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il.kern\Desktop\Libs\"/>
    </mc:Choice>
  </mc:AlternateContent>
  <xr:revisionPtr revIDLastSave="0" documentId="13_ncr:1_{4508B892-E11A-40F2-9A04-0EB6464A0175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ummary P&amp;L" sheetId="1" r:id="rId1"/>
    <sheet name="IS_Reformat" sheetId="2" state="hidden" r:id="rId2"/>
    <sheet name="Stores" sheetId="3" state="hidden" r:id="rId3"/>
    <sheet name="IS_Data" sheetId="4" state="hidden" r:id="rId4"/>
    <sheet name="Versions" sheetId="5" state="hidden" r:id="rId5"/>
  </sheets>
  <definedNames>
    <definedName name="_bdm.404636a639c6442d94377232210d5392.edm" localSheetId="0">'Summary P&amp;L'!$1:$1048576</definedName>
    <definedName name="_bdm.f914970424d3425da66d80663fb5af02.edm" localSheetId="0">'Summary P&amp;L'!$C$6:$E$64</definedName>
    <definedName name="_xlnm._FilterDatabase" localSheetId="1" hidden="1">IS_Reformat!$A$1:$G$1300</definedName>
    <definedName name="_xlnm.Print_Area" localSheetId="0">'Summary P&amp;L'!$A$3:$AM$64</definedName>
    <definedName name="_xlnm.Print_Titles" localSheetId="0">'Summary P&amp;L'!$A:$D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0" i="2" l="1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H1220" i="2"/>
  <c r="B1220" i="2" s="1"/>
  <c r="C1220" i="2"/>
  <c r="A1220" i="2"/>
  <c r="H1219" i="2"/>
  <c r="B1219" i="2" s="1"/>
  <c r="C1219" i="2"/>
  <c r="A1219" i="2"/>
  <c r="H1218" i="2"/>
  <c r="B1218" i="2" s="1"/>
  <c r="C1218" i="2"/>
  <c r="A1218" i="2"/>
  <c r="H1217" i="2"/>
  <c r="B1217" i="2" s="1"/>
  <c r="C1217" i="2"/>
  <c r="A1217" i="2"/>
  <c r="H1216" i="2"/>
  <c r="B1216" i="2" s="1"/>
  <c r="C1216" i="2"/>
  <c r="A1216" i="2"/>
  <c r="H1215" i="2"/>
  <c r="C1215" i="2"/>
  <c r="B1215" i="2"/>
  <c r="A1215" i="2"/>
  <c r="H1214" i="2"/>
  <c r="B1214" i="2" s="1"/>
  <c r="C1214" i="2"/>
  <c r="A1214" i="2"/>
  <c r="H1213" i="2"/>
  <c r="B1213" i="2" s="1"/>
  <c r="C1213" i="2"/>
  <c r="A1213" i="2"/>
  <c r="H1212" i="2"/>
  <c r="B1212" i="2" s="1"/>
  <c r="C1212" i="2"/>
  <c r="A1212" i="2"/>
  <c r="H1211" i="2"/>
  <c r="B1211" i="2" s="1"/>
  <c r="C1211" i="2"/>
  <c r="A1211" i="2"/>
  <c r="H1210" i="2"/>
  <c r="B1210" i="2" s="1"/>
  <c r="C1210" i="2"/>
  <c r="A1210" i="2"/>
  <c r="H1209" i="2"/>
  <c r="B1209" i="2" s="1"/>
  <c r="C1209" i="2"/>
  <c r="A1209" i="2"/>
  <c r="H1208" i="2"/>
  <c r="B1208" i="2" s="1"/>
  <c r="C1208" i="2"/>
  <c r="A1208" i="2"/>
  <c r="H1207" i="2"/>
  <c r="C1207" i="2"/>
  <c r="B1207" i="2"/>
  <c r="A1207" i="2"/>
  <c r="H1206" i="2"/>
  <c r="B1206" i="2" s="1"/>
  <c r="C1206" i="2"/>
  <c r="A1206" i="2"/>
  <c r="H1205" i="2"/>
  <c r="C1205" i="2"/>
  <c r="B1205" i="2"/>
  <c r="A1205" i="2"/>
  <c r="H1204" i="2"/>
  <c r="C1204" i="2"/>
  <c r="B1204" i="2"/>
  <c r="A1204" i="2"/>
  <c r="H1203" i="2"/>
  <c r="C1203" i="2"/>
  <c r="B1203" i="2"/>
  <c r="A1203" i="2"/>
  <c r="H1202" i="2"/>
  <c r="B1202" i="2" s="1"/>
  <c r="C1202" i="2"/>
  <c r="A1202" i="2"/>
  <c r="H1201" i="2"/>
  <c r="B1201" i="2" s="1"/>
  <c r="C1201" i="2"/>
  <c r="A1201" i="2"/>
  <c r="H1200" i="2"/>
  <c r="B1200" i="2" s="1"/>
  <c r="C1200" i="2"/>
  <c r="A1200" i="2"/>
  <c r="H1199" i="2"/>
  <c r="B1199" i="2" s="1"/>
  <c r="C1199" i="2"/>
  <c r="A1199" i="2"/>
  <c r="H1198" i="2"/>
  <c r="B1198" i="2" s="1"/>
  <c r="C1198" i="2"/>
  <c r="A1198" i="2"/>
  <c r="H1197" i="2"/>
  <c r="C1197" i="2"/>
  <c r="B1197" i="2"/>
  <c r="A1197" i="2"/>
  <c r="H1196" i="2"/>
  <c r="C1196" i="2"/>
  <c r="B1196" i="2"/>
  <c r="A1196" i="2"/>
  <c r="H1195" i="2"/>
  <c r="C1195" i="2"/>
  <c r="B1195" i="2"/>
  <c r="A1195" i="2"/>
  <c r="H1194" i="2"/>
  <c r="C1194" i="2"/>
  <c r="B1194" i="2"/>
  <c r="A1194" i="2"/>
  <c r="H1193" i="2"/>
  <c r="C1193" i="2"/>
  <c r="B1193" i="2"/>
  <c r="A1193" i="2"/>
  <c r="H1192" i="2"/>
  <c r="C1192" i="2"/>
  <c r="B1192" i="2"/>
  <c r="A1192" i="2"/>
  <c r="H1191" i="2"/>
  <c r="C1191" i="2"/>
  <c r="B1191" i="2"/>
  <c r="A1191" i="2"/>
  <c r="H1190" i="2"/>
  <c r="C1190" i="2"/>
  <c r="B1190" i="2"/>
  <c r="A1190" i="2"/>
  <c r="H1189" i="2"/>
  <c r="C1189" i="2"/>
  <c r="B1189" i="2"/>
  <c r="A1189" i="2"/>
  <c r="H1188" i="2"/>
  <c r="C1188" i="2"/>
  <c r="B1188" i="2"/>
  <c r="A1188" i="2"/>
  <c r="H1187" i="2"/>
  <c r="C1187" i="2"/>
  <c r="B1187" i="2"/>
  <c r="A1187" i="2"/>
  <c r="H1186" i="2"/>
  <c r="C1186" i="2"/>
  <c r="B1186" i="2"/>
  <c r="A1186" i="2"/>
  <c r="H1185" i="2"/>
  <c r="C1185" i="2"/>
  <c r="B1185" i="2"/>
  <c r="A1185" i="2"/>
  <c r="H1184" i="2"/>
  <c r="C1184" i="2"/>
  <c r="B1184" i="2"/>
  <c r="A1184" i="2"/>
  <c r="H1183" i="2"/>
  <c r="C1183" i="2"/>
  <c r="B1183" i="2"/>
  <c r="A1183" i="2"/>
  <c r="H1182" i="2"/>
  <c r="C1182" i="2"/>
  <c r="B1182" i="2"/>
  <c r="A1182" i="2"/>
  <c r="H1181" i="2"/>
  <c r="C1181" i="2"/>
  <c r="B1181" i="2"/>
  <c r="A1181" i="2"/>
  <c r="H1180" i="2"/>
  <c r="C1180" i="2"/>
  <c r="B1180" i="2"/>
  <c r="A1180" i="2"/>
  <c r="H1179" i="2"/>
  <c r="C1179" i="2"/>
  <c r="B1179" i="2"/>
  <c r="A1179" i="2"/>
  <c r="H1178" i="2"/>
  <c r="C1178" i="2"/>
  <c r="B1178" i="2"/>
  <c r="A1178" i="2"/>
  <c r="H1177" i="2"/>
  <c r="C1177" i="2"/>
  <c r="B1177" i="2"/>
  <c r="A1177" i="2"/>
  <c r="H1176" i="2"/>
  <c r="C1176" i="2"/>
  <c r="B1176" i="2"/>
  <c r="A1176" i="2"/>
  <c r="H1175" i="2"/>
  <c r="C1175" i="2"/>
  <c r="B1175" i="2"/>
  <c r="A1175" i="2"/>
  <c r="H1174" i="2"/>
  <c r="C1174" i="2"/>
  <c r="B1174" i="2"/>
  <c r="A1174" i="2"/>
  <c r="H1173" i="2"/>
  <c r="C1173" i="2"/>
  <c r="B1173" i="2"/>
  <c r="A1173" i="2"/>
  <c r="H1172" i="2"/>
  <c r="C1172" i="2"/>
  <c r="B1172" i="2"/>
  <c r="A1172" i="2"/>
  <c r="H1171" i="2"/>
  <c r="C1171" i="2"/>
  <c r="B1171" i="2"/>
  <c r="A1171" i="2"/>
  <c r="H1170" i="2"/>
  <c r="C1170" i="2"/>
  <c r="B1170" i="2"/>
  <c r="A1170" i="2"/>
  <c r="H1169" i="2"/>
  <c r="C1169" i="2"/>
  <c r="B1169" i="2"/>
  <c r="A1169" i="2"/>
  <c r="H1168" i="2"/>
  <c r="C1168" i="2"/>
  <c r="B1168" i="2"/>
  <c r="A1168" i="2"/>
  <c r="H1167" i="2"/>
  <c r="C1167" i="2"/>
  <c r="B1167" i="2"/>
  <c r="A1167" i="2"/>
  <c r="H1166" i="2"/>
  <c r="C1166" i="2"/>
  <c r="B1166" i="2"/>
  <c r="A1166" i="2"/>
  <c r="H1165" i="2"/>
  <c r="C1165" i="2"/>
  <c r="B1165" i="2"/>
  <c r="A1165" i="2"/>
  <c r="H1164" i="2"/>
  <c r="C1164" i="2"/>
  <c r="B1164" i="2"/>
  <c r="A1164" i="2"/>
  <c r="H1163" i="2"/>
  <c r="C1163" i="2"/>
  <c r="B1163" i="2"/>
  <c r="A1163" i="2"/>
  <c r="H1162" i="2"/>
  <c r="C1162" i="2"/>
  <c r="B1162" i="2"/>
  <c r="A1162" i="2"/>
  <c r="H1161" i="2"/>
  <c r="C1161" i="2"/>
  <c r="B1161" i="2"/>
  <c r="A1161" i="2"/>
  <c r="H1160" i="2"/>
  <c r="C1160" i="2"/>
  <c r="B1160" i="2"/>
  <c r="A1160" i="2"/>
  <c r="H1159" i="2"/>
  <c r="C1159" i="2"/>
  <c r="B1159" i="2"/>
  <c r="A1159" i="2"/>
  <c r="H1158" i="2"/>
  <c r="C1158" i="2"/>
  <c r="B1158" i="2"/>
  <c r="A1158" i="2"/>
  <c r="H1157" i="2"/>
  <c r="C1157" i="2"/>
  <c r="B1157" i="2"/>
  <c r="A1157" i="2"/>
  <c r="H1156" i="2"/>
  <c r="C1156" i="2"/>
  <c r="B1156" i="2"/>
  <c r="A1156" i="2"/>
  <c r="H1155" i="2"/>
  <c r="C1155" i="2"/>
  <c r="B1155" i="2"/>
  <c r="A1155" i="2"/>
  <c r="H1154" i="2"/>
  <c r="C1154" i="2"/>
  <c r="B1154" i="2"/>
  <c r="A1154" i="2"/>
  <c r="H1153" i="2"/>
  <c r="C1153" i="2"/>
  <c r="B1153" i="2"/>
  <c r="A1153" i="2"/>
  <c r="H1152" i="2"/>
  <c r="C1152" i="2"/>
  <c r="B1152" i="2"/>
  <c r="A1152" i="2"/>
  <c r="H1151" i="2"/>
  <c r="C1151" i="2"/>
  <c r="B1151" i="2"/>
  <c r="A1151" i="2"/>
  <c r="H1150" i="2"/>
  <c r="C1150" i="2"/>
  <c r="B1150" i="2"/>
  <c r="A1150" i="2"/>
  <c r="H1149" i="2"/>
  <c r="C1149" i="2"/>
  <c r="B1149" i="2"/>
  <c r="A1149" i="2"/>
  <c r="H1148" i="2"/>
  <c r="C1148" i="2"/>
  <c r="B1148" i="2"/>
  <c r="A1148" i="2"/>
  <c r="H1147" i="2"/>
  <c r="C1147" i="2"/>
  <c r="B1147" i="2"/>
  <c r="A1147" i="2"/>
  <c r="H1146" i="2"/>
  <c r="C1146" i="2"/>
  <c r="B1146" i="2"/>
  <c r="A1146" i="2"/>
  <c r="H1145" i="2"/>
  <c r="C1145" i="2"/>
  <c r="B1145" i="2"/>
  <c r="A1145" i="2"/>
  <c r="H1144" i="2"/>
  <c r="C1144" i="2"/>
  <c r="B1144" i="2"/>
  <c r="A1144" i="2"/>
  <c r="H1143" i="2"/>
  <c r="C1143" i="2"/>
  <c r="B1143" i="2"/>
  <c r="A1143" i="2"/>
  <c r="H1142" i="2"/>
  <c r="C1142" i="2"/>
  <c r="B1142" i="2"/>
  <c r="A1142" i="2"/>
  <c r="H1141" i="2"/>
  <c r="C1141" i="2"/>
  <c r="B1141" i="2"/>
  <c r="A1141" i="2"/>
  <c r="H1140" i="2"/>
  <c r="C1140" i="2"/>
  <c r="B1140" i="2"/>
  <c r="A1140" i="2"/>
  <c r="H1139" i="2"/>
  <c r="C1139" i="2"/>
  <c r="B1139" i="2"/>
  <c r="A1139" i="2"/>
  <c r="H1138" i="2"/>
  <c r="C1138" i="2"/>
  <c r="B1138" i="2"/>
  <c r="A1138" i="2"/>
  <c r="H1137" i="2"/>
  <c r="C1137" i="2"/>
  <c r="B1137" i="2"/>
  <c r="A1137" i="2"/>
  <c r="H1136" i="2"/>
  <c r="C1136" i="2"/>
  <c r="B1136" i="2"/>
  <c r="A1136" i="2"/>
  <c r="H1135" i="2"/>
  <c r="C1135" i="2"/>
  <c r="B1135" i="2"/>
  <c r="A1135" i="2"/>
  <c r="H1134" i="2"/>
  <c r="C1134" i="2"/>
  <c r="B1134" i="2"/>
  <c r="A1134" i="2"/>
  <c r="H1133" i="2"/>
  <c r="C1133" i="2"/>
  <c r="B1133" i="2"/>
  <c r="A1133" i="2"/>
  <c r="H1132" i="2"/>
  <c r="C1132" i="2"/>
  <c r="B1132" i="2"/>
  <c r="A1132" i="2"/>
  <c r="H1131" i="2"/>
  <c r="C1131" i="2"/>
  <c r="B1131" i="2"/>
  <c r="A1131" i="2"/>
  <c r="H1130" i="2"/>
  <c r="C1130" i="2"/>
  <c r="B1130" i="2"/>
  <c r="A1130" i="2"/>
  <c r="H1129" i="2"/>
  <c r="C1129" i="2"/>
  <c r="B1129" i="2"/>
  <c r="A1129" i="2"/>
  <c r="H1128" i="2"/>
  <c r="C1128" i="2"/>
  <c r="B1128" i="2"/>
  <c r="A1128" i="2"/>
  <c r="H1127" i="2"/>
  <c r="C1127" i="2"/>
  <c r="B1127" i="2"/>
  <c r="A1127" i="2"/>
  <c r="H1126" i="2"/>
  <c r="C1126" i="2"/>
  <c r="B1126" i="2"/>
  <c r="A1126" i="2"/>
  <c r="H1125" i="2"/>
  <c r="C1125" i="2"/>
  <c r="B1125" i="2"/>
  <c r="A1125" i="2"/>
  <c r="H1124" i="2"/>
  <c r="C1124" i="2"/>
  <c r="B1124" i="2"/>
  <c r="A1124" i="2"/>
  <c r="H1123" i="2"/>
  <c r="C1123" i="2"/>
  <c r="B1123" i="2"/>
  <c r="A1123" i="2"/>
  <c r="H1122" i="2"/>
  <c r="C1122" i="2"/>
  <c r="B1122" i="2"/>
  <c r="A1122" i="2"/>
  <c r="H1121" i="2"/>
  <c r="C1121" i="2"/>
  <c r="B1121" i="2"/>
  <c r="A1121" i="2"/>
  <c r="H1120" i="2"/>
  <c r="C1120" i="2"/>
  <c r="B1120" i="2"/>
  <c r="A1120" i="2"/>
  <c r="H1119" i="2"/>
  <c r="C1119" i="2"/>
  <c r="B1119" i="2"/>
  <c r="A1119" i="2"/>
  <c r="H1118" i="2"/>
  <c r="C1118" i="2"/>
  <c r="B1118" i="2"/>
  <c r="A1118" i="2"/>
  <c r="H1117" i="2"/>
  <c r="C1117" i="2"/>
  <c r="B1117" i="2"/>
  <c r="A1117" i="2"/>
  <c r="H1116" i="2"/>
  <c r="C1116" i="2"/>
  <c r="B1116" i="2"/>
  <c r="A1116" i="2"/>
  <c r="H1115" i="2"/>
  <c r="C1115" i="2"/>
  <c r="B1115" i="2"/>
  <c r="A1115" i="2"/>
  <c r="H1114" i="2"/>
  <c r="C1114" i="2"/>
  <c r="B1114" i="2"/>
  <c r="A1114" i="2"/>
  <c r="H1113" i="2"/>
  <c r="C1113" i="2"/>
  <c r="B1113" i="2"/>
  <c r="A1113" i="2"/>
  <c r="H1112" i="2"/>
  <c r="C1112" i="2"/>
  <c r="B1112" i="2"/>
  <c r="A1112" i="2"/>
  <c r="H1111" i="2"/>
  <c r="C1111" i="2"/>
  <c r="B1111" i="2"/>
  <c r="A1111" i="2"/>
  <c r="H1110" i="2"/>
  <c r="C1110" i="2"/>
  <c r="B1110" i="2"/>
  <c r="A1110" i="2"/>
  <c r="H1109" i="2"/>
  <c r="C1109" i="2"/>
  <c r="B1109" i="2"/>
  <c r="A1109" i="2"/>
  <c r="H1108" i="2"/>
  <c r="C1108" i="2"/>
  <c r="B1108" i="2"/>
  <c r="A1108" i="2"/>
  <c r="H1107" i="2"/>
  <c r="C1107" i="2"/>
  <c r="B1107" i="2"/>
  <c r="A1107" i="2"/>
  <c r="H1106" i="2"/>
  <c r="C1106" i="2"/>
  <c r="B1106" i="2"/>
  <c r="A1106" i="2"/>
  <c r="H1105" i="2"/>
  <c r="C1105" i="2"/>
  <c r="B1105" i="2"/>
  <c r="A1105" i="2"/>
  <c r="H1104" i="2"/>
  <c r="C1104" i="2"/>
  <c r="B1104" i="2"/>
  <c r="A1104" i="2"/>
  <c r="H1103" i="2"/>
  <c r="C1103" i="2"/>
  <c r="B1103" i="2"/>
  <c r="A1103" i="2"/>
  <c r="H1102" i="2"/>
  <c r="C1102" i="2"/>
  <c r="B1102" i="2"/>
  <c r="A1102" i="2"/>
  <c r="H1101" i="2"/>
  <c r="C1101" i="2"/>
  <c r="B1101" i="2"/>
  <c r="A1101" i="2"/>
  <c r="H1100" i="2"/>
  <c r="C1100" i="2"/>
  <c r="B1100" i="2"/>
  <c r="A1100" i="2"/>
  <c r="H1099" i="2"/>
  <c r="C1099" i="2"/>
  <c r="B1099" i="2"/>
  <c r="A1099" i="2"/>
  <c r="H1098" i="2"/>
  <c r="C1098" i="2"/>
  <c r="B1098" i="2"/>
  <c r="A1098" i="2"/>
  <c r="H1097" i="2"/>
  <c r="C1097" i="2"/>
  <c r="B1097" i="2"/>
  <c r="A1097" i="2"/>
  <c r="H1096" i="2"/>
  <c r="C1096" i="2"/>
  <c r="B1096" i="2"/>
  <c r="A1096" i="2"/>
  <c r="H1095" i="2"/>
  <c r="C1095" i="2"/>
  <c r="B1095" i="2"/>
  <c r="A1095" i="2"/>
  <c r="H1094" i="2"/>
  <c r="C1094" i="2"/>
  <c r="B1094" i="2"/>
  <c r="A1094" i="2"/>
  <c r="H1093" i="2"/>
  <c r="B1093" i="2" s="1"/>
  <c r="C1093" i="2"/>
  <c r="A1093" i="2"/>
  <c r="H1092" i="2"/>
  <c r="B1092" i="2" s="1"/>
  <c r="C1092" i="2"/>
  <c r="A1092" i="2"/>
  <c r="H1091" i="2"/>
  <c r="B1091" i="2" s="1"/>
  <c r="C1091" i="2"/>
  <c r="A1091" i="2"/>
  <c r="H1090" i="2"/>
  <c r="B1090" i="2" s="1"/>
  <c r="C1090" i="2"/>
  <c r="A1090" i="2"/>
  <c r="H1089" i="2"/>
  <c r="B1089" i="2" s="1"/>
  <c r="C1089" i="2"/>
  <c r="A1089" i="2"/>
  <c r="H1088" i="2"/>
  <c r="B1088" i="2" s="1"/>
  <c r="C1088" i="2"/>
  <c r="A1088" i="2"/>
  <c r="H1087" i="2"/>
  <c r="B1087" i="2" s="1"/>
  <c r="C1087" i="2"/>
  <c r="A1087" i="2"/>
  <c r="H1086" i="2"/>
  <c r="B1086" i="2" s="1"/>
  <c r="C1086" i="2"/>
  <c r="A1086" i="2"/>
  <c r="H1085" i="2"/>
  <c r="B1085" i="2" s="1"/>
  <c r="C1085" i="2"/>
  <c r="A1085" i="2"/>
  <c r="H1084" i="2"/>
  <c r="B1084" i="2" s="1"/>
  <c r="C1084" i="2"/>
  <c r="A1084" i="2"/>
  <c r="H1083" i="2"/>
  <c r="B1083" i="2" s="1"/>
  <c r="C1083" i="2"/>
  <c r="A1083" i="2"/>
  <c r="H1082" i="2"/>
  <c r="B1082" i="2" s="1"/>
  <c r="C1082" i="2"/>
  <c r="A1082" i="2"/>
  <c r="H1081" i="2"/>
  <c r="B1081" i="2" s="1"/>
  <c r="C1081" i="2"/>
  <c r="A1081" i="2"/>
  <c r="H1080" i="2"/>
  <c r="B1080" i="2" s="1"/>
  <c r="C1080" i="2"/>
  <c r="A1080" i="2"/>
  <c r="H1079" i="2"/>
  <c r="B1079" i="2" s="1"/>
  <c r="C1079" i="2"/>
  <c r="A1079" i="2"/>
  <c r="H1078" i="2"/>
  <c r="B1078" i="2" s="1"/>
  <c r="C1078" i="2"/>
  <c r="A1078" i="2"/>
  <c r="H1077" i="2"/>
  <c r="B1077" i="2" s="1"/>
  <c r="C1077" i="2"/>
  <c r="A1077" i="2"/>
  <c r="H1076" i="2"/>
  <c r="B1076" i="2" s="1"/>
  <c r="C1076" i="2"/>
  <c r="A1076" i="2"/>
  <c r="H1075" i="2"/>
  <c r="B1075" i="2" s="1"/>
  <c r="C1075" i="2"/>
  <c r="A1075" i="2"/>
  <c r="H1074" i="2"/>
  <c r="B1074" i="2" s="1"/>
  <c r="C1074" i="2"/>
  <c r="A1074" i="2"/>
  <c r="H1073" i="2"/>
  <c r="B1073" i="2" s="1"/>
  <c r="C1073" i="2"/>
  <c r="A1073" i="2"/>
  <c r="H1072" i="2"/>
  <c r="B1072" i="2" s="1"/>
  <c r="C1072" i="2"/>
  <c r="A1072" i="2"/>
  <c r="H1071" i="2"/>
  <c r="B1071" i="2" s="1"/>
  <c r="C1071" i="2"/>
  <c r="A1071" i="2"/>
  <c r="H1070" i="2"/>
  <c r="B1070" i="2" s="1"/>
  <c r="C1070" i="2"/>
  <c r="A1070" i="2"/>
  <c r="H1069" i="2"/>
  <c r="B1069" i="2" s="1"/>
  <c r="C1069" i="2"/>
  <c r="A1069" i="2"/>
  <c r="H1068" i="2"/>
  <c r="B1068" i="2" s="1"/>
  <c r="C1068" i="2"/>
  <c r="A1068" i="2"/>
  <c r="H1067" i="2"/>
  <c r="B1067" i="2" s="1"/>
  <c r="C1067" i="2"/>
  <c r="A1067" i="2"/>
  <c r="H1066" i="2"/>
  <c r="B1066" i="2" s="1"/>
  <c r="C1066" i="2"/>
  <c r="A1066" i="2"/>
  <c r="H1065" i="2"/>
  <c r="B1065" i="2" s="1"/>
  <c r="C1065" i="2"/>
  <c r="A1065" i="2"/>
  <c r="H1064" i="2"/>
  <c r="B1064" i="2" s="1"/>
  <c r="C1064" i="2"/>
  <c r="A1064" i="2"/>
  <c r="H1063" i="2"/>
  <c r="B1063" i="2" s="1"/>
  <c r="C1063" i="2"/>
  <c r="A1063" i="2"/>
  <c r="H1062" i="2"/>
  <c r="B1062" i="2" s="1"/>
  <c r="C1062" i="2"/>
  <c r="A1062" i="2"/>
  <c r="H1061" i="2"/>
  <c r="B1061" i="2" s="1"/>
  <c r="C1061" i="2"/>
  <c r="A1061" i="2"/>
  <c r="H1060" i="2"/>
  <c r="B1060" i="2" s="1"/>
  <c r="C1060" i="2"/>
  <c r="A1060" i="2"/>
  <c r="H1059" i="2"/>
  <c r="B1059" i="2" s="1"/>
  <c r="C1059" i="2"/>
  <c r="A1059" i="2"/>
  <c r="H1058" i="2"/>
  <c r="B1058" i="2" s="1"/>
  <c r="C1058" i="2"/>
  <c r="A1058" i="2"/>
  <c r="H1057" i="2"/>
  <c r="B1057" i="2" s="1"/>
  <c r="C1057" i="2"/>
  <c r="A1057" i="2"/>
  <c r="H1056" i="2"/>
  <c r="B1056" i="2" s="1"/>
  <c r="C1056" i="2"/>
  <c r="A1056" i="2"/>
  <c r="H1055" i="2"/>
  <c r="B1055" i="2" s="1"/>
  <c r="C1055" i="2"/>
  <c r="A1055" i="2"/>
  <c r="H1054" i="2"/>
  <c r="B1054" i="2" s="1"/>
  <c r="C1054" i="2"/>
  <c r="A1054" i="2"/>
  <c r="H1053" i="2"/>
  <c r="B1053" i="2" s="1"/>
  <c r="C1053" i="2"/>
  <c r="A1053" i="2"/>
  <c r="H1052" i="2"/>
  <c r="B1052" i="2" s="1"/>
  <c r="C1052" i="2"/>
  <c r="A1052" i="2"/>
  <c r="H1051" i="2"/>
  <c r="B1051" i="2" s="1"/>
  <c r="C1051" i="2"/>
  <c r="A1051" i="2"/>
  <c r="H1050" i="2"/>
  <c r="B1050" i="2" s="1"/>
  <c r="C1050" i="2"/>
  <c r="A1050" i="2"/>
  <c r="H1049" i="2"/>
  <c r="B1049" i="2" s="1"/>
  <c r="C1049" i="2"/>
  <c r="A1049" i="2"/>
  <c r="H1048" i="2"/>
  <c r="B1048" i="2" s="1"/>
  <c r="C1048" i="2"/>
  <c r="A1048" i="2"/>
  <c r="H1047" i="2"/>
  <c r="B1047" i="2" s="1"/>
  <c r="C1047" i="2"/>
  <c r="A1047" i="2"/>
  <c r="H1046" i="2"/>
  <c r="B1046" i="2" s="1"/>
  <c r="C1046" i="2"/>
  <c r="A1046" i="2"/>
  <c r="H1045" i="2"/>
  <c r="B1045" i="2" s="1"/>
  <c r="C1045" i="2"/>
  <c r="A1045" i="2"/>
  <c r="H1044" i="2"/>
  <c r="B1044" i="2" s="1"/>
  <c r="C1044" i="2"/>
  <c r="A1044" i="2"/>
  <c r="H1043" i="2"/>
  <c r="B1043" i="2" s="1"/>
  <c r="C1043" i="2"/>
  <c r="A1043" i="2"/>
  <c r="H1042" i="2"/>
  <c r="B1042" i="2" s="1"/>
  <c r="C1042" i="2"/>
  <c r="A1042" i="2"/>
  <c r="H1041" i="2"/>
  <c r="B1041" i="2" s="1"/>
  <c r="C1041" i="2"/>
  <c r="A1041" i="2"/>
  <c r="H1040" i="2"/>
  <c r="B1040" i="2" s="1"/>
  <c r="C1040" i="2"/>
  <c r="A1040" i="2"/>
  <c r="H1039" i="2"/>
  <c r="B1039" i="2" s="1"/>
  <c r="C1039" i="2"/>
  <c r="A1039" i="2"/>
  <c r="H1038" i="2"/>
  <c r="B1038" i="2" s="1"/>
  <c r="C1038" i="2"/>
  <c r="A1038" i="2"/>
  <c r="H1037" i="2"/>
  <c r="B1037" i="2" s="1"/>
  <c r="C1037" i="2"/>
  <c r="A1037" i="2"/>
  <c r="H1036" i="2"/>
  <c r="B1036" i="2" s="1"/>
  <c r="C1036" i="2"/>
  <c r="A1036" i="2"/>
  <c r="H1035" i="2"/>
  <c r="B1035" i="2" s="1"/>
  <c r="C1035" i="2"/>
  <c r="A1035" i="2"/>
  <c r="H1034" i="2"/>
  <c r="B1034" i="2" s="1"/>
  <c r="C1034" i="2"/>
  <c r="A1034" i="2"/>
  <c r="H1033" i="2"/>
  <c r="B1033" i="2" s="1"/>
  <c r="C1033" i="2"/>
  <c r="A1033" i="2"/>
  <c r="H1032" i="2"/>
  <c r="B1032" i="2" s="1"/>
  <c r="C1032" i="2"/>
  <c r="A1032" i="2"/>
  <c r="H1031" i="2"/>
  <c r="B1031" i="2" s="1"/>
  <c r="C1031" i="2"/>
  <c r="A1031" i="2"/>
  <c r="H1030" i="2"/>
  <c r="B1030" i="2" s="1"/>
  <c r="C1030" i="2"/>
  <c r="A1030" i="2"/>
  <c r="H1029" i="2"/>
  <c r="B1029" i="2" s="1"/>
  <c r="C1029" i="2"/>
  <c r="A1029" i="2"/>
  <c r="H1028" i="2"/>
  <c r="B1028" i="2" s="1"/>
  <c r="C1028" i="2"/>
  <c r="A1028" i="2"/>
  <c r="H1027" i="2"/>
  <c r="B1027" i="2" s="1"/>
  <c r="C1027" i="2"/>
  <c r="A1027" i="2"/>
  <c r="H1026" i="2"/>
  <c r="B1026" i="2" s="1"/>
  <c r="C1026" i="2"/>
  <c r="A1026" i="2"/>
  <c r="H1025" i="2"/>
  <c r="B1025" i="2" s="1"/>
  <c r="C1025" i="2"/>
  <c r="A1025" i="2"/>
  <c r="H1024" i="2"/>
  <c r="B1024" i="2" s="1"/>
  <c r="C1024" i="2"/>
  <c r="A1024" i="2"/>
  <c r="H1023" i="2"/>
  <c r="B1023" i="2" s="1"/>
  <c r="C1023" i="2"/>
  <c r="A1023" i="2"/>
  <c r="H1022" i="2"/>
  <c r="B1022" i="2" s="1"/>
  <c r="C1022" i="2"/>
  <c r="A1022" i="2"/>
  <c r="H1021" i="2"/>
  <c r="B1021" i="2" s="1"/>
  <c r="C1021" i="2"/>
  <c r="A1021" i="2"/>
  <c r="H1020" i="2"/>
  <c r="B1020" i="2" s="1"/>
  <c r="C1020" i="2"/>
  <c r="A1020" i="2"/>
  <c r="H1019" i="2"/>
  <c r="B1019" i="2" s="1"/>
  <c r="C1019" i="2"/>
  <c r="A1019" i="2"/>
  <c r="H1018" i="2"/>
  <c r="B1018" i="2" s="1"/>
  <c r="C1018" i="2"/>
  <c r="A1018" i="2"/>
  <c r="H1017" i="2"/>
  <c r="B1017" i="2" s="1"/>
  <c r="C1017" i="2"/>
  <c r="A1017" i="2"/>
  <c r="H1016" i="2"/>
  <c r="B1016" i="2" s="1"/>
  <c r="C1016" i="2"/>
  <c r="A1016" i="2"/>
  <c r="H1015" i="2"/>
  <c r="B1015" i="2" s="1"/>
  <c r="C1015" i="2"/>
  <c r="A1015" i="2"/>
  <c r="H1014" i="2"/>
  <c r="B1014" i="2" s="1"/>
  <c r="C1014" i="2"/>
  <c r="A1014" i="2"/>
  <c r="H1013" i="2"/>
  <c r="B1013" i="2" s="1"/>
  <c r="C1013" i="2"/>
  <c r="A1013" i="2"/>
  <c r="H1012" i="2"/>
  <c r="B1012" i="2" s="1"/>
  <c r="C1012" i="2"/>
  <c r="A1012" i="2"/>
  <c r="H1011" i="2"/>
  <c r="B1011" i="2" s="1"/>
  <c r="C1011" i="2"/>
  <c r="A1011" i="2"/>
  <c r="H1010" i="2"/>
  <c r="B1010" i="2" s="1"/>
  <c r="C1010" i="2"/>
  <c r="A1010" i="2"/>
  <c r="H1009" i="2"/>
  <c r="B1009" i="2" s="1"/>
  <c r="C1009" i="2"/>
  <c r="A1009" i="2"/>
  <c r="H1008" i="2"/>
  <c r="B1008" i="2" s="1"/>
  <c r="C1008" i="2"/>
  <c r="A1008" i="2"/>
  <c r="H1007" i="2"/>
  <c r="B1007" i="2" s="1"/>
  <c r="C1007" i="2"/>
  <c r="A1007" i="2"/>
  <c r="H1006" i="2"/>
  <c r="B1006" i="2" s="1"/>
  <c r="C1006" i="2"/>
  <c r="A1006" i="2"/>
  <c r="H1005" i="2"/>
  <c r="B1005" i="2" s="1"/>
  <c r="C1005" i="2"/>
  <c r="A1005" i="2"/>
  <c r="H1004" i="2"/>
  <c r="B1004" i="2" s="1"/>
  <c r="C1004" i="2"/>
  <c r="A1004" i="2"/>
  <c r="H1003" i="2"/>
  <c r="B1003" i="2" s="1"/>
  <c r="C1003" i="2"/>
  <c r="A1003" i="2"/>
  <c r="H1002" i="2"/>
  <c r="B1002" i="2" s="1"/>
  <c r="C1002" i="2"/>
  <c r="A1002" i="2"/>
  <c r="H1001" i="2"/>
  <c r="B1001" i="2" s="1"/>
  <c r="C1001" i="2"/>
  <c r="A1001" i="2"/>
  <c r="H1000" i="2"/>
  <c r="B1000" i="2" s="1"/>
  <c r="C1000" i="2"/>
  <c r="A1000" i="2"/>
  <c r="H999" i="2"/>
  <c r="B999" i="2" s="1"/>
  <c r="C999" i="2"/>
  <c r="A999" i="2"/>
  <c r="H998" i="2"/>
  <c r="B998" i="2" s="1"/>
  <c r="C998" i="2"/>
  <c r="A998" i="2"/>
  <c r="H997" i="2"/>
  <c r="B997" i="2" s="1"/>
  <c r="C997" i="2"/>
  <c r="A997" i="2"/>
  <c r="H996" i="2"/>
  <c r="B996" i="2" s="1"/>
  <c r="C996" i="2"/>
  <c r="A996" i="2"/>
  <c r="H995" i="2"/>
  <c r="B995" i="2" s="1"/>
  <c r="C995" i="2"/>
  <c r="A995" i="2"/>
  <c r="H994" i="2"/>
  <c r="B994" i="2" s="1"/>
  <c r="C994" i="2"/>
  <c r="A994" i="2"/>
  <c r="H993" i="2"/>
  <c r="B993" i="2" s="1"/>
  <c r="C993" i="2"/>
  <c r="A993" i="2"/>
  <c r="H992" i="2"/>
  <c r="B992" i="2" s="1"/>
  <c r="C992" i="2"/>
  <c r="A992" i="2"/>
  <c r="H991" i="2"/>
  <c r="B991" i="2" s="1"/>
  <c r="C991" i="2"/>
  <c r="A991" i="2"/>
  <c r="H990" i="2"/>
  <c r="B990" i="2" s="1"/>
  <c r="C990" i="2"/>
  <c r="A990" i="2"/>
  <c r="H989" i="2"/>
  <c r="B989" i="2" s="1"/>
  <c r="C989" i="2"/>
  <c r="A989" i="2"/>
  <c r="H988" i="2"/>
  <c r="B988" i="2" s="1"/>
  <c r="C988" i="2"/>
  <c r="A988" i="2"/>
  <c r="H987" i="2"/>
  <c r="B987" i="2" s="1"/>
  <c r="C987" i="2"/>
  <c r="A987" i="2"/>
  <c r="H986" i="2"/>
  <c r="B986" i="2" s="1"/>
  <c r="C986" i="2"/>
  <c r="A986" i="2"/>
  <c r="H985" i="2"/>
  <c r="B985" i="2" s="1"/>
  <c r="C985" i="2"/>
  <c r="A985" i="2"/>
  <c r="H984" i="2"/>
  <c r="B984" i="2" s="1"/>
  <c r="C984" i="2"/>
  <c r="A984" i="2"/>
  <c r="H983" i="2"/>
  <c r="B983" i="2" s="1"/>
  <c r="C983" i="2"/>
  <c r="A983" i="2"/>
  <c r="H982" i="2"/>
  <c r="B982" i="2" s="1"/>
  <c r="C982" i="2"/>
  <c r="A982" i="2"/>
  <c r="H981" i="2"/>
  <c r="B981" i="2" s="1"/>
  <c r="C981" i="2"/>
  <c r="A981" i="2"/>
  <c r="H980" i="2"/>
  <c r="B980" i="2" s="1"/>
  <c r="C980" i="2"/>
  <c r="A980" i="2"/>
  <c r="H979" i="2"/>
  <c r="B979" i="2" s="1"/>
  <c r="C979" i="2"/>
  <c r="A979" i="2"/>
  <c r="H978" i="2"/>
  <c r="B978" i="2" s="1"/>
  <c r="C978" i="2"/>
  <c r="A978" i="2"/>
  <c r="H977" i="2"/>
  <c r="C977" i="2"/>
  <c r="B977" i="2"/>
  <c r="A977" i="2"/>
  <c r="H976" i="2"/>
  <c r="B976" i="2" s="1"/>
  <c r="C976" i="2"/>
  <c r="A976" i="2"/>
  <c r="H975" i="2"/>
  <c r="B975" i="2" s="1"/>
  <c r="C975" i="2"/>
  <c r="A975" i="2"/>
  <c r="H974" i="2"/>
  <c r="B974" i="2" s="1"/>
  <c r="C974" i="2"/>
  <c r="A974" i="2"/>
  <c r="H973" i="2"/>
  <c r="B973" i="2" s="1"/>
  <c r="C973" i="2"/>
  <c r="A973" i="2"/>
  <c r="H972" i="2"/>
  <c r="B972" i="2" s="1"/>
  <c r="C972" i="2"/>
  <c r="A972" i="2"/>
  <c r="H971" i="2"/>
  <c r="C971" i="2"/>
  <c r="B971" i="2"/>
  <c r="A971" i="2"/>
  <c r="H970" i="2"/>
  <c r="B970" i="2" s="1"/>
  <c r="C970" i="2"/>
  <c r="A970" i="2"/>
  <c r="H969" i="2"/>
  <c r="B969" i="2" s="1"/>
  <c r="C969" i="2"/>
  <c r="A969" i="2"/>
  <c r="H968" i="2"/>
  <c r="B968" i="2" s="1"/>
  <c r="C968" i="2"/>
  <c r="A968" i="2"/>
  <c r="H967" i="2"/>
  <c r="B967" i="2" s="1"/>
  <c r="C967" i="2"/>
  <c r="A967" i="2"/>
  <c r="H966" i="2"/>
  <c r="B966" i="2" s="1"/>
  <c r="C966" i="2"/>
  <c r="A966" i="2"/>
  <c r="H965" i="2"/>
  <c r="B965" i="2" s="1"/>
  <c r="C965" i="2"/>
  <c r="A965" i="2"/>
  <c r="H964" i="2"/>
  <c r="B964" i="2" s="1"/>
  <c r="C964" i="2"/>
  <c r="A964" i="2"/>
  <c r="H963" i="2"/>
  <c r="B963" i="2" s="1"/>
  <c r="C963" i="2"/>
  <c r="A963" i="2"/>
  <c r="H962" i="2"/>
  <c r="B962" i="2" s="1"/>
  <c r="C962" i="2"/>
  <c r="A962" i="2"/>
  <c r="H961" i="2"/>
  <c r="B961" i="2" s="1"/>
  <c r="C961" i="2"/>
  <c r="A961" i="2"/>
  <c r="H960" i="2"/>
  <c r="B960" i="2" s="1"/>
  <c r="C960" i="2"/>
  <c r="A960" i="2"/>
  <c r="H959" i="2"/>
  <c r="B959" i="2" s="1"/>
  <c r="C959" i="2"/>
  <c r="A959" i="2"/>
  <c r="H958" i="2"/>
  <c r="B958" i="2" s="1"/>
  <c r="C958" i="2"/>
  <c r="A958" i="2"/>
  <c r="H957" i="2"/>
  <c r="B957" i="2" s="1"/>
  <c r="C957" i="2"/>
  <c r="A957" i="2"/>
  <c r="H956" i="2"/>
  <c r="B956" i="2" s="1"/>
  <c r="C956" i="2"/>
  <c r="A956" i="2"/>
  <c r="H955" i="2"/>
  <c r="C955" i="2"/>
  <c r="B955" i="2"/>
  <c r="A955" i="2"/>
  <c r="H954" i="2"/>
  <c r="B954" i="2" s="1"/>
  <c r="C954" i="2"/>
  <c r="A954" i="2"/>
  <c r="H953" i="2"/>
  <c r="B953" i="2" s="1"/>
  <c r="C953" i="2"/>
  <c r="A953" i="2"/>
  <c r="H952" i="2"/>
  <c r="B952" i="2" s="1"/>
  <c r="C952" i="2"/>
  <c r="A952" i="2"/>
  <c r="H951" i="2"/>
  <c r="B951" i="2" s="1"/>
  <c r="C951" i="2"/>
  <c r="A951" i="2"/>
  <c r="H950" i="2"/>
  <c r="B950" i="2" s="1"/>
  <c r="C950" i="2"/>
  <c r="A950" i="2"/>
  <c r="H949" i="2"/>
  <c r="B949" i="2" s="1"/>
  <c r="C949" i="2"/>
  <c r="A949" i="2"/>
  <c r="H948" i="2"/>
  <c r="B948" i="2" s="1"/>
  <c r="C948" i="2"/>
  <c r="A948" i="2"/>
  <c r="H947" i="2"/>
  <c r="B947" i="2" s="1"/>
  <c r="C947" i="2"/>
  <c r="A947" i="2"/>
  <c r="H946" i="2"/>
  <c r="B946" i="2" s="1"/>
  <c r="C946" i="2"/>
  <c r="A946" i="2"/>
  <c r="H945" i="2"/>
  <c r="C945" i="2"/>
  <c r="B945" i="2"/>
  <c r="A945" i="2"/>
  <c r="H944" i="2"/>
  <c r="B944" i="2" s="1"/>
  <c r="C944" i="2"/>
  <c r="A944" i="2"/>
  <c r="H943" i="2"/>
  <c r="B943" i="2" s="1"/>
  <c r="C943" i="2"/>
  <c r="A943" i="2"/>
  <c r="H942" i="2"/>
  <c r="B942" i="2" s="1"/>
  <c r="C942" i="2"/>
  <c r="A942" i="2"/>
  <c r="H941" i="2"/>
  <c r="B941" i="2" s="1"/>
  <c r="C941" i="2"/>
  <c r="A941" i="2"/>
  <c r="H940" i="2"/>
  <c r="B940" i="2" s="1"/>
  <c r="C940" i="2"/>
  <c r="A940" i="2"/>
  <c r="H939" i="2"/>
  <c r="C939" i="2"/>
  <c r="B939" i="2"/>
  <c r="A939" i="2"/>
  <c r="H938" i="2"/>
  <c r="B938" i="2" s="1"/>
  <c r="C938" i="2"/>
  <c r="A938" i="2"/>
  <c r="H937" i="2"/>
  <c r="B937" i="2" s="1"/>
  <c r="C937" i="2"/>
  <c r="A937" i="2"/>
  <c r="H936" i="2"/>
  <c r="B936" i="2" s="1"/>
  <c r="C936" i="2"/>
  <c r="A936" i="2"/>
  <c r="H935" i="2"/>
  <c r="B935" i="2" s="1"/>
  <c r="C935" i="2"/>
  <c r="A935" i="2"/>
  <c r="H934" i="2"/>
  <c r="B934" i="2" s="1"/>
  <c r="C934" i="2"/>
  <c r="A934" i="2"/>
  <c r="H933" i="2"/>
  <c r="B933" i="2" s="1"/>
  <c r="C933" i="2"/>
  <c r="A933" i="2"/>
  <c r="H932" i="2"/>
  <c r="B932" i="2" s="1"/>
  <c r="C932" i="2"/>
  <c r="A932" i="2"/>
  <c r="H931" i="2"/>
  <c r="B931" i="2" s="1"/>
  <c r="C931" i="2"/>
  <c r="A931" i="2"/>
  <c r="H930" i="2"/>
  <c r="B930" i="2" s="1"/>
  <c r="C930" i="2"/>
  <c r="A930" i="2"/>
  <c r="H929" i="2"/>
  <c r="B929" i="2" s="1"/>
  <c r="C929" i="2"/>
  <c r="A929" i="2"/>
  <c r="H928" i="2"/>
  <c r="B928" i="2" s="1"/>
  <c r="C928" i="2"/>
  <c r="A928" i="2"/>
  <c r="H927" i="2"/>
  <c r="B927" i="2" s="1"/>
  <c r="C927" i="2"/>
  <c r="A927" i="2"/>
  <c r="H926" i="2"/>
  <c r="B926" i="2" s="1"/>
  <c r="C926" i="2"/>
  <c r="A926" i="2"/>
  <c r="H925" i="2"/>
  <c r="B925" i="2" s="1"/>
  <c r="C925" i="2"/>
  <c r="A925" i="2"/>
  <c r="H924" i="2"/>
  <c r="B924" i="2" s="1"/>
  <c r="C924" i="2"/>
  <c r="A924" i="2"/>
  <c r="H923" i="2"/>
  <c r="C923" i="2"/>
  <c r="B923" i="2"/>
  <c r="A923" i="2"/>
  <c r="H922" i="2"/>
  <c r="B922" i="2" s="1"/>
  <c r="C922" i="2"/>
  <c r="A922" i="2"/>
  <c r="H921" i="2"/>
  <c r="B921" i="2" s="1"/>
  <c r="C921" i="2"/>
  <c r="A921" i="2"/>
  <c r="H920" i="2"/>
  <c r="B920" i="2" s="1"/>
  <c r="C920" i="2"/>
  <c r="A920" i="2"/>
  <c r="H919" i="2"/>
  <c r="B919" i="2" s="1"/>
  <c r="C919" i="2"/>
  <c r="A919" i="2"/>
  <c r="H918" i="2"/>
  <c r="B918" i="2" s="1"/>
  <c r="C918" i="2"/>
  <c r="A918" i="2"/>
  <c r="H917" i="2"/>
  <c r="B917" i="2" s="1"/>
  <c r="C917" i="2"/>
  <c r="A917" i="2"/>
  <c r="H916" i="2"/>
  <c r="B916" i="2" s="1"/>
  <c r="C916" i="2"/>
  <c r="A916" i="2"/>
  <c r="H915" i="2"/>
  <c r="B915" i="2" s="1"/>
  <c r="C915" i="2"/>
  <c r="A915" i="2"/>
  <c r="H914" i="2"/>
  <c r="B914" i="2" s="1"/>
  <c r="C914" i="2"/>
  <c r="A914" i="2"/>
  <c r="H913" i="2"/>
  <c r="C913" i="2"/>
  <c r="B913" i="2"/>
  <c r="A913" i="2"/>
  <c r="H912" i="2"/>
  <c r="B912" i="2" s="1"/>
  <c r="C912" i="2"/>
  <c r="A912" i="2"/>
  <c r="H911" i="2"/>
  <c r="B911" i="2" s="1"/>
  <c r="C911" i="2"/>
  <c r="A911" i="2"/>
  <c r="H910" i="2"/>
  <c r="B910" i="2" s="1"/>
  <c r="C910" i="2"/>
  <c r="A910" i="2"/>
  <c r="H909" i="2"/>
  <c r="B909" i="2" s="1"/>
  <c r="C909" i="2"/>
  <c r="A909" i="2"/>
  <c r="H908" i="2"/>
  <c r="B908" i="2" s="1"/>
  <c r="C908" i="2"/>
  <c r="A908" i="2"/>
  <c r="H907" i="2"/>
  <c r="C907" i="2"/>
  <c r="B907" i="2"/>
  <c r="A907" i="2"/>
  <c r="H906" i="2"/>
  <c r="B906" i="2" s="1"/>
  <c r="C906" i="2"/>
  <c r="A906" i="2"/>
  <c r="H905" i="2"/>
  <c r="B905" i="2" s="1"/>
  <c r="C905" i="2"/>
  <c r="A905" i="2"/>
  <c r="H904" i="2"/>
  <c r="B904" i="2" s="1"/>
  <c r="C904" i="2"/>
  <c r="A904" i="2"/>
  <c r="H903" i="2"/>
  <c r="B903" i="2" s="1"/>
  <c r="C903" i="2"/>
  <c r="A903" i="2"/>
  <c r="H902" i="2"/>
  <c r="B902" i="2" s="1"/>
  <c r="C902" i="2"/>
  <c r="A902" i="2"/>
  <c r="H901" i="2"/>
  <c r="B901" i="2" s="1"/>
  <c r="C901" i="2"/>
  <c r="A901" i="2"/>
  <c r="H900" i="2"/>
  <c r="B900" i="2" s="1"/>
  <c r="C900" i="2"/>
  <c r="A900" i="2"/>
  <c r="H899" i="2"/>
  <c r="B899" i="2" s="1"/>
  <c r="C899" i="2"/>
  <c r="A899" i="2"/>
  <c r="H898" i="2"/>
  <c r="B898" i="2" s="1"/>
  <c r="C898" i="2"/>
  <c r="A898" i="2"/>
  <c r="H897" i="2"/>
  <c r="B897" i="2" s="1"/>
  <c r="C897" i="2"/>
  <c r="A897" i="2"/>
  <c r="H896" i="2"/>
  <c r="B896" i="2" s="1"/>
  <c r="C896" i="2"/>
  <c r="A896" i="2"/>
  <c r="H895" i="2"/>
  <c r="B895" i="2" s="1"/>
  <c r="C895" i="2"/>
  <c r="A895" i="2"/>
  <c r="H894" i="2"/>
  <c r="B894" i="2" s="1"/>
  <c r="C894" i="2"/>
  <c r="A894" i="2"/>
  <c r="H893" i="2"/>
  <c r="B893" i="2" s="1"/>
  <c r="C893" i="2"/>
  <c r="A893" i="2"/>
  <c r="H892" i="2"/>
  <c r="B892" i="2" s="1"/>
  <c r="C892" i="2"/>
  <c r="A892" i="2"/>
  <c r="H891" i="2"/>
  <c r="C891" i="2"/>
  <c r="B891" i="2"/>
  <c r="A891" i="2"/>
  <c r="H890" i="2"/>
  <c r="B890" i="2" s="1"/>
  <c r="C890" i="2"/>
  <c r="A890" i="2"/>
  <c r="H889" i="2"/>
  <c r="B889" i="2" s="1"/>
  <c r="C889" i="2"/>
  <c r="A889" i="2"/>
  <c r="H888" i="2"/>
  <c r="B888" i="2" s="1"/>
  <c r="C888" i="2"/>
  <c r="A888" i="2"/>
  <c r="H887" i="2"/>
  <c r="B887" i="2" s="1"/>
  <c r="C887" i="2"/>
  <c r="A887" i="2"/>
  <c r="H886" i="2"/>
  <c r="B886" i="2" s="1"/>
  <c r="C886" i="2"/>
  <c r="A886" i="2"/>
  <c r="H885" i="2"/>
  <c r="B885" i="2" s="1"/>
  <c r="C885" i="2"/>
  <c r="A885" i="2"/>
  <c r="H884" i="2"/>
  <c r="B884" i="2" s="1"/>
  <c r="C884" i="2"/>
  <c r="A884" i="2"/>
  <c r="H883" i="2"/>
  <c r="B883" i="2" s="1"/>
  <c r="C883" i="2"/>
  <c r="A883" i="2"/>
  <c r="H882" i="2"/>
  <c r="B882" i="2" s="1"/>
  <c r="C882" i="2"/>
  <c r="A882" i="2"/>
  <c r="H881" i="2"/>
  <c r="C881" i="2"/>
  <c r="B881" i="2"/>
  <c r="A881" i="2"/>
  <c r="H880" i="2"/>
  <c r="B880" i="2" s="1"/>
  <c r="C880" i="2"/>
  <c r="A880" i="2"/>
  <c r="H879" i="2"/>
  <c r="B879" i="2" s="1"/>
  <c r="C879" i="2"/>
  <c r="A879" i="2"/>
  <c r="H878" i="2"/>
  <c r="B878" i="2" s="1"/>
  <c r="C878" i="2"/>
  <c r="A878" i="2"/>
  <c r="H877" i="2"/>
  <c r="B877" i="2" s="1"/>
  <c r="C877" i="2"/>
  <c r="A877" i="2"/>
  <c r="H876" i="2"/>
  <c r="B876" i="2" s="1"/>
  <c r="C876" i="2"/>
  <c r="A876" i="2"/>
  <c r="H875" i="2"/>
  <c r="C875" i="2"/>
  <c r="B875" i="2"/>
  <c r="A875" i="2"/>
  <c r="H874" i="2"/>
  <c r="B874" i="2" s="1"/>
  <c r="C874" i="2"/>
  <c r="A874" i="2"/>
  <c r="H873" i="2"/>
  <c r="B873" i="2" s="1"/>
  <c r="C873" i="2"/>
  <c r="A873" i="2"/>
  <c r="H872" i="2"/>
  <c r="B872" i="2" s="1"/>
  <c r="C872" i="2"/>
  <c r="A872" i="2"/>
  <c r="H871" i="2"/>
  <c r="B871" i="2" s="1"/>
  <c r="C871" i="2"/>
  <c r="A871" i="2"/>
  <c r="H870" i="2"/>
  <c r="B870" i="2" s="1"/>
  <c r="C870" i="2"/>
  <c r="A870" i="2"/>
  <c r="H869" i="2"/>
  <c r="B869" i="2" s="1"/>
  <c r="C869" i="2"/>
  <c r="A869" i="2"/>
  <c r="H868" i="2"/>
  <c r="B868" i="2" s="1"/>
  <c r="C868" i="2"/>
  <c r="A868" i="2"/>
  <c r="H867" i="2"/>
  <c r="B867" i="2" s="1"/>
  <c r="C867" i="2"/>
  <c r="A867" i="2"/>
  <c r="H866" i="2"/>
  <c r="B866" i="2" s="1"/>
  <c r="C866" i="2"/>
  <c r="A866" i="2"/>
  <c r="H865" i="2"/>
  <c r="B865" i="2" s="1"/>
  <c r="C865" i="2"/>
  <c r="A865" i="2"/>
  <c r="H864" i="2"/>
  <c r="B864" i="2" s="1"/>
  <c r="C864" i="2"/>
  <c r="A864" i="2"/>
  <c r="H863" i="2"/>
  <c r="B863" i="2" s="1"/>
  <c r="C863" i="2"/>
  <c r="A863" i="2"/>
  <c r="H862" i="2"/>
  <c r="B862" i="2" s="1"/>
  <c r="C862" i="2"/>
  <c r="A862" i="2"/>
  <c r="H861" i="2"/>
  <c r="B861" i="2" s="1"/>
  <c r="C861" i="2"/>
  <c r="A861" i="2"/>
  <c r="H860" i="2"/>
  <c r="B860" i="2" s="1"/>
  <c r="C860" i="2"/>
  <c r="A860" i="2"/>
  <c r="H859" i="2"/>
  <c r="B859" i="2" s="1"/>
  <c r="C859" i="2"/>
  <c r="A859" i="2"/>
  <c r="H858" i="2"/>
  <c r="B858" i="2" s="1"/>
  <c r="C858" i="2"/>
  <c r="A858" i="2"/>
  <c r="H857" i="2"/>
  <c r="B857" i="2" s="1"/>
  <c r="C857" i="2"/>
  <c r="A857" i="2"/>
  <c r="H856" i="2"/>
  <c r="B856" i="2" s="1"/>
  <c r="C856" i="2"/>
  <c r="A856" i="2"/>
  <c r="H855" i="2"/>
  <c r="B855" i="2" s="1"/>
  <c r="C855" i="2"/>
  <c r="A855" i="2"/>
  <c r="H854" i="2"/>
  <c r="B854" i="2" s="1"/>
  <c r="C854" i="2"/>
  <c r="A854" i="2"/>
  <c r="H853" i="2"/>
  <c r="B853" i="2" s="1"/>
  <c r="C853" i="2"/>
  <c r="A853" i="2"/>
  <c r="H852" i="2"/>
  <c r="B852" i="2" s="1"/>
  <c r="C852" i="2"/>
  <c r="A852" i="2"/>
  <c r="H851" i="2"/>
  <c r="B851" i="2" s="1"/>
  <c r="C851" i="2"/>
  <c r="A851" i="2"/>
  <c r="H850" i="2"/>
  <c r="B850" i="2" s="1"/>
  <c r="C850" i="2"/>
  <c r="A850" i="2"/>
  <c r="H849" i="2"/>
  <c r="B849" i="2" s="1"/>
  <c r="C849" i="2"/>
  <c r="A849" i="2"/>
  <c r="H848" i="2"/>
  <c r="B848" i="2" s="1"/>
  <c r="C848" i="2"/>
  <c r="A848" i="2"/>
  <c r="H847" i="2"/>
  <c r="B847" i="2" s="1"/>
  <c r="C847" i="2"/>
  <c r="A847" i="2"/>
  <c r="H846" i="2"/>
  <c r="B846" i="2" s="1"/>
  <c r="C846" i="2"/>
  <c r="A846" i="2"/>
  <c r="H845" i="2"/>
  <c r="B845" i="2" s="1"/>
  <c r="C845" i="2"/>
  <c r="A845" i="2"/>
  <c r="H844" i="2"/>
  <c r="B844" i="2" s="1"/>
  <c r="C844" i="2"/>
  <c r="A844" i="2"/>
  <c r="H843" i="2"/>
  <c r="B843" i="2" s="1"/>
  <c r="C843" i="2"/>
  <c r="A843" i="2"/>
  <c r="H842" i="2"/>
  <c r="B842" i="2" s="1"/>
  <c r="C842" i="2"/>
  <c r="A842" i="2"/>
  <c r="H841" i="2"/>
  <c r="B841" i="2" s="1"/>
  <c r="C841" i="2"/>
  <c r="A841" i="2"/>
  <c r="H840" i="2"/>
  <c r="B840" i="2" s="1"/>
  <c r="C840" i="2"/>
  <c r="A840" i="2"/>
  <c r="H839" i="2"/>
  <c r="B839" i="2" s="1"/>
  <c r="C839" i="2"/>
  <c r="A839" i="2"/>
  <c r="H838" i="2"/>
  <c r="B838" i="2" s="1"/>
  <c r="C838" i="2"/>
  <c r="A838" i="2"/>
  <c r="H837" i="2"/>
  <c r="B837" i="2" s="1"/>
  <c r="C837" i="2"/>
  <c r="A837" i="2"/>
  <c r="H836" i="2"/>
  <c r="B836" i="2" s="1"/>
  <c r="C836" i="2"/>
  <c r="A836" i="2"/>
  <c r="H835" i="2"/>
  <c r="B835" i="2" s="1"/>
  <c r="C835" i="2"/>
  <c r="A835" i="2"/>
  <c r="H834" i="2"/>
  <c r="B834" i="2" s="1"/>
  <c r="C834" i="2"/>
  <c r="A834" i="2"/>
  <c r="H833" i="2"/>
  <c r="B833" i="2" s="1"/>
  <c r="C833" i="2"/>
  <c r="A833" i="2"/>
  <c r="H832" i="2"/>
  <c r="B832" i="2" s="1"/>
  <c r="C832" i="2"/>
  <c r="A832" i="2"/>
  <c r="H831" i="2"/>
  <c r="B831" i="2" s="1"/>
  <c r="C831" i="2"/>
  <c r="A831" i="2"/>
  <c r="H830" i="2"/>
  <c r="B830" i="2" s="1"/>
  <c r="C830" i="2"/>
  <c r="A830" i="2"/>
  <c r="H829" i="2"/>
  <c r="B829" i="2" s="1"/>
  <c r="C829" i="2"/>
  <c r="A829" i="2"/>
  <c r="H828" i="2"/>
  <c r="B828" i="2" s="1"/>
  <c r="C828" i="2"/>
  <c r="A828" i="2"/>
  <c r="H827" i="2"/>
  <c r="B827" i="2" s="1"/>
  <c r="C827" i="2"/>
  <c r="A827" i="2"/>
  <c r="H826" i="2"/>
  <c r="B826" i="2" s="1"/>
  <c r="C826" i="2"/>
  <c r="A826" i="2"/>
  <c r="H825" i="2"/>
  <c r="B825" i="2" s="1"/>
  <c r="C825" i="2"/>
  <c r="A825" i="2"/>
  <c r="H824" i="2"/>
  <c r="B824" i="2" s="1"/>
  <c r="C824" i="2"/>
  <c r="A824" i="2"/>
  <c r="H823" i="2"/>
  <c r="B823" i="2" s="1"/>
  <c r="C823" i="2"/>
  <c r="A823" i="2"/>
  <c r="H822" i="2"/>
  <c r="B822" i="2" s="1"/>
  <c r="C822" i="2"/>
  <c r="A822" i="2"/>
  <c r="H821" i="2"/>
  <c r="B821" i="2" s="1"/>
  <c r="C821" i="2"/>
  <c r="A821" i="2"/>
  <c r="H820" i="2"/>
  <c r="B820" i="2" s="1"/>
  <c r="C820" i="2"/>
  <c r="A820" i="2"/>
  <c r="H819" i="2"/>
  <c r="B819" i="2" s="1"/>
  <c r="C819" i="2"/>
  <c r="A819" i="2"/>
  <c r="H818" i="2"/>
  <c r="B818" i="2" s="1"/>
  <c r="C818" i="2"/>
  <c r="A818" i="2"/>
  <c r="H817" i="2"/>
  <c r="B817" i="2" s="1"/>
  <c r="C817" i="2"/>
  <c r="A817" i="2"/>
  <c r="H816" i="2"/>
  <c r="B816" i="2" s="1"/>
  <c r="C816" i="2"/>
  <c r="A816" i="2"/>
  <c r="H815" i="2"/>
  <c r="B815" i="2" s="1"/>
  <c r="C815" i="2"/>
  <c r="A815" i="2"/>
  <c r="H814" i="2"/>
  <c r="B814" i="2" s="1"/>
  <c r="C814" i="2"/>
  <c r="A814" i="2"/>
  <c r="H813" i="2"/>
  <c r="B813" i="2" s="1"/>
  <c r="C813" i="2"/>
  <c r="A813" i="2"/>
  <c r="H812" i="2"/>
  <c r="B812" i="2" s="1"/>
  <c r="C812" i="2"/>
  <c r="A812" i="2"/>
  <c r="H811" i="2"/>
  <c r="B811" i="2" s="1"/>
  <c r="C811" i="2"/>
  <c r="A811" i="2"/>
  <c r="H810" i="2"/>
  <c r="B810" i="2" s="1"/>
  <c r="C810" i="2"/>
  <c r="A810" i="2"/>
  <c r="H809" i="2"/>
  <c r="B809" i="2" s="1"/>
  <c r="C809" i="2"/>
  <c r="A809" i="2"/>
  <c r="H808" i="2"/>
  <c r="B808" i="2" s="1"/>
  <c r="C808" i="2"/>
  <c r="A808" i="2"/>
  <c r="H807" i="2"/>
  <c r="B807" i="2" s="1"/>
  <c r="C807" i="2"/>
  <c r="A807" i="2"/>
  <c r="H806" i="2"/>
  <c r="B806" i="2" s="1"/>
  <c r="C806" i="2"/>
  <c r="A806" i="2"/>
  <c r="H805" i="2"/>
  <c r="B805" i="2" s="1"/>
  <c r="C805" i="2"/>
  <c r="A805" i="2"/>
  <c r="H804" i="2"/>
  <c r="B804" i="2" s="1"/>
  <c r="C804" i="2"/>
  <c r="A804" i="2"/>
  <c r="H803" i="2"/>
  <c r="B803" i="2" s="1"/>
  <c r="C803" i="2"/>
  <c r="A803" i="2"/>
  <c r="H802" i="2"/>
  <c r="B802" i="2" s="1"/>
  <c r="C802" i="2"/>
  <c r="A802" i="2"/>
  <c r="H801" i="2"/>
  <c r="B801" i="2" s="1"/>
  <c r="C801" i="2"/>
  <c r="A801" i="2"/>
  <c r="H800" i="2"/>
  <c r="B800" i="2" s="1"/>
  <c r="C800" i="2"/>
  <c r="A800" i="2"/>
  <c r="H799" i="2"/>
  <c r="B799" i="2" s="1"/>
  <c r="C799" i="2"/>
  <c r="A799" i="2"/>
  <c r="H798" i="2"/>
  <c r="B798" i="2" s="1"/>
  <c r="C798" i="2"/>
  <c r="A798" i="2"/>
  <c r="H797" i="2"/>
  <c r="B797" i="2" s="1"/>
  <c r="C797" i="2"/>
  <c r="A797" i="2"/>
  <c r="H796" i="2"/>
  <c r="B796" i="2" s="1"/>
  <c r="C796" i="2"/>
  <c r="A796" i="2"/>
  <c r="H795" i="2"/>
  <c r="B795" i="2" s="1"/>
  <c r="C795" i="2"/>
  <c r="A795" i="2"/>
  <c r="H794" i="2"/>
  <c r="B794" i="2" s="1"/>
  <c r="C794" i="2"/>
  <c r="A794" i="2"/>
  <c r="H793" i="2"/>
  <c r="B793" i="2" s="1"/>
  <c r="C793" i="2"/>
  <c r="A793" i="2"/>
  <c r="H792" i="2"/>
  <c r="B792" i="2" s="1"/>
  <c r="C792" i="2"/>
  <c r="A792" i="2"/>
  <c r="H791" i="2"/>
  <c r="B791" i="2" s="1"/>
  <c r="C791" i="2"/>
  <c r="A791" i="2"/>
  <c r="H790" i="2"/>
  <c r="B790" i="2" s="1"/>
  <c r="C790" i="2"/>
  <c r="A790" i="2"/>
  <c r="H789" i="2"/>
  <c r="B789" i="2" s="1"/>
  <c r="C789" i="2"/>
  <c r="A789" i="2"/>
  <c r="H788" i="2"/>
  <c r="B788" i="2" s="1"/>
  <c r="C788" i="2"/>
  <c r="A788" i="2"/>
  <c r="H787" i="2"/>
  <c r="B787" i="2" s="1"/>
  <c r="C787" i="2"/>
  <c r="A787" i="2"/>
  <c r="H786" i="2"/>
  <c r="B786" i="2" s="1"/>
  <c r="C786" i="2"/>
  <c r="A786" i="2"/>
  <c r="H785" i="2"/>
  <c r="B785" i="2" s="1"/>
  <c r="C785" i="2"/>
  <c r="A785" i="2"/>
  <c r="H784" i="2"/>
  <c r="B784" i="2" s="1"/>
  <c r="C784" i="2"/>
  <c r="A784" i="2"/>
  <c r="H783" i="2"/>
  <c r="B783" i="2" s="1"/>
  <c r="C783" i="2"/>
  <c r="A783" i="2"/>
  <c r="H782" i="2"/>
  <c r="B782" i="2" s="1"/>
  <c r="C782" i="2"/>
  <c r="A782" i="2"/>
  <c r="H781" i="2"/>
  <c r="B781" i="2" s="1"/>
  <c r="C781" i="2"/>
  <c r="A781" i="2"/>
  <c r="H780" i="2"/>
  <c r="B780" i="2" s="1"/>
  <c r="C780" i="2"/>
  <c r="A780" i="2"/>
  <c r="H779" i="2"/>
  <c r="B779" i="2" s="1"/>
  <c r="C779" i="2"/>
  <c r="A779" i="2"/>
  <c r="H778" i="2"/>
  <c r="B778" i="2" s="1"/>
  <c r="C778" i="2"/>
  <c r="A778" i="2"/>
  <c r="H777" i="2"/>
  <c r="B777" i="2" s="1"/>
  <c r="C777" i="2"/>
  <c r="A777" i="2"/>
  <c r="H776" i="2"/>
  <c r="B776" i="2" s="1"/>
  <c r="C776" i="2"/>
  <c r="A776" i="2"/>
  <c r="H775" i="2"/>
  <c r="B775" i="2" s="1"/>
  <c r="C775" i="2"/>
  <c r="A775" i="2"/>
  <c r="H774" i="2"/>
  <c r="B774" i="2" s="1"/>
  <c r="C774" i="2"/>
  <c r="A774" i="2"/>
  <c r="H773" i="2"/>
  <c r="B773" i="2" s="1"/>
  <c r="C773" i="2"/>
  <c r="A773" i="2"/>
  <c r="H772" i="2"/>
  <c r="B772" i="2" s="1"/>
  <c r="C772" i="2"/>
  <c r="A772" i="2"/>
  <c r="H771" i="2"/>
  <c r="B771" i="2" s="1"/>
  <c r="C771" i="2"/>
  <c r="A771" i="2"/>
  <c r="H770" i="2"/>
  <c r="B770" i="2" s="1"/>
  <c r="C770" i="2"/>
  <c r="A770" i="2"/>
  <c r="H769" i="2"/>
  <c r="B769" i="2" s="1"/>
  <c r="C769" i="2"/>
  <c r="A769" i="2"/>
  <c r="H768" i="2"/>
  <c r="B768" i="2" s="1"/>
  <c r="C768" i="2"/>
  <c r="A768" i="2"/>
  <c r="H767" i="2"/>
  <c r="B767" i="2" s="1"/>
  <c r="C767" i="2"/>
  <c r="A767" i="2"/>
  <c r="H766" i="2"/>
  <c r="B766" i="2" s="1"/>
  <c r="C766" i="2"/>
  <c r="A766" i="2"/>
  <c r="H765" i="2"/>
  <c r="B765" i="2" s="1"/>
  <c r="C765" i="2"/>
  <c r="A765" i="2"/>
  <c r="H764" i="2"/>
  <c r="B764" i="2" s="1"/>
  <c r="C764" i="2"/>
  <c r="A764" i="2"/>
  <c r="H763" i="2"/>
  <c r="B763" i="2" s="1"/>
  <c r="C763" i="2"/>
  <c r="A763" i="2"/>
  <c r="H762" i="2"/>
  <c r="B762" i="2" s="1"/>
  <c r="C762" i="2"/>
  <c r="A762" i="2"/>
  <c r="H761" i="2"/>
  <c r="B761" i="2" s="1"/>
  <c r="C761" i="2"/>
  <c r="A761" i="2"/>
  <c r="H760" i="2"/>
  <c r="B760" i="2" s="1"/>
  <c r="C760" i="2"/>
  <c r="A760" i="2"/>
  <c r="H759" i="2"/>
  <c r="B759" i="2" s="1"/>
  <c r="C759" i="2"/>
  <c r="A759" i="2"/>
  <c r="H758" i="2"/>
  <c r="B758" i="2" s="1"/>
  <c r="C758" i="2"/>
  <c r="A758" i="2"/>
  <c r="H757" i="2"/>
  <c r="B757" i="2" s="1"/>
  <c r="C757" i="2"/>
  <c r="A757" i="2"/>
  <c r="H756" i="2"/>
  <c r="B756" i="2" s="1"/>
  <c r="C756" i="2"/>
  <c r="A756" i="2"/>
  <c r="H755" i="2"/>
  <c r="B755" i="2" s="1"/>
  <c r="C755" i="2"/>
  <c r="A755" i="2"/>
  <c r="H754" i="2"/>
  <c r="B754" i="2" s="1"/>
  <c r="C754" i="2"/>
  <c r="A754" i="2"/>
  <c r="H753" i="2"/>
  <c r="B753" i="2" s="1"/>
  <c r="C753" i="2"/>
  <c r="A753" i="2"/>
  <c r="H752" i="2"/>
  <c r="B752" i="2" s="1"/>
  <c r="C752" i="2"/>
  <c r="A752" i="2"/>
  <c r="H751" i="2"/>
  <c r="B751" i="2" s="1"/>
  <c r="C751" i="2"/>
  <c r="A751" i="2"/>
  <c r="H750" i="2"/>
  <c r="B750" i="2" s="1"/>
  <c r="C750" i="2"/>
  <c r="A750" i="2"/>
  <c r="H749" i="2"/>
  <c r="B749" i="2" s="1"/>
  <c r="C749" i="2"/>
  <c r="A749" i="2"/>
  <c r="H748" i="2"/>
  <c r="B748" i="2" s="1"/>
  <c r="C748" i="2"/>
  <c r="A748" i="2"/>
  <c r="H747" i="2"/>
  <c r="B747" i="2" s="1"/>
  <c r="C747" i="2"/>
  <c r="A747" i="2"/>
  <c r="H746" i="2"/>
  <c r="B746" i="2" s="1"/>
  <c r="C746" i="2"/>
  <c r="A746" i="2"/>
  <c r="H745" i="2"/>
  <c r="B745" i="2" s="1"/>
  <c r="C745" i="2"/>
  <c r="A745" i="2"/>
  <c r="H744" i="2"/>
  <c r="B744" i="2" s="1"/>
  <c r="C744" i="2"/>
  <c r="A744" i="2"/>
  <c r="H743" i="2"/>
  <c r="B743" i="2" s="1"/>
  <c r="C743" i="2"/>
  <c r="A743" i="2"/>
  <c r="H742" i="2"/>
  <c r="B742" i="2" s="1"/>
  <c r="C742" i="2"/>
  <c r="A742" i="2"/>
  <c r="H741" i="2"/>
  <c r="B741" i="2" s="1"/>
  <c r="C741" i="2"/>
  <c r="A741" i="2"/>
  <c r="H740" i="2"/>
  <c r="B740" i="2" s="1"/>
  <c r="C740" i="2"/>
  <c r="A740" i="2"/>
  <c r="H739" i="2"/>
  <c r="B739" i="2" s="1"/>
  <c r="C739" i="2"/>
  <c r="A739" i="2"/>
  <c r="H738" i="2"/>
  <c r="B738" i="2" s="1"/>
  <c r="C738" i="2"/>
  <c r="A738" i="2"/>
  <c r="H737" i="2"/>
  <c r="B737" i="2" s="1"/>
  <c r="C737" i="2"/>
  <c r="A737" i="2"/>
  <c r="H736" i="2"/>
  <c r="B736" i="2" s="1"/>
  <c r="C736" i="2"/>
  <c r="A736" i="2"/>
  <c r="H735" i="2"/>
  <c r="B735" i="2" s="1"/>
  <c r="C735" i="2"/>
  <c r="A735" i="2"/>
  <c r="H734" i="2"/>
  <c r="B734" i="2" s="1"/>
  <c r="C734" i="2"/>
  <c r="A734" i="2"/>
  <c r="H733" i="2"/>
  <c r="B733" i="2" s="1"/>
  <c r="C733" i="2"/>
  <c r="A733" i="2"/>
  <c r="H732" i="2"/>
  <c r="B732" i="2" s="1"/>
  <c r="C732" i="2"/>
  <c r="A732" i="2"/>
  <c r="H731" i="2"/>
  <c r="B731" i="2" s="1"/>
  <c r="C731" i="2"/>
  <c r="A731" i="2"/>
  <c r="H730" i="2"/>
  <c r="B730" i="2" s="1"/>
  <c r="C730" i="2"/>
  <c r="A730" i="2"/>
  <c r="H729" i="2"/>
  <c r="B729" i="2" s="1"/>
  <c r="C729" i="2"/>
  <c r="A729" i="2"/>
  <c r="H728" i="2"/>
  <c r="B728" i="2" s="1"/>
  <c r="C728" i="2"/>
  <c r="A728" i="2"/>
  <c r="H727" i="2"/>
  <c r="B727" i="2" s="1"/>
  <c r="C727" i="2"/>
  <c r="A727" i="2"/>
  <c r="H726" i="2"/>
  <c r="B726" i="2" s="1"/>
  <c r="C726" i="2"/>
  <c r="A726" i="2"/>
  <c r="H725" i="2"/>
  <c r="B725" i="2" s="1"/>
  <c r="C725" i="2"/>
  <c r="A725" i="2"/>
  <c r="H724" i="2"/>
  <c r="B724" i="2" s="1"/>
  <c r="C724" i="2"/>
  <c r="A724" i="2"/>
  <c r="H723" i="2"/>
  <c r="B723" i="2" s="1"/>
  <c r="C723" i="2"/>
  <c r="A723" i="2"/>
  <c r="H722" i="2"/>
  <c r="B722" i="2" s="1"/>
  <c r="C722" i="2"/>
  <c r="A722" i="2"/>
  <c r="H721" i="2"/>
  <c r="B721" i="2" s="1"/>
  <c r="C721" i="2"/>
  <c r="A721" i="2"/>
  <c r="H720" i="2"/>
  <c r="B720" i="2" s="1"/>
  <c r="C720" i="2"/>
  <c r="A720" i="2"/>
  <c r="H719" i="2"/>
  <c r="B719" i="2" s="1"/>
  <c r="C719" i="2"/>
  <c r="A719" i="2"/>
  <c r="H718" i="2"/>
  <c r="B718" i="2" s="1"/>
  <c r="C718" i="2"/>
  <c r="A718" i="2"/>
  <c r="H717" i="2"/>
  <c r="B717" i="2" s="1"/>
  <c r="C717" i="2"/>
  <c r="A717" i="2"/>
  <c r="H716" i="2"/>
  <c r="B716" i="2" s="1"/>
  <c r="C716" i="2"/>
  <c r="A716" i="2"/>
  <c r="H715" i="2"/>
  <c r="B715" i="2" s="1"/>
  <c r="C715" i="2"/>
  <c r="A715" i="2"/>
  <c r="H714" i="2"/>
  <c r="B714" i="2" s="1"/>
  <c r="C714" i="2"/>
  <c r="A714" i="2"/>
  <c r="H713" i="2"/>
  <c r="B713" i="2" s="1"/>
  <c r="C713" i="2"/>
  <c r="A713" i="2"/>
  <c r="H712" i="2"/>
  <c r="B712" i="2" s="1"/>
  <c r="C712" i="2"/>
  <c r="A712" i="2"/>
  <c r="H711" i="2"/>
  <c r="B711" i="2" s="1"/>
  <c r="C711" i="2"/>
  <c r="A711" i="2"/>
  <c r="H710" i="2"/>
  <c r="B710" i="2" s="1"/>
  <c r="C710" i="2"/>
  <c r="A710" i="2"/>
  <c r="H709" i="2"/>
  <c r="B709" i="2" s="1"/>
  <c r="C709" i="2"/>
  <c r="A709" i="2"/>
  <c r="H708" i="2"/>
  <c r="B708" i="2" s="1"/>
  <c r="C708" i="2"/>
  <c r="A708" i="2"/>
  <c r="H707" i="2"/>
  <c r="B707" i="2" s="1"/>
  <c r="C707" i="2"/>
  <c r="A707" i="2"/>
  <c r="H706" i="2"/>
  <c r="B706" i="2" s="1"/>
  <c r="C706" i="2"/>
  <c r="A706" i="2"/>
  <c r="H705" i="2"/>
  <c r="B705" i="2" s="1"/>
  <c r="C705" i="2"/>
  <c r="A705" i="2"/>
  <c r="H704" i="2"/>
  <c r="B704" i="2" s="1"/>
  <c r="C704" i="2"/>
  <c r="A704" i="2"/>
  <c r="H703" i="2"/>
  <c r="B703" i="2" s="1"/>
  <c r="C703" i="2"/>
  <c r="A703" i="2"/>
  <c r="H702" i="2"/>
  <c r="B702" i="2" s="1"/>
  <c r="C702" i="2"/>
  <c r="A702" i="2"/>
  <c r="H701" i="2"/>
  <c r="B701" i="2" s="1"/>
  <c r="C701" i="2"/>
  <c r="A701" i="2"/>
  <c r="H700" i="2"/>
  <c r="B700" i="2" s="1"/>
  <c r="C700" i="2"/>
  <c r="A700" i="2"/>
  <c r="H699" i="2"/>
  <c r="B699" i="2" s="1"/>
  <c r="C699" i="2"/>
  <c r="A699" i="2"/>
  <c r="H698" i="2"/>
  <c r="B698" i="2" s="1"/>
  <c r="C698" i="2"/>
  <c r="A698" i="2"/>
  <c r="H697" i="2"/>
  <c r="B697" i="2" s="1"/>
  <c r="C697" i="2"/>
  <c r="A697" i="2"/>
  <c r="H696" i="2"/>
  <c r="B696" i="2" s="1"/>
  <c r="C696" i="2"/>
  <c r="A696" i="2"/>
  <c r="H695" i="2"/>
  <c r="B695" i="2" s="1"/>
  <c r="C695" i="2"/>
  <c r="A695" i="2"/>
  <c r="H694" i="2"/>
  <c r="B694" i="2" s="1"/>
  <c r="C694" i="2"/>
  <c r="A694" i="2"/>
  <c r="H693" i="2"/>
  <c r="B693" i="2" s="1"/>
  <c r="C693" i="2"/>
  <c r="A693" i="2"/>
  <c r="H692" i="2"/>
  <c r="B692" i="2" s="1"/>
  <c r="C692" i="2"/>
  <c r="A692" i="2"/>
  <c r="H691" i="2"/>
  <c r="B691" i="2" s="1"/>
  <c r="C691" i="2"/>
  <c r="A691" i="2"/>
  <c r="H690" i="2"/>
  <c r="B690" i="2" s="1"/>
  <c r="C690" i="2"/>
  <c r="A690" i="2"/>
  <c r="H689" i="2"/>
  <c r="B689" i="2" s="1"/>
  <c r="C689" i="2"/>
  <c r="A689" i="2"/>
  <c r="H688" i="2"/>
  <c r="B688" i="2" s="1"/>
  <c r="C688" i="2"/>
  <c r="A688" i="2"/>
  <c r="H687" i="2"/>
  <c r="B687" i="2" s="1"/>
  <c r="C687" i="2"/>
  <c r="A687" i="2"/>
  <c r="H686" i="2"/>
  <c r="B686" i="2" s="1"/>
  <c r="C686" i="2"/>
  <c r="A686" i="2"/>
  <c r="H685" i="2"/>
  <c r="B685" i="2" s="1"/>
  <c r="C685" i="2"/>
  <c r="A685" i="2"/>
  <c r="H684" i="2"/>
  <c r="B684" i="2" s="1"/>
  <c r="C684" i="2"/>
  <c r="A684" i="2"/>
  <c r="H683" i="2"/>
  <c r="B683" i="2" s="1"/>
  <c r="C683" i="2"/>
  <c r="A683" i="2"/>
  <c r="H682" i="2"/>
  <c r="B682" i="2" s="1"/>
  <c r="C682" i="2"/>
  <c r="A682" i="2"/>
  <c r="H681" i="2"/>
  <c r="B681" i="2" s="1"/>
  <c r="C681" i="2"/>
  <c r="A681" i="2"/>
  <c r="H680" i="2"/>
  <c r="B680" i="2" s="1"/>
  <c r="C680" i="2"/>
  <c r="A680" i="2"/>
  <c r="H679" i="2"/>
  <c r="B679" i="2" s="1"/>
  <c r="C679" i="2"/>
  <c r="A679" i="2"/>
  <c r="H678" i="2"/>
  <c r="B678" i="2" s="1"/>
  <c r="C678" i="2"/>
  <c r="A678" i="2"/>
  <c r="H677" i="2"/>
  <c r="B677" i="2" s="1"/>
  <c r="C677" i="2"/>
  <c r="A677" i="2"/>
  <c r="H676" i="2"/>
  <c r="B676" i="2" s="1"/>
  <c r="C676" i="2"/>
  <c r="A676" i="2"/>
  <c r="H675" i="2"/>
  <c r="B675" i="2" s="1"/>
  <c r="C675" i="2"/>
  <c r="A675" i="2"/>
  <c r="H674" i="2"/>
  <c r="B674" i="2" s="1"/>
  <c r="C674" i="2"/>
  <c r="A674" i="2"/>
  <c r="H673" i="2"/>
  <c r="B673" i="2" s="1"/>
  <c r="C673" i="2"/>
  <c r="A673" i="2"/>
  <c r="H672" i="2"/>
  <c r="B672" i="2" s="1"/>
  <c r="C672" i="2"/>
  <c r="A672" i="2"/>
  <c r="H671" i="2"/>
  <c r="B671" i="2" s="1"/>
  <c r="C671" i="2"/>
  <c r="A671" i="2"/>
  <c r="H670" i="2"/>
  <c r="B670" i="2" s="1"/>
  <c r="C670" i="2"/>
  <c r="A670" i="2"/>
  <c r="H669" i="2"/>
  <c r="B669" i="2" s="1"/>
  <c r="C669" i="2"/>
  <c r="A669" i="2"/>
  <c r="H668" i="2"/>
  <c r="B668" i="2" s="1"/>
  <c r="C668" i="2"/>
  <c r="A668" i="2"/>
  <c r="H667" i="2"/>
  <c r="B667" i="2" s="1"/>
  <c r="C667" i="2"/>
  <c r="A667" i="2"/>
  <c r="H666" i="2"/>
  <c r="B666" i="2" s="1"/>
  <c r="C666" i="2"/>
  <c r="A666" i="2"/>
  <c r="H665" i="2"/>
  <c r="B665" i="2" s="1"/>
  <c r="C665" i="2"/>
  <c r="A665" i="2"/>
  <c r="H664" i="2"/>
  <c r="B664" i="2" s="1"/>
  <c r="C664" i="2"/>
  <c r="A664" i="2"/>
  <c r="H663" i="2"/>
  <c r="B663" i="2" s="1"/>
  <c r="C663" i="2"/>
  <c r="A663" i="2"/>
  <c r="H662" i="2"/>
  <c r="B662" i="2" s="1"/>
  <c r="C662" i="2"/>
  <c r="A662" i="2"/>
  <c r="H661" i="2"/>
  <c r="B661" i="2" s="1"/>
  <c r="C661" i="2"/>
  <c r="A661" i="2"/>
  <c r="H660" i="2"/>
  <c r="B660" i="2" s="1"/>
  <c r="C660" i="2"/>
  <c r="A660" i="2"/>
  <c r="H659" i="2"/>
  <c r="B659" i="2" s="1"/>
  <c r="C659" i="2"/>
  <c r="A659" i="2"/>
  <c r="H658" i="2"/>
  <c r="B658" i="2" s="1"/>
  <c r="C658" i="2"/>
  <c r="A658" i="2"/>
  <c r="H657" i="2"/>
  <c r="B657" i="2" s="1"/>
  <c r="C657" i="2"/>
  <c r="A657" i="2"/>
  <c r="H656" i="2"/>
  <c r="B656" i="2" s="1"/>
  <c r="C656" i="2"/>
  <c r="A656" i="2"/>
  <c r="H655" i="2"/>
  <c r="B655" i="2" s="1"/>
  <c r="C655" i="2"/>
  <c r="A655" i="2"/>
  <c r="H654" i="2"/>
  <c r="B654" i="2" s="1"/>
  <c r="C654" i="2"/>
  <c r="A654" i="2"/>
  <c r="H653" i="2"/>
  <c r="B653" i="2" s="1"/>
  <c r="C653" i="2"/>
  <c r="A653" i="2"/>
  <c r="H652" i="2"/>
  <c r="B652" i="2" s="1"/>
  <c r="C652" i="2"/>
  <c r="A652" i="2"/>
  <c r="H651" i="2"/>
  <c r="B651" i="2" s="1"/>
  <c r="C651" i="2"/>
  <c r="A651" i="2"/>
  <c r="H650" i="2"/>
  <c r="B650" i="2" s="1"/>
  <c r="C650" i="2"/>
  <c r="A650" i="2"/>
  <c r="H649" i="2"/>
  <c r="B649" i="2" s="1"/>
  <c r="C649" i="2"/>
  <c r="A649" i="2"/>
  <c r="H648" i="2"/>
  <c r="B648" i="2" s="1"/>
  <c r="C648" i="2"/>
  <c r="A648" i="2"/>
  <c r="H647" i="2"/>
  <c r="B647" i="2" s="1"/>
  <c r="C647" i="2"/>
  <c r="A647" i="2"/>
  <c r="H646" i="2"/>
  <c r="B646" i="2" s="1"/>
  <c r="C646" i="2"/>
  <c r="A646" i="2"/>
  <c r="H645" i="2"/>
  <c r="B645" i="2" s="1"/>
  <c r="C645" i="2"/>
  <c r="A645" i="2"/>
  <c r="H644" i="2"/>
  <c r="B644" i="2" s="1"/>
  <c r="C644" i="2"/>
  <c r="A644" i="2"/>
  <c r="H643" i="2"/>
  <c r="B643" i="2" s="1"/>
  <c r="C643" i="2"/>
  <c r="A643" i="2"/>
  <c r="H642" i="2"/>
  <c r="B642" i="2" s="1"/>
  <c r="C642" i="2"/>
  <c r="A642" i="2"/>
  <c r="H641" i="2"/>
  <c r="B641" i="2" s="1"/>
  <c r="C641" i="2"/>
  <c r="A641" i="2"/>
  <c r="H640" i="2"/>
  <c r="B640" i="2" s="1"/>
  <c r="C640" i="2"/>
  <c r="A640" i="2"/>
  <c r="H639" i="2"/>
  <c r="B639" i="2" s="1"/>
  <c r="C639" i="2"/>
  <c r="A639" i="2"/>
  <c r="H638" i="2"/>
  <c r="B638" i="2" s="1"/>
  <c r="C638" i="2"/>
  <c r="A638" i="2"/>
  <c r="H637" i="2"/>
  <c r="B637" i="2" s="1"/>
  <c r="C637" i="2"/>
  <c r="A637" i="2"/>
  <c r="H636" i="2"/>
  <c r="B636" i="2" s="1"/>
  <c r="C636" i="2"/>
  <c r="A636" i="2"/>
  <c r="H635" i="2"/>
  <c r="B635" i="2" s="1"/>
  <c r="C635" i="2"/>
  <c r="A635" i="2"/>
  <c r="H634" i="2"/>
  <c r="B634" i="2" s="1"/>
  <c r="C634" i="2"/>
  <c r="A634" i="2"/>
  <c r="H633" i="2"/>
  <c r="B633" i="2" s="1"/>
  <c r="C633" i="2"/>
  <c r="A633" i="2"/>
  <c r="H632" i="2"/>
  <c r="B632" i="2" s="1"/>
  <c r="C632" i="2"/>
  <c r="A632" i="2"/>
  <c r="H631" i="2"/>
  <c r="B631" i="2" s="1"/>
  <c r="C631" i="2"/>
  <c r="A631" i="2"/>
  <c r="H630" i="2"/>
  <c r="B630" i="2" s="1"/>
  <c r="C630" i="2"/>
  <c r="A630" i="2"/>
  <c r="H629" i="2"/>
  <c r="B629" i="2" s="1"/>
  <c r="C629" i="2"/>
  <c r="A629" i="2"/>
  <c r="H628" i="2"/>
  <c r="B628" i="2" s="1"/>
  <c r="C628" i="2"/>
  <c r="A628" i="2"/>
  <c r="H627" i="2"/>
  <c r="B627" i="2" s="1"/>
  <c r="C627" i="2"/>
  <c r="A627" i="2"/>
  <c r="H626" i="2"/>
  <c r="B626" i="2" s="1"/>
  <c r="C626" i="2"/>
  <c r="A626" i="2"/>
  <c r="H625" i="2"/>
  <c r="B625" i="2" s="1"/>
  <c r="C625" i="2"/>
  <c r="A625" i="2"/>
  <c r="H624" i="2"/>
  <c r="B624" i="2" s="1"/>
  <c r="C624" i="2"/>
  <c r="A624" i="2"/>
  <c r="H623" i="2"/>
  <c r="B623" i="2" s="1"/>
  <c r="C623" i="2"/>
  <c r="A623" i="2"/>
  <c r="H622" i="2"/>
  <c r="B622" i="2" s="1"/>
  <c r="C622" i="2"/>
  <c r="A622" i="2"/>
  <c r="H621" i="2"/>
  <c r="B621" i="2" s="1"/>
  <c r="C621" i="2"/>
  <c r="A621" i="2"/>
  <c r="H620" i="2"/>
  <c r="B620" i="2" s="1"/>
  <c r="C620" i="2"/>
  <c r="A620" i="2"/>
  <c r="H619" i="2"/>
  <c r="B619" i="2" s="1"/>
  <c r="C619" i="2"/>
  <c r="A619" i="2"/>
  <c r="H618" i="2"/>
  <c r="B618" i="2" s="1"/>
  <c r="C618" i="2"/>
  <c r="A618" i="2"/>
  <c r="H617" i="2"/>
  <c r="B617" i="2" s="1"/>
  <c r="C617" i="2"/>
  <c r="A617" i="2"/>
  <c r="H616" i="2"/>
  <c r="B616" i="2" s="1"/>
  <c r="C616" i="2"/>
  <c r="A616" i="2"/>
  <c r="H615" i="2"/>
  <c r="B615" i="2" s="1"/>
  <c r="C615" i="2"/>
  <c r="A615" i="2"/>
  <c r="H614" i="2"/>
  <c r="B614" i="2" s="1"/>
  <c r="C614" i="2"/>
  <c r="A614" i="2"/>
  <c r="H613" i="2"/>
  <c r="B613" i="2" s="1"/>
  <c r="C613" i="2"/>
  <c r="A613" i="2"/>
  <c r="H612" i="2"/>
  <c r="B612" i="2" s="1"/>
  <c r="C612" i="2"/>
  <c r="A612" i="2"/>
  <c r="H611" i="2"/>
  <c r="B611" i="2" s="1"/>
  <c r="C611" i="2"/>
  <c r="A611" i="2"/>
  <c r="H610" i="2"/>
  <c r="B610" i="2" s="1"/>
  <c r="C610" i="2"/>
  <c r="A610" i="2"/>
  <c r="H609" i="2"/>
  <c r="B609" i="2" s="1"/>
  <c r="C609" i="2"/>
  <c r="A609" i="2"/>
  <c r="H608" i="2"/>
  <c r="B608" i="2" s="1"/>
  <c r="C608" i="2"/>
  <c r="A608" i="2"/>
  <c r="H607" i="2"/>
  <c r="B607" i="2" s="1"/>
  <c r="C607" i="2"/>
  <c r="A607" i="2"/>
  <c r="H606" i="2"/>
  <c r="B606" i="2" s="1"/>
  <c r="C606" i="2"/>
  <c r="A606" i="2"/>
  <c r="H605" i="2"/>
  <c r="B605" i="2" s="1"/>
  <c r="C605" i="2"/>
  <c r="A605" i="2"/>
  <c r="H604" i="2"/>
  <c r="B604" i="2" s="1"/>
  <c r="C604" i="2"/>
  <c r="A604" i="2"/>
  <c r="H603" i="2"/>
  <c r="B603" i="2" s="1"/>
  <c r="C603" i="2"/>
  <c r="A603" i="2"/>
  <c r="H602" i="2"/>
  <c r="B602" i="2" s="1"/>
  <c r="C602" i="2"/>
  <c r="A602" i="2"/>
  <c r="H601" i="2"/>
  <c r="B601" i="2" s="1"/>
  <c r="C601" i="2"/>
  <c r="A601" i="2"/>
  <c r="H600" i="2"/>
  <c r="B600" i="2" s="1"/>
  <c r="C600" i="2"/>
  <c r="A600" i="2"/>
  <c r="H599" i="2"/>
  <c r="B599" i="2" s="1"/>
  <c r="C599" i="2"/>
  <c r="A599" i="2"/>
  <c r="H598" i="2"/>
  <c r="B598" i="2" s="1"/>
  <c r="C598" i="2"/>
  <c r="A598" i="2"/>
  <c r="H597" i="2"/>
  <c r="B597" i="2" s="1"/>
  <c r="C597" i="2"/>
  <c r="A597" i="2"/>
  <c r="H596" i="2"/>
  <c r="B596" i="2" s="1"/>
  <c r="C596" i="2"/>
  <c r="A596" i="2"/>
  <c r="H595" i="2"/>
  <c r="B595" i="2" s="1"/>
  <c r="C595" i="2"/>
  <c r="A595" i="2"/>
  <c r="H594" i="2"/>
  <c r="B594" i="2" s="1"/>
  <c r="C594" i="2"/>
  <c r="A594" i="2"/>
  <c r="H593" i="2"/>
  <c r="B593" i="2" s="1"/>
  <c r="C593" i="2"/>
  <c r="A593" i="2"/>
  <c r="H592" i="2"/>
  <c r="B592" i="2" s="1"/>
  <c r="C592" i="2"/>
  <c r="A592" i="2"/>
  <c r="H591" i="2"/>
  <c r="B591" i="2" s="1"/>
  <c r="C591" i="2"/>
  <c r="A591" i="2"/>
  <c r="H590" i="2"/>
  <c r="B590" i="2" s="1"/>
  <c r="C590" i="2"/>
  <c r="A590" i="2"/>
  <c r="H589" i="2"/>
  <c r="B589" i="2" s="1"/>
  <c r="C589" i="2"/>
  <c r="A589" i="2"/>
  <c r="H588" i="2"/>
  <c r="B588" i="2" s="1"/>
  <c r="C588" i="2"/>
  <c r="A588" i="2"/>
  <c r="H587" i="2"/>
  <c r="B587" i="2" s="1"/>
  <c r="C587" i="2"/>
  <c r="A587" i="2"/>
  <c r="H586" i="2"/>
  <c r="B586" i="2" s="1"/>
  <c r="C586" i="2"/>
  <c r="A586" i="2"/>
  <c r="H585" i="2"/>
  <c r="B585" i="2" s="1"/>
  <c r="C585" i="2"/>
  <c r="A585" i="2"/>
  <c r="H584" i="2"/>
  <c r="B584" i="2" s="1"/>
  <c r="C584" i="2"/>
  <c r="A584" i="2"/>
  <c r="H583" i="2"/>
  <c r="B583" i="2" s="1"/>
  <c r="C583" i="2"/>
  <c r="A583" i="2"/>
  <c r="H582" i="2"/>
  <c r="B582" i="2" s="1"/>
  <c r="C582" i="2"/>
  <c r="A582" i="2"/>
  <c r="H581" i="2"/>
  <c r="B581" i="2" s="1"/>
  <c r="C581" i="2"/>
  <c r="A581" i="2"/>
  <c r="H580" i="2"/>
  <c r="B580" i="2" s="1"/>
  <c r="C580" i="2"/>
  <c r="A580" i="2"/>
  <c r="H579" i="2"/>
  <c r="B579" i="2" s="1"/>
  <c r="C579" i="2"/>
  <c r="A579" i="2"/>
  <c r="H578" i="2"/>
  <c r="B578" i="2" s="1"/>
  <c r="C578" i="2"/>
  <c r="A578" i="2"/>
  <c r="H577" i="2"/>
  <c r="B577" i="2" s="1"/>
  <c r="C577" i="2"/>
  <c r="A577" i="2"/>
  <c r="H576" i="2"/>
  <c r="B576" i="2" s="1"/>
  <c r="C576" i="2"/>
  <c r="A576" i="2"/>
  <c r="H575" i="2"/>
  <c r="B575" i="2" s="1"/>
  <c r="C575" i="2"/>
  <c r="A575" i="2"/>
  <c r="H574" i="2"/>
  <c r="B574" i="2" s="1"/>
  <c r="C574" i="2"/>
  <c r="A574" i="2"/>
  <c r="H573" i="2"/>
  <c r="B573" i="2" s="1"/>
  <c r="C573" i="2"/>
  <c r="A573" i="2"/>
  <c r="H572" i="2"/>
  <c r="B572" i="2" s="1"/>
  <c r="C572" i="2"/>
  <c r="A572" i="2"/>
  <c r="H571" i="2"/>
  <c r="B571" i="2" s="1"/>
  <c r="C571" i="2"/>
  <c r="A571" i="2"/>
  <c r="H570" i="2"/>
  <c r="B570" i="2" s="1"/>
  <c r="C570" i="2"/>
  <c r="A570" i="2"/>
  <c r="H569" i="2"/>
  <c r="B569" i="2" s="1"/>
  <c r="C569" i="2"/>
  <c r="A569" i="2"/>
  <c r="H568" i="2"/>
  <c r="B568" i="2" s="1"/>
  <c r="C568" i="2"/>
  <c r="A568" i="2"/>
  <c r="H567" i="2"/>
  <c r="B567" i="2" s="1"/>
  <c r="C567" i="2"/>
  <c r="A567" i="2"/>
  <c r="H566" i="2"/>
  <c r="B566" i="2" s="1"/>
  <c r="C566" i="2"/>
  <c r="A566" i="2"/>
  <c r="H565" i="2"/>
  <c r="B565" i="2" s="1"/>
  <c r="C565" i="2"/>
  <c r="A565" i="2"/>
  <c r="H564" i="2"/>
  <c r="B564" i="2" s="1"/>
  <c r="C564" i="2"/>
  <c r="A564" i="2"/>
  <c r="H563" i="2"/>
  <c r="B563" i="2" s="1"/>
  <c r="C563" i="2"/>
  <c r="A563" i="2"/>
  <c r="H562" i="2"/>
  <c r="B562" i="2" s="1"/>
  <c r="C562" i="2"/>
  <c r="A562" i="2"/>
  <c r="H561" i="2"/>
  <c r="B561" i="2" s="1"/>
  <c r="C561" i="2"/>
  <c r="A561" i="2"/>
  <c r="H560" i="2"/>
  <c r="B560" i="2" s="1"/>
  <c r="C560" i="2"/>
  <c r="A560" i="2"/>
  <c r="H559" i="2"/>
  <c r="B559" i="2" s="1"/>
  <c r="C559" i="2"/>
  <c r="A559" i="2"/>
  <c r="H558" i="2"/>
  <c r="B558" i="2" s="1"/>
  <c r="C558" i="2"/>
  <c r="A558" i="2"/>
  <c r="H557" i="2"/>
  <c r="B557" i="2" s="1"/>
  <c r="C557" i="2"/>
  <c r="A557" i="2"/>
  <c r="H556" i="2"/>
  <c r="B556" i="2" s="1"/>
  <c r="C556" i="2"/>
  <c r="A556" i="2"/>
  <c r="H555" i="2"/>
  <c r="B555" i="2" s="1"/>
  <c r="C555" i="2"/>
  <c r="A555" i="2"/>
  <c r="H554" i="2"/>
  <c r="B554" i="2" s="1"/>
  <c r="C554" i="2"/>
  <c r="A554" i="2"/>
  <c r="H553" i="2"/>
  <c r="B553" i="2" s="1"/>
  <c r="C553" i="2"/>
  <c r="A553" i="2"/>
  <c r="H552" i="2"/>
  <c r="B552" i="2" s="1"/>
  <c r="C552" i="2"/>
  <c r="A552" i="2"/>
  <c r="H551" i="2"/>
  <c r="B551" i="2" s="1"/>
  <c r="C551" i="2"/>
  <c r="A551" i="2"/>
  <c r="H550" i="2"/>
  <c r="B550" i="2" s="1"/>
  <c r="C550" i="2"/>
  <c r="A550" i="2"/>
  <c r="H549" i="2"/>
  <c r="B549" i="2" s="1"/>
  <c r="C549" i="2"/>
  <c r="A549" i="2"/>
  <c r="H548" i="2"/>
  <c r="B548" i="2" s="1"/>
  <c r="C548" i="2"/>
  <c r="A548" i="2"/>
  <c r="H547" i="2"/>
  <c r="B547" i="2" s="1"/>
  <c r="C547" i="2"/>
  <c r="A547" i="2"/>
  <c r="H546" i="2"/>
  <c r="B546" i="2" s="1"/>
  <c r="C546" i="2"/>
  <c r="A546" i="2"/>
  <c r="H545" i="2"/>
  <c r="B545" i="2" s="1"/>
  <c r="C545" i="2"/>
  <c r="A545" i="2"/>
  <c r="H544" i="2"/>
  <c r="B544" i="2" s="1"/>
  <c r="C544" i="2"/>
  <c r="A544" i="2"/>
  <c r="H543" i="2"/>
  <c r="B543" i="2" s="1"/>
  <c r="C543" i="2"/>
  <c r="A543" i="2"/>
  <c r="H542" i="2"/>
  <c r="B542" i="2" s="1"/>
  <c r="C542" i="2"/>
  <c r="A542" i="2"/>
  <c r="H541" i="2"/>
  <c r="B541" i="2" s="1"/>
  <c r="C541" i="2"/>
  <c r="A541" i="2"/>
  <c r="H540" i="2"/>
  <c r="B540" i="2" s="1"/>
  <c r="C540" i="2"/>
  <c r="A540" i="2"/>
  <c r="H539" i="2"/>
  <c r="B539" i="2" s="1"/>
  <c r="C539" i="2"/>
  <c r="A539" i="2"/>
  <c r="H538" i="2"/>
  <c r="B538" i="2" s="1"/>
  <c r="C538" i="2"/>
  <c r="A538" i="2"/>
  <c r="H537" i="2"/>
  <c r="B537" i="2" s="1"/>
  <c r="C537" i="2"/>
  <c r="A537" i="2"/>
  <c r="H536" i="2"/>
  <c r="B536" i="2" s="1"/>
  <c r="C536" i="2"/>
  <c r="A536" i="2"/>
  <c r="H535" i="2"/>
  <c r="B535" i="2" s="1"/>
  <c r="C535" i="2"/>
  <c r="A535" i="2"/>
  <c r="H534" i="2"/>
  <c r="B534" i="2" s="1"/>
  <c r="C534" i="2"/>
  <c r="A534" i="2"/>
  <c r="H533" i="2"/>
  <c r="B533" i="2" s="1"/>
  <c r="C533" i="2"/>
  <c r="A533" i="2"/>
  <c r="H532" i="2"/>
  <c r="B532" i="2" s="1"/>
  <c r="C532" i="2"/>
  <c r="A532" i="2"/>
  <c r="H531" i="2"/>
  <c r="B531" i="2" s="1"/>
  <c r="C531" i="2"/>
  <c r="A531" i="2"/>
  <c r="H530" i="2"/>
  <c r="B530" i="2" s="1"/>
  <c r="C530" i="2"/>
  <c r="A530" i="2"/>
  <c r="H529" i="2"/>
  <c r="B529" i="2" s="1"/>
  <c r="C529" i="2"/>
  <c r="A529" i="2"/>
  <c r="H528" i="2"/>
  <c r="B528" i="2" s="1"/>
  <c r="C528" i="2"/>
  <c r="A528" i="2"/>
  <c r="H527" i="2"/>
  <c r="B527" i="2" s="1"/>
  <c r="C527" i="2"/>
  <c r="A527" i="2"/>
  <c r="H526" i="2"/>
  <c r="B526" i="2" s="1"/>
  <c r="C526" i="2"/>
  <c r="A526" i="2"/>
  <c r="H525" i="2"/>
  <c r="B525" i="2" s="1"/>
  <c r="C525" i="2"/>
  <c r="A525" i="2"/>
  <c r="H524" i="2"/>
  <c r="B524" i="2" s="1"/>
  <c r="C524" i="2"/>
  <c r="A524" i="2"/>
  <c r="H523" i="2"/>
  <c r="B523" i="2" s="1"/>
  <c r="C523" i="2"/>
  <c r="A523" i="2"/>
  <c r="H522" i="2"/>
  <c r="B522" i="2" s="1"/>
  <c r="C522" i="2"/>
  <c r="A522" i="2"/>
  <c r="H521" i="2"/>
  <c r="B521" i="2" s="1"/>
  <c r="C521" i="2"/>
  <c r="A521" i="2"/>
  <c r="H520" i="2"/>
  <c r="B520" i="2" s="1"/>
  <c r="C520" i="2"/>
  <c r="A520" i="2"/>
  <c r="H519" i="2"/>
  <c r="B519" i="2" s="1"/>
  <c r="C519" i="2"/>
  <c r="A519" i="2"/>
  <c r="H518" i="2"/>
  <c r="B518" i="2" s="1"/>
  <c r="C518" i="2"/>
  <c r="A518" i="2"/>
  <c r="H517" i="2"/>
  <c r="B517" i="2" s="1"/>
  <c r="C517" i="2"/>
  <c r="A517" i="2"/>
  <c r="H516" i="2"/>
  <c r="B516" i="2" s="1"/>
  <c r="C516" i="2"/>
  <c r="A516" i="2"/>
  <c r="H515" i="2"/>
  <c r="B515" i="2" s="1"/>
  <c r="C515" i="2"/>
  <c r="A515" i="2"/>
  <c r="H514" i="2"/>
  <c r="B514" i="2" s="1"/>
  <c r="C514" i="2"/>
  <c r="A514" i="2"/>
  <c r="H513" i="2"/>
  <c r="B513" i="2" s="1"/>
  <c r="C513" i="2"/>
  <c r="A513" i="2"/>
  <c r="H512" i="2"/>
  <c r="B512" i="2" s="1"/>
  <c r="C512" i="2"/>
  <c r="A512" i="2"/>
  <c r="H511" i="2"/>
  <c r="B511" i="2" s="1"/>
  <c r="C511" i="2"/>
  <c r="A511" i="2"/>
  <c r="H510" i="2"/>
  <c r="B510" i="2" s="1"/>
  <c r="C510" i="2"/>
  <c r="A510" i="2"/>
  <c r="H509" i="2"/>
  <c r="B509" i="2" s="1"/>
  <c r="C509" i="2"/>
  <c r="A509" i="2"/>
  <c r="H508" i="2"/>
  <c r="B508" i="2" s="1"/>
  <c r="C508" i="2"/>
  <c r="A508" i="2"/>
  <c r="H507" i="2"/>
  <c r="B507" i="2" s="1"/>
  <c r="C507" i="2"/>
  <c r="A507" i="2"/>
  <c r="H506" i="2"/>
  <c r="B506" i="2" s="1"/>
  <c r="C506" i="2"/>
  <c r="A506" i="2"/>
  <c r="H505" i="2"/>
  <c r="B505" i="2" s="1"/>
  <c r="C505" i="2"/>
  <c r="A505" i="2"/>
  <c r="H504" i="2"/>
  <c r="B504" i="2" s="1"/>
  <c r="C504" i="2"/>
  <c r="A504" i="2"/>
  <c r="H503" i="2"/>
  <c r="B503" i="2" s="1"/>
  <c r="C503" i="2"/>
  <c r="A503" i="2"/>
  <c r="H502" i="2"/>
  <c r="B502" i="2" s="1"/>
  <c r="C502" i="2"/>
  <c r="A502" i="2"/>
  <c r="H501" i="2"/>
  <c r="B501" i="2" s="1"/>
  <c r="C501" i="2"/>
  <c r="A501" i="2"/>
  <c r="H500" i="2"/>
  <c r="B500" i="2" s="1"/>
  <c r="C500" i="2"/>
  <c r="A500" i="2"/>
  <c r="H499" i="2"/>
  <c r="B499" i="2" s="1"/>
  <c r="C499" i="2"/>
  <c r="A499" i="2"/>
  <c r="H498" i="2"/>
  <c r="B498" i="2" s="1"/>
  <c r="C498" i="2"/>
  <c r="A498" i="2"/>
  <c r="H497" i="2"/>
  <c r="B497" i="2" s="1"/>
  <c r="C497" i="2"/>
  <c r="A497" i="2"/>
  <c r="H496" i="2"/>
  <c r="B496" i="2" s="1"/>
  <c r="C496" i="2"/>
  <c r="A496" i="2"/>
  <c r="H495" i="2"/>
  <c r="B495" i="2" s="1"/>
  <c r="C495" i="2"/>
  <c r="A495" i="2"/>
  <c r="H494" i="2"/>
  <c r="B494" i="2" s="1"/>
  <c r="C494" i="2"/>
  <c r="A494" i="2"/>
  <c r="H493" i="2"/>
  <c r="B493" i="2" s="1"/>
  <c r="C493" i="2"/>
  <c r="A493" i="2"/>
  <c r="H492" i="2"/>
  <c r="B492" i="2" s="1"/>
  <c r="C492" i="2"/>
  <c r="A492" i="2"/>
  <c r="H491" i="2"/>
  <c r="B491" i="2" s="1"/>
  <c r="C491" i="2"/>
  <c r="A491" i="2"/>
  <c r="H490" i="2"/>
  <c r="B490" i="2" s="1"/>
  <c r="C490" i="2"/>
  <c r="A490" i="2"/>
  <c r="H489" i="2"/>
  <c r="B489" i="2" s="1"/>
  <c r="C489" i="2"/>
  <c r="A489" i="2"/>
  <c r="H488" i="2"/>
  <c r="B488" i="2" s="1"/>
  <c r="C488" i="2"/>
  <c r="A488" i="2"/>
  <c r="H487" i="2"/>
  <c r="B487" i="2" s="1"/>
  <c r="C487" i="2"/>
  <c r="A487" i="2"/>
  <c r="H486" i="2"/>
  <c r="B486" i="2" s="1"/>
  <c r="C486" i="2"/>
  <c r="A486" i="2"/>
  <c r="H485" i="2"/>
  <c r="B485" i="2" s="1"/>
  <c r="C485" i="2"/>
  <c r="A485" i="2"/>
  <c r="H484" i="2"/>
  <c r="B484" i="2" s="1"/>
  <c r="C484" i="2"/>
  <c r="A484" i="2"/>
  <c r="H483" i="2"/>
  <c r="B483" i="2" s="1"/>
  <c r="C483" i="2"/>
  <c r="A483" i="2"/>
  <c r="H482" i="2"/>
  <c r="B482" i="2" s="1"/>
  <c r="C482" i="2"/>
  <c r="A482" i="2"/>
  <c r="H481" i="2"/>
  <c r="B481" i="2" s="1"/>
  <c r="C481" i="2"/>
  <c r="A481" i="2"/>
  <c r="H480" i="2"/>
  <c r="B480" i="2" s="1"/>
  <c r="C480" i="2"/>
  <c r="A480" i="2"/>
  <c r="H479" i="2"/>
  <c r="B479" i="2" s="1"/>
  <c r="C479" i="2"/>
  <c r="A479" i="2"/>
  <c r="H478" i="2"/>
  <c r="B478" i="2" s="1"/>
  <c r="C478" i="2"/>
  <c r="A478" i="2"/>
  <c r="H477" i="2"/>
  <c r="B477" i="2" s="1"/>
  <c r="C477" i="2"/>
  <c r="A477" i="2"/>
  <c r="H476" i="2"/>
  <c r="B476" i="2" s="1"/>
  <c r="C476" i="2"/>
  <c r="A476" i="2"/>
  <c r="H475" i="2"/>
  <c r="B475" i="2" s="1"/>
  <c r="C475" i="2"/>
  <c r="A475" i="2"/>
  <c r="H474" i="2"/>
  <c r="B474" i="2" s="1"/>
  <c r="C474" i="2"/>
  <c r="A474" i="2"/>
  <c r="H473" i="2"/>
  <c r="B473" i="2" s="1"/>
  <c r="C473" i="2"/>
  <c r="A473" i="2"/>
  <c r="H472" i="2"/>
  <c r="B472" i="2" s="1"/>
  <c r="C472" i="2"/>
  <c r="A472" i="2"/>
  <c r="H471" i="2"/>
  <c r="B471" i="2" s="1"/>
  <c r="C471" i="2"/>
  <c r="A471" i="2"/>
  <c r="H470" i="2"/>
  <c r="B470" i="2" s="1"/>
  <c r="C470" i="2"/>
  <c r="A470" i="2"/>
  <c r="H469" i="2"/>
  <c r="B469" i="2" s="1"/>
  <c r="C469" i="2"/>
  <c r="A469" i="2"/>
  <c r="H468" i="2"/>
  <c r="B468" i="2" s="1"/>
  <c r="C468" i="2"/>
  <c r="A468" i="2"/>
  <c r="H467" i="2"/>
  <c r="B467" i="2" s="1"/>
  <c r="C467" i="2"/>
  <c r="A467" i="2"/>
  <c r="H466" i="2"/>
  <c r="B466" i="2" s="1"/>
  <c r="C466" i="2"/>
  <c r="A466" i="2"/>
  <c r="H465" i="2"/>
  <c r="B465" i="2" s="1"/>
  <c r="C465" i="2"/>
  <c r="A465" i="2"/>
  <c r="H464" i="2"/>
  <c r="B464" i="2" s="1"/>
  <c r="C464" i="2"/>
  <c r="A464" i="2"/>
  <c r="H463" i="2"/>
  <c r="B463" i="2" s="1"/>
  <c r="C463" i="2"/>
  <c r="A463" i="2"/>
  <c r="H462" i="2"/>
  <c r="B462" i="2" s="1"/>
  <c r="C462" i="2"/>
  <c r="A462" i="2"/>
  <c r="H461" i="2"/>
  <c r="B461" i="2" s="1"/>
  <c r="C461" i="2"/>
  <c r="A461" i="2"/>
  <c r="H460" i="2"/>
  <c r="B460" i="2" s="1"/>
  <c r="C460" i="2"/>
  <c r="A460" i="2"/>
  <c r="H459" i="2"/>
  <c r="B459" i="2" s="1"/>
  <c r="C459" i="2"/>
  <c r="A459" i="2"/>
  <c r="H458" i="2"/>
  <c r="B458" i="2" s="1"/>
  <c r="C458" i="2"/>
  <c r="A458" i="2"/>
  <c r="H457" i="2"/>
  <c r="B457" i="2" s="1"/>
  <c r="C457" i="2"/>
  <c r="A457" i="2"/>
  <c r="H456" i="2"/>
  <c r="B456" i="2" s="1"/>
  <c r="C456" i="2"/>
  <c r="A456" i="2"/>
  <c r="H455" i="2"/>
  <c r="B455" i="2" s="1"/>
  <c r="C455" i="2"/>
  <c r="A455" i="2"/>
  <c r="H454" i="2"/>
  <c r="B454" i="2" s="1"/>
  <c r="C454" i="2"/>
  <c r="A454" i="2"/>
  <c r="H453" i="2"/>
  <c r="B453" i="2" s="1"/>
  <c r="C453" i="2"/>
  <c r="A453" i="2"/>
  <c r="H452" i="2"/>
  <c r="B452" i="2" s="1"/>
  <c r="C452" i="2"/>
  <c r="A452" i="2"/>
  <c r="H451" i="2"/>
  <c r="B451" i="2" s="1"/>
  <c r="C451" i="2"/>
  <c r="A451" i="2"/>
  <c r="H450" i="2"/>
  <c r="B450" i="2" s="1"/>
  <c r="C450" i="2"/>
  <c r="A450" i="2"/>
  <c r="H449" i="2"/>
  <c r="B449" i="2" s="1"/>
  <c r="C449" i="2"/>
  <c r="A449" i="2"/>
  <c r="H448" i="2"/>
  <c r="B448" i="2" s="1"/>
  <c r="C448" i="2"/>
  <c r="A448" i="2"/>
  <c r="H447" i="2"/>
  <c r="B447" i="2" s="1"/>
  <c r="C447" i="2"/>
  <c r="A447" i="2"/>
  <c r="H446" i="2"/>
  <c r="B446" i="2" s="1"/>
  <c r="C446" i="2"/>
  <c r="A446" i="2"/>
  <c r="H445" i="2"/>
  <c r="B445" i="2" s="1"/>
  <c r="C445" i="2"/>
  <c r="A445" i="2"/>
  <c r="H444" i="2"/>
  <c r="B444" i="2" s="1"/>
  <c r="C444" i="2"/>
  <c r="A444" i="2"/>
  <c r="H443" i="2"/>
  <c r="B443" i="2" s="1"/>
  <c r="C443" i="2"/>
  <c r="A443" i="2"/>
  <c r="H442" i="2"/>
  <c r="B442" i="2" s="1"/>
  <c r="C442" i="2"/>
  <c r="A442" i="2"/>
  <c r="H441" i="2"/>
  <c r="B441" i="2" s="1"/>
  <c r="C441" i="2"/>
  <c r="A441" i="2"/>
  <c r="H440" i="2"/>
  <c r="B440" i="2" s="1"/>
  <c r="D440" i="2"/>
  <c r="C440" i="2"/>
  <c r="A440" i="2"/>
  <c r="H439" i="2"/>
  <c r="B439" i="2" s="1"/>
  <c r="C439" i="2"/>
  <c r="A439" i="2"/>
  <c r="H438" i="2"/>
  <c r="B438" i="2" s="1"/>
  <c r="C438" i="2"/>
  <c r="A438" i="2"/>
  <c r="H437" i="2"/>
  <c r="B437" i="2" s="1"/>
  <c r="C437" i="2"/>
  <c r="A437" i="2"/>
  <c r="H436" i="2"/>
  <c r="B436" i="2" s="1"/>
  <c r="C436" i="2"/>
  <c r="A436" i="2"/>
  <c r="H435" i="2"/>
  <c r="B435" i="2" s="1"/>
  <c r="C435" i="2"/>
  <c r="A435" i="2"/>
  <c r="H434" i="2"/>
  <c r="B434" i="2" s="1"/>
  <c r="C434" i="2"/>
  <c r="A434" i="2"/>
  <c r="H433" i="2"/>
  <c r="B433" i="2" s="1"/>
  <c r="C433" i="2"/>
  <c r="A433" i="2"/>
  <c r="H432" i="2"/>
  <c r="B432" i="2" s="1"/>
  <c r="C432" i="2"/>
  <c r="A432" i="2"/>
  <c r="H431" i="2"/>
  <c r="B431" i="2" s="1"/>
  <c r="C431" i="2"/>
  <c r="A431" i="2"/>
  <c r="H430" i="2"/>
  <c r="B430" i="2" s="1"/>
  <c r="C430" i="2"/>
  <c r="A430" i="2"/>
  <c r="H429" i="2"/>
  <c r="B429" i="2" s="1"/>
  <c r="C429" i="2"/>
  <c r="A429" i="2"/>
  <c r="H428" i="2"/>
  <c r="B428" i="2" s="1"/>
  <c r="C428" i="2"/>
  <c r="A428" i="2"/>
  <c r="H427" i="2"/>
  <c r="B427" i="2" s="1"/>
  <c r="C427" i="2"/>
  <c r="A427" i="2"/>
  <c r="H426" i="2"/>
  <c r="B426" i="2" s="1"/>
  <c r="C426" i="2"/>
  <c r="A426" i="2"/>
  <c r="H425" i="2"/>
  <c r="B425" i="2" s="1"/>
  <c r="C425" i="2"/>
  <c r="A425" i="2"/>
  <c r="H424" i="2"/>
  <c r="B424" i="2" s="1"/>
  <c r="C424" i="2"/>
  <c r="A424" i="2"/>
  <c r="H423" i="2"/>
  <c r="B423" i="2" s="1"/>
  <c r="C423" i="2"/>
  <c r="A423" i="2"/>
  <c r="H422" i="2"/>
  <c r="B422" i="2" s="1"/>
  <c r="C422" i="2"/>
  <c r="A422" i="2"/>
  <c r="H421" i="2"/>
  <c r="B421" i="2" s="1"/>
  <c r="C421" i="2"/>
  <c r="A421" i="2"/>
  <c r="H420" i="2"/>
  <c r="B420" i="2" s="1"/>
  <c r="C420" i="2"/>
  <c r="A420" i="2"/>
  <c r="H419" i="2"/>
  <c r="B419" i="2" s="1"/>
  <c r="C419" i="2"/>
  <c r="A419" i="2"/>
  <c r="H418" i="2"/>
  <c r="B418" i="2" s="1"/>
  <c r="C418" i="2"/>
  <c r="A418" i="2"/>
  <c r="H417" i="2"/>
  <c r="B417" i="2" s="1"/>
  <c r="C417" i="2"/>
  <c r="A417" i="2"/>
  <c r="H416" i="2"/>
  <c r="B416" i="2" s="1"/>
  <c r="C416" i="2"/>
  <c r="A416" i="2"/>
  <c r="H415" i="2"/>
  <c r="B415" i="2" s="1"/>
  <c r="C415" i="2"/>
  <c r="A415" i="2"/>
  <c r="H414" i="2"/>
  <c r="B414" i="2" s="1"/>
  <c r="C414" i="2"/>
  <c r="A414" i="2"/>
  <c r="H413" i="2"/>
  <c r="B413" i="2" s="1"/>
  <c r="C413" i="2"/>
  <c r="A413" i="2"/>
  <c r="H412" i="2"/>
  <c r="B412" i="2" s="1"/>
  <c r="C412" i="2"/>
  <c r="A412" i="2"/>
  <c r="H411" i="2"/>
  <c r="B411" i="2" s="1"/>
  <c r="C411" i="2"/>
  <c r="A411" i="2"/>
  <c r="H410" i="2"/>
  <c r="B410" i="2" s="1"/>
  <c r="C410" i="2"/>
  <c r="A410" i="2"/>
  <c r="H409" i="2"/>
  <c r="B409" i="2" s="1"/>
  <c r="C409" i="2"/>
  <c r="A409" i="2"/>
  <c r="H408" i="2"/>
  <c r="B408" i="2" s="1"/>
  <c r="D408" i="2"/>
  <c r="C408" i="2"/>
  <c r="A408" i="2"/>
  <c r="H407" i="2"/>
  <c r="B407" i="2" s="1"/>
  <c r="C407" i="2"/>
  <c r="A407" i="2"/>
  <c r="H406" i="2"/>
  <c r="B406" i="2" s="1"/>
  <c r="C406" i="2"/>
  <c r="A406" i="2"/>
  <c r="H405" i="2"/>
  <c r="B405" i="2" s="1"/>
  <c r="C405" i="2"/>
  <c r="A405" i="2"/>
  <c r="H404" i="2"/>
  <c r="B404" i="2" s="1"/>
  <c r="C404" i="2"/>
  <c r="A404" i="2"/>
  <c r="H403" i="2"/>
  <c r="B403" i="2" s="1"/>
  <c r="C403" i="2"/>
  <c r="A403" i="2"/>
  <c r="H402" i="2"/>
  <c r="B402" i="2" s="1"/>
  <c r="C402" i="2"/>
  <c r="A402" i="2"/>
  <c r="H401" i="2"/>
  <c r="B401" i="2" s="1"/>
  <c r="C401" i="2"/>
  <c r="A401" i="2"/>
  <c r="H400" i="2"/>
  <c r="B400" i="2" s="1"/>
  <c r="C400" i="2"/>
  <c r="A400" i="2"/>
  <c r="H399" i="2"/>
  <c r="B399" i="2" s="1"/>
  <c r="C399" i="2"/>
  <c r="A399" i="2"/>
  <c r="H398" i="2"/>
  <c r="B398" i="2" s="1"/>
  <c r="C398" i="2"/>
  <c r="A398" i="2"/>
  <c r="H397" i="2"/>
  <c r="B397" i="2" s="1"/>
  <c r="C397" i="2"/>
  <c r="A397" i="2"/>
  <c r="H396" i="2"/>
  <c r="B396" i="2" s="1"/>
  <c r="C396" i="2"/>
  <c r="A396" i="2"/>
  <c r="H395" i="2"/>
  <c r="B395" i="2" s="1"/>
  <c r="C395" i="2"/>
  <c r="A395" i="2"/>
  <c r="H394" i="2"/>
  <c r="B394" i="2" s="1"/>
  <c r="C394" i="2"/>
  <c r="A394" i="2"/>
  <c r="H393" i="2"/>
  <c r="B393" i="2" s="1"/>
  <c r="C393" i="2"/>
  <c r="A393" i="2"/>
  <c r="H392" i="2"/>
  <c r="B392" i="2" s="1"/>
  <c r="C392" i="2"/>
  <c r="A392" i="2"/>
  <c r="H391" i="2"/>
  <c r="B391" i="2" s="1"/>
  <c r="C391" i="2"/>
  <c r="A391" i="2"/>
  <c r="H390" i="2"/>
  <c r="B390" i="2" s="1"/>
  <c r="C390" i="2"/>
  <c r="A390" i="2"/>
  <c r="H389" i="2"/>
  <c r="B389" i="2" s="1"/>
  <c r="C389" i="2"/>
  <c r="A389" i="2"/>
  <c r="H388" i="2"/>
  <c r="B388" i="2" s="1"/>
  <c r="C388" i="2"/>
  <c r="A388" i="2"/>
  <c r="H387" i="2"/>
  <c r="B387" i="2" s="1"/>
  <c r="C387" i="2"/>
  <c r="A387" i="2"/>
  <c r="H386" i="2"/>
  <c r="B386" i="2" s="1"/>
  <c r="C386" i="2"/>
  <c r="A386" i="2"/>
  <c r="H385" i="2"/>
  <c r="B385" i="2" s="1"/>
  <c r="C385" i="2"/>
  <c r="A385" i="2"/>
  <c r="H384" i="2"/>
  <c r="B384" i="2" s="1"/>
  <c r="C384" i="2"/>
  <c r="A384" i="2"/>
  <c r="H383" i="2"/>
  <c r="B383" i="2" s="1"/>
  <c r="C383" i="2"/>
  <c r="A383" i="2"/>
  <c r="H382" i="2"/>
  <c r="B382" i="2" s="1"/>
  <c r="C382" i="2"/>
  <c r="A382" i="2"/>
  <c r="H381" i="2"/>
  <c r="B381" i="2" s="1"/>
  <c r="C381" i="2"/>
  <c r="A381" i="2"/>
  <c r="H380" i="2"/>
  <c r="B380" i="2" s="1"/>
  <c r="C380" i="2"/>
  <c r="A380" i="2"/>
  <c r="H379" i="2"/>
  <c r="B379" i="2" s="1"/>
  <c r="C379" i="2"/>
  <c r="A379" i="2"/>
  <c r="H378" i="2"/>
  <c r="B378" i="2" s="1"/>
  <c r="C378" i="2"/>
  <c r="A378" i="2"/>
  <c r="H377" i="2"/>
  <c r="B377" i="2" s="1"/>
  <c r="C377" i="2"/>
  <c r="A377" i="2"/>
  <c r="H376" i="2"/>
  <c r="B376" i="2" s="1"/>
  <c r="D376" i="2"/>
  <c r="C376" i="2"/>
  <c r="A376" i="2"/>
  <c r="H375" i="2"/>
  <c r="B375" i="2" s="1"/>
  <c r="C375" i="2"/>
  <c r="A375" i="2"/>
  <c r="H374" i="2"/>
  <c r="B374" i="2" s="1"/>
  <c r="C374" i="2"/>
  <c r="A374" i="2"/>
  <c r="H373" i="2"/>
  <c r="B373" i="2" s="1"/>
  <c r="C373" i="2"/>
  <c r="A373" i="2"/>
  <c r="H372" i="2"/>
  <c r="B372" i="2" s="1"/>
  <c r="C372" i="2"/>
  <c r="A372" i="2"/>
  <c r="H371" i="2"/>
  <c r="B371" i="2" s="1"/>
  <c r="C371" i="2"/>
  <c r="A371" i="2"/>
  <c r="H370" i="2"/>
  <c r="B370" i="2" s="1"/>
  <c r="C370" i="2"/>
  <c r="A370" i="2"/>
  <c r="H369" i="2"/>
  <c r="B369" i="2" s="1"/>
  <c r="C369" i="2"/>
  <c r="A369" i="2"/>
  <c r="H368" i="2"/>
  <c r="B368" i="2" s="1"/>
  <c r="C368" i="2"/>
  <c r="A368" i="2"/>
  <c r="H367" i="2"/>
  <c r="B367" i="2" s="1"/>
  <c r="C367" i="2"/>
  <c r="A367" i="2"/>
  <c r="H366" i="2"/>
  <c r="B366" i="2" s="1"/>
  <c r="C366" i="2"/>
  <c r="A366" i="2"/>
  <c r="H365" i="2"/>
  <c r="B365" i="2" s="1"/>
  <c r="C365" i="2"/>
  <c r="A365" i="2"/>
  <c r="H364" i="2"/>
  <c r="B364" i="2" s="1"/>
  <c r="C364" i="2"/>
  <c r="A364" i="2"/>
  <c r="H363" i="2"/>
  <c r="B363" i="2" s="1"/>
  <c r="C363" i="2"/>
  <c r="A363" i="2"/>
  <c r="H362" i="2"/>
  <c r="B362" i="2" s="1"/>
  <c r="C362" i="2"/>
  <c r="A362" i="2"/>
  <c r="H361" i="2"/>
  <c r="B361" i="2" s="1"/>
  <c r="C361" i="2"/>
  <c r="A361" i="2"/>
  <c r="H360" i="2"/>
  <c r="B360" i="2" s="1"/>
  <c r="C360" i="2"/>
  <c r="A360" i="2"/>
  <c r="H359" i="2"/>
  <c r="B359" i="2" s="1"/>
  <c r="C359" i="2"/>
  <c r="A359" i="2"/>
  <c r="H358" i="2"/>
  <c r="B358" i="2" s="1"/>
  <c r="C358" i="2"/>
  <c r="A358" i="2"/>
  <c r="H357" i="2"/>
  <c r="B357" i="2" s="1"/>
  <c r="C357" i="2"/>
  <c r="A357" i="2"/>
  <c r="H356" i="2"/>
  <c r="B356" i="2" s="1"/>
  <c r="C356" i="2"/>
  <c r="A356" i="2"/>
  <c r="H355" i="2"/>
  <c r="B355" i="2" s="1"/>
  <c r="C355" i="2"/>
  <c r="A355" i="2"/>
  <c r="H354" i="2"/>
  <c r="B354" i="2" s="1"/>
  <c r="C354" i="2"/>
  <c r="A354" i="2"/>
  <c r="H353" i="2"/>
  <c r="B353" i="2" s="1"/>
  <c r="C353" i="2"/>
  <c r="A353" i="2"/>
  <c r="H352" i="2"/>
  <c r="B352" i="2" s="1"/>
  <c r="C352" i="2"/>
  <c r="A352" i="2"/>
  <c r="H351" i="2"/>
  <c r="B351" i="2" s="1"/>
  <c r="C351" i="2"/>
  <c r="A351" i="2"/>
  <c r="H350" i="2"/>
  <c r="B350" i="2" s="1"/>
  <c r="C350" i="2"/>
  <c r="A350" i="2"/>
  <c r="H349" i="2"/>
  <c r="B349" i="2" s="1"/>
  <c r="C349" i="2"/>
  <c r="A349" i="2"/>
  <c r="H348" i="2"/>
  <c r="B348" i="2" s="1"/>
  <c r="C348" i="2"/>
  <c r="A348" i="2"/>
  <c r="H347" i="2"/>
  <c r="B347" i="2" s="1"/>
  <c r="C347" i="2"/>
  <c r="A347" i="2"/>
  <c r="H346" i="2"/>
  <c r="B346" i="2" s="1"/>
  <c r="C346" i="2"/>
  <c r="A346" i="2"/>
  <c r="H345" i="2"/>
  <c r="B345" i="2" s="1"/>
  <c r="C345" i="2"/>
  <c r="A345" i="2"/>
  <c r="H344" i="2"/>
  <c r="B344" i="2" s="1"/>
  <c r="C344" i="2"/>
  <c r="A344" i="2"/>
  <c r="H343" i="2"/>
  <c r="B343" i="2" s="1"/>
  <c r="C343" i="2"/>
  <c r="A343" i="2"/>
  <c r="H342" i="2"/>
  <c r="B342" i="2" s="1"/>
  <c r="C342" i="2"/>
  <c r="A342" i="2"/>
  <c r="H341" i="2"/>
  <c r="B341" i="2" s="1"/>
  <c r="C341" i="2"/>
  <c r="A341" i="2"/>
  <c r="H340" i="2"/>
  <c r="B340" i="2" s="1"/>
  <c r="C340" i="2"/>
  <c r="A340" i="2"/>
  <c r="H339" i="2"/>
  <c r="B339" i="2" s="1"/>
  <c r="C339" i="2"/>
  <c r="A339" i="2"/>
  <c r="H338" i="2"/>
  <c r="B338" i="2" s="1"/>
  <c r="C338" i="2"/>
  <c r="A338" i="2"/>
  <c r="H337" i="2"/>
  <c r="B337" i="2" s="1"/>
  <c r="C337" i="2"/>
  <c r="A337" i="2"/>
  <c r="H336" i="2"/>
  <c r="B336" i="2" s="1"/>
  <c r="C336" i="2"/>
  <c r="A336" i="2"/>
  <c r="H335" i="2"/>
  <c r="B335" i="2" s="1"/>
  <c r="C335" i="2"/>
  <c r="A335" i="2"/>
  <c r="H334" i="2"/>
  <c r="B334" i="2" s="1"/>
  <c r="C334" i="2"/>
  <c r="A334" i="2"/>
  <c r="H333" i="2"/>
  <c r="B333" i="2" s="1"/>
  <c r="C333" i="2"/>
  <c r="A333" i="2"/>
  <c r="H332" i="2"/>
  <c r="B332" i="2" s="1"/>
  <c r="C332" i="2"/>
  <c r="A332" i="2"/>
  <c r="H331" i="2"/>
  <c r="B331" i="2" s="1"/>
  <c r="C331" i="2"/>
  <c r="A331" i="2"/>
  <c r="H330" i="2"/>
  <c r="B330" i="2" s="1"/>
  <c r="C330" i="2"/>
  <c r="A330" i="2"/>
  <c r="H329" i="2"/>
  <c r="B329" i="2" s="1"/>
  <c r="C329" i="2"/>
  <c r="A329" i="2"/>
  <c r="H328" i="2"/>
  <c r="B328" i="2" s="1"/>
  <c r="C328" i="2"/>
  <c r="A328" i="2"/>
  <c r="H327" i="2"/>
  <c r="B327" i="2" s="1"/>
  <c r="C327" i="2"/>
  <c r="A327" i="2"/>
  <c r="H326" i="2"/>
  <c r="B326" i="2" s="1"/>
  <c r="C326" i="2"/>
  <c r="A326" i="2"/>
  <c r="H325" i="2"/>
  <c r="B325" i="2" s="1"/>
  <c r="C325" i="2"/>
  <c r="A325" i="2"/>
  <c r="H324" i="2"/>
  <c r="B324" i="2" s="1"/>
  <c r="C324" i="2"/>
  <c r="A324" i="2"/>
  <c r="H323" i="2"/>
  <c r="B323" i="2" s="1"/>
  <c r="C323" i="2"/>
  <c r="A323" i="2"/>
  <c r="H322" i="2"/>
  <c r="B322" i="2" s="1"/>
  <c r="C322" i="2"/>
  <c r="A322" i="2"/>
  <c r="H321" i="2"/>
  <c r="B321" i="2" s="1"/>
  <c r="C321" i="2"/>
  <c r="A321" i="2"/>
  <c r="H320" i="2"/>
  <c r="B320" i="2" s="1"/>
  <c r="C320" i="2"/>
  <c r="A320" i="2"/>
  <c r="H319" i="2"/>
  <c r="B319" i="2" s="1"/>
  <c r="C319" i="2"/>
  <c r="A319" i="2"/>
  <c r="H318" i="2"/>
  <c r="B318" i="2" s="1"/>
  <c r="C318" i="2"/>
  <c r="A318" i="2"/>
  <c r="H317" i="2"/>
  <c r="B317" i="2" s="1"/>
  <c r="C317" i="2"/>
  <c r="A317" i="2"/>
  <c r="H316" i="2"/>
  <c r="B316" i="2" s="1"/>
  <c r="C316" i="2"/>
  <c r="A316" i="2"/>
  <c r="H315" i="2"/>
  <c r="B315" i="2" s="1"/>
  <c r="C315" i="2"/>
  <c r="A315" i="2"/>
  <c r="H314" i="2"/>
  <c r="B314" i="2" s="1"/>
  <c r="C314" i="2"/>
  <c r="A314" i="2"/>
  <c r="H313" i="2"/>
  <c r="B313" i="2" s="1"/>
  <c r="C313" i="2"/>
  <c r="A313" i="2"/>
  <c r="H312" i="2"/>
  <c r="B312" i="2" s="1"/>
  <c r="C312" i="2"/>
  <c r="A312" i="2"/>
  <c r="H311" i="2"/>
  <c r="B311" i="2" s="1"/>
  <c r="C311" i="2"/>
  <c r="A311" i="2"/>
  <c r="H310" i="2"/>
  <c r="B310" i="2" s="1"/>
  <c r="C310" i="2"/>
  <c r="A310" i="2"/>
  <c r="H309" i="2"/>
  <c r="B309" i="2" s="1"/>
  <c r="C309" i="2"/>
  <c r="A309" i="2"/>
  <c r="H308" i="2"/>
  <c r="B308" i="2" s="1"/>
  <c r="C308" i="2"/>
  <c r="A308" i="2"/>
  <c r="H307" i="2"/>
  <c r="B307" i="2" s="1"/>
  <c r="C307" i="2"/>
  <c r="A307" i="2"/>
  <c r="H306" i="2"/>
  <c r="B306" i="2" s="1"/>
  <c r="C306" i="2"/>
  <c r="A306" i="2"/>
  <c r="H305" i="2"/>
  <c r="B305" i="2" s="1"/>
  <c r="C305" i="2"/>
  <c r="A305" i="2"/>
  <c r="H304" i="2"/>
  <c r="B304" i="2" s="1"/>
  <c r="C304" i="2"/>
  <c r="A304" i="2"/>
  <c r="H303" i="2"/>
  <c r="B303" i="2" s="1"/>
  <c r="C303" i="2"/>
  <c r="A303" i="2"/>
  <c r="H302" i="2"/>
  <c r="B302" i="2" s="1"/>
  <c r="C302" i="2"/>
  <c r="A302" i="2"/>
  <c r="H301" i="2"/>
  <c r="B301" i="2" s="1"/>
  <c r="C301" i="2"/>
  <c r="A301" i="2"/>
  <c r="H300" i="2"/>
  <c r="B300" i="2" s="1"/>
  <c r="C300" i="2"/>
  <c r="A300" i="2"/>
  <c r="H299" i="2"/>
  <c r="B299" i="2" s="1"/>
  <c r="C299" i="2"/>
  <c r="A299" i="2"/>
  <c r="H298" i="2"/>
  <c r="B298" i="2" s="1"/>
  <c r="C298" i="2"/>
  <c r="A298" i="2"/>
  <c r="H297" i="2"/>
  <c r="B297" i="2" s="1"/>
  <c r="C297" i="2"/>
  <c r="A297" i="2"/>
  <c r="H296" i="2"/>
  <c r="B296" i="2" s="1"/>
  <c r="C296" i="2"/>
  <c r="A296" i="2"/>
  <c r="H295" i="2"/>
  <c r="B295" i="2" s="1"/>
  <c r="C295" i="2"/>
  <c r="A295" i="2"/>
  <c r="H294" i="2"/>
  <c r="B294" i="2" s="1"/>
  <c r="C294" i="2"/>
  <c r="A294" i="2"/>
  <c r="H293" i="2"/>
  <c r="B293" i="2" s="1"/>
  <c r="C293" i="2"/>
  <c r="A293" i="2"/>
  <c r="H292" i="2"/>
  <c r="B292" i="2" s="1"/>
  <c r="C292" i="2"/>
  <c r="A292" i="2"/>
  <c r="H291" i="2"/>
  <c r="B291" i="2" s="1"/>
  <c r="C291" i="2"/>
  <c r="A291" i="2"/>
  <c r="H290" i="2"/>
  <c r="B290" i="2" s="1"/>
  <c r="C290" i="2"/>
  <c r="A290" i="2"/>
  <c r="H289" i="2"/>
  <c r="B289" i="2" s="1"/>
  <c r="C289" i="2"/>
  <c r="A289" i="2"/>
  <c r="H288" i="2"/>
  <c r="B288" i="2" s="1"/>
  <c r="C288" i="2"/>
  <c r="A288" i="2"/>
  <c r="H287" i="2"/>
  <c r="B287" i="2" s="1"/>
  <c r="C287" i="2"/>
  <c r="A287" i="2"/>
  <c r="H286" i="2"/>
  <c r="B286" i="2" s="1"/>
  <c r="C286" i="2"/>
  <c r="A286" i="2"/>
  <c r="H285" i="2"/>
  <c r="B285" i="2" s="1"/>
  <c r="C285" i="2"/>
  <c r="A285" i="2"/>
  <c r="H284" i="2"/>
  <c r="B284" i="2" s="1"/>
  <c r="C284" i="2"/>
  <c r="A284" i="2"/>
  <c r="H283" i="2"/>
  <c r="B283" i="2" s="1"/>
  <c r="C283" i="2"/>
  <c r="A283" i="2"/>
  <c r="H282" i="2"/>
  <c r="B282" i="2" s="1"/>
  <c r="C282" i="2"/>
  <c r="A282" i="2"/>
  <c r="H281" i="2"/>
  <c r="B281" i="2" s="1"/>
  <c r="C281" i="2"/>
  <c r="A281" i="2"/>
  <c r="H280" i="2"/>
  <c r="B280" i="2" s="1"/>
  <c r="C280" i="2"/>
  <c r="A280" i="2"/>
  <c r="H279" i="2"/>
  <c r="B279" i="2" s="1"/>
  <c r="C279" i="2"/>
  <c r="A279" i="2"/>
  <c r="H278" i="2"/>
  <c r="B278" i="2" s="1"/>
  <c r="C278" i="2"/>
  <c r="A278" i="2"/>
  <c r="H277" i="2"/>
  <c r="B277" i="2" s="1"/>
  <c r="C277" i="2"/>
  <c r="A277" i="2"/>
  <c r="H276" i="2"/>
  <c r="B276" i="2" s="1"/>
  <c r="C276" i="2"/>
  <c r="A276" i="2"/>
  <c r="H275" i="2"/>
  <c r="B275" i="2" s="1"/>
  <c r="C275" i="2"/>
  <c r="A275" i="2"/>
  <c r="H274" i="2"/>
  <c r="B274" i="2" s="1"/>
  <c r="C274" i="2"/>
  <c r="A274" i="2"/>
  <c r="H273" i="2"/>
  <c r="B273" i="2" s="1"/>
  <c r="C273" i="2"/>
  <c r="A273" i="2"/>
  <c r="H272" i="2"/>
  <c r="B272" i="2" s="1"/>
  <c r="C272" i="2"/>
  <c r="A272" i="2"/>
  <c r="H271" i="2"/>
  <c r="B271" i="2" s="1"/>
  <c r="C271" i="2"/>
  <c r="A271" i="2"/>
  <c r="H270" i="2"/>
  <c r="B270" i="2" s="1"/>
  <c r="C270" i="2"/>
  <c r="A270" i="2"/>
  <c r="H269" i="2"/>
  <c r="B269" i="2" s="1"/>
  <c r="C269" i="2"/>
  <c r="A269" i="2"/>
  <c r="H268" i="2"/>
  <c r="B268" i="2" s="1"/>
  <c r="C268" i="2"/>
  <c r="A268" i="2"/>
  <c r="H267" i="2"/>
  <c r="B267" i="2" s="1"/>
  <c r="C267" i="2"/>
  <c r="A267" i="2"/>
  <c r="H266" i="2"/>
  <c r="B266" i="2" s="1"/>
  <c r="C266" i="2"/>
  <c r="A266" i="2"/>
  <c r="H265" i="2"/>
  <c r="B265" i="2" s="1"/>
  <c r="C265" i="2"/>
  <c r="A265" i="2"/>
  <c r="H264" i="2"/>
  <c r="B264" i="2" s="1"/>
  <c r="C264" i="2"/>
  <c r="A264" i="2"/>
  <c r="H263" i="2"/>
  <c r="B263" i="2" s="1"/>
  <c r="C263" i="2"/>
  <c r="A263" i="2"/>
  <c r="H262" i="2"/>
  <c r="B262" i="2" s="1"/>
  <c r="C262" i="2"/>
  <c r="A262" i="2"/>
  <c r="H261" i="2"/>
  <c r="B261" i="2" s="1"/>
  <c r="C261" i="2"/>
  <c r="A261" i="2"/>
  <c r="H260" i="2"/>
  <c r="B260" i="2" s="1"/>
  <c r="C260" i="2"/>
  <c r="A260" i="2"/>
  <c r="H259" i="2"/>
  <c r="B259" i="2" s="1"/>
  <c r="C259" i="2"/>
  <c r="A259" i="2"/>
  <c r="H258" i="2"/>
  <c r="B258" i="2" s="1"/>
  <c r="C258" i="2"/>
  <c r="A258" i="2"/>
  <c r="H257" i="2"/>
  <c r="B257" i="2" s="1"/>
  <c r="C257" i="2"/>
  <c r="A257" i="2"/>
  <c r="H256" i="2"/>
  <c r="B256" i="2" s="1"/>
  <c r="C256" i="2"/>
  <c r="A256" i="2"/>
  <c r="H255" i="2"/>
  <c r="B255" i="2" s="1"/>
  <c r="C255" i="2"/>
  <c r="A255" i="2"/>
  <c r="H254" i="2"/>
  <c r="B254" i="2" s="1"/>
  <c r="C254" i="2"/>
  <c r="A254" i="2"/>
  <c r="H253" i="2"/>
  <c r="B253" i="2" s="1"/>
  <c r="C253" i="2"/>
  <c r="A253" i="2"/>
  <c r="H252" i="2"/>
  <c r="B252" i="2" s="1"/>
  <c r="C252" i="2"/>
  <c r="A252" i="2"/>
  <c r="H251" i="2"/>
  <c r="B251" i="2" s="1"/>
  <c r="C251" i="2"/>
  <c r="A251" i="2"/>
  <c r="H250" i="2"/>
  <c r="B250" i="2" s="1"/>
  <c r="C250" i="2"/>
  <c r="A250" i="2"/>
  <c r="H249" i="2"/>
  <c r="B249" i="2" s="1"/>
  <c r="C249" i="2"/>
  <c r="A249" i="2"/>
  <c r="H248" i="2"/>
  <c r="B248" i="2" s="1"/>
  <c r="C248" i="2"/>
  <c r="A248" i="2"/>
  <c r="H247" i="2"/>
  <c r="B247" i="2" s="1"/>
  <c r="C247" i="2"/>
  <c r="A247" i="2"/>
  <c r="H246" i="2"/>
  <c r="B246" i="2" s="1"/>
  <c r="C246" i="2"/>
  <c r="A246" i="2"/>
  <c r="H245" i="2"/>
  <c r="B245" i="2" s="1"/>
  <c r="C245" i="2"/>
  <c r="A245" i="2"/>
  <c r="H244" i="2"/>
  <c r="B244" i="2" s="1"/>
  <c r="C244" i="2"/>
  <c r="A244" i="2"/>
  <c r="H243" i="2"/>
  <c r="B243" i="2" s="1"/>
  <c r="C243" i="2"/>
  <c r="A243" i="2"/>
  <c r="H242" i="2"/>
  <c r="B242" i="2" s="1"/>
  <c r="C242" i="2"/>
  <c r="A242" i="2"/>
  <c r="H241" i="2"/>
  <c r="B241" i="2" s="1"/>
  <c r="C241" i="2"/>
  <c r="A241" i="2"/>
  <c r="H240" i="2"/>
  <c r="B240" i="2" s="1"/>
  <c r="C240" i="2"/>
  <c r="A240" i="2"/>
  <c r="H239" i="2"/>
  <c r="B239" i="2" s="1"/>
  <c r="C239" i="2"/>
  <c r="A239" i="2"/>
  <c r="H238" i="2"/>
  <c r="B238" i="2" s="1"/>
  <c r="C238" i="2"/>
  <c r="A238" i="2"/>
  <c r="H237" i="2"/>
  <c r="B237" i="2" s="1"/>
  <c r="C237" i="2"/>
  <c r="A237" i="2"/>
  <c r="H236" i="2"/>
  <c r="B236" i="2" s="1"/>
  <c r="C236" i="2"/>
  <c r="A236" i="2"/>
  <c r="H235" i="2"/>
  <c r="B235" i="2" s="1"/>
  <c r="C235" i="2"/>
  <c r="A235" i="2"/>
  <c r="H234" i="2"/>
  <c r="B234" i="2" s="1"/>
  <c r="C234" i="2"/>
  <c r="A234" i="2"/>
  <c r="H233" i="2"/>
  <c r="B233" i="2" s="1"/>
  <c r="C233" i="2"/>
  <c r="A233" i="2"/>
  <c r="H232" i="2"/>
  <c r="B232" i="2" s="1"/>
  <c r="C232" i="2"/>
  <c r="A232" i="2"/>
  <c r="H231" i="2"/>
  <c r="B231" i="2" s="1"/>
  <c r="C231" i="2"/>
  <c r="A231" i="2"/>
  <c r="H230" i="2"/>
  <c r="B230" i="2" s="1"/>
  <c r="C230" i="2"/>
  <c r="A230" i="2"/>
  <c r="H229" i="2"/>
  <c r="B229" i="2" s="1"/>
  <c r="C229" i="2"/>
  <c r="A229" i="2"/>
  <c r="H228" i="2"/>
  <c r="B228" i="2" s="1"/>
  <c r="C228" i="2"/>
  <c r="A228" i="2"/>
  <c r="H227" i="2"/>
  <c r="B227" i="2" s="1"/>
  <c r="C227" i="2"/>
  <c r="A227" i="2"/>
  <c r="H226" i="2"/>
  <c r="B226" i="2" s="1"/>
  <c r="C226" i="2"/>
  <c r="A226" i="2"/>
  <c r="H225" i="2"/>
  <c r="B225" i="2" s="1"/>
  <c r="C225" i="2"/>
  <c r="A225" i="2"/>
  <c r="H224" i="2"/>
  <c r="B224" i="2" s="1"/>
  <c r="C224" i="2"/>
  <c r="A224" i="2"/>
  <c r="H223" i="2"/>
  <c r="B223" i="2" s="1"/>
  <c r="C223" i="2"/>
  <c r="A223" i="2"/>
  <c r="H222" i="2"/>
  <c r="B222" i="2" s="1"/>
  <c r="C222" i="2"/>
  <c r="A222" i="2"/>
  <c r="H221" i="2"/>
  <c r="B221" i="2" s="1"/>
  <c r="C221" i="2"/>
  <c r="A221" i="2"/>
  <c r="H220" i="2"/>
  <c r="B220" i="2" s="1"/>
  <c r="C220" i="2"/>
  <c r="A220" i="2"/>
  <c r="H219" i="2"/>
  <c r="B219" i="2" s="1"/>
  <c r="C219" i="2"/>
  <c r="A219" i="2"/>
  <c r="H218" i="2"/>
  <c r="B218" i="2" s="1"/>
  <c r="C218" i="2"/>
  <c r="A218" i="2"/>
  <c r="H217" i="2"/>
  <c r="B217" i="2" s="1"/>
  <c r="C217" i="2"/>
  <c r="A217" i="2"/>
  <c r="H216" i="2"/>
  <c r="B216" i="2" s="1"/>
  <c r="C216" i="2"/>
  <c r="A216" i="2"/>
  <c r="H215" i="2"/>
  <c r="B215" i="2" s="1"/>
  <c r="C215" i="2"/>
  <c r="A215" i="2"/>
  <c r="H214" i="2"/>
  <c r="B214" i="2" s="1"/>
  <c r="C214" i="2"/>
  <c r="A214" i="2"/>
  <c r="H213" i="2"/>
  <c r="B213" i="2" s="1"/>
  <c r="C213" i="2"/>
  <c r="A213" i="2"/>
  <c r="H212" i="2"/>
  <c r="B212" i="2" s="1"/>
  <c r="C212" i="2"/>
  <c r="A212" i="2"/>
  <c r="H211" i="2"/>
  <c r="B211" i="2" s="1"/>
  <c r="C211" i="2"/>
  <c r="A211" i="2"/>
  <c r="H210" i="2"/>
  <c r="B210" i="2" s="1"/>
  <c r="C210" i="2"/>
  <c r="A210" i="2"/>
  <c r="H209" i="2"/>
  <c r="B209" i="2" s="1"/>
  <c r="C209" i="2"/>
  <c r="A209" i="2"/>
  <c r="H208" i="2"/>
  <c r="B208" i="2" s="1"/>
  <c r="C208" i="2"/>
  <c r="A208" i="2"/>
  <c r="H207" i="2"/>
  <c r="B207" i="2" s="1"/>
  <c r="C207" i="2"/>
  <c r="A207" i="2"/>
  <c r="H206" i="2"/>
  <c r="B206" i="2" s="1"/>
  <c r="C206" i="2"/>
  <c r="A206" i="2"/>
  <c r="H205" i="2"/>
  <c r="B205" i="2" s="1"/>
  <c r="C205" i="2"/>
  <c r="A205" i="2"/>
  <c r="H204" i="2"/>
  <c r="B204" i="2" s="1"/>
  <c r="C204" i="2"/>
  <c r="A204" i="2"/>
  <c r="H203" i="2"/>
  <c r="B203" i="2" s="1"/>
  <c r="C203" i="2"/>
  <c r="A203" i="2"/>
  <c r="H202" i="2"/>
  <c r="B202" i="2" s="1"/>
  <c r="C202" i="2"/>
  <c r="A202" i="2"/>
  <c r="H201" i="2"/>
  <c r="B201" i="2" s="1"/>
  <c r="C201" i="2"/>
  <c r="A201" i="2"/>
  <c r="H200" i="2"/>
  <c r="B200" i="2" s="1"/>
  <c r="C200" i="2"/>
  <c r="A200" i="2"/>
  <c r="H199" i="2"/>
  <c r="B199" i="2" s="1"/>
  <c r="C199" i="2"/>
  <c r="A199" i="2"/>
  <c r="H198" i="2"/>
  <c r="B198" i="2" s="1"/>
  <c r="C198" i="2"/>
  <c r="A198" i="2"/>
  <c r="H197" i="2"/>
  <c r="B197" i="2" s="1"/>
  <c r="C197" i="2"/>
  <c r="A197" i="2"/>
  <c r="H196" i="2"/>
  <c r="B196" i="2" s="1"/>
  <c r="C196" i="2"/>
  <c r="A196" i="2"/>
  <c r="H195" i="2"/>
  <c r="B195" i="2" s="1"/>
  <c r="C195" i="2"/>
  <c r="A195" i="2"/>
  <c r="H194" i="2"/>
  <c r="B194" i="2" s="1"/>
  <c r="C194" i="2"/>
  <c r="A194" i="2"/>
  <c r="H193" i="2"/>
  <c r="B193" i="2" s="1"/>
  <c r="C193" i="2"/>
  <c r="A193" i="2"/>
  <c r="H192" i="2"/>
  <c r="B192" i="2" s="1"/>
  <c r="C192" i="2"/>
  <c r="A192" i="2"/>
  <c r="H191" i="2"/>
  <c r="B191" i="2" s="1"/>
  <c r="C191" i="2"/>
  <c r="A191" i="2"/>
  <c r="H190" i="2"/>
  <c r="B190" i="2" s="1"/>
  <c r="C190" i="2"/>
  <c r="A190" i="2"/>
  <c r="H189" i="2"/>
  <c r="B189" i="2" s="1"/>
  <c r="C189" i="2"/>
  <c r="A189" i="2"/>
  <c r="H188" i="2"/>
  <c r="B188" i="2" s="1"/>
  <c r="C188" i="2"/>
  <c r="A188" i="2"/>
  <c r="H187" i="2"/>
  <c r="B187" i="2" s="1"/>
  <c r="C187" i="2"/>
  <c r="A187" i="2"/>
  <c r="H186" i="2"/>
  <c r="B186" i="2" s="1"/>
  <c r="C186" i="2"/>
  <c r="A186" i="2"/>
  <c r="H185" i="2"/>
  <c r="B185" i="2" s="1"/>
  <c r="C185" i="2"/>
  <c r="A185" i="2"/>
  <c r="H184" i="2"/>
  <c r="B184" i="2" s="1"/>
  <c r="C184" i="2"/>
  <c r="A184" i="2"/>
  <c r="H183" i="2"/>
  <c r="B183" i="2" s="1"/>
  <c r="C183" i="2"/>
  <c r="A183" i="2"/>
  <c r="H182" i="2"/>
  <c r="B182" i="2" s="1"/>
  <c r="C182" i="2"/>
  <c r="A182" i="2"/>
  <c r="H181" i="2"/>
  <c r="B181" i="2" s="1"/>
  <c r="C181" i="2"/>
  <c r="A181" i="2"/>
  <c r="H180" i="2"/>
  <c r="B180" i="2" s="1"/>
  <c r="C180" i="2"/>
  <c r="A180" i="2"/>
  <c r="H179" i="2"/>
  <c r="B179" i="2" s="1"/>
  <c r="C179" i="2"/>
  <c r="A179" i="2"/>
  <c r="H178" i="2"/>
  <c r="B178" i="2" s="1"/>
  <c r="C178" i="2"/>
  <c r="A178" i="2"/>
  <c r="H177" i="2"/>
  <c r="B177" i="2" s="1"/>
  <c r="C177" i="2"/>
  <c r="A177" i="2"/>
  <c r="H176" i="2"/>
  <c r="B176" i="2" s="1"/>
  <c r="C176" i="2"/>
  <c r="A176" i="2"/>
  <c r="H175" i="2"/>
  <c r="B175" i="2" s="1"/>
  <c r="C175" i="2"/>
  <c r="A175" i="2"/>
  <c r="H174" i="2"/>
  <c r="B174" i="2" s="1"/>
  <c r="C174" i="2"/>
  <c r="A174" i="2"/>
  <c r="H173" i="2"/>
  <c r="B173" i="2" s="1"/>
  <c r="C173" i="2"/>
  <c r="A173" i="2"/>
  <c r="H172" i="2"/>
  <c r="B172" i="2" s="1"/>
  <c r="C172" i="2"/>
  <c r="A172" i="2"/>
  <c r="H171" i="2"/>
  <c r="B171" i="2" s="1"/>
  <c r="C171" i="2"/>
  <c r="A171" i="2"/>
  <c r="H170" i="2"/>
  <c r="B170" i="2" s="1"/>
  <c r="C170" i="2"/>
  <c r="A170" i="2"/>
  <c r="H169" i="2"/>
  <c r="B169" i="2" s="1"/>
  <c r="C169" i="2"/>
  <c r="A169" i="2"/>
  <c r="H168" i="2"/>
  <c r="B168" i="2" s="1"/>
  <c r="C168" i="2"/>
  <c r="A168" i="2"/>
  <c r="H167" i="2"/>
  <c r="B167" i="2" s="1"/>
  <c r="C167" i="2"/>
  <c r="A167" i="2"/>
  <c r="H166" i="2"/>
  <c r="B166" i="2" s="1"/>
  <c r="C166" i="2"/>
  <c r="A166" i="2"/>
  <c r="H165" i="2"/>
  <c r="B165" i="2" s="1"/>
  <c r="C165" i="2"/>
  <c r="A165" i="2"/>
  <c r="H164" i="2"/>
  <c r="B164" i="2" s="1"/>
  <c r="C164" i="2"/>
  <c r="A164" i="2"/>
  <c r="H163" i="2"/>
  <c r="B163" i="2" s="1"/>
  <c r="C163" i="2"/>
  <c r="A163" i="2"/>
  <c r="H162" i="2"/>
  <c r="B162" i="2" s="1"/>
  <c r="C162" i="2"/>
  <c r="A162" i="2"/>
  <c r="H161" i="2"/>
  <c r="B161" i="2" s="1"/>
  <c r="C161" i="2"/>
  <c r="A161" i="2"/>
  <c r="H160" i="2"/>
  <c r="B160" i="2" s="1"/>
  <c r="C160" i="2"/>
  <c r="A160" i="2"/>
  <c r="H159" i="2"/>
  <c r="B159" i="2" s="1"/>
  <c r="C159" i="2"/>
  <c r="A159" i="2"/>
  <c r="H158" i="2"/>
  <c r="B158" i="2" s="1"/>
  <c r="C158" i="2"/>
  <c r="A158" i="2"/>
  <c r="H157" i="2"/>
  <c r="B157" i="2" s="1"/>
  <c r="C157" i="2"/>
  <c r="A157" i="2"/>
  <c r="H156" i="2"/>
  <c r="B156" i="2" s="1"/>
  <c r="C156" i="2"/>
  <c r="A156" i="2"/>
  <c r="H155" i="2"/>
  <c r="B155" i="2" s="1"/>
  <c r="C155" i="2"/>
  <c r="A155" i="2"/>
  <c r="H154" i="2"/>
  <c r="B154" i="2" s="1"/>
  <c r="C154" i="2"/>
  <c r="A154" i="2"/>
  <c r="H153" i="2"/>
  <c r="B153" i="2" s="1"/>
  <c r="C153" i="2"/>
  <c r="A153" i="2"/>
  <c r="H152" i="2"/>
  <c r="B152" i="2" s="1"/>
  <c r="C152" i="2"/>
  <c r="A152" i="2"/>
  <c r="H151" i="2"/>
  <c r="B151" i="2" s="1"/>
  <c r="C151" i="2"/>
  <c r="A151" i="2"/>
  <c r="H150" i="2"/>
  <c r="B150" i="2" s="1"/>
  <c r="C150" i="2"/>
  <c r="A150" i="2"/>
  <c r="H149" i="2"/>
  <c r="B149" i="2" s="1"/>
  <c r="C149" i="2"/>
  <c r="A149" i="2"/>
  <c r="H148" i="2"/>
  <c r="B148" i="2" s="1"/>
  <c r="C148" i="2"/>
  <c r="A148" i="2"/>
  <c r="H147" i="2"/>
  <c r="B147" i="2" s="1"/>
  <c r="C147" i="2"/>
  <c r="A147" i="2"/>
  <c r="H146" i="2"/>
  <c r="B146" i="2" s="1"/>
  <c r="C146" i="2"/>
  <c r="A146" i="2"/>
  <c r="H145" i="2"/>
  <c r="B145" i="2" s="1"/>
  <c r="C145" i="2"/>
  <c r="A145" i="2"/>
  <c r="H144" i="2"/>
  <c r="B144" i="2" s="1"/>
  <c r="C144" i="2"/>
  <c r="A144" i="2"/>
  <c r="H143" i="2"/>
  <c r="B143" i="2" s="1"/>
  <c r="C143" i="2"/>
  <c r="A143" i="2"/>
  <c r="H142" i="2"/>
  <c r="B142" i="2" s="1"/>
  <c r="C142" i="2"/>
  <c r="A142" i="2"/>
  <c r="H141" i="2"/>
  <c r="B141" i="2" s="1"/>
  <c r="C141" i="2"/>
  <c r="A141" i="2"/>
  <c r="H140" i="2"/>
  <c r="B140" i="2" s="1"/>
  <c r="C140" i="2"/>
  <c r="A140" i="2"/>
  <c r="H139" i="2"/>
  <c r="B139" i="2" s="1"/>
  <c r="C139" i="2"/>
  <c r="A139" i="2"/>
  <c r="H138" i="2"/>
  <c r="B138" i="2" s="1"/>
  <c r="C138" i="2"/>
  <c r="A138" i="2"/>
  <c r="H137" i="2"/>
  <c r="B137" i="2" s="1"/>
  <c r="C137" i="2"/>
  <c r="A137" i="2"/>
  <c r="H136" i="2"/>
  <c r="B136" i="2" s="1"/>
  <c r="C136" i="2"/>
  <c r="A136" i="2"/>
  <c r="H135" i="2"/>
  <c r="B135" i="2" s="1"/>
  <c r="C135" i="2"/>
  <c r="A135" i="2"/>
  <c r="H134" i="2"/>
  <c r="B134" i="2" s="1"/>
  <c r="C134" i="2"/>
  <c r="A134" i="2"/>
  <c r="H133" i="2"/>
  <c r="B133" i="2" s="1"/>
  <c r="C133" i="2"/>
  <c r="A133" i="2"/>
  <c r="H132" i="2"/>
  <c r="B132" i="2" s="1"/>
  <c r="C132" i="2"/>
  <c r="A132" i="2"/>
  <c r="H131" i="2"/>
  <c r="B131" i="2" s="1"/>
  <c r="C131" i="2"/>
  <c r="A131" i="2"/>
  <c r="H130" i="2"/>
  <c r="B130" i="2" s="1"/>
  <c r="C130" i="2"/>
  <c r="A130" i="2"/>
  <c r="H129" i="2"/>
  <c r="B129" i="2" s="1"/>
  <c r="C129" i="2"/>
  <c r="A129" i="2"/>
  <c r="H128" i="2"/>
  <c r="B128" i="2" s="1"/>
  <c r="C128" i="2"/>
  <c r="A128" i="2"/>
  <c r="H127" i="2"/>
  <c r="B127" i="2" s="1"/>
  <c r="C127" i="2"/>
  <c r="A127" i="2"/>
  <c r="H126" i="2"/>
  <c r="B126" i="2" s="1"/>
  <c r="C126" i="2"/>
  <c r="A126" i="2"/>
  <c r="H125" i="2"/>
  <c r="B125" i="2" s="1"/>
  <c r="C125" i="2"/>
  <c r="A125" i="2"/>
  <c r="H124" i="2"/>
  <c r="B124" i="2" s="1"/>
  <c r="C124" i="2"/>
  <c r="A124" i="2"/>
  <c r="H123" i="2"/>
  <c r="B123" i="2" s="1"/>
  <c r="C123" i="2"/>
  <c r="A123" i="2"/>
  <c r="H122" i="2"/>
  <c r="B122" i="2" s="1"/>
  <c r="C122" i="2"/>
  <c r="A122" i="2"/>
  <c r="H121" i="2"/>
  <c r="B121" i="2" s="1"/>
  <c r="C121" i="2"/>
  <c r="A121" i="2"/>
  <c r="H120" i="2"/>
  <c r="B120" i="2" s="1"/>
  <c r="C120" i="2"/>
  <c r="A120" i="2"/>
  <c r="H119" i="2"/>
  <c r="B119" i="2" s="1"/>
  <c r="C119" i="2"/>
  <c r="A119" i="2"/>
  <c r="H118" i="2"/>
  <c r="B118" i="2" s="1"/>
  <c r="C118" i="2"/>
  <c r="A118" i="2"/>
  <c r="H117" i="2"/>
  <c r="B117" i="2" s="1"/>
  <c r="C117" i="2"/>
  <c r="A117" i="2"/>
  <c r="H116" i="2"/>
  <c r="B116" i="2" s="1"/>
  <c r="C116" i="2"/>
  <c r="A116" i="2"/>
  <c r="H115" i="2"/>
  <c r="B115" i="2" s="1"/>
  <c r="C115" i="2"/>
  <c r="A115" i="2"/>
  <c r="H114" i="2"/>
  <c r="B114" i="2" s="1"/>
  <c r="C114" i="2"/>
  <c r="A114" i="2"/>
  <c r="H113" i="2"/>
  <c r="B113" i="2" s="1"/>
  <c r="C113" i="2"/>
  <c r="A113" i="2"/>
  <c r="H112" i="2"/>
  <c r="B112" i="2" s="1"/>
  <c r="C112" i="2"/>
  <c r="A112" i="2"/>
  <c r="H111" i="2"/>
  <c r="B111" i="2" s="1"/>
  <c r="C111" i="2"/>
  <c r="A111" i="2"/>
  <c r="H110" i="2"/>
  <c r="B110" i="2" s="1"/>
  <c r="C110" i="2"/>
  <c r="A110" i="2"/>
  <c r="H109" i="2"/>
  <c r="B109" i="2" s="1"/>
  <c r="C109" i="2"/>
  <c r="A109" i="2"/>
  <c r="H108" i="2"/>
  <c r="B108" i="2" s="1"/>
  <c r="C108" i="2"/>
  <c r="A108" i="2"/>
  <c r="H107" i="2"/>
  <c r="B107" i="2" s="1"/>
  <c r="C107" i="2"/>
  <c r="A107" i="2"/>
  <c r="H106" i="2"/>
  <c r="F106" i="2"/>
  <c r="C106" i="2"/>
  <c r="B106" i="2"/>
  <c r="A106" i="2"/>
  <c r="H105" i="2"/>
  <c r="C105" i="2"/>
  <c r="B105" i="2"/>
  <c r="A105" i="2"/>
  <c r="H104" i="2"/>
  <c r="B104" i="2" s="1"/>
  <c r="C104" i="2"/>
  <c r="A104" i="2"/>
  <c r="H103" i="2"/>
  <c r="B103" i="2" s="1"/>
  <c r="C103" i="2"/>
  <c r="A103" i="2"/>
  <c r="H102" i="2"/>
  <c r="B102" i="2" s="1"/>
  <c r="C102" i="2"/>
  <c r="A102" i="2"/>
  <c r="H101" i="2"/>
  <c r="E101" i="2"/>
  <c r="C101" i="2"/>
  <c r="B101" i="2"/>
  <c r="A101" i="2"/>
  <c r="H100" i="2"/>
  <c r="B100" i="2" s="1"/>
  <c r="C100" i="2"/>
  <c r="A100" i="2"/>
  <c r="H99" i="2"/>
  <c r="B99" i="2" s="1"/>
  <c r="C99" i="2"/>
  <c r="A99" i="2"/>
  <c r="H98" i="2"/>
  <c r="C98" i="2"/>
  <c r="B98" i="2"/>
  <c r="A98" i="2"/>
  <c r="H97" i="2"/>
  <c r="B97" i="2" s="1"/>
  <c r="D97" i="2"/>
  <c r="C97" i="2"/>
  <c r="A97" i="2"/>
  <c r="H96" i="2"/>
  <c r="B96" i="2" s="1"/>
  <c r="C96" i="2"/>
  <c r="A96" i="2"/>
  <c r="H95" i="2"/>
  <c r="B95" i="2" s="1"/>
  <c r="C95" i="2"/>
  <c r="A95" i="2"/>
  <c r="H94" i="2"/>
  <c r="B94" i="2" s="1"/>
  <c r="E94" i="2"/>
  <c r="C94" i="2"/>
  <c r="A94" i="2"/>
  <c r="H93" i="2"/>
  <c r="B93" i="2" s="1"/>
  <c r="C93" i="2"/>
  <c r="A93" i="2"/>
  <c r="H92" i="2"/>
  <c r="B92" i="2" s="1"/>
  <c r="C92" i="2"/>
  <c r="A92" i="2"/>
  <c r="H91" i="2"/>
  <c r="C91" i="2"/>
  <c r="B91" i="2"/>
  <c r="A91" i="2"/>
  <c r="H90" i="2"/>
  <c r="E90" i="2"/>
  <c r="C90" i="2"/>
  <c r="B90" i="2"/>
  <c r="A90" i="2"/>
  <c r="H89" i="2"/>
  <c r="B89" i="2" s="1"/>
  <c r="C89" i="2"/>
  <c r="A89" i="2"/>
  <c r="H88" i="2"/>
  <c r="B88" i="2" s="1"/>
  <c r="C88" i="2"/>
  <c r="A88" i="2"/>
  <c r="H87" i="2"/>
  <c r="B87" i="2" s="1"/>
  <c r="C87" i="2"/>
  <c r="A87" i="2"/>
  <c r="H86" i="2"/>
  <c r="C86" i="2"/>
  <c r="B86" i="2"/>
  <c r="A86" i="2"/>
  <c r="H85" i="2"/>
  <c r="D85" i="2"/>
  <c r="C85" i="2"/>
  <c r="B85" i="2"/>
  <c r="A85" i="2"/>
  <c r="H84" i="2"/>
  <c r="B84" i="2" s="1"/>
  <c r="C84" i="2"/>
  <c r="A84" i="2"/>
  <c r="H83" i="2"/>
  <c r="B83" i="2" s="1"/>
  <c r="C83" i="2"/>
  <c r="A83" i="2"/>
  <c r="H82" i="2"/>
  <c r="B82" i="2" s="1"/>
  <c r="C82" i="2"/>
  <c r="A82" i="2"/>
  <c r="H81" i="2"/>
  <c r="B81" i="2" s="1"/>
  <c r="C81" i="2"/>
  <c r="A81" i="2"/>
  <c r="H80" i="2"/>
  <c r="B80" i="2" s="1"/>
  <c r="C80" i="2"/>
  <c r="A80" i="2"/>
  <c r="H79" i="2"/>
  <c r="B79" i="2" s="1"/>
  <c r="C79" i="2"/>
  <c r="A79" i="2"/>
  <c r="H78" i="2"/>
  <c r="B78" i="2" s="1"/>
  <c r="C78" i="2"/>
  <c r="A78" i="2"/>
  <c r="H77" i="2"/>
  <c r="B77" i="2" s="1"/>
  <c r="E77" i="2"/>
  <c r="C77" i="2"/>
  <c r="A77" i="2"/>
  <c r="H76" i="2"/>
  <c r="B76" i="2" s="1"/>
  <c r="C76" i="2"/>
  <c r="A76" i="2"/>
  <c r="H75" i="2"/>
  <c r="B75" i="2" s="1"/>
  <c r="C75" i="2"/>
  <c r="A75" i="2"/>
  <c r="H74" i="2"/>
  <c r="B74" i="2" s="1"/>
  <c r="C74" i="2"/>
  <c r="A74" i="2"/>
  <c r="H73" i="2"/>
  <c r="D73" i="2"/>
  <c r="C73" i="2"/>
  <c r="B73" i="2"/>
  <c r="A73" i="2"/>
  <c r="H72" i="2"/>
  <c r="B72" i="2" s="1"/>
  <c r="C72" i="2"/>
  <c r="A72" i="2"/>
  <c r="H71" i="2"/>
  <c r="B71" i="2" s="1"/>
  <c r="C71" i="2"/>
  <c r="A71" i="2"/>
  <c r="H70" i="2"/>
  <c r="B70" i="2" s="1"/>
  <c r="C70" i="2"/>
  <c r="A70" i="2"/>
  <c r="H69" i="2"/>
  <c r="B69" i="2" s="1"/>
  <c r="C69" i="2"/>
  <c r="A69" i="2"/>
  <c r="H68" i="2"/>
  <c r="B68" i="2" s="1"/>
  <c r="D68" i="2"/>
  <c r="C68" i="2"/>
  <c r="A68" i="2"/>
  <c r="H67" i="2"/>
  <c r="B67" i="2" s="1"/>
  <c r="F67" i="2"/>
  <c r="C67" i="2"/>
  <c r="A67" i="2"/>
  <c r="H66" i="2"/>
  <c r="E66" i="2"/>
  <c r="C66" i="2"/>
  <c r="B66" i="2"/>
  <c r="A66" i="2"/>
  <c r="H65" i="2"/>
  <c r="C65" i="2"/>
  <c r="B65" i="2"/>
  <c r="A65" i="2"/>
  <c r="H64" i="2"/>
  <c r="B64" i="2" s="1"/>
  <c r="C64" i="2"/>
  <c r="A64" i="2"/>
  <c r="H63" i="2"/>
  <c r="B63" i="2" s="1"/>
  <c r="C63" i="2"/>
  <c r="A63" i="2"/>
  <c r="H62" i="2"/>
  <c r="B62" i="2" s="1"/>
  <c r="C62" i="2"/>
  <c r="A62" i="2"/>
  <c r="H61" i="2"/>
  <c r="B61" i="2" s="1"/>
  <c r="C61" i="2"/>
  <c r="A61" i="2"/>
  <c r="H60" i="2"/>
  <c r="B60" i="2" s="1"/>
  <c r="D60" i="2"/>
  <c r="C60" i="2"/>
  <c r="A60" i="2"/>
  <c r="H59" i="2"/>
  <c r="B59" i="2" s="1"/>
  <c r="F59" i="2"/>
  <c r="C59" i="2"/>
  <c r="A59" i="2"/>
  <c r="H58" i="2"/>
  <c r="B58" i="2" s="1"/>
  <c r="C58" i="2"/>
  <c r="A58" i="2"/>
  <c r="H57" i="2"/>
  <c r="B57" i="2" s="1"/>
  <c r="C57" i="2"/>
  <c r="A57" i="2"/>
  <c r="H56" i="2"/>
  <c r="B56" i="2" s="1"/>
  <c r="D56" i="2"/>
  <c r="C56" i="2"/>
  <c r="A56" i="2"/>
  <c r="H55" i="2"/>
  <c r="B55" i="2" s="1"/>
  <c r="F55" i="2"/>
  <c r="C55" i="2"/>
  <c r="A55" i="2"/>
  <c r="H54" i="2"/>
  <c r="B54" i="2" s="1"/>
  <c r="F54" i="2"/>
  <c r="C54" i="2"/>
  <c r="A54" i="2"/>
  <c r="H53" i="2"/>
  <c r="B53" i="2" s="1"/>
  <c r="C53" i="2"/>
  <c r="A53" i="2"/>
  <c r="H52" i="2"/>
  <c r="B52" i="2" s="1"/>
  <c r="C52" i="2"/>
  <c r="A52" i="2"/>
  <c r="H51" i="2"/>
  <c r="B51" i="2" s="1"/>
  <c r="C51" i="2"/>
  <c r="A51" i="2"/>
  <c r="H50" i="2"/>
  <c r="B50" i="2" s="1"/>
  <c r="C50" i="2"/>
  <c r="A50" i="2"/>
  <c r="H49" i="2"/>
  <c r="B49" i="2" s="1"/>
  <c r="E49" i="2"/>
  <c r="C49" i="2"/>
  <c r="A49" i="2"/>
  <c r="H48" i="2"/>
  <c r="B48" i="2" s="1"/>
  <c r="C48" i="2"/>
  <c r="A48" i="2"/>
  <c r="H47" i="2"/>
  <c r="B47" i="2" s="1"/>
  <c r="C47" i="2"/>
  <c r="A47" i="2"/>
  <c r="H46" i="2"/>
  <c r="B46" i="2" s="1"/>
  <c r="F46" i="2"/>
  <c r="C46" i="2"/>
  <c r="A46" i="2"/>
  <c r="H45" i="2"/>
  <c r="E45" i="2"/>
  <c r="C45" i="2"/>
  <c r="B45" i="2"/>
  <c r="A45" i="2"/>
  <c r="H44" i="2"/>
  <c r="B44" i="2" s="1"/>
  <c r="C44" i="2"/>
  <c r="A44" i="2"/>
  <c r="H43" i="2"/>
  <c r="B43" i="2" s="1"/>
  <c r="C43" i="2"/>
  <c r="A43" i="2"/>
  <c r="H42" i="2"/>
  <c r="B42" i="2" s="1"/>
  <c r="F42" i="2"/>
  <c r="C42" i="2"/>
  <c r="A42" i="2"/>
  <c r="H41" i="2"/>
  <c r="C41" i="2"/>
  <c r="B41" i="2"/>
  <c r="A41" i="2"/>
  <c r="H40" i="2"/>
  <c r="B40" i="2" s="1"/>
  <c r="C40" i="2"/>
  <c r="A40" i="2"/>
  <c r="H39" i="2"/>
  <c r="B39" i="2" s="1"/>
  <c r="C39" i="2"/>
  <c r="A39" i="2"/>
  <c r="H38" i="2"/>
  <c r="B38" i="2" s="1"/>
  <c r="C38" i="2"/>
  <c r="A38" i="2"/>
  <c r="H37" i="2"/>
  <c r="B37" i="2" s="1"/>
  <c r="E37" i="2"/>
  <c r="C37" i="2"/>
  <c r="A37" i="2"/>
  <c r="H36" i="2"/>
  <c r="B36" i="2" s="1"/>
  <c r="C36" i="2"/>
  <c r="A36" i="2"/>
  <c r="H35" i="2"/>
  <c r="B35" i="2" s="1"/>
  <c r="F35" i="2"/>
  <c r="C35" i="2"/>
  <c r="A35" i="2"/>
  <c r="H34" i="2"/>
  <c r="C34" i="2"/>
  <c r="B34" i="2"/>
  <c r="A34" i="2"/>
  <c r="H33" i="2"/>
  <c r="B33" i="2" s="1"/>
  <c r="D33" i="2"/>
  <c r="C33" i="2"/>
  <c r="A33" i="2"/>
  <c r="H32" i="2"/>
  <c r="B32" i="2" s="1"/>
  <c r="C32" i="2"/>
  <c r="A32" i="2"/>
  <c r="H31" i="2"/>
  <c r="B31" i="2" s="1"/>
  <c r="C31" i="2"/>
  <c r="A31" i="2"/>
  <c r="H30" i="2"/>
  <c r="B30" i="2" s="1"/>
  <c r="E30" i="2"/>
  <c r="C30" i="2"/>
  <c r="A30" i="2"/>
  <c r="H29" i="2"/>
  <c r="B29" i="2" s="1"/>
  <c r="C29" i="2"/>
  <c r="A29" i="2"/>
  <c r="H28" i="2"/>
  <c r="B28" i="2" s="1"/>
  <c r="D28" i="2"/>
  <c r="C28" i="2"/>
  <c r="A28" i="2"/>
  <c r="H27" i="2"/>
  <c r="B27" i="2" s="1"/>
  <c r="C27" i="2"/>
  <c r="A27" i="2"/>
  <c r="H26" i="2"/>
  <c r="B26" i="2" s="1"/>
  <c r="E26" i="2"/>
  <c r="C26" i="2"/>
  <c r="A26" i="2"/>
  <c r="H25" i="2"/>
  <c r="B25" i="2" s="1"/>
  <c r="C25" i="2"/>
  <c r="A25" i="2"/>
  <c r="H24" i="2"/>
  <c r="B24" i="2" s="1"/>
  <c r="C24" i="2"/>
  <c r="A24" i="2"/>
  <c r="H23" i="2"/>
  <c r="B23" i="2" s="1"/>
  <c r="F23" i="2"/>
  <c r="C23" i="2"/>
  <c r="A23" i="2"/>
  <c r="H22" i="2"/>
  <c r="C22" i="2"/>
  <c r="B22" i="2"/>
  <c r="A22" i="2"/>
  <c r="H21" i="2"/>
  <c r="B21" i="2" s="1"/>
  <c r="D21" i="2"/>
  <c r="C21" i="2"/>
  <c r="A21" i="2"/>
  <c r="H20" i="2"/>
  <c r="B20" i="2" s="1"/>
  <c r="C20" i="2"/>
  <c r="A20" i="2"/>
  <c r="H19" i="2"/>
  <c r="B19" i="2" s="1"/>
  <c r="C19" i="2"/>
  <c r="A19" i="2"/>
  <c r="H18" i="2"/>
  <c r="B18" i="2" s="1"/>
  <c r="C18" i="2"/>
  <c r="A18" i="2"/>
  <c r="H17" i="2"/>
  <c r="B17" i="2" s="1"/>
  <c r="C17" i="2"/>
  <c r="A17" i="2"/>
  <c r="H16" i="2"/>
  <c r="B16" i="2" s="1"/>
  <c r="C16" i="2"/>
  <c r="A16" i="2"/>
  <c r="H15" i="2"/>
  <c r="B15" i="2" s="1"/>
  <c r="C15" i="2"/>
  <c r="A15" i="2"/>
  <c r="H14" i="2"/>
  <c r="B14" i="2" s="1"/>
  <c r="F14" i="2"/>
  <c r="C14" i="2"/>
  <c r="A14" i="2"/>
  <c r="H13" i="2"/>
  <c r="E13" i="2"/>
  <c r="C13" i="2"/>
  <c r="B13" i="2"/>
  <c r="A13" i="2"/>
  <c r="H12" i="2"/>
  <c r="B12" i="2" s="1"/>
  <c r="C12" i="2"/>
  <c r="A12" i="2"/>
  <c r="H11" i="2"/>
  <c r="B11" i="2" s="1"/>
  <c r="C11" i="2"/>
  <c r="A11" i="2"/>
  <c r="H10" i="2"/>
  <c r="B10" i="2" s="1"/>
  <c r="C10" i="2"/>
  <c r="A10" i="2"/>
  <c r="H9" i="2"/>
  <c r="D9" i="2"/>
  <c r="C9" i="2"/>
  <c r="B9" i="2"/>
  <c r="A9" i="2"/>
  <c r="H8" i="2"/>
  <c r="B8" i="2" s="1"/>
  <c r="C8" i="2"/>
  <c r="A8" i="2"/>
  <c r="H7" i="2"/>
  <c r="B7" i="2" s="1"/>
  <c r="C7" i="2"/>
  <c r="A7" i="2"/>
  <c r="H6" i="2"/>
  <c r="B6" i="2" s="1"/>
  <c r="C6" i="2"/>
  <c r="A6" i="2"/>
  <c r="H5" i="2"/>
  <c r="B5" i="2" s="1"/>
  <c r="C5" i="2"/>
  <c r="A5" i="2"/>
  <c r="H4" i="2"/>
  <c r="B4" i="2" s="1"/>
  <c r="D4" i="2"/>
  <c r="C4" i="2"/>
  <c r="A4" i="2"/>
  <c r="H3" i="2"/>
  <c r="B3" i="2" s="1"/>
  <c r="F3" i="2"/>
  <c r="C3" i="2"/>
  <c r="A3" i="2"/>
  <c r="H2" i="2"/>
  <c r="B2" i="2" s="1"/>
  <c r="E2" i="2"/>
  <c r="C2" i="2"/>
  <c r="A2" i="2"/>
  <c r="C1" i="2"/>
  <c r="A1" i="2"/>
  <c r="A49" i="1"/>
  <c r="A48" i="1"/>
  <c r="A47" i="1"/>
  <c r="A41" i="1"/>
  <c r="A40" i="1"/>
  <c r="A39" i="1"/>
  <c r="A33" i="1"/>
  <c r="A31" i="1"/>
  <c r="A30" i="1"/>
  <c r="A27" i="1"/>
  <c r="A26" i="1"/>
  <c r="A25" i="1"/>
  <c r="A24" i="1"/>
  <c r="A23" i="1"/>
  <c r="A18" i="1"/>
  <c r="A15" i="1"/>
  <c r="A14" i="1"/>
  <c r="A13" i="1"/>
  <c r="A12" i="1"/>
  <c r="AE8" i="1"/>
  <c r="AE1" i="1" s="1"/>
  <c r="AC8" i="1"/>
  <c r="AG6" i="1" s="1"/>
  <c r="U8" i="1"/>
  <c r="W8" i="1" s="1"/>
  <c r="AL6" i="1"/>
  <c r="AJ6" i="1"/>
  <c r="AC6" i="1"/>
  <c r="U6" i="1"/>
  <c r="E6" i="1"/>
  <c r="B2" i="1"/>
  <c r="D442" i="2" s="1"/>
  <c r="E1" i="1"/>
  <c r="F1" i="1" s="1"/>
  <c r="B1" i="1"/>
  <c r="F48" i="1" l="1"/>
  <c r="D5" i="2"/>
  <c r="D17" i="2"/>
  <c r="F30" i="2"/>
  <c r="F39" i="2"/>
  <c r="D44" i="2"/>
  <c r="F51" i="2"/>
  <c r="E61" i="2"/>
  <c r="AE26" i="1" s="1"/>
  <c r="E78" i="2"/>
  <c r="E85" i="2"/>
  <c r="F90" i="2"/>
  <c r="E97" i="2"/>
  <c r="F102" i="2"/>
  <c r="D104" i="2"/>
  <c r="F107" i="2"/>
  <c r="E116" i="2"/>
  <c r="E123" i="2"/>
  <c r="E132" i="2"/>
  <c r="E139" i="2"/>
  <c r="E148" i="2"/>
  <c r="E155" i="2"/>
  <c r="E164" i="2"/>
  <c r="E171" i="2"/>
  <c r="E180" i="2"/>
  <c r="E187" i="2"/>
  <c r="E199" i="2"/>
  <c r="E216" i="2"/>
  <c r="E231" i="2"/>
  <c r="E248" i="2"/>
  <c r="E263" i="2"/>
  <c r="E280" i="2"/>
  <c r="E295" i="2"/>
  <c r="E312" i="2"/>
  <c r="E327" i="2"/>
  <c r="E344" i="2"/>
  <c r="D386" i="2"/>
  <c r="D418" i="2"/>
  <c r="D450" i="2"/>
  <c r="I58" i="1"/>
  <c r="E17" i="2"/>
  <c r="F22" i="2"/>
  <c r="D24" i="2"/>
  <c r="D41" i="2"/>
  <c r="D53" i="2"/>
  <c r="E58" i="2"/>
  <c r="D65" i="2"/>
  <c r="F78" i="2"/>
  <c r="F87" i="2"/>
  <c r="D92" i="2"/>
  <c r="F99" i="2"/>
  <c r="D384" i="2"/>
  <c r="D416" i="2"/>
  <c r="D448" i="2"/>
  <c r="E10" i="2"/>
  <c r="E5" i="2"/>
  <c r="F10" i="2"/>
  <c r="F27" i="2"/>
  <c r="E34" i="2"/>
  <c r="D36" i="2"/>
  <c r="F7" i="2"/>
  <c r="D12" i="2"/>
  <c r="F19" i="2"/>
  <c r="E29" i="2"/>
  <c r="E46" i="2"/>
  <c r="E53" i="2"/>
  <c r="F58" i="2"/>
  <c r="E65" i="2"/>
  <c r="F70" i="2"/>
  <c r="D72" i="2"/>
  <c r="F75" i="2"/>
  <c r="E82" i="2"/>
  <c r="D84" i="2"/>
  <c r="D89" i="2"/>
  <c r="D101" i="2"/>
  <c r="E106" i="2"/>
  <c r="E112" i="2"/>
  <c r="E119" i="2"/>
  <c r="E128" i="2"/>
  <c r="E135" i="2"/>
  <c r="E144" i="2"/>
  <c r="AE39" i="1" s="1"/>
  <c r="E151" i="2"/>
  <c r="E160" i="2"/>
  <c r="E167" i="2"/>
  <c r="E176" i="2"/>
  <c r="E183" i="2"/>
  <c r="E192" i="2"/>
  <c r="E207" i="2"/>
  <c r="E224" i="2"/>
  <c r="E239" i="2"/>
  <c r="E256" i="2"/>
  <c r="E271" i="2"/>
  <c r="E288" i="2"/>
  <c r="E303" i="2"/>
  <c r="E320" i="2"/>
  <c r="E335" i="2"/>
  <c r="E352" i="2"/>
  <c r="D362" i="2"/>
  <c r="D394" i="2"/>
  <c r="D426" i="2"/>
  <c r="D458" i="2"/>
  <c r="D360" i="2"/>
  <c r="D392" i="2"/>
  <c r="D424" i="2"/>
  <c r="D456" i="2"/>
  <c r="E14" i="2"/>
  <c r="E21" i="2"/>
  <c r="F26" i="2"/>
  <c r="E33" i="2"/>
  <c r="F38" i="2"/>
  <c r="D40" i="2"/>
  <c r="F43" i="2"/>
  <c r="E50" i="2"/>
  <c r="D52" i="2"/>
  <c r="D57" i="2"/>
  <c r="D69" i="2"/>
  <c r="E74" i="2"/>
  <c r="D81" i="2"/>
  <c r="F94" i="2"/>
  <c r="F103" i="2"/>
  <c r="E108" i="2"/>
  <c r="E115" i="2"/>
  <c r="E124" i="2"/>
  <c r="E131" i="2"/>
  <c r="E140" i="2"/>
  <c r="E147" i="2"/>
  <c r="E156" i="2"/>
  <c r="E163" i="2"/>
  <c r="E172" i="2"/>
  <c r="E179" i="2"/>
  <c r="E188" i="2"/>
  <c r="E200" i="2"/>
  <c r="E215" i="2"/>
  <c r="E232" i="2"/>
  <c r="E247" i="2"/>
  <c r="E264" i="2"/>
  <c r="E279" i="2"/>
  <c r="E296" i="2"/>
  <c r="E311" i="2"/>
  <c r="E328" i="2"/>
  <c r="E343" i="2"/>
  <c r="D370" i="2"/>
  <c r="D402" i="2"/>
  <c r="D434" i="2"/>
  <c r="D466" i="2"/>
  <c r="F74" i="2"/>
  <c r="F86" i="2"/>
  <c r="D88" i="2"/>
  <c r="D105" i="2"/>
  <c r="D368" i="2"/>
  <c r="D400" i="2"/>
  <c r="D432" i="2"/>
  <c r="D464" i="2"/>
  <c r="E62" i="2"/>
  <c r="E69" i="2"/>
  <c r="E81" i="2"/>
  <c r="F91" i="2"/>
  <c r="E98" i="2"/>
  <c r="D100" i="2"/>
  <c r="F6" i="2"/>
  <c r="D8" i="2"/>
  <c r="F11" i="2"/>
  <c r="E18" i="2"/>
  <c r="D20" i="2"/>
  <c r="D25" i="2"/>
  <c r="D37" i="2"/>
  <c r="E42" i="2"/>
  <c r="D49" i="2"/>
  <c r="F62" i="2"/>
  <c r="F71" i="2"/>
  <c r="D76" i="2"/>
  <c r="F83" i="2"/>
  <c r="E93" i="2"/>
  <c r="E111" i="2"/>
  <c r="E120" i="2"/>
  <c r="E127" i="2"/>
  <c r="E136" i="2"/>
  <c r="AE40" i="1" s="1"/>
  <c r="E143" i="2"/>
  <c r="E152" i="2"/>
  <c r="E159" i="2"/>
  <c r="E168" i="2"/>
  <c r="E175" i="2"/>
  <c r="E184" i="2"/>
  <c r="E191" i="2"/>
  <c r="E208" i="2"/>
  <c r="E223" i="2"/>
  <c r="E240" i="2"/>
  <c r="E255" i="2"/>
  <c r="E272" i="2"/>
  <c r="E287" i="2"/>
  <c r="E304" i="2"/>
  <c r="E319" i="2"/>
  <c r="E336" i="2"/>
  <c r="E351" i="2"/>
  <c r="D378" i="2"/>
  <c r="D410" i="2"/>
  <c r="L23" i="1"/>
  <c r="L27" i="1"/>
  <c r="M41" i="1"/>
  <c r="P58" i="1"/>
  <c r="AC58" i="1" s="1"/>
  <c r="F59" i="1"/>
  <c r="G18" i="1"/>
  <c r="L25" i="1"/>
  <c r="H40" i="1"/>
  <c r="E11" i="1"/>
  <c r="I11" i="1"/>
  <c r="M11" i="1"/>
  <c r="E12" i="1"/>
  <c r="I12" i="1"/>
  <c r="M12" i="1"/>
  <c r="E13" i="1"/>
  <c r="I13" i="1"/>
  <c r="M13" i="1"/>
  <c r="E14" i="1"/>
  <c r="I14" i="1"/>
  <c r="M14" i="1"/>
  <c r="E15" i="1"/>
  <c r="I15" i="1"/>
  <c r="M15" i="1"/>
  <c r="E58" i="1"/>
  <c r="M58" i="1"/>
  <c r="L18" i="1"/>
  <c r="P26" i="1"/>
  <c r="AC26" i="1" s="1"/>
  <c r="G31" i="1"/>
  <c r="P39" i="1"/>
  <c r="AC39" i="1" s="1"/>
  <c r="O40" i="1"/>
  <c r="M48" i="1"/>
  <c r="N59" i="1"/>
  <c r="J59" i="1"/>
  <c r="I59" i="1"/>
  <c r="F11" i="1"/>
  <c r="J11" i="1"/>
  <c r="N11" i="1"/>
  <c r="F12" i="1"/>
  <c r="J12" i="1"/>
  <c r="N12" i="1"/>
  <c r="F13" i="1"/>
  <c r="J13" i="1"/>
  <c r="N13" i="1"/>
  <c r="F14" i="1"/>
  <c r="J14" i="1"/>
  <c r="N14" i="1"/>
  <c r="F15" i="1"/>
  <c r="J15" i="1"/>
  <c r="N15" i="1"/>
  <c r="F58" i="1"/>
  <c r="J58" i="1"/>
  <c r="N58" i="1"/>
  <c r="H24" i="1"/>
  <c r="I26" i="1"/>
  <c r="F30" i="1"/>
  <c r="L31" i="1"/>
  <c r="K39" i="1"/>
  <c r="I47" i="1"/>
  <c r="G11" i="1"/>
  <c r="K11" i="1"/>
  <c r="O11" i="1"/>
  <c r="G12" i="1"/>
  <c r="K12" i="1"/>
  <c r="O12" i="1"/>
  <c r="G13" i="1"/>
  <c r="K13" i="1"/>
  <c r="O13" i="1"/>
  <c r="G14" i="1"/>
  <c r="K14" i="1"/>
  <c r="O14" i="1"/>
  <c r="G15" i="1"/>
  <c r="K15" i="1"/>
  <c r="O15" i="1"/>
  <c r="G58" i="1"/>
  <c r="K58" i="1"/>
  <c r="O58" i="1"/>
  <c r="G23" i="1"/>
  <c r="M24" i="1"/>
  <c r="N26" i="1"/>
  <c r="K30" i="1"/>
  <c r="J32" i="1"/>
  <c r="E41" i="1"/>
  <c r="J49" i="1"/>
  <c r="H11" i="1"/>
  <c r="L11" i="1"/>
  <c r="P11" i="1"/>
  <c r="AC11" i="1" s="1"/>
  <c r="H12" i="1"/>
  <c r="L12" i="1"/>
  <c r="P12" i="1"/>
  <c r="AC12" i="1" s="1"/>
  <c r="H13" i="1"/>
  <c r="L13" i="1"/>
  <c r="P13" i="1"/>
  <c r="AC13" i="1" s="1"/>
  <c r="H14" i="1"/>
  <c r="L14" i="1"/>
  <c r="P14" i="1"/>
  <c r="H15" i="1"/>
  <c r="L15" i="1"/>
  <c r="P15" i="1"/>
  <c r="H58" i="1"/>
  <c r="L58" i="1"/>
  <c r="AE58" i="1"/>
  <c r="G1300" i="2"/>
  <c r="G1298" i="2"/>
  <c r="G1294" i="2"/>
  <c r="G1290" i="2"/>
  <c r="G1286" i="2"/>
  <c r="G1282" i="2"/>
  <c r="G1278" i="2"/>
  <c r="G1274" i="2"/>
  <c r="G1270" i="2"/>
  <c r="G1266" i="2"/>
  <c r="G1262" i="2"/>
  <c r="G1258" i="2"/>
  <c r="G1254" i="2"/>
  <c r="G1250" i="2"/>
  <c r="G1246" i="2"/>
  <c r="G1242" i="2"/>
  <c r="G1238" i="2"/>
  <c r="G1234" i="2"/>
  <c r="G1230" i="2"/>
  <c r="G1226" i="2"/>
  <c r="G1222" i="2"/>
  <c r="G1217" i="2"/>
  <c r="G1292" i="2"/>
  <c r="G1291" i="2"/>
  <c r="G1289" i="2"/>
  <c r="G1276" i="2"/>
  <c r="G1275" i="2"/>
  <c r="G1273" i="2"/>
  <c r="G1260" i="2"/>
  <c r="G1259" i="2"/>
  <c r="G1257" i="2"/>
  <c r="G1244" i="2"/>
  <c r="G1243" i="2"/>
  <c r="G1241" i="2"/>
  <c r="G1228" i="2"/>
  <c r="G1227" i="2"/>
  <c r="G1225" i="2"/>
  <c r="G1214" i="2"/>
  <c r="G1210" i="2"/>
  <c r="G1206" i="2"/>
  <c r="G1202" i="2"/>
  <c r="G1198" i="2"/>
  <c r="G1288" i="2"/>
  <c r="G1287" i="2"/>
  <c r="G1285" i="2"/>
  <c r="G1279" i="2"/>
  <c r="G1268" i="2"/>
  <c r="G1267" i="2"/>
  <c r="G1265" i="2"/>
  <c r="G1264" i="2"/>
  <c r="G1245" i="2"/>
  <c r="G1224" i="2"/>
  <c r="G1223" i="2"/>
  <c r="G1221" i="2"/>
  <c r="G1216" i="2"/>
  <c r="G1194" i="2"/>
  <c r="G1190" i="2"/>
  <c r="G1186" i="2"/>
  <c r="G1182" i="2"/>
  <c r="G1178" i="2"/>
  <c r="G1174" i="2"/>
  <c r="G1170" i="2"/>
  <c r="G1166" i="2"/>
  <c r="G1162" i="2"/>
  <c r="G1158" i="2"/>
  <c r="G1154" i="2"/>
  <c r="G1150" i="2"/>
  <c r="G1146" i="2"/>
  <c r="G1142" i="2"/>
  <c r="G1138" i="2"/>
  <c r="G1134" i="2"/>
  <c r="G1130" i="2"/>
  <c r="G1126" i="2"/>
  <c r="G1122" i="2"/>
  <c r="G1118" i="2"/>
  <c r="G1114" i="2"/>
  <c r="G1110" i="2"/>
  <c r="G1106" i="2"/>
  <c r="G1102" i="2"/>
  <c r="G1098" i="2"/>
  <c r="G1094" i="2"/>
  <c r="G1271" i="2"/>
  <c r="G1263" i="2"/>
  <c r="G1220" i="2"/>
  <c r="G1219" i="2"/>
  <c r="G1212" i="2"/>
  <c r="G1209" i="2"/>
  <c r="G1204" i="2"/>
  <c r="G1201" i="2"/>
  <c r="G1196" i="2"/>
  <c r="G1192" i="2"/>
  <c r="G1185" i="2"/>
  <c r="G1183" i="2"/>
  <c r="G1176" i="2"/>
  <c r="G1169" i="2"/>
  <c r="G1167" i="2"/>
  <c r="G1160" i="2"/>
  <c r="G1153" i="2"/>
  <c r="G1151" i="2"/>
  <c r="G1144" i="2"/>
  <c r="G1137" i="2"/>
  <c r="G1135" i="2"/>
  <c r="G1128" i="2"/>
  <c r="G1121" i="2"/>
  <c r="G1119" i="2"/>
  <c r="G1112" i="2"/>
  <c r="G1105" i="2"/>
  <c r="G1103" i="2"/>
  <c r="G1096" i="2"/>
  <c r="G1295" i="2"/>
  <c r="G1272" i="2"/>
  <c r="G1251" i="2"/>
  <c r="G1247" i="2"/>
  <c r="G1218" i="2"/>
  <c r="G1211" i="2"/>
  <c r="G1203" i="2"/>
  <c r="G1195" i="2"/>
  <c r="G1188" i="2"/>
  <c r="G1181" i="2"/>
  <c r="G1179" i="2"/>
  <c r="G1172" i="2"/>
  <c r="G1165" i="2"/>
  <c r="G1163" i="2"/>
  <c r="G1156" i="2"/>
  <c r="G1149" i="2"/>
  <c r="G1147" i="2"/>
  <c r="G1140" i="2"/>
  <c r="G1133" i="2"/>
  <c r="G1131" i="2"/>
  <c r="G1124" i="2"/>
  <c r="G1117" i="2"/>
  <c r="G1115" i="2"/>
  <c r="G1108" i="2"/>
  <c r="G1101" i="2"/>
  <c r="G1099" i="2"/>
  <c r="G1092" i="2"/>
  <c r="G1090" i="2"/>
  <c r="G1088" i="2"/>
  <c r="G1086" i="2"/>
  <c r="G1191" i="2"/>
  <c r="G1184" i="2"/>
  <c r="G1177" i="2"/>
  <c r="G1159" i="2"/>
  <c r="G1152" i="2"/>
  <c r="G1145" i="2"/>
  <c r="G1127" i="2"/>
  <c r="G1120" i="2"/>
  <c r="G1113" i="2"/>
  <c r="G1095" i="2"/>
  <c r="G1091" i="2"/>
  <c r="G1081" i="2"/>
  <c r="G1078" i="2"/>
  <c r="G1073" i="2"/>
  <c r="G1070" i="2"/>
  <c r="G1065" i="2"/>
  <c r="G1062" i="2"/>
  <c r="G1057" i="2"/>
  <c r="G1054" i="2"/>
  <c r="G1049" i="2"/>
  <c r="G1046" i="2"/>
  <c r="G1041" i="2"/>
  <c r="G1038" i="2"/>
  <c r="G1033" i="2"/>
  <c r="G1030" i="2"/>
  <c r="G1025" i="2"/>
  <c r="G1022" i="2"/>
  <c r="G1017" i="2"/>
  <c r="G1014" i="2"/>
  <c r="G1009" i="2"/>
  <c r="G1006" i="2"/>
  <c r="G1001" i="2"/>
  <c r="G998" i="2"/>
  <c r="G993" i="2"/>
  <c r="G990" i="2"/>
  <c r="G985" i="2"/>
  <c r="G982" i="2"/>
  <c r="G978" i="2"/>
  <c r="G974" i="2"/>
  <c r="G970" i="2"/>
  <c r="G966" i="2"/>
  <c r="G962" i="2"/>
  <c r="G958" i="2"/>
  <c r="G954" i="2"/>
  <c r="G950" i="2"/>
  <c r="G946" i="2"/>
  <c r="G942" i="2"/>
  <c r="G938" i="2"/>
  <c r="G934" i="2"/>
  <c r="G930" i="2"/>
  <c r="G926" i="2"/>
  <c r="G922" i="2"/>
  <c r="G918" i="2"/>
  <c r="G914" i="2"/>
  <c r="G910" i="2"/>
  <c r="G906" i="2"/>
  <c r="G902" i="2"/>
  <c r="G898" i="2"/>
  <c r="G894" i="2"/>
  <c r="G890" i="2"/>
  <c r="G886" i="2"/>
  <c r="G882" i="2"/>
  <c r="G878" i="2"/>
  <c r="G874" i="2"/>
  <c r="G1284" i="2"/>
  <c r="G1283" i="2"/>
  <c r="G1281" i="2"/>
  <c r="G1280" i="2"/>
  <c r="G1277" i="2"/>
  <c r="G1269" i="2"/>
  <c r="G1261" i="2"/>
  <c r="G1255" i="2"/>
  <c r="G1249" i="2"/>
  <c r="G1215" i="2"/>
  <c r="G1205" i="2"/>
  <c r="G1148" i="2"/>
  <c r="G1143" i="2"/>
  <c r="G1139" i="2"/>
  <c r="G1129" i="2"/>
  <c r="G1125" i="2"/>
  <c r="G1085" i="2"/>
  <c r="G1084" i="2"/>
  <c r="G1075" i="2"/>
  <c r="G1071" i="2"/>
  <c r="G1066" i="2"/>
  <c r="G1061" i="2"/>
  <c r="G1056" i="2"/>
  <c r="G1052" i="2"/>
  <c r="G1043" i="2"/>
  <c r="G1039" i="2"/>
  <c r="G1034" i="2"/>
  <c r="G1029" i="2"/>
  <c r="G1024" i="2"/>
  <c r="G1020" i="2"/>
  <c r="G1011" i="2"/>
  <c r="G1007" i="2"/>
  <c r="G1002" i="2"/>
  <c r="G997" i="2"/>
  <c r="G992" i="2"/>
  <c r="G988" i="2"/>
  <c r="G984" i="2"/>
  <c r="G980" i="2"/>
  <c r="G976" i="2"/>
  <c r="G972" i="2"/>
  <c r="G968" i="2"/>
  <c r="G964" i="2"/>
  <c r="G960" i="2"/>
  <c r="G956" i="2"/>
  <c r="G952" i="2"/>
  <c r="G948" i="2"/>
  <c r="G944" i="2"/>
  <c r="G940" i="2"/>
  <c r="G936" i="2"/>
  <c r="G932" i="2"/>
  <c r="G928" i="2"/>
  <c r="G924" i="2"/>
  <c r="G920" i="2"/>
  <c r="G916" i="2"/>
  <c r="G912" i="2"/>
  <c r="G908" i="2"/>
  <c r="G904" i="2"/>
  <c r="G900" i="2"/>
  <c r="G896" i="2"/>
  <c r="G892" i="2"/>
  <c r="G888" i="2"/>
  <c r="G884" i="2"/>
  <c r="G880" i="2"/>
  <c r="G876" i="2"/>
  <c r="G872" i="2"/>
  <c r="G870" i="2"/>
  <c r="G868" i="2"/>
  <c r="G866" i="2"/>
  <c r="G864" i="2"/>
  <c r="G862" i="2"/>
  <c r="G860" i="2"/>
  <c r="G858" i="2"/>
  <c r="G856" i="2"/>
  <c r="G854" i="2"/>
  <c r="G852" i="2"/>
  <c r="G850" i="2"/>
  <c r="G848" i="2"/>
  <c r="G846" i="2"/>
  <c r="G844" i="2"/>
  <c r="G842" i="2"/>
  <c r="G840" i="2"/>
  <c r="G838" i="2"/>
  <c r="G836" i="2"/>
  <c r="G834" i="2"/>
  <c r="G832" i="2"/>
  <c r="G830" i="2"/>
  <c r="G828" i="2"/>
  <c r="G826" i="2"/>
  <c r="G824" i="2"/>
  <c r="G822" i="2"/>
  <c r="G820" i="2"/>
  <c r="G818" i="2"/>
  <c r="G816" i="2"/>
  <c r="G814" i="2"/>
  <c r="G812" i="2"/>
  <c r="G810" i="2"/>
  <c r="G808" i="2"/>
  <c r="G806" i="2"/>
  <c r="G804" i="2"/>
  <c r="G802" i="2"/>
  <c r="G800" i="2"/>
  <c r="G798" i="2"/>
  <c r="G796" i="2"/>
  <c r="G794" i="2"/>
  <c r="G792" i="2"/>
  <c r="G790" i="2"/>
  <c r="G788" i="2"/>
  <c r="G786" i="2"/>
  <c r="G784" i="2"/>
  <c r="G782" i="2"/>
  <c r="G780" i="2"/>
  <c r="G778" i="2"/>
  <c r="G776" i="2"/>
  <c r="G774" i="2"/>
  <c r="G772" i="2"/>
  <c r="G770" i="2"/>
  <c r="G768" i="2"/>
  <c r="G766" i="2"/>
  <c r="G764" i="2"/>
  <c r="G762" i="2"/>
  <c r="G760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1293" i="2"/>
  <c r="G1256" i="2"/>
  <c r="G1252" i="2"/>
  <c r="G1231" i="2"/>
  <c r="G1213" i="2"/>
  <c r="G1180" i="2"/>
  <c r="G1175" i="2"/>
  <c r="G1171" i="2"/>
  <c r="G1161" i="2"/>
  <c r="G1157" i="2"/>
  <c r="G1123" i="2"/>
  <c r="G1109" i="2"/>
  <c r="G1104" i="2"/>
  <c r="G1100" i="2"/>
  <c r="G1083" i="2"/>
  <c r="G1079" i="2"/>
  <c r="G1074" i="2"/>
  <c r="G1069" i="2"/>
  <c r="G1064" i="2"/>
  <c r="G1060" i="2"/>
  <c r="G1051" i="2"/>
  <c r="G1047" i="2"/>
  <c r="G1042" i="2"/>
  <c r="G1037" i="2"/>
  <c r="G1032" i="2"/>
  <c r="G1028" i="2"/>
  <c r="G1019" i="2"/>
  <c r="G1015" i="2"/>
  <c r="G1010" i="2"/>
  <c r="G1005" i="2"/>
  <c r="G1000" i="2"/>
  <c r="G996" i="2"/>
  <c r="G987" i="2"/>
  <c r="G1237" i="2"/>
  <c r="G1193" i="2"/>
  <c r="G1155" i="2"/>
  <c r="G1136" i="2"/>
  <c r="G1068" i="2"/>
  <c r="G1063" i="2"/>
  <c r="G1058" i="2"/>
  <c r="G1053" i="2"/>
  <c r="G1048" i="2"/>
  <c r="G1044" i="2"/>
  <c r="G1004" i="2"/>
  <c r="G999" i="2"/>
  <c r="G994" i="2"/>
  <c r="G989" i="2"/>
  <c r="G983" i="2"/>
  <c r="G979" i="2"/>
  <c r="G975" i="2"/>
  <c r="G971" i="2"/>
  <c r="G967" i="2"/>
  <c r="G963" i="2"/>
  <c r="G959" i="2"/>
  <c r="G955" i="2"/>
  <c r="G951" i="2"/>
  <c r="G947" i="2"/>
  <c r="G943" i="2"/>
  <c r="G939" i="2"/>
  <c r="G935" i="2"/>
  <c r="G931" i="2"/>
  <c r="G927" i="2"/>
  <c r="G923" i="2"/>
  <c r="G919" i="2"/>
  <c r="G915" i="2"/>
  <c r="G911" i="2"/>
  <c r="G907" i="2"/>
  <c r="G903" i="2"/>
  <c r="G899" i="2"/>
  <c r="G895" i="2"/>
  <c r="G891" i="2"/>
  <c r="G887" i="2"/>
  <c r="G883" i="2"/>
  <c r="G879" i="2"/>
  <c r="G875" i="2"/>
  <c r="G869" i="2"/>
  <c r="G861" i="2"/>
  <c r="G853" i="2"/>
  <c r="G845" i="2"/>
  <c r="G837" i="2"/>
  <c r="G829" i="2"/>
  <c r="G823" i="2"/>
  <c r="G819" i="2"/>
  <c r="G815" i="2"/>
  <c r="G811" i="2"/>
  <c r="G807" i="2"/>
  <c r="G803" i="2"/>
  <c r="G799" i="2"/>
  <c r="G795" i="2"/>
  <c r="G791" i="2"/>
  <c r="G787" i="2"/>
  <c r="G783" i="2"/>
  <c r="G779" i="2"/>
  <c r="G775" i="2"/>
  <c r="G771" i="2"/>
  <c r="G767" i="2"/>
  <c r="G763" i="2"/>
  <c r="G759" i="2"/>
  <c r="G755" i="2"/>
  <c r="G751" i="2"/>
  <c r="G747" i="2"/>
  <c r="G743" i="2"/>
  <c r="G739" i="2"/>
  <c r="G735" i="2"/>
  <c r="G731" i="2"/>
  <c r="G727" i="2"/>
  <c r="G723" i="2"/>
  <c r="G719" i="2"/>
  <c r="G715" i="2"/>
  <c r="G711" i="2"/>
  <c r="G707" i="2"/>
  <c r="G703" i="2"/>
  <c r="G699" i="2"/>
  <c r="G695" i="2"/>
  <c r="G691" i="2"/>
  <c r="G687" i="2"/>
  <c r="G685" i="2"/>
  <c r="G683" i="2"/>
  <c r="G681" i="2"/>
  <c r="G679" i="2"/>
  <c r="G677" i="2"/>
  <c r="G675" i="2"/>
  <c r="G673" i="2"/>
  <c r="G671" i="2"/>
  <c r="G669" i="2"/>
  <c r="G667" i="2"/>
  <c r="G665" i="2"/>
  <c r="G663" i="2"/>
  <c r="G661" i="2"/>
  <c r="G659" i="2"/>
  <c r="G657" i="2"/>
  <c r="G655" i="2"/>
  <c r="G653" i="2"/>
  <c r="G651" i="2"/>
  <c r="G649" i="2"/>
  <c r="G647" i="2"/>
  <c r="G645" i="2"/>
  <c r="G643" i="2"/>
  <c r="G1248" i="2"/>
  <c r="G1229" i="2"/>
  <c r="G1173" i="2"/>
  <c r="G1164" i="2"/>
  <c r="G1116" i="2"/>
  <c r="G1107" i="2"/>
  <c r="G1097" i="2"/>
  <c r="G1082" i="2"/>
  <c r="G1077" i="2"/>
  <c r="G1072" i="2"/>
  <c r="G1067" i="2"/>
  <c r="G1027" i="2"/>
  <c r="G1023" i="2"/>
  <c r="G1018" i="2"/>
  <c r="G1013" i="2"/>
  <c r="G1008" i="2"/>
  <c r="G1003" i="2"/>
  <c r="G867" i="2"/>
  <c r="G859" i="2"/>
  <c r="G851" i="2"/>
  <c r="G843" i="2"/>
  <c r="G835" i="2"/>
  <c r="G827" i="2"/>
  <c r="G1299" i="2"/>
  <c r="G1297" i="2"/>
  <c r="G1296" i="2"/>
  <c r="G1253" i="2"/>
  <c r="G1239" i="2"/>
  <c r="G1235" i="2"/>
  <c r="G1232" i="2"/>
  <c r="G1208" i="2"/>
  <c r="G1207" i="2"/>
  <c r="G1200" i="2"/>
  <c r="G1199" i="2"/>
  <c r="G1189" i="2"/>
  <c r="G1141" i="2"/>
  <c r="G1132" i="2"/>
  <c r="G1089" i="2"/>
  <c r="G1080" i="2"/>
  <c r="G1076" i="2"/>
  <c r="G1036" i="2"/>
  <c r="G1031" i="2"/>
  <c r="G1026" i="2"/>
  <c r="G1021" i="2"/>
  <c r="G1016" i="2"/>
  <c r="G1012" i="2"/>
  <c r="G981" i="2"/>
  <c r="G977" i="2"/>
  <c r="G973" i="2"/>
  <c r="G969" i="2"/>
  <c r="G965" i="2"/>
  <c r="G961" i="2"/>
  <c r="G957" i="2"/>
  <c r="G953" i="2"/>
  <c r="G949" i="2"/>
  <c r="G945" i="2"/>
  <c r="G941" i="2"/>
  <c r="G937" i="2"/>
  <c r="G933" i="2"/>
  <c r="G929" i="2"/>
  <c r="G925" i="2"/>
  <c r="G921" i="2"/>
  <c r="G917" i="2"/>
  <c r="G1240" i="2"/>
  <c r="G1233" i="2"/>
  <c r="G1055" i="2"/>
  <c r="G905" i="2"/>
  <c r="G889" i="2"/>
  <c r="G873" i="2"/>
  <c r="G857" i="2"/>
  <c r="G841" i="2"/>
  <c r="G825" i="2"/>
  <c r="G821" i="2"/>
  <c r="G817" i="2"/>
  <c r="G813" i="2"/>
  <c r="G809" i="2"/>
  <c r="G805" i="2"/>
  <c r="G801" i="2"/>
  <c r="G797" i="2"/>
  <c r="G793" i="2"/>
  <c r="G789" i="2"/>
  <c r="G785" i="2"/>
  <c r="G781" i="2"/>
  <c r="G777" i="2"/>
  <c r="G773" i="2"/>
  <c r="G769" i="2"/>
  <c r="G765" i="2"/>
  <c r="G761" i="2"/>
  <c r="G757" i="2"/>
  <c r="G753" i="2"/>
  <c r="G749" i="2"/>
  <c r="G745" i="2"/>
  <c r="G741" i="2"/>
  <c r="G737" i="2"/>
  <c r="G733" i="2"/>
  <c r="G729" i="2"/>
  <c r="G725" i="2"/>
  <c r="G721" i="2"/>
  <c r="G717" i="2"/>
  <c r="G713" i="2"/>
  <c r="G705" i="2"/>
  <c r="G697" i="2"/>
  <c r="G689" i="2"/>
  <c r="G684" i="2"/>
  <c r="G680" i="2"/>
  <c r="G676" i="2"/>
  <c r="G672" i="2"/>
  <c r="G668" i="2"/>
  <c r="G664" i="2"/>
  <c r="G660" i="2"/>
  <c r="G656" i="2"/>
  <c r="G652" i="2"/>
  <c r="G648" i="2"/>
  <c r="G644" i="2"/>
  <c r="G641" i="2"/>
  <c r="G639" i="2"/>
  <c r="G637" i="2"/>
  <c r="G635" i="2"/>
  <c r="G633" i="2"/>
  <c r="G631" i="2"/>
  <c r="G629" i="2"/>
  <c r="G627" i="2"/>
  <c r="G625" i="2"/>
  <c r="G623" i="2"/>
  <c r="G621" i="2"/>
  <c r="G619" i="2"/>
  <c r="G617" i="2"/>
  <c r="G615" i="2"/>
  <c r="G613" i="2"/>
  <c r="G611" i="2"/>
  <c r="G609" i="2"/>
  <c r="G607" i="2"/>
  <c r="G605" i="2"/>
  <c r="G603" i="2"/>
  <c r="G601" i="2"/>
  <c r="G599" i="2"/>
  <c r="G597" i="2"/>
  <c r="G595" i="2"/>
  <c r="G593" i="2"/>
  <c r="G591" i="2"/>
  <c r="G589" i="2"/>
  <c r="G587" i="2"/>
  <c r="G585" i="2"/>
  <c r="G583" i="2"/>
  <c r="G581" i="2"/>
  <c r="G579" i="2"/>
  <c r="G577" i="2"/>
  <c r="G575" i="2"/>
  <c r="G573" i="2"/>
  <c r="G571" i="2"/>
  <c r="G569" i="2"/>
  <c r="G567" i="2"/>
  <c r="G565" i="2"/>
  <c r="G563" i="2"/>
  <c r="G561" i="2"/>
  <c r="G559" i="2"/>
  <c r="G557" i="2"/>
  <c r="G555" i="2"/>
  <c r="G553" i="2"/>
  <c r="G551" i="2"/>
  <c r="G549" i="2"/>
  <c r="G547" i="2"/>
  <c r="G545" i="2"/>
  <c r="G543" i="2"/>
  <c r="G541" i="2"/>
  <c r="G539" i="2"/>
  <c r="G537" i="2"/>
  <c r="G535" i="2"/>
  <c r="G533" i="2"/>
  <c r="G531" i="2"/>
  <c r="G529" i="2"/>
  <c r="G527" i="2"/>
  <c r="G525" i="2"/>
  <c r="G523" i="2"/>
  <c r="G521" i="2"/>
  <c r="G519" i="2"/>
  <c r="G517" i="2"/>
  <c r="G515" i="2"/>
  <c r="G513" i="2"/>
  <c r="G511" i="2"/>
  <c r="G509" i="2"/>
  <c r="G507" i="2"/>
  <c r="G505" i="2"/>
  <c r="G1236" i="2"/>
  <c r="G1168" i="2"/>
  <c r="G1093" i="2"/>
  <c r="G1040" i="2"/>
  <c r="G995" i="2"/>
  <c r="G986" i="2"/>
  <c r="G901" i="2"/>
  <c r="G885" i="2"/>
  <c r="G871" i="2"/>
  <c r="G855" i="2"/>
  <c r="G839" i="2"/>
  <c r="G897" i="2"/>
  <c r="G1197" i="2"/>
  <c r="G1059" i="2"/>
  <c r="G991" i="2"/>
  <c r="G893" i="2"/>
  <c r="G863" i="2"/>
  <c r="G831" i="2"/>
  <c r="G709" i="2"/>
  <c r="G693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45" i="2"/>
  <c r="G1035" i="2"/>
  <c r="G913" i="2"/>
  <c r="G833" i="2"/>
  <c r="G634" i="2"/>
  <c r="G628" i="2"/>
  <c r="G622" i="2"/>
  <c r="G602" i="2"/>
  <c r="G596" i="2"/>
  <c r="G590" i="2"/>
  <c r="G570" i="2"/>
  <c r="G564" i="2"/>
  <c r="G558" i="2"/>
  <c r="G538" i="2"/>
  <c r="G532" i="2"/>
  <c r="G526" i="2"/>
  <c r="G506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111" i="2"/>
  <c r="G1087" i="2"/>
  <c r="G909" i="2"/>
  <c r="G686" i="2"/>
  <c r="G678" i="2"/>
  <c r="G670" i="2"/>
  <c r="G662" i="2"/>
  <c r="G654" i="2"/>
  <c r="G646" i="2"/>
  <c r="G626" i="2"/>
  <c r="G620" i="2"/>
  <c r="G614" i="2"/>
  <c r="G594" i="2"/>
  <c r="G588" i="2"/>
  <c r="G582" i="2"/>
  <c r="G562" i="2"/>
  <c r="G556" i="2"/>
  <c r="G550" i="2"/>
  <c r="G530" i="2"/>
  <c r="G524" i="2"/>
  <c r="G518" i="2"/>
  <c r="G501" i="2"/>
  <c r="G499" i="2"/>
  <c r="G493" i="2"/>
  <c r="G491" i="2"/>
  <c r="G485" i="2"/>
  <c r="G483" i="2"/>
  <c r="G477" i="2"/>
  <c r="G475" i="2"/>
  <c r="G469" i="2"/>
  <c r="G467" i="2"/>
  <c r="G461" i="2"/>
  <c r="G459" i="2"/>
  <c r="G453" i="2"/>
  <c r="G451" i="2"/>
  <c r="G445" i="2"/>
  <c r="G443" i="2"/>
  <c r="G437" i="2"/>
  <c r="G435" i="2"/>
  <c r="G429" i="2"/>
  <c r="G427" i="2"/>
  <c r="G421" i="2"/>
  <c r="G419" i="2"/>
  <c r="G413" i="2"/>
  <c r="G411" i="2"/>
  <c r="G405" i="2"/>
  <c r="G403" i="2"/>
  <c r="G397" i="2"/>
  <c r="G395" i="2"/>
  <c r="G389" i="2"/>
  <c r="G387" i="2"/>
  <c r="G381" i="2"/>
  <c r="G379" i="2"/>
  <c r="G373" i="2"/>
  <c r="G371" i="2"/>
  <c r="G365" i="2"/>
  <c r="G363" i="2"/>
  <c r="G881" i="2"/>
  <c r="G849" i="2"/>
  <c r="G701" i="2"/>
  <c r="G638" i="2"/>
  <c r="G618" i="2"/>
  <c r="G612" i="2"/>
  <c r="G606" i="2"/>
  <c r="G586" i="2"/>
  <c r="G580" i="2"/>
  <c r="G574" i="2"/>
  <c r="G554" i="2"/>
  <c r="G548" i="2"/>
  <c r="G542" i="2"/>
  <c r="G522" i="2"/>
  <c r="G516" i="2"/>
  <c r="G510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187" i="2"/>
  <c r="G1050" i="2"/>
  <c r="G877" i="2"/>
  <c r="G865" i="2"/>
  <c r="G847" i="2"/>
  <c r="G682" i="2"/>
  <c r="G674" i="2"/>
  <c r="G666" i="2"/>
  <c r="G658" i="2"/>
  <c r="G650" i="2"/>
  <c r="G642" i="2"/>
  <c r="G636" i="2"/>
  <c r="G630" i="2"/>
  <c r="G610" i="2"/>
  <c r="G604" i="2"/>
  <c r="G598" i="2"/>
  <c r="G578" i="2"/>
  <c r="G572" i="2"/>
  <c r="G566" i="2"/>
  <c r="G546" i="2"/>
  <c r="G540" i="2"/>
  <c r="G534" i="2"/>
  <c r="G514" i="2"/>
  <c r="G508" i="2"/>
  <c r="G503" i="2"/>
  <c r="G497" i="2"/>
  <c r="G495" i="2"/>
  <c r="G489" i="2"/>
  <c r="G487" i="2"/>
  <c r="G481" i="2"/>
  <c r="G479" i="2"/>
  <c r="G473" i="2"/>
  <c r="G471" i="2"/>
  <c r="M18" i="1"/>
  <c r="H23" i="1"/>
  <c r="E26" i="1"/>
  <c r="J26" i="1"/>
  <c r="F27" i="1"/>
  <c r="P27" i="1"/>
  <c r="AC27" i="1" s="1"/>
  <c r="AE27" i="1"/>
  <c r="G30" i="1"/>
  <c r="H31" i="1"/>
  <c r="L32" i="1"/>
  <c r="F39" i="1"/>
  <c r="J40" i="1"/>
  <c r="O41" i="1"/>
  <c r="O47" i="1"/>
  <c r="K47" i="1"/>
  <c r="G47" i="1"/>
  <c r="P47" i="1"/>
  <c r="J47" i="1"/>
  <c r="E47" i="1"/>
  <c r="L47" i="1"/>
  <c r="N48" i="1"/>
  <c r="M49" i="1"/>
  <c r="I49" i="1"/>
  <c r="E49" i="1"/>
  <c r="P49" i="1"/>
  <c r="AC49" i="1" s="1"/>
  <c r="K49" i="1"/>
  <c r="F49" i="1"/>
  <c r="L49" i="1"/>
  <c r="J60" i="1"/>
  <c r="P59" i="1"/>
  <c r="AC59" i="1" s="1"/>
  <c r="G361" i="2"/>
  <c r="G367" i="2"/>
  <c r="G375" i="2"/>
  <c r="G385" i="2"/>
  <c r="G393" i="2"/>
  <c r="G401" i="2"/>
  <c r="G409" i="2"/>
  <c r="G417" i="2"/>
  <c r="G423" i="2"/>
  <c r="G431" i="2"/>
  <c r="G439" i="2"/>
  <c r="G447" i="2"/>
  <c r="G457" i="2"/>
  <c r="G463" i="2"/>
  <c r="G465" i="2"/>
  <c r="N18" i="1"/>
  <c r="J18" i="1"/>
  <c r="F18" i="1"/>
  <c r="I18" i="1"/>
  <c r="O18" i="1"/>
  <c r="M23" i="1"/>
  <c r="I23" i="1"/>
  <c r="E23" i="1"/>
  <c r="J23" i="1"/>
  <c r="O23" i="1"/>
  <c r="E24" i="1"/>
  <c r="K24" i="1"/>
  <c r="P24" i="1"/>
  <c r="AC24" i="1" s="1"/>
  <c r="W24" i="1"/>
  <c r="F25" i="1"/>
  <c r="F26" i="1"/>
  <c r="K26" i="1"/>
  <c r="G27" i="1"/>
  <c r="P30" i="1"/>
  <c r="I30" i="1"/>
  <c r="N30" i="1"/>
  <c r="M31" i="1"/>
  <c r="I31" i="1"/>
  <c r="E31" i="1"/>
  <c r="J31" i="1"/>
  <c r="O31" i="1"/>
  <c r="F32" i="1"/>
  <c r="N32" i="1"/>
  <c r="H33" i="1"/>
  <c r="N33" i="1"/>
  <c r="G39" i="1"/>
  <c r="N39" i="1"/>
  <c r="M40" i="1"/>
  <c r="I40" i="1"/>
  <c r="E40" i="1"/>
  <c r="P40" i="1"/>
  <c r="AC40" i="1" s="1"/>
  <c r="K40" i="1"/>
  <c r="F40" i="1"/>
  <c r="L40" i="1"/>
  <c r="I41" i="1"/>
  <c r="P41" i="1"/>
  <c r="AC41" i="1" s="1"/>
  <c r="F47" i="1"/>
  <c r="M47" i="1"/>
  <c r="I48" i="1"/>
  <c r="G49" i="1"/>
  <c r="N49" i="1"/>
  <c r="E2" i="1"/>
  <c r="E7" i="1" s="1"/>
  <c r="O25" i="1"/>
  <c r="K25" i="1"/>
  <c r="G25" i="1"/>
  <c r="I25" i="1"/>
  <c r="N25" i="1"/>
  <c r="W27" i="1"/>
  <c r="M27" i="1"/>
  <c r="I27" i="1"/>
  <c r="E27" i="1"/>
  <c r="J27" i="1"/>
  <c r="O27" i="1"/>
  <c r="AJ27" i="1"/>
  <c r="O33" i="1"/>
  <c r="K33" i="1"/>
  <c r="G33" i="1"/>
  <c r="L33" i="1"/>
  <c r="F33" i="1"/>
  <c r="J33" i="1"/>
  <c r="F2" i="1"/>
  <c r="F7" i="1" s="1"/>
  <c r="H18" i="1"/>
  <c r="N23" i="1"/>
  <c r="N24" i="1"/>
  <c r="J24" i="1"/>
  <c r="F24" i="1"/>
  <c r="I24" i="1"/>
  <c r="O24" i="1"/>
  <c r="E25" i="1"/>
  <c r="J25" i="1"/>
  <c r="P25" i="1"/>
  <c r="AC25" i="1" s="1"/>
  <c r="W25" i="1"/>
  <c r="O26" i="1"/>
  <c r="K27" i="1"/>
  <c r="M30" i="1"/>
  <c r="N31" i="1"/>
  <c r="E32" i="1"/>
  <c r="E33" i="1"/>
  <c r="M33" i="1"/>
  <c r="M39" i="1"/>
  <c r="H41" i="1"/>
  <c r="G48" i="1"/>
  <c r="O59" i="1"/>
  <c r="K59" i="1"/>
  <c r="G59" i="1"/>
  <c r="G60" i="1" s="1"/>
  <c r="O32" i="1"/>
  <c r="K32" i="1"/>
  <c r="G32" i="1"/>
  <c r="M59" i="1"/>
  <c r="H59" i="1"/>
  <c r="H60" i="1" s="1"/>
  <c r="O48" i="1"/>
  <c r="J48" i="1"/>
  <c r="E48" i="1"/>
  <c r="O39" i="1"/>
  <c r="J39" i="1"/>
  <c r="E39" i="1"/>
  <c r="M32" i="1"/>
  <c r="H32" i="1"/>
  <c r="G359" i="2"/>
  <c r="G369" i="2"/>
  <c r="G377" i="2"/>
  <c r="G383" i="2"/>
  <c r="G391" i="2"/>
  <c r="G399" i="2"/>
  <c r="G407" i="2"/>
  <c r="G415" i="2"/>
  <c r="G425" i="2"/>
  <c r="G433" i="2"/>
  <c r="G441" i="2"/>
  <c r="G449" i="2"/>
  <c r="G455" i="2"/>
  <c r="G1" i="1"/>
  <c r="F1300" i="2"/>
  <c r="E1300" i="2"/>
  <c r="D1300" i="2"/>
  <c r="F1299" i="2"/>
  <c r="D1298" i="2"/>
  <c r="F1297" i="2"/>
  <c r="D1296" i="2"/>
  <c r="F1295" i="2"/>
  <c r="D1294" i="2"/>
  <c r="F1293" i="2"/>
  <c r="D1292" i="2"/>
  <c r="F1291" i="2"/>
  <c r="D1290" i="2"/>
  <c r="F1289" i="2"/>
  <c r="D1288" i="2"/>
  <c r="F1287" i="2"/>
  <c r="D1286" i="2"/>
  <c r="F1285" i="2"/>
  <c r="D1284" i="2"/>
  <c r="F1283" i="2"/>
  <c r="D1282" i="2"/>
  <c r="F1281" i="2"/>
  <c r="D1280" i="2"/>
  <c r="F1279" i="2"/>
  <c r="D1278" i="2"/>
  <c r="F1277" i="2"/>
  <c r="D1276" i="2"/>
  <c r="F1275" i="2"/>
  <c r="D1274" i="2"/>
  <c r="F1273" i="2"/>
  <c r="D1272" i="2"/>
  <c r="F1271" i="2"/>
  <c r="D1270" i="2"/>
  <c r="F1269" i="2"/>
  <c r="D1268" i="2"/>
  <c r="F1267" i="2"/>
  <c r="D1266" i="2"/>
  <c r="F1265" i="2"/>
  <c r="D1264" i="2"/>
  <c r="F1263" i="2"/>
  <c r="D1262" i="2"/>
  <c r="F1261" i="2"/>
  <c r="D1260" i="2"/>
  <c r="F1259" i="2"/>
  <c r="D1258" i="2"/>
  <c r="F1257" i="2"/>
  <c r="D1256" i="2"/>
  <c r="F1255" i="2"/>
  <c r="D1254" i="2"/>
  <c r="F1253" i="2"/>
  <c r="D1252" i="2"/>
  <c r="F1251" i="2"/>
  <c r="D1250" i="2"/>
  <c r="F1249" i="2"/>
  <c r="D1248" i="2"/>
  <c r="F1247" i="2"/>
  <c r="D1246" i="2"/>
  <c r="F1245" i="2"/>
  <c r="D1244" i="2"/>
  <c r="F1243" i="2"/>
  <c r="D1242" i="2"/>
  <c r="F1241" i="2"/>
  <c r="D1240" i="2"/>
  <c r="F1239" i="2"/>
  <c r="D1238" i="2"/>
  <c r="F1237" i="2"/>
  <c r="D1236" i="2"/>
  <c r="F1235" i="2"/>
  <c r="D1234" i="2"/>
  <c r="F1233" i="2"/>
  <c r="D1232" i="2"/>
  <c r="F1231" i="2"/>
  <c r="D1230" i="2"/>
  <c r="F1229" i="2"/>
  <c r="D1228" i="2"/>
  <c r="F1227" i="2"/>
  <c r="D1226" i="2"/>
  <c r="F1225" i="2"/>
  <c r="D1224" i="2"/>
  <c r="F1223" i="2"/>
  <c r="D1222" i="2"/>
  <c r="F1221" i="2"/>
  <c r="E1220" i="2"/>
  <c r="E1219" i="2"/>
  <c r="E1218" i="2"/>
  <c r="E1217" i="2"/>
  <c r="E1216" i="2"/>
  <c r="E1299" i="2"/>
  <c r="E1296" i="2"/>
  <c r="E1295" i="2"/>
  <c r="E1292" i="2"/>
  <c r="E1291" i="2"/>
  <c r="E1288" i="2"/>
  <c r="E1287" i="2"/>
  <c r="E1284" i="2"/>
  <c r="E1283" i="2"/>
  <c r="E1280" i="2"/>
  <c r="E1279" i="2"/>
  <c r="E1276" i="2"/>
  <c r="E1275" i="2"/>
  <c r="E1272" i="2"/>
  <c r="E1271" i="2"/>
  <c r="E1268" i="2"/>
  <c r="E1267" i="2"/>
  <c r="E1264" i="2"/>
  <c r="E1263" i="2"/>
  <c r="E1260" i="2"/>
  <c r="E1259" i="2"/>
  <c r="E1256" i="2"/>
  <c r="E1255" i="2"/>
  <c r="E1252" i="2"/>
  <c r="E1251" i="2"/>
  <c r="E1248" i="2"/>
  <c r="E1247" i="2"/>
  <c r="E1244" i="2"/>
  <c r="E1243" i="2"/>
  <c r="E1240" i="2"/>
  <c r="E1239" i="2"/>
  <c r="E1236" i="2"/>
  <c r="E1235" i="2"/>
  <c r="E1232" i="2"/>
  <c r="E1231" i="2"/>
  <c r="E1228" i="2"/>
  <c r="E1227" i="2"/>
  <c r="E1224" i="2"/>
  <c r="E1223" i="2"/>
  <c r="F1220" i="2"/>
  <c r="D1219" i="2"/>
  <c r="F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D1297" i="2"/>
  <c r="F1296" i="2"/>
  <c r="D1295" i="2"/>
  <c r="E1294" i="2"/>
  <c r="E1293" i="2"/>
  <c r="F1290" i="2"/>
  <c r="D1281" i="2"/>
  <c r="F1280" i="2"/>
  <c r="D1279" i="2"/>
  <c r="E1278" i="2"/>
  <c r="E1277" i="2"/>
  <c r="F1274" i="2"/>
  <c r="D1265" i="2"/>
  <c r="F1264" i="2"/>
  <c r="D1263" i="2"/>
  <c r="E1262" i="2"/>
  <c r="E1261" i="2"/>
  <c r="F1258" i="2"/>
  <c r="D1249" i="2"/>
  <c r="F1248" i="2"/>
  <c r="D1247" i="2"/>
  <c r="E1246" i="2"/>
  <c r="E1245" i="2"/>
  <c r="F1242" i="2"/>
  <c r="D1233" i="2"/>
  <c r="F1232" i="2"/>
  <c r="D1231" i="2"/>
  <c r="E1230" i="2"/>
  <c r="E1229" i="2"/>
  <c r="F1226" i="2"/>
  <c r="D1220" i="2"/>
  <c r="F1218" i="2"/>
  <c r="D1216" i="2"/>
  <c r="F1213" i="2"/>
  <c r="D1212" i="2"/>
  <c r="F1209" i="2"/>
  <c r="D1208" i="2"/>
  <c r="F1205" i="2"/>
  <c r="D1204" i="2"/>
  <c r="F1201" i="2"/>
  <c r="D1200" i="2"/>
  <c r="F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F1294" i="2"/>
  <c r="D1293" i="2"/>
  <c r="E1289" i="2"/>
  <c r="F1286" i="2"/>
  <c r="E1274" i="2"/>
  <c r="D1273" i="2"/>
  <c r="F1272" i="2"/>
  <c r="D1271" i="2"/>
  <c r="E1270" i="2"/>
  <c r="E1269" i="2"/>
  <c r="F1266" i="2"/>
  <c r="D1259" i="2"/>
  <c r="D1253" i="2"/>
  <c r="F1252" i="2"/>
  <c r="D1251" i="2"/>
  <c r="E1250" i="2"/>
  <c r="E1249" i="2"/>
  <c r="F1244" i="2"/>
  <c r="F1230" i="2"/>
  <c r="D1229" i="2"/>
  <c r="E1225" i="2"/>
  <c r="F1222" i="2"/>
  <c r="F1219" i="2"/>
  <c r="D1217" i="2"/>
  <c r="F1214" i="2"/>
  <c r="F1212" i="2"/>
  <c r="F1210" i="2"/>
  <c r="F1208" i="2"/>
  <c r="F1206" i="2"/>
  <c r="F1204" i="2"/>
  <c r="F1202" i="2"/>
  <c r="F1200" i="2"/>
  <c r="F1198" i="2"/>
  <c r="F1196" i="2"/>
  <c r="F1193" i="2"/>
  <c r="E1192" i="2"/>
  <c r="F1189" i="2"/>
  <c r="E1188" i="2"/>
  <c r="F1185" i="2"/>
  <c r="E1184" i="2"/>
  <c r="F1181" i="2"/>
  <c r="E1180" i="2"/>
  <c r="F1177" i="2"/>
  <c r="E1176" i="2"/>
  <c r="F1173" i="2"/>
  <c r="E1172" i="2"/>
  <c r="F1169" i="2"/>
  <c r="E1168" i="2"/>
  <c r="F1165" i="2"/>
  <c r="E1164" i="2"/>
  <c r="F1161" i="2"/>
  <c r="E1160" i="2"/>
  <c r="F1157" i="2"/>
  <c r="E1156" i="2"/>
  <c r="F1153" i="2"/>
  <c r="E1152" i="2"/>
  <c r="F1149" i="2"/>
  <c r="E1148" i="2"/>
  <c r="F1145" i="2"/>
  <c r="E1144" i="2"/>
  <c r="F1141" i="2"/>
  <c r="E1140" i="2"/>
  <c r="F1137" i="2"/>
  <c r="E1136" i="2"/>
  <c r="F1133" i="2"/>
  <c r="E1132" i="2"/>
  <c r="F1129" i="2"/>
  <c r="E1128" i="2"/>
  <c r="F1125" i="2"/>
  <c r="E1124" i="2"/>
  <c r="F1121" i="2"/>
  <c r="E1120" i="2"/>
  <c r="F1117" i="2"/>
  <c r="E1116" i="2"/>
  <c r="F1113" i="2"/>
  <c r="E1112" i="2"/>
  <c r="F1109" i="2"/>
  <c r="E1108" i="2"/>
  <c r="F1105" i="2"/>
  <c r="E1104" i="2"/>
  <c r="F1101" i="2"/>
  <c r="E1100" i="2"/>
  <c r="F1097" i="2"/>
  <c r="E1096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D1291" i="2"/>
  <c r="D1287" i="2"/>
  <c r="E1266" i="2"/>
  <c r="F1250" i="2"/>
  <c r="F1246" i="2"/>
  <c r="D1243" i="2"/>
  <c r="D1237" i="2"/>
  <c r="F1236" i="2"/>
  <c r="D1235" i="2"/>
  <c r="E1234" i="2"/>
  <c r="E1233" i="2"/>
  <c r="E1226" i="2"/>
  <c r="E1222" i="2"/>
  <c r="D1221" i="2"/>
  <c r="F1215" i="2"/>
  <c r="D1210" i="2"/>
  <c r="F1207" i="2"/>
  <c r="D1202" i="2"/>
  <c r="F1199" i="2"/>
  <c r="F1194" i="2"/>
  <c r="E1191" i="2"/>
  <c r="E1189" i="2"/>
  <c r="F1187" i="2"/>
  <c r="E1182" i="2"/>
  <c r="F1180" i="2"/>
  <c r="F1178" i="2"/>
  <c r="E1175" i="2"/>
  <c r="E1173" i="2"/>
  <c r="F1171" i="2"/>
  <c r="E1166" i="2"/>
  <c r="F1164" i="2"/>
  <c r="F1162" i="2"/>
  <c r="E1159" i="2"/>
  <c r="E1157" i="2"/>
  <c r="F1155" i="2"/>
  <c r="E1150" i="2"/>
  <c r="F1148" i="2"/>
  <c r="F1146" i="2"/>
  <c r="E1143" i="2"/>
  <c r="E1141" i="2"/>
  <c r="F1139" i="2"/>
  <c r="E1134" i="2"/>
  <c r="F1132" i="2"/>
  <c r="F1130" i="2"/>
  <c r="E1127" i="2"/>
  <c r="E1125" i="2"/>
  <c r="F1123" i="2"/>
  <c r="E1118" i="2"/>
  <c r="F1116" i="2"/>
  <c r="F1114" i="2"/>
  <c r="E1111" i="2"/>
  <c r="E1109" i="2"/>
  <c r="F1107" i="2"/>
  <c r="E1102" i="2"/>
  <c r="F1100" i="2"/>
  <c r="F1098" i="2"/>
  <c r="E1095" i="2"/>
  <c r="E1093" i="2"/>
  <c r="E1091" i="2"/>
  <c r="E1089" i="2"/>
  <c r="E1087" i="2"/>
  <c r="E1085" i="2"/>
  <c r="E1083" i="2"/>
  <c r="E1081" i="2"/>
  <c r="E1079" i="2"/>
  <c r="E1077" i="2"/>
  <c r="E1075" i="2"/>
  <c r="E1073" i="2"/>
  <c r="E1071" i="2"/>
  <c r="E1069" i="2"/>
  <c r="E1067" i="2"/>
  <c r="E1065" i="2"/>
  <c r="E1063" i="2"/>
  <c r="E1061" i="2"/>
  <c r="E1059" i="2"/>
  <c r="E1057" i="2"/>
  <c r="E1055" i="2"/>
  <c r="E1053" i="2"/>
  <c r="E1051" i="2"/>
  <c r="E1049" i="2"/>
  <c r="E1047" i="2"/>
  <c r="E1045" i="2"/>
  <c r="E1043" i="2"/>
  <c r="E1041" i="2"/>
  <c r="E1039" i="2"/>
  <c r="E1037" i="2"/>
  <c r="E1035" i="2"/>
  <c r="E1033" i="2"/>
  <c r="E1031" i="2"/>
  <c r="E1029" i="2"/>
  <c r="E1027" i="2"/>
  <c r="E1025" i="2"/>
  <c r="E1023" i="2"/>
  <c r="E1021" i="2"/>
  <c r="E1019" i="2"/>
  <c r="E1017" i="2"/>
  <c r="E1015" i="2"/>
  <c r="E1013" i="2"/>
  <c r="E1011" i="2"/>
  <c r="E1009" i="2"/>
  <c r="E1007" i="2"/>
  <c r="E1005" i="2"/>
  <c r="E1003" i="2"/>
  <c r="E1001" i="2"/>
  <c r="E999" i="2"/>
  <c r="E997" i="2"/>
  <c r="E995" i="2"/>
  <c r="E993" i="2"/>
  <c r="E991" i="2"/>
  <c r="E989" i="2"/>
  <c r="E987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F1292" i="2"/>
  <c r="F1288" i="2"/>
  <c r="D1275" i="2"/>
  <c r="D1267" i="2"/>
  <c r="D1227" i="2"/>
  <c r="D1223" i="2"/>
  <c r="D1215" i="2"/>
  <c r="D1209" i="2"/>
  <c r="D1207" i="2"/>
  <c r="D1201" i="2"/>
  <c r="D1199" i="2"/>
  <c r="E1194" i="2"/>
  <c r="F1192" i="2"/>
  <c r="F1190" i="2"/>
  <c r="E1187" i="2"/>
  <c r="E1185" i="2"/>
  <c r="F1183" i="2"/>
  <c r="E1178" i="2"/>
  <c r="F1176" i="2"/>
  <c r="F1174" i="2"/>
  <c r="E1171" i="2"/>
  <c r="E1169" i="2"/>
  <c r="F1167" i="2"/>
  <c r="E1162" i="2"/>
  <c r="F1160" i="2"/>
  <c r="F1158" i="2"/>
  <c r="E1155" i="2"/>
  <c r="E1153" i="2"/>
  <c r="F1151" i="2"/>
  <c r="E1146" i="2"/>
  <c r="F1144" i="2"/>
  <c r="F1142" i="2"/>
  <c r="E1139" i="2"/>
  <c r="E1137" i="2"/>
  <c r="F1135" i="2"/>
  <c r="E1130" i="2"/>
  <c r="F1128" i="2"/>
  <c r="F1126" i="2"/>
  <c r="E1123" i="2"/>
  <c r="E1121" i="2"/>
  <c r="F1119" i="2"/>
  <c r="E1114" i="2"/>
  <c r="F1112" i="2"/>
  <c r="F1110" i="2"/>
  <c r="E1107" i="2"/>
  <c r="E1105" i="2"/>
  <c r="F1103" i="2"/>
  <c r="E1098" i="2"/>
  <c r="F1096" i="2"/>
  <c r="F1094" i="2"/>
  <c r="D1093" i="2"/>
  <c r="D1091" i="2"/>
  <c r="D1089" i="2"/>
  <c r="D1087" i="2"/>
  <c r="D1085" i="2"/>
  <c r="E1290" i="2"/>
  <c r="E1273" i="2"/>
  <c r="F1262" i="2"/>
  <c r="D1261" i="2"/>
  <c r="E1258" i="2"/>
  <c r="D1257" i="2"/>
  <c r="F1256" i="2"/>
  <c r="D1255" i="2"/>
  <c r="E1254" i="2"/>
  <c r="E1253" i="2"/>
  <c r="D1245" i="2"/>
  <c r="F1234" i="2"/>
  <c r="D1225" i="2"/>
  <c r="F1211" i="2"/>
  <c r="F1203" i="2"/>
  <c r="F1195" i="2"/>
  <c r="F1188" i="2"/>
  <c r="E1181" i="2"/>
  <c r="E1174" i="2"/>
  <c r="F1170" i="2"/>
  <c r="E1167" i="2"/>
  <c r="F1163" i="2"/>
  <c r="F1156" i="2"/>
  <c r="E1149" i="2"/>
  <c r="E1142" i="2"/>
  <c r="F1138" i="2"/>
  <c r="E1135" i="2"/>
  <c r="F1131" i="2"/>
  <c r="F1124" i="2"/>
  <c r="E1117" i="2"/>
  <c r="E1110" i="2"/>
  <c r="F1106" i="2"/>
  <c r="E1103" i="2"/>
  <c r="F1099" i="2"/>
  <c r="D1092" i="2"/>
  <c r="E1090" i="2"/>
  <c r="E1084" i="2"/>
  <c r="D1082" i="2"/>
  <c r="D1079" i="2"/>
  <c r="E1076" i="2"/>
  <c r="D1074" i="2"/>
  <c r="D1071" i="2"/>
  <c r="E1068" i="2"/>
  <c r="D1066" i="2"/>
  <c r="D1063" i="2"/>
  <c r="E1060" i="2"/>
  <c r="D1058" i="2"/>
  <c r="D1055" i="2"/>
  <c r="E1052" i="2"/>
  <c r="D1050" i="2"/>
  <c r="D1047" i="2"/>
  <c r="E1044" i="2"/>
  <c r="D1042" i="2"/>
  <c r="D1039" i="2"/>
  <c r="E1036" i="2"/>
  <c r="D1034" i="2"/>
  <c r="D1031" i="2"/>
  <c r="E1028" i="2"/>
  <c r="D1026" i="2"/>
  <c r="D1023" i="2"/>
  <c r="E1020" i="2"/>
  <c r="D1018" i="2"/>
  <c r="D1015" i="2"/>
  <c r="E1012" i="2"/>
  <c r="D1010" i="2"/>
  <c r="D1007" i="2"/>
  <c r="E1004" i="2"/>
  <c r="D1002" i="2"/>
  <c r="D999" i="2"/>
  <c r="E996" i="2"/>
  <c r="D994" i="2"/>
  <c r="D991" i="2"/>
  <c r="E988" i="2"/>
  <c r="D986" i="2"/>
  <c r="D984" i="2"/>
  <c r="F981" i="2"/>
  <c r="D980" i="2"/>
  <c r="F977" i="2"/>
  <c r="D976" i="2"/>
  <c r="F973" i="2"/>
  <c r="D972" i="2"/>
  <c r="F969" i="2"/>
  <c r="D968" i="2"/>
  <c r="F965" i="2"/>
  <c r="D964" i="2"/>
  <c r="F961" i="2"/>
  <c r="D960" i="2"/>
  <c r="F957" i="2"/>
  <c r="D956" i="2"/>
  <c r="F953" i="2"/>
  <c r="D952" i="2"/>
  <c r="F949" i="2"/>
  <c r="D948" i="2"/>
  <c r="F945" i="2"/>
  <c r="D944" i="2"/>
  <c r="F941" i="2"/>
  <c r="D940" i="2"/>
  <c r="F937" i="2"/>
  <c r="D936" i="2"/>
  <c r="F933" i="2"/>
  <c r="D932" i="2"/>
  <c r="F929" i="2"/>
  <c r="D928" i="2"/>
  <c r="F925" i="2"/>
  <c r="D924" i="2"/>
  <c r="F921" i="2"/>
  <c r="D920" i="2"/>
  <c r="F917" i="2"/>
  <c r="D916" i="2"/>
  <c r="F913" i="2"/>
  <c r="D912" i="2"/>
  <c r="F909" i="2"/>
  <c r="D908" i="2"/>
  <c r="F905" i="2"/>
  <c r="D904" i="2"/>
  <c r="F901" i="2"/>
  <c r="D900" i="2"/>
  <c r="F897" i="2"/>
  <c r="D896" i="2"/>
  <c r="F893" i="2"/>
  <c r="D892" i="2"/>
  <c r="F889" i="2"/>
  <c r="D888" i="2"/>
  <c r="F885" i="2"/>
  <c r="D884" i="2"/>
  <c r="F881" i="2"/>
  <c r="D880" i="2"/>
  <c r="F877" i="2"/>
  <c r="D876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E1285" i="2"/>
  <c r="F1282" i="2"/>
  <c r="F1276" i="2"/>
  <c r="F1268" i="2"/>
  <c r="E1242" i="2"/>
  <c r="D1241" i="2"/>
  <c r="F1240" i="2"/>
  <c r="D1239" i="2"/>
  <c r="E1238" i="2"/>
  <c r="E1237" i="2"/>
  <c r="D1218" i="2"/>
  <c r="D1206" i="2"/>
  <c r="D1197" i="2"/>
  <c r="F1191" i="2"/>
  <c r="F1186" i="2"/>
  <c r="F1182" i="2"/>
  <c r="E1177" i="2"/>
  <c r="F1172" i="2"/>
  <c r="F1168" i="2"/>
  <c r="E1163" i="2"/>
  <c r="E1158" i="2"/>
  <c r="E1154" i="2"/>
  <c r="F1134" i="2"/>
  <c r="F1120" i="2"/>
  <c r="F1115" i="2"/>
  <c r="F1111" i="2"/>
  <c r="E1106" i="2"/>
  <c r="E1101" i="2"/>
  <c r="E1097" i="2"/>
  <c r="D1086" i="2"/>
  <c r="E1080" i="2"/>
  <c r="D1076" i="2"/>
  <c r="D1072" i="2"/>
  <c r="E1070" i="2"/>
  <c r="D1067" i="2"/>
  <c r="D1062" i="2"/>
  <c r="E1058" i="2"/>
  <c r="D1057" i="2"/>
  <c r="D1053" i="2"/>
  <c r="E1048" i="2"/>
  <c r="D1044" i="2"/>
  <c r="D1040" i="2"/>
  <c r="E1038" i="2"/>
  <c r="D1035" i="2"/>
  <c r="D1030" i="2"/>
  <c r="E1026" i="2"/>
  <c r="D1025" i="2"/>
  <c r="D1021" i="2"/>
  <c r="E1016" i="2"/>
  <c r="D1012" i="2"/>
  <c r="D1008" i="2"/>
  <c r="E1006" i="2"/>
  <c r="D1003" i="2"/>
  <c r="D998" i="2"/>
  <c r="E994" i="2"/>
  <c r="D993" i="2"/>
  <c r="D989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923" i="2"/>
  <c r="D919" i="2"/>
  <c r="D915" i="2"/>
  <c r="D911" i="2"/>
  <c r="D907" i="2"/>
  <c r="D903" i="2"/>
  <c r="D899" i="2"/>
  <c r="D895" i="2"/>
  <c r="D891" i="2"/>
  <c r="D887" i="2"/>
  <c r="D883" i="2"/>
  <c r="D879" i="2"/>
  <c r="D875" i="2"/>
  <c r="D873" i="2"/>
  <c r="D871" i="2"/>
  <c r="D869" i="2"/>
  <c r="D867" i="2"/>
  <c r="D865" i="2"/>
  <c r="D863" i="2"/>
  <c r="D861" i="2"/>
  <c r="D859" i="2"/>
  <c r="D857" i="2"/>
  <c r="D855" i="2"/>
  <c r="D853" i="2"/>
  <c r="D851" i="2"/>
  <c r="D849" i="2"/>
  <c r="D847" i="2"/>
  <c r="D845" i="2"/>
  <c r="D843" i="2"/>
  <c r="D841" i="2"/>
  <c r="D839" i="2"/>
  <c r="D837" i="2"/>
  <c r="D835" i="2"/>
  <c r="D833" i="2"/>
  <c r="D831" i="2"/>
  <c r="D829" i="2"/>
  <c r="D827" i="2"/>
  <c r="D825" i="2"/>
  <c r="D823" i="2"/>
  <c r="D821" i="2"/>
  <c r="D819" i="2"/>
  <c r="D817" i="2"/>
  <c r="D815" i="2"/>
  <c r="D813" i="2"/>
  <c r="D811" i="2"/>
  <c r="D809" i="2"/>
  <c r="D807" i="2"/>
  <c r="D805" i="2"/>
  <c r="D803" i="2"/>
  <c r="D801" i="2"/>
  <c r="D799" i="2"/>
  <c r="D797" i="2"/>
  <c r="D795" i="2"/>
  <c r="D793" i="2"/>
  <c r="D791" i="2"/>
  <c r="D789" i="2"/>
  <c r="D787" i="2"/>
  <c r="D785" i="2"/>
  <c r="D783" i="2"/>
  <c r="D781" i="2"/>
  <c r="D779" i="2"/>
  <c r="D777" i="2"/>
  <c r="D775" i="2"/>
  <c r="D773" i="2"/>
  <c r="D771" i="2"/>
  <c r="D769" i="2"/>
  <c r="D767" i="2"/>
  <c r="D765" i="2"/>
  <c r="D763" i="2"/>
  <c r="D761" i="2"/>
  <c r="D759" i="2"/>
  <c r="D757" i="2"/>
  <c r="D755" i="2"/>
  <c r="D753" i="2"/>
  <c r="D751" i="2"/>
  <c r="D749" i="2"/>
  <c r="D747" i="2"/>
  <c r="D745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9" i="2"/>
  <c r="D707" i="2"/>
  <c r="D705" i="2"/>
  <c r="D703" i="2"/>
  <c r="D701" i="2"/>
  <c r="D699" i="2"/>
  <c r="D697" i="2"/>
  <c r="D695" i="2"/>
  <c r="D693" i="2"/>
  <c r="D691" i="2"/>
  <c r="D689" i="2"/>
  <c r="E1286" i="2"/>
  <c r="D1285" i="2"/>
  <c r="F1284" i="2"/>
  <c r="D1283" i="2"/>
  <c r="E1282" i="2"/>
  <c r="E1281" i="2"/>
  <c r="F1278" i="2"/>
  <c r="D1277" i="2"/>
  <c r="F1270" i="2"/>
  <c r="D1269" i="2"/>
  <c r="F1228" i="2"/>
  <c r="E1221" i="2"/>
  <c r="F1217" i="2"/>
  <c r="D1214" i="2"/>
  <c r="D1205" i="2"/>
  <c r="E1195" i="2"/>
  <c r="E1190" i="2"/>
  <c r="E1186" i="2"/>
  <c r="F1166" i="2"/>
  <c r="F1152" i="2"/>
  <c r="F1147" i="2"/>
  <c r="F1143" i="2"/>
  <c r="E1138" i="2"/>
  <c r="E1133" i="2"/>
  <c r="E1129" i="2"/>
  <c r="E1119" i="2"/>
  <c r="E1115" i="2"/>
  <c r="F1095" i="2"/>
  <c r="D1084" i="2"/>
  <c r="D1080" i="2"/>
  <c r="E1078" i="2"/>
  <c r="D1075" i="2"/>
  <c r="D1070" i="2"/>
  <c r="E1066" i="2"/>
  <c r="D1065" i="2"/>
  <c r="D1061" i="2"/>
  <c r="E1056" i="2"/>
  <c r="D1052" i="2"/>
  <c r="D1048" i="2"/>
  <c r="E1046" i="2"/>
  <c r="D1043" i="2"/>
  <c r="D1038" i="2"/>
  <c r="E1034" i="2"/>
  <c r="D1033" i="2"/>
  <c r="D1029" i="2"/>
  <c r="E1024" i="2"/>
  <c r="D1020" i="2"/>
  <c r="D1016" i="2"/>
  <c r="E1014" i="2"/>
  <c r="D1011" i="2"/>
  <c r="D1006" i="2"/>
  <c r="E1002" i="2"/>
  <c r="D1001" i="2"/>
  <c r="D997" i="2"/>
  <c r="E992" i="2"/>
  <c r="D988" i="2"/>
  <c r="F984" i="2"/>
  <c r="F982" i="2"/>
  <c r="F980" i="2"/>
  <c r="F978" i="2"/>
  <c r="F976" i="2"/>
  <c r="F974" i="2"/>
  <c r="F972" i="2"/>
  <c r="F970" i="2"/>
  <c r="F968" i="2"/>
  <c r="F966" i="2"/>
  <c r="F964" i="2"/>
  <c r="F962" i="2"/>
  <c r="F960" i="2"/>
  <c r="F958" i="2"/>
  <c r="F956" i="2"/>
  <c r="F954" i="2"/>
  <c r="F952" i="2"/>
  <c r="F950" i="2"/>
  <c r="F948" i="2"/>
  <c r="F946" i="2"/>
  <c r="F944" i="2"/>
  <c r="F942" i="2"/>
  <c r="F940" i="2"/>
  <c r="F938" i="2"/>
  <c r="F936" i="2"/>
  <c r="F934" i="2"/>
  <c r="F932" i="2"/>
  <c r="F930" i="2"/>
  <c r="F928" i="2"/>
  <c r="F926" i="2"/>
  <c r="F924" i="2"/>
  <c r="F922" i="2"/>
  <c r="F920" i="2"/>
  <c r="F918" i="2"/>
  <c r="F916" i="2"/>
  <c r="F914" i="2"/>
  <c r="F912" i="2"/>
  <c r="F910" i="2"/>
  <c r="F908" i="2"/>
  <c r="F906" i="2"/>
  <c r="F904" i="2"/>
  <c r="F902" i="2"/>
  <c r="F900" i="2"/>
  <c r="F898" i="2"/>
  <c r="F896" i="2"/>
  <c r="F894" i="2"/>
  <c r="F892" i="2"/>
  <c r="F890" i="2"/>
  <c r="F888" i="2"/>
  <c r="F886" i="2"/>
  <c r="F884" i="2"/>
  <c r="F882" i="2"/>
  <c r="F880" i="2"/>
  <c r="F878" i="2"/>
  <c r="F876" i="2"/>
  <c r="F874" i="2"/>
  <c r="E872" i="2"/>
  <c r="E870" i="2"/>
  <c r="E868" i="2"/>
  <c r="E866" i="2"/>
  <c r="E864" i="2"/>
  <c r="E862" i="2"/>
  <c r="E860" i="2"/>
  <c r="E858" i="2"/>
  <c r="E856" i="2"/>
  <c r="E854" i="2"/>
  <c r="E852" i="2"/>
  <c r="E850" i="2"/>
  <c r="E848" i="2"/>
  <c r="E846" i="2"/>
  <c r="E844" i="2"/>
  <c r="E842" i="2"/>
  <c r="E840" i="2"/>
  <c r="E838" i="2"/>
  <c r="E836" i="2"/>
  <c r="E834" i="2"/>
  <c r="E832" i="2"/>
  <c r="E830" i="2"/>
  <c r="E828" i="2"/>
  <c r="E826" i="2"/>
  <c r="E1257" i="2"/>
  <c r="E1241" i="2"/>
  <c r="F1224" i="2"/>
  <c r="F1184" i="2"/>
  <c r="F1175" i="2"/>
  <c r="E1165" i="2"/>
  <c r="E1147" i="2"/>
  <c r="F1127" i="2"/>
  <c r="F1118" i="2"/>
  <c r="F1108" i="2"/>
  <c r="E1099" i="2"/>
  <c r="D1069" i="2"/>
  <c r="D1064" i="2"/>
  <c r="E1062" i="2"/>
  <c r="D1059" i="2"/>
  <c r="D1054" i="2"/>
  <c r="E1050" i="2"/>
  <c r="D1049" i="2"/>
  <c r="D1045" i="2"/>
  <c r="E1040" i="2"/>
  <c r="D1005" i="2"/>
  <c r="D1000" i="2"/>
  <c r="E998" i="2"/>
  <c r="D995" i="2"/>
  <c r="D990" i="2"/>
  <c r="E986" i="2"/>
  <c r="D985" i="2"/>
  <c r="E871" i="2"/>
  <c r="D870" i="2"/>
  <c r="E863" i="2"/>
  <c r="D862" i="2"/>
  <c r="E855" i="2"/>
  <c r="D854" i="2"/>
  <c r="E847" i="2"/>
  <c r="D846" i="2"/>
  <c r="E839" i="2"/>
  <c r="D838" i="2"/>
  <c r="E831" i="2"/>
  <c r="D830" i="2"/>
  <c r="D824" i="2"/>
  <c r="D820" i="2"/>
  <c r="D816" i="2"/>
  <c r="D812" i="2"/>
  <c r="D808" i="2"/>
  <c r="D804" i="2"/>
  <c r="D800" i="2"/>
  <c r="D796" i="2"/>
  <c r="D792" i="2"/>
  <c r="D788" i="2"/>
  <c r="D784" i="2"/>
  <c r="D780" i="2"/>
  <c r="D776" i="2"/>
  <c r="D772" i="2"/>
  <c r="D768" i="2"/>
  <c r="D764" i="2"/>
  <c r="D760" i="2"/>
  <c r="D756" i="2"/>
  <c r="D752" i="2"/>
  <c r="D748" i="2"/>
  <c r="D744" i="2"/>
  <c r="D740" i="2"/>
  <c r="D736" i="2"/>
  <c r="D732" i="2"/>
  <c r="D728" i="2"/>
  <c r="D724" i="2"/>
  <c r="D720" i="2"/>
  <c r="D716" i="2"/>
  <c r="D712" i="2"/>
  <c r="D708" i="2"/>
  <c r="D704" i="2"/>
  <c r="D700" i="2"/>
  <c r="D696" i="2"/>
  <c r="D692" i="2"/>
  <c r="D688" i="2"/>
  <c r="D686" i="2"/>
  <c r="D684" i="2"/>
  <c r="D682" i="2"/>
  <c r="D680" i="2"/>
  <c r="D678" i="2"/>
  <c r="D676" i="2"/>
  <c r="D674" i="2"/>
  <c r="D672" i="2"/>
  <c r="D670" i="2"/>
  <c r="D668" i="2"/>
  <c r="D666" i="2"/>
  <c r="D664" i="2"/>
  <c r="D662" i="2"/>
  <c r="D660" i="2"/>
  <c r="D658" i="2"/>
  <c r="D656" i="2"/>
  <c r="D654" i="2"/>
  <c r="D652" i="2"/>
  <c r="D650" i="2"/>
  <c r="D648" i="2"/>
  <c r="D646" i="2"/>
  <c r="D644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D1289" i="2"/>
  <c r="F1260" i="2"/>
  <c r="F1238" i="2"/>
  <c r="E1193" i="2"/>
  <c r="E1183" i="2"/>
  <c r="F1154" i="2"/>
  <c r="E1145" i="2"/>
  <c r="F1136" i="2"/>
  <c r="E1126" i="2"/>
  <c r="D1083" i="2"/>
  <c r="D1078" i="2"/>
  <c r="E1074" i="2"/>
  <c r="D1073" i="2"/>
  <c r="D1068" i="2"/>
  <c r="E1032" i="2"/>
  <c r="D1028" i="2"/>
  <c r="D1024" i="2"/>
  <c r="E1022" i="2"/>
  <c r="D1019" i="2"/>
  <c r="D1014" i="2"/>
  <c r="E1010" i="2"/>
  <c r="D1009" i="2"/>
  <c r="D1004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E869" i="2"/>
  <c r="D868" i="2"/>
  <c r="E861" i="2"/>
  <c r="D860" i="2"/>
  <c r="E853" i="2"/>
  <c r="D852" i="2"/>
  <c r="E845" i="2"/>
  <c r="D844" i="2"/>
  <c r="E837" i="2"/>
  <c r="D836" i="2"/>
  <c r="E829" i="2"/>
  <c r="D828" i="2"/>
  <c r="E823" i="2"/>
  <c r="E822" i="2"/>
  <c r="E819" i="2"/>
  <c r="E818" i="2"/>
  <c r="E815" i="2"/>
  <c r="E814" i="2"/>
  <c r="E811" i="2"/>
  <c r="E810" i="2"/>
  <c r="E807" i="2"/>
  <c r="E806" i="2"/>
  <c r="E803" i="2"/>
  <c r="E802" i="2"/>
  <c r="E799" i="2"/>
  <c r="E798" i="2"/>
  <c r="E795" i="2"/>
  <c r="E794" i="2"/>
  <c r="E791" i="2"/>
  <c r="E790" i="2"/>
  <c r="E787" i="2"/>
  <c r="E786" i="2"/>
  <c r="E783" i="2"/>
  <c r="E782" i="2"/>
  <c r="E779" i="2"/>
  <c r="E778" i="2"/>
  <c r="E775" i="2"/>
  <c r="E774" i="2"/>
  <c r="E771" i="2"/>
  <c r="E770" i="2"/>
  <c r="E767" i="2"/>
  <c r="E766" i="2"/>
  <c r="E763" i="2"/>
  <c r="E762" i="2"/>
  <c r="E759" i="2"/>
  <c r="E758" i="2"/>
  <c r="E755" i="2"/>
  <c r="E754" i="2"/>
  <c r="E751" i="2"/>
  <c r="E750" i="2"/>
  <c r="E747" i="2"/>
  <c r="E746" i="2"/>
  <c r="E743" i="2"/>
  <c r="E742" i="2"/>
  <c r="E739" i="2"/>
  <c r="E738" i="2"/>
  <c r="E735" i="2"/>
  <c r="E734" i="2"/>
  <c r="E731" i="2"/>
  <c r="E730" i="2"/>
  <c r="E727" i="2"/>
  <c r="E726" i="2"/>
  <c r="E723" i="2"/>
  <c r="E722" i="2"/>
  <c r="E719" i="2"/>
  <c r="E718" i="2"/>
  <c r="E715" i="2"/>
  <c r="E714" i="2"/>
  <c r="F1298" i="2"/>
  <c r="E1265" i="2"/>
  <c r="D1213" i="2"/>
  <c r="D1211" i="2"/>
  <c r="D1203" i="2"/>
  <c r="F1179" i="2"/>
  <c r="E1170" i="2"/>
  <c r="E1161" i="2"/>
  <c r="E1151" i="2"/>
  <c r="F1122" i="2"/>
  <c r="E1113" i="2"/>
  <c r="F1104" i="2"/>
  <c r="E1094" i="2"/>
  <c r="D1090" i="2"/>
  <c r="E1088" i="2"/>
  <c r="E1082" i="2"/>
  <c r="D1081" i="2"/>
  <c r="D1077" i="2"/>
  <c r="E1072" i="2"/>
  <c r="D1037" i="2"/>
  <c r="D1032" i="2"/>
  <c r="E1030" i="2"/>
  <c r="D1027" i="2"/>
  <c r="D1022" i="2"/>
  <c r="E1018" i="2"/>
  <c r="D1017" i="2"/>
  <c r="D1013" i="2"/>
  <c r="E1008" i="2"/>
  <c r="D982" i="2"/>
  <c r="D978" i="2"/>
  <c r="D974" i="2"/>
  <c r="D970" i="2"/>
  <c r="D966" i="2"/>
  <c r="D962" i="2"/>
  <c r="D958" i="2"/>
  <c r="D954" i="2"/>
  <c r="D950" i="2"/>
  <c r="D946" i="2"/>
  <c r="D942" i="2"/>
  <c r="D938" i="2"/>
  <c r="D934" i="2"/>
  <c r="D930" i="2"/>
  <c r="D926" i="2"/>
  <c r="D922" i="2"/>
  <c r="D918" i="2"/>
  <c r="E1297" i="2"/>
  <c r="E1179" i="2"/>
  <c r="F1140" i="2"/>
  <c r="F1102" i="2"/>
  <c r="D1056" i="2"/>
  <c r="E1054" i="2"/>
  <c r="E1000" i="2"/>
  <c r="D973" i="2"/>
  <c r="D957" i="2"/>
  <c r="D941" i="2"/>
  <c r="D925" i="2"/>
  <c r="D909" i="2"/>
  <c r="D906" i="2"/>
  <c r="D893" i="2"/>
  <c r="D890" i="2"/>
  <c r="D877" i="2"/>
  <c r="D874" i="2"/>
  <c r="E859" i="2"/>
  <c r="D858" i="2"/>
  <c r="E843" i="2"/>
  <c r="D842" i="2"/>
  <c r="E827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06" i="2"/>
  <c r="D698" i="2"/>
  <c r="D690" i="2"/>
  <c r="D685" i="2"/>
  <c r="D681" i="2"/>
  <c r="D677" i="2"/>
  <c r="D673" i="2"/>
  <c r="D669" i="2"/>
  <c r="D665" i="2"/>
  <c r="D661" i="2"/>
  <c r="D657" i="2"/>
  <c r="D653" i="2"/>
  <c r="D649" i="2"/>
  <c r="D645" i="2"/>
  <c r="D642" i="2"/>
  <c r="D640" i="2"/>
  <c r="D638" i="2"/>
  <c r="D636" i="2"/>
  <c r="D634" i="2"/>
  <c r="D632" i="2"/>
  <c r="D630" i="2"/>
  <c r="D628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D572" i="2"/>
  <c r="D570" i="2"/>
  <c r="D568" i="2"/>
  <c r="D566" i="2"/>
  <c r="D564" i="2"/>
  <c r="D562" i="2"/>
  <c r="D560" i="2"/>
  <c r="D558" i="2"/>
  <c r="D556" i="2"/>
  <c r="D554" i="2"/>
  <c r="D552" i="2"/>
  <c r="D550" i="2"/>
  <c r="D548" i="2"/>
  <c r="D546" i="2"/>
  <c r="D544" i="2"/>
  <c r="D542" i="2"/>
  <c r="D540" i="2"/>
  <c r="D538" i="2"/>
  <c r="D536" i="2"/>
  <c r="D534" i="2"/>
  <c r="D532" i="2"/>
  <c r="D530" i="2"/>
  <c r="D528" i="2"/>
  <c r="D526" i="2"/>
  <c r="D524" i="2"/>
  <c r="D522" i="2"/>
  <c r="D520" i="2"/>
  <c r="D518" i="2"/>
  <c r="D516" i="2"/>
  <c r="D514" i="2"/>
  <c r="D512" i="2"/>
  <c r="D510" i="2"/>
  <c r="D508" i="2"/>
  <c r="D506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E1298" i="2"/>
  <c r="E1131" i="2"/>
  <c r="E1092" i="2"/>
  <c r="E1064" i="2"/>
  <c r="E1042" i="2"/>
  <c r="D1041" i="2"/>
  <c r="D996" i="2"/>
  <c r="D987" i="2"/>
  <c r="D977" i="2"/>
  <c r="D961" i="2"/>
  <c r="D945" i="2"/>
  <c r="D929" i="2"/>
  <c r="D905" i="2"/>
  <c r="D902" i="2"/>
  <c r="D889" i="2"/>
  <c r="D886" i="2"/>
  <c r="E873" i="2"/>
  <c r="D872" i="2"/>
  <c r="E857" i="2"/>
  <c r="D856" i="2"/>
  <c r="E841" i="2"/>
  <c r="D840" i="2"/>
  <c r="E825" i="2"/>
  <c r="E824" i="2"/>
  <c r="E821" i="2"/>
  <c r="E820" i="2"/>
  <c r="E817" i="2"/>
  <c r="E816" i="2"/>
  <c r="E813" i="2"/>
  <c r="E812" i="2"/>
  <c r="E809" i="2"/>
  <c r="E808" i="2"/>
  <c r="E805" i="2"/>
  <c r="E804" i="2"/>
  <c r="E801" i="2"/>
  <c r="E800" i="2"/>
  <c r="E797" i="2"/>
  <c r="E796" i="2"/>
  <c r="E793" i="2"/>
  <c r="E792" i="2"/>
  <c r="E789" i="2"/>
  <c r="E788" i="2"/>
  <c r="E785" i="2"/>
  <c r="E784" i="2"/>
  <c r="E781" i="2"/>
  <c r="E780" i="2"/>
  <c r="E777" i="2"/>
  <c r="E776" i="2"/>
  <c r="E773" i="2"/>
  <c r="E772" i="2"/>
  <c r="E769" i="2"/>
  <c r="E768" i="2"/>
  <c r="E765" i="2"/>
  <c r="E764" i="2"/>
  <c r="E761" i="2"/>
  <c r="E760" i="2"/>
  <c r="E757" i="2"/>
  <c r="E756" i="2"/>
  <c r="E753" i="2"/>
  <c r="E752" i="2"/>
  <c r="E749" i="2"/>
  <c r="E748" i="2"/>
  <c r="E745" i="2"/>
  <c r="E744" i="2"/>
  <c r="E741" i="2"/>
  <c r="E740" i="2"/>
  <c r="E737" i="2"/>
  <c r="E736" i="2"/>
  <c r="E733" i="2"/>
  <c r="E732" i="2"/>
  <c r="E729" i="2"/>
  <c r="E728" i="2"/>
  <c r="E725" i="2"/>
  <c r="E724" i="2"/>
  <c r="E721" i="2"/>
  <c r="E720" i="2"/>
  <c r="E717" i="2"/>
  <c r="E716" i="2"/>
  <c r="E713" i="2"/>
  <c r="E712" i="2"/>
  <c r="E711" i="2"/>
  <c r="E710" i="2"/>
  <c r="E705" i="2"/>
  <c r="E704" i="2"/>
  <c r="E703" i="2"/>
  <c r="E702" i="2"/>
  <c r="E697" i="2"/>
  <c r="E696" i="2"/>
  <c r="E695" i="2"/>
  <c r="E694" i="2"/>
  <c r="E689" i="2"/>
  <c r="E688" i="2"/>
  <c r="E687" i="2"/>
  <c r="E684" i="2"/>
  <c r="E683" i="2"/>
  <c r="E680" i="2"/>
  <c r="E679" i="2"/>
  <c r="E676" i="2"/>
  <c r="E675" i="2"/>
  <c r="E672" i="2"/>
  <c r="E671" i="2"/>
  <c r="E668" i="2"/>
  <c r="E667" i="2"/>
  <c r="E664" i="2"/>
  <c r="E663" i="2"/>
  <c r="E660" i="2"/>
  <c r="E659" i="2"/>
  <c r="E656" i="2"/>
  <c r="E655" i="2"/>
  <c r="E652" i="2"/>
  <c r="E651" i="2"/>
  <c r="E648" i="2"/>
  <c r="E647" i="2"/>
  <c r="E644" i="2"/>
  <c r="E643" i="2"/>
  <c r="E641" i="2"/>
  <c r="E639" i="2"/>
  <c r="E637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535" i="2"/>
  <c r="E533" i="2"/>
  <c r="E531" i="2"/>
  <c r="E529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F1150" i="2"/>
  <c r="D965" i="2"/>
  <c r="D933" i="2"/>
  <c r="D901" i="2"/>
  <c r="D898" i="2"/>
  <c r="E867" i="2"/>
  <c r="F1254" i="2"/>
  <c r="D1198" i="2"/>
  <c r="E1122" i="2"/>
  <c r="D1060" i="2"/>
  <c r="D992" i="2"/>
  <c r="E990" i="2"/>
  <c r="D969" i="2"/>
  <c r="D937" i="2"/>
  <c r="D897" i="2"/>
  <c r="D894" i="2"/>
  <c r="E865" i="2"/>
  <c r="D864" i="2"/>
  <c r="E833" i="2"/>
  <c r="D832" i="2"/>
  <c r="D710" i="2"/>
  <c r="D694" i="2"/>
  <c r="E686" i="2"/>
  <c r="E685" i="2"/>
  <c r="E682" i="2"/>
  <c r="E681" i="2"/>
  <c r="E678" i="2"/>
  <c r="E677" i="2"/>
  <c r="E674" i="2"/>
  <c r="E673" i="2"/>
  <c r="E670" i="2"/>
  <c r="E669" i="2"/>
  <c r="E666" i="2"/>
  <c r="E665" i="2"/>
  <c r="E662" i="2"/>
  <c r="E661" i="2"/>
  <c r="E658" i="2"/>
  <c r="E657" i="2"/>
  <c r="E654" i="2"/>
  <c r="E653" i="2"/>
  <c r="E650" i="2"/>
  <c r="E649" i="2"/>
  <c r="E646" i="2"/>
  <c r="E645" i="2"/>
  <c r="E642" i="2"/>
  <c r="D641" i="2"/>
  <c r="E634" i="2"/>
  <c r="D633" i="2"/>
  <c r="E626" i="2"/>
  <c r="D625" i="2"/>
  <c r="E618" i="2"/>
  <c r="D617" i="2"/>
  <c r="E610" i="2"/>
  <c r="D609" i="2"/>
  <c r="E602" i="2"/>
  <c r="D601" i="2"/>
  <c r="E594" i="2"/>
  <c r="D593" i="2"/>
  <c r="E586" i="2"/>
  <c r="D585" i="2"/>
  <c r="E578" i="2"/>
  <c r="D577" i="2"/>
  <c r="E570" i="2"/>
  <c r="D569" i="2"/>
  <c r="E562" i="2"/>
  <c r="D561" i="2"/>
  <c r="E554" i="2"/>
  <c r="D553" i="2"/>
  <c r="E546" i="2"/>
  <c r="D545" i="2"/>
  <c r="E538" i="2"/>
  <c r="D537" i="2"/>
  <c r="E530" i="2"/>
  <c r="D529" i="2"/>
  <c r="E522" i="2"/>
  <c r="D521" i="2"/>
  <c r="E514" i="2"/>
  <c r="D513" i="2"/>
  <c r="E506" i="2"/>
  <c r="D505" i="2"/>
  <c r="D501" i="2"/>
  <c r="D497" i="2"/>
  <c r="D493" i="2"/>
  <c r="D489" i="2"/>
  <c r="D485" i="2"/>
  <c r="D481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298" i="2"/>
  <c r="D296" i="2"/>
  <c r="D294" i="2"/>
  <c r="D292" i="2"/>
  <c r="D290" i="2"/>
  <c r="D288" i="2"/>
  <c r="D286" i="2"/>
  <c r="D284" i="2"/>
  <c r="D282" i="2"/>
  <c r="D280" i="2"/>
  <c r="D278" i="2"/>
  <c r="D276" i="2"/>
  <c r="D274" i="2"/>
  <c r="D272" i="2"/>
  <c r="D270" i="2"/>
  <c r="D268" i="2"/>
  <c r="D266" i="2"/>
  <c r="D264" i="2"/>
  <c r="D262" i="2"/>
  <c r="D260" i="2"/>
  <c r="D258" i="2"/>
  <c r="D256" i="2"/>
  <c r="D254" i="2"/>
  <c r="D252" i="2"/>
  <c r="D250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D216" i="2"/>
  <c r="D214" i="2"/>
  <c r="D212" i="2"/>
  <c r="D210" i="2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F1159" i="2"/>
  <c r="D1046" i="2"/>
  <c r="D1036" i="2"/>
  <c r="D981" i="2"/>
  <c r="D917" i="2"/>
  <c r="D914" i="2"/>
  <c r="E835" i="2"/>
  <c r="D834" i="2"/>
  <c r="E636" i="2"/>
  <c r="D635" i="2"/>
  <c r="E630" i="2"/>
  <c r="D629" i="2"/>
  <c r="E624" i="2"/>
  <c r="D623" i="2"/>
  <c r="E604" i="2"/>
  <c r="D603" i="2"/>
  <c r="E598" i="2"/>
  <c r="D597" i="2"/>
  <c r="E592" i="2"/>
  <c r="D591" i="2"/>
  <c r="E572" i="2"/>
  <c r="D571" i="2"/>
  <c r="E566" i="2"/>
  <c r="D565" i="2"/>
  <c r="E560" i="2"/>
  <c r="D559" i="2"/>
  <c r="E540" i="2"/>
  <c r="D539" i="2"/>
  <c r="E534" i="2"/>
  <c r="D533" i="2"/>
  <c r="E528" i="2"/>
  <c r="D527" i="2"/>
  <c r="E508" i="2"/>
  <c r="D507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5" i="2"/>
  <c r="D351" i="2"/>
  <c r="D347" i="2"/>
  <c r="D34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W59" i="1" s="1"/>
  <c r="D119" i="2"/>
  <c r="D115" i="2"/>
  <c r="D111" i="2"/>
  <c r="E107" i="2"/>
  <c r="D106" i="2"/>
  <c r="F104" i="2"/>
  <c r="E103" i="2"/>
  <c r="D102" i="2"/>
  <c r="F100" i="2"/>
  <c r="E99" i="2"/>
  <c r="D98" i="2"/>
  <c r="F96" i="2"/>
  <c r="E95" i="2"/>
  <c r="D94" i="2"/>
  <c r="F92" i="2"/>
  <c r="E91" i="2"/>
  <c r="D90" i="2"/>
  <c r="F88" i="2"/>
  <c r="E87" i="2"/>
  <c r="D86" i="2"/>
  <c r="F84" i="2"/>
  <c r="AJ30" i="1" s="1"/>
  <c r="E83" i="2"/>
  <c r="D82" i="2"/>
  <c r="F80" i="2"/>
  <c r="E79" i="2"/>
  <c r="D78" i="2"/>
  <c r="F76" i="2"/>
  <c r="E75" i="2"/>
  <c r="D74" i="2"/>
  <c r="F72" i="2"/>
  <c r="E71" i="2"/>
  <c r="D70" i="2"/>
  <c r="F68" i="2"/>
  <c r="E67" i="2"/>
  <c r="D66" i="2"/>
  <c r="F64" i="2"/>
  <c r="E63" i="2"/>
  <c r="D62" i="2"/>
  <c r="F60" i="2"/>
  <c r="E59" i="2"/>
  <c r="D58" i="2"/>
  <c r="F56" i="2"/>
  <c r="E55" i="2"/>
  <c r="D54" i="2"/>
  <c r="F52" i="2"/>
  <c r="E51" i="2"/>
  <c r="D50" i="2"/>
  <c r="F48" i="2"/>
  <c r="E47" i="2"/>
  <c r="D46" i="2"/>
  <c r="F44" i="2"/>
  <c r="E43" i="2"/>
  <c r="D42" i="2"/>
  <c r="F40" i="2"/>
  <c r="E39" i="2"/>
  <c r="D38" i="2"/>
  <c r="F36" i="2"/>
  <c r="E35" i="2"/>
  <c r="D34" i="2"/>
  <c r="F32" i="2"/>
  <c r="E31" i="2"/>
  <c r="D30" i="2"/>
  <c r="F28" i="2"/>
  <c r="E27" i="2"/>
  <c r="D26" i="2"/>
  <c r="F24" i="2"/>
  <c r="E23" i="2"/>
  <c r="D22" i="2"/>
  <c r="F20" i="2"/>
  <c r="E19" i="2"/>
  <c r="D18" i="2"/>
  <c r="F16" i="2"/>
  <c r="E15" i="2"/>
  <c r="D14" i="2"/>
  <c r="F12" i="2"/>
  <c r="E11" i="2"/>
  <c r="D10" i="2"/>
  <c r="F8" i="2"/>
  <c r="E7" i="2"/>
  <c r="D6" i="2"/>
  <c r="F4" i="2"/>
  <c r="AJ47" i="1" s="1"/>
  <c r="E3" i="2"/>
  <c r="D2" i="2"/>
  <c r="AC15" i="1"/>
  <c r="D1088" i="2"/>
  <c r="E1086" i="2"/>
  <c r="D921" i="2"/>
  <c r="D913" i="2"/>
  <c r="D910" i="2"/>
  <c r="E709" i="2"/>
  <c r="E708" i="2"/>
  <c r="E707" i="2"/>
  <c r="E706" i="2"/>
  <c r="D687" i="2"/>
  <c r="D679" i="2"/>
  <c r="D671" i="2"/>
  <c r="D663" i="2"/>
  <c r="D655" i="2"/>
  <c r="D647" i="2"/>
  <c r="E628" i="2"/>
  <c r="D627" i="2"/>
  <c r="E622" i="2"/>
  <c r="D621" i="2"/>
  <c r="E616" i="2"/>
  <c r="D615" i="2"/>
  <c r="E596" i="2"/>
  <c r="D595" i="2"/>
  <c r="E590" i="2"/>
  <c r="D589" i="2"/>
  <c r="E584" i="2"/>
  <c r="D583" i="2"/>
  <c r="E564" i="2"/>
  <c r="D563" i="2"/>
  <c r="E558" i="2"/>
  <c r="D557" i="2"/>
  <c r="E552" i="2"/>
  <c r="D551" i="2"/>
  <c r="E532" i="2"/>
  <c r="D531" i="2"/>
  <c r="E526" i="2"/>
  <c r="D525" i="2"/>
  <c r="E520" i="2"/>
  <c r="D519" i="2"/>
  <c r="D502" i="2"/>
  <c r="D500" i="2"/>
  <c r="D494" i="2"/>
  <c r="D492" i="2"/>
  <c r="D486" i="2"/>
  <c r="D484" i="2"/>
  <c r="D478" i="2"/>
  <c r="D476" i="2"/>
  <c r="D470" i="2"/>
  <c r="D468" i="2"/>
  <c r="D462" i="2"/>
  <c r="D460" i="2"/>
  <c r="D454" i="2"/>
  <c r="D452" i="2"/>
  <c r="D446" i="2"/>
  <c r="D444" i="2"/>
  <c r="D438" i="2"/>
  <c r="D436" i="2"/>
  <c r="D430" i="2"/>
  <c r="D428" i="2"/>
  <c r="D422" i="2"/>
  <c r="D420" i="2"/>
  <c r="D414" i="2"/>
  <c r="D412" i="2"/>
  <c r="D406" i="2"/>
  <c r="D404" i="2"/>
  <c r="D398" i="2"/>
  <c r="D396" i="2"/>
  <c r="D390" i="2"/>
  <c r="D388" i="2"/>
  <c r="D382" i="2"/>
  <c r="D380" i="2"/>
  <c r="D374" i="2"/>
  <c r="D372" i="2"/>
  <c r="D366" i="2"/>
  <c r="D364" i="2"/>
  <c r="E358" i="2"/>
  <c r="E357" i="2"/>
  <c r="E354" i="2"/>
  <c r="E353" i="2"/>
  <c r="E350" i="2"/>
  <c r="E349" i="2"/>
  <c r="E346" i="2"/>
  <c r="E345" i="2"/>
  <c r="E342" i="2"/>
  <c r="E341" i="2"/>
  <c r="E338" i="2"/>
  <c r="E337" i="2"/>
  <c r="E334" i="2"/>
  <c r="E333" i="2"/>
  <c r="E330" i="2"/>
  <c r="E329" i="2"/>
  <c r="E326" i="2"/>
  <c r="E325" i="2"/>
  <c r="E322" i="2"/>
  <c r="E321" i="2"/>
  <c r="E318" i="2"/>
  <c r="E317" i="2"/>
  <c r="E314" i="2"/>
  <c r="E313" i="2"/>
  <c r="E310" i="2"/>
  <c r="E309" i="2"/>
  <c r="E306" i="2"/>
  <c r="E305" i="2"/>
  <c r="E302" i="2"/>
  <c r="E301" i="2"/>
  <c r="E298" i="2"/>
  <c r="E297" i="2"/>
  <c r="E294" i="2"/>
  <c r="E293" i="2"/>
  <c r="E290" i="2"/>
  <c r="E289" i="2"/>
  <c r="E286" i="2"/>
  <c r="E285" i="2"/>
  <c r="E282" i="2"/>
  <c r="E281" i="2"/>
  <c r="E278" i="2"/>
  <c r="E277" i="2"/>
  <c r="E274" i="2"/>
  <c r="E273" i="2"/>
  <c r="E270" i="2"/>
  <c r="E269" i="2"/>
  <c r="E266" i="2"/>
  <c r="E265" i="2"/>
  <c r="E262" i="2"/>
  <c r="E261" i="2"/>
  <c r="E258" i="2"/>
  <c r="E257" i="2"/>
  <c r="E254" i="2"/>
  <c r="E253" i="2"/>
  <c r="E250" i="2"/>
  <c r="E249" i="2"/>
  <c r="E246" i="2"/>
  <c r="E245" i="2"/>
  <c r="E242" i="2"/>
  <c r="E241" i="2"/>
  <c r="E238" i="2"/>
  <c r="E237" i="2"/>
  <c r="E234" i="2"/>
  <c r="E233" i="2"/>
  <c r="E230" i="2"/>
  <c r="E229" i="2"/>
  <c r="E226" i="2"/>
  <c r="E225" i="2"/>
  <c r="E222" i="2"/>
  <c r="E221" i="2"/>
  <c r="E218" i="2"/>
  <c r="E217" i="2"/>
  <c r="E214" i="2"/>
  <c r="E213" i="2"/>
  <c r="E210" i="2"/>
  <c r="E209" i="2"/>
  <c r="E206" i="2"/>
  <c r="E205" i="2"/>
  <c r="E202" i="2"/>
  <c r="E201" i="2"/>
  <c r="E198" i="2"/>
  <c r="E197" i="2"/>
  <c r="E194" i="2"/>
  <c r="E193" i="2"/>
  <c r="E190" i="2"/>
  <c r="E189" i="2"/>
  <c r="E186" i="2"/>
  <c r="E185" i="2"/>
  <c r="E182" i="2"/>
  <c r="E181" i="2"/>
  <c r="E178" i="2"/>
  <c r="E177" i="2"/>
  <c r="E174" i="2"/>
  <c r="E173" i="2"/>
  <c r="E170" i="2"/>
  <c r="E169" i="2"/>
  <c r="E166" i="2"/>
  <c r="E165" i="2"/>
  <c r="E162" i="2"/>
  <c r="E161" i="2"/>
  <c r="E158" i="2"/>
  <c r="E157" i="2"/>
  <c r="E154" i="2"/>
  <c r="E153" i="2"/>
  <c r="E150" i="2"/>
  <c r="E149" i="2"/>
  <c r="E146" i="2"/>
  <c r="E145" i="2"/>
  <c r="E142" i="2"/>
  <c r="E141" i="2"/>
  <c r="E138" i="2"/>
  <c r="E137" i="2"/>
  <c r="E134" i="2"/>
  <c r="E133" i="2"/>
  <c r="E130" i="2"/>
  <c r="E129" i="2"/>
  <c r="E126" i="2"/>
  <c r="E125" i="2"/>
  <c r="E122" i="2"/>
  <c r="AE49" i="1" s="1"/>
  <c r="E121" i="2"/>
  <c r="E118" i="2"/>
  <c r="E117" i="2"/>
  <c r="E114" i="2"/>
  <c r="E113" i="2"/>
  <c r="E110" i="2"/>
  <c r="E109" i="2"/>
  <c r="D107" i="2"/>
  <c r="F105" i="2"/>
  <c r="E104" i="2"/>
  <c r="D103" i="2"/>
  <c r="F101" i="2"/>
  <c r="E100" i="2"/>
  <c r="D99" i="2"/>
  <c r="F97" i="2"/>
  <c r="E96" i="2"/>
  <c r="D95" i="2"/>
  <c r="F93" i="2"/>
  <c r="E92" i="2"/>
  <c r="D91" i="2"/>
  <c r="F89" i="2"/>
  <c r="E88" i="2"/>
  <c r="D87" i="2"/>
  <c r="F85" i="2"/>
  <c r="E84" i="2"/>
  <c r="D83" i="2"/>
  <c r="F81" i="2"/>
  <c r="E80" i="2"/>
  <c r="AE41" i="1" s="1"/>
  <c r="D79" i="2"/>
  <c r="F77" i="2"/>
  <c r="E76" i="2"/>
  <c r="D75" i="2"/>
  <c r="F73" i="2"/>
  <c r="E72" i="2"/>
  <c r="D71" i="2"/>
  <c r="F69" i="2"/>
  <c r="E68" i="2"/>
  <c r="D67" i="2"/>
  <c r="F65" i="2"/>
  <c r="E64" i="2"/>
  <c r="D63" i="2"/>
  <c r="F61" i="2"/>
  <c r="E60" i="2"/>
  <c r="D59" i="2"/>
  <c r="F57" i="2"/>
  <c r="E56" i="2"/>
  <c r="D55" i="2"/>
  <c r="F53" i="2"/>
  <c r="AJ25" i="1" s="1"/>
  <c r="E52" i="2"/>
  <c r="D51" i="2"/>
  <c r="F49" i="2"/>
  <c r="E48" i="2"/>
  <c r="D47" i="2"/>
  <c r="F45" i="2"/>
  <c r="E44" i="2"/>
  <c r="D43" i="2"/>
  <c r="F41" i="2"/>
  <c r="E40" i="2"/>
  <c r="D39" i="2"/>
  <c r="F37" i="2"/>
  <c r="E36" i="2"/>
  <c r="D35" i="2"/>
  <c r="F33" i="2"/>
  <c r="AJ31" i="1" s="1"/>
  <c r="E32" i="2"/>
  <c r="D31" i="2"/>
  <c r="F29" i="2"/>
  <c r="E28" i="2"/>
  <c r="D27" i="2"/>
  <c r="F25" i="2"/>
  <c r="E24" i="2"/>
  <c r="D23" i="2"/>
  <c r="F21" i="2"/>
  <c r="E20" i="2"/>
  <c r="D19" i="2"/>
  <c r="F17" i="2"/>
  <c r="E16" i="2"/>
  <c r="D15" i="2"/>
  <c r="F13" i="2"/>
  <c r="E12" i="2"/>
  <c r="D11" i="2"/>
  <c r="F9" i="2"/>
  <c r="E8" i="2"/>
  <c r="D7" i="2"/>
  <c r="F5" i="2"/>
  <c r="E4" i="2"/>
  <c r="D3" i="2"/>
  <c r="D1299" i="2"/>
  <c r="D949" i="2"/>
  <c r="D885" i="2"/>
  <c r="D882" i="2"/>
  <c r="E851" i="2"/>
  <c r="D850" i="2"/>
  <c r="D702" i="2"/>
  <c r="E640" i="2"/>
  <c r="D639" i="2"/>
  <c r="E620" i="2"/>
  <c r="D619" i="2"/>
  <c r="E614" i="2"/>
  <c r="D613" i="2"/>
  <c r="E608" i="2"/>
  <c r="D607" i="2"/>
  <c r="E588" i="2"/>
  <c r="D587" i="2"/>
  <c r="E582" i="2"/>
  <c r="D581" i="2"/>
  <c r="E576" i="2"/>
  <c r="D575" i="2"/>
  <c r="E556" i="2"/>
  <c r="D555" i="2"/>
  <c r="E550" i="2"/>
  <c r="D549" i="2"/>
  <c r="E544" i="2"/>
  <c r="D543" i="2"/>
  <c r="E524" i="2"/>
  <c r="D523" i="2"/>
  <c r="E518" i="2"/>
  <c r="D517" i="2"/>
  <c r="E512" i="2"/>
  <c r="D511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051" i="2"/>
  <c r="D953" i="2"/>
  <c r="D881" i="2"/>
  <c r="D878" i="2"/>
  <c r="D866" i="2"/>
  <c r="E849" i="2"/>
  <c r="D848" i="2"/>
  <c r="E701" i="2"/>
  <c r="E700" i="2"/>
  <c r="E699" i="2"/>
  <c r="E698" i="2"/>
  <c r="E693" i="2"/>
  <c r="E692" i="2"/>
  <c r="E691" i="2"/>
  <c r="E690" i="2"/>
  <c r="D683" i="2"/>
  <c r="D675" i="2"/>
  <c r="D667" i="2"/>
  <c r="D659" i="2"/>
  <c r="D651" i="2"/>
  <c r="D643" i="2"/>
  <c r="E638" i="2"/>
  <c r="D637" i="2"/>
  <c r="E632" i="2"/>
  <c r="D631" i="2"/>
  <c r="E612" i="2"/>
  <c r="D611" i="2"/>
  <c r="E606" i="2"/>
  <c r="D605" i="2"/>
  <c r="E600" i="2"/>
  <c r="D599" i="2"/>
  <c r="E580" i="2"/>
  <c r="D579" i="2"/>
  <c r="E574" i="2"/>
  <c r="D573" i="2"/>
  <c r="E568" i="2"/>
  <c r="D567" i="2"/>
  <c r="E548" i="2"/>
  <c r="D547" i="2"/>
  <c r="E542" i="2"/>
  <c r="D541" i="2"/>
  <c r="E536" i="2"/>
  <c r="D535" i="2"/>
  <c r="E516" i="2"/>
  <c r="D515" i="2"/>
  <c r="E510" i="2"/>
  <c r="D509" i="2"/>
  <c r="D504" i="2"/>
  <c r="D498" i="2"/>
  <c r="D496" i="2"/>
  <c r="D490" i="2"/>
  <c r="D488" i="2"/>
  <c r="D482" i="2"/>
  <c r="D480" i="2"/>
  <c r="D474" i="2"/>
  <c r="D472" i="2"/>
  <c r="AJ59" i="1"/>
  <c r="AE59" i="1"/>
  <c r="AC14" i="1"/>
  <c r="E18" i="1"/>
  <c r="K18" i="1"/>
  <c r="P18" i="1"/>
  <c r="AC18" i="1" s="1"/>
  <c r="W18" i="1"/>
  <c r="F23" i="1"/>
  <c r="K23" i="1"/>
  <c r="P23" i="1"/>
  <c r="AC23" i="1" s="1"/>
  <c r="AE23" i="1"/>
  <c r="G24" i="1"/>
  <c r="L24" i="1"/>
  <c r="H25" i="1"/>
  <c r="M25" i="1"/>
  <c r="G26" i="1"/>
  <c r="M26" i="1"/>
  <c r="H27" i="1"/>
  <c r="N27" i="1"/>
  <c r="E30" i="1"/>
  <c r="J30" i="1"/>
  <c r="O30" i="1"/>
  <c r="F31" i="1"/>
  <c r="K31" i="1"/>
  <c r="P31" i="1"/>
  <c r="AC31" i="1" s="1"/>
  <c r="AE31" i="1"/>
  <c r="I32" i="1"/>
  <c r="P32" i="1"/>
  <c r="AC32" i="1" s="1"/>
  <c r="I33" i="1"/>
  <c r="P33" i="1"/>
  <c r="AC33" i="1" s="1"/>
  <c r="I39" i="1"/>
  <c r="G40" i="1"/>
  <c r="N40" i="1"/>
  <c r="N41" i="1"/>
  <c r="J41" i="1"/>
  <c r="F41" i="1"/>
  <c r="L41" i="1"/>
  <c r="G41" i="1"/>
  <c r="K41" i="1"/>
  <c r="H47" i="1"/>
  <c r="N47" i="1"/>
  <c r="P48" i="1"/>
  <c r="AC48" i="1" s="1"/>
  <c r="K48" i="1"/>
  <c r="H49" i="1"/>
  <c r="O49" i="1"/>
  <c r="E59" i="1"/>
  <c r="L59" i="1"/>
  <c r="F2" i="2"/>
  <c r="E6" i="2"/>
  <c r="E9" i="2"/>
  <c r="AE48" i="1" s="1"/>
  <c r="D13" i="2"/>
  <c r="F15" i="2"/>
  <c r="D16" i="2"/>
  <c r="W15" i="1" s="1"/>
  <c r="F18" i="2"/>
  <c r="E22" i="2"/>
  <c r="E25" i="2"/>
  <c r="AE12" i="1" s="1"/>
  <c r="D29" i="2"/>
  <c r="W12" i="1" s="1"/>
  <c r="F31" i="2"/>
  <c r="D32" i="2"/>
  <c r="W31" i="1" s="1"/>
  <c r="F34" i="2"/>
  <c r="E38" i="2"/>
  <c r="E41" i="2"/>
  <c r="AE24" i="1" s="1"/>
  <c r="D45" i="2"/>
  <c r="F47" i="2"/>
  <c r="D48" i="2"/>
  <c r="W23" i="1" s="1"/>
  <c r="F50" i="2"/>
  <c r="E54" i="2"/>
  <c r="E57" i="2"/>
  <c r="AE25" i="1" s="1"/>
  <c r="D61" i="2"/>
  <c r="F63" i="2"/>
  <c r="D64" i="2"/>
  <c r="W26" i="1" s="1"/>
  <c r="F66" i="2"/>
  <c r="E70" i="2"/>
  <c r="E73" i="2"/>
  <c r="AE18" i="1" s="1"/>
  <c r="D77" i="2"/>
  <c r="F79" i="2"/>
  <c r="D80" i="2"/>
  <c r="W41" i="1" s="1"/>
  <c r="F82" i="2"/>
  <c r="E86" i="2"/>
  <c r="E89" i="2"/>
  <c r="D93" i="2"/>
  <c r="F95" i="2"/>
  <c r="D96" i="2"/>
  <c r="F98" i="2"/>
  <c r="E102" i="2"/>
  <c r="E105" i="2"/>
  <c r="G108" i="2"/>
  <c r="D109" i="2"/>
  <c r="G112" i="2"/>
  <c r="D113" i="2"/>
  <c r="G116" i="2"/>
  <c r="D117" i="2"/>
  <c r="G120" i="2"/>
  <c r="D121" i="2"/>
  <c r="G124" i="2"/>
  <c r="D125" i="2"/>
  <c r="G128" i="2"/>
  <c r="D129" i="2"/>
  <c r="G132" i="2"/>
  <c r="D133" i="2"/>
  <c r="G136" i="2"/>
  <c r="D137" i="2"/>
  <c r="G140" i="2"/>
  <c r="D141" i="2"/>
  <c r="G144" i="2"/>
  <c r="D145" i="2"/>
  <c r="G148" i="2"/>
  <c r="D149" i="2"/>
  <c r="G152" i="2"/>
  <c r="D153" i="2"/>
  <c r="G156" i="2"/>
  <c r="D157" i="2"/>
  <c r="G160" i="2"/>
  <c r="D161" i="2"/>
  <c r="G164" i="2"/>
  <c r="D165" i="2"/>
  <c r="G168" i="2"/>
  <c r="D169" i="2"/>
  <c r="G172" i="2"/>
  <c r="D173" i="2"/>
  <c r="G176" i="2"/>
  <c r="D177" i="2"/>
  <c r="G180" i="2"/>
  <c r="D181" i="2"/>
  <c r="G184" i="2"/>
  <c r="D185" i="2"/>
  <c r="G188" i="2"/>
  <c r="E195" i="2"/>
  <c r="E196" i="2"/>
  <c r="E203" i="2"/>
  <c r="E204" i="2"/>
  <c r="E211" i="2"/>
  <c r="E212" i="2"/>
  <c r="E219" i="2"/>
  <c r="E220" i="2"/>
  <c r="E227" i="2"/>
  <c r="E228" i="2"/>
  <c r="E235" i="2"/>
  <c r="E236" i="2"/>
  <c r="E243" i="2"/>
  <c r="E244" i="2"/>
  <c r="E251" i="2"/>
  <c r="E252" i="2"/>
  <c r="E259" i="2"/>
  <c r="E260" i="2"/>
  <c r="E267" i="2"/>
  <c r="E268" i="2"/>
  <c r="E275" i="2"/>
  <c r="E276" i="2"/>
  <c r="E283" i="2"/>
  <c r="E284" i="2"/>
  <c r="E291" i="2"/>
  <c r="E292" i="2"/>
  <c r="E299" i="2"/>
  <c r="E300" i="2"/>
  <c r="E307" i="2"/>
  <c r="E308" i="2"/>
  <c r="E315" i="2"/>
  <c r="E316" i="2"/>
  <c r="E323" i="2"/>
  <c r="E324" i="2"/>
  <c r="E331" i="2"/>
  <c r="E332" i="2"/>
  <c r="E339" i="2"/>
  <c r="E340" i="2"/>
  <c r="E347" i="2"/>
  <c r="E348" i="2"/>
  <c r="E355" i="2"/>
  <c r="E356" i="2"/>
  <c r="H26" i="1"/>
  <c r="L26" i="1"/>
  <c r="H30" i="1"/>
  <c r="L30" i="1"/>
  <c r="H39" i="1"/>
  <c r="L39" i="1"/>
  <c r="H48" i="1"/>
  <c r="L48" i="1"/>
  <c r="N60" i="1" l="1"/>
  <c r="F60" i="1"/>
  <c r="I60" i="1"/>
  <c r="W32" i="1"/>
  <c r="AJ32" i="1"/>
  <c r="W39" i="1"/>
  <c r="W11" i="1"/>
  <c r="X23" i="1" s="1"/>
  <c r="W30" i="1"/>
  <c r="AJ13" i="1"/>
  <c r="AK25" i="1" s="1"/>
  <c r="P60" i="1"/>
  <c r="AJ26" i="1"/>
  <c r="AE15" i="1"/>
  <c r="AF27" i="1" s="1"/>
  <c r="W48" i="1"/>
  <c r="AJ23" i="1"/>
  <c r="W13" i="1"/>
  <c r="X25" i="1" s="1"/>
  <c r="AJ49" i="1"/>
  <c r="O60" i="1"/>
  <c r="F50" i="1"/>
  <c r="AE32" i="1"/>
  <c r="AG32" i="1" s="1"/>
  <c r="AH32" i="1" s="1"/>
  <c r="AJ33" i="1"/>
  <c r="AJ29" i="1" s="1"/>
  <c r="AJ14" i="1"/>
  <c r="AE47" i="1"/>
  <c r="AE50" i="1" s="1"/>
  <c r="AJ48" i="1"/>
  <c r="AL48" i="1" s="1"/>
  <c r="AM48" i="1" s="1"/>
  <c r="AJ12" i="1"/>
  <c r="AE30" i="1"/>
  <c r="AE13" i="1"/>
  <c r="AG13" i="1" s="1"/>
  <c r="AH13" i="1" s="1"/>
  <c r="H42" i="1"/>
  <c r="W14" i="1"/>
  <c r="W33" i="1"/>
  <c r="AF24" i="1"/>
  <c r="AJ24" i="1"/>
  <c r="AL24" i="1" s="1"/>
  <c r="AM24" i="1" s="1"/>
  <c r="AJ18" i="1"/>
  <c r="AL18" i="1" s="1"/>
  <c r="AM18" i="1" s="1"/>
  <c r="AE33" i="1"/>
  <c r="AG33" i="1" s="1"/>
  <c r="AH33" i="1" s="1"/>
  <c r="AE14" i="1"/>
  <c r="W47" i="1"/>
  <c r="AJ41" i="1"/>
  <c r="AL41" i="1" s="1"/>
  <c r="AM41" i="1" s="1"/>
  <c r="AJ11" i="1"/>
  <c r="AK31" i="1" s="1"/>
  <c r="AG26" i="1"/>
  <c r="AH26" i="1" s="1"/>
  <c r="AJ15" i="1"/>
  <c r="AL15" i="1" s="1"/>
  <c r="AM15" i="1" s="1"/>
  <c r="AE11" i="1"/>
  <c r="AF31" i="1" s="1"/>
  <c r="W40" i="1"/>
  <c r="AJ58" i="1"/>
  <c r="AJ60" i="1" s="1"/>
  <c r="AJ40" i="1"/>
  <c r="AL40" i="1" s="1"/>
  <c r="AM40" i="1" s="1"/>
  <c r="AJ39" i="1"/>
  <c r="AL39" i="1" s="1"/>
  <c r="AM39" i="1" s="1"/>
  <c r="W49" i="1"/>
  <c r="W58" i="1"/>
  <c r="W60" i="1" s="1"/>
  <c r="K29" i="1"/>
  <c r="P42" i="1"/>
  <c r="F29" i="1"/>
  <c r="L22" i="1"/>
  <c r="I50" i="1"/>
  <c r="K42" i="1"/>
  <c r="H10" i="1"/>
  <c r="H34" i="1" s="1"/>
  <c r="K60" i="1"/>
  <c r="M42" i="1"/>
  <c r="L50" i="1"/>
  <c r="H50" i="1"/>
  <c r="L42" i="1"/>
  <c r="R41" i="1"/>
  <c r="M60" i="1"/>
  <c r="R14" i="1"/>
  <c r="G22" i="1"/>
  <c r="F22" i="1"/>
  <c r="R13" i="1"/>
  <c r="N19" i="1"/>
  <c r="H19" i="1"/>
  <c r="AL27" i="1"/>
  <c r="AM27" i="1" s="1"/>
  <c r="AG27" i="1"/>
  <c r="AH27" i="1" s="1"/>
  <c r="AD27" i="1"/>
  <c r="AL31" i="1"/>
  <c r="AM31" i="1" s="1"/>
  <c r="AG31" i="1"/>
  <c r="AH31" i="1" s="1"/>
  <c r="AD31" i="1"/>
  <c r="AL14" i="1"/>
  <c r="AM14" i="1" s="1"/>
  <c r="AD26" i="1"/>
  <c r="AK26" i="1"/>
  <c r="AL26" i="1"/>
  <c r="AM26" i="1" s="1"/>
  <c r="AG48" i="1"/>
  <c r="AH48" i="1" s="1"/>
  <c r="AL49" i="1"/>
  <c r="AM49" i="1" s="1"/>
  <c r="AG49" i="1"/>
  <c r="AH49" i="1" s="1"/>
  <c r="R33" i="1"/>
  <c r="R40" i="1"/>
  <c r="J22" i="1"/>
  <c r="R12" i="1"/>
  <c r="AL23" i="1"/>
  <c r="AM23" i="1" s="1"/>
  <c r="AG23" i="1"/>
  <c r="AH23" i="1" s="1"/>
  <c r="AD23" i="1"/>
  <c r="G42" i="1"/>
  <c r="X31" i="1"/>
  <c r="R24" i="1"/>
  <c r="R23" i="1"/>
  <c r="E22" i="1"/>
  <c r="F19" i="1"/>
  <c r="F10" i="1"/>
  <c r="F34" i="1" s="1"/>
  <c r="AG59" i="1"/>
  <c r="AH59" i="1" s="1"/>
  <c r="AL59" i="1"/>
  <c r="AM59" i="1" s="1"/>
  <c r="R47" i="1"/>
  <c r="E50" i="1"/>
  <c r="G50" i="1"/>
  <c r="H22" i="1"/>
  <c r="O10" i="1"/>
  <c r="O34" i="1" s="1"/>
  <c r="O19" i="1"/>
  <c r="G19" i="1"/>
  <c r="G10" i="1"/>
  <c r="G34" i="1" s="1"/>
  <c r="AE42" i="1"/>
  <c r="M29" i="1"/>
  <c r="N42" i="1"/>
  <c r="W22" i="1"/>
  <c r="K19" i="1"/>
  <c r="K10" i="1"/>
  <c r="K34" i="1" s="1"/>
  <c r="R26" i="1"/>
  <c r="R15" i="1"/>
  <c r="AC60" i="1"/>
  <c r="AG58" i="1"/>
  <c r="I10" i="1"/>
  <c r="I19" i="1"/>
  <c r="AG25" i="1"/>
  <c r="AH25" i="1" s="1"/>
  <c r="AD25" i="1"/>
  <c r="AL25" i="1"/>
  <c r="AM25" i="1" s="1"/>
  <c r="L29" i="1"/>
  <c r="AL32" i="1"/>
  <c r="AM32" i="1" s="1"/>
  <c r="J29" i="1"/>
  <c r="P22" i="1"/>
  <c r="AC22" i="1" s="1"/>
  <c r="AL13" i="1"/>
  <c r="AM13" i="1" s="1"/>
  <c r="AE60" i="1"/>
  <c r="G2" i="1"/>
  <c r="G7" i="1" s="1"/>
  <c r="H1" i="1"/>
  <c r="M10" i="1"/>
  <c r="M34" i="1" s="1"/>
  <c r="M19" i="1"/>
  <c r="J42" i="1"/>
  <c r="R32" i="1"/>
  <c r="N22" i="1"/>
  <c r="X27" i="1"/>
  <c r="R31" i="1"/>
  <c r="N29" i="1"/>
  <c r="X24" i="1"/>
  <c r="I22" i="1"/>
  <c r="N10" i="1"/>
  <c r="N34" i="1" s="1"/>
  <c r="J50" i="1"/>
  <c r="K50" i="1"/>
  <c r="G29" i="1"/>
  <c r="R11" i="1"/>
  <c r="E10" i="1"/>
  <c r="E34" i="1" s="1"/>
  <c r="E19" i="1"/>
  <c r="R48" i="1"/>
  <c r="P29" i="1"/>
  <c r="AC30" i="1"/>
  <c r="AG41" i="1"/>
  <c r="AH41" i="1" s="1"/>
  <c r="O29" i="1"/>
  <c r="AE22" i="1"/>
  <c r="R18" i="1"/>
  <c r="R39" i="1"/>
  <c r="E42" i="1"/>
  <c r="H29" i="1"/>
  <c r="R59" i="1"/>
  <c r="N50" i="1"/>
  <c r="I42" i="1"/>
  <c r="E29" i="1"/>
  <c r="R30" i="1"/>
  <c r="K22" i="1"/>
  <c r="AG18" i="1"/>
  <c r="AH18" i="1" s="1"/>
  <c r="L19" i="1"/>
  <c r="L10" i="1"/>
  <c r="AC19" i="1"/>
  <c r="AD41" i="1" s="1"/>
  <c r="AG40" i="1"/>
  <c r="AH40" i="1" s="1"/>
  <c r="O42" i="1"/>
  <c r="E60" i="1"/>
  <c r="R58" i="1"/>
  <c r="R25" i="1"/>
  <c r="J10" i="1"/>
  <c r="J19" i="1"/>
  <c r="AC42" i="1"/>
  <c r="AG39" i="1"/>
  <c r="AH39" i="1" s="1"/>
  <c r="R27" i="1"/>
  <c r="L60" i="1"/>
  <c r="M50" i="1"/>
  <c r="I29" i="1"/>
  <c r="AD24" i="1"/>
  <c r="AG24" i="1"/>
  <c r="AH24" i="1" s="1"/>
  <c r="O22" i="1"/>
  <c r="M22" i="1"/>
  <c r="P19" i="1"/>
  <c r="P10" i="1"/>
  <c r="P34" i="1" s="1"/>
  <c r="R49" i="1"/>
  <c r="P50" i="1"/>
  <c r="AC47" i="1"/>
  <c r="O50" i="1"/>
  <c r="F42" i="1"/>
  <c r="AG12" i="1"/>
  <c r="AH12" i="1" s="1"/>
  <c r="AL12" i="1"/>
  <c r="AM12" i="1" s="1"/>
  <c r="W42" i="1" l="1"/>
  <c r="W29" i="1"/>
  <c r="AG15" i="1"/>
  <c r="AH15" i="1" s="1"/>
  <c r="AL33" i="1"/>
  <c r="AM33" i="1" s="1"/>
  <c r="AF25" i="1"/>
  <c r="AL11" i="1"/>
  <c r="AM11" i="1" s="1"/>
  <c r="W10" i="1"/>
  <c r="X49" i="1" s="1"/>
  <c r="AK23" i="1"/>
  <c r="AJ50" i="1"/>
  <c r="AJ42" i="1"/>
  <c r="AJ22" i="1"/>
  <c r="W50" i="1"/>
  <c r="AE29" i="1"/>
  <c r="AE52" i="1" s="1"/>
  <c r="AE10" i="1"/>
  <c r="AF49" i="1" s="1"/>
  <c r="AJ10" i="1"/>
  <c r="AK34" i="1" s="1"/>
  <c r="AF23" i="1"/>
  <c r="X26" i="1"/>
  <c r="AK27" i="1"/>
  <c r="AJ19" i="1"/>
  <c r="AK40" i="1" s="1"/>
  <c r="W19" i="1"/>
  <c r="W36" i="1" s="1"/>
  <c r="AK24" i="1"/>
  <c r="AE19" i="1"/>
  <c r="AF41" i="1" s="1"/>
  <c r="AG11" i="1"/>
  <c r="AH11" i="1" s="1"/>
  <c r="X40" i="1"/>
  <c r="AG14" i="1"/>
  <c r="AH14" i="1" s="1"/>
  <c r="AF26" i="1"/>
  <c r="AL58" i="1"/>
  <c r="AM58" i="1" s="1"/>
  <c r="L36" i="1"/>
  <c r="L44" i="1" s="1"/>
  <c r="X33" i="1"/>
  <c r="S25" i="1"/>
  <c r="X39" i="1"/>
  <c r="X60" i="1"/>
  <c r="F52" i="1"/>
  <c r="F53" i="1" s="1"/>
  <c r="N52" i="1"/>
  <c r="N53" i="1" s="1"/>
  <c r="AK47" i="1"/>
  <c r="P52" i="1"/>
  <c r="P62" i="1" s="1"/>
  <c r="P63" i="1" s="1"/>
  <c r="AD40" i="1"/>
  <c r="S26" i="1"/>
  <c r="S31" i="1"/>
  <c r="H52" i="1"/>
  <c r="H62" i="1" s="1"/>
  <c r="H63" i="1" s="1"/>
  <c r="K52" i="1"/>
  <c r="K53" i="1" s="1"/>
  <c r="N36" i="1"/>
  <c r="N44" i="1" s="1"/>
  <c r="AK33" i="1"/>
  <c r="L52" i="1"/>
  <c r="L62" i="1" s="1"/>
  <c r="L63" i="1" s="1"/>
  <c r="P36" i="1"/>
  <c r="P37" i="1" s="1"/>
  <c r="I52" i="1"/>
  <c r="I53" i="1" s="1"/>
  <c r="J52" i="1"/>
  <c r="J53" i="1" s="1"/>
  <c r="AF39" i="1"/>
  <c r="H36" i="1"/>
  <c r="H37" i="1" s="1"/>
  <c r="F36" i="1"/>
  <c r="F44" i="1" s="1"/>
  <c r="S27" i="1"/>
  <c r="J36" i="1"/>
  <c r="J44" i="1" s="1"/>
  <c r="R60" i="1"/>
  <c r="R29" i="1"/>
  <c r="M52" i="1"/>
  <c r="M53" i="1" s="1"/>
  <c r="AG30" i="1"/>
  <c r="AH30" i="1" s="1"/>
  <c r="AL30" i="1"/>
  <c r="AM30" i="1" s="1"/>
  <c r="AC29" i="1"/>
  <c r="AC36" i="1" s="1"/>
  <c r="R10" i="1"/>
  <c r="S11" i="1" s="1"/>
  <c r="H2" i="1"/>
  <c r="H7" i="1" s="1"/>
  <c r="I1" i="1"/>
  <c r="J34" i="1"/>
  <c r="O36" i="1"/>
  <c r="G52" i="1"/>
  <c r="G53" i="1" s="1"/>
  <c r="S24" i="1"/>
  <c r="X13" i="1"/>
  <c r="X30" i="1"/>
  <c r="X34" i="1"/>
  <c r="X59" i="1"/>
  <c r="AG22" i="1"/>
  <c r="AH22" i="1" s="1"/>
  <c r="O52" i="1"/>
  <c r="O53" i="1" s="1"/>
  <c r="AD39" i="1"/>
  <c r="R19" i="1"/>
  <c r="L34" i="1"/>
  <c r="AG60" i="1"/>
  <c r="AH58" i="1"/>
  <c r="AH60" i="1" s="1"/>
  <c r="G36" i="1"/>
  <c r="E52" i="1"/>
  <c r="E53" i="1" s="1"/>
  <c r="R22" i="1"/>
  <c r="AK15" i="1"/>
  <c r="X41" i="1"/>
  <c r="X11" i="1"/>
  <c r="R42" i="1"/>
  <c r="E36" i="1"/>
  <c r="AL60" i="1"/>
  <c r="AM60" i="1" s="1"/>
  <c r="AG47" i="1"/>
  <c r="AH47" i="1" s="1"/>
  <c r="AC50" i="1"/>
  <c r="AL47" i="1"/>
  <c r="AM47" i="1" s="1"/>
  <c r="AC10" i="1"/>
  <c r="AD34" i="1" s="1"/>
  <c r="I34" i="1"/>
  <c r="AL42" i="1"/>
  <c r="AM42" i="1" s="1"/>
  <c r="AD42" i="1"/>
  <c r="AG42" i="1"/>
  <c r="AH42" i="1" s="1"/>
  <c r="M36" i="1"/>
  <c r="I36" i="1"/>
  <c r="K36" i="1"/>
  <c r="R50" i="1"/>
  <c r="S23" i="1"/>
  <c r="X32" i="1" l="1"/>
  <c r="X47" i="1"/>
  <c r="X29" i="1"/>
  <c r="X48" i="1"/>
  <c r="X15" i="1"/>
  <c r="X50" i="1"/>
  <c r="X12" i="1"/>
  <c r="X18" i="1"/>
  <c r="X42" i="1"/>
  <c r="X58" i="1"/>
  <c r="X14" i="1"/>
  <c r="F62" i="1"/>
  <c r="F63" i="1" s="1"/>
  <c r="AK60" i="1"/>
  <c r="X22" i="1"/>
  <c r="AJ36" i="1"/>
  <c r="AJ44" i="1" s="1"/>
  <c r="AK44" i="1" s="1"/>
  <c r="AK39" i="1"/>
  <c r="AK42" i="1"/>
  <c r="AK18" i="1"/>
  <c r="AL19" i="1"/>
  <c r="AM19" i="1" s="1"/>
  <c r="I62" i="1"/>
  <c r="I63" i="1" s="1"/>
  <c r="AF50" i="1"/>
  <c r="AF13" i="1"/>
  <c r="AF58" i="1"/>
  <c r="AF47" i="1"/>
  <c r="AF60" i="1"/>
  <c r="AK41" i="1"/>
  <c r="AK50" i="1"/>
  <c r="AK59" i="1"/>
  <c r="AK58" i="1"/>
  <c r="AG19" i="1"/>
  <c r="AH19" i="1" s="1"/>
  <c r="AK22" i="1"/>
  <c r="AK11" i="1"/>
  <c r="AK49" i="1"/>
  <c r="W52" i="1"/>
  <c r="X52" i="1" s="1"/>
  <c r="AJ52" i="1"/>
  <c r="AK52" i="1" s="1"/>
  <c r="AL22" i="1"/>
  <c r="AM22" i="1" s="1"/>
  <c r="AK12" i="1"/>
  <c r="AK14" i="1"/>
  <c r="AK13" i="1"/>
  <c r="AK30" i="1"/>
  <c r="AK29" i="1"/>
  <c r="AK48" i="1"/>
  <c r="AF12" i="1"/>
  <c r="AF29" i="1"/>
  <c r="AE36" i="1"/>
  <c r="AE44" i="1" s="1"/>
  <c r="AF40" i="1"/>
  <c r="AF48" i="1"/>
  <c r="AF52" i="1"/>
  <c r="AF14" i="1"/>
  <c r="AF18" i="1"/>
  <c r="AF33" i="1"/>
  <c r="AF15" i="1"/>
  <c r="AF42" i="1"/>
  <c r="AF30" i="1"/>
  <c r="AF59" i="1"/>
  <c r="AF11" i="1"/>
  <c r="AF22" i="1"/>
  <c r="AF34" i="1"/>
  <c r="L37" i="1"/>
  <c r="P44" i="1"/>
  <c r="P45" i="1" s="1"/>
  <c r="K62" i="1"/>
  <c r="K63" i="1" s="1"/>
  <c r="F37" i="1"/>
  <c r="S42" i="1"/>
  <c r="N62" i="1"/>
  <c r="N63" i="1" s="1"/>
  <c r="P53" i="1"/>
  <c r="H53" i="1"/>
  <c r="N37" i="1"/>
  <c r="M62" i="1"/>
  <c r="M63" i="1" s="1"/>
  <c r="H44" i="1"/>
  <c r="H45" i="1" s="1"/>
  <c r="S33" i="1"/>
  <c r="S15" i="1"/>
  <c r="S18" i="1"/>
  <c r="AD47" i="1"/>
  <c r="L53" i="1"/>
  <c r="AE62" i="1"/>
  <c r="AF62" i="1" s="1"/>
  <c r="S47" i="1"/>
  <c r="S29" i="1"/>
  <c r="J37" i="1"/>
  <c r="S40" i="1"/>
  <c r="S34" i="1"/>
  <c r="S32" i="1"/>
  <c r="S59" i="1"/>
  <c r="J62" i="1"/>
  <c r="J63" i="1" s="1"/>
  <c r="AG10" i="1"/>
  <c r="AH10" i="1" s="1"/>
  <c r="AL10" i="1"/>
  <c r="AM10" i="1" s="1"/>
  <c r="AD11" i="1"/>
  <c r="AD18" i="1"/>
  <c r="AD12" i="1"/>
  <c r="AD14" i="1"/>
  <c r="AD33" i="1"/>
  <c r="AD13" i="1"/>
  <c r="AD59" i="1"/>
  <c r="AD15" i="1"/>
  <c r="AD58" i="1"/>
  <c r="AD60" i="1"/>
  <c r="AJ62" i="1"/>
  <c r="AK62" i="1" s="1"/>
  <c r="O62" i="1"/>
  <c r="O63" i="1" s="1"/>
  <c r="O44" i="1"/>
  <c r="O37" i="1"/>
  <c r="S14" i="1"/>
  <c r="S41" i="1"/>
  <c r="S13" i="1"/>
  <c r="L45" i="1"/>
  <c r="L55" i="1"/>
  <c r="L56" i="1" s="1"/>
  <c r="AC52" i="1"/>
  <c r="AC62" i="1" s="1"/>
  <c r="AG50" i="1"/>
  <c r="AL50" i="1"/>
  <c r="AM50" i="1" s="1"/>
  <c r="AD50" i="1"/>
  <c r="E62" i="1"/>
  <c r="E63" i="1" s="1"/>
  <c r="S12" i="1"/>
  <c r="R52" i="1"/>
  <c r="S52" i="1" s="1"/>
  <c r="S50" i="1"/>
  <c r="I37" i="1"/>
  <c r="I44" i="1"/>
  <c r="M37" i="1"/>
  <c r="M44" i="1"/>
  <c r="E37" i="1"/>
  <c r="E44" i="1"/>
  <c r="J55" i="1"/>
  <c r="J56" i="1" s="1"/>
  <c r="J45" i="1"/>
  <c r="G44" i="1"/>
  <c r="G37" i="1"/>
  <c r="N45" i="1"/>
  <c r="N55" i="1"/>
  <c r="N56" i="1" s="1"/>
  <c r="AD22" i="1"/>
  <c r="S58" i="1"/>
  <c r="G62" i="1"/>
  <c r="G63" i="1" s="1"/>
  <c r="S48" i="1"/>
  <c r="S60" i="1"/>
  <c r="F55" i="1"/>
  <c r="F56" i="1" s="1"/>
  <c r="F45" i="1"/>
  <c r="W44" i="1"/>
  <c r="X36" i="1"/>
  <c r="K44" i="1"/>
  <c r="K37" i="1"/>
  <c r="S30" i="1"/>
  <c r="S39" i="1"/>
  <c r="AC44" i="1"/>
  <c r="AD36" i="1"/>
  <c r="S22" i="1"/>
  <c r="R36" i="1"/>
  <c r="S49" i="1"/>
  <c r="AJ55" i="1"/>
  <c r="AK55" i="1" s="1"/>
  <c r="W62" i="1"/>
  <c r="X62" i="1" s="1"/>
  <c r="I2" i="1"/>
  <c r="I7" i="1" s="1"/>
  <c r="J1" i="1"/>
  <c r="AD29" i="1"/>
  <c r="AG29" i="1"/>
  <c r="AH29" i="1" s="1"/>
  <c r="AL29" i="1"/>
  <c r="AM29" i="1" s="1"/>
  <c r="AD48" i="1"/>
  <c r="AD49" i="1"/>
  <c r="AD30" i="1"/>
  <c r="AL36" i="1" l="1"/>
  <c r="AM36" i="1" s="1"/>
  <c r="AK36" i="1"/>
  <c r="AF36" i="1"/>
  <c r="P55" i="1"/>
  <c r="P56" i="1" s="1"/>
  <c r="H55" i="1"/>
  <c r="H56" i="1" s="1"/>
  <c r="AL62" i="1"/>
  <c r="AM62" i="1" s="1"/>
  <c r="AD62" i="1"/>
  <c r="AG62" i="1"/>
  <c r="AH62" i="1" s="1"/>
  <c r="S36" i="1"/>
  <c r="R44" i="1"/>
  <c r="K55" i="1"/>
  <c r="K56" i="1" s="1"/>
  <c r="K45" i="1"/>
  <c r="E55" i="1"/>
  <c r="E56" i="1" s="1"/>
  <c r="E45" i="1"/>
  <c r="I55" i="1"/>
  <c r="I56" i="1" s="1"/>
  <c r="I45" i="1"/>
  <c r="AG52" i="1"/>
  <c r="AH52" i="1" s="1"/>
  <c r="AH50" i="1"/>
  <c r="AE55" i="1"/>
  <c r="AF55" i="1" s="1"/>
  <c r="AF44" i="1"/>
  <c r="J2" i="1"/>
  <c r="J7" i="1" s="1"/>
  <c r="K1" i="1"/>
  <c r="G55" i="1"/>
  <c r="G56" i="1" s="1"/>
  <c r="G45" i="1"/>
  <c r="AL52" i="1"/>
  <c r="AM52" i="1" s="1"/>
  <c r="AD52" i="1"/>
  <c r="O55" i="1"/>
  <c r="O56" i="1" s="1"/>
  <c r="O45" i="1"/>
  <c r="X44" i="1"/>
  <c r="W55" i="1"/>
  <c r="X55" i="1" s="1"/>
  <c r="M45" i="1"/>
  <c r="M55" i="1"/>
  <c r="M56" i="1" s="1"/>
  <c r="AG36" i="1"/>
  <c r="AD44" i="1"/>
  <c r="AC55" i="1"/>
  <c r="AL44" i="1"/>
  <c r="AM44" i="1" s="1"/>
  <c r="R62" i="1"/>
  <c r="S62" i="1" s="1"/>
  <c r="S44" i="1" l="1"/>
  <c r="R55" i="1"/>
  <c r="S55" i="1" s="1"/>
  <c r="AD55" i="1"/>
  <c r="AG55" i="1"/>
  <c r="AH55" i="1" s="1"/>
  <c r="AL55" i="1"/>
  <c r="AM55" i="1" s="1"/>
  <c r="AG44" i="1"/>
  <c r="AH44" i="1" s="1"/>
  <c r="AH36" i="1"/>
  <c r="K2" i="1"/>
  <c r="K7" i="1" s="1"/>
  <c r="L1" i="1"/>
  <c r="L2" i="1" l="1"/>
  <c r="L7" i="1" s="1"/>
  <c r="M1" i="1"/>
  <c r="M2" i="1" l="1"/>
  <c r="M7" i="1" s="1"/>
  <c r="N1" i="1"/>
  <c r="N2" i="1" l="1"/>
  <c r="N7" i="1" s="1"/>
  <c r="O1" i="1"/>
  <c r="O2" i="1" s="1"/>
  <c r="O7" i="1" s="1"/>
  <c r="P1" i="1" l="1"/>
  <c r="U58" i="1"/>
  <c r="U14" i="1"/>
  <c r="Y14" i="1" s="1"/>
  <c r="AA14" i="1" s="1"/>
  <c r="U11" i="1"/>
  <c r="U13" i="1"/>
  <c r="U12" i="1"/>
  <c r="U15" i="1"/>
  <c r="U49" i="1"/>
  <c r="Y49" i="1" s="1"/>
  <c r="AA49" i="1" s="1"/>
  <c r="P2" i="1"/>
  <c r="P7" i="1" s="1"/>
  <c r="U25" i="1"/>
  <c r="U41" i="1"/>
  <c r="U18" i="1"/>
  <c r="U33" i="1"/>
  <c r="U47" i="1"/>
  <c r="U48" i="1"/>
  <c r="U31" i="1"/>
  <c r="U24" i="1"/>
  <c r="U59" i="1"/>
  <c r="U39" i="1"/>
  <c r="U30" i="1"/>
  <c r="U32" i="1"/>
  <c r="U23" i="1"/>
  <c r="U26" i="1"/>
  <c r="U27" i="1"/>
  <c r="U40" i="1"/>
  <c r="U10" i="1"/>
  <c r="Y10" i="1" l="1"/>
  <c r="AA10" i="1" s="1"/>
  <c r="Y23" i="1"/>
  <c r="AA23" i="1" s="1"/>
  <c r="V23" i="1"/>
  <c r="U22" i="1"/>
  <c r="U19" i="1"/>
  <c r="Y11" i="1"/>
  <c r="AA11" i="1" s="1"/>
  <c r="V11" i="1"/>
  <c r="Y31" i="1"/>
  <c r="AA31" i="1" s="1"/>
  <c r="V31" i="1"/>
  <c r="Y33" i="1"/>
  <c r="AA33" i="1" s="1"/>
  <c r="V33" i="1"/>
  <c r="Y25" i="1"/>
  <c r="AA25" i="1" s="1"/>
  <c r="V25" i="1"/>
  <c r="V40" i="1"/>
  <c r="Y40" i="1"/>
  <c r="AA40" i="1" s="1"/>
  <c r="Y32" i="1"/>
  <c r="AA32" i="1" s="1"/>
  <c r="V32" i="1"/>
  <c r="V39" i="1"/>
  <c r="U42" i="1"/>
  <c r="Y39" i="1"/>
  <c r="AA39" i="1" s="1"/>
  <c r="Y48" i="1"/>
  <c r="AA48" i="1" s="1"/>
  <c r="Y13" i="1"/>
  <c r="AA13" i="1" s="1"/>
  <c r="V13" i="1"/>
  <c r="V27" i="1"/>
  <c r="Y27" i="1"/>
  <c r="AA27" i="1" s="1"/>
  <c r="Y59" i="1"/>
  <c r="AA59" i="1" s="1"/>
  <c r="V59" i="1"/>
  <c r="V15" i="1"/>
  <c r="Y15" i="1"/>
  <c r="AA15" i="1" s="1"/>
  <c r="Y18" i="1"/>
  <c r="AA18" i="1" s="1"/>
  <c r="V18" i="1"/>
  <c r="V30" i="1"/>
  <c r="U29" i="1"/>
  <c r="V34" i="1"/>
  <c r="Y30" i="1"/>
  <c r="AA30" i="1" s="1"/>
  <c r="V26" i="1"/>
  <c r="Y26" i="1"/>
  <c r="AA26" i="1" s="1"/>
  <c r="V12" i="1"/>
  <c r="Y12" i="1"/>
  <c r="AA12" i="1" s="1"/>
  <c r="Y24" i="1"/>
  <c r="AA24" i="1" s="1"/>
  <c r="V24" i="1"/>
  <c r="U50" i="1"/>
  <c r="Y47" i="1"/>
  <c r="AA47" i="1" s="1"/>
  <c r="Y41" i="1"/>
  <c r="AA41" i="1" s="1"/>
  <c r="V41" i="1"/>
  <c r="U60" i="1"/>
  <c r="V58" i="1"/>
  <c r="Y58" i="1"/>
  <c r="AA58" i="1" s="1"/>
  <c r="V14" i="1"/>
  <c r="Y29" i="1" l="1"/>
  <c r="AA29" i="1" s="1"/>
  <c r="V29" i="1"/>
  <c r="V49" i="1"/>
  <c r="Y50" i="1"/>
  <c r="AA50" i="1" s="1"/>
  <c r="U52" i="1"/>
  <c r="V50" i="1"/>
  <c r="V42" i="1"/>
  <c r="Y42" i="1"/>
  <c r="AA42" i="1" s="1"/>
  <c r="V48" i="1"/>
  <c r="U36" i="1"/>
  <c r="Y19" i="1"/>
  <c r="AA19" i="1" s="1"/>
  <c r="V47" i="1"/>
  <c r="V60" i="1"/>
  <c r="Y60" i="1"/>
  <c r="AA60" i="1" s="1"/>
  <c r="V22" i="1"/>
  <c r="Y22" i="1"/>
  <c r="AA22" i="1" s="1"/>
  <c r="Y36" i="1" l="1"/>
  <c r="AA36" i="1" s="1"/>
  <c r="V36" i="1"/>
  <c r="U44" i="1"/>
  <c r="V52" i="1"/>
  <c r="Y52" i="1"/>
  <c r="AA52" i="1" s="1"/>
  <c r="U62" i="1"/>
  <c r="U55" i="1" l="1"/>
  <c r="Y44" i="1"/>
  <c r="AA44" i="1" s="1"/>
  <c r="V44" i="1"/>
  <c r="Y62" i="1"/>
  <c r="AA62" i="1" s="1"/>
  <c r="V62" i="1"/>
  <c r="Y55" i="1" l="1"/>
  <c r="AA55" i="1" s="1"/>
  <c r="V55" i="1"/>
</calcChain>
</file>

<file path=xl/sharedStrings.xml><?xml version="1.0" encoding="utf-8"?>
<sst xmlns="http://schemas.openxmlformats.org/spreadsheetml/2006/main" count="647" uniqueCount="131">
  <si>
    <t>Liberatores</t>
  </si>
  <si>
    <t>Summary Income Statement</t>
  </si>
  <si>
    <t>Store</t>
  </si>
  <si>
    <t>Libs_G_PH</t>
  </si>
  <si>
    <t>Base Scenario:</t>
  </si>
  <si>
    <t>Budget</t>
  </si>
  <si>
    <t>Comparison Scenario: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</si>
  <si>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</si>
  <si>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</si>
  <si>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</si>
  <si>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</si>
  <si>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</si>
  <si>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</si>
  <si>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</si>
  <si>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</si>
  <si>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</si>
  <si>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</si>
  <si>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</si>
  <si>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</si>
  <si>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FY Total</t>
  </si>
  <si>
    <t>%/REV</t>
  </si>
  <si>
    <t>Var $</t>
  </si>
  <si>
    <t>Var %</t>
  </si>
  <si>
    <t>$ Var</t>
  </si>
  <si>
    <t>% Var</t>
  </si>
  <si>
    <t>Actual</t>
  </si>
  <si>
    <t>Revenue</t>
  </si>
  <si>
    <t>Total Gross Sales</t>
  </si>
  <si>
    <t>Food &amp; Bev</t>
  </si>
  <si>
    <t>Beer</t>
  </si>
  <si>
    <t>Liquor</t>
  </si>
  <si>
    <t>Wine</t>
  </si>
  <si>
    <t>Apparel</t>
  </si>
  <si>
    <t>Less:</t>
  </si>
  <si>
    <t>Discounts</t>
  </si>
  <si>
    <t>Net Sales</t>
  </si>
  <si>
    <t>(% Gross)</t>
  </si>
  <si>
    <t>COGS</t>
  </si>
  <si>
    <t>Total Product Usage</t>
  </si>
  <si>
    <t>Total Labor</t>
  </si>
  <si>
    <t>FOH</t>
  </si>
  <si>
    <t>BOH</t>
  </si>
  <si>
    <t>MGT</t>
  </si>
  <si>
    <t>TAX &amp; EXP</t>
  </si>
  <si>
    <t>% TTL FOH/BOH</t>
  </si>
  <si>
    <t>Gross Profit</t>
  </si>
  <si>
    <t>% of Gross Sales</t>
  </si>
  <si>
    <t>Restaurant Supplies</t>
  </si>
  <si>
    <t>Restaurant Expenses</t>
  </si>
  <si>
    <t>Facility Expenses</t>
  </si>
  <si>
    <t>Total Operating Expenses</t>
  </si>
  <si>
    <t>Income from Operations</t>
  </si>
  <si>
    <t>Administrative</t>
  </si>
  <si>
    <t>Advertising</t>
  </si>
  <si>
    <t>Occupancy</t>
  </si>
  <si>
    <t>Total G&amp;A Expenses</t>
  </si>
  <si>
    <t>Total Expenses</t>
  </si>
  <si>
    <t>Net Income</t>
  </si>
  <si>
    <t>Other Income</t>
  </si>
  <si>
    <t>Other Expense</t>
  </si>
  <si>
    <t>Other Income/Expenses</t>
  </si>
  <si>
    <t>Monthly Contribution</t>
  </si>
  <si>
    <t>PY YTD</t>
  </si>
  <si>
    <t>CY_Mth_Fcst</t>
  </si>
  <si>
    <t>PY_Mth_Act</t>
  </si>
  <si>
    <t>2016_remaining</t>
  </si>
  <si>
    <t>Libs Grill Rollup</t>
  </si>
  <si>
    <t>Libs_G_MA</t>
  </si>
  <si>
    <t>P-L Group</t>
  </si>
  <si>
    <t>Mid4Desc</t>
  </si>
  <si>
    <t>FCSTDesc</t>
  </si>
  <si>
    <t>sum(`master_fcst_web`.`P1`)</t>
  </si>
  <si>
    <t>sum(`master_fcst_web`.`P2`)</t>
  </si>
  <si>
    <t>sum(`master_fcst_web`.`P3`)</t>
  </si>
  <si>
    <t>sum(`master_fcst_web`.`P4`)</t>
  </si>
  <si>
    <t>sum(`master_fcst_web`.`P5`)</t>
  </si>
  <si>
    <t>sum(`master_fcst_web`.`P6`)</t>
  </si>
  <si>
    <t>sum(`master_fcst_web`.`P7`)</t>
  </si>
  <si>
    <t>sum(`master_fcst_web`.`P8`)</t>
  </si>
  <si>
    <t>sum(`master_fcst_web`.`P9`)</t>
  </si>
  <si>
    <t>sum(`master_fcst_web`.`P10`)</t>
  </si>
  <si>
    <t>sum(`master_fcst_web`.`P11`)</t>
  </si>
  <si>
    <t>sum(`master_fcst_web`.`P12`)</t>
  </si>
  <si>
    <t>sum(`master_fcst_web`.`P13`)</t>
  </si>
  <si>
    <t>sum(`master_fcst_web`.`P14`)</t>
  </si>
  <si>
    <t>sum(`master_fcst_web`.`P15`)</t>
  </si>
  <si>
    <t>sum(`master_fcst_web`.`P16`)</t>
  </si>
  <si>
    <t>sum(`master_fcst_web`.`P17`)</t>
  </si>
  <si>
    <t>sum(`master_fcst_web`.`P18`)</t>
  </si>
  <si>
    <t>sum(`master_fcst_web`.`P19`)</t>
  </si>
  <si>
    <t>sum(`master_fcst_web`.`P20`)</t>
  </si>
  <si>
    <t>sum(`master_fcst_web`.`P21`)</t>
  </si>
  <si>
    <t>sum(`master_fcst_web`.`P22`)</t>
  </si>
  <si>
    <t>sum(`master_fcst_web`.`P23`)</t>
  </si>
  <si>
    <t>sum(`master_fcst_web`.`P24`)</t>
  </si>
  <si>
    <t>sum(`master_fcst_web`.`P25`)</t>
  </si>
  <si>
    <t>sum(`master_fcst_web`.`P26`)</t>
  </si>
  <si>
    <t>sum(`master_fcst_web`.`P27`)</t>
  </si>
  <si>
    <t>sum(`master_fcst_web`.`P28`)</t>
  </si>
  <si>
    <t>sum(`master_fcst_web`.`P29`)</t>
  </si>
  <si>
    <t>sum(`master_fcst_web`.`P30`)</t>
  </si>
  <si>
    <t>sum(`master_fcst_web`.`P31`)</t>
  </si>
  <si>
    <t>sum(`master_fcst_web`.`P32`)</t>
  </si>
  <si>
    <t>sum(`master_fcst_web`.`P33`)</t>
  </si>
  <si>
    <t>sum(`master_fcst_web`.`P34`)</t>
  </si>
  <si>
    <t>sum(`master_fcst_web`.`P35`)</t>
  </si>
  <si>
    <t>sum(`master_fcst_web`.`P36`)</t>
  </si>
  <si>
    <t>sum(`master_fcst_web`.`P37`)</t>
  </si>
  <si>
    <t>sum(`master_fcst_web`.`P38`)</t>
  </si>
  <si>
    <t>sum(`master_fcst_web`.`P39`)</t>
  </si>
  <si>
    <t>sum(`master_fcst_web`.`P40`)</t>
  </si>
  <si>
    <t>sum(`master_fcst_web`.`P41`)</t>
  </si>
  <si>
    <t>sum(`master_fcst_web`.`P42`)</t>
  </si>
  <si>
    <t>sum(`master_fcst_web`.`P43`)</t>
  </si>
  <si>
    <t>sum(`master_fcst_web`.`P44`)</t>
  </si>
  <si>
    <t>sum(`master_fcst_web`.`P45`)</t>
  </si>
  <si>
    <t>sum(`master_fcst_web`.`P46`)</t>
  </si>
  <si>
    <t>sum(`master_fcst_web`.`P47`)</t>
  </si>
  <si>
    <t>sum(`master_fcst_web`.`P48`)</t>
  </si>
  <si>
    <t>Actuals</t>
  </si>
  <si>
    <t>5+7 Forecast</t>
  </si>
  <si>
    <t>Q2 Forecast</t>
  </si>
  <si>
    <t>CGS Beer</t>
  </si>
  <si>
    <t>CGS Food &amp; Bev</t>
  </si>
  <si>
    <t>CGS Liquor</t>
  </si>
  <si>
    <t>CGS Wine</t>
  </si>
  <si>
    <t>NEED DETAIL</t>
  </si>
  <si>
    <t>Rollup</t>
  </si>
  <si>
    <t>FCSTVersion</t>
  </si>
  <si>
    <t>Maple_Lawn</t>
  </si>
  <si>
    <t>Perry_Hall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</si>
</sst>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"/>
    <numFmt numFmtId="166" formatCode="&quot;$&quot;#,##0.00"/>
    <numFmt numFmtId="167" formatCode="0.0%"/>
    <numFmt numFmtId="168" formatCode="&quot;$&quot;#,##0.0_);\(&quot;$&quot;#,##0.0\)"/>
    <numFmt numFmtId="169" formatCode="0&quot;P&quot;"/>
    <numFmt numFmtId="170" formatCode="#,##0.0%_);\(#,##0.0%\)"/>
  </numFmts>
  <fonts count="17" x14ac:knownFonts="1">
    <font>
      <sz val="12"/>
      <color rgb="FF000000"/>
      <name val="Calibri"/>
    </font>
    <font>
      <sz val="10"/>
      <color rgb="FF000000"/>
      <name val="Garamond"/>
    </font>
    <font>
      <sz val="12"/>
      <color rgb="FFFFFFFF"/>
      <name val="Calibri"/>
    </font>
    <font>
      <sz val="10"/>
      <color rgb="FFFFFFFF"/>
      <name val="Garamond"/>
    </font>
    <font>
      <b/>
      <sz val="10"/>
      <color rgb="FF000000"/>
      <name val="Garamond"/>
    </font>
    <font>
      <sz val="10"/>
      <color rgb="FFFF0000"/>
      <name val="Garamond"/>
    </font>
    <font>
      <sz val="12"/>
      <color rgb="FFFF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i/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u/>
      <sz val="10"/>
      <color rgb="FF000000"/>
      <name val="Calibri"/>
    </font>
    <font>
      <b/>
      <sz val="10"/>
      <color rgb="FFFFFFFF"/>
      <name val="Calibri"/>
    </font>
    <font>
      <i/>
      <sz val="10"/>
      <color rgb="FFFFFFFF"/>
      <name val="Calibri"/>
    </font>
    <font>
      <sz val="10"/>
      <color rgb="FFFFFFFF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C000"/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5" fillId="2" borderId="0" xfId="0" applyFont="1" applyFill="1"/>
    <xf numFmtId="164" fontId="0" fillId="3" borderId="0" xfId="0" applyNumberFormat="1" applyFill="1"/>
    <xf numFmtId="0" fontId="3" fillId="2" borderId="0" xfId="0" applyFont="1" applyFill="1"/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0" xfId="0" quotePrefix="1" applyFont="1" applyFill="1"/>
    <xf numFmtId="49" fontId="3" fillId="2" borderId="0" xfId="0" applyNumberFormat="1" applyFont="1" applyFill="1"/>
    <xf numFmtId="0" fontId="2" fillId="2" borderId="0" xfId="0" applyFont="1" applyFill="1" applyAlignment="1">
      <alignment vertical="center" wrapText="1"/>
    </xf>
    <xf numFmtId="0" fontId="7" fillId="4" borderId="1" xfId="0" applyFont="1" applyFill="1" applyBorder="1"/>
    <xf numFmtId="165" fontId="7" fillId="4" borderId="1" xfId="0" applyNumberFormat="1" applyFont="1" applyFill="1" applyBorder="1"/>
    <xf numFmtId="166" fontId="7" fillId="4" borderId="2" xfId="0" applyNumberFormat="1" applyFont="1" applyFill="1" applyBorder="1" applyAlignment="1">
      <alignment horizontal="center"/>
    </xf>
    <xf numFmtId="0" fontId="7" fillId="2" borderId="0" xfId="0" applyFont="1" applyFill="1"/>
    <xf numFmtId="165" fontId="7" fillId="4" borderId="3" xfId="0" applyNumberFormat="1" applyFont="1" applyFill="1" applyBorder="1"/>
    <xf numFmtId="167" fontId="7" fillId="4" borderId="4" xfId="0" applyNumberFormat="1" applyFont="1" applyFill="1" applyBorder="1"/>
    <xf numFmtId="166" fontId="7" fillId="4" borderId="2" xfId="0" applyNumberFormat="1" applyFont="1" applyFill="1" applyBorder="1" applyAlignment="1">
      <alignment horizontal="center"/>
    </xf>
    <xf numFmtId="164" fontId="7" fillId="2" borderId="0" xfId="0" applyNumberFormat="1" applyFont="1" applyFill="1"/>
    <xf numFmtId="1" fontId="7" fillId="2" borderId="0" xfId="0" applyNumberFormat="1" applyFont="1" applyFill="1"/>
    <xf numFmtId="167" fontId="7" fillId="4" borderId="2" xfId="0" applyNumberFormat="1" applyFont="1" applyFill="1" applyBorder="1" applyAlignment="1">
      <alignment horizontal="center"/>
    </xf>
    <xf numFmtId="167" fontId="7" fillId="2" borderId="0" xfId="0" applyNumberFormat="1" applyFont="1" applyFill="1"/>
    <xf numFmtId="1" fontId="7" fillId="2" borderId="0" xfId="0" applyNumberFormat="1" applyFont="1" applyFill="1"/>
    <xf numFmtId="165" fontId="7" fillId="2" borderId="0" xfId="0" applyNumberFormat="1" applyFont="1" applyFill="1"/>
    <xf numFmtId="165" fontId="7" fillId="2" borderId="0" xfId="0" applyNumberFormat="1" applyFont="1" applyFill="1"/>
    <xf numFmtId="168" fontId="7" fillId="2" borderId="0" xfId="0" applyNumberFormat="1" applyFont="1" applyFill="1"/>
    <xf numFmtId="0" fontId="7" fillId="2" borderId="0" xfId="0" applyFont="1" applyFill="1"/>
    <xf numFmtId="167" fontId="7" fillId="4" borderId="2" xfId="0" applyNumberFormat="1" applyFont="1" applyFill="1" applyBorder="1" applyAlignment="1">
      <alignment horizontal="center"/>
    </xf>
    <xf numFmtId="168" fontId="7" fillId="4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 indent="2"/>
    </xf>
    <xf numFmtId="37" fontId="7" fillId="2" borderId="0" xfId="0" applyNumberFormat="1" applyFont="1" applyFill="1"/>
    <xf numFmtId="165" fontId="7" fillId="2" borderId="5" xfId="0" applyNumberFormat="1" applyFont="1" applyFill="1" applyBorder="1"/>
    <xf numFmtId="0" fontId="7" fillId="2" borderId="5" xfId="0" applyFont="1" applyFill="1" applyBorder="1"/>
    <xf numFmtId="167" fontId="7" fillId="2" borderId="5" xfId="0" applyNumberFormat="1" applyFont="1" applyFill="1" applyBorder="1"/>
    <xf numFmtId="37" fontId="7" fillId="2" borderId="0" xfId="0" applyNumberFormat="1" applyFont="1" applyFill="1"/>
    <xf numFmtId="167" fontId="7" fillId="2" borderId="0" xfId="0" applyNumberFormat="1" applyFont="1" applyFill="1"/>
    <xf numFmtId="166" fontId="7" fillId="4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169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169" fontId="7" fillId="4" borderId="6" xfId="0" applyNumberFormat="1" applyFont="1" applyFill="1" applyBorder="1" applyAlignment="1">
      <alignment horizontal="center" vertical="center"/>
    </xf>
    <xf numFmtId="167" fontId="7" fillId="2" borderId="0" xfId="0" applyNumberFormat="1" applyFont="1" applyFill="1" applyAlignment="1">
      <alignment horizontal="center" vertical="center"/>
    </xf>
    <xf numFmtId="169" fontId="7" fillId="4" borderId="2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/>
    <xf numFmtId="167" fontId="7" fillId="4" borderId="7" xfId="0" applyNumberFormat="1" applyFont="1" applyFill="1" applyBorder="1" applyAlignment="1">
      <alignment horizontal="center"/>
    </xf>
    <xf numFmtId="165" fontId="7" fillId="4" borderId="7" xfId="0" applyNumberFormat="1" applyFont="1" applyFill="1" applyBorder="1"/>
    <xf numFmtId="167" fontId="7" fillId="4" borderId="6" xfId="0" applyNumberFormat="1" applyFont="1" applyFill="1" applyBorder="1" applyAlignment="1">
      <alignment horizontal="center"/>
    </xf>
    <xf numFmtId="167" fontId="7" fillId="4" borderId="7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164" fontId="7" fillId="2" borderId="0" xfId="0" applyNumberFormat="1" applyFont="1" applyFill="1"/>
    <xf numFmtId="167" fontId="7" fillId="4" borderId="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10" fontId="7" fillId="4" borderId="7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 indent="2"/>
    </xf>
    <xf numFmtId="164" fontId="7" fillId="2" borderId="5" xfId="0" applyNumberFormat="1" applyFont="1" applyFill="1" applyBorder="1"/>
    <xf numFmtId="164" fontId="7" fillId="2" borderId="9" xfId="0" applyNumberFormat="1" applyFont="1" applyFill="1" applyBorder="1"/>
    <xf numFmtId="37" fontId="7" fillId="2" borderId="5" xfId="0" applyNumberFormat="1" applyFont="1" applyFill="1" applyBorder="1"/>
    <xf numFmtId="0" fontId="8" fillId="2" borderId="0" xfId="0" applyFont="1" applyFill="1" applyAlignment="1">
      <alignment vertical="center"/>
    </xf>
    <xf numFmtId="10" fontId="8" fillId="2" borderId="0" xfId="0" applyNumberFormat="1" applyFont="1" applyFill="1" applyAlignment="1">
      <alignment horizontal="right"/>
    </xf>
    <xf numFmtId="10" fontId="8" fillId="2" borderId="0" xfId="0" applyNumberFormat="1" applyFont="1" applyFill="1" applyAlignment="1">
      <alignment horizontal="right"/>
    </xf>
    <xf numFmtId="167" fontId="8" fillId="4" borderId="8" xfId="0" applyNumberFormat="1" applyFont="1" applyFill="1" applyBorder="1" applyAlignment="1">
      <alignment horizontal="center" vertical="center"/>
    </xf>
    <xf numFmtId="167" fontId="8" fillId="4" borderId="2" xfId="0" applyNumberFormat="1" applyFont="1" applyFill="1" applyBorder="1" applyAlignment="1">
      <alignment horizontal="center" vertical="center"/>
    </xf>
    <xf numFmtId="169" fontId="8" fillId="2" borderId="0" xfId="0" applyNumberFormat="1" applyFont="1" applyFill="1" applyAlignment="1">
      <alignment horizontal="right" vertical="center"/>
    </xf>
    <xf numFmtId="169" fontId="7" fillId="4" borderId="2" xfId="0" applyNumberFormat="1" applyFont="1" applyFill="1" applyBorder="1" applyAlignment="1">
      <alignment horizontal="center" vertical="center"/>
    </xf>
    <xf numFmtId="0" fontId="7" fillId="4" borderId="10" xfId="0" applyFont="1" applyFill="1" applyBorder="1"/>
    <xf numFmtId="165" fontId="7" fillId="4" borderId="10" xfId="0" applyNumberFormat="1" applyFont="1" applyFill="1" applyBorder="1"/>
    <xf numFmtId="10" fontId="7" fillId="4" borderId="8" xfId="0" applyNumberFormat="1" applyFont="1" applyFill="1" applyBorder="1" applyAlignment="1">
      <alignment horizontal="center"/>
    </xf>
    <xf numFmtId="165" fontId="7" fillId="4" borderId="8" xfId="0" applyNumberFormat="1" applyFont="1" applyFill="1" applyBorder="1"/>
    <xf numFmtId="10" fontId="7" fillId="4" borderId="2" xfId="0" applyNumberFormat="1" applyFont="1" applyFill="1" applyBorder="1" applyAlignment="1">
      <alignment horizontal="center"/>
    </xf>
    <xf numFmtId="10" fontId="7" fillId="4" borderId="8" xfId="0" applyNumberFormat="1" applyFont="1" applyFill="1" applyBorder="1" applyAlignment="1">
      <alignment horizontal="center"/>
    </xf>
    <xf numFmtId="165" fontId="7" fillId="4" borderId="11" xfId="0" applyNumberFormat="1" applyFont="1" applyFill="1" applyBorder="1"/>
    <xf numFmtId="167" fontId="7" fillId="4" borderId="12" xfId="0" applyNumberFormat="1" applyFont="1" applyFill="1" applyBorder="1"/>
    <xf numFmtId="0" fontId="8" fillId="4" borderId="5" xfId="0" applyFont="1" applyFill="1" applyBorder="1" applyAlignment="1">
      <alignment horizontal="left" indent="1"/>
    </xf>
    <xf numFmtId="0" fontId="8" fillId="4" borderId="5" xfId="0" applyFont="1" applyFill="1" applyBorder="1"/>
    <xf numFmtId="170" fontId="8" fillId="4" borderId="5" xfId="0" applyNumberFormat="1" applyFont="1" applyFill="1" applyBorder="1"/>
    <xf numFmtId="170" fontId="8" fillId="4" borderId="6" xfId="0" applyNumberFormat="1" applyFont="1" applyFill="1" applyBorder="1" applyAlignment="1">
      <alignment horizontal="center"/>
    </xf>
    <xf numFmtId="170" fontId="8" fillId="4" borderId="6" xfId="0" applyNumberFormat="1" applyFont="1" applyFill="1" applyBorder="1"/>
    <xf numFmtId="170" fontId="8" fillId="4" borderId="6" xfId="0" applyNumberFormat="1" applyFont="1" applyFill="1" applyBorder="1" applyAlignment="1">
      <alignment horizontal="center"/>
    </xf>
    <xf numFmtId="170" fontId="8" fillId="4" borderId="9" xfId="0" applyNumberFormat="1" applyFont="1" applyFill="1" applyBorder="1"/>
    <xf numFmtId="0" fontId="7" fillId="4" borderId="5" xfId="0" applyFont="1" applyFill="1" applyBorder="1"/>
    <xf numFmtId="167" fontId="8" fillId="4" borderId="13" xfId="0" applyNumberFormat="1" applyFont="1" applyFill="1" applyBorder="1"/>
    <xf numFmtId="49" fontId="7" fillId="2" borderId="0" xfId="0" applyNumberFormat="1" applyFont="1" applyFill="1" applyAlignment="1">
      <alignment horizontal="left"/>
    </xf>
    <xf numFmtId="167" fontId="7" fillId="4" borderId="2" xfId="0" applyNumberFormat="1" applyFont="1" applyFill="1" applyBorder="1" applyAlignment="1">
      <alignment horizontal="center"/>
    </xf>
    <xf numFmtId="37" fontId="7" fillId="2" borderId="14" xfId="0" applyNumberFormat="1" applyFont="1" applyFill="1" applyBorder="1"/>
    <xf numFmtId="165" fontId="7" fillId="4" borderId="4" xfId="0" applyNumberFormat="1" applyFont="1" applyFill="1" applyBorder="1"/>
    <xf numFmtId="167" fontId="7" fillId="4" borderId="2" xfId="0" applyNumberFormat="1" applyFont="1" applyFill="1" applyBorder="1" applyAlignment="1">
      <alignment horizontal="center" vertical="center"/>
    </xf>
    <xf numFmtId="170" fontId="8" fillId="2" borderId="0" xfId="0" applyNumberFormat="1" applyFont="1" applyFill="1"/>
    <xf numFmtId="167" fontId="8" fillId="2" borderId="0" xfId="0" applyNumberFormat="1" applyFont="1" applyFill="1"/>
    <xf numFmtId="49" fontId="7" fillId="2" borderId="0" xfId="0" applyNumberFormat="1" applyFont="1" applyFill="1"/>
    <xf numFmtId="167" fontId="7" fillId="4" borderId="2" xfId="0" applyNumberFormat="1" applyFont="1" applyFill="1" applyBorder="1" applyAlignment="1">
      <alignment horizontal="center"/>
    </xf>
    <xf numFmtId="37" fontId="7" fillId="2" borderId="14" xfId="0" applyNumberFormat="1" applyFont="1" applyFill="1" applyBorder="1"/>
    <xf numFmtId="0" fontId="8" fillId="2" borderId="0" xfId="0" applyFont="1" applyFill="1" applyAlignment="1">
      <alignment horizontal="left" indent="1"/>
    </xf>
    <xf numFmtId="0" fontId="8" fillId="2" borderId="0" xfId="0" applyFont="1" applyFill="1"/>
    <xf numFmtId="170" fontId="8" fillId="2" borderId="0" xfId="0" applyNumberFormat="1" applyFont="1" applyFill="1"/>
    <xf numFmtId="0" fontId="9" fillId="2" borderId="0" xfId="0" quotePrefix="1" applyFont="1" applyFill="1" applyAlignment="1">
      <alignment horizontal="left" vertical="center"/>
    </xf>
    <xf numFmtId="0" fontId="10" fillId="2" borderId="0" xfId="0" applyFont="1" applyFill="1"/>
    <xf numFmtId="0" fontId="0" fillId="2" borderId="0" xfId="0" applyFill="1"/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left"/>
    </xf>
    <xf numFmtId="0" fontId="10" fillId="2" borderId="5" xfId="0" applyFont="1" applyFill="1" applyBorder="1"/>
    <xf numFmtId="0" fontId="0" fillId="2" borderId="5" xfId="0" applyFill="1" applyBorder="1"/>
    <xf numFmtId="0" fontId="14" fillId="5" borderId="0" xfId="0" applyFont="1" applyFill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169" fontId="12" fillId="2" borderId="6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168" fontId="12" fillId="2" borderId="0" xfId="0" applyNumberFormat="1" applyFont="1" applyFill="1"/>
    <xf numFmtId="168" fontId="12" fillId="2" borderId="15" xfId="0" applyNumberFormat="1" applyFont="1" applyFill="1" applyBorder="1"/>
    <xf numFmtId="168" fontId="12" fillId="4" borderId="2" xfId="0" applyNumberFormat="1" applyFont="1" applyFill="1" applyBorder="1"/>
    <xf numFmtId="168" fontId="12" fillId="2" borderId="14" xfId="0" applyNumberFormat="1" applyFont="1" applyFill="1" applyBorder="1"/>
    <xf numFmtId="167" fontId="12" fillId="2" borderId="0" xfId="0" applyNumberFormat="1" applyFont="1" applyFill="1"/>
    <xf numFmtId="168" fontId="12" fillId="2" borderId="2" xfId="0" applyNumberFormat="1" applyFont="1" applyFill="1" applyBorder="1"/>
    <xf numFmtId="9" fontId="12" fillId="2" borderId="0" xfId="0" applyNumberFormat="1" applyFont="1" applyFill="1"/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/>
    <xf numFmtId="0" fontId="2" fillId="2" borderId="0" xfId="0" applyFont="1" applyFill="1"/>
    <xf numFmtId="169" fontId="12" fillId="4" borderId="6" xfId="0" applyNumberFormat="1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/>
    <xf numFmtId="0" fontId="7" fillId="7" borderId="10" xfId="0" applyFont="1" applyFill="1" applyBorder="1"/>
    <xf numFmtId="165" fontId="7" fillId="7" borderId="10" xfId="0" applyNumberFormat="1" applyFont="1" applyFill="1" applyBorder="1"/>
    <xf numFmtId="0" fontId="8" fillId="7" borderId="5" xfId="0" applyFont="1" applyFill="1" applyBorder="1" applyAlignment="1">
      <alignment horizontal="left" indent="1"/>
    </xf>
    <xf numFmtId="0" fontId="8" fillId="7" borderId="5" xfId="0" applyFont="1" applyFill="1" applyBorder="1"/>
    <xf numFmtId="170" fontId="8" fillId="7" borderId="5" xfId="0" applyNumberFormat="1" applyFont="1" applyFill="1" applyBorder="1"/>
    <xf numFmtId="38" fontId="7" fillId="2" borderId="0" xfId="0" applyNumberFormat="1" applyFont="1" applyFill="1"/>
    <xf numFmtId="0" fontId="10" fillId="2" borderId="8" xfId="0" applyFont="1" applyFill="1" applyBorder="1" applyAlignment="1">
      <alignment vertical="center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165" fontId="7" fillId="7" borderId="11" xfId="0" applyNumberFormat="1" applyFont="1" applyFill="1" applyBorder="1"/>
    <xf numFmtId="165" fontId="7" fillId="7" borderId="10" xfId="0" applyNumberFormat="1" applyFont="1" applyFill="1" applyBorder="1"/>
    <xf numFmtId="0" fontId="7" fillId="7" borderId="10" xfId="0" applyFont="1" applyFill="1" applyBorder="1"/>
    <xf numFmtId="167" fontId="7" fillId="7" borderId="12" xfId="0" applyNumberFormat="1" applyFont="1" applyFill="1" applyBorder="1"/>
    <xf numFmtId="170" fontId="8" fillId="7" borderId="9" xfId="0" applyNumberFormat="1" applyFont="1" applyFill="1" applyBorder="1"/>
    <xf numFmtId="0" fontId="7" fillId="7" borderId="5" xfId="0" applyFont="1" applyFill="1" applyBorder="1"/>
    <xf numFmtId="170" fontId="8" fillId="7" borderId="5" xfId="0" applyNumberFormat="1" applyFont="1" applyFill="1" applyBorder="1"/>
    <xf numFmtId="167" fontId="8" fillId="7" borderId="13" xfId="0" applyNumberFormat="1" applyFont="1" applyFill="1" applyBorder="1"/>
    <xf numFmtId="167" fontId="7" fillId="7" borderId="8" xfId="0" applyNumberFormat="1" applyFont="1" applyFill="1" applyBorder="1" applyAlignment="1">
      <alignment horizontal="center"/>
    </xf>
    <xf numFmtId="0" fontId="7" fillId="7" borderId="6" xfId="0" applyFont="1" applyFill="1" applyBorder="1"/>
    <xf numFmtId="170" fontId="8" fillId="7" borderId="6" xfId="0" applyNumberFormat="1" applyFont="1" applyFill="1" applyBorder="1"/>
    <xf numFmtId="165" fontId="7" fillId="2" borderId="0" xfId="0" applyNumberFormat="1" applyFont="1" applyFill="1"/>
    <xf numFmtId="0" fontId="7" fillId="2" borderId="0" xfId="0" applyFont="1" applyFill="1"/>
    <xf numFmtId="167" fontId="7" fillId="2" borderId="0" xfId="0" applyNumberFormat="1" applyFont="1" applyFill="1"/>
    <xf numFmtId="165" fontId="7" fillId="4" borderId="3" xfId="0" applyNumberFormat="1" applyFont="1" applyFill="1" applyBorder="1"/>
    <xf numFmtId="166" fontId="7" fillId="4" borderId="7" xfId="0" applyNumberFormat="1" applyFont="1" applyFill="1" applyBorder="1" applyAlignment="1">
      <alignment horizontal="center"/>
    </xf>
    <xf numFmtId="165" fontId="7" fillId="4" borderId="1" xfId="0" applyNumberFormat="1" applyFont="1" applyFill="1" applyBorder="1"/>
    <xf numFmtId="0" fontId="7" fillId="4" borderId="1" xfId="0" applyFont="1" applyFill="1" applyBorder="1"/>
    <xf numFmtId="167" fontId="7" fillId="4" borderId="4" xfId="0" applyNumberFormat="1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167" fontId="7" fillId="4" borderId="7" xfId="0" applyNumberFormat="1" applyFont="1" applyFill="1" applyBorder="1" applyAlignment="1">
      <alignment horizontal="center"/>
    </xf>
    <xf numFmtId="0" fontId="7" fillId="2" borderId="2" xfId="0" applyFont="1" applyFill="1" applyBorder="1"/>
    <xf numFmtId="167" fontId="7" fillId="4" borderId="7" xfId="0" applyNumberFormat="1" applyFont="1" applyFill="1" applyBorder="1" applyAlignment="1">
      <alignment horizontal="center"/>
    </xf>
    <xf numFmtId="0" fontId="7" fillId="4" borderId="2" xfId="0" applyFont="1" applyFill="1" applyBorder="1"/>
    <xf numFmtId="167" fontId="7" fillId="7" borderId="8" xfId="0" applyNumberFormat="1" applyFont="1" applyFill="1" applyBorder="1" applyAlignment="1">
      <alignment horizontal="center"/>
    </xf>
    <xf numFmtId="0" fontId="7" fillId="7" borderId="6" xfId="0" applyFont="1" applyFill="1" applyBorder="1"/>
    <xf numFmtId="167" fontId="7" fillId="4" borderId="2" xfId="0" applyNumberFormat="1" applyFont="1" applyFill="1" applyBorder="1" applyAlignment="1">
      <alignment horizontal="center"/>
    </xf>
    <xf numFmtId="167" fontId="7" fillId="4" borderId="6" xfId="0" applyNumberFormat="1" applyFont="1" applyFill="1" applyBorder="1" applyAlignment="1">
      <alignment horizontal="center"/>
    </xf>
    <xf numFmtId="0" fontId="7" fillId="7" borderId="6" xfId="0" applyFont="1" applyFill="1" applyBorder="1"/>
    <xf numFmtId="170" fontId="8" fillId="4" borderId="2" xfId="0" applyNumberFormat="1" applyFont="1" applyFill="1" applyBorder="1"/>
    <xf numFmtId="170" fontId="8" fillId="7" borderId="6" xfId="0" applyNumberFormat="1" applyFont="1" applyFill="1" applyBorder="1"/>
    <xf numFmtId="170" fontId="8" fillId="7" borderId="6" xfId="0" applyNumberFormat="1" applyFont="1" applyFill="1" applyBorder="1"/>
    <xf numFmtId="0" fontId="7" fillId="4" borderId="8" xfId="0" applyFont="1" applyFill="1" applyBorder="1"/>
    <xf numFmtId="0" fontId="7" fillId="4" borderId="2" xfId="0" applyFont="1" applyFill="1" applyBorder="1"/>
    <xf numFmtId="0" fontId="7" fillId="2" borderId="0" xfId="0" applyFont="1" applyFill="1"/>
    <xf numFmtId="0" fontId="7" fillId="2" borderId="0" xfId="0" applyFont="1" applyFill="1"/>
    <xf numFmtId="0" fontId="14" fillId="5" borderId="11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169" fontId="7" fillId="4" borderId="8" xfId="0" applyNumberFormat="1" applyFont="1" applyFill="1" applyBorder="1" applyAlignment="1">
      <alignment horizontal="center"/>
    </xf>
    <xf numFmtId="169" fontId="7" fillId="4" borderId="2" xfId="0" applyNumberFormat="1" applyFont="1" applyFill="1" applyBorder="1" applyAlignment="1">
      <alignment horizontal="center"/>
    </xf>
    <xf numFmtId="169" fontId="7" fillId="4" borderId="6" xfId="0" applyNumberFormat="1" applyFont="1" applyFill="1" applyBorder="1" applyAlignment="1">
      <alignment horizontal="center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14" fillId="5" borderId="1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  <dxf>
      <numFmt numFmtId="0" formatCode="General"/>
      <fill>
        <patternFill patternType="solid">
          <fgColor rgb="FF000000"/>
          <bgColor rgb="FFD6E3B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9"/>
  <sheetViews>
    <sheetView showGridLines="0" tabSelected="1" workbookViewId="0">
      <pane xSplit="4" ySplit="8" topLeftCell="E9" activePane="bottomRight" state="frozen"/>
      <selection pane="topRight"/>
      <selection pane="bottomLeft"/>
      <selection pane="bottomRight"/>
    </sheetView>
  </sheetViews>
  <sheetFormatPr defaultColWidth="7.5" defaultRowHeight="15.75" x14ac:dyDescent="0.5"/>
  <cols>
    <col min="1" max="1" width="1.125" style="8" customWidth="1"/>
    <col min="2" max="2" width="2.125" style="8" customWidth="1"/>
    <col min="3" max="3" width="1.125" style="8" customWidth="1"/>
    <col min="4" max="4" width="23.875" style="8" customWidth="1"/>
    <col min="5" max="6" width="8.875" style="8" customWidth="1"/>
    <col min="7" max="8" width="10.125" style="9" customWidth="1"/>
    <col min="9" max="9" width="11.125" style="9" customWidth="1"/>
    <col min="10" max="12" width="10.125" style="9" customWidth="1"/>
    <col min="13" max="13" width="9.875" style="9" customWidth="1"/>
    <col min="14" max="14" width="10.5" style="9" customWidth="1"/>
    <col min="15" max="15" width="8.875" style="9" customWidth="1"/>
    <col min="16" max="16" width="9.5" style="9" customWidth="1"/>
    <col min="17" max="17" width="2.5" style="9" customWidth="1"/>
    <col min="18" max="18" width="11.125" style="9" customWidth="1"/>
    <col min="19" max="19" width="10.5" style="9" customWidth="1"/>
    <col min="20" max="20" width="1.625" style="9" customWidth="1"/>
    <col min="21" max="21" width="10.125" style="9" customWidth="1"/>
    <col min="22" max="22" width="10.5" style="9" customWidth="1"/>
    <col min="23" max="23" width="10.125" style="9" customWidth="1"/>
    <col min="24" max="24" width="10.5" style="9" customWidth="1"/>
    <col min="25" max="25" width="9.875" style="9" customWidth="1"/>
    <col min="26" max="26" width="1.125" style="9" customWidth="1"/>
    <col min="27" max="27" width="8.5" style="9" customWidth="1"/>
    <col min="28" max="28" width="2.5" style="9" customWidth="1"/>
    <col min="29" max="29" width="12.125" style="9" customWidth="1"/>
    <col min="30" max="30" width="7.375" style="9" customWidth="1"/>
    <col min="31" max="31" width="12" style="9" customWidth="1"/>
    <col min="32" max="32" width="7.375" style="9" customWidth="1"/>
    <col min="33" max="33" width="11.5" style="9" customWidth="1"/>
    <col min="34" max="34" width="7.5" style="9"/>
    <col min="35" max="35" width="2.5" style="9" customWidth="1"/>
    <col min="36" max="36" width="9.875" style="9" customWidth="1"/>
    <col min="37" max="37" width="8.875" style="9" customWidth="1"/>
    <col min="38" max="38" width="9.5" style="9" customWidth="1"/>
    <col min="39" max="39" width="8.5" style="9" customWidth="1"/>
  </cols>
  <sheetData>
    <row r="1" spans="1:39" ht="2.1" customHeight="1" x14ac:dyDescent="0.5">
      <c r="A1" s="13"/>
      <c r="B1" s="131">
        <f>VLOOKUP(J4,Versions!$A$1:$B$10,2,FALSE)</f>
        <v>49</v>
      </c>
      <c r="C1" s="132"/>
      <c r="D1" s="104"/>
      <c r="E1" s="132">
        <f>(($D$6-2015)*12+COUNTIF($D$1:D1,"&lt;&gt;"&amp;"")+1)</f>
        <v>61</v>
      </c>
      <c r="F1" s="132">
        <f>(($D$6-2015)*12+COUNTIF($D$1:E1,"&lt;&gt;"&amp;"")+1)</f>
        <v>62</v>
      </c>
      <c r="G1" s="132">
        <f>(($D$6-2015)*12+COUNTIF($D$1:F1,"&lt;&gt;"&amp;"")+1)</f>
        <v>63</v>
      </c>
      <c r="H1" s="132">
        <f>(($D$6-2015)*12+COUNTIF($D$1:G1,"&lt;&gt;"&amp;"")+1)</f>
        <v>64</v>
      </c>
      <c r="I1" s="132">
        <f>(($D$6-2015)*12+COUNTIF($D$1:H1,"&lt;&gt;"&amp;"")+1)</f>
        <v>65</v>
      </c>
      <c r="J1" s="132">
        <f>(($D$6-2015)*12+COUNTIF($D$1:I1,"&lt;&gt;"&amp;"")+1)</f>
        <v>66</v>
      </c>
      <c r="K1" s="132">
        <f>(($D$6-2015)*12+COUNTIF($D$1:J1,"&lt;&gt;"&amp;"")+1)</f>
        <v>67</v>
      </c>
      <c r="L1" s="132">
        <f>(($D$6-2015)*12+COUNTIF($D$1:K1,"&lt;&gt;"&amp;"")+1)</f>
        <v>68</v>
      </c>
      <c r="M1" s="132">
        <f>(($D$6-2015)*12+COUNTIF($D$1:L1,"&lt;&gt;"&amp;"")+1)</f>
        <v>69</v>
      </c>
      <c r="N1" s="132">
        <f>(($D$6-2015)*12+COUNTIF($D$1:M1,"&lt;&gt;"&amp;"")+1)</f>
        <v>70</v>
      </c>
      <c r="O1" s="132">
        <f>(($D$6-2015)*12+COUNTIF($D$1:N1,"&lt;&gt;"&amp;"")+1)</f>
        <v>71</v>
      </c>
      <c r="P1" s="132">
        <f>(($D$6-2015)*12+COUNTIF($D$1:O1,"&lt;&gt;"&amp;"")+1)</f>
        <v>72</v>
      </c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 t="str">
        <f>AE8</f>
        <v>Budget</v>
      </c>
      <c r="AF1" s="133"/>
      <c r="AG1" s="133"/>
      <c r="AH1" s="133"/>
      <c r="AI1" s="133"/>
      <c r="AJ1" s="133"/>
      <c r="AK1" s="133"/>
      <c r="AL1" s="105"/>
      <c r="AM1" s="105"/>
    </row>
    <row r="2" spans="1:39" ht="3" customHeight="1" x14ac:dyDescent="0.5">
      <c r="A2" s="13"/>
      <c r="B2" s="131">
        <f>MATCH(D8,E8:P8,0)</f>
        <v>12</v>
      </c>
      <c r="C2" s="132"/>
      <c r="D2" s="104"/>
      <c r="E2" s="132" t="str">
        <f t="shared" ref="E2:P2" si="0">IF(E1&gt;=$B$1,"Projection","Actual")</f>
        <v>Projection</v>
      </c>
      <c r="F2" s="132" t="str">
        <f t="shared" si="0"/>
        <v>Projection</v>
      </c>
      <c r="G2" s="132" t="str">
        <f t="shared" si="0"/>
        <v>Projection</v>
      </c>
      <c r="H2" s="132" t="str">
        <f t="shared" si="0"/>
        <v>Projection</v>
      </c>
      <c r="I2" s="132" t="str">
        <f t="shared" si="0"/>
        <v>Projection</v>
      </c>
      <c r="J2" s="132" t="str">
        <f t="shared" si="0"/>
        <v>Projection</v>
      </c>
      <c r="K2" s="132" t="str">
        <f t="shared" si="0"/>
        <v>Projection</v>
      </c>
      <c r="L2" s="132" t="str">
        <f t="shared" si="0"/>
        <v>Projection</v>
      </c>
      <c r="M2" s="132" t="str">
        <f t="shared" si="0"/>
        <v>Projection</v>
      </c>
      <c r="N2" s="132" t="str">
        <f t="shared" si="0"/>
        <v>Projection</v>
      </c>
      <c r="O2" s="132" t="str">
        <f t="shared" si="0"/>
        <v>Projection</v>
      </c>
      <c r="P2" s="132" t="str">
        <f t="shared" si="0"/>
        <v>Projection</v>
      </c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05"/>
      <c r="AM2" s="105"/>
    </row>
    <row r="3" spans="1:39" ht="15.6" customHeight="1" x14ac:dyDescent="0.5">
      <c r="A3" s="13"/>
      <c r="B3" s="106" t="s">
        <v>0</v>
      </c>
      <c r="C3" s="104"/>
      <c r="D3" s="104"/>
      <c r="E3" s="104"/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39" ht="15" customHeight="1" x14ac:dyDescent="0.5">
      <c r="A4" s="13"/>
      <c r="B4" s="107" t="s">
        <v>1</v>
      </c>
      <c r="C4" s="104"/>
      <c r="D4" s="104"/>
      <c r="E4" s="108" t="s">
        <v>2</v>
      </c>
      <c r="F4" s="190" t="s">
        <v>129</v>
      </c>
      <c r="G4" s="191"/>
      <c r="H4" s="105"/>
      <c r="I4" s="108" t="s">
        <v>4</v>
      </c>
      <c r="J4" s="190" t="s">
        <v>5</v>
      </c>
      <c r="K4" s="191"/>
      <c r="L4" s="105"/>
      <c r="M4" s="105"/>
      <c r="N4" s="108" t="s">
        <v>6</v>
      </c>
      <c r="O4" s="190" t="s">
        <v>5</v>
      </c>
      <c r="P4" s="191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x14ac:dyDescent="0.5">
      <c r="A5" s="11"/>
      <c r="B5" s="107"/>
      <c r="C5" s="104"/>
      <c r="D5" s="109"/>
      <c r="E5" s="110"/>
      <c r="F5" s="110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35"/>
      <c r="AM5" s="105"/>
    </row>
    <row r="6" spans="1:39" ht="15.6" customHeight="1" x14ac:dyDescent="0.5">
      <c r="A6" s="11"/>
      <c r="B6" s="103"/>
      <c r="C6" s="104"/>
      <c r="D6" s="144">
        <v>2020</v>
      </c>
      <c r="E6" s="192" t="str">
        <f>D6&amp;" of "&amp;J4</f>
        <v>2020 of Budget</v>
      </c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12"/>
      <c r="T6" s="105"/>
      <c r="U6" s="194" t="str">
        <f>+"January - "&amp;TEXT(D8,"MMM")&amp;" YTD"</f>
        <v>January - December YTD</v>
      </c>
      <c r="V6" s="195"/>
      <c r="W6" s="195"/>
      <c r="X6" s="195"/>
      <c r="Y6" s="195"/>
      <c r="Z6" s="195"/>
      <c r="AA6" s="196"/>
      <c r="AB6" s="105"/>
      <c r="AC6" s="183" t="str">
        <f>D8&amp;" - "&amp;D6</f>
        <v>December - 2020</v>
      </c>
      <c r="AD6" s="200"/>
      <c r="AE6" s="200"/>
      <c r="AF6" s="113"/>
      <c r="AG6" s="183" t="str">
        <f>+AC8&amp;" vs. "&amp;AE8&amp;":"</f>
        <v>Budget vs. Budget:</v>
      </c>
      <c r="AH6" s="184"/>
      <c r="AI6" s="105"/>
      <c r="AJ6" s="183" t="str">
        <f>D8&amp;" - "&amp;D6-1</f>
        <v>December - 2019</v>
      </c>
      <c r="AK6" s="184"/>
      <c r="AL6" s="183" t="str">
        <f>+"Actual vs. Prior Year"</f>
        <v>Actual vs. Prior Year</v>
      </c>
      <c r="AM6" s="184"/>
    </row>
    <row r="7" spans="1:39" s="1" customFormat="1" ht="12.75" customHeight="1" x14ac:dyDescent="0.5">
      <c r="A7" s="15"/>
      <c r="B7" s="103"/>
      <c r="C7" s="103"/>
      <c r="D7" s="114"/>
      <c r="E7" s="115" t="str">
        <f t="shared" ref="E7:P7" si="1">E2</f>
        <v>Projection</v>
      </c>
      <c r="F7" s="115" t="str">
        <f t="shared" si="1"/>
        <v>Projection</v>
      </c>
      <c r="G7" s="115" t="str">
        <f t="shared" si="1"/>
        <v>Projection</v>
      </c>
      <c r="H7" s="115" t="str">
        <f t="shared" si="1"/>
        <v>Projection</v>
      </c>
      <c r="I7" s="115" t="str">
        <f t="shared" si="1"/>
        <v>Projection</v>
      </c>
      <c r="J7" s="115" t="str">
        <f t="shared" si="1"/>
        <v>Projection</v>
      </c>
      <c r="K7" s="115" t="str">
        <f t="shared" si="1"/>
        <v>Projection</v>
      </c>
      <c r="L7" s="115" t="str">
        <f t="shared" si="1"/>
        <v>Projection</v>
      </c>
      <c r="M7" s="115" t="str">
        <f t="shared" si="1"/>
        <v>Projection</v>
      </c>
      <c r="N7" s="115" t="str">
        <f t="shared" si="1"/>
        <v>Projection</v>
      </c>
      <c r="O7" s="115" t="str">
        <f t="shared" si="1"/>
        <v>Projection</v>
      </c>
      <c r="P7" s="115" t="str">
        <f t="shared" si="1"/>
        <v>Projection</v>
      </c>
      <c r="Q7" s="143"/>
      <c r="R7" s="116"/>
      <c r="S7" s="112"/>
      <c r="T7" s="114"/>
      <c r="U7" s="197"/>
      <c r="V7" s="198"/>
      <c r="W7" s="198"/>
      <c r="X7" s="198"/>
      <c r="Y7" s="198"/>
      <c r="Z7" s="198"/>
      <c r="AA7" s="199"/>
      <c r="AB7" s="114"/>
      <c r="AC7" s="185"/>
      <c r="AD7" s="201"/>
      <c r="AE7" s="201"/>
      <c r="AF7" s="117"/>
      <c r="AG7" s="185"/>
      <c r="AH7" s="186"/>
      <c r="AI7" s="114"/>
      <c r="AJ7" s="185"/>
      <c r="AK7" s="186"/>
      <c r="AL7" s="185"/>
      <c r="AM7" s="186"/>
    </row>
    <row r="8" spans="1:39" s="1" customFormat="1" ht="17.100000000000001" customHeight="1" x14ac:dyDescent="0.4">
      <c r="A8" s="13"/>
      <c r="B8" s="103"/>
      <c r="C8" s="114"/>
      <c r="D8" s="144" t="s">
        <v>7</v>
      </c>
      <c r="E8" s="118" t="s">
        <v>8</v>
      </c>
      <c r="F8" s="118" t="s">
        <v>9</v>
      </c>
      <c r="G8" s="118" t="s">
        <v>10</v>
      </c>
      <c r="H8" s="118" t="s">
        <v>11</v>
      </c>
      <c r="I8" s="118" t="s">
        <v>12</v>
      </c>
      <c r="J8" s="118" t="s">
        <v>13</v>
      </c>
      <c r="K8" s="118" t="s">
        <v>14</v>
      </c>
      <c r="L8" s="118" t="s">
        <v>15</v>
      </c>
      <c r="M8" s="118" t="s">
        <v>16</v>
      </c>
      <c r="N8" s="118" t="s">
        <v>17</v>
      </c>
      <c r="O8" s="118" t="s">
        <v>18</v>
      </c>
      <c r="P8" s="118" t="s">
        <v>7</v>
      </c>
      <c r="Q8" s="114"/>
      <c r="R8" s="119" t="s">
        <v>19</v>
      </c>
      <c r="S8" s="120" t="s">
        <v>20</v>
      </c>
      <c r="T8" s="114"/>
      <c r="U8" s="164">
        <f>+D6</f>
        <v>2020</v>
      </c>
      <c r="V8" s="134" t="s">
        <v>20</v>
      </c>
      <c r="W8" s="165">
        <f>+U8-1</f>
        <v>2019</v>
      </c>
      <c r="X8" s="134" t="s">
        <v>20</v>
      </c>
      <c r="Y8" s="165" t="s">
        <v>21</v>
      </c>
      <c r="Z8" s="165"/>
      <c r="AA8" s="166" t="s">
        <v>22</v>
      </c>
      <c r="AB8" s="114"/>
      <c r="AC8" s="115" t="str">
        <f>J4</f>
        <v>Budget</v>
      </c>
      <c r="AD8" s="120" t="s">
        <v>20</v>
      </c>
      <c r="AE8" s="121" t="str">
        <f>O4</f>
        <v>Budget</v>
      </c>
      <c r="AF8" s="120" t="s">
        <v>20</v>
      </c>
      <c r="AG8" s="122" t="s">
        <v>23</v>
      </c>
      <c r="AH8" s="122" t="s">
        <v>24</v>
      </c>
      <c r="AI8" s="114"/>
      <c r="AJ8" s="123" t="s">
        <v>25</v>
      </c>
      <c r="AK8" s="134" t="s">
        <v>20</v>
      </c>
      <c r="AL8" s="122" t="s">
        <v>23</v>
      </c>
      <c r="AM8" s="122" t="s">
        <v>24</v>
      </c>
    </row>
    <row r="9" spans="1:39" s="8" customFormat="1" ht="13.35" customHeight="1" x14ac:dyDescent="0.4">
      <c r="A9" s="16"/>
      <c r="B9" s="104"/>
      <c r="C9" s="107"/>
      <c r="D9" s="107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04"/>
      <c r="R9" s="125"/>
      <c r="S9" s="126"/>
      <c r="T9" s="104"/>
      <c r="U9" s="124"/>
      <c r="V9" s="126"/>
      <c r="W9" s="124"/>
      <c r="X9" s="126"/>
      <c r="Y9" s="127"/>
      <c r="Z9" s="104"/>
      <c r="AA9" s="128"/>
      <c r="AB9" s="104"/>
      <c r="AC9" s="125"/>
      <c r="AD9" s="126"/>
      <c r="AE9" s="129"/>
      <c r="AF9" s="126"/>
      <c r="AG9" s="124"/>
      <c r="AH9" s="130"/>
      <c r="AI9" s="104"/>
      <c r="AJ9" s="125"/>
      <c r="AK9" s="126"/>
      <c r="AL9" s="127"/>
      <c r="AM9" s="130"/>
    </row>
    <row r="10" spans="1:39" s="8" customFormat="1" ht="13.35" customHeight="1" x14ac:dyDescent="0.45">
      <c r="A10" s="13" t="s">
        <v>26</v>
      </c>
      <c r="C10" s="19" t="s">
        <v>27</v>
      </c>
      <c r="D10" s="19"/>
      <c r="E10" s="20">
        <f t="shared" ref="E10:P10" ca="1" si="2">SUM(E11:E15)</f>
        <v>0</v>
      </c>
      <c r="F10" s="20">
        <f t="shared" ca="1" si="2"/>
        <v>0</v>
      </c>
      <c r="G10" s="20">
        <f t="shared" ca="1" si="2"/>
        <v>0</v>
      </c>
      <c r="H10" s="20">
        <f t="shared" ca="1" si="2"/>
        <v>0</v>
      </c>
      <c r="I10" s="20">
        <f t="shared" ca="1" si="2"/>
        <v>0</v>
      </c>
      <c r="J10" s="20">
        <f t="shared" ca="1" si="2"/>
        <v>0</v>
      </c>
      <c r="K10" s="20">
        <f t="shared" ca="1" si="2"/>
        <v>0</v>
      </c>
      <c r="L10" s="20">
        <f t="shared" ca="1" si="2"/>
        <v>0</v>
      </c>
      <c r="M10" s="20">
        <f t="shared" ca="1" si="2"/>
        <v>0</v>
      </c>
      <c r="N10" s="20">
        <f t="shared" ca="1" si="2"/>
        <v>0</v>
      </c>
      <c r="O10" s="20">
        <f t="shared" ca="1" si="2"/>
        <v>0</v>
      </c>
      <c r="P10" s="20">
        <f t="shared" ca="1" si="2"/>
        <v>0</v>
      </c>
      <c r="Q10" s="19"/>
      <c r="R10" s="20">
        <f t="shared" ref="R10:R15" ca="1" si="3">+SUM(E10:P10)</f>
        <v>0</v>
      </c>
      <c r="S10" s="21"/>
      <c r="T10" s="22"/>
      <c r="U10" s="23">
        <f t="shared" ref="U10" ca="1" si="4">+SUMIFS($E10:$P10,$E$1:$P$1,"&lt;"&amp;($E$1+$B$2))</f>
        <v>0</v>
      </c>
      <c r="V10" s="21"/>
      <c r="W10" s="20">
        <f>SUM(W11:W15)</f>
        <v>0</v>
      </c>
      <c r="X10" s="21"/>
      <c r="Y10" s="20">
        <f t="shared" ref="Y10:Y15" ca="1" si="5">+U10-W10</f>
        <v>0</v>
      </c>
      <c r="Z10" s="19"/>
      <c r="AA10" s="24">
        <f t="shared" ref="AA10:AA15" ca="1" si="6">+IFERROR(Y10/W10,0)</f>
        <v>0</v>
      </c>
      <c r="AB10" s="22"/>
      <c r="AC10" s="23">
        <f t="shared" ref="AC10:AC15" ca="1" si="7">+INDEX($E10:$P10,1,$B$2)</f>
        <v>0</v>
      </c>
      <c r="AD10" s="25"/>
      <c r="AE10" s="20">
        <f>SUM(AE11:AE15)</f>
        <v>0</v>
      </c>
      <c r="AF10" s="25"/>
      <c r="AG10" s="20">
        <f t="shared" ref="AG10:AG15" ca="1" si="8">+AC10-AE10</f>
        <v>0</v>
      </c>
      <c r="AH10" s="24">
        <f t="shared" ref="AH10:AH15" ca="1" si="9">+IFERROR(AG10/AE10,0)</f>
        <v>0</v>
      </c>
      <c r="AI10" s="22"/>
      <c r="AJ10" s="23">
        <f>SUM(AJ11:AJ15)</f>
        <v>0</v>
      </c>
      <c r="AK10" s="25"/>
      <c r="AL10" s="20">
        <f t="shared" ref="AL10:AL15" ca="1" si="10">+AC10-AJ10</f>
        <v>0</v>
      </c>
      <c r="AM10" s="24">
        <f t="shared" ref="AM10:AM15" ca="1" si="11">+IFERROR(AL10/AJ10,0)</f>
        <v>0</v>
      </c>
    </row>
    <row r="11" spans="1:39" s="8" customFormat="1" ht="13.35" customHeight="1" x14ac:dyDescent="0.45">
      <c r="A11" s="13" t="s">
        <v>28</v>
      </c>
      <c r="C11" s="22"/>
      <c r="D11" s="22" t="s">
        <v>28</v>
      </c>
      <c r="E11" s="26">
        <f ca="1">-SUMIFS(OFFSET(IS_Data!C$2:C$1000,0,(-2018+$D$6)*12+1),IS_Data!$C$2:$C$1000,$J$4,IS_Reformat!$B$2:$B$1000,$F$4,IS_Data!$A$2:$A$1000,$A11)</f>
        <v>0</v>
      </c>
      <c r="F11" s="26">
        <f ca="1">-SUMIFS(OFFSET(IS_Data!D$2:D$1000,0,(-2018+$D$6)*12+1),IS_Data!$C$2:$C$1000,$J$4,IS_Reformat!$B$2:$B$1000,$F$4,IS_Data!$A$2:$A$1000,$A11)</f>
        <v>0</v>
      </c>
      <c r="G11" s="26">
        <f ca="1">-SUMIFS(OFFSET(IS_Data!E$2:E$1000,0,(-2018+$D$6)*12+1),IS_Data!$C$2:$C$1000,$J$4,IS_Reformat!$B$2:$B$1000,$F$4,IS_Data!$A$2:$A$1000,$A11)</f>
        <v>0</v>
      </c>
      <c r="H11" s="26">
        <f ca="1">-SUMIFS(OFFSET(IS_Data!F$2:F$1000,0,(-2018+$D$6)*12+1),IS_Data!$C$2:$C$1000,$J$4,IS_Reformat!$B$2:$B$1000,$F$4,IS_Data!$A$2:$A$1000,$A11)</f>
        <v>0</v>
      </c>
      <c r="I11" s="26">
        <f ca="1">-SUMIFS(OFFSET(IS_Data!G$2:G$1000,0,(-2018+$D$6)*12+1),IS_Data!$C$2:$C$1000,$J$4,IS_Reformat!$B$2:$B$1000,$F$4,IS_Data!$A$2:$A$1000,$A11)</f>
        <v>0</v>
      </c>
      <c r="J11" s="26">
        <f ca="1">-SUMIFS(OFFSET(IS_Data!H$2:H$1000,0,(-2018+$D$6)*12+1),IS_Data!$C$2:$C$1000,$J$4,IS_Reformat!$B$2:$B$1000,$F$4,IS_Data!$A$2:$A$1000,$A11)</f>
        <v>0</v>
      </c>
      <c r="K11" s="26">
        <f ca="1">-SUMIFS(OFFSET(IS_Data!I$2:I$1000,0,(-2018+$D$6)*12+1),IS_Data!$C$2:$C$1000,$J$4,IS_Reformat!$B$2:$B$1000,$F$4,IS_Data!$A$2:$A$1000,$A11)</f>
        <v>0</v>
      </c>
      <c r="L11" s="26">
        <f ca="1">-SUMIFS(OFFSET(IS_Data!J$2:J$1000,0,(-2018+$D$6)*12+1),IS_Data!$C$2:$C$1000,$J$4,IS_Reformat!$B$2:$B$1000,$F$4,IS_Data!$A$2:$A$1000,$A11)</f>
        <v>0</v>
      </c>
      <c r="M11" s="26">
        <f ca="1">-SUMIFS(OFFSET(IS_Data!K$2:K$1000,0,(-2018+$D$6)*12+1),IS_Data!$C$2:$C$1000,$J$4,IS_Reformat!$B$2:$B$1000,$F$4,IS_Data!$A$2:$A$1000,$A11)</f>
        <v>0</v>
      </c>
      <c r="N11" s="26">
        <f ca="1">-SUMIFS(OFFSET(IS_Data!L$2:L$1000,0,(-2018+$D$6)*12+1),IS_Data!$C$2:$C$1000,$J$4,IS_Reformat!$B$2:$B$1000,$F$4,IS_Data!$A$2:$A$1000,$A11)</f>
        <v>0</v>
      </c>
      <c r="O11" s="26">
        <f ca="1">-SUMIFS(OFFSET(IS_Data!M$2:M$1000,0,(-2018+$D$6)*12+1),IS_Data!$C$2:$C$1000,$J$4,IS_Reformat!$B$2:$B$1000,$F$4,IS_Data!$A$2:$A$1000,$A11)</f>
        <v>0</v>
      </c>
      <c r="P11" s="26">
        <f ca="1">-SUMIFS(OFFSET(IS_Data!N$2:N$1000,0,(-2018+$D$6)*12+1),IS_Data!$C$2:$C$1000,$J$4,IS_Reformat!$B$2:$B$1000,$F$4,IS_Data!$A$2:$A$1000,$A11)</f>
        <v>0</v>
      </c>
      <c r="Q11" s="27"/>
      <c r="R11" s="26">
        <f t="shared" ca="1" si="3"/>
        <v>0</v>
      </c>
      <c r="S11" s="28" t="e">
        <f ca="1">R11/R10</f>
        <v>#DIV/0!</v>
      </c>
      <c r="T11" s="22"/>
      <c r="U11" s="26">
        <f ca="1">-SUMIFS($E11:$P11,$E$1:$P$1,"&lt;"&amp;($E$1+$B$2))</f>
        <v>0</v>
      </c>
      <c r="V11" s="28" t="e">
        <f ca="1">U11/U10</f>
        <v>#DIV/0!</v>
      </c>
      <c r="W11" s="26">
        <f>-SUMIFS(IS_Reformat!$D$2:$D$1300,IS_Reformat!$A$2:$A$1300,$J$4,IS_Reformat!$C$2:$C$1300,'Summary P&amp;L'!$A11,IS_Reformat!$B$2:$B$1300,'Summary P&amp;L'!$F$4)</f>
        <v>0</v>
      </c>
      <c r="X11" s="28" t="e">
        <f>W11/W10</f>
        <v>#DIV/0!</v>
      </c>
      <c r="Y11" s="26">
        <f t="shared" ca="1" si="5"/>
        <v>0</v>
      </c>
      <c r="Z11" s="22"/>
      <c r="AA11" s="29">
        <f t="shared" ca="1" si="6"/>
        <v>0</v>
      </c>
      <c r="AB11" s="22"/>
      <c r="AC11" s="26">
        <f t="shared" ca="1" si="7"/>
        <v>0</v>
      </c>
      <c r="AD11" s="28" t="e">
        <f ca="1">AC11/AC10</f>
        <v>#DIV/0!</v>
      </c>
      <c r="AE11" s="26">
        <f>-SUMIFS(IS_Reformat!$E$2:$E$1220,IS_Reformat!$A$2:$A$1220,$AE$1,IS_Reformat!$C$2:$C$1220,'Summary P&amp;L'!$A11,IS_Reformat!$B$2:$B$1220,'Summary P&amp;L'!$F$4)</f>
        <v>0</v>
      </c>
      <c r="AF11" s="28" t="e">
        <f>AE11/AE10</f>
        <v>#DIV/0!</v>
      </c>
      <c r="AG11" s="57">
        <f t="shared" ca="1" si="8"/>
        <v>0</v>
      </c>
      <c r="AH11" s="29">
        <f t="shared" ca="1" si="9"/>
        <v>0</v>
      </c>
      <c r="AI11" s="22"/>
      <c r="AJ11" s="26">
        <f>-SUMIFS(IS_Reformat!$F$2:$F$1220,IS_Reformat!$A$2:$A$1220,$AE$1,IS_Reformat!$C$2:$C$1220,'Summary P&amp;L'!$A11,IS_Reformat!$B$2:$B$1220,'Summary P&amp;L'!$F$4)</f>
        <v>0</v>
      </c>
      <c r="AK11" s="28" t="e">
        <f>AJ11/AJ10</f>
        <v>#DIV/0!</v>
      </c>
      <c r="AL11" s="26">
        <f t="shared" ca="1" si="10"/>
        <v>0</v>
      </c>
      <c r="AM11" s="29">
        <f t="shared" ca="1" si="11"/>
        <v>0</v>
      </c>
    </row>
    <row r="12" spans="1:39" s="8" customFormat="1" ht="13.35" customHeight="1" x14ac:dyDescent="0.45">
      <c r="A12" s="13" t="str">
        <f>D12</f>
        <v>Beer</v>
      </c>
      <c r="C12" s="22"/>
      <c r="D12" s="22" t="s">
        <v>29</v>
      </c>
      <c r="E12" s="26">
        <f ca="1">-SUMIFS(OFFSET(IS_Data!C$2:C$1000,0,(-2018+$D$6)*12+1),IS_Data!$C$2:$C$1000,$J$4,IS_Reformat!$B$2:$B$1000,$F$4,IS_Data!$A$2:$A$1000,$A12)</f>
        <v>0</v>
      </c>
      <c r="F12" s="26">
        <f ca="1">-SUMIFS(OFFSET(IS_Data!D$2:D$1000,0,(-2018+$D$6)*12+1),IS_Data!$C$2:$C$1000,$J$4,IS_Reformat!$B$2:$B$1000,$F$4,IS_Data!$A$2:$A$1000,$A12)</f>
        <v>0</v>
      </c>
      <c r="G12" s="26">
        <f ca="1">-SUMIFS(OFFSET(IS_Data!E$2:E$1000,0,(-2018+$D$6)*12+1),IS_Data!$C$2:$C$1000,$J$4,IS_Reformat!$B$2:$B$1000,$F$4,IS_Data!$A$2:$A$1000,$A12)</f>
        <v>0</v>
      </c>
      <c r="H12" s="26">
        <f ca="1">-SUMIFS(OFFSET(IS_Data!F$2:F$1000,0,(-2018+$D$6)*12+1),IS_Data!$C$2:$C$1000,$J$4,IS_Reformat!$B$2:$B$1000,$F$4,IS_Data!$A$2:$A$1000,$A12)</f>
        <v>0</v>
      </c>
      <c r="I12" s="26">
        <f ca="1">-SUMIFS(OFFSET(IS_Data!G$2:G$1000,0,(-2018+$D$6)*12+1),IS_Data!$C$2:$C$1000,$J$4,IS_Reformat!$B$2:$B$1000,$F$4,IS_Data!$A$2:$A$1000,$A12)</f>
        <v>0</v>
      </c>
      <c r="J12" s="26">
        <f ca="1">-SUMIFS(OFFSET(IS_Data!H$2:H$1000,0,(-2018+$D$6)*12+1),IS_Data!$C$2:$C$1000,$J$4,IS_Reformat!$B$2:$B$1000,$F$4,IS_Data!$A$2:$A$1000,$A12)</f>
        <v>0</v>
      </c>
      <c r="K12" s="26">
        <f ca="1">-SUMIFS(OFFSET(IS_Data!I$2:I$1000,0,(-2018+$D$6)*12+1),IS_Data!$C$2:$C$1000,$J$4,IS_Reformat!$B$2:$B$1000,$F$4,IS_Data!$A$2:$A$1000,$A12)</f>
        <v>0</v>
      </c>
      <c r="L12" s="26">
        <f ca="1">-SUMIFS(OFFSET(IS_Data!J$2:J$1000,0,(-2018+$D$6)*12+1),IS_Data!$C$2:$C$1000,$J$4,IS_Reformat!$B$2:$B$1000,$F$4,IS_Data!$A$2:$A$1000,$A12)</f>
        <v>0</v>
      </c>
      <c r="M12" s="26">
        <f ca="1">-SUMIFS(OFFSET(IS_Data!K$2:K$1000,0,(-2018+$D$6)*12+1),IS_Data!$C$2:$C$1000,$J$4,IS_Reformat!$B$2:$B$1000,$F$4,IS_Data!$A$2:$A$1000,$A12)</f>
        <v>0</v>
      </c>
      <c r="N12" s="26">
        <f ca="1">-SUMIFS(OFFSET(IS_Data!L$2:L$1000,0,(-2018+$D$6)*12+1),IS_Data!$C$2:$C$1000,$J$4,IS_Reformat!$B$2:$B$1000,$F$4,IS_Data!$A$2:$A$1000,$A12)</f>
        <v>0</v>
      </c>
      <c r="O12" s="26">
        <f ca="1">-SUMIFS(OFFSET(IS_Data!M$2:M$1000,0,(-2018+$D$6)*12+1),IS_Data!$C$2:$C$1000,$J$4,IS_Reformat!$B$2:$B$1000,$F$4,IS_Data!$A$2:$A$1000,$A12)</f>
        <v>0</v>
      </c>
      <c r="P12" s="26">
        <f ca="1">-SUMIFS(OFFSET(IS_Data!N$2:N$1000,0,(-2018+$D$6)*12+1),IS_Data!$C$2:$C$1000,$J$4,IS_Reformat!$B$2:$B$1000,$F$4,IS_Data!$A$2:$A$1000,$A12)</f>
        <v>0</v>
      </c>
      <c r="Q12" s="27"/>
      <c r="R12" s="26">
        <f t="shared" ca="1" si="3"/>
        <v>0</v>
      </c>
      <c r="S12" s="28" t="e">
        <f ca="1">R12/R10</f>
        <v>#DIV/0!</v>
      </c>
      <c r="T12" s="22"/>
      <c r="U12" s="26">
        <f ca="1">-SUMIFS($E12:$P12,$E$1:$P$1,"&lt;"&amp;($E$1+$B$2))</f>
        <v>0</v>
      </c>
      <c r="V12" s="28" t="e">
        <f ca="1">U12/U10</f>
        <v>#DIV/0!</v>
      </c>
      <c r="W12" s="26">
        <f>-SUMIFS(IS_Reformat!$D$2:$D$1300,IS_Reformat!$A$2:$A$1300,$J$4,IS_Reformat!$C$2:$C$1300,'Summary P&amp;L'!$A12,IS_Reformat!$B$2:$B$1300,'Summary P&amp;L'!$F$4)</f>
        <v>0</v>
      </c>
      <c r="X12" s="28" t="e">
        <f>W12/W10</f>
        <v>#DIV/0!</v>
      </c>
      <c r="Y12" s="26">
        <f t="shared" ca="1" si="5"/>
        <v>0</v>
      </c>
      <c r="Z12" s="22"/>
      <c r="AA12" s="29">
        <f t="shared" ca="1" si="6"/>
        <v>0</v>
      </c>
      <c r="AB12" s="22"/>
      <c r="AC12" s="26">
        <f t="shared" ca="1" si="7"/>
        <v>0</v>
      </c>
      <c r="AD12" s="28" t="e">
        <f ca="1">AC12/AC10</f>
        <v>#DIV/0!</v>
      </c>
      <c r="AE12" s="26">
        <f>-SUMIFS(IS_Reformat!$E$2:$E$1220,IS_Reformat!$A$2:$A$1220,$AE$1,IS_Reformat!$C$2:$C$1220,'Summary P&amp;L'!$A12,IS_Reformat!$B$2:$B$1220,'Summary P&amp;L'!$F$4)</f>
        <v>0</v>
      </c>
      <c r="AF12" s="28" t="e">
        <f>AE12/AE10</f>
        <v>#DIV/0!</v>
      </c>
      <c r="AG12" s="57">
        <f t="shared" ca="1" si="8"/>
        <v>0</v>
      </c>
      <c r="AH12" s="29">
        <f t="shared" ca="1" si="9"/>
        <v>0</v>
      </c>
      <c r="AI12" s="22"/>
      <c r="AJ12" s="26">
        <f>-SUMIFS(IS_Reformat!$F$2:$F$1220,IS_Reformat!$A$2:$A$1220,$AE$1,IS_Reformat!$C$2:$C$1220,'Summary P&amp;L'!$A12,IS_Reformat!$B$2:$B$1220,'Summary P&amp;L'!$F$4)</f>
        <v>0</v>
      </c>
      <c r="AK12" s="28" t="e">
        <f>AJ12/AJ10</f>
        <v>#DIV/0!</v>
      </c>
      <c r="AL12" s="26">
        <f t="shared" ca="1" si="10"/>
        <v>0</v>
      </c>
      <c r="AM12" s="29">
        <f t="shared" ca="1" si="11"/>
        <v>0</v>
      </c>
    </row>
    <row r="13" spans="1:39" s="8" customFormat="1" ht="13.35" customHeight="1" x14ac:dyDescent="0.45">
      <c r="A13" s="13" t="str">
        <f>D13</f>
        <v>Liquor</v>
      </c>
      <c r="C13" s="22"/>
      <c r="D13" s="22" t="s">
        <v>30</v>
      </c>
      <c r="E13" s="26">
        <f ca="1">-SUMIFS(OFFSET(IS_Data!C$2:C$1000,0,(-2018+$D$6)*12+1),IS_Data!$C$2:$C$1000,$J$4,IS_Reformat!$B$2:$B$1000,$F$4,IS_Data!$A$2:$A$1000,$A13)</f>
        <v>0</v>
      </c>
      <c r="F13" s="26">
        <f ca="1">-SUMIFS(OFFSET(IS_Data!D$2:D$1000,0,(-2018+$D$6)*12+1),IS_Data!$C$2:$C$1000,$J$4,IS_Reformat!$B$2:$B$1000,$F$4,IS_Data!$A$2:$A$1000,$A13)</f>
        <v>0</v>
      </c>
      <c r="G13" s="26">
        <f ca="1">-SUMIFS(OFFSET(IS_Data!E$2:E$1000,0,(-2018+$D$6)*12+1),IS_Data!$C$2:$C$1000,$J$4,IS_Reformat!$B$2:$B$1000,$F$4,IS_Data!$A$2:$A$1000,$A13)</f>
        <v>0</v>
      </c>
      <c r="H13" s="26">
        <f ca="1">-SUMIFS(OFFSET(IS_Data!F$2:F$1000,0,(-2018+$D$6)*12+1),IS_Data!$C$2:$C$1000,$J$4,IS_Reformat!$B$2:$B$1000,$F$4,IS_Data!$A$2:$A$1000,$A13)</f>
        <v>0</v>
      </c>
      <c r="I13" s="26">
        <f ca="1">-SUMIFS(OFFSET(IS_Data!G$2:G$1000,0,(-2018+$D$6)*12+1),IS_Data!$C$2:$C$1000,$J$4,IS_Reformat!$B$2:$B$1000,$F$4,IS_Data!$A$2:$A$1000,$A13)</f>
        <v>0</v>
      </c>
      <c r="J13" s="26">
        <f ca="1">-SUMIFS(OFFSET(IS_Data!H$2:H$1000,0,(-2018+$D$6)*12+1),IS_Data!$C$2:$C$1000,$J$4,IS_Reformat!$B$2:$B$1000,$F$4,IS_Data!$A$2:$A$1000,$A13)</f>
        <v>0</v>
      </c>
      <c r="K13" s="26">
        <f ca="1">-SUMIFS(OFFSET(IS_Data!I$2:I$1000,0,(-2018+$D$6)*12+1),IS_Data!$C$2:$C$1000,$J$4,IS_Reformat!$B$2:$B$1000,$F$4,IS_Data!$A$2:$A$1000,$A13)</f>
        <v>0</v>
      </c>
      <c r="L13" s="26">
        <f ca="1">-SUMIFS(OFFSET(IS_Data!J$2:J$1000,0,(-2018+$D$6)*12+1),IS_Data!$C$2:$C$1000,$J$4,IS_Reformat!$B$2:$B$1000,$F$4,IS_Data!$A$2:$A$1000,$A13)</f>
        <v>0</v>
      </c>
      <c r="M13" s="26">
        <f ca="1">-SUMIFS(OFFSET(IS_Data!K$2:K$1000,0,(-2018+$D$6)*12+1),IS_Data!$C$2:$C$1000,$J$4,IS_Reformat!$B$2:$B$1000,$F$4,IS_Data!$A$2:$A$1000,$A13)</f>
        <v>0</v>
      </c>
      <c r="N13" s="26">
        <f ca="1">-SUMIFS(OFFSET(IS_Data!L$2:L$1000,0,(-2018+$D$6)*12+1),IS_Data!$C$2:$C$1000,$J$4,IS_Reformat!$B$2:$B$1000,$F$4,IS_Data!$A$2:$A$1000,$A13)</f>
        <v>0</v>
      </c>
      <c r="O13" s="26">
        <f ca="1">-SUMIFS(OFFSET(IS_Data!M$2:M$1000,0,(-2018+$D$6)*12+1),IS_Data!$C$2:$C$1000,$J$4,IS_Reformat!$B$2:$B$1000,$F$4,IS_Data!$A$2:$A$1000,$A13)</f>
        <v>0</v>
      </c>
      <c r="P13" s="26">
        <f ca="1">-SUMIFS(OFFSET(IS_Data!N$2:N$1000,0,(-2018+$D$6)*12+1),IS_Data!$C$2:$C$1000,$J$4,IS_Reformat!$B$2:$B$1000,$F$4,IS_Data!$A$2:$A$1000,$A13)</f>
        <v>0</v>
      </c>
      <c r="Q13" s="27"/>
      <c r="R13" s="26">
        <f t="shared" ca="1" si="3"/>
        <v>0</v>
      </c>
      <c r="S13" s="28" t="e">
        <f ca="1">R13/R10</f>
        <v>#DIV/0!</v>
      </c>
      <c r="T13" s="22"/>
      <c r="U13" s="26">
        <f ca="1">-SUMIFS($E13:$P13,$E$1:$P$1,"&lt;"&amp;($E$1+$B$2))</f>
        <v>0</v>
      </c>
      <c r="V13" s="28" t="e">
        <f ca="1">U13/U10</f>
        <v>#DIV/0!</v>
      </c>
      <c r="W13" s="26">
        <f>-SUMIFS(IS_Reformat!$D$2:$D$1300,IS_Reformat!$A$2:$A$1300,$J$4,IS_Reformat!$C$2:$C$1300,'Summary P&amp;L'!$A13,IS_Reformat!$B$2:$B$1300,'Summary P&amp;L'!$F$4)</f>
        <v>0</v>
      </c>
      <c r="X13" s="28" t="e">
        <f>W13/W10</f>
        <v>#DIV/0!</v>
      </c>
      <c r="Y13" s="26">
        <f t="shared" ca="1" si="5"/>
        <v>0</v>
      </c>
      <c r="Z13" s="22"/>
      <c r="AA13" s="29">
        <f t="shared" ca="1" si="6"/>
        <v>0</v>
      </c>
      <c r="AB13" s="22"/>
      <c r="AC13" s="26">
        <f t="shared" ca="1" si="7"/>
        <v>0</v>
      </c>
      <c r="AD13" s="28" t="e">
        <f ca="1">AC13/AC10</f>
        <v>#DIV/0!</v>
      </c>
      <c r="AE13" s="26">
        <f>-SUMIFS(IS_Reformat!$E$2:$E$1220,IS_Reformat!$A$2:$A$1220,$AE$1,IS_Reformat!$C$2:$C$1220,'Summary P&amp;L'!$A13,IS_Reformat!$B$2:$B$1220,'Summary P&amp;L'!$F$4)</f>
        <v>0</v>
      </c>
      <c r="AF13" s="28" t="e">
        <f>AE13/AE10</f>
        <v>#DIV/0!</v>
      </c>
      <c r="AG13" s="57">
        <f t="shared" ca="1" si="8"/>
        <v>0</v>
      </c>
      <c r="AH13" s="29">
        <f t="shared" ca="1" si="9"/>
        <v>0</v>
      </c>
      <c r="AI13" s="22"/>
      <c r="AJ13" s="26">
        <f>-SUMIFS(IS_Reformat!$F$2:$F$1220,IS_Reformat!$A$2:$A$1220,$AE$1,IS_Reformat!$C$2:$C$1220,'Summary P&amp;L'!$A13,IS_Reformat!$B$2:$B$1220,'Summary P&amp;L'!$F$4)</f>
        <v>0</v>
      </c>
      <c r="AK13" s="28" t="e">
        <f>AJ13/AJ10</f>
        <v>#DIV/0!</v>
      </c>
      <c r="AL13" s="26">
        <f t="shared" ca="1" si="10"/>
        <v>0</v>
      </c>
      <c r="AM13" s="29">
        <f t="shared" ca="1" si="11"/>
        <v>0</v>
      </c>
    </row>
    <row r="14" spans="1:39" s="8" customFormat="1" ht="13.35" customHeight="1" x14ac:dyDescent="0.45">
      <c r="A14" s="13" t="str">
        <f>D14</f>
        <v>Wine</v>
      </c>
      <c r="C14" s="22"/>
      <c r="D14" s="22" t="s">
        <v>31</v>
      </c>
      <c r="E14" s="26">
        <f ca="1">-SUMIFS(OFFSET(IS_Data!C$2:C$1000,0,(-2018+$D$6)*12+1),IS_Data!$C$2:$C$1000,$J$4,IS_Reformat!$B$2:$B$1000,$F$4,IS_Data!$A$2:$A$1000,$A14)</f>
        <v>0</v>
      </c>
      <c r="F14" s="26">
        <f ca="1">-SUMIFS(OFFSET(IS_Data!D$2:D$1000,0,(-2018+$D$6)*12+1),IS_Data!$C$2:$C$1000,$J$4,IS_Reformat!$B$2:$B$1000,$F$4,IS_Data!$A$2:$A$1000,$A14)</f>
        <v>0</v>
      </c>
      <c r="G14" s="26">
        <f ca="1">-SUMIFS(OFFSET(IS_Data!E$2:E$1000,0,(-2018+$D$6)*12+1),IS_Data!$C$2:$C$1000,$J$4,IS_Reformat!$B$2:$B$1000,$F$4,IS_Data!$A$2:$A$1000,$A14)</f>
        <v>0</v>
      </c>
      <c r="H14" s="26">
        <f ca="1">-SUMIFS(OFFSET(IS_Data!F$2:F$1000,0,(-2018+$D$6)*12+1),IS_Data!$C$2:$C$1000,$J$4,IS_Reformat!$B$2:$B$1000,$F$4,IS_Data!$A$2:$A$1000,$A14)</f>
        <v>0</v>
      </c>
      <c r="I14" s="26">
        <f ca="1">-SUMIFS(OFFSET(IS_Data!G$2:G$1000,0,(-2018+$D$6)*12+1),IS_Data!$C$2:$C$1000,$J$4,IS_Reformat!$B$2:$B$1000,$F$4,IS_Data!$A$2:$A$1000,$A14)</f>
        <v>0</v>
      </c>
      <c r="J14" s="26">
        <f ca="1">-SUMIFS(OFFSET(IS_Data!H$2:H$1000,0,(-2018+$D$6)*12+1),IS_Data!$C$2:$C$1000,$J$4,IS_Reformat!$B$2:$B$1000,$F$4,IS_Data!$A$2:$A$1000,$A14)</f>
        <v>0</v>
      </c>
      <c r="K14" s="26">
        <f ca="1">-SUMIFS(OFFSET(IS_Data!I$2:I$1000,0,(-2018+$D$6)*12+1),IS_Data!$C$2:$C$1000,$J$4,IS_Reformat!$B$2:$B$1000,$F$4,IS_Data!$A$2:$A$1000,$A14)</f>
        <v>0</v>
      </c>
      <c r="L14" s="26">
        <f ca="1">-SUMIFS(OFFSET(IS_Data!J$2:J$1000,0,(-2018+$D$6)*12+1),IS_Data!$C$2:$C$1000,$J$4,IS_Reformat!$B$2:$B$1000,$F$4,IS_Data!$A$2:$A$1000,$A14)</f>
        <v>0</v>
      </c>
      <c r="M14" s="26">
        <f ca="1">-SUMIFS(OFFSET(IS_Data!K$2:K$1000,0,(-2018+$D$6)*12+1),IS_Data!$C$2:$C$1000,$J$4,IS_Reformat!$B$2:$B$1000,$F$4,IS_Data!$A$2:$A$1000,$A14)</f>
        <v>0</v>
      </c>
      <c r="N14" s="26">
        <f ca="1">-SUMIFS(OFFSET(IS_Data!L$2:L$1000,0,(-2018+$D$6)*12+1),IS_Data!$C$2:$C$1000,$J$4,IS_Reformat!$B$2:$B$1000,$F$4,IS_Data!$A$2:$A$1000,$A14)</f>
        <v>0</v>
      </c>
      <c r="O14" s="26">
        <f ca="1">-SUMIFS(OFFSET(IS_Data!M$2:M$1000,0,(-2018+$D$6)*12+1),IS_Data!$C$2:$C$1000,$J$4,IS_Reformat!$B$2:$B$1000,$F$4,IS_Data!$A$2:$A$1000,$A14)</f>
        <v>0</v>
      </c>
      <c r="P14" s="26">
        <f ca="1">-SUMIFS(OFFSET(IS_Data!N$2:N$1000,0,(-2018+$D$6)*12+1),IS_Data!$C$2:$C$1000,$J$4,IS_Reformat!$B$2:$B$1000,$F$4,IS_Data!$A$2:$A$1000,$A14)</f>
        <v>0</v>
      </c>
      <c r="Q14" s="27"/>
      <c r="R14" s="26">
        <f t="shared" ca="1" si="3"/>
        <v>0</v>
      </c>
      <c r="S14" s="28" t="e">
        <f ca="1">R14/R10</f>
        <v>#DIV/0!</v>
      </c>
      <c r="T14" s="22"/>
      <c r="U14" s="26">
        <f ca="1">-SUMIFS($E14:$P14,$E$1:$P$1,"&lt;"&amp;($E$1+$B$2))</f>
        <v>0</v>
      </c>
      <c r="V14" s="28" t="e">
        <f ca="1">U14/U10</f>
        <v>#DIV/0!</v>
      </c>
      <c r="W14" s="26">
        <f>-SUMIFS(IS_Reformat!$D$2:$D$1300,IS_Reformat!$A$2:$A$1300,$J$4,IS_Reformat!$C$2:$C$1300,'Summary P&amp;L'!$A14,IS_Reformat!$B$2:$B$1300,'Summary P&amp;L'!$F$4)</f>
        <v>0</v>
      </c>
      <c r="X14" s="28" t="e">
        <f>W14/W10</f>
        <v>#DIV/0!</v>
      </c>
      <c r="Y14" s="26">
        <f t="shared" ca="1" si="5"/>
        <v>0</v>
      </c>
      <c r="Z14" s="22"/>
      <c r="AA14" s="29">
        <f t="shared" ca="1" si="6"/>
        <v>0</v>
      </c>
      <c r="AB14" s="22"/>
      <c r="AC14" s="26">
        <f t="shared" ca="1" si="7"/>
        <v>0</v>
      </c>
      <c r="AD14" s="28" t="e">
        <f ca="1">AC14/AC10</f>
        <v>#DIV/0!</v>
      </c>
      <c r="AE14" s="26">
        <f>-SUMIFS(IS_Reformat!$E$2:$E$1220,IS_Reformat!$A$2:$A$1220,$AE$1,IS_Reformat!$C$2:$C$1220,'Summary P&amp;L'!$A14,IS_Reformat!$B$2:$B$1220,'Summary P&amp;L'!$F$4)</f>
        <v>0</v>
      </c>
      <c r="AF14" s="28" t="e">
        <f>AE14/AE10</f>
        <v>#DIV/0!</v>
      </c>
      <c r="AG14" s="57">
        <f t="shared" ca="1" si="8"/>
        <v>0</v>
      </c>
      <c r="AH14" s="29">
        <f t="shared" ca="1" si="9"/>
        <v>0</v>
      </c>
      <c r="AI14" s="22"/>
      <c r="AJ14" s="26">
        <f>-SUMIFS(IS_Reformat!$F$2:$F$1220,IS_Reformat!$A$2:$A$1220,$AE$1,IS_Reformat!$C$2:$C$1220,'Summary P&amp;L'!$A14,IS_Reformat!$B$2:$B$1220,'Summary P&amp;L'!$F$4)</f>
        <v>0</v>
      </c>
      <c r="AK14" s="28" t="e">
        <f>AJ14/AJ10</f>
        <v>#DIV/0!</v>
      </c>
      <c r="AL14" s="26">
        <f t="shared" ca="1" si="10"/>
        <v>0</v>
      </c>
      <c r="AM14" s="29">
        <f t="shared" ca="1" si="11"/>
        <v>0</v>
      </c>
    </row>
    <row r="15" spans="1:39" s="8" customFormat="1" ht="13.35" customHeight="1" x14ac:dyDescent="0.45">
      <c r="A15" s="13" t="str">
        <f>D15</f>
        <v>Apparel</v>
      </c>
      <c r="C15" s="22"/>
      <c r="D15" s="22" t="s">
        <v>32</v>
      </c>
      <c r="E15" s="26">
        <f ca="1">-SUMIFS(OFFSET(IS_Data!C$2:C$1000,0,(-2018+$D$6)*12+1),IS_Data!$C$2:$C$1000,$J$4,IS_Reformat!$B$2:$B$1000,$F$4,IS_Data!$A$2:$A$1000,$A15)</f>
        <v>0</v>
      </c>
      <c r="F15" s="26">
        <f ca="1">-SUMIFS(OFFSET(IS_Data!D$2:D$1000,0,(-2018+$D$6)*12+1),IS_Data!$C$2:$C$1000,$J$4,IS_Reformat!$B$2:$B$1000,$F$4,IS_Data!$A$2:$A$1000,$A15)</f>
        <v>0</v>
      </c>
      <c r="G15" s="26">
        <f ca="1">-SUMIFS(OFFSET(IS_Data!E$2:E$1000,0,(-2018+$D$6)*12+1),IS_Data!$C$2:$C$1000,$J$4,IS_Reformat!$B$2:$B$1000,$F$4,IS_Data!$A$2:$A$1000,$A15)</f>
        <v>0</v>
      </c>
      <c r="H15" s="26">
        <f ca="1">-SUMIFS(OFFSET(IS_Data!F$2:F$1000,0,(-2018+$D$6)*12+1),IS_Data!$C$2:$C$1000,$J$4,IS_Reformat!$B$2:$B$1000,$F$4,IS_Data!$A$2:$A$1000,$A15)</f>
        <v>0</v>
      </c>
      <c r="I15" s="26">
        <f ca="1">-SUMIFS(OFFSET(IS_Data!G$2:G$1000,0,(-2018+$D$6)*12+1),IS_Data!$C$2:$C$1000,$J$4,IS_Reformat!$B$2:$B$1000,$F$4,IS_Data!$A$2:$A$1000,$A15)</f>
        <v>0</v>
      </c>
      <c r="J15" s="26">
        <f ca="1">-SUMIFS(OFFSET(IS_Data!H$2:H$1000,0,(-2018+$D$6)*12+1),IS_Data!$C$2:$C$1000,$J$4,IS_Reformat!$B$2:$B$1000,$F$4,IS_Data!$A$2:$A$1000,$A15)</f>
        <v>0</v>
      </c>
      <c r="K15" s="26">
        <f ca="1">-SUMIFS(OFFSET(IS_Data!I$2:I$1000,0,(-2018+$D$6)*12+1),IS_Data!$C$2:$C$1000,$J$4,IS_Reformat!$B$2:$B$1000,$F$4,IS_Data!$A$2:$A$1000,$A15)</f>
        <v>0</v>
      </c>
      <c r="L15" s="26">
        <f ca="1">-SUMIFS(OFFSET(IS_Data!J$2:J$1000,0,(-2018+$D$6)*12+1),IS_Data!$C$2:$C$1000,$J$4,IS_Reformat!$B$2:$B$1000,$F$4,IS_Data!$A$2:$A$1000,$A15)</f>
        <v>0</v>
      </c>
      <c r="M15" s="26">
        <f ca="1">-SUMIFS(OFFSET(IS_Data!K$2:K$1000,0,(-2018+$D$6)*12+1),IS_Data!$C$2:$C$1000,$J$4,IS_Reformat!$B$2:$B$1000,$F$4,IS_Data!$A$2:$A$1000,$A15)</f>
        <v>0</v>
      </c>
      <c r="N15" s="26">
        <f ca="1">-SUMIFS(OFFSET(IS_Data!L$2:L$1000,0,(-2018+$D$6)*12+1),IS_Data!$C$2:$C$1000,$J$4,IS_Reformat!$B$2:$B$1000,$F$4,IS_Data!$A$2:$A$1000,$A15)</f>
        <v>0</v>
      </c>
      <c r="O15" s="26">
        <f ca="1">-SUMIFS(OFFSET(IS_Data!M$2:M$1000,0,(-2018+$D$6)*12+1),IS_Data!$C$2:$C$1000,$J$4,IS_Reformat!$B$2:$B$1000,$F$4,IS_Data!$A$2:$A$1000,$A15)</f>
        <v>0</v>
      </c>
      <c r="P15" s="26">
        <f ca="1">-SUMIFS(OFFSET(IS_Data!N$2:N$1000,0,(-2018+$D$6)*12+1),IS_Data!$C$2:$C$1000,$J$4,IS_Reformat!$B$2:$B$1000,$F$4,IS_Data!$A$2:$A$1000,$A15)</f>
        <v>0</v>
      </c>
      <c r="Q15" s="27"/>
      <c r="R15" s="26">
        <f t="shared" ca="1" si="3"/>
        <v>0</v>
      </c>
      <c r="S15" s="28" t="e">
        <f ca="1">R15/R10</f>
        <v>#DIV/0!</v>
      </c>
      <c r="T15" s="22"/>
      <c r="U15" s="26">
        <f ca="1">-SUMIFS($E15:$P15,$E$1:$P$1,"&lt;"&amp;($E$1+$B$2))</f>
        <v>0</v>
      </c>
      <c r="V15" s="28" t="e">
        <f ca="1">U15/U10</f>
        <v>#DIV/0!</v>
      </c>
      <c r="W15" s="26">
        <f>-SUMIFS(IS_Reformat!$D$2:$D$1300,IS_Reformat!$A$2:$A$1300,$J$4,IS_Reformat!$C$2:$C$1300,'Summary P&amp;L'!$A15,IS_Reformat!$B$2:$B$1300,'Summary P&amp;L'!$F$4)</f>
        <v>0</v>
      </c>
      <c r="X15" s="28" t="e">
        <f>W15/W10</f>
        <v>#DIV/0!</v>
      </c>
      <c r="Y15" s="26">
        <f t="shared" ca="1" si="5"/>
        <v>0</v>
      </c>
      <c r="Z15" s="22"/>
      <c r="AA15" s="29">
        <f t="shared" ca="1" si="6"/>
        <v>0</v>
      </c>
      <c r="AB15" s="22"/>
      <c r="AC15" s="26">
        <f t="shared" ca="1" si="7"/>
        <v>0</v>
      </c>
      <c r="AD15" s="28" t="e">
        <f ca="1">AC15/AC10</f>
        <v>#DIV/0!</v>
      </c>
      <c r="AE15" s="26">
        <f>-SUMIFS(IS_Reformat!$E$2:$E$1220,IS_Reformat!$A$2:$A$1220,$AE$1,IS_Reformat!$C$2:$C$1220,'Summary P&amp;L'!$A15,IS_Reformat!$B$2:$B$1220,'Summary P&amp;L'!$F$4)</f>
        <v>0</v>
      </c>
      <c r="AF15" s="28" t="e">
        <f>AE15/AE10</f>
        <v>#DIV/0!</v>
      </c>
      <c r="AG15" s="57">
        <f t="shared" ca="1" si="8"/>
        <v>0</v>
      </c>
      <c r="AH15" s="29">
        <f t="shared" ca="1" si="9"/>
        <v>0</v>
      </c>
      <c r="AI15" s="22"/>
      <c r="AJ15" s="26">
        <f>-SUMIFS(IS_Reformat!$F$2:$F$1220,IS_Reformat!$A$2:$A$1220,$AE$1,IS_Reformat!$C$2:$C$1220,'Summary P&amp;L'!$A15,IS_Reformat!$B$2:$B$1220,'Summary P&amp;L'!$F$4)</f>
        <v>0</v>
      </c>
      <c r="AK15" s="28" t="e">
        <f>AJ15/AJ10</f>
        <v>#DIV/0!</v>
      </c>
      <c r="AL15" s="26">
        <f t="shared" ca="1" si="10"/>
        <v>0</v>
      </c>
      <c r="AM15" s="29">
        <f t="shared" ca="1" si="11"/>
        <v>0</v>
      </c>
    </row>
    <row r="16" spans="1:39" s="8" customFormat="1" ht="6" customHeight="1" x14ac:dyDescent="0.45">
      <c r="A16" s="13"/>
      <c r="C16" s="22"/>
      <c r="D16" s="22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7"/>
      <c r="R16" s="30"/>
      <c r="S16" s="28"/>
      <c r="T16" s="22"/>
      <c r="U16" s="30"/>
      <c r="V16" s="28"/>
      <c r="W16" s="30"/>
      <c r="X16" s="28"/>
      <c r="Y16" s="30"/>
      <c r="Z16" s="22"/>
      <c r="AA16" s="29"/>
      <c r="AB16" s="22"/>
      <c r="AC16" s="26"/>
      <c r="AD16" s="28"/>
      <c r="AE16" s="31"/>
      <c r="AF16" s="28"/>
      <c r="AG16" s="32"/>
      <c r="AH16" s="29"/>
      <c r="AI16" s="22"/>
      <c r="AJ16" s="31"/>
      <c r="AK16" s="28"/>
      <c r="AL16" s="31"/>
      <c r="AM16" s="29"/>
    </row>
    <row r="17" spans="1:39" s="8" customFormat="1" ht="13.35" customHeight="1" x14ac:dyDescent="0.45">
      <c r="A17" s="13"/>
      <c r="C17" s="22" t="s">
        <v>33</v>
      </c>
      <c r="D17" s="2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R17" s="33"/>
      <c r="S17" s="35"/>
      <c r="T17" s="22"/>
      <c r="U17" s="33"/>
      <c r="V17" s="36"/>
      <c r="W17" s="33"/>
      <c r="X17" s="36"/>
      <c r="Y17" s="33"/>
      <c r="Z17" s="22"/>
      <c r="AA17" s="29"/>
      <c r="AB17" s="22"/>
      <c r="AC17" s="33"/>
      <c r="AD17" s="36"/>
      <c r="AE17" s="33"/>
      <c r="AF17" s="36"/>
      <c r="AG17" s="33"/>
      <c r="AH17" s="29"/>
      <c r="AI17" s="22"/>
      <c r="AJ17" s="33"/>
      <c r="AK17" s="36"/>
      <c r="AL17" s="33"/>
      <c r="AM17" s="29"/>
    </row>
    <row r="18" spans="1:39" s="8" customFormat="1" ht="13.35" customHeight="1" x14ac:dyDescent="0.45">
      <c r="A18" s="13" t="str">
        <f>C18</f>
        <v>Discounts</v>
      </c>
      <c r="C18" s="37" t="s">
        <v>34</v>
      </c>
      <c r="D18" s="22"/>
      <c r="E18" s="31">
        <f ca="1">-SUMIFS(OFFSET(IS_Data!C$2:C$1000,0,(-2018+$D$6)*12+1),IS_Data!$C$2:$C$1000,$J$4,IS_Reformat!$B$2:$B$1000,$F$4,IS_Data!$A$2:$A$1000,$A18)</f>
        <v>0</v>
      </c>
      <c r="F18" s="31">
        <f ca="1">-SUMIFS(OFFSET(IS_Data!D$2:D$1000,0,(-2018+$D$6)*12+1),IS_Data!$C$2:$C$1000,$J$4,IS_Reformat!$B$2:$B$1000,$F$4,IS_Data!$A$2:$A$1000,$A18)</f>
        <v>0</v>
      </c>
      <c r="G18" s="31">
        <f ca="1">-SUMIFS(OFFSET(IS_Data!E$2:E$1000,0,(-2018+$D$6)*12+1),IS_Data!$C$2:$C$1000,$J$4,IS_Reformat!$B$2:$B$1000,$F$4,IS_Data!$A$2:$A$1000,$A18)</f>
        <v>0</v>
      </c>
      <c r="H18" s="31">
        <f ca="1">-SUMIFS(OFFSET(IS_Data!F$2:F$1000,0,(-2018+$D$6)*12+1),IS_Data!$C$2:$C$1000,$J$4,IS_Reformat!$B$2:$B$1000,$F$4,IS_Data!$A$2:$A$1000,$A18)</f>
        <v>0</v>
      </c>
      <c r="I18" s="31">
        <f ca="1">-SUMIFS(OFFSET(IS_Data!G$2:G$1000,0,(-2018+$D$6)*12+1),IS_Data!$C$2:$C$1000,$J$4,IS_Reformat!$B$2:$B$1000,$F$4,IS_Data!$A$2:$A$1000,$A18)</f>
        <v>0</v>
      </c>
      <c r="J18" s="31">
        <f ca="1">-SUMIFS(OFFSET(IS_Data!H$2:H$1000,0,(-2018+$D$6)*12+1),IS_Data!$C$2:$C$1000,$J$4,IS_Reformat!$B$2:$B$1000,$F$4,IS_Data!$A$2:$A$1000,$A18)</f>
        <v>0</v>
      </c>
      <c r="K18" s="31">
        <f ca="1">-SUMIFS(OFFSET(IS_Data!I$2:I$1000,0,(-2018+$D$6)*12+1),IS_Data!$C$2:$C$1000,$J$4,IS_Reformat!$B$2:$B$1000,$F$4,IS_Data!$A$2:$A$1000,$A18)</f>
        <v>0</v>
      </c>
      <c r="L18" s="31">
        <f ca="1">-SUMIFS(OFFSET(IS_Data!J$2:J$1000,0,(-2018+$D$6)*12+1),IS_Data!$C$2:$C$1000,$J$4,IS_Reformat!$B$2:$B$1000,$F$4,IS_Data!$A$2:$A$1000,$A18)</f>
        <v>0</v>
      </c>
      <c r="M18" s="31">
        <f ca="1">-SUMIFS(OFFSET(IS_Data!K$2:K$1000,0,(-2018+$D$6)*12+1),IS_Data!$C$2:$C$1000,$J$4,IS_Reformat!$B$2:$B$1000,$F$4,IS_Data!$A$2:$A$1000,$A18)</f>
        <v>0</v>
      </c>
      <c r="N18" s="31">
        <f ca="1">-SUMIFS(OFFSET(IS_Data!L$2:L$1000,0,(-2018+$D$6)*12+1),IS_Data!$C$2:$C$1000,$J$4,IS_Reformat!$B$2:$B$1000,$F$4,IS_Data!$A$2:$A$1000,$A18)</f>
        <v>0</v>
      </c>
      <c r="O18" s="31">
        <f ca="1">-SUMIFS(OFFSET(IS_Data!M$2:M$1000,0,(-2018+$D$6)*12+1),IS_Data!$C$2:$C$1000,$J$4,IS_Reformat!$B$2:$B$1000,$F$4,IS_Data!$A$2:$A$1000,$A18)</f>
        <v>0</v>
      </c>
      <c r="P18" s="31">
        <f ca="1">-SUMIFS(OFFSET(IS_Data!N$2:N$1000,0,(-2018+$D$6)*12+1),IS_Data!$C$2:$C$1000,$J$4,IS_Reformat!$B$2:$B$1000,$F$4,IS_Data!$A$2:$A$1000,$A18)</f>
        <v>0</v>
      </c>
      <c r="Q18" s="38"/>
      <c r="R18" s="31">
        <f ca="1">+SUM(E18:P18)</f>
        <v>0</v>
      </c>
      <c r="S18" s="28" t="e">
        <f ca="1">R18/R10</f>
        <v>#DIV/0!</v>
      </c>
      <c r="T18" s="22"/>
      <c r="U18" s="156">
        <f ca="1">+SUMIFS($E18:$P18,$E$1:$P$1,"&lt;"&amp;($E$1+$B$2))</f>
        <v>0</v>
      </c>
      <c r="V18" s="98" t="e">
        <f ca="1">U18/U10</f>
        <v>#DIV/0!</v>
      </c>
      <c r="W18" s="156">
        <f>-SUMIFS(IS_Reformat!$D$2:$D$1300,IS_Reformat!$A$2:$A$1300,$J$4,IS_Reformat!$C$2:$C$1300,'Summary P&amp;L'!$A18,IS_Reformat!$B$2:$B$1300,'Summary P&amp;L'!$F$4)</f>
        <v>0</v>
      </c>
      <c r="X18" s="98" t="e">
        <f>W18/W10</f>
        <v>#DIV/0!</v>
      </c>
      <c r="Y18" s="156">
        <f ca="1">+U18-W18</f>
        <v>0</v>
      </c>
      <c r="Z18" s="157"/>
      <c r="AA18" s="158">
        <f ca="1">+IFERROR(Y18/W18,0)</f>
        <v>0</v>
      </c>
      <c r="AB18" s="22"/>
      <c r="AC18" s="42">
        <f ca="1">+INDEX($E18:$P18,1,$B$2)</f>
        <v>0</v>
      </c>
      <c r="AD18" s="98" t="e">
        <f ca="1">AC18/AC10</f>
        <v>#DIV/0!</v>
      </c>
      <c r="AE18" s="42">
        <f>-SUMIFS(IS_Reformat!$E$2:$E$1220,IS_Reformat!$A$2:$A$1220,$AE$1,IS_Reformat!$C$2:$C$1220,'Summary P&amp;L'!$A18,IS_Reformat!$B$2:$B$1220,'Summary P&amp;L'!$F$4)</f>
        <v>0</v>
      </c>
      <c r="AF18" s="98" t="e">
        <f>AE18/AE10</f>
        <v>#DIV/0!</v>
      </c>
      <c r="AG18" s="42">
        <f ca="1">+AC18-AE18</f>
        <v>0</v>
      </c>
      <c r="AH18" s="29">
        <f ca="1">+IFERROR(AG18/AE18,0)</f>
        <v>0</v>
      </c>
      <c r="AI18" s="22"/>
      <c r="AJ18" s="42">
        <f>-SUMIFS(IS_Reformat!$F$2:$F$1220,IS_Reformat!$A$2:$A$1220,$AE$1,IS_Reformat!$C$2:$C$1220,'Summary P&amp;L'!$A18,IS_Reformat!$B$2:$B$1220,'Summary P&amp;L'!$F$4)</f>
        <v>0</v>
      </c>
      <c r="AK18" s="98" t="e">
        <f>AJ18/AJ10</f>
        <v>#DIV/0!</v>
      </c>
      <c r="AL18" s="42">
        <f ca="1">+AC18-AJ18</f>
        <v>0</v>
      </c>
      <c r="AM18" s="29">
        <f ca="1">+IFERROR(AL18/AJ18,0)</f>
        <v>0</v>
      </c>
    </row>
    <row r="19" spans="1:39" s="8" customFormat="1" ht="13.35" customHeight="1" x14ac:dyDescent="0.45">
      <c r="A19" s="13"/>
      <c r="C19" s="19" t="s">
        <v>35</v>
      </c>
      <c r="D19" s="19"/>
      <c r="E19" s="20">
        <f t="shared" ref="E19:P19" ca="1" si="12">SUM(E11:E18)</f>
        <v>0</v>
      </c>
      <c r="F19" s="20">
        <f t="shared" ca="1" si="12"/>
        <v>0</v>
      </c>
      <c r="G19" s="20">
        <f t="shared" ca="1" si="12"/>
        <v>0</v>
      </c>
      <c r="H19" s="20">
        <f t="shared" ca="1" si="12"/>
        <v>0</v>
      </c>
      <c r="I19" s="20">
        <f t="shared" ca="1" si="12"/>
        <v>0</v>
      </c>
      <c r="J19" s="20">
        <f t="shared" ca="1" si="12"/>
        <v>0</v>
      </c>
      <c r="K19" s="20">
        <f t="shared" ca="1" si="12"/>
        <v>0</v>
      </c>
      <c r="L19" s="20">
        <f t="shared" ca="1" si="12"/>
        <v>0</v>
      </c>
      <c r="M19" s="20">
        <f t="shared" ca="1" si="12"/>
        <v>0</v>
      </c>
      <c r="N19" s="20">
        <f t="shared" ca="1" si="12"/>
        <v>0</v>
      </c>
      <c r="O19" s="20">
        <f t="shared" ca="1" si="12"/>
        <v>0</v>
      </c>
      <c r="P19" s="20">
        <f t="shared" ca="1" si="12"/>
        <v>0</v>
      </c>
      <c r="Q19" s="19"/>
      <c r="R19" s="20">
        <f ca="1">SUM(R11:R18)</f>
        <v>0</v>
      </c>
      <c r="S19" s="187" t="s">
        <v>36</v>
      </c>
      <c r="T19" s="22"/>
      <c r="U19" s="159">
        <f ca="1">SUM(U11:U18)</f>
        <v>0</v>
      </c>
      <c r="V19" s="160"/>
      <c r="W19" s="161">
        <f>SUM(W11:W18)</f>
        <v>0</v>
      </c>
      <c r="X19" s="160"/>
      <c r="Y19" s="161">
        <f ca="1">+U19-W19</f>
        <v>0</v>
      </c>
      <c r="Z19" s="162"/>
      <c r="AA19" s="163">
        <f ca="1">+IFERROR(Y19/W19,0)</f>
        <v>0</v>
      </c>
      <c r="AB19" s="22"/>
      <c r="AC19" s="159">
        <f ca="1">SUM(AC11:AC18)</f>
        <v>0</v>
      </c>
      <c r="AD19" s="160"/>
      <c r="AE19" s="161">
        <f>SUM(AE11:AE18)</f>
        <v>0</v>
      </c>
      <c r="AF19" s="160"/>
      <c r="AG19" s="161">
        <f ca="1">+AC19-AE19</f>
        <v>0</v>
      </c>
      <c r="AH19" s="163">
        <f ca="1">+IFERROR(AG19/AE19,0)</f>
        <v>0</v>
      </c>
      <c r="AI19" s="22"/>
      <c r="AJ19" s="159">
        <f>SUM(AJ11:AJ18)</f>
        <v>0</v>
      </c>
      <c r="AK19" s="160"/>
      <c r="AL19" s="161">
        <f ca="1">+AC19-AJ19</f>
        <v>0</v>
      </c>
      <c r="AM19" s="163">
        <f ca="1">+IFERROR(AL19/AJ19,0)</f>
        <v>0</v>
      </c>
    </row>
    <row r="20" spans="1:39" s="8" customFormat="1" ht="13.35" customHeight="1" x14ac:dyDescent="0.45">
      <c r="A20" s="13"/>
      <c r="C20" s="34"/>
      <c r="D20" s="34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4"/>
      <c r="R20" s="32"/>
      <c r="S20" s="188"/>
      <c r="T20" s="22"/>
      <c r="U20" s="32"/>
      <c r="V20" s="21"/>
      <c r="W20" s="32"/>
      <c r="X20" s="21"/>
      <c r="Y20" s="32"/>
      <c r="Z20" s="22"/>
      <c r="AA20" s="43"/>
      <c r="AB20" s="22"/>
      <c r="AC20" s="32"/>
      <c r="AD20" s="44"/>
      <c r="AE20" s="32"/>
      <c r="AF20" s="44"/>
      <c r="AG20" s="32"/>
      <c r="AH20" s="43"/>
      <c r="AI20" s="22"/>
      <c r="AJ20" s="32"/>
      <c r="AK20" s="44"/>
      <c r="AL20" s="32"/>
      <c r="AM20" s="43"/>
    </row>
    <row r="21" spans="1:39" s="1" customFormat="1" ht="6.75" customHeight="1" x14ac:dyDescent="0.4">
      <c r="A21" s="13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46"/>
      <c r="S21" s="189"/>
      <c r="T21" s="45"/>
      <c r="U21" s="46"/>
      <c r="V21" s="48"/>
      <c r="W21" s="46"/>
      <c r="X21" s="48"/>
      <c r="Y21" s="46"/>
      <c r="Z21" s="45"/>
      <c r="AA21" s="49"/>
      <c r="AB21" s="45"/>
      <c r="AC21" s="46"/>
      <c r="AD21" s="50"/>
      <c r="AE21" s="46"/>
      <c r="AF21" s="50"/>
      <c r="AG21" s="46"/>
      <c r="AH21" s="49"/>
      <c r="AI21" s="45"/>
      <c r="AJ21" s="46"/>
      <c r="AK21" s="50"/>
      <c r="AL21" s="46"/>
      <c r="AM21" s="49"/>
    </row>
    <row r="22" spans="1:39" s="8" customFormat="1" ht="13.35" customHeight="1" x14ac:dyDescent="0.45">
      <c r="A22" s="17" t="s">
        <v>37</v>
      </c>
      <c r="B22" s="5"/>
      <c r="C22" s="51" t="s">
        <v>38</v>
      </c>
      <c r="D22" s="19"/>
      <c r="E22" s="20">
        <f t="shared" ref="E22:P22" ca="1" si="13">SUM(E23:E27)</f>
        <v>0</v>
      </c>
      <c r="F22" s="20">
        <f t="shared" ca="1" si="13"/>
        <v>0</v>
      </c>
      <c r="G22" s="20">
        <f t="shared" ca="1" si="13"/>
        <v>0</v>
      </c>
      <c r="H22" s="20">
        <f t="shared" ca="1" si="13"/>
        <v>0</v>
      </c>
      <c r="I22" s="20">
        <f t="shared" ca="1" si="13"/>
        <v>0</v>
      </c>
      <c r="J22" s="20">
        <f t="shared" ca="1" si="13"/>
        <v>0</v>
      </c>
      <c r="K22" s="20">
        <f t="shared" ca="1" si="13"/>
        <v>0</v>
      </c>
      <c r="L22" s="20">
        <f t="shared" ca="1" si="13"/>
        <v>0</v>
      </c>
      <c r="M22" s="20">
        <f t="shared" ca="1" si="13"/>
        <v>0</v>
      </c>
      <c r="N22" s="20">
        <f t="shared" ca="1" si="13"/>
        <v>0</v>
      </c>
      <c r="O22" s="20">
        <f t="shared" ca="1" si="13"/>
        <v>0</v>
      </c>
      <c r="P22" s="20">
        <f t="shared" ca="1" si="13"/>
        <v>0</v>
      </c>
      <c r="Q22" s="19"/>
      <c r="R22" s="20">
        <f t="shared" ref="R22:R27" ca="1" si="14">+SUM(E22:P22)</f>
        <v>0</v>
      </c>
      <c r="S22" s="52" t="e">
        <f t="shared" ref="S22:S27" ca="1" si="15">R22/R10</f>
        <v>#DIV/0!</v>
      </c>
      <c r="T22" s="22"/>
      <c r="U22" s="53">
        <f ca="1">SUM(U23:U27)</f>
        <v>0</v>
      </c>
      <c r="V22" s="54" t="e">
        <f t="shared" ref="V22:V27" ca="1" si="16">U22/U10</f>
        <v>#DIV/0!</v>
      </c>
      <c r="W22" s="53">
        <f>SUM(W23:W27)</f>
        <v>0</v>
      </c>
      <c r="X22" s="52" t="e">
        <f t="shared" ref="X22:X27" si="17">W22/W10</f>
        <v>#DIV/0!</v>
      </c>
      <c r="Y22" s="23">
        <f t="shared" ref="Y22:Y27" ca="1" si="18">+U22-W22</f>
        <v>0</v>
      </c>
      <c r="Z22" s="19"/>
      <c r="AA22" s="24">
        <f t="shared" ref="AA22:AA27" ca="1" si="19">+IFERROR(Y22/W22,0)</f>
        <v>0</v>
      </c>
      <c r="AB22" s="22"/>
      <c r="AC22" s="23">
        <f t="shared" ref="AC22:AC27" ca="1" si="20">+INDEX($E22:$P22,1,$B$2)</f>
        <v>0</v>
      </c>
      <c r="AD22" s="55" t="e">
        <f t="shared" ref="AD22:AD27" ca="1" si="21">AC22/AC10</f>
        <v>#DIV/0!</v>
      </c>
      <c r="AE22" s="20">
        <f>SUM(AE23:AE27)</f>
        <v>0</v>
      </c>
      <c r="AF22" s="55" t="e">
        <f t="shared" ref="AF22:AF27" si="22">AE22/AE10</f>
        <v>#DIV/0!</v>
      </c>
      <c r="AG22" s="20">
        <f t="shared" ref="AG22:AG27" ca="1" si="23">+AC22-AE22</f>
        <v>0</v>
      </c>
      <c r="AH22" s="24">
        <f t="shared" ref="AH22:AH27" ca="1" si="24">+IFERROR(AG22/AE22,0)</f>
        <v>0</v>
      </c>
      <c r="AI22" s="22"/>
      <c r="AJ22" s="23">
        <f>SUM(AJ23:AJ27)</f>
        <v>0</v>
      </c>
      <c r="AK22" s="55" t="e">
        <f t="shared" ref="AK22:AK27" si="25">AJ22/AJ10</f>
        <v>#DIV/0!</v>
      </c>
      <c r="AL22" s="20">
        <f t="shared" ref="AL22:AL27" ca="1" si="26">+AC22-AJ22</f>
        <v>0</v>
      </c>
      <c r="AM22" s="24">
        <f t="shared" ref="AM22:AM27" ca="1" si="27">+IFERROR(AL22/AJ22,0)</f>
        <v>0</v>
      </c>
    </row>
    <row r="23" spans="1:39" s="8" customFormat="1" ht="13.35" customHeight="1" x14ac:dyDescent="0.45">
      <c r="A23" s="13" t="str">
        <f>"CGS "&amp;C23</f>
        <v>CGS Food &amp; Bev</v>
      </c>
      <c r="B23" s="5"/>
      <c r="C23" s="22" t="s">
        <v>28</v>
      </c>
      <c r="D23" s="56"/>
      <c r="E23" s="26">
        <f ca="1">+SUMIFS(OFFSET(IS_Data!C$2:C$1000,0,(-2018+$D$6)*12+1),IS_Data!$C$2:$C$1000,$J$4,IS_Reformat!$B$2:$B$1000,$F$4,IS_Data!$A$2:$A$1000,$A23)</f>
        <v>0</v>
      </c>
      <c r="F23" s="26">
        <f ca="1">+SUMIFS(OFFSET(IS_Data!D$2:D$1000,0,(-2018+$D$6)*12+1),IS_Data!$C$2:$C$1000,$J$4,IS_Reformat!$B$2:$B$1000,$F$4,IS_Data!$A$2:$A$1000,$A23)</f>
        <v>0</v>
      </c>
      <c r="G23" s="26">
        <f ca="1">+SUMIFS(OFFSET(IS_Data!E$2:E$1000,0,(-2018+$D$6)*12+1),IS_Data!$C$2:$C$1000,$J$4,IS_Reformat!$B$2:$B$1000,$F$4,IS_Data!$A$2:$A$1000,$A23)</f>
        <v>0</v>
      </c>
      <c r="H23" s="26">
        <f ca="1">+SUMIFS(OFFSET(IS_Data!F$2:F$1000,0,(-2018+$D$6)*12+1),IS_Data!$C$2:$C$1000,$J$4,IS_Reformat!$B$2:$B$1000,$F$4,IS_Data!$A$2:$A$1000,$A23)</f>
        <v>0</v>
      </c>
      <c r="I23" s="26">
        <f ca="1">+SUMIFS(OFFSET(IS_Data!G$2:G$1000,0,(-2018+$D$6)*12+1),IS_Data!$C$2:$C$1000,$J$4,IS_Reformat!$B$2:$B$1000,$F$4,IS_Data!$A$2:$A$1000,$A23)</f>
        <v>0</v>
      </c>
      <c r="J23" s="26">
        <f ca="1">+SUMIFS(OFFSET(IS_Data!H$2:H$1000,0,(-2018+$D$6)*12+1),IS_Data!$C$2:$C$1000,$J$4,IS_Reformat!$B$2:$B$1000,$F$4,IS_Data!$A$2:$A$1000,$A23)</f>
        <v>0</v>
      </c>
      <c r="K23" s="26">
        <f ca="1">+SUMIFS(OFFSET(IS_Data!I$2:I$1000,0,(-2018+$D$6)*12+1),IS_Data!$C$2:$C$1000,$J$4,IS_Reformat!$B$2:$B$1000,$F$4,IS_Data!$A$2:$A$1000,$A23)</f>
        <v>0</v>
      </c>
      <c r="L23" s="26">
        <f ca="1">+SUMIFS(OFFSET(IS_Data!J$2:J$1000,0,(-2018+$D$6)*12+1),IS_Data!$C$2:$C$1000,$J$4,IS_Reformat!$B$2:$B$1000,$F$4,IS_Data!$A$2:$A$1000,$A23)</f>
        <v>0</v>
      </c>
      <c r="M23" s="26">
        <f ca="1">+SUMIFS(OFFSET(IS_Data!K$2:K$1000,0,(-2018+$D$6)*12+1),IS_Data!$C$2:$C$1000,$J$4,IS_Reformat!$B$2:$B$1000,$F$4,IS_Data!$A$2:$A$1000,$A23)</f>
        <v>0</v>
      </c>
      <c r="N23" s="26">
        <f ca="1">+SUMIFS(OFFSET(IS_Data!L$2:L$1000,0,(-2018+$D$6)*12+1),IS_Data!$C$2:$C$1000,$J$4,IS_Reformat!$B$2:$B$1000,$F$4,IS_Data!$A$2:$A$1000,$A23)</f>
        <v>0</v>
      </c>
      <c r="O23" s="26">
        <f ca="1">+SUMIFS(OFFSET(IS_Data!M$2:M$1000,0,(-2018+$D$6)*12+1),IS_Data!$C$2:$C$1000,$J$4,IS_Reformat!$B$2:$B$1000,$F$4,IS_Data!$A$2:$A$1000,$A23)</f>
        <v>0</v>
      </c>
      <c r="P23" s="26">
        <f ca="1">+SUMIFS(OFFSET(IS_Data!N$2:N$1000,0,(-2018+$D$6)*12+1),IS_Data!$C$2:$C$1000,$J$4,IS_Reformat!$B$2:$B$1000,$F$4,IS_Data!$A$2:$A$1000,$A23)</f>
        <v>0</v>
      </c>
      <c r="Q23" s="57"/>
      <c r="R23" s="26">
        <f t="shared" ca="1" si="14"/>
        <v>0</v>
      </c>
      <c r="S23" s="58" t="e">
        <f t="shared" ca="1" si="15"/>
        <v>#DIV/0!</v>
      </c>
      <c r="T23" s="22"/>
      <c r="U23" s="26">
        <f ca="1">+SUMIFS($E23:$P23,$E$1:$P$1,"&lt;"&amp;($E$1+$B$2))</f>
        <v>0</v>
      </c>
      <c r="V23" s="58" t="e">
        <f t="shared" ca="1" si="16"/>
        <v>#DIV/0!</v>
      </c>
      <c r="W23" s="26">
        <f>+SUMIFS(IS_Reformat!$D$2:$D$1300,IS_Reformat!$A$2:$A$1300,$J$4,IS_Reformat!$C$2:$C$1300,'Summary P&amp;L'!$A23,IS_Reformat!$B$2:$B$1300,'Summary P&amp;L'!$F$4)</f>
        <v>0</v>
      </c>
      <c r="X23" s="58" t="e">
        <f t="shared" si="17"/>
        <v>#DIV/0!</v>
      </c>
      <c r="Y23" s="26">
        <f t="shared" ca="1" si="18"/>
        <v>0</v>
      </c>
      <c r="Z23" s="22"/>
      <c r="AA23" s="29">
        <f t="shared" ca="1" si="19"/>
        <v>0</v>
      </c>
      <c r="AB23" s="22"/>
      <c r="AC23" s="42">
        <f t="shared" ca="1" si="20"/>
        <v>0</v>
      </c>
      <c r="AD23" s="35" t="e">
        <f t="shared" ca="1" si="21"/>
        <v>#DIV/0!</v>
      </c>
      <c r="AE23" s="42">
        <f>+SUMIFS(IS_Reformat!$E$2:$E$1220,IS_Reformat!$A$2:$A$1220,$AE$1,IS_Reformat!$C$2:$C$1220,'Summary P&amp;L'!$A23,IS_Reformat!$B$2:$B$1220,'Summary P&amp;L'!$F$4)</f>
        <v>0</v>
      </c>
      <c r="AF23" s="35" t="e">
        <f t="shared" si="22"/>
        <v>#DIV/0!</v>
      </c>
      <c r="AG23" s="42">
        <f t="shared" ca="1" si="23"/>
        <v>0</v>
      </c>
      <c r="AH23" s="29">
        <f t="shared" ca="1" si="24"/>
        <v>0</v>
      </c>
      <c r="AI23" s="22"/>
      <c r="AJ23" s="42">
        <f>+SUMIFS(IS_Reformat!$F$2:$F$1220,IS_Reformat!$A$2:$A$1220,$AE$1,IS_Reformat!$C$2:$C$1220,'Summary P&amp;L'!$A23,IS_Reformat!$B$2:$B$1220,'Summary P&amp;L'!$F$4)</f>
        <v>0</v>
      </c>
      <c r="AK23" s="35" t="e">
        <f t="shared" si="25"/>
        <v>#DIV/0!</v>
      </c>
      <c r="AL23" s="42">
        <f t="shared" ca="1" si="26"/>
        <v>0</v>
      </c>
      <c r="AM23" s="29">
        <f t="shared" ca="1" si="27"/>
        <v>0</v>
      </c>
    </row>
    <row r="24" spans="1:39" s="8" customFormat="1" ht="13.35" customHeight="1" x14ac:dyDescent="0.45">
      <c r="A24" s="13" t="str">
        <f>"CGS "&amp;C24</f>
        <v>CGS Beer</v>
      </c>
      <c r="B24" s="5"/>
      <c r="C24" s="22" t="s">
        <v>29</v>
      </c>
      <c r="D24" s="56"/>
      <c r="E24" s="26">
        <f ca="1">+SUMIFS(OFFSET(IS_Data!C$2:C$1000,0,(-2018+$D$6)*12+1),IS_Data!$C$2:$C$1000,$J$4,IS_Reformat!$B$2:$B$1000,$F$4,IS_Data!$A$2:$A$1000,$A24)</f>
        <v>0</v>
      </c>
      <c r="F24" s="26">
        <f ca="1">+SUMIFS(OFFSET(IS_Data!D$2:D$1000,0,(-2018+$D$6)*12+1),IS_Data!$C$2:$C$1000,$J$4,IS_Reformat!$B$2:$B$1000,$F$4,IS_Data!$A$2:$A$1000,$A24)</f>
        <v>0</v>
      </c>
      <c r="G24" s="26">
        <f ca="1">+SUMIFS(OFFSET(IS_Data!E$2:E$1000,0,(-2018+$D$6)*12+1),IS_Data!$C$2:$C$1000,$J$4,IS_Reformat!$B$2:$B$1000,$F$4,IS_Data!$A$2:$A$1000,$A24)</f>
        <v>0</v>
      </c>
      <c r="H24" s="26">
        <f ca="1">+SUMIFS(OFFSET(IS_Data!F$2:F$1000,0,(-2018+$D$6)*12+1),IS_Data!$C$2:$C$1000,$J$4,IS_Reformat!$B$2:$B$1000,$F$4,IS_Data!$A$2:$A$1000,$A24)</f>
        <v>0</v>
      </c>
      <c r="I24" s="26">
        <f ca="1">+SUMIFS(OFFSET(IS_Data!G$2:G$1000,0,(-2018+$D$6)*12+1),IS_Data!$C$2:$C$1000,$J$4,IS_Reformat!$B$2:$B$1000,$F$4,IS_Data!$A$2:$A$1000,$A24)</f>
        <v>0</v>
      </c>
      <c r="J24" s="26">
        <f ca="1">+SUMIFS(OFFSET(IS_Data!H$2:H$1000,0,(-2018+$D$6)*12+1),IS_Data!$C$2:$C$1000,$J$4,IS_Reformat!$B$2:$B$1000,$F$4,IS_Data!$A$2:$A$1000,$A24)</f>
        <v>0</v>
      </c>
      <c r="K24" s="26">
        <f ca="1">+SUMIFS(OFFSET(IS_Data!I$2:I$1000,0,(-2018+$D$6)*12+1),IS_Data!$C$2:$C$1000,$J$4,IS_Reformat!$B$2:$B$1000,$F$4,IS_Data!$A$2:$A$1000,$A24)</f>
        <v>0</v>
      </c>
      <c r="L24" s="26">
        <f ca="1">+SUMIFS(OFFSET(IS_Data!J$2:J$1000,0,(-2018+$D$6)*12+1),IS_Data!$C$2:$C$1000,$J$4,IS_Reformat!$B$2:$B$1000,$F$4,IS_Data!$A$2:$A$1000,$A24)</f>
        <v>0</v>
      </c>
      <c r="M24" s="26">
        <f ca="1">+SUMIFS(OFFSET(IS_Data!K$2:K$1000,0,(-2018+$D$6)*12+1),IS_Data!$C$2:$C$1000,$J$4,IS_Reformat!$B$2:$B$1000,$F$4,IS_Data!$A$2:$A$1000,$A24)</f>
        <v>0</v>
      </c>
      <c r="N24" s="26">
        <f ca="1">+SUMIFS(OFFSET(IS_Data!L$2:L$1000,0,(-2018+$D$6)*12+1),IS_Data!$C$2:$C$1000,$J$4,IS_Reformat!$B$2:$B$1000,$F$4,IS_Data!$A$2:$A$1000,$A24)</f>
        <v>0</v>
      </c>
      <c r="O24" s="26">
        <f ca="1">+SUMIFS(OFFSET(IS_Data!M$2:M$1000,0,(-2018+$D$6)*12+1),IS_Data!$C$2:$C$1000,$J$4,IS_Reformat!$B$2:$B$1000,$F$4,IS_Data!$A$2:$A$1000,$A24)</f>
        <v>0</v>
      </c>
      <c r="P24" s="26">
        <f ca="1">+SUMIFS(OFFSET(IS_Data!N$2:N$1000,0,(-2018+$D$6)*12+1),IS_Data!$C$2:$C$1000,$J$4,IS_Reformat!$B$2:$B$1000,$F$4,IS_Data!$A$2:$A$1000,$A24)</f>
        <v>0</v>
      </c>
      <c r="Q24" s="57"/>
      <c r="R24" s="26">
        <f t="shared" ca="1" si="14"/>
        <v>0</v>
      </c>
      <c r="S24" s="35" t="e">
        <f t="shared" ca="1" si="15"/>
        <v>#DIV/0!</v>
      </c>
      <c r="T24" s="22"/>
      <c r="U24" s="26">
        <f ca="1">+SUMIFS($E24:$P24,$E$1:$P$1,"&lt;"&amp;($E$1+$B$2))</f>
        <v>0</v>
      </c>
      <c r="V24" s="35" t="e">
        <f t="shared" ca="1" si="16"/>
        <v>#DIV/0!</v>
      </c>
      <c r="W24" s="26">
        <f>+SUMIFS(IS_Reformat!$D$2:$D$1300,IS_Reformat!$A$2:$A$1300,$J$4,IS_Reformat!$C$2:$C$1300,'Summary P&amp;L'!$A24,IS_Reformat!$B$2:$B$1300,'Summary P&amp;L'!$F$4)</f>
        <v>0</v>
      </c>
      <c r="X24" s="35" t="e">
        <f t="shared" si="17"/>
        <v>#DIV/0!</v>
      </c>
      <c r="Y24" s="26">
        <f t="shared" ca="1" si="18"/>
        <v>0</v>
      </c>
      <c r="Z24" s="22"/>
      <c r="AA24" s="29">
        <f t="shared" ca="1" si="19"/>
        <v>0</v>
      </c>
      <c r="AB24" s="22"/>
      <c r="AC24" s="42">
        <f t="shared" ca="1" si="20"/>
        <v>0</v>
      </c>
      <c r="AD24" s="35" t="e">
        <f t="shared" ca="1" si="21"/>
        <v>#DIV/0!</v>
      </c>
      <c r="AE24" s="42">
        <f>+SUMIFS(IS_Reformat!$E$2:$E$1220,IS_Reformat!$A$2:$A$1220,$AE$1,IS_Reformat!$C$2:$C$1220,'Summary P&amp;L'!$A24,IS_Reformat!$B$2:$B$1220,'Summary P&amp;L'!$F$4)</f>
        <v>0</v>
      </c>
      <c r="AF24" s="35" t="e">
        <f t="shared" si="22"/>
        <v>#DIV/0!</v>
      </c>
      <c r="AG24" s="42">
        <f t="shared" ca="1" si="23"/>
        <v>0</v>
      </c>
      <c r="AH24" s="29">
        <f t="shared" ca="1" si="24"/>
        <v>0</v>
      </c>
      <c r="AI24" s="22"/>
      <c r="AJ24" s="42">
        <f>+SUMIFS(IS_Reformat!$F$2:$F$1220,IS_Reformat!$A$2:$A$1220,$AE$1,IS_Reformat!$C$2:$C$1220,'Summary P&amp;L'!$A24,IS_Reformat!$B$2:$B$1220,'Summary P&amp;L'!$F$4)</f>
        <v>0</v>
      </c>
      <c r="AK24" s="35" t="e">
        <f t="shared" si="25"/>
        <v>#DIV/0!</v>
      </c>
      <c r="AL24" s="42">
        <f t="shared" ca="1" si="26"/>
        <v>0</v>
      </c>
      <c r="AM24" s="29">
        <f t="shared" ca="1" si="27"/>
        <v>0</v>
      </c>
    </row>
    <row r="25" spans="1:39" s="8" customFormat="1" ht="13.35" customHeight="1" x14ac:dyDescent="0.45">
      <c r="A25" s="13" t="str">
        <f>"CGS "&amp;C25</f>
        <v>CGS Liquor</v>
      </c>
      <c r="B25" s="5"/>
      <c r="C25" s="22" t="s">
        <v>30</v>
      </c>
      <c r="D25" s="56"/>
      <c r="E25" s="26">
        <f ca="1">+SUMIFS(OFFSET(IS_Data!C$2:C$1000,0,(-2018+$D$6)*12+1),IS_Data!$C$2:$C$1000,$J$4,IS_Reformat!$B$2:$B$1000,$F$4,IS_Data!$A$2:$A$1000,$A25)</f>
        <v>0</v>
      </c>
      <c r="F25" s="26">
        <f ca="1">+SUMIFS(OFFSET(IS_Data!D$2:D$1000,0,(-2018+$D$6)*12+1),IS_Data!$C$2:$C$1000,$J$4,IS_Reformat!$B$2:$B$1000,$F$4,IS_Data!$A$2:$A$1000,$A25)</f>
        <v>0</v>
      </c>
      <c r="G25" s="26">
        <f ca="1">+SUMIFS(OFFSET(IS_Data!E$2:E$1000,0,(-2018+$D$6)*12+1),IS_Data!$C$2:$C$1000,$J$4,IS_Reformat!$B$2:$B$1000,$F$4,IS_Data!$A$2:$A$1000,$A25)</f>
        <v>0</v>
      </c>
      <c r="H25" s="26">
        <f ca="1">+SUMIFS(OFFSET(IS_Data!F$2:F$1000,0,(-2018+$D$6)*12+1),IS_Data!$C$2:$C$1000,$J$4,IS_Reformat!$B$2:$B$1000,$F$4,IS_Data!$A$2:$A$1000,$A25)</f>
        <v>0</v>
      </c>
      <c r="I25" s="26">
        <f ca="1">+SUMIFS(OFFSET(IS_Data!G$2:G$1000,0,(-2018+$D$6)*12+1),IS_Data!$C$2:$C$1000,$J$4,IS_Reformat!$B$2:$B$1000,$F$4,IS_Data!$A$2:$A$1000,$A25)</f>
        <v>0</v>
      </c>
      <c r="J25" s="26">
        <f ca="1">+SUMIFS(OFFSET(IS_Data!H$2:H$1000,0,(-2018+$D$6)*12+1),IS_Data!$C$2:$C$1000,$J$4,IS_Reformat!$B$2:$B$1000,$F$4,IS_Data!$A$2:$A$1000,$A25)</f>
        <v>0</v>
      </c>
      <c r="K25" s="26">
        <f ca="1">+SUMIFS(OFFSET(IS_Data!I$2:I$1000,0,(-2018+$D$6)*12+1),IS_Data!$C$2:$C$1000,$J$4,IS_Reformat!$B$2:$B$1000,$F$4,IS_Data!$A$2:$A$1000,$A25)</f>
        <v>0</v>
      </c>
      <c r="L25" s="26">
        <f ca="1">+SUMIFS(OFFSET(IS_Data!J$2:J$1000,0,(-2018+$D$6)*12+1),IS_Data!$C$2:$C$1000,$J$4,IS_Reformat!$B$2:$B$1000,$F$4,IS_Data!$A$2:$A$1000,$A25)</f>
        <v>0</v>
      </c>
      <c r="M25" s="26">
        <f ca="1">+SUMIFS(OFFSET(IS_Data!K$2:K$1000,0,(-2018+$D$6)*12+1),IS_Data!$C$2:$C$1000,$J$4,IS_Reformat!$B$2:$B$1000,$F$4,IS_Data!$A$2:$A$1000,$A25)</f>
        <v>0</v>
      </c>
      <c r="N25" s="26">
        <f ca="1">+SUMIFS(OFFSET(IS_Data!L$2:L$1000,0,(-2018+$D$6)*12+1),IS_Data!$C$2:$C$1000,$J$4,IS_Reformat!$B$2:$B$1000,$F$4,IS_Data!$A$2:$A$1000,$A25)</f>
        <v>0</v>
      </c>
      <c r="O25" s="26">
        <f ca="1">+SUMIFS(OFFSET(IS_Data!M$2:M$1000,0,(-2018+$D$6)*12+1),IS_Data!$C$2:$C$1000,$J$4,IS_Reformat!$B$2:$B$1000,$F$4,IS_Data!$A$2:$A$1000,$A25)</f>
        <v>0</v>
      </c>
      <c r="P25" s="26">
        <f ca="1">+SUMIFS(OFFSET(IS_Data!N$2:N$1000,0,(-2018+$D$6)*12+1),IS_Data!$C$2:$C$1000,$J$4,IS_Reformat!$B$2:$B$1000,$F$4,IS_Data!$A$2:$A$1000,$A25)</f>
        <v>0</v>
      </c>
      <c r="Q25" s="57"/>
      <c r="R25" s="26">
        <f t="shared" ca="1" si="14"/>
        <v>0</v>
      </c>
      <c r="S25" s="35" t="e">
        <f t="shared" ca="1" si="15"/>
        <v>#DIV/0!</v>
      </c>
      <c r="T25" s="22"/>
      <c r="U25" s="26">
        <f ca="1">+SUMIFS($E25:$P25,$E$1:$P$1,"&lt;"&amp;($E$1+$B$2))</f>
        <v>0</v>
      </c>
      <c r="V25" s="35" t="e">
        <f t="shared" ca="1" si="16"/>
        <v>#DIV/0!</v>
      </c>
      <c r="W25" s="26">
        <f>+SUMIFS(IS_Reformat!$D$2:$D$1300,IS_Reformat!$A$2:$A$1300,$J$4,IS_Reformat!$C$2:$C$1300,'Summary P&amp;L'!$A25,IS_Reformat!$B$2:$B$1300,'Summary P&amp;L'!$F$4)</f>
        <v>0</v>
      </c>
      <c r="X25" s="35" t="e">
        <f t="shared" si="17"/>
        <v>#DIV/0!</v>
      </c>
      <c r="Y25" s="26">
        <f t="shared" ca="1" si="18"/>
        <v>0</v>
      </c>
      <c r="Z25" s="22"/>
      <c r="AA25" s="29">
        <f t="shared" ca="1" si="19"/>
        <v>0</v>
      </c>
      <c r="AB25" s="22"/>
      <c r="AC25" s="42">
        <f t="shared" ca="1" si="20"/>
        <v>0</v>
      </c>
      <c r="AD25" s="35" t="e">
        <f t="shared" ca="1" si="21"/>
        <v>#DIV/0!</v>
      </c>
      <c r="AE25" s="42">
        <f>+SUMIFS(IS_Reformat!$E$2:$E$1220,IS_Reformat!$A$2:$A$1220,$AE$1,IS_Reformat!$C$2:$C$1220,'Summary P&amp;L'!$A25,IS_Reformat!$B$2:$B$1220,'Summary P&amp;L'!$F$4)</f>
        <v>0</v>
      </c>
      <c r="AF25" s="35" t="e">
        <f t="shared" si="22"/>
        <v>#DIV/0!</v>
      </c>
      <c r="AG25" s="42">
        <f t="shared" ca="1" si="23"/>
        <v>0</v>
      </c>
      <c r="AH25" s="29">
        <f t="shared" ca="1" si="24"/>
        <v>0</v>
      </c>
      <c r="AI25" s="22"/>
      <c r="AJ25" s="42">
        <f>+SUMIFS(IS_Reformat!$F$2:$F$1220,IS_Reformat!$A$2:$A$1220,$AE$1,IS_Reformat!$C$2:$C$1220,'Summary P&amp;L'!$A25,IS_Reformat!$B$2:$B$1220,'Summary P&amp;L'!$F$4)</f>
        <v>0</v>
      </c>
      <c r="AK25" s="35" t="e">
        <f t="shared" si="25"/>
        <v>#DIV/0!</v>
      </c>
      <c r="AL25" s="42">
        <f t="shared" ca="1" si="26"/>
        <v>0</v>
      </c>
      <c r="AM25" s="29">
        <f t="shared" ca="1" si="27"/>
        <v>0</v>
      </c>
    </row>
    <row r="26" spans="1:39" s="8" customFormat="1" ht="13.35" customHeight="1" x14ac:dyDescent="0.45">
      <c r="A26" s="13" t="str">
        <f>"CGS "&amp;C26</f>
        <v>CGS Wine</v>
      </c>
      <c r="B26" s="5"/>
      <c r="C26" s="22" t="s">
        <v>31</v>
      </c>
      <c r="D26" s="56"/>
      <c r="E26" s="26">
        <f ca="1">+SUMIFS(OFFSET(IS_Data!C$2:C$1000,0,(-2018+$D$6)*12+1),IS_Data!$C$2:$C$1000,$J$4,IS_Reformat!$B$2:$B$1000,$F$4,IS_Data!$A$2:$A$1000,$A26)</f>
        <v>0</v>
      </c>
      <c r="F26" s="26">
        <f ca="1">+SUMIFS(OFFSET(IS_Data!D$2:D$1000,0,(-2018+$D$6)*12+1),IS_Data!$C$2:$C$1000,$J$4,IS_Reformat!$B$2:$B$1000,$F$4,IS_Data!$A$2:$A$1000,$A26)</f>
        <v>0</v>
      </c>
      <c r="G26" s="26">
        <f ca="1">+SUMIFS(OFFSET(IS_Data!E$2:E$1000,0,(-2018+$D$6)*12+1),IS_Data!$C$2:$C$1000,$J$4,IS_Reformat!$B$2:$B$1000,$F$4,IS_Data!$A$2:$A$1000,$A26)</f>
        <v>0</v>
      </c>
      <c r="H26" s="26">
        <f ca="1">+SUMIFS(OFFSET(IS_Data!F$2:F$1000,0,(-2018+$D$6)*12+1),IS_Data!$C$2:$C$1000,$J$4,IS_Reformat!$B$2:$B$1000,$F$4,IS_Data!$A$2:$A$1000,$A26)</f>
        <v>0</v>
      </c>
      <c r="I26" s="26">
        <f ca="1">+SUMIFS(OFFSET(IS_Data!G$2:G$1000,0,(-2018+$D$6)*12+1),IS_Data!$C$2:$C$1000,$J$4,IS_Reformat!$B$2:$B$1000,$F$4,IS_Data!$A$2:$A$1000,$A26)</f>
        <v>0</v>
      </c>
      <c r="J26" s="26">
        <f ca="1">+SUMIFS(OFFSET(IS_Data!H$2:H$1000,0,(-2018+$D$6)*12+1),IS_Data!$C$2:$C$1000,$J$4,IS_Reformat!$B$2:$B$1000,$F$4,IS_Data!$A$2:$A$1000,$A26)</f>
        <v>0</v>
      </c>
      <c r="K26" s="26">
        <f ca="1">+SUMIFS(OFFSET(IS_Data!I$2:I$1000,0,(-2018+$D$6)*12+1),IS_Data!$C$2:$C$1000,$J$4,IS_Reformat!$B$2:$B$1000,$F$4,IS_Data!$A$2:$A$1000,$A26)</f>
        <v>0</v>
      </c>
      <c r="L26" s="26">
        <f ca="1">+SUMIFS(OFFSET(IS_Data!J$2:J$1000,0,(-2018+$D$6)*12+1),IS_Data!$C$2:$C$1000,$J$4,IS_Reformat!$B$2:$B$1000,$F$4,IS_Data!$A$2:$A$1000,$A26)</f>
        <v>0</v>
      </c>
      <c r="M26" s="26">
        <f ca="1">+SUMIFS(OFFSET(IS_Data!K$2:K$1000,0,(-2018+$D$6)*12+1),IS_Data!$C$2:$C$1000,$J$4,IS_Reformat!$B$2:$B$1000,$F$4,IS_Data!$A$2:$A$1000,$A26)</f>
        <v>0</v>
      </c>
      <c r="N26" s="26">
        <f ca="1">+SUMIFS(OFFSET(IS_Data!L$2:L$1000,0,(-2018+$D$6)*12+1),IS_Data!$C$2:$C$1000,$J$4,IS_Reformat!$B$2:$B$1000,$F$4,IS_Data!$A$2:$A$1000,$A26)</f>
        <v>0</v>
      </c>
      <c r="O26" s="26">
        <f ca="1">+SUMIFS(OFFSET(IS_Data!M$2:M$1000,0,(-2018+$D$6)*12+1),IS_Data!$C$2:$C$1000,$J$4,IS_Reformat!$B$2:$B$1000,$F$4,IS_Data!$A$2:$A$1000,$A26)</f>
        <v>0</v>
      </c>
      <c r="P26" s="26">
        <f ca="1">+SUMIFS(OFFSET(IS_Data!N$2:N$1000,0,(-2018+$D$6)*12+1),IS_Data!$C$2:$C$1000,$J$4,IS_Reformat!$B$2:$B$1000,$F$4,IS_Data!$A$2:$A$1000,$A26)</f>
        <v>0</v>
      </c>
      <c r="Q26" s="57"/>
      <c r="R26" s="26">
        <f t="shared" ca="1" si="14"/>
        <v>0</v>
      </c>
      <c r="S26" s="35" t="e">
        <f t="shared" ca="1" si="15"/>
        <v>#DIV/0!</v>
      </c>
      <c r="T26" s="22"/>
      <c r="U26" s="26">
        <f ca="1">+SUMIFS($E26:$P26,$E$1:$P$1,"&lt;"&amp;($E$1+$B$2))</f>
        <v>0</v>
      </c>
      <c r="V26" s="35" t="e">
        <f t="shared" ca="1" si="16"/>
        <v>#DIV/0!</v>
      </c>
      <c r="W26" s="26">
        <f>+SUMIFS(IS_Reformat!$D$2:$D$1300,IS_Reformat!$A$2:$A$1300,$J$4,IS_Reformat!$C$2:$C$1300,'Summary P&amp;L'!$A26,IS_Reformat!$B$2:$B$1300,'Summary P&amp;L'!$F$4)</f>
        <v>0</v>
      </c>
      <c r="X26" s="35" t="e">
        <f t="shared" si="17"/>
        <v>#DIV/0!</v>
      </c>
      <c r="Y26" s="26">
        <f t="shared" ca="1" si="18"/>
        <v>0</v>
      </c>
      <c r="Z26" s="22"/>
      <c r="AA26" s="29">
        <f t="shared" ca="1" si="19"/>
        <v>0</v>
      </c>
      <c r="AB26" s="22"/>
      <c r="AC26" s="42">
        <f t="shared" ca="1" si="20"/>
        <v>0</v>
      </c>
      <c r="AD26" s="35" t="e">
        <f t="shared" ca="1" si="21"/>
        <v>#DIV/0!</v>
      </c>
      <c r="AE26" s="42">
        <f>+SUMIFS(IS_Reformat!$E$2:$E$1220,IS_Reformat!$A$2:$A$1220,$AE$1,IS_Reformat!$C$2:$C$1220,'Summary P&amp;L'!$A26,IS_Reformat!$B$2:$B$1220,'Summary P&amp;L'!$F$4)</f>
        <v>0</v>
      </c>
      <c r="AF26" s="35" t="e">
        <f t="shared" si="22"/>
        <v>#DIV/0!</v>
      </c>
      <c r="AG26" s="42">
        <f t="shared" ca="1" si="23"/>
        <v>0</v>
      </c>
      <c r="AH26" s="29">
        <f t="shared" ca="1" si="24"/>
        <v>0</v>
      </c>
      <c r="AI26" s="22"/>
      <c r="AJ26" s="42">
        <f>+SUMIFS(IS_Reformat!$F$2:$F$1220,IS_Reformat!$A$2:$A$1220,$AE$1,IS_Reformat!$C$2:$C$1220,'Summary P&amp;L'!$A26,IS_Reformat!$B$2:$B$1220,'Summary P&amp;L'!$F$4)</f>
        <v>0</v>
      </c>
      <c r="AK26" s="35" t="e">
        <f t="shared" si="25"/>
        <v>#DIV/0!</v>
      </c>
      <c r="AL26" s="42">
        <f t="shared" ca="1" si="26"/>
        <v>0</v>
      </c>
      <c r="AM26" s="29">
        <f t="shared" ca="1" si="27"/>
        <v>0</v>
      </c>
    </row>
    <row r="27" spans="1:39" s="8" customFormat="1" ht="13.35" customHeight="1" x14ac:dyDescent="0.45">
      <c r="A27" s="13" t="str">
        <f>"CGS "&amp;C27</f>
        <v>CGS Apparel</v>
      </c>
      <c r="B27" s="5"/>
      <c r="C27" s="22" t="s">
        <v>32</v>
      </c>
      <c r="D27" s="59"/>
      <c r="E27" s="57">
        <f ca="1">+SUMIFS(OFFSET(IS_Data!C$2:C$1000,0,(-2018+$D$6)*12+1),IS_Data!$C$2:$C$1000,$J$4,IS_Reformat!$B$2:$B$1000,$F$4,IS_Data!$A$2:$A$1000,$A27)</f>
        <v>0</v>
      </c>
      <c r="F27" s="57">
        <f ca="1">+SUMIFS(OFFSET(IS_Data!D$2:D$1000,0,(-2018+$D$6)*12+1),IS_Data!$C$2:$C$1000,$J$4,IS_Reformat!$B$2:$B$1000,$F$4,IS_Data!$A$2:$A$1000,$A27)</f>
        <v>0</v>
      </c>
      <c r="G27" s="57">
        <f ca="1">+SUMIFS(OFFSET(IS_Data!E$2:E$1000,0,(-2018+$D$6)*12+1),IS_Data!$C$2:$C$1000,$J$4,IS_Reformat!$B$2:$B$1000,$F$4,IS_Data!$A$2:$A$1000,$A27)</f>
        <v>0</v>
      </c>
      <c r="H27" s="57">
        <f ca="1">+SUMIFS(OFFSET(IS_Data!F$2:F$1000,0,(-2018+$D$6)*12+1),IS_Data!$C$2:$C$1000,$J$4,IS_Reformat!$B$2:$B$1000,$F$4,IS_Data!$A$2:$A$1000,$A27)</f>
        <v>0</v>
      </c>
      <c r="I27" s="57">
        <f ca="1">+SUMIFS(OFFSET(IS_Data!G$2:G$1000,0,(-2018+$D$6)*12+1),IS_Data!$C$2:$C$1000,$J$4,IS_Reformat!$B$2:$B$1000,$F$4,IS_Data!$A$2:$A$1000,$A27)</f>
        <v>0</v>
      </c>
      <c r="J27" s="57">
        <f ca="1">+SUMIFS(OFFSET(IS_Data!H$2:H$1000,0,(-2018+$D$6)*12+1),IS_Data!$C$2:$C$1000,$J$4,IS_Reformat!$B$2:$B$1000,$F$4,IS_Data!$A$2:$A$1000,$A27)</f>
        <v>0</v>
      </c>
      <c r="K27" s="57">
        <f ca="1">+SUMIFS(OFFSET(IS_Data!I$2:I$1000,0,(-2018+$D$6)*12+1),IS_Data!$C$2:$C$1000,$J$4,IS_Reformat!$B$2:$B$1000,$F$4,IS_Data!$A$2:$A$1000,$A27)</f>
        <v>0</v>
      </c>
      <c r="L27" s="57">
        <f ca="1">+SUMIFS(OFFSET(IS_Data!J$2:J$1000,0,(-2018+$D$6)*12+1),IS_Data!$C$2:$C$1000,$J$4,IS_Reformat!$B$2:$B$1000,$F$4,IS_Data!$A$2:$A$1000,$A27)</f>
        <v>0</v>
      </c>
      <c r="M27" s="57">
        <f ca="1">+SUMIFS(OFFSET(IS_Data!K$2:K$1000,0,(-2018+$D$6)*12+1),IS_Data!$C$2:$C$1000,$J$4,IS_Reformat!$B$2:$B$1000,$F$4,IS_Data!$A$2:$A$1000,$A27)</f>
        <v>0</v>
      </c>
      <c r="N27" s="57">
        <f ca="1">+SUMIFS(OFFSET(IS_Data!L$2:L$1000,0,(-2018+$D$6)*12+1),IS_Data!$C$2:$C$1000,$J$4,IS_Reformat!$B$2:$B$1000,$F$4,IS_Data!$A$2:$A$1000,$A27)</f>
        <v>0</v>
      </c>
      <c r="O27" s="57">
        <f ca="1">+SUMIFS(OFFSET(IS_Data!M$2:M$1000,0,(-2018+$D$6)*12+1),IS_Data!$C$2:$C$1000,$J$4,IS_Reformat!$B$2:$B$1000,$F$4,IS_Data!$A$2:$A$1000,$A27)</f>
        <v>0</v>
      </c>
      <c r="P27" s="57">
        <f ca="1">+SUMIFS(OFFSET(IS_Data!N$2:N$1000,0,(-2018+$D$6)*12+1),IS_Data!$C$2:$C$1000,$J$4,IS_Reformat!$B$2:$B$1000,$F$4,IS_Data!$A$2:$A$1000,$A27)</f>
        <v>0</v>
      </c>
      <c r="Q27" s="57"/>
      <c r="R27" s="57">
        <f t="shared" ca="1" si="14"/>
        <v>0</v>
      </c>
      <c r="S27" s="35" t="e">
        <f t="shared" ca="1" si="15"/>
        <v>#DIV/0!</v>
      </c>
      <c r="T27" s="34"/>
      <c r="U27" s="57">
        <f ca="1">+SUMIFS($E27:$P27,$E$1:$P$1,"&lt;"&amp;($E$1+$B$2))</f>
        <v>0</v>
      </c>
      <c r="V27" s="35" t="e">
        <f t="shared" ca="1" si="16"/>
        <v>#DIV/0!</v>
      </c>
      <c r="W27" s="26">
        <f>+SUMIFS(IS_Reformat!$D$2:$D$1300,IS_Reformat!$A$2:$A$1300,$J$4,IS_Reformat!$C$2:$C$1300,'Summary P&amp;L'!$A27,IS_Reformat!$B$2:$B$1300,'Summary P&amp;L'!$F$4)</f>
        <v>0</v>
      </c>
      <c r="X27" s="35" t="e">
        <f t="shared" si="17"/>
        <v>#DIV/0!</v>
      </c>
      <c r="Y27" s="57">
        <f t="shared" ca="1" si="18"/>
        <v>0</v>
      </c>
      <c r="Z27" s="34"/>
      <c r="AA27" s="43">
        <f t="shared" ca="1" si="19"/>
        <v>0</v>
      </c>
      <c r="AB27" s="22"/>
      <c r="AC27" s="42">
        <f t="shared" ca="1" si="20"/>
        <v>0</v>
      </c>
      <c r="AD27" s="35" t="e">
        <f t="shared" ca="1" si="21"/>
        <v>#DIV/0!</v>
      </c>
      <c r="AE27" s="42">
        <f>+SUMIFS(IS_Reformat!$E$2:$E$1220,IS_Reformat!$A$2:$A$1220,$AE$1,IS_Reformat!$C$2:$C$1220,'Summary P&amp;L'!$A27,IS_Reformat!$B$2:$B$1220,'Summary P&amp;L'!$F$4)</f>
        <v>0</v>
      </c>
      <c r="AF27" s="35" t="e">
        <f t="shared" si="22"/>
        <v>#DIV/0!</v>
      </c>
      <c r="AG27" s="42">
        <f t="shared" ca="1" si="23"/>
        <v>0</v>
      </c>
      <c r="AH27" s="29">
        <f t="shared" ca="1" si="24"/>
        <v>0</v>
      </c>
      <c r="AI27" s="22"/>
      <c r="AJ27" s="42">
        <f>+SUMIFS(IS_Reformat!$F$2:$F$1220,IS_Reformat!$A$2:$A$1220,$AE$1,IS_Reformat!$C$2:$C$1220,'Summary P&amp;L'!$A27,IS_Reformat!$B$2:$B$1220,'Summary P&amp;L'!$F$4)</f>
        <v>0</v>
      </c>
      <c r="AK27" s="35" t="e">
        <f t="shared" si="25"/>
        <v>#DIV/0!</v>
      </c>
      <c r="AL27" s="42">
        <f t="shared" ca="1" si="26"/>
        <v>0</v>
      </c>
      <c r="AM27" s="29">
        <f t="shared" ca="1" si="27"/>
        <v>0</v>
      </c>
    </row>
    <row r="28" spans="1:39" s="1" customFormat="1" ht="6.75" customHeight="1" x14ac:dyDescent="0.4">
      <c r="A28" s="13"/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46"/>
      <c r="S28" s="48"/>
      <c r="T28" s="45"/>
      <c r="U28" s="46"/>
      <c r="V28" s="48"/>
      <c r="W28" s="46"/>
      <c r="X28" s="48"/>
      <c r="Y28" s="46"/>
      <c r="Z28" s="45"/>
      <c r="AA28" s="49"/>
      <c r="AB28" s="45"/>
      <c r="AC28" s="46"/>
      <c r="AD28" s="50"/>
      <c r="AE28" s="46"/>
      <c r="AF28" s="50"/>
      <c r="AG28" s="46"/>
      <c r="AH28" s="49"/>
      <c r="AI28" s="45"/>
      <c r="AJ28" s="46"/>
      <c r="AK28" s="50"/>
      <c r="AL28" s="46"/>
      <c r="AM28" s="49"/>
    </row>
    <row r="29" spans="1:39" s="8" customFormat="1" ht="13.35" customHeight="1" x14ac:dyDescent="0.45">
      <c r="A29" s="17" t="s">
        <v>37</v>
      </c>
      <c r="C29" s="51" t="s">
        <v>39</v>
      </c>
      <c r="D29" s="19"/>
      <c r="E29" s="20">
        <f t="shared" ref="E29:P29" ca="1" si="28">SUM(E30:E33)</f>
        <v>0</v>
      </c>
      <c r="F29" s="20">
        <f t="shared" ca="1" si="28"/>
        <v>0</v>
      </c>
      <c r="G29" s="20">
        <f t="shared" ca="1" si="28"/>
        <v>0</v>
      </c>
      <c r="H29" s="20">
        <f t="shared" ca="1" si="28"/>
        <v>0</v>
      </c>
      <c r="I29" s="20">
        <f t="shared" ca="1" si="28"/>
        <v>0</v>
      </c>
      <c r="J29" s="20">
        <f t="shared" ca="1" si="28"/>
        <v>0</v>
      </c>
      <c r="K29" s="20">
        <f t="shared" ca="1" si="28"/>
        <v>0</v>
      </c>
      <c r="L29" s="20">
        <f t="shared" ca="1" si="28"/>
        <v>0</v>
      </c>
      <c r="M29" s="20">
        <f t="shared" ca="1" si="28"/>
        <v>0</v>
      </c>
      <c r="N29" s="20">
        <f t="shared" ca="1" si="28"/>
        <v>0</v>
      </c>
      <c r="O29" s="20">
        <f t="shared" ca="1" si="28"/>
        <v>0</v>
      </c>
      <c r="P29" s="20">
        <f t="shared" ca="1" si="28"/>
        <v>0</v>
      </c>
      <c r="Q29" s="19"/>
      <c r="R29" s="20">
        <f ca="1">+SUM(E29:P29)</f>
        <v>0</v>
      </c>
      <c r="S29" s="60" t="e">
        <f ca="1">R29/R10</f>
        <v>#DIV/0!</v>
      </c>
      <c r="T29" s="22"/>
      <c r="U29" s="53">
        <f ca="1">SUM(U30:U34)</f>
        <v>0</v>
      </c>
      <c r="V29" s="60" t="e">
        <f ca="1">U29/U10</f>
        <v>#DIV/0!</v>
      </c>
      <c r="W29" s="20">
        <f>SUM(W30:W34)</f>
        <v>0</v>
      </c>
      <c r="X29" s="60" t="e">
        <f>W29/W10</f>
        <v>#DIV/0!</v>
      </c>
      <c r="Y29" s="23">
        <f ca="1">+U29-W29</f>
        <v>0</v>
      </c>
      <c r="Z29" s="19"/>
      <c r="AA29" s="24">
        <f ca="1">+IFERROR(Y29/W29,0)</f>
        <v>0</v>
      </c>
      <c r="AB29" s="22"/>
      <c r="AC29" s="23">
        <f ca="1">SUM(AC30:AC33)</f>
        <v>0</v>
      </c>
      <c r="AD29" s="60" t="e">
        <f ca="1">AC29/AC10</f>
        <v>#DIV/0!</v>
      </c>
      <c r="AE29" s="20">
        <f>SUM(AE30:AE33)</f>
        <v>0</v>
      </c>
      <c r="AF29" s="60" t="e">
        <f>AE29/AE10</f>
        <v>#DIV/0!</v>
      </c>
      <c r="AG29" s="20">
        <f ca="1">+AC29-AE29</f>
        <v>0</v>
      </c>
      <c r="AH29" s="24">
        <f ca="1">+IFERROR(AG29/AE29,0)</f>
        <v>0</v>
      </c>
      <c r="AI29" s="22"/>
      <c r="AJ29" s="23">
        <f>SUM(AJ30:AJ34)</f>
        <v>0</v>
      </c>
      <c r="AK29" s="60" t="e">
        <f>AJ29/AJ10</f>
        <v>#DIV/0!</v>
      </c>
      <c r="AL29" s="20">
        <f ca="1">+AC29-AJ29</f>
        <v>0</v>
      </c>
      <c r="AM29" s="24">
        <f ca="1">+IFERROR(AL29/AJ29,0)</f>
        <v>0</v>
      </c>
    </row>
    <row r="30" spans="1:39" s="8" customFormat="1" ht="13.35" customHeight="1" x14ac:dyDescent="0.45">
      <c r="A30" s="13" t="str">
        <f>D30</f>
        <v>FOH</v>
      </c>
      <c r="C30" s="37"/>
      <c r="D30" s="22" t="s">
        <v>40</v>
      </c>
      <c r="E30" s="26">
        <f ca="1">+SUMIFS(OFFSET(IS_Data!C$2:C$1000,0,(-2018+$D$6)*12+1),IS_Data!$C$2:$C$1000,$J$4,IS_Reformat!$B$2:$B$1000,$F$4,IS_Data!$A$2:$A$1000,$A30)</f>
        <v>0</v>
      </c>
      <c r="F30" s="26">
        <f ca="1">+SUMIFS(OFFSET(IS_Data!D$2:D$1000,0,(-2018+$D$6)*12+1),IS_Data!$C$2:$C$1000,$J$4,IS_Reformat!$B$2:$B$1000,$F$4,IS_Data!$A$2:$A$1000,$A30)</f>
        <v>0</v>
      </c>
      <c r="G30" s="26">
        <f ca="1">+SUMIFS(OFFSET(IS_Data!E$2:E$1000,0,(-2018+$D$6)*12+1),IS_Data!$C$2:$C$1000,$J$4,IS_Reformat!$B$2:$B$1000,$F$4,IS_Data!$A$2:$A$1000,$A30)</f>
        <v>0</v>
      </c>
      <c r="H30" s="26">
        <f ca="1">+SUMIFS(OFFSET(IS_Data!F$2:F$1000,0,(-2018+$D$6)*12+1),IS_Data!$C$2:$C$1000,$J$4,IS_Reformat!$B$2:$B$1000,$F$4,IS_Data!$A$2:$A$1000,$A30)</f>
        <v>0</v>
      </c>
      <c r="I30" s="26">
        <f ca="1">+SUMIFS(OFFSET(IS_Data!G$2:G$1000,0,(-2018+$D$6)*12+1),IS_Data!$C$2:$C$1000,$J$4,IS_Reformat!$B$2:$B$1000,$F$4,IS_Data!$A$2:$A$1000,$A30)</f>
        <v>0</v>
      </c>
      <c r="J30" s="26">
        <f ca="1">+SUMIFS(OFFSET(IS_Data!H$2:H$1000,0,(-2018+$D$6)*12+1),IS_Data!$C$2:$C$1000,$J$4,IS_Reformat!$B$2:$B$1000,$F$4,IS_Data!$A$2:$A$1000,$A30)</f>
        <v>0</v>
      </c>
      <c r="K30" s="26">
        <f ca="1">+SUMIFS(OFFSET(IS_Data!I$2:I$1000,0,(-2018+$D$6)*12+1),IS_Data!$C$2:$C$1000,$J$4,IS_Reformat!$B$2:$B$1000,$F$4,IS_Data!$A$2:$A$1000,$A30)</f>
        <v>0</v>
      </c>
      <c r="L30" s="26">
        <f ca="1">+SUMIFS(OFFSET(IS_Data!J$2:J$1000,0,(-2018+$D$6)*12+1),IS_Data!$C$2:$C$1000,$J$4,IS_Reformat!$B$2:$B$1000,$F$4,IS_Data!$A$2:$A$1000,$A30)</f>
        <v>0</v>
      </c>
      <c r="M30" s="26">
        <f ca="1">+SUMIFS(OFFSET(IS_Data!K$2:K$1000,0,(-2018+$D$6)*12+1),IS_Data!$C$2:$C$1000,$J$4,IS_Reformat!$B$2:$B$1000,$F$4,IS_Data!$A$2:$A$1000,$A30)</f>
        <v>0</v>
      </c>
      <c r="N30" s="26">
        <f ca="1">+SUMIFS(OFFSET(IS_Data!L$2:L$1000,0,(-2018+$D$6)*12+1),IS_Data!$C$2:$C$1000,$J$4,IS_Reformat!$B$2:$B$1000,$F$4,IS_Data!$A$2:$A$1000,$A30)</f>
        <v>0</v>
      </c>
      <c r="O30" s="26">
        <f ca="1">+SUMIFS(OFFSET(IS_Data!M$2:M$1000,0,(-2018+$D$6)*12+1),IS_Data!$C$2:$C$1000,$J$4,IS_Reformat!$B$2:$B$1000,$F$4,IS_Data!$A$2:$A$1000,$A30)</f>
        <v>0</v>
      </c>
      <c r="P30" s="26">
        <f ca="1">+SUMIFS(OFFSET(IS_Data!N$2:N$1000,0,(-2018+$D$6)*12+1),IS_Data!$C$2:$C$1000,$J$4,IS_Reformat!$B$2:$B$1000,$F$4,IS_Data!$A$2:$A$1000,$A30)</f>
        <v>0</v>
      </c>
      <c r="Q30" s="57"/>
      <c r="R30" s="26">
        <f ca="1">+SUM(E30:P30)</f>
        <v>0</v>
      </c>
      <c r="S30" s="35" t="e">
        <f ca="1">R30/R10</f>
        <v>#DIV/0!</v>
      </c>
      <c r="T30" s="22"/>
      <c r="U30" s="26">
        <f ca="1">+SUMIFS($E30:$P30,$E$1:$P$1,"&lt;"&amp;($E$1+$B$2))</f>
        <v>0</v>
      </c>
      <c r="V30" s="35" t="e">
        <f ca="1">U30/U10</f>
        <v>#DIV/0!</v>
      </c>
      <c r="W30" s="26">
        <f>+SUMIFS(IS_Reformat!$D$2:$D$1300,IS_Reformat!$A$2:$A$1300,$J$4,IS_Reformat!$C$2:$C$1300,'Summary P&amp;L'!$A30,IS_Reformat!$B$2:$B$1300,'Summary P&amp;L'!$F$4)</f>
        <v>0</v>
      </c>
      <c r="X30" s="35" t="e">
        <f>W30/W10</f>
        <v>#DIV/0!</v>
      </c>
      <c r="Y30" s="26">
        <f ca="1">+U30-W30</f>
        <v>0</v>
      </c>
      <c r="Z30" s="22"/>
      <c r="AA30" s="29">
        <f ca="1">+IFERROR(Y30/W30,0)</f>
        <v>0</v>
      </c>
      <c r="AB30" s="22"/>
      <c r="AC30" s="26">
        <f ca="1">+INDEX($E30:$P30,1,$B$2)</f>
        <v>0</v>
      </c>
      <c r="AD30" s="35" t="e">
        <f ca="1">AC30/AC10</f>
        <v>#DIV/0!</v>
      </c>
      <c r="AE30" s="42">
        <f>+SUMIFS(IS_Reformat!$E$2:$E$1220,IS_Reformat!$A$2:$A$1220,$AE$1,IS_Reformat!$C$2:$C$1220,'Summary P&amp;L'!$A30,IS_Reformat!$B$2:$B$1220,'Summary P&amp;L'!$F$4)</f>
        <v>0</v>
      </c>
      <c r="AF30" s="35" t="e">
        <f>AE30/AE10</f>
        <v>#DIV/0!</v>
      </c>
      <c r="AG30" s="42">
        <f ca="1">+AC30-AE30</f>
        <v>0</v>
      </c>
      <c r="AH30" s="29">
        <f ca="1">+IFERROR(AG30/AE30,0)</f>
        <v>0</v>
      </c>
      <c r="AI30" s="22"/>
      <c r="AJ30" s="42">
        <f>+SUMIFS(IS_Reformat!$F$2:$F$1220,IS_Reformat!$A$2:$A$1220,$AE$1,IS_Reformat!$C$2:$C$1220,'Summary P&amp;L'!$A30,IS_Reformat!$B$2:$B$1220,'Summary P&amp;L'!$F$4)</f>
        <v>0</v>
      </c>
      <c r="AK30" s="35" t="e">
        <f>AJ30/AJ10</f>
        <v>#DIV/0!</v>
      </c>
      <c r="AL30" s="42">
        <f ca="1">+AC30-AJ30</f>
        <v>0</v>
      </c>
      <c r="AM30" s="29">
        <f ca="1">+IFERROR(AL30/AJ30,0)</f>
        <v>0</v>
      </c>
    </row>
    <row r="31" spans="1:39" s="8" customFormat="1" ht="13.35" customHeight="1" x14ac:dyDescent="0.45">
      <c r="A31" s="13" t="str">
        <f>D31</f>
        <v>BOH</v>
      </c>
      <c r="C31" s="37"/>
      <c r="D31" s="22" t="s">
        <v>41</v>
      </c>
      <c r="E31" s="26">
        <f ca="1">+SUMIFS(OFFSET(IS_Data!C$2:C$1000,0,(-2018+$D$6)*12+1),IS_Data!$C$2:$C$1000,$J$4,IS_Reformat!$B$2:$B$1000,$F$4,IS_Data!$A$2:$A$1000,$A31)</f>
        <v>0</v>
      </c>
      <c r="F31" s="26">
        <f ca="1">+SUMIFS(OFFSET(IS_Data!D$2:D$1000,0,(-2018+$D$6)*12+1),IS_Data!$C$2:$C$1000,$J$4,IS_Reformat!$B$2:$B$1000,$F$4,IS_Data!$A$2:$A$1000,$A31)</f>
        <v>0</v>
      </c>
      <c r="G31" s="26">
        <f ca="1">+SUMIFS(OFFSET(IS_Data!E$2:E$1000,0,(-2018+$D$6)*12+1),IS_Data!$C$2:$C$1000,$J$4,IS_Reformat!$B$2:$B$1000,$F$4,IS_Data!$A$2:$A$1000,$A31)</f>
        <v>0</v>
      </c>
      <c r="H31" s="26">
        <f ca="1">+SUMIFS(OFFSET(IS_Data!F$2:F$1000,0,(-2018+$D$6)*12+1),IS_Data!$C$2:$C$1000,$J$4,IS_Reformat!$B$2:$B$1000,$F$4,IS_Data!$A$2:$A$1000,$A31)</f>
        <v>0</v>
      </c>
      <c r="I31" s="26">
        <f ca="1">+SUMIFS(OFFSET(IS_Data!G$2:G$1000,0,(-2018+$D$6)*12+1),IS_Data!$C$2:$C$1000,$J$4,IS_Reformat!$B$2:$B$1000,$F$4,IS_Data!$A$2:$A$1000,$A31)</f>
        <v>0</v>
      </c>
      <c r="J31" s="26">
        <f ca="1">+SUMIFS(OFFSET(IS_Data!H$2:H$1000,0,(-2018+$D$6)*12+1),IS_Data!$C$2:$C$1000,$J$4,IS_Reformat!$B$2:$B$1000,$F$4,IS_Data!$A$2:$A$1000,$A31)</f>
        <v>0</v>
      </c>
      <c r="K31" s="26">
        <f ca="1">+SUMIFS(OFFSET(IS_Data!I$2:I$1000,0,(-2018+$D$6)*12+1),IS_Data!$C$2:$C$1000,$J$4,IS_Reformat!$B$2:$B$1000,$F$4,IS_Data!$A$2:$A$1000,$A31)</f>
        <v>0</v>
      </c>
      <c r="L31" s="26">
        <f ca="1">+SUMIFS(OFFSET(IS_Data!J$2:J$1000,0,(-2018+$D$6)*12+1),IS_Data!$C$2:$C$1000,$J$4,IS_Reformat!$B$2:$B$1000,$F$4,IS_Data!$A$2:$A$1000,$A31)</f>
        <v>0</v>
      </c>
      <c r="M31" s="26">
        <f ca="1">+SUMIFS(OFFSET(IS_Data!K$2:K$1000,0,(-2018+$D$6)*12+1),IS_Data!$C$2:$C$1000,$J$4,IS_Reformat!$B$2:$B$1000,$F$4,IS_Data!$A$2:$A$1000,$A31)</f>
        <v>0</v>
      </c>
      <c r="N31" s="26">
        <f ca="1">+SUMIFS(OFFSET(IS_Data!L$2:L$1000,0,(-2018+$D$6)*12+1),IS_Data!$C$2:$C$1000,$J$4,IS_Reformat!$B$2:$B$1000,$F$4,IS_Data!$A$2:$A$1000,$A31)</f>
        <v>0</v>
      </c>
      <c r="O31" s="26">
        <f ca="1">+SUMIFS(OFFSET(IS_Data!M$2:M$1000,0,(-2018+$D$6)*12+1),IS_Data!$C$2:$C$1000,$J$4,IS_Reformat!$B$2:$B$1000,$F$4,IS_Data!$A$2:$A$1000,$A31)</f>
        <v>0</v>
      </c>
      <c r="P31" s="26">
        <f ca="1">+SUMIFS(OFFSET(IS_Data!N$2:N$1000,0,(-2018+$D$6)*12+1),IS_Data!$C$2:$C$1000,$J$4,IS_Reformat!$B$2:$B$1000,$F$4,IS_Data!$A$2:$A$1000,$A31)</f>
        <v>0</v>
      </c>
      <c r="Q31" s="57"/>
      <c r="R31" s="26">
        <f ca="1">+SUM(E31:P31)</f>
        <v>0</v>
      </c>
      <c r="S31" s="35" t="e">
        <f ca="1">R31/R11</f>
        <v>#DIV/0!</v>
      </c>
      <c r="T31" s="22"/>
      <c r="U31" s="26">
        <f ca="1">+SUMIFS($E31:$P31,$E$1:$P$1,"&lt;"&amp;($E$1+$B$2))</f>
        <v>0</v>
      </c>
      <c r="V31" s="35" t="e">
        <f ca="1">U31/U11</f>
        <v>#DIV/0!</v>
      </c>
      <c r="W31" s="26">
        <f>+SUMIFS(IS_Reformat!$D$2:$D$1300,IS_Reformat!$A$2:$A$1300,$J$4,IS_Reformat!$C$2:$C$1300,'Summary P&amp;L'!$A31,IS_Reformat!$B$2:$B$1300,'Summary P&amp;L'!$F$4)</f>
        <v>0</v>
      </c>
      <c r="X31" s="35" t="e">
        <f>W31/W11</f>
        <v>#DIV/0!</v>
      </c>
      <c r="Y31" s="26">
        <f ca="1">+U31-W31</f>
        <v>0</v>
      </c>
      <c r="Z31" s="22"/>
      <c r="AA31" s="29">
        <f ca="1">+IFERROR(Y31/W31,0)</f>
        <v>0</v>
      </c>
      <c r="AB31" s="22"/>
      <c r="AC31" s="26">
        <f ca="1">+INDEX($E31:$P31,1,$B$2)</f>
        <v>0</v>
      </c>
      <c r="AD31" s="35" t="e">
        <f ca="1">AC31/AC11</f>
        <v>#DIV/0!</v>
      </c>
      <c r="AE31" s="42">
        <f>+SUMIFS(IS_Reformat!$E$2:$E$1220,IS_Reformat!$A$2:$A$1220,$AE$1,IS_Reformat!$C$2:$C$1220,'Summary P&amp;L'!$A31,IS_Reformat!$B$2:$B$1220,'Summary P&amp;L'!$F$4)</f>
        <v>0</v>
      </c>
      <c r="AF31" s="35" t="e">
        <f>AE31/AE11</f>
        <v>#DIV/0!</v>
      </c>
      <c r="AG31" s="42">
        <f ca="1">+AC31-AE31</f>
        <v>0</v>
      </c>
      <c r="AH31" s="29">
        <f ca="1">+IFERROR(AG31/AE31,0)</f>
        <v>0</v>
      </c>
      <c r="AI31" s="22"/>
      <c r="AJ31" s="42">
        <f>+SUMIFS(IS_Reformat!$F$2:$F$1220,IS_Reformat!$A$2:$A$1220,$AE$1,IS_Reformat!$C$2:$C$1220,'Summary P&amp;L'!$A31,IS_Reformat!$B$2:$B$1220,'Summary P&amp;L'!$F$4)</f>
        <v>0</v>
      </c>
      <c r="AK31" s="35" t="e">
        <f>AJ31/AJ11</f>
        <v>#DIV/0!</v>
      </c>
      <c r="AL31" s="42">
        <f ca="1">+AC31-AJ31</f>
        <v>0</v>
      </c>
      <c r="AM31" s="29">
        <f ca="1">+IFERROR(AL31/AJ31,0)</f>
        <v>0</v>
      </c>
    </row>
    <row r="32" spans="1:39" s="8" customFormat="1" ht="13.35" customHeight="1" x14ac:dyDescent="0.45">
      <c r="A32" s="13" t="s">
        <v>42</v>
      </c>
      <c r="C32" s="37"/>
      <c r="D32" s="22" t="s">
        <v>42</v>
      </c>
      <c r="E32" s="26">
        <f ca="1">+SUMIFS(OFFSET(IS_Data!C$2:C$1000,0,(-2018+$D$6)*12+1),IS_Data!$C$2:$C$1000,$J$4,IS_Reformat!$B$2:$B$1000,$F$4,IS_Data!$A$2:$A$1000,$A32)</f>
        <v>0</v>
      </c>
      <c r="F32" s="26">
        <f ca="1">+SUMIFS(OFFSET(IS_Data!D$2:D$1000,0,(-2018+$D$6)*12+1),IS_Data!$C$2:$C$1000,$J$4,IS_Reformat!$B$2:$B$1000,$F$4,IS_Data!$A$2:$A$1000,$A32)</f>
        <v>0</v>
      </c>
      <c r="G32" s="26">
        <f ca="1">+SUMIFS(OFFSET(IS_Data!E$2:E$1000,0,(-2018+$D$6)*12+1),IS_Data!$C$2:$C$1000,$J$4,IS_Reformat!$B$2:$B$1000,$F$4,IS_Data!$A$2:$A$1000,$A32)</f>
        <v>0</v>
      </c>
      <c r="H32" s="26">
        <f ca="1">+SUMIFS(OFFSET(IS_Data!F$2:F$1000,0,(-2018+$D$6)*12+1),IS_Data!$C$2:$C$1000,$J$4,IS_Reformat!$B$2:$B$1000,$F$4,IS_Data!$A$2:$A$1000,$A32)</f>
        <v>0</v>
      </c>
      <c r="I32" s="26">
        <f ca="1">+SUMIFS(OFFSET(IS_Data!G$2:G$1000,0,(-2018+$D$6)*12+1),IS_Data!$C$2:$C$1000,$J$4,IS_Reformat!$B$2:$B$1000,$F$4,IS_Data!$A$2:$A$1000,$A32)</f>
        <v>0</v>
      </c>
      <c r="J32" s="26">
        <f ca="1">+SUMIFS(OFFSET(IS_Data!H$2:H$1000,0,(-2018+$D$6)*12+1),IS_Data!$C$2:$C$1000,$J$4,IS_Reformat!$B$2:$B$1000,$F$4,IS_Data!$A$2:$A$1000,$A32)</f>
        <v>0</v>
      </c>
      <c r="K32" s="26">
        <f ca="1">+SUMIFS(OFFSET(IS_Data!I$2:I$1000,0,(-2018+$D$6)*12+1),IS_Data!$C$2:$C$1000,$J$4,IS_Reformat!$B$2:$B$1000,$F$4,IS_Data!$A$2:$A$1000,$A32)</f>
        <v>0</v>
      </c>
      <c r="L32" s="26">
        <f ca="1">+SUMIFS(OFFSET(IS_Data!J$2:J$1000,0,(-2018+$D$6)*12+1),IS_Data!$C$2:$C$1000,$J$4,IS_Reformat!$B$2:$B$1000,$F$4,IS_Data!$A$2:$A$1000,$A32)</f>
        <v>0</v>
      </c>
      <c r="M32" s="26">
        <f ca="1">+SUMIFS(OFFSET(IS_Data!K$2:K$1000,0,(-2018+$D$6)*12+1),IS_Data!$C$2:$C$1000,$J$4,IS_Reformat!$B$2:$B$1000,$F$4,IS_Data!$A$2:$A$1000,$A32)</f>
        <v>0</v>
      </c>
      <c r="N32" s="26">
        <f ca="1">+SUMIFS(OFFSET(IS_Data!L$2:L$1000,0,(-2018+$D$6)*12+1),IS_Data!$C$2:$C$1000,$J$4,IS_Reformat!$B$2:$B$1000,$F$4,IS_Data!$A$2:$A$1000,$A32)</f>
        <v>0</v>
      </c>
      <c r="O32" s="26">
        <f ca="1">+SUMIFS(OFFSET(IS_Data!M$2:M$1000,0,(-2018+$D$6)*12+1),IS_Data!$C$2:$C$1000,$J$4,IS_Reformat!$B$2:$B$1000,$F$4,IS_Data!$A$2:$A$1000,$A32)</f>
        <v>0</v>
      </c>
      <c r="P32" s="26">
        <f ca="1">+SUMIFS(OFFSET(IS_Data!N$2:N$1000,0,(-2018+$D$6)*12+1),IS_Data!$C$2:$C$1000,$J$4,IS_Reformat!$B$2:$B$1000,$F$4,IS_Data!$A$2:$A$1000,$A32)</f>
        <v>0</v>
      </c>
      <c r="Q32" s="57"/>
      <c r="R32" s="26">
        <f ca="1">+SUM(E32:P32)</f>
        <v>0</v>
      </c>
      <c r="S32" s="35" t="e">
        <f ca="1">R32/R10</f>
        <v>#DIV/0!</v>
      </c>
      <c r="T32" s="22"/>
      <c r="U32" s="26">
        <f ca="1">+SUMIFS($E32:$P32,$E$1:$P$1,"&lt;"&amp;($E$1+$B$2))</f>
        <v>0</v>
      </c>
      <c r="V32" s="35" t="e">
        <f ca="1">U32/U10</f>
        <v>#DIV/0!</v>
      </c>
      <c r="W32" s="26">
        <f>+SUMIFS(IS_Reformat!$D$2:$D$1300,IS_Reformat!$A$2:$A$1300,$J$4,IS_Reformat!$C$2:$C$1300,'Summary P&amp;L'!$A32,IS_Reformat!$B$2:$B$1300,'Summary P&amp;L'!$F$4)</f>
        <v>0</v>
      </c>
      <c r="X32" s="35" t="e">
        <f>W32/W10</f>
        <v>#DIV/0!</v>
      </c>
      <c r="Y32" s="26">
        <f ca="1">+U32-W32</f>
        <v>0</v>
      </c>
      <c r="Z32" s="22"/>
      <c r="AA32" s="29">
        <f ca="1">+IFERROR(Y32/W32,0)</f>
        <v>0</v>
      </c>
      <c r="AB32" s="22"/>
      <c r="AC32" s="26">
        <f ca="1">+INDEX($E32:$P32,1,$B$2)</f>
        <v>0</v>
      </c>
      <c r="AD32" s="35"/>
      <c r="AE32" s="42">
        <f>+SUMIFS(IS_Reformat!$E$2:$E$1220,IS_Reformat!$A$2:$A$1220,$AE$1,IS_Reformat!$C$2:$C$1220,'Summary P&amp;L'!$A32,IS_Reformat!$B$2:$B$1220,'Summary P&amp;L'!$F$4)</f>
        <v>0</v>
      </c>
      <c r="AF32" s="61"/>
      <c r="AG32" s="42">
        <f ca="1">+AC32-AE32</f>
        <v>0</v>
      </c>
      <c r="AH32" s="29">
        <f ca="1">+IFERROR(AG32/AE32,0)</f>
        <v>0</v>
      </c>
      <c r="AI32" s="22"/>
      <c r="AJ32" s="42">
        <f>+SUMIFS(IS_Reformat!$F$2:$F$1220,IS_Reformat!$A$2:$A$1220,$AE$1,IS_Reformat!$C$2:$C$1220,'Summary P&amp;L'!$A32,IS_Reformat!$B$2:$B$1220,'Summary P&amp;L'!$F$4)</f>
        <v>0</v>
      </c>
      <c r="AK32" s="61"/>
      <c r="AL32" s="42">
        <f ca="1">+AC32-AJ32</f>
        <v>0</v>
      </c>
      <c r="AM32" s="29">
        <f ca="1">+IFERROR(AL32/AJ32,0)</f>
        <v>0</v>
      </c>
    </row>
    <row r="33" spans="1:39" s="8" customFormat="1" ht="13.35" customHeight="1" x14ac:dyDescent="0.45">
      <c r="A33" s="13" t="str">
        <f>D33</f>
        <v>TAX &amp; EXP</v>
      </c>
      <c r="C33" s="62" t="s">
        <v>30</v>
      </c>
      <c r="D33" s="40" t="s">
        <v>43</v>
      </c>
      <c r="E33" s="63">
        <f ca="1">+SUMIFS(OFFSET(IS_Data!C$2:C$1000,0,(-2018+$D$6)*12+1),IS_Data!$C$2:$C$1000,$J$4,IS_Reformat!$B$2:$B$1000,$F$4,IS_Data!$A$2:$A$1000,$A33)</f>
        <v>0</v>
      </c>
      <c r="F33" s="63">
        <f ca="1">+SUMIFS(OFFSET(IS_Data!D$2:D$1000,0,(-2018+$D$6)*12+1),IS_Data!$C$2:$C$1000,$J$4,IS_Reformat!$B$2:$B$1000,$F$4,IS_Data!$A$2:$A$1000,$A33)</f>
        <v>0</v>
      </c>
      <c r="G33" s="63">
        <f ca="1">+SUMIFS(OFFSET(IS_Data!E$2:E$1000,0,(-2018+$D$6)*12+1),IS_Data!$C$2:$C$1000,$J$4,IS_Reformat!$B$2:$B$1000,$F$4,IS_Data!$A$2:$A$1000,$A33)</f>
        <v>0</v>
      </c>
      <c r="H33" s="63">
        <f ca="1">+SUMIFS(OFFSET(IS_Data!F$2:F$1000,0,(-2018+$D$6)*12+1),IS_Data!$C$2:$C$1000,$J$4,IS_Reformat!$B$2:$B$1000,$F$4,IS_Data!$A$2:$A$1000,$A33)</f>
        <v>0</v>
      </c>
      <c r="I33" s="63">
        <f ca="1">+SUMIFS(OFFSET(IS_Data!G$2:G$1000,0,(-2018+$D$6)*12+1),IS_Data!$C$2:$C$1000,$J$4,IS_Reformat!$B$2:$B$1000,$F$4,IS_Data!$A$2:$A$1000,$A33)</f>
        <v>0</v>
      </c>
      <c r="J33" s="63">
        <f ca="1">+SUMIFS(OFFSET(IS_Data!H$2:H$1000,0,(-2018+$D$6)*12+1),IS_Data!$C$2:$C$1000,$J$4,IS_Reformat!$B$2:$B$1000,$F$4,IS_Data!$A$2:$A$1000,$A33)</f>
        <v>0</v>
      </c>
      <c r="K33" s="63">
        <f ca="1">+SUMIFS(OFFSET(IS_Data!I$2:I$1000,0,(-2018+$D$6)*12+1),IS_Data!$C$2:$C$1000,$J$4,IS_Reformat!$B$2:$B$1000,$F$4,IS_Data!$A$2:$A$1000,$A33)</f>
        <v>0</v>
      </c>
      <c r="L33" s="63">
        <f ca="1">+SUMIFS(OFFSET(IS_Data!J$2:J$1000,0,(-2018+$D$6)*12+1),IS_Data!$C$2:$C$1000,$J$4,IS_Reformat!$B$2:$B$1000,$F$4,IS_Data!$A$2:$A$1000,$A33)</f>
        <v>0</v>
      </c>
      <c r="M33" s="63">
        <f ca="1">+SUMIFS(OFFSET(IS_Data!K$2:K$1000,0,(-2018+$D$6)*12+1),IS_Data!$C$2:$C$1000,$J$4,IS_Reformat!$B$2:$B$1000,$F$4,IS_Data!$A$2:$A$1000,$A33)</f>
        <v>0</v>
      </c>
      <c r="N33" s="63">
        <f ca="1">+SUMIFS(OFFSET(IS_Data!L$2:L$1000,0,(-2018+$D$6)*12+1),IS_Data!$C$2:$C$1000,$J$4,IS_Reformat!$B$2:$B$1000,$F$4,IS_Data!$A$2:$A$1000,$A33)</f>
        <v>0</v>
      </c>
      <c r="O33" s="63">
        <f ca="1">+SUMIFS(OFFSET(IS_Data!M$2:M$1000,0,(-2018+$D$6)*12+1),IS_Data!$C$2:$C$1000,$J$4,IS_Reformat!$B$2:$B$1000,$F$4,IS_Data!$A$2:$A$1000,$A33)</f>
        <v>0</v>
      </c>
      <c r="P33" s="63">
        <f ca="1">+SUMIFS(OFFSET(IS_Data!N$2:N$1000,0,(-2018+$D$6)*12+1),IS_Data!$C$2:$C$1000,$J$4,IS_Reformat!$B$2:$B$1000,$F$4,IS_Data!$A$2:$A$1000,$A33)</f>
        <v>0</v>
      </c>
      <c r="Q33" s="63"/>
      <c r="R33" s="63">
        <f ca="1">+SUM(E33:P33)</f>
        <v>0</v>
      </c>
      <c r="S33" s="35" t="e">
        <f ca="1">R33/R10</f>
        <v>#DIV/0!</v>
      </c>
      <c r="T33" s="22"/>
      <c r="U33" s="63">
        <f ca="1">+SUMIFS($E33:$P33,$E$1:$P$1,"&lt;"&amp;($E$1+$B$2))</f>
        <v>0</v>
      </c>
      <c r="V33" s="54" t="e">
        <f ca="1">U33/U10</f>
        <v>#DIV/0!</v>
      </c>
      <c r="W33" s="63">
        <f>+SUMIFS(IS_Reformat!$D$2:$D$1300,IS_Reformat!$A$2:$A$1300,$J$4,IS_Reformat!$C$2:$C$1300,'Summary P&amp;L'!$A33,IS_Reformat!$B$2:$B$1300,'Summary P&amp;L'!$F$4)</f>
        <v>0</v>
      </c>
      <c r="X33" s="54" t="e">
        <f>W33/W10</f>
        <v>#DIV/0!</v>
      </c>
      <c r="Y33" s="64">
        <f ca="1">+U33-W33</f>
        <v>0</v>
      </c>
      <c r="Z33" s="40"/>
      <c r="AA33" s="41">
        <f ca="1">+IFERROR(Y33/W33,0)</f>
        <v>0</v>
      </c>
      <c r="AB33" s="22"/>
      <c r="AC33" s="63">
        <f ca="1">+INDEX($E33:$P33,1,$B$2)</f>
        <v>0</v>
      </c>
      <c r="AD33" s="54" t="e">
        <f ca="1">AC33/AC10</f>
        <v>#DIV/0!</v>
      </c>
      <c r="AE33" s="65">
        <f>+SUMIFS(IS_Reformat!$E$2:$E$1220,IS_Reformat!$A$2:$A$1220,$AE$1,IS_Reformat!$C$2:$C$1220,'Summary P&amp;L'!$A33,IS_Reformat!$B$2:$B$1220,'Summary P&amp;L'!$F$4)</f>
        <v>0</v>
      </c>
      <c r="AF33" s="54" t="e">
        <f>AE33/AE10</f>
        <v>#DIV/0!</v>
      </c>
      <c r="AG33" s="65">
        <f ca="1">+AC33-AE33</f>
        <v>0</v>
      </c>
      <c r="AH33" s="41">
        <f ca="1">+IFERROR(AG33/AE33,0)</f>
        <v>0</v>
      </c>
      <c r="AI33" s="22"/>
      <c r="AJ33" s="65">
        <f>+SUMIFS(IS_Reformat!$F$2:$F$1220,IS_Reformat!$A$2:$A$1220,$AE$1,IS_Reformat!$C$2:$C$1220,'Summary P&amp;L'!$A33,IS_Reformat!$B$2:$B$1220,'Summary P&amp;L'!$F$4)</f>
        <v>0</v>
      </c>
      <c r="AK33" s="54" t="e">
        <f>AJ33/AJ10</f>
        <v>#DIV/0!</v>
      </c>
      <c r="AL33" s="65">
        <f ca="1">+AC33-AJ33</f>
        <v>0</v>
      </c>
      <c r="AM33" s="41">
        <f ca="1">+IFERROR(AL33/AJ33,0)</f>
        <v>0</v>
      </c>
    </row>
    <row r="34" spans="1:39" s="1" customFormat="1" ht="14.25" customHeight="1" x14ac:dyDescent="0.45">
      <c r="A34" s="13"/>
      <c r="C34" s="45"/>
      <c r="D34" s="66" t="s">
        <v>44</v>
      </c>
      <c r="E34" s="67" t="e">
        <f t="shared" ref="E34:P34" ca="1" si="29">(E30+E31)/E10</f>
        <v>#DIV/0!</v>
      </c>
      <c r="F34" s="67" t="e">
        <f t="shared" ca="1" si="29"/>
        <v>#DIV/0!</v>
      </c>
      <c r="G34" s="67" t="e">
        <f t="shared" ca="1" si="29"/>
        <v>#DIV/0!</v>
      </c>
      <c r="H34" s="67" t="e">
        <f t="shared" ca="1" si="29"/>
        <v>#DIV/0!</v>
      </c>
      <c r="I34" s="67" t="e">
        <f t="shared" ca="1" si="29"/>
        <v>#DIV/0!</v>
      </c>
      <c r="J34" s="67" t="e">
        <f t="shared" ca="1" si="29"/>
        <v>#DIV/0!</v>
      </c>
      <c r="K34" s="67" t="e">
        <f t="shared" ca="1" si="29"/>
        <v>#DIV/0!</v>
      </c>
      <c r="L34" s="67" t="e">
        <f t="shared" ca="1" si="29"/>
        <v>#DIV/0!</v>
      </c>
      <c r="M34" s="67" t="e">
        <f t="shared" ca="1" si="29"/>
        <v>#DIV/0!</v>
      </c>
      <c r="N34" s="67" t="e">
        <f t="shared" ca="1" si="29"/>
        <v>#DIV/0!</v>
      </c>
      <c r="O34" s="67" t="e">
        <f t="shared" ca="1" si="29"/>
        <v>#DIV/0!</v>
      </c>
      <c r="P34" s="67" t="e">
        <f t="shared" ca="1" si="29"/>
        <v>#DIV/0!</v>
      </c>
      <c r="Q34" s="68"/>
      <c r="R34" s="67"/>
      <c r="S34" s="69" t="e">
        <f ca="1">(R30+R31)/R10</f>
        <v>#DIV/0!</v>
      </c>
      <c r="T34" s="45"/>
      <c r="U34" s="67"/>
      <c r="V34" s="69" t="e">
        <f ca="1">(U30+U31)/U10</f>
        <v>#DIV/0!</v>
      </c>
      <c r="W34" s="67"/>
      <c r="X34" s="70" t="e">
        <f>(W30+W31)/W10</f>
        <v>#DIV/0!</v>
      </c>
      <c r="Y34" s="67"/>
      <c r="Z34" s="45"/>
      <c r="AA34" s="49"/>
      <c r="AB34" s="45"/>
      <c r="AC34" s="46"/>
      <c r="AD34" s="70" t="e">
        <f ca="1">(AC30+AC31)/AC10</f>
        <v>#DIV/0!</v>
      </c>
      <c r="AE34" s="46"/>
      <c r="AF34" s="70" t="e">
        <f>(AE30+AE31)/AE10</f>
        <v>#DIV/0!</v>
      </c>
      <c r="AG34" s="46"/>
      <c r="AH34" s="49"/>
      <c r="AI34" s="45"/>
      <c r="AJ34" s="46"/>
      <c r="AK34" s="70" t="e">
        <f>(AJ30+AJ31)/AJ10</f>
        <v>#DIV/0!</v>
      </c>
      <c r="AL34" s="46"/>
      <c r="AM34" s="49"/>
    </row>
    <row r="35" spans="1:39" s="1" customFormat="1" ht="3" customHeight="1" x14ac:dyDescent="0.45">
      <c r="A35" s="13"/>
      <c r="C35" s="45"/>
      <c r="D35" s="66"/>
      <c r="E35" s="67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R35" s="71"/>
      <c r="S35" s="48"/>
      <c r="T35" s="45"/>
      <c r="U35" s="71"/>
      <c r="V35" s="48"/>
      <c r="W35" s="71"/>
      <c r="X35" s="72"/>
      <c r="Y35" s="71"/>
      <c r="Z35" s="45"/>
      <c r="AA35" s="49"/>
      <c r="AB35" s="45"/>
      <c r="AC35" s="46"/>
      <c r="AD35" s="72"/>
      <c r="AE35" s="46"/>
      <c r="AF35" s="72"/>
      <c r="AG35" s="46"/>
      <c r="AH35" s="49"/>
      <c r="AI35" s="45"/>
      <c r="AJ35" s="46"/>
      <c r="AK35" s="72"/>
      <c r="AL35" s="46"/>
      <c r="AM35" s="49"/>
    </row>
    <row r="36" spans="1:39" s="8" customFormat="1" ht="13.35" customHeight="1" x14ac:dyDescent="0.45">
      <c r="A36" s="13"/>
      <c r="C36" s="73" t="s">
        <v>45</v>
      </c>
      <c r="D36" s="73"/>
      <c r="E36" s="74">
        <f t="shared" ref="E36:P36" ca="1" si="30">E19-E22-E29</f>
        <v>0</v>
      </c>
      <c r="F36" s="74">
        <f t="shared" ca="1" si="30"/>
        <v>0</v>
      </c>
      <c r="G36" s="74">
        <f t="shared" ca="1" si="30"/>
        <v>0</v>
      </c>
      <c r="H36" s="74">
        <f t="shared" ca="1" si="30"/>
        <v>0</v>
      </c>
      <c r="I36" s="74">
        <f t="shared" ca="1" si="30"/>
        <v>0</v>
      </c>
      <c r="J36" s="74">
        <f t="shared" ca="1" si="30"/>
        <v>0</v>
      </c>
      <c r="K36" s="74">
        <f t="shared" ca="1" si="30"/>
        <v>0</v>
      </c>
      <c r="L36" s="74">
        <f t="shared" ca="1" si="30"/>
        <v>0</v>
      </c>
      <c r="M36" s="74">
        <f t="shared" ca="1" si="30"/>
        <v>0</v>
      </c>
      <c r="N36" s="74">
        <f t="shared" ca="1" si="30"/>
        <v>0</v>
      </c>
      <c r="O36" s="74">
        <f t="shared" ca="1" si="30"/>
        <v>0</v>
      </c>
      <c r="P36" s="74">
        <f t="shared" ca="1" si="30"/>
        <v>0</v>
      </c>
      <c r="Q36" s="73"/>
      <c r="R36" s="74">
        <f ca="1">R19-R22-R29</f>
        <v>0</v>
      </c>
      <c r="S36" s="75" t="e">
        <f ca="1">R36/R10</f>
        <v>#DIV/0!</v>
      </c>
      <c r="T36" s="22"/>
      <c r="U36" s="76">
        <f ca="1">U19-U22-U29</f>
        <v>0</v>
      </c>
      <c r="V36" s="77" t="e">
        <f ca="1">U36/U10</f>
        <v>#DIV/0!</v>
      </c>
      <c r="W36" s="74">
        <f>W19-W22-W29</f>
        <v>0</v>
      </c>
      <c r="X36" s="78" t="e">
        <f>W36/W10</f>
        <v>#DIV/0!</v>
      </c>
      <c r="Y36" s="79">
        <f ca="1">+U36-W36</f>
        <v>0</v>
      </c>
      <c r="Z36" s="73"/>
      <c r="AA36" s="80">
        <f ca="1">+IFERROR(Y36/W36,0)</f>
        <v>0</v>
      </c>
      <c r="AB36" s="22"/>
      <c r="AC36" s="79">
        <f ca="1">AC19-AC22-AC29</f>
        <v>0</v>
      </c>
      <c r="AD36" s="78" t="e">
        <f ca="1">AC36/AC10</f>
        <v>#DIV/0!</v>
      </c>
      <c r="AE36" s="74">
        <f>AE19-AE22-AE29</f>
        <v>0</v>
      </c>
      <c r="AF36" s="78" t="e">
        <f>AE36/AE10</f>
        <v>#DIV/0!</v>
      </c>
      <c r="AG36" s="74">
        <f ca="1">AG19-AG22-AG29</f>
        <v>0</v>
      </c>
      <c r="AH36" s="80">
        <f ca="1">+IFERROR(AG36/AE36,0)</f>
        <v>0</v>
      </c>
      <c r="AI36" s="22"/>
      <c r="AJ36" s="79">
        <f>AJ19-AJ22-AJ29</f>
        <v>0</v>
      </c>
      <c r="AK36" s="78" t="e">
        <f>AJ36/AJ10</f>
        <v>#DIV/0!</v>
      </c>
      <c r="AL36" s="74">
        <f ca="1">+AC36-AJ36</f>
        <v>0</v>
      </c>
      <c r="AM36" s="80">
        <f ca="1">+IFERROR(AL36/AJ36,0)</f>
        <v>0</v>
      </c>
    </row>
    <row r="37" spans="1:39" s="8" customFormat="1" ht="13.35" customHeight="1" x14ac:dyDescent="0.45">
      <c r="A37" s="13"/>
      <c r="C37" s="81" t="s">
        <v>46</v>
      </c>
      <c r="D37" s="82"/>
      <c r="E37" s="83" t="e">
        <f t="shared" ref="E37:P37" ca="1" si="31">E36/E10</f>
        <v>#DIV/0!</v>
      </c>
      <c r="F37" s="83" t="e">
        <f t="shared" ca="1" si="31"/>
        <v>#DIV/0!</v>
      </c>
      <c r="G37" s="83" t="e">
        <f t="shared" ca="1" si="31"/>
        <v>#DIV/0!</v>
      </c>
      <c r="H37" s="83" t="e">
        <f t="shared" ca="1" si="31"/>
        <v>#DIV/0!</v>
      </c>
      <c r="I37" s="83" t="e">
        <f t="shared" ca="1" si="31"/>
        <v>#DIV/0!</v>
      </c>
      <c r="J37" s="83" t="e">
        <f t="shared" ca="1" si="31"/>
        <v>#DIV/0!</v>
      </c>
      <c r="K37" s="83" t="e">
        <f t="shared" ca="1" si="31"/>
        <v>#DIV/0!</v>
      </c>
      <c r="L37" s="83" t="e">
        <f t="shared" ca="1" si="31"/>
        <v>#DIV/0!</v>
      </c>
      <c r="M37" s="83" t="e">
        <f t="shared" ca="1" si="31"/>
        <v>#DIV/0!</v>
      </c>
      <c r="N37" s="83" t="e">
        <f t="shared" ca="1" si="31"/>
        <v>#DIV/0!</v>
      </c>
      <c r="O37" s="83" t="e">
        <f t="shared" ca="1" si="31"/>
        <v>#DIV/0!</v>
      </c>
      <c r="P37" s="83" t="e">
        <f t="shared" ca="1" si="31"/>
        <v>#DIV/0!</v>
      </c>
      <c r="Q37" s="83"/>
      <c r="R37" s="83"/>
      <c r="S37" s="84"/>
      <c r="T37" s="22"/>
      <c r="U37" s="85"/>
      <c r="V37" s="86"/>
      <c r="W37" s="83"/>
      <c r="X37" s="86"/>
      <c r="Y37" s="87"/>
      <c r="Z37" s="88"/>
      <c r="AA37" s="89"/>
      <c r="AB37" s="22"/>
      <c r="AC37" s="87"/>
      <c r="AD37" s="86"/>
      <c r="AE37" s="83"/>
      <c r="AF37" s="86"/>
      <c r="AG37" s="83"/>
      <c r="AH37" s="89"/>
      <c r="AI37" s="22"/>
      <c r="AJ37" s="87"/>
      <c r="AK37" s="86"/>
      <c r="AL37" s="83"/>
      <c r="AM37" s="89"/>
    </row>
    <row r="38" spans="1:39" s="1" customFormat="1" ht="6.75" customHeight="1" x14ac:dyDescent="0.4">
      <c r="A38" s="13"/>
      <c r="C38" s="45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  <c r="R38" s="46"/>
      <c r="S38" s="72"/>
      <c r="T38" s="45"/>
      <c r="U38" s="46"/>
      <c r="V38" s="50"/>
      <c r="W38" s="46"/>
      <c r="X38" s="50"/>
      <c r="Y38" s="46"/>
      <c r="Z38" s="45"/>
      <c r="AA38" s="49"/>
      <c r="AB38" s="45"/>
      <c r="AC38" s="46"/>
      <c r="AD38" s="50"/>
      <c r="AE38" s="46"/>
      <c r="AF38" s="50"/>
      <c r="AG38" s="46"/>
      <c r="AH38" s="49"/>
      <c r="AI38" s="45"/>
      <c r="AJ38" s="46"/>
      <c r="AK38" s="50"/>
      <c r="AL38" s="46"/>
      <c r="AM38" s="49"/>
    </row>
    <row r="39" spans="1:39" s="8" customFormat="1" ht="13.35" customHeight="1" x14ac:dyDescent="0.45">
      <c r="A39" s="17" t="str">
        <f>C39</f>
        <v>Restaurant Supplies</v>
      </c>
      <c r="C39" s="22" t="s">
        <v>47</v>
      </c>
      <c r="D39" s="90"/>
      <c r="E39" s="42">
        <f ca="1">+SUMIFS(OFFSET(IS_Data!C$2:C$1000,0,(-2018+$D$6)*12+1),IS_Data!$C$2:$C$1000,$J$4,IS_Reformat!$B$2:$B$1000,$F$4,IS_Data!$A$2:$A$1000,$A39)</f>
        <v>0</v>
      </c>
      <c r="F39" s="42">
        <f ca="1">+SUMIFS(OFFSET(IS_Data!D$2:D$1000,0,(-2018+$D$6)*12+1),IS_Data!$C$2:$C$1000,$J$4,IS_Reformat!$B$2:$B$1000,$F$4,IS_Data!$A$2:$A$1000,$A39)</f>
        <v>0</v>
      </c>
      <c r="G39" s="42">
        <f ca="1">+SUMIFS(OFFSET(IS_Data!E$2:E$1000,0,(-2018+$D$6)*12+1),IS_Data!$C$2:$C$1000,$J$4,IS_Reformat!$B$2:$B$1000,$F$4,IS_Data!$A$2:$A$1000,$A39)</f>
        <v>0</v>
      </c>
      <c r="H39" s="42">
        <f ca="1">+SUMIFS(OFFSET(IS_Data!F$2:F$1000,0,(-2018+$D$6)*12+1),IS_Data!$C$2:$C$1000,$J$4,IS_Reformat!$B$2:$B$1000,$F$4,IS_Data!$A$2:$A$1000,$A39)</f>
        <v>0</v>
      </c>
      <c r="I39" s="42">
        <f ca="1">+SUMIFS(OFFSET(IS_Data!G$2:G$1000,0,(-2018+$D$6)*12+1),IS_Data!$C$2:$C$1000,$J$4,IS_Reformat!$B$2:$B$1000,$F$4,IS_Data!$A$2:$A$1000,$A39)</f>
        <v>0</v>
      </c>
      <c r="J39" s="42">
        <f ca="1">+SUMIFS(OFFSET(IS_Data!H$2:H$1000,0,(-2018+$D$6)*12+1),IS_Data!$C$2:$C$1000,$J$4,IS_Reformat!$B$2:$B$1000,$F$4,IS_Data!$A$2:$A$1000,$A39)</f>
        <v>0</v>
      </c>
      <c r="K39" s="42">
        <f ca="1">+SUMIFS(OFFSET(IS_Data!I$2:I$1000,0,(-2018+$D$6)*12+1),IS_Data!$C$2:$C$1000,$J$4,IS_Reformat!$B$2:$B$1000,$F$4,IS_Data!$A$2:$A$1000,$A39)</f>
        <v>0</v>
      </c>
      <c r="L39" s="42">
        <f ca="1">+SUMIFS(OFFSET(IS_Data!J$2:J$1000,0,(-2018+$D$6)*12+1),IS_Data!$C$2:$C$1000,$J$4,IS_Reformat!$B$2:$B$1000,$F$4,IS_Data!$A$2:$A$1000,$A39)</f>
        <v>0</v>
      </c>
      <c r="M39" s="42">
        <f ca="1">+SUMIFS(OFFSET(IS_Data!K$2:K$1000,0,(-2018+$D$6)*12+1),IS_Data!$C$2:$C$1000,$J$4,IS_Reformat!$B$2:$B$1000,$F$4,IS_Data!$A$2:$A$1000,$A39)</f>
        <v>0</v>
      </c>
      <c r="N39" s="42">
        <f ca="1">+SUMIFS(OFFSET(IS_Data!L$2:L$1000,0,(-2018+$D$6)*12+1),IS_Data!$C$2:$C$1000,$J$4,IS_Reformat!$B$2:$B$1000,$F$4,IS_Data!$A$2:$A$1000,$A39)</f>
        <v>0</v>
      </c>
      <c r="O39" s="42">
        <f ca="1">+SUMIFS(OFFSET(IS_Data!M$2:M$1000,0,(-2018+$D$6)*12+1),IS_Data!$C$2:$C$1000,$J$4,IS_Reformat!$B$2:$B$1000,$F$4,IS_Data!$A$2:$A$1000,$A39)</f>
        <v>0</v>
      </c>
      <c r="P39" s="42">
        <f ca="1">+SUMIFS(OFFSET(IS_Data!N$2:N$1000,0,(-2018+$D$6)*12+1),IS_Data!$C$2:$C$1000,$J$4,IS_Reformat!$B$2:$B$1000,$F$4,IS_Data!$A$2:$A$1000,$A39)</f>
        <v>0</v>
      </c>
      <c r="Q39" s="34"/>
      <c r="R39" s="42">
        <f ca="1">+SUM(E39:P39)</f>
        <v>0</v>
      </c>
      <c r="S39" s="35" t="e">
        <f ca="1">R39/R10</f>
        <v>#DIV/0!</v>
      </c>
      <c r="T39" s="22"/>
      <c r="U39" s="26">
        <f ca="1">+SUMIFS($E39:$P39,$E$1:$P$1,"&lt;"&amp;($E$1+$B$2))</f>
        <v>0</v>
      </c>
      <c r="V39" s="91" t="e">
        <f ca="1">U39/U10</f>
        <v>#DIV/0!</v>
      </c>
      <c r="W39" s="42">
        <f>+SUMIFS(IS_Reformat!$D$2:$D$1300,IS_Reformat!$A$2:$A$1300,$J$4,IS_Reformat!$C$2:$C$1300,'Summary P&amp;L'!$A39,IS_Reformat!$B$2:$B$1300,'Summary P&amp;L'!$F$4)</f>
        <v>0</v>
      </c>
      <c r="X39" s="91" t="e">
        <f>W39/W10</f>
        <v>#DIV/0!</v>
      </c>
      <c r="Y39" s="42">
        <f ca="1">+U39-W39</f>
        <v>0</v>
      </c>
      <c r="Z39" s="22"/>
      <c r="AA39" s="29">
        <f ca="1">+IFERROR(Y39/W39,0)</f>
        <v>0</v>
      </c>
      <c r="AB39" s="22"/>
      <c r="AC39" s="42">
        <f ca="1">+INDEX($E39:$P39,1,$B$2)</f>
        <v>0</v>
      </c>
      <c r="AD39" s="91" t="e">
        <f ca="1">AC39/AC19</f>
        <v>#DIV/0!</v>
      </c>
      <c r="AE39" s="42">
        <f>+SUMIFS(IS_Reformat!$E$2:$E$1220,IS_Reformat!$A$2:$A$1220,$AE$1,IS_Reformat!$C$2:$C$1220,'Summary P&amp;L'!$A39,IS_Reformat!$B$2:$B$1220,'Summary P&amp;L'!$F$4)</f>
        <v>0</v>
      </c>
      <c r="AF39" s="91" t="e">
        <f>AE39/AE19</f>
        <v>#DIV/0!</v>
      </c>
      <c r="AG39" s="42">
        <f ca="1">+AC39-AE39</f>
        <v>0</v>
      </c>
      <c r="AH39" s="29">
        <f ca="1">+IFERROR(AG39/AE39,0)</f>
        <v>0</v>
      </c>
      <c r="AI39" s="22"/>
      <c r="AJ39" s="42">
        <f>+SUMIFS(IS_Reformat!$F$2:$F$1220,IS_Reformat!$A$2:$A$1220,$AE$1,IS_Reformat!$C$2:$C$1220,'Summary P&amp;L'!$A39,IS_Reformat!$B$2:$B$1220,'Summary P&amp;L'!$F$4)</f>
        <v>0</v>
      </c>
      <c r="AK39" s="91" t="e">
        <f>AJ39/AJ19</f>
        <v>#DIV/0!</v>
      </c>
      <c r="AL39" s="42">
        <f ca="1">+AC39-AJ39</f>
        <v>0</v>
      </c>
      <c r="AM39" s="29">
        <f ca="1">+IFERROR(AL39/AJ39,0)</f>
        <v>0</v>
      </c>
    </row>
    <row r="40" spans="1:39" s="8" customFormat="1" ht="12.75" customHeight="1" x14ac:dyDescent="0.45">
      <c r="A40" s="17" t="str">
        <f>C40</f>
        <v>Restaurant Expenses</v>
      </c>
      <c r="C40" s="22" t="s">
        <v>48</v>
      </c>
      <c r="D40" s="90"/>
      <c r="E40" s="42">
        <f ca="1">+SUMIFS(OFFSET(IS_Data!C$2:C$1000,0,(-2018+$D$6)*12+1),IS_Data!$C$2:$C$1000,$J$4,IS_Reformat!$B$2:$B$1000,$F$4,IS_Data!$A$2:$A$1000,$A40)</f>
        <v>0</v>
      </c>
      <c r="F40" s="42">
        <f ca="1">+SUMIFS(OFFSET(IS_Data!D$2:D$1000,0,(-2018+$D$6)*12+1),IS_Data!$C$2:$C$1000,$J$4,IS_Reformat!$B$2:$B$1000,$F$4,IS_Data!$A$2:$A$1000,$A40)</f>
        <v>0</v>
      </c>
      <c r="G40" s="42">
        <f ca="1">+SUMIFS(OFFSET(IS_Data!E$2:E$1000,0,(-2018+$D$6)*12+1),IS_Data!$C$2:$C$1000,$J$4,IS_Reformat!$B$2:$B$1000,$F$4,IS_Data!$A$2:$A$1000,$A40)</f>
        <v>0</v>
      </c>
      <c r="H40" s="42">
        <f ca="1">+SUMIFS(OFFSET(IS_Data!F$2:F$1000,0,(-2018+$D$6)*12+1),IS_Data!$C$2:$C$1000,$J$4,IS_Reformat!$B$2:$B$1000,$F$4,IS_Data!$A$2:$A$1000,$A40)</f>
        <v>0</v>
      </c>
      <c r="I40" s="42">
        <f ca="1">+SUMIFS(OFFSET(IS_Data!G$2:G$1000,0,(-2018+$D$6)*12+1),IS_Data!$C$2:$C$1000,$J$4,IS_Reformat!$B$2:$B$1000,$F$4,IS_Data!$A$2:$A$1000,$A40)</f>
        <v>0</v>
      </c>
      <c r="J40" s="42">
        <f ca="1">+SUMIFS(OFFSET(IS_Data!H$2:H$1000,0,(-2018+$D$6)*12+1),IS_Data!$C$2:$C$1000,$J$4,IS_Reformat!$B$2:$B$1000,$F$4,IS_Data!$A$2:$A$1000,$A40)</f>
        <v>0</v>
      </c>
      <c r="K40" s="42">
        <f ca="1">+SUMIFS(OFFSET(IS_Data!I$2:I$1000,0,(-2018+$D$6)*12+1),IS_Data!$C$2:$C$1000,$J$4,IS_Reformat!$B$2:$B$1000,$F$4,IS_Data!$A$2:$A$1000,$A40)</f>
        <v>0</v>
      </c>
      <c r="L40" s="42">
        <f ca="1">+SUMIFS(OFFSET(IS_Data!J$2:J$1000,0,(-2018+$D$6)*12+1),IS_Data!$C$2:$C$1000,$J$4,IS_Reformat!$B$2:$B$1000,$F$4,IS_Data!$A$2:$A$1000,$A40)</f>
        <v>0</v>
      </c>
      <c r="M40" s="42">
        <f ca="1">+SUMIFS(OFFSET(IS_Data!K$2:K$1000,0,(-2018+$D$6)*12+1),IS_Data!$C$2:$C$1000,$J$4,IS_Reformat!$B$2:$B$1000,$F$4,IS_Data!$A$2:$A$1000,$A40)</f>
        <v>0</v>
      </c>
      <c r="N40" s="42">
        <f ca="1">+SUMIFS(OFFSET(IS_Data!L$2:L$1000,0,(-2018+$D$6)*12+1),IS_Data!$C$2:$C$1000,$J$4,IS_Reformat!$B$2:$B$1000,$F$4,IS_Data!$A$2:$A$1000,$A40)</f>
        <v>0</v>
      </c>
      <c r="O40" s="42">
        <f ca="1">+SUMIFS(OFFSET(IS_Data!M$2:M$1000,0,(-2018+$D$6)*12+1),IS_Data!$C$2:$C$1000,$J$4,IS_Reformat!$B$2:$B$1000,$F$4,IS_Data!$A$2:$A$1000,$A40)</f>
        <v>0</v>
      </c>
      <c r="P40" s="42">
        <f ca="1">+SUMIFS(OFFSET(IS_Data!N$2:N$1000,0,(-2018+$D$6)*12+1),IS_Data!$C$2:$C$1000,$J$4,IS_Reformat!$B$2:$B$1000,$F$4,IS_Data!$A$2:$A$1000,$A40)</f>
        <v>0</v>
      </c>
      <c r="Q40" s="34"/>
      <c r="R40" s="42">
        <f ca="1">+SUM(E40:P40)</f>
        <v>0</v>
      </c>
      <c r="S40" s="35" t="e">
        <f ca="1">R40/R10</f>
        <v>#DIV/0!</v>
      </c>
      <c r="T40" s="22"/>
      <c r="U40" s="26">
        <f ca="1">+SUMIFS($E40:$P40,$E$1:$P$1,"&lt;"&amp;($E$1+$B$2))</f>
        <v>0</v>
      </c>
      <c r="V40" s="91" t="e">
        <f ca="1">U40/U10</f>
        <v>#DIV/0!</v>
      </c>
      <c r="W40" s="42">
        <f>+SUMIFS(IS_Reformat!$D$2:$D$1300,IS_Reformat!$A$2:$A$1300,$J$4,IS_Reformat!$C$2:$C$1300,'Summary P&amp;L'!$A40,IS_Reformat!$B$2:$B$1300,'Summary P&amp;L'!$F$4)</f>
        <v>0</v>
      </c>
      <c r="X40" s="91" t="e">
        <f>W40/W10</f>
        <v>#DIV/0!</v>
      </c>
      <c r="Y40" s="42">
        <f ca="1">+U40-W40</f>
        <v>0</v>
      </c>
      <c r="Z40" s="22"/>
      <c r="AA40" s="29">
        <f ca="1">+IFERROR(Y40/W40,0)</f>
        <v>0</v>
      </c>
      <c r="AB40" s="22"/>
      <c r="AC40" s="42">
        <f ca="1">+INDEX($E40:$P40,1,$B$2)</f>
        <v>0</v>
      </c>
      <c r="AD40" s="91" t="e">
        <f ca="1">AC40/AC19</f>
        <v>#DIV/0!</v>
      </c>
      <c r="AE40" s="42">
        <f>+SUMIFS(IS_Reformat!$E$2:$E$1220,IS_Reformat!$A$2:$A$1220,$AE$1,IS_Reformat!$C$2:$C$1220,'Summary P&amp;L'!$A40,IS_Reformat!$B$2:$B$1220,'Summary P&amp;L'!$F$4)</f>
        <v>0</v>
      </c>
      <c r="AF40" s="91" t="e">
        <f>AE40/AE19</f>
        <v>#DIV/0!</v>
      </c>
      <c r="AG40" s="42">
        <f ca="1">+AC40-AE40</f>
        <v>0</v>
      </c>
      <c r="AH40" s="29">
        <f ca="1">+IFERROR(AG40/AE40,0)</f>
        <v>0</v>
      </c>
      <c r="AI40" s="22"/>
      <c r="AJ40" s="42">
        <f>+SUMIFS(IS_Reformat!$F$2:$F$1220,IS_Reformat!$A$2:$A$1220,$AE$1,IS_Reformat!$C$2:$C$1220,'Summary P&amp;L'!$A40,IS_Reformat!$B$2:$B$1220,'Summary P&amp;L'!$F$4)</f>
        <v>0</v>
      </c>
      <c r="AK40" s="91" t="e">
        <f>AJ40/AJ19</f>
        <v>#DIV/0!</v>
      </c>
      <c r="AL40" s="42">
        <f ca="1">+AC40-AJ40</f>
        <v>0</v>
      </c>
      <c r="AM40" s="29">
        <f ca="1">+IFERROR(AL40/AJ40,0)</f>
        <v>0</v>
      </c>
    </row>
    <row r="41" spans="1:39" s="8" customFormat="1" ht="13.35" customHeight="1" x14ac:dyDescent="0.45">
      <c r="A41" s="17" t="str">
        <f>C41</f>
        <v>Facility Expenses</v>
      </c>
      <c r="C41" s="22" t="s">
        <v>49</v>
      </c>
      <c r="D41" s="90"/>
      <c r="E41" s="42">
        <f ca="1">+SUMIFS(OFFSET(IS_Data!C$2:C$1000,0,(-2018+$D$6)*12+1),IS_Data!$C$2:$C$1000,$J$4,IS_Reformat!$B$2:$B$1000,$F$4,IS_Data!$A$2:$A$1000,$A41)</f>
        <v>0</v>
      </c>
      <c r="F41" s="42">
        <f ca="1">+SUMIFS(OFFSET(IS_Data!D$2:D$1000,0,(-2018+$D$6)*12+1),IS_Data!$C$2:$C$1000,$J$4,IS_Reformat!$B$2:$B$1000,$F$4,IS_Data!$A$2:$A$1000,$A41)</f>
        <v>0</v>
      </c>
      <c r="G41" s="42">
        <f ca="1">+SUMIFS(OFFSET(IS_Data!E$2:E$1000,0,(-2018+$D$6)*12+1),IS_Data!$C$2:$C$1000,$J$4,IS_Reformat!$B$2:$B$1000,$F$4,IS_Data!$A$2:$A$1000,$A41)</f>
        <v>0</v>
      </c>
      <c r="H41" s="42">
        <f ca="1">+SUMIFS(OFFSET(IS_Data!F$2:F$1000,0,(-2018+$D$6)*12+1),IS_Data!$C$2:$C$1000,$J$4,IS_Reformat!$B$2:$B$1000,$F$4,IS_Data!$A$2:$A$1000,$A41)</f>
        <v>0</v>
      </c>
      <c r="I41" s="42">
        <f ca="1">+SUMIFS(OFFSET(IS_Data!G$2:G$1000,0,(-2018+$D$6)*12+1),IS_Data!$C$2:$C$1000,$J$4,IS_Reformat!$B$2:$B$1000,$F$4,IS_Data!$A$2:$A$1000,$A41)</f>
        <v>0</v>
      </c>
      <c r="J41" s="42">
        <f ca="1">+SUMIFS(OFFSET(IS_Data!H$2:H$1000,0,(-2018+$D$6)*12+1),IS_Data!$C$2:$C$1000,$J$4,IS_Reformat!$B$2:$B$1000,$F$4,IS_Data!$A$2:$A$1000,$A41)</f>
        <v>0</v>
      </c>
      <c r="K41" s="42">
        <f ca="1">+SUMIFS(OFFSET(IS_Data!I$2:I$1000,0,(-2018+$D$6)*12+1),IS_Data!$C$2:$C$1000,$J$4,IS_Reformat!$B$2:$B$1000,$F$4,IS_Data!$A$2:$A$1000,$A41)</f>
        <v>0</v>
      </c>
      <c r="L41" s="42">
        <f ca="1">+SUMIFS(OFFSET(IS_Data!J$2:J$1000,0,(-2018+$D$6)*12+1),IS_Data!$C$2:$C$1000,$J$4,IS_Reformat!$B$2:$B$1000,$F$4,IS_Data!$A$2:$A$1000,$A41)</f>
        <v>0</v>
      </c>
      <c r="M41" s="42">
        <f ca="1">+SUMIFS(OFFSET(IS_Data!K$2:K$1000,0,(-2018+$D$6)*12+1),IS_Data!$C$2:$C$1000,$J$4,IS_Reformat!$B$2:$B$1000,$F$4,IS_Data!$A$2:$A$1000,$A41)</f>
        <v>0</v>
      </c>
      <c r="N41" s="42">
        <f ca="1">+SUMIFS(OFFSET(IS_Data!L$2:L$1000,0,(-2018+$D$6)*12+1),IS_Data!$C$2:$C$1000,$J$4,IS_Reformat!$B$2:$B$1000,$F$4,IS_Data!$A$2:$A$1000,$A41)</f>
        <v>0</v>
      </c>
      <c r="O41" s="42">
        <f ca="1">+SUMIFS(OFFSET(IS_Data!M$2:M$1000,0,(-2018+$D$6)*12+1),IS_Data!$C$2:$C$1000,$J$4,IS_Reformat!$B$2:$B$1000,$F$4,IS_Data!$A$2:$A$1000,$A41)</f>
        <v>0</v>
      </c>
      <c r="P41" s="42">
        <f ca="1">+SUMIFS(OFFSET(IS_Data!N$2:N$1000,0,(-2018+$D$6)*12+1),IS_Data!$C$2:$C$1000,$J$4,IS_Reformat!$B$2:$B$1000,$F$4,IS_Data!$A$2:$A$1000,$A41)</f>
        <v>0</v>
      </c>
      <c r="Q41" s="34"/>
      <c r="R41" s="42">
        <f ca="1">+SUM(E41:P41)</f>
        <v>0</v>
      </c>
      <c r="S41" s="35" t="e">
        <f ca="1">R41/R10</f>
        <v>#DIV/0!</v>
      </c>
      <c r="T41" s="22"/>
      <c r="U41" s="26">
        <f ca="1">+SUMIFS($E41:$P41,$E$1:$P$1,"&lt;"&amp;($E$1+$B$2))</f>
        <v>0</v>
      </c>
      <c r="V41" s="91" t="e">
        <f ca="1">U41/U10</f>
        <v>#DIV/0!</v>
      </c>
      <c r="W41" s="42">
        <f>+SUMIFS(IS_Reformat!$D$2:$D$1300,IS_Reformat!$A$2:$A$1300,$J$4,IS_Reformat!$C$2:$C$1300,'Summary P&amp;L'!$A41,IS_Reformat!$B$2:$B$1300,'Summary P&amp;L'!$F$4)</f>
        <v>0</v>
      </c>
      <c r="X41" s="91" t="e">
        <f>W41/W10</f>
        <v>#DIV/0!</v>
      </c>
      <c r="Y41" s="92">
        <f ca="1">+U41-W41</f>
        <v>0</v>
      </c>
      <c r="Z41" s="34"/>
      <c r="AA41" s="43">
        <f ca="1">+IFERROR(Y41/W41,0)</f>
        <v>0</v>
      </c>
      <c r="AB41" s="22"/>
      <c r="AC41" s="42">
        <f ca="1">+INDEX($E41:$P41,1,$B$2)</f>
        <v>0</v>
      </c>
      <c r="AD41" s="91" t="e">
        <f ca="1">AC41/AC19</f>
        <v>#DIV/0!</v>
      </c>
      <c r="AE41" s="42">
        <f>+SUMIFS(IS_Reformat!$E$2:$E$1220,IS_Reformat!$A$2:$A$1220,$AE$1,IS_Reformat!$C$2:$C$1220,'Summary P&amp;L'!$A41,IS_Reformat!$B$2:$B$1220,'Summary P&amp;L'!$F$4)</f>
        <v>0</v>
      </c>
      <c r="AF41" s="91" t="e">
        <f>AE41/AE19</f>
        <v>#DIV/0!</v>
      </c>
      <c r="AG41" s="42">
        <f ca="1">+AC41-AE41</f>
        <v>0</v>
      </c>
      <c r="AH41" s="29">
        <f ca="1">+IFERROR(AG41/AE41,0)</f>
        <v>0</v>
      </c>
      <c r="AI41" s="22"/>
      <c r="AJ41" s="42">
        <f>+SUMIFS(IS_Reformat!$F$2:$F$1220,IS_Reformat!$A$2:$A$1220,$AE$1,IS_Reformat!$C$2:$C$1220,'Summary P&amp;L'!$A41,IS_Reformat!$B$2:$B$1220,'Summary P&amp;L'!$F$4)</f>
        <v>0</v>
      </c>
      <c r="AK41" s="91" t="e">
        <f>AJ41/AJ19</f>
        <v>#DIV/0!</v>
      </c>
      <c r="AL41" s="42">
        <f ca="1">+AC41-AJ41</f>
        <v>0</v>
      </c>
      <c r="AM41" s="29">
        <f ca="1">+IFERROR(AL41/AJ41,0)</f>
        <v>0</v>
      </c>
    </row>
    <row r="42" spans="1:39" s="8" customFormat="1" ht="13.35" customHeight="1" x14ac:dyDescent="0.45">
      <c r="A42" s="13"/>
      <c r="C42" s="19" t="s">
        <v>50</v>
      </c>
      <c r="D42" s="19"/>
      <c r="E42" s="20">
        <f t="shared" ref="E42:P42" ca="1" si="32">SUM(E39:E41)</f>
        <v>0</v>
      </c>
      <c r="F42" s="20">
        <f t="shared" ca="1" si="32"/>
        <v>0</v>
      </c>
      <c r="G42" s="20">
        <f t="shared" ca="1" si="32"/>
        <v>0</v>
      </c>
      <c r="H42" s="20">
        <f t="shared" ca="1" si="32"/>
        <v>0</v>
      </c>
      <c r="I42" s="20">
        <f t="shared" ca="1" si="32"/>
        <v>0</v>
      </c>
      <c r="J42" s="20">
        <f t="shared" ca="1" si="32"/>
        <v>0</v>
      </c>
      <c r="K42" s="20">
        <f t="shared" ca="1" si="32"/>
        <v>0</v>
      </c>
      <c r="L42" s="20">
        <f t="shared" ca="1" si="32"/>
        <v>0</v>
      </c>
      <c r="M42" s="20">
        <f t="shared" ca="1" si="32"/>
        <v>0</v>
      </c>
      <c r="N42" s="20">
        <f t="shared" ca="1" si="32"/>
        <v>0</v>
      </c>
      <c r="O42" s="20">
        <f t="shared" ca="1" si="32"/>
        <v>0</v>
      </c>
      <c r="P42" s="20">
        <f t="shared" ca="1" si="32"/>
        <v>0</v>
      </c>
      <c r="Q42" s="19"/>
      <c r="R42" s="93">
        <f ca="1">SUM(R39:R41)</f>
        <v>0</v>
      </c>
      <c r="S42" s="52" t="e">
        <f ca="1">R42/R10</f>
        <v>#DIV/0!</v>
      </c>
      <c r="T42" s="22"/>
      <c r="U42" s="53">
        <f ca="1">SUM(U39:U41)</f>
        <v>0</v>
      </c>
      <c r="V42" s="55" t="e">
        <f ca="1">U42/U10</f>
        <v>#DIV/0!</v>
      </c>
      <c r="W42" s="20">
        <f>SUM(W39:W41)</f>
        <v>0</v>
      </c>
      <c r="X42" s="55" t="e">
        <f>W42/W10</f>
        <v>#DIV/0!</v>
      </c>
      <c r="Y42" s="23">
        <f ca="1">+U42-W42</f>
        <v>0</v>
      </c>
      <c r="Z42" s="19"/>
      <c r="AA42" s="24">
        <f ca="1">+IFERROR(Y42/W42,0)</f>
        <v>0</v>
      </c>
      <c r="AB42" s="22"/>
      <c r="AC42" s="23">
        <f ca="1">SUM(AC39:AC41)</f>
        <v>0</v>
      </c>
      <c r="AD42" s="55" t="e">
        <f ca="1">AC42/AC19</f>
        <v>#DIV/0!</v>
      </c>
      <c r="AE42" s="20">
        <f>SUM(AE39:AE41)</f>
        <v>0</v>
      </c>
      <c r="AF42" s="55" t="e">
        <f>AE42/AE19</f>
        <v>#DIV/0!</v>
      </c>
      <c r="AG42" s="20">
        <f ca="1">+AC42-AE42</f>
        <v>0</v>
      </c>
      <c r="AH42" s="24">
        <f ca="1">+IFERROR(AG42/AE42,0)</f>
        <v>0</v>
      </c>
      <c r="AI42" s="22"/>
      <c r="AJ42" s="23">
        <f>SUM(AJ39:AJ41)</f>
        <v>0</v>
      </c>
      <c r="AK42" s="55" t="e">
        <f>AJ42/AJ19</f>
        <v>#DIV/0!</v>
      </c>
      <c r="AL42" s="20">
        <f ca="1">+AC42-AJ42</f>
        <v>0</v>
      </c>
      <c r="AM42" s="24">
        <f ca="1">+IFERROR(AL42/AJ42,0)</f>
        <v>0</v>
      </c>
    </row>
    <row r="43" spans="1:39" s="1" customFormat="1" ht="6.75" customHeight="1" x14ac:dyDescent="0.4">
      <c r="A43" s="13"/>
      <c r="C43" s="45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R43" s="46"/>
      <c r="S43" s="94"/>
      <c r="T43" s="45"/>
      <c r="U43" s="46"/>
      <c r="V43" s="94"/>
      <c r="W43" s="46"/>
      <c r="X43" s="94"/>
      <c r="Y43" s="46"/>
      <c r="Z43" s="45"/>
      <c r="AA43" s="49"/>
      <c r="AB43" s="45"/>
      <c r="AC43" s="46"/>
      <c r="AD43" s="94"/>
      <c r="AE43" s="46"/>
      <c r="AF43" s="94"/>
      <c r="AG43" s="46"/>
      <c r="AH43" s="49"/>
      <c r="AI43" s="45"/>
      <c r="AJ43" s="46"/>
      <c r="AK43" s="94"/>
      <c r="AL43" s="46"/>
      <c r="AM43" s="49"/>
    </row>
    <row r="44" spans="1:39" s="8" customFormat="1" ht="13.35" customHeight="1" x14ac:dyDescent="0.45">
      <c r="A44" s="13"/>
      <c r="C44" s="147" t="s">
        <v>51</v>
      </c>
      <c r="D44" s="147"/>
      <c r="E44" s="146">
        <f t="shared" ref="E44:P44" ca="1" si="33">E36-E42</f>
        <v>0</v>
      </c>
      <c r="F44" s="146">
        <f t="shared" ca="1" si="33"/>
        <v>0</v>
      </c>
      <c r="G44" s="146">
        <f t="shared" ca="1" si="33"/>
        <v>0</v>
      </c>
      <c r="H44" s="146">
        <f t="shared" ca="1" si="33"/>
        <v>0</v>
      </c>
      <c r="I44" s="146">
        <f t="shared" ca="1" si="33"/>
        <v>0</v>
      </c>
      <c r="J44" s="146">
        <f t="shared" ca="1" si="33"/>
        <v>0</v>
      </c>
      <c r="K44" s="146">
        <f t="shared" ca="1" si="33"/>
        <v>0</v>
      </c>
      <c r="L44" s="146">
        <f t="shared" ca="1" si="33"/>
        <v>0</v>
      </c>
      <c r="M44" s="146">
        <f t="shared" ca="1" si="33"/>
        <v>0</v>
      </c>
      <c r="N44" s="146">
        <f t="shared" ca="1" si="33"/>
        <v>0</v>
      </c>
      <c r="O44" s="146">
        <f t="shared" ca="1" si="33"/>
        <v>0</v>
      </c>
      <c r="P44" s="146">
        <f t="shared" ca="1" si="33"/>
        <v>0</v>
      </c>
      <c r="Q44" s="147"/>
      <c r="R44" s="146">
        <f ca="1">R36-R42</f>
        <v>0</v>
      </c>
      <c r="S44" s="153" t="e">
        <f ca="1">R44/R10</f>
        <v>#DIV/0!</v>
      </c>
      <c r="T44" s="22"/>
      <c r="U44" s="145">
        <f ca="1">U36-U42</f>
        <v>0</v>
      </c>
      <c r="V44" s="153" t="e">
        <f ca="1">U44/U10</f>
        <v>#DIV/0!</v>
      </c>
      <c r="W44" s="146">
        <f>W36-W42</f>
        <v>0</v>
      </c>
      <c r="X44" s="153" t="e">
        <f>W44/W10</f>
        <v>#DIV/0!</v>
      </c>
      <c r="Y44" s="146">
        <f ca="1">+U44-W44</f>
        <v>0</v>
      </c>
      <c r="Z44" s="147"/>
      <c r="AA44" s="148">
        <f ca="1">+IFERROR(Y44/W44,0)</f>
        <v>0</v>
      </c>
      <c r="AB44" s="22"/>
      <c r="AC44" s="145">
        <f ca="1">AC36-AC42</f>
        <v>0</v>
      </c>
      <c r="AD44" s="153" t="e">
        <f ca="1">AC44/AC10</f>
        <v>#DIV/0!</v>
      </c>
      <c r="AE44" s="146">
        <f>AE36-AE42</f>
        <v>0</v>
      </c>
      <c r="AF44" s="153" t="e">
        <f>AE44/AE10</f>
        <v>#DIV/0!</v>
      </c>
      <c r="AG44" s="146">
        <f ca="1">AG36-AG42</f>
        <v>0</v>
      </c>
      <c r="AH44" s="148">
        <f ca="1">+IFERROR(AG44/AE44,0)</f>
        <v>0</v>
      </c>
      <c r="AI44" s="22"/>
      <c r="AJ44" s="145">
        <f>AJ36-AJ42</f>
        <v>0</v>
      </c>
      <c r="AK44" s="153" t="e">
        <f>AJ44/AJ10</f>
        <v>#DIV/0!</v>
      </c>
      <c r="AL44" s="146">
        <f ca="1">+AC44-AJ44</f>
        <v>0</v>
      </c>
      <c r="AM44" s="148">
        <f ca="1">+IFERROR(AL44/AJ44,0)</f>
        <v>0</v>
      </c>
    </row>
    <row r="45" spans="1:39" s="8" customFormat="1" ht="13.35" customHeight="1" x14ac:dyDescent="0.45">
      <c r="A45" s="13"/>
      <c r="C45" s="139" t="s">
        <v>46</v>
      </c>
      <c r="D45" s="140"/>
      <c r="E45" s="151" t="e">
        <f t="shared" ref="E45:P45" ca="1" si="34">E44/E10</f>
        <v>#DIV/0!</v>
      </c>
      <c r="F45" s="151" t="e">
        <f t="shared" ca="1" si="34"/>
        <v>#DIV/0!</v>
      </c>
      <c r="G45" s="151" t="e">
        <f t="shared" ca="1" si="34"/>
        <v>#DIV/0!</v>
      </c>
      <c r="H45" s="151" t="e">
        <f t="shared" ca="1" si="34"/>
        <v>#DIV/0!</v>
      </c>
      <c r="I45" s="151" t="e">
        <f t="shared" ca="1" si="34"/>
        <v>#DIV/0!</v>
      </c>
      <c r="J45" s="151" t="e">
        <f t="shared" ca="1" si="34"/>
        <v>#DIV/0!</v>
      </c>
      <c r="K45" s="151" t="e">
        <f t="shared" ca="1" si="34"/>
        <v>#DIV/0!</v>
      </c>
      <c r="L45" s="151" t="e">
        <f t="shared" ca="1" si="34"/>
        <v>#DIV/0!</v>
      </c>
      <c r="M45" s="151" t="e">
        <f t="shared" ca="1" si="34"/>
        <v>#DIV/0!</v>
      </c>
      <c r="N45" s="151" t="e">
        <f t="shared" ca="1" si="34"/>
        <v>#DIV/0!</v>
      </c>
      <c r="O45" s="151" t="e">
        <f t="shared" ca="1" si="34"/>
        <v>#DIV/0!</v>
      </c>
      <c r="P45" s="151" t="e">
        <f t="shared" ca="1" si="34"/>
        <v>#DIV/0!</v>
      </c>
      <c r="Q45" s="151"/>
      <c r="R45" s="151"/>
      <c r="S45" s="155"/>
      <c r="T45" s="22"/>
      <c r="U45" s="149"/>
      <c r="V45" s="154"/>
      <c r="W45" s="151"/>
      <c r="X45" s="154"/>
      <c r="Y45" s="151"/>
      <c r="Z45" s="150"/>
      <c r="AA45" s="152"/>
      <c r="AB45" s="22"/>
      <c r="AC45" s="149"/>
      <c r="AD45" s="155"/>
      <c r="AE45" s="151"/>
      <c r="AF45" s="155"/>
      <c r="AG45" s="151"/>
      <c r="AH45" s="152"/>
      <c r="AI45" s="22"/>
      <c r="AJ45" s="149"/>
      <c r="AK45" s="155"/>
      <c r="AL45" s="151"/>
      <c r="AM45" s="152"/>
    </row>
    <row r="46" spans="1:39" s="1" customFormat="1" ht="6.75" customHeight="1" x14ac:dyDescent="0.4">
      <c r="A46" s="17"/>
      <c r="C46" s="45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R46" s="46"/>
      <c r="S46" s="72"/>
      <c r="T46" s="45"/>
      <c r="U46" s="46"/>
      <c r="V46" s="72"/>
      <c r="W46" s="46"/>
      <c r="X46" s="72"/>
      <c r="Y46" s="46"/>
      <c r="Z46" s="45"/>
      <c r="AA46" s="49"/>
      <c r="AB46" s="45"/>
      <c r="AC46" s="46"/>
      <c r="AD46" s="72"/>
      <c r="AE46" s="46"/>
      <c r="AF46" s="72"/>
      <c r="AG46" s="46"/>
      <c r="AH46" s="49"/>
      <c r="AI46" s="45"/>
      <c r="AJ46" s="46"/>
      <c r="AK46" s="72"/>
      <c r="AL46" s="46"/>
      <c r="AM46" s="49"/>
    </row>
    <row r="47" spans="1:39" s="8" customFormat="1" ht="15" customHeight="1" x14ac:dyDescent="0.45">
      <c r="A47" s="17" t="str">
        <f>C47</f>
        <v>Administrative</v>
      </c>
      <c r="C47" s="22" t="s">
        <v>52</v>
      </c>
      <c r="D47" s="97"/>
      <c r="E47" s="42">
        <f ca="1">+SUMIFS(OFFSET(IS_Data!C$2:C$1000,0,(-2018+$D$6)*12+1),IS_Data!$C$2:$C$1000,$J$4,IS_Reformat!$B$2:$B$1000,$F$4,IS_Data!$A$2:$A$1000,$A47)</f>
        <v>0</v>
      </c>
      <c r="F47" s="42">
        <f ca="1">+SUMIFS(OFFSET(IS_Data!D$2:D$1000,0,(-2018+$D$6)*12+1),IS_Data!$C$2:$C$1000,$J$4,IS_Reformat!$B$2:$B$1000,$F$4,IS_Data!$A$2:$A$1000,$A47)</f>
        <v>0</v>
      </c>
      <c r="G47" s="42">
        <f ca="1">+SUMIFS(OFFSET(IS_Data!E$2:E$1000,0,(-2018+$D$6)*12+1),IS_Data!$C$2:$C$1000,$J$4,IS_Reformat!$B$2:$B$1000,$F$4,IS_Data!$A$2:$A$1000,$A47)</f>
        <v>0</v>
      </c>
      <c r="H47" s="42">
        <f ca="1">+SUMIFS(OFFSET(IS_Data!F$2:F$1000,0,(-2018+$D$6)*12+1),IS_Data!$C$2:$C$1000,$J$4,IS_Reformat!$B$2:$B$1000,$F$4,IS_Data!$A$2:$A$1000,$A47)</f>
        <v>0</v>
      </c>
      <c r="I47" s="42">
        <f ca="1">+SUMIFS(OFFSET(IS_Data!G$2:G$1000,0,(-2018+$D$6)*12+1),IS_Data!$C$2:$C$1000,$J$4,IS_Reformat!$B$2:$B$1000,$F$4,IS_Data!$A$2:$A$1000,$A47)</f>
        <v>0</v>
      </c>
      <c r="J47" s="42">
        <f ca="1">+SUMIFS(OFFSET(IS_Data!H$2:H$1000,0,(-2018+$D$6)*12+1),IS_Data!$C$2:$C$1000,$J$4,IS_Reformat!$B$2:$B$1000,$F$4,IS_Data!$A$2:$A$1000,$A47)</f>
        <v>0</v>
      </c>
      <c r="K47" s="42">
        <f ca="1">+SUMIFS(OFFSET(IS_Data!I$2:I$1000,0,(-2018+$D$6)*12+1),IS_Data!$C$2:$C$1000,$J$4,IS_Reformat!$B$2:$B$1000,$F$4,IS_Data!$A$2:$A$1000,$A47)</f>
        <v>0</v>
      </c>
      <c r="L47" s="42">
        <f ca="1">+SUMIFS(OFFSET(IS_Data!J$2:J$1000,0,(-2018+$D$6)*12+1),IS_Data!$C$2:$C$1000,$J$4,IS_Reformat!$B$2:$B$1000,$F$4,IS_Data!$A$2:$A$1000,$A47)</f>
        <v>0</v>
      </c>
      <c r="M47" s="42">
        <f ca="1">+SUMIFS(OFFSET(IS_Data!K$2:K$1000,0,(-2018+$D$6)*12+1),IS_Data!$C$2:$C$1000,$J$4,IS_Reformat!$B$2:$B$1000,$F$4,IS_Data!$A$2:$A$1000,$A47)</f>
        <v>0</v>
      </c>
      <c r="N47" s="42">
        <f ca="1">+SUMIFS(OFFSET(IS_Data!L$2:L$1000,0,(-2018+$D$6)*12+1),IS_Data!$C$2:$C$1000,$J$4,IS_Reformat!$B$2:$B$1000,$F$4,IS_Data!$A$2:$A$1000,$A47)</f>
        <v>0</v>
      </c>
      <c r="O47" s="42">
        <f ca="1">+SUMIFS(OFFSET(IS_Data!M$2:M$1000,0,(-2018+$D$6)*12+1),IS_Data!$C$2:$C$1000,$J$4,IS_Reformat!$B$2:$B$1000,$F$4,IS_Data!$A$2:$A$1000,$A47)</f>
        <v>0</v>
      </c>
      <c r="P47" s="42">
        <f ca="1">+SUMIFS(OFFSET(IS_Data!N$2:N$1000,0,(-2018+$D$6)*12+1),IS_Data!$C$2:$C$1000,$J$4,IS_Reformat!$B$2:$B$1000,$F$4,IS_Data!$A$2:$A$1000,$A47)</f>
        <v>0</v>
      </c>
      <c r="Q47" s="27"/>
      <c r="R47" s="42">
        <f ca="1">+SUM(E47:P47)</f>
        <v>0</v>
      </c>
      <c r="S47" s="98" t="e">
        <f ca="1">R47/R10</f>
        <v>#DIV/0!</v>
      </c>
      <c r="T47" s="22"/>
      <c r="U47" s="42">
        <f ca="1">+SUMIFS($E47:$P47,$E$1:$P$1,"&lt;"&amp;($E$1+$B$2))</f>
        <v>0</v>
      </c>
      <c r="V47" s="35" t="e">
        <f ca="1">U47/U29</f>
        <v>#DIV/0!</v>
      </c>
      <c r="W47" s="42">
        <f>+SUMIFS(IS_Reformat!$D$2:$D$1300,IS_Reformat!$A$2:$A$1300,$J$4,IS_Reformat!$C$2:$C$1300,'Summary P&amp;L'!$A47,IS_Reformat!$B$2:$B$1300,'Summary P&amp;L'!$F$4)</f>
        <v>0</v>
      </c>
      <c r="X47" s="35" t="e">
        <f>W47/W10</f>
        <v>#DIV/0!</v>
      </c>
      <c r="Y47" s="42">
        <f ca="1">+U47-W47</f>
        <v>0</v>
      </c>
      <c r="Z47" s="22"/>
      <c r="AA47" s="29">
        <f ca="1">+IFERROR(Y47/W47,0)</f>
        <v>0</v>
      </c>
      <c r="AB47" s="22"/>
      <c r="AC47" s="42">
        <f ca="1">+INDEX($E47:$P47,1,$B$2)</f>
        <v>0</v>
      </c>
      <c r="AD47" s="35" t="e">
        <f ca="1">AC47/AC29</f>
        <v>#DIV/0!</v>
      </c>
      <c r="AE47" s="42">
        <f>+SUMIFS(IS_Reformat!$E$2:$E$1220,IS_Reformat!$A$2:$A$1220,$AE$1,IS_Reformat!$C$2:$C$1220,'Summary P&amp;L'!$A47,IS_Reformat!$B$2:$B$1220,'Summary P&amp;L'!$F$4)</f>
        <v>0</v>
      </c>
      <c r="AF47" s="61" t="e">
        <f>AE47/AE10</f>
        <v>#DIV/0!</v>
      </c>
      <c r="AG47" s="42">
        <f ca="1">+AC47-AE47</f>
        <v>0</v>
      </c>
      <c r="AH47" s="29">
        <f ca="1">+IFERROR(AG47/AE47,0)</f>
        <v>0</v>
      </c>
      <c r="AI47" s="22"/>
      <c r="AJ47" s="42">
        <f>+SUMIFS(IS_Reformat!$F$2:$F$1220,IS_Reformat!$A$2:$A$1220,$AE$1,IS_Reformat!$C$2:$C$1220,'Summary P&amp;L'!$A47,IS_Reformat!$B$2:$B$1220,'Summary P&amp;L'!$F$4)</f>
        <v>0</v>
      </c>
      <c r="AK47" s="35" t="e">
        <f>AJ47/AJ10</f>
        <v>#DIV/0!</v>
      </c>
      <c r="AL47" s="42">
        <f ca="1">+AC47-AJ47</f>
        <v>0</v>
      </c>
      <c r="AM47" s="29">
        <f ca="1">+IFERROR(AL47/AJ47,0)</f>
        <v>0</v>
      </c>
    </row>
    <row r="48" spans="1:39" s="8" customFormat="1" ht="13.35" customHeight="1" x14ac:dyDescent="0.45">
      <c r="A48" s="17" t="str">
        <f>C48</f>
        <v>Advertising</v>
      </c>
      <c r="C48" s="22" t="s">
        <v>53</v>
      </c>
      <c r="D48" s="97"/>
      <c r="E48" s="42">
        <f ca="1">+SUMIFS(OFFSET(IS_Data!C$2:C$1000,0,(-2018+$D$6)*12+1),IS_Data!$C$2:$C$1000,$J$4,IS_Reformat!$B$2:$B$1000,$F$4,IS_Data!$A$2:$A$1000,$A48)</f>
        <v>0</v>
      </c>
      <c r="F48" s="42">
        <f ca="1">+SUMIFS(OFFSET(IS_Data!D$2:D$1000,0,(-2018+$D$6)*12+1),IS_Data!$C$2:$C$1000,$J$4,IS_Reformat!$B$2:$B$1000,$F$4,IS_Data!$A$2:$A$1000,$A48)</f>
        <v>0</v>
      </c>
      <c r="G48" s="42">
        <f ca="1">+SUMIFS(OFFSET(IS_Data!E$2:E$1000,0,(-2018+$D$6)*12+1),IS_Data!$C$2:$C$1000,$J$4,IS_Reformat!$B$2:$B$1000,$F$4,IS_Data!$A$2:$A$1000,$A48)</f>
        <v>0</v>
      </c>
      <c r="H48" s="42">
        <f ca="1">+SUMIFS(OFFSET(IS_Data!F$2:F$1000,0,(-2018+$D$6)*12+1),IS_Data!$C$2:$C$1000,$J$4,IS_Reformat!$B$2:$B$1000,$F$4,IS_Data!$A$2:$A$1000,$A48)</f>
        <v>0</v>
      </c>
      <c r="I48" s="42">
        <f ca="1">+SUMIFS(OFFSET(IS_Data!G$2:G$1000,0,(-2018+$D$6)*12+1),IS_Data!$C$2:$C$1000,$J$4,IS_Reformat!$B$2:$B$1000,$F$4,IS_Data!$A$2:$A$1000,$A48)</f>
        <v>0</v>
      </c>
      <c r="J48" s="42">
        <f ca="1">+SUMIFS(OFFSET(IS_Data!H$2:H$1000,0,(-2018+$D$6)*12+1),IS_Data!$C$2:$C$1000,$J$4,IS_Reformat!$B$2:$B$1000,$F$4,IS_Data!$A$2:$A$1000,$A48)</f>
        <v>0</v>
      </c>
      <c r="K48" s="42">
        <f ca="1">+SUMIFS(OFFSET(IS_Data!I$2:I$1000,0,(-2018+$D$6)*12+1),IS_Data!$C$2:$C$1000,$J$4,IS_Reformat!$B$2:$B$1000,$F$4,IS_Data!$A$2:$A$1000,$A48)</f>
        <v>0</v>
      </c>
      <c r="L48" s="42">
        <f ca="1">+SUMIFS(OFFSET(IS_Data!J$2:J$1000,0,(-2018+$D$6)*12+1),IS_Data!$C$2:$C$1000,$J$4,IS_Reformat!$B$2:$B$1000,$F$4,IS_Data!$A$2:$A$1000,$A48)</f>
        <v>0</v>
      </c>
      <c r="M48" s="42">
        <f ca="1">+SUMIFS(OFFSET(IS_Data!K$2:K$1000,0,(-2018+$D$6)*12+1),IS_Data!$C$2:$C$1000,$J$4,IS_Reformat!$B$2:$B$1000,$F$4,IS_Data!$A$2:$A$1000,$A48)</f>
        <v>0</v>
      </c>
      <c r="N48" s="42">
        <f ca="1">+SUMIFS(OFFSET(IS_Data!L$2:L$1000,0,(-2018+$D$6)*12+1),IS_Data!$C$2:$C$1000,$J$4,IS_Reformat!$B$2:$B$1000,$F$4,IS_Data!$A$2:$A$1000,$A48)</f>
        <v>0</v>
      </c>
      <c r="O48" s="42">
        <f ca="1">+SUMIFS(OFFSET(IS_Data!M$2:M$1000,0,(-2018+$D$6)*12+1),IS_Data!$C$2:$C$1000,$J$4,IS_Reformat!$B$2:$B$1000,$F$4,IS_Data!$A$2:$A$1000,$A48)</f>
        <v>0</v>
      </c>
      <c r="P48" s="42">
        <f ca="1">+SUMIFS(OFFSET(IS_Data!N$2:N$1000,0,(-2018+$D$6)*12+1),IS_Data!$C$2:$C$1000,$J$4,IS_Reformat!$B$2:$B$1000,$F$4,IS_Data!$A$2:$A$1000,$A48)</f>
        <v>0</v>
      </c>
      <c r="Q48" s="34"/>
      <c r="R48" s="42">
        <f ca="1">+SUM(E48:P48)</f>
        <v>0</v>
      </c>
      <c r="S48" s="98" t="e">
        <f ca="1">R48/R10</f>
        <v>#DIV/0!</v>
      </c>
      <c r="T48" s="22"/>
      <c r="U48" s="42">
        <f ca="1">+SUMIFS($E48:$P48,$E$1:$P$1,"&lt;"&amp;($E$1+$B$2))</f>
        <v>0</v>
      </c>
      <c r="V48" s="35" t="e">
        <f ca="1">U48/U29</f>
        <v>#DIV/0!</v>
      </c>
      <c r="W48" s="42">
        <f>+SUMIFS(IS_Reformat!$D$2:$D$1300,IS_Reformat!$A$2:$A$1300,$J$4,IS_Reformat!$C$2:$C$1300,'Summary P&amp;L'!$A48,IS_Reformat!$B$2:$B$1300,'Summary P&amp;L'!$F$4)</f>
        <v>0</v>
      </c>
      <c r="X48" s="35" t="e">
        <f>W48/W10</f>
        <v>#DIV/0!</v>
      </c>
      <c r="Y48" s="42">
        <f ca="1">+U48-W48</f>
        <v>0</v>
      </c>
      <c r="Z48" s="22"/>
      <c r="AA48" s="29">
        <f ca="1">+IFERROR(Y48/W48,0)</f>
        <v>0</v>
      </c>
      <c r="AB48" s="22"/>
      <c r="AC48" s="42">
        <f ca="1">+INDEX($E48:$P48,1,$B$2)</f>
        <v>0</v>
      </c>
      <c r="AD48" s="35" t="e">
        <f ca="1">AC48/AC29</f>
        <v>#DIV/0!</v>
      </c>
      <c r="AE48" s="42">
        <f>+SUMIFS(IS_Reformat!$E$2:$E$1220,IS_Reformat!$A$2:$A$1220,$AE$1,IS_Reformat!$C$2:$C$1220,'Summary P&amp;L'!$A48,IS_Reformat!$B$2:$B$1220,'Summary P&amp;L'!$F$4)</f>
        <v>0</v>
      </c>
      <c r="AF48" s="61" t="e">
        <f>AE48/AE10</f>
        <v>#DIV/0!</v>
      </c>
      <c r="AG48" s="42">
        <f ca="1">+AC48-AE48</f>
        <v>0</v>
      </c>
      <c r="AH48" s="29">
        <f ca="1">+IFERROR(AG48/AE48,0)</f>
        <v>0</v>
      </c>
      <c r="AI48" s="22"/>
      <c r="AJ48" s="42">
        <f>+SUMIFS(IS_Reformat!$F$2:$F$1220,IS_Reformat!$A$2:$A$1220,$AE$1,IS_Reformat!$C$2:$C$1220,'Summary P&amp;L'!$A48,IS_Reformat!$B$2:$B$1220,'Summary P&amp;L'!$F$4)</f>
        <v>0</v>
      </c>
      <c r="AK48" s="35" t="e">
        <f>AJ48/AJ10</f>
        <v>#DIV/0!</v>
      </c>
      <c r="AL48" s="42">
        <f ca="1">+AC48-AJ48</f>
        <v>0</v>
      </c>
      <c r="AM48" s="29">
        <f ca="1">+IFERROR(AL48/AJ48,0)</f>
        <v>0</v>
      </c>
    </row>
    <row r="49" spans="1:39" s="8" customFormat="1" ht="13.35" customHeight="1" x14ac:dyDescent="0.45">
      <c r="A49" s="17" t="str">
        <f>C49</f>
        <v>Occupancy</v>
      </c>
      <c r="C49" s="22" t="s">
        <v>54</v>
      </c>
      <c r="D49" s="97"/>
      <c r="E49" s="42">
        <f ca="1">+SUMIFS(OFFSET(IS_Data!C$2:C$1000,0,(-2018+$D$6)*12+1),IS_Data!$C$2:$C$1000,$J$4,IS_Reformat!$B$2:$B$1000,$F$4,IS_Data!$A$2:$A$1000,$A49)</f>
        <v>0</v>
      </c>
      <c r="F49" s="42">
        <f ca="1">+SUMIFS(OFFSET(IS_Data!D$2:D$1000,0,(-2018+$D$6)*12+1),IS_Data!$C$2:$C$1000,$J$4,IS_Reformat!$B$2:$B$1000,$F$4,IS_Data!$A$2:$A$1000,$A49)</f>
        <v>0</v>
      </c>
      <c r="G49" s="42">
        <f ca="1">+SUMIFS(OFFSET(IS_Data!E$2:E$1000,0,(-2018+$D$6)*12+1),IS_Data!$C$2:$C$1000,$J$4,IS_Reformat!$B$2:$B$1000,$F$4,IS_Data!$A$2:$A$1000,$A49)</f>
        <v>0</v>
      </c>
      <c r="H49" s="42">
        <f ca="1">+SUMIFS(OFFSET(IS_Data!F$2:F$1000,0,(-2018+$D$6)*12+1),IS_Data!$C$2:$C$1000,$J$4,IS_Reformat!$B$2:$B$1000,$F$4,IS_Data!$A$2:$A$1000,$A49)</f>
        <v>0</v>
      </c>
      <c r="I49" s="42">
        <f ca="1">+SUMIFS(OFFSET(IS_Data!G$2:G$1000,0,(-2018+$D$6)*12+1),IS_Data!$C$2:$C$1000,$J$4,IS_Reformat!$B$2:$B$1000,$F$4,IS_Data!$A$2:$A$1000,$A49)</f>
        <v>0</v>
      </c>
      <c r="J49" s="42">
        <f ca="1">+SUMIFS(OFFSET(IS_Data!H$2:H$1000,0,(-2018+$D$6)*12+1),IS_Data!$C$2:$C$1000,$J$4,IS_Reformat!$B$2:$B$1000,$F$4,IS_Data!$A$2:$A$1000,$A49)</f>
        <v>0</v>
      </c>
      <c r="K49" s="42">
        <f ca="1">+SUMIFS(OFFSET(IS_Data!I$2:I$1000,0,(-2018+$D$6)*12+1),IS_Data!$C$2:$C$1000,$J$4,IS_Reformat!$B$2:$B$1000,$F$4,IS_Data!$A$2:$A$1000,$A49)</f>
        <v>0</v>
      </c>
      <c r="L49" s="42">
        <f ca="1">+SUMIFS(OFFSET(IS_Data!J$2:J$1000,0,(-2018+$D$6)*12+1),IS_Data!$C$2:$C$1000,$J$4,IS_Reformat!$B$2:$B$1000,$F$4,IS_Data!$A$2:$A$1000,$A49)</f>
        <v>0</v>
      </c>
      <c r="M49" s="42">
        <f ca="1">+SUMIFS(OFFSET(IS_Data!K$2:K$1000,0,(-2018+$D$6)*12+1),IS_Data!$C$2:$C$1000,$J$4,IS_Reformat!$B$2:$B$1000,$F$4,IS_Data!$A$2:$A$1000,$A49)</f>
        <v>0</v>
      </c>
      <c r="N49" s="42">
        <f ca="1">+SUMIFS(OFFSET(IS_Data!L$2:L$1000,0,(-2018+$D$6)*12+1),IS_Data!$C$2:$C$1000,$J$4,IS_Reformat!$B$2:$B$1000,$F$4,IS_Data!$A$2:$A$1000,$A49)</f>
        <v>0</v>
      </c>
      <c r="O49" s="42">
        <f ca="1">+SUMIFS(OFFSET(IS_Data!M$2:M$1000,0,(-2018+$D$6)*12+1),IS_Data!$C$2:$C$1000,$J$4,IS_Reformat!$B$2:$B$1000,$F$4,IS_Data!$A$2:$A$1000,$A49)</f>
        <v>0</v>
      </c>
      <c r="P49" s="42">
        <f ca="1">+SUMIFS(OFFSET(IS_Data!N$2:N$1000,0,(-2018+$D$6)*12+1),IS_Data!$C$2:$C$1000,$J$4,IS_Reformat!$B$2:$B$1000,$F$4,IS_Data!$A$2:$A$1000,$A49)</f>
        <v>0</v>
      </c>
      <c r="Q49" s="34"/>
      <c r="R49" s="42">
        <f ca="1">+SUM(E49:P49)</f>
        <v>0</v>
      </c>
      <c r="S49" s="98" t="e">
        <f ca="1">R49/R10</f>
        <v>#DIV/0!</v>
      </c>
      <c r="T49" s="22"/>
      <c r="U49" s="42">
        <f ca="1">+SUMIFS($E49:$P49,$E$1:$P$1,"&lt;"&amp;($E$1+$B$2))</f>
        <v>0</v>
      </c>
      <c r="V49" s="35" t="e">
        <f ca="1">U49/U29</f>
        <v>#DIV/0!</v>
      </c>
      <c r="W49" s="42">
        <f>+SUMIFS(IS_Reformat!$D$2:$D$1300,IS_Reformat!$A$2:$A$1300,$J$4,IS_Reformat!$C$2:$C$1300,'Summary P&amp;L'!$A49,IS_Reformat!$B$2:$B$1300,'Summary P&amp;L'!$F$4)</f>
        <v>0</v>
      </c>
      <c r="X49" s="35" t="e">
        <f>W49/W10</f>
        <v>#DIV/0!</v>
      </c>
      <c r="Y49" s="99">
        <f ca="1">+U49-W49</f>
        <v>0</v>
      </c>
      <c r="Z49" s="34"/>
      <c r="AA49" s="43">
        <f ca="1">+IFERROR(Y49/W49,0)</f>
        <v>0</v>
      </c>
      <c r="AB49" s="22"/>
      <c r="AC49" s="42">
        <f ca="1">+INDEX($E49:$P49,1,$B$2)</f>
        <v>0</v>
      </c>
      <c r="AD49" s="35" t="e">
        <f ca="1">AC49/AC29</f>
        <v>#DIV/0!</v>
      </c>
      <c r="AE49" s="42">
        <f>+SUMIFS(IS_Reformat!$E$2:$E$1220,IS_Reformat!$A$2:$A$1220,$AE$1,IS_Reformat!$C$2:$C$1220,'Summary P&amp;L'!$A49,IS_Reformat!$B$2:$B$1220,'Summary P&amp;L'!$F$4)</f>
        <v>0</v>
      </c>
      <c r="AF49" s="61" t="e">
        <f>AE49/AE10</f>
        <v>#DIV/0!</v>
      </c>
      <c r="AG49" s="42">
        <f ca="1">+AC49-AE49</f>
        <v>0</v>
      </c>
      <c r="AH49" s="29">
        <f ca="1">+IFERROR(AG49/AE49,0)</f>
        <v>0</v>
      </c>
      <c r="AI49" s="22"/>
      <c r="AJ49" s="42">
        <f>+SUMIFS(IS_Reformat!$F$2:$F$1220,IS_Reformat!$A$2:$A$1220,$AE$1,IS_Reformat!$C$2:$C$1220,'Summary P&amp;L'!$A49,IS_Reformat!$B$2:$B$1220,'Summary P&amp;L'!$F$4)</f>
        <v>0</v>
      </c>
      <c r="AK49" s="35" t="e">
        <f>AJ49/AJ10</f>
        <v>#DIV/0!</v>
      </c>
      <c r="AL49" s="42">
        <f ca="1">+AC49-AJ49</f>
        <v>0</v>
      </c>
      <c r="AM49" s="29">
        <f ca="1">+IFERROR(AL49/AJ49,0)</f>
        <v>0</v>
      </c>
    </row>
    <row r="50" spans="1:39" s="8" customFormat="1" ht="13.35" customHeight="1" x14ac:dyDescent="0.45">
      <c r="A50" s="13"/>
      <c r="C50" s="19" t="s">
        <v>55</v>
      </c>
      <c r="D50" s="19"/>
      <c r="E50" s="20">
        <f t="shared" ref="E50:P50" ca="1" si="35">SUM(E47:E49)</f>
        <v>0</v>
      </c>
      <c r="F50" s="20">
        <f t="shared" ca="1" si="35"/>
        <v>0</v>
      </c>
      <c r="G50" s="20">
        <f t="shared" ca="1" si="35"/>
        <v>0</v>
      </c>
      <c r="H50" s="20">
        <f t="shared" ca="1" si="35"/>
        <v>0</v>
      </c>
      <c r="I50" s="20">
        <f t="shared" ca="1" si="35"/>
        <v>0</v>
      </c>
      <c r="J50" s="20">
        <f t="shared" ca="1" si="35"/>
        <v>0</v>
      </c>
      <c r="K50" s="20">
        <f t="shared" ca="1" si="35"/>
        <v>0</v>
      </c>
      <c r="L50" s="20">
        <f t="shared" ca="1" si="35"/>
        <v>0</v>
      </c>
      <c r="M50" s="20">
        <f t="shared" ca="1" si="35"/>
        <v>0</v>
      </c>
      <c r="N50" s="20">
        <f t="shared" ca="1" si="35"/>
        <v>0</v>
      </c>
      <c r="O50" s="20">
        <f t="shared" ca="1" si="35"/>
        <v>0</v>
      </c>
      <c r="P50" s="20">
        <f t="shared" ca="1" si="35"/>
        <v>0</v>
      </c>
      <c r="Q50" s="19"/>
      <c r="R50" s="93">
        <f ca="1">SUM(R47:R49)</f>
        <v>0</v>
      </c>
      <c r="S50" s="58" t="e">
        <f ca="1">R50/R10</f>
        <v>#DIV/0!</v>
      </c>
      <c r="T50" s="22"/>
      <c r="U50" s="159">
        <f ca="1">SUM(U47:U49)</f>
        <v>0</v>
      </c>
      <c r="V50" s="167" t="e">
        <f ca="1">U50/U10</f>
        <v>#DIV/0!</v>
      </c>
      <c r="W50" s="20">
        <f>SUM(W47:W49)</f>
        <v>0</v>
      </c>
      <c r="X50" s="58" t="e">
        <f>W50/W10</f>
        <v>#DIV/0!</v>
      </c>
      <c r="Y50" s="23">
        <f ca="1">+U50-W50</f>
        <v>0</v>
      </c>
      <c r="Z50" s="19"/>
      <c r="AA50" s="24">
        <f ca="1">+IFERROR(Y50/W50,0)</f>
        <v>0</v>
      </c>
      <c r="AB50" s="22"/>
      <c r="AC50" s="23">
        <f ca="1">SUM(AC47:AC49)</f>
        <v>0</v>
      </c>
      <c r="AD50" s="58" t="e">
        <f ca="1">AC50/AC10</f>
        <v>#DIV/0!</v>
      </c>
      <c r="AE50" s="20">
        <f>SUM(AE47:AE49)</f>
        <v>0</v>
      </c>
      <c r="AF50" s="58" t="e">
        <f>AE50/AE10</f>
        <v>#DIV/0!</v>
      </c>
      <c r="AG50" s="20">
        <f ca="1">+AC50-AE50</f>
        <v>0</v>
      </c>
      <c r="AH50" s="24">
        <f ca="1">+IFERROR(AG50/AE50,0)</f>
        <v>0</v>
      </c>
      <c r="AI50" s="22"/>
      <c r="AJ50" s="23">
        <f>SUM(AJ47:AJ49)</f>
        <v>0</v>
      </c>
      <c r="AK50" s="58" t="e">
        <f>AJ50/AJ10</f>
        <v>#DIV/0!</v>
      </c>
      <c r="AL50" s="20">
        <f ca="1">+AC50-AJ50</f>
        <v>0</v>
      </c>
      <c r="AM50" s="24">
        <f ca="1">+IFERROR(AL50/AJ50,0)</f>
        <v>0</v>
      </c>
    </row>
    <row r="51" spans="1:39" s="8" customFormat="1" ht="13.35" customHeight="1" x14ac:dyDescent="0.45">
      <c r="A51" s="18"/>
      <c r="B51" s="3">
        <v>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34"/>
      <c r="R51" s="22"/>
      <c r="S51" s="179"/>
      <c r="T51" s="22"/>
      <c r="U51" s="22"/>
      <c r="V51" s="180"/>
      <c r="W51" s="22"/>
      <c r="X51" s="179"/>
      <c r="Y51" s="22"/>
      <c r="Z51" s="22"/>
      <c r="AA51" s="22"/>
      <c r="AB51" s="22"/>
      <c r="AC51" s="22"/>
      <c r="AD51" s="179"/>
      <c r="AE51" s="22"/>
      <c r="AF51" s="179"/>
      <c r="AG51" s="22"/>
      <c r="AH51" s="22"/>
      <c r="AI51" s="22"/>
      <c r="AJ51" s="22"/>
      <c r="AK51" s="179"/>
      <c r="AL51" s="22"/>
      <c r="AM51" s="22"/>
    </row>
    <row r="52" spans="1:39" s="8" customFormat="1" ht="15" customHeight="1" x14ac:dyDescent="0.45">
      <c r="A52" s="13"/>
      <c r="C52" s="40" t="s">
        <v>56</v>
      </c>
      <c r="D52" s="40"/>
      <c r="E52" s="39">
        <f t="shared" ref="E52:P52" ca="1" si="36">E50+E42+E29+E22-E18</f>
        <v>0</v>
      </c>
      <c r="F52" s="39">
        <f t="shared" ca="1" si="36"/>
        <v>0</v>
      </c>
      <c r="G52" s="39">
        <f t="shared" ca="1" si="36"/>
        <v>0</v>
      </c>
      <c r="H52" s="39">
        <f t="shared" ca="1" si="36"/>
        <v>0</v>
      </c>
      <c r="I52" s="39">
        <f t="shared" ca="1" si="36"/>
        <v>0</v>
      </c>
      <c r="J52" s="39">
        <f t="shared" ca="1" si="36"/>
        <v>0</v>
      </c>
      <c r="K52" s="39">
        <f t="shared" ca="1" si="36"/>
        <v>0</v>
      </c>
      <c r="L52" s="39">
        <f t="shared" ca="1" si="36"/>
        <v>0</v>
      </c>
      <c r="M52" s="39">
        <f t="shared" ca="1" si="36"/>
        <v>0</v>
      </c>
      <c r="N52" s="39">
        <f t="shared" ca="1" si="36"/>
        <v>0</v>
      </c>
      <c r="O52" s="39">
        <f t="shared" ca="1" si="36"/>
        <v>0</v>
      </c>
      <c r="P52" s="39">
        <f t="shared" ca="1" si="36"/>
        <v>0</v>
      </c>
      <c r="Q52" s="40"/>
      <c r="R52" s="39">
        <f ca="1">R50+R42+R29+R22-R18</f>
        <v>0</v>
      </c>
      <c r="S52" s="169" t="e">
        <f ca="1">R52/R10</f>
        <v>#DIV/0!</v>
      </c>
      <c r="T52" s="22"/>
      <c r="U52" s="39">
        <f ca="1">U50+U42+U29+U22-U18</f>
        <v>0</v>
      </c>
      <c r="V52" s="169" t="e">
        <f ca="1">U52/U10</f>
        <v>#DIV/0!</v>
      </c>
      <c r="W52" s="39">
        <f>W50+W42+W29+W22-W18</f>
        <v>0</v>
      </c>
      <c r="X52" s="169" t="e">
        <f>W52/W10</f>
        <v>#DIV/0!</v>
      </c>
      <c r="Y52" s="39">
        <f ca="1">+U52-W52</f>
        <v>0</v>
      </c>
      <c r="Z52" s="40"/>
      <c r="AA52" s="41">
        <f ca="1">+IFERROR(Y52/W52,0)</f>
        <v>0</v>
      </c>
      <c r="AB52" s="22"/>
      <c r="AC52" s="39">
        <f ca="1">AC50+AC42+AC29+AC22-AC18</f>
        <v>0</v>
      </c>
      <c r="AD52" s="169" t="e">
        <f ca="1">AC52/AC10</f>
        <v>#DIV/0!</v>
      </c>
      <c r="AE52" s="39">
        <f>AE50+AE42+AE29+AE22-AE18</f>
        <v>0</v>
      </c>
      <c r="AF52" s="169" t="e">
        <f>AE52/AE10</f>
        <v>#DIV/0!</v>
      </c>
      <c r="AG52" s="39">
        <f ca="1">AG43-AG50</f>
        <v>0</v>
      </c>
      <c r="AH52" s="41">
        <f ca="1">+IFERROR(AG52/AE52,0)</f>
        <v>0</v>
      </c>
      <c r="AI52" s="22"/>
      <c r="AJ52" s="39">
        <f>AJ50+AJ42+AJ29+AJ22-AJ18</f>
        <v>0</v>
      </c>
      <c r="AK52" s="169" t="e">
        <f>AJ52/AJ10</f>
        <v>#DIV/0!</v>
      </c>
      <c r="AL52" s="39">
        <f ca="1">+AC52-AJ52</f>
        <v>0</v>
      </c>
      <c r="AM52" s="41">
        <f ca="1">+IFERROR(AL52/AJ52,0)</f>
        <v>0</v>
      </c>
    </row>
    <row r="53" spans="1:39" s="8" customFormat="1" ht="13.35" customHeight="1" x14ac:dyDescent="0.45">
      <c r="A53" s="13"/>
      <c r="C53" s="100" t="s">
        <v>46</v>
      </c>
      <c r="D53" s="101"/>
      <c r="E53" s="95" t="e">
        <f t="shared" ref="E53:P53" ca="1" si="37">E52/E10</f>
        <v>#DIV/0!</v>
      </c>
      <c r="F53" s="95" t="e">
        <f t="shared" ca="1" si="37"/>
        <v>#DIV/0!</v>
      </c>
      <c r="G53" s="95" t="e">
        <f t="shared" ca="1" si="37"/>
        <v>#DIV/0!</v>
      </c>
      <c r="H53" s="95" t="e">
        <f t="shared" ca="1" si="37"/>
        <v>#DIV/0!</v>
      </c>
      <c r="I53" s="95" t="e">
        <f t="shared" ca="1" si="37"/>
        <v>#DIV/0!</v>
      </c>
      <c r="J53" s="95" t="e">
        <f t="shared" ca="1" si="37"/>
        <v>#DIV/0!</v>
      </c>
      <c r="K53" s="95" t="e">
        <f t="shared" ca="1" si="37"/>
        <v>#DIV/0!</v>
      </c>
      <c r="L53" s="95" t="e">
        <f t="shared" ca="1" si="37"/>
        <v>#DIV/0!</v>
      </c>
      <c r="M53" s="95" t="e">
        <f t="shared" ca="1" si="37"/>
        <v>#DIV/0!</v>
      </c>
      <c r="N53" s="95" t="e">
        <f t="shared" ca="1" si="37"/>
        <v>#DIV/0!</v>
      </c>
      <c r="O53" s="95" t="e">
        <f t="shared" ca="1" si="37"/>
        <v>#DIV/0!</v>
      </c>
      <c r="P53" s="95" t="e">
        <f t="shared" ca="1" si="37"/>
        <v>#DIV/0!</v>
      </c>
      <c r="Q53" s="102"/>
      <c r="R53" s="95"/>
      <c r="S53" s="176"/>
      <c r="T53" s="22"/>
      <c r="U53" s="95"/>
      <c r="V53" s="170"/>
      <c r="W53" s="95"/>
      <c r="X53" s="170"/>
      <c r="Y53" s="95"/>
      <c r="Z53" s="22"/>
      <c r="AA53" s="96"/>
      <c r="AB53" s="22"/>
      <c r="AC53" s="95"/>
      <c r="AD53" s="176"/>
      <c r="AE53" s="95"/>
      <c r="AF53" s="176"/>
      <c r="AG53" s="95"/>
      <c r="AH53" s="96"/>
      <c r="AI53" s="22"/>
      <c r="AJ53" s="95"/>
      <c r="AK53" s="176"/>
      <c r="AL53" s="95"/>
      <c r="AM53" s="96"/>
    </row>
    <row r="54" spans="1:39" s="8" customFormat="1" ht="5.25" customHeight="1" x14ac:dyDescent="0.45">
      <c r="A54" s="18"/>
      <c r="B54" s="3">
        <v>13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34"/>
      <c r="R54" s="22"/>
      <c r="S54" s="170"/>
      <c r="T54" s="22"/>
      <c r="U54" s="22"/>
      <c r="V54" s="170"/>
      <c r="W54" s="22"/>
      <c r="X54" s="170"/>
      <c r="Y54" s="22"/>
      <c r="Z54" s="22"/>
      <c r="AA54" s="22"/>
      <c r="AB54" s="22"/>
      <c r="AC54" s="22"/>
      <c r="AD54" s="170"/>
      <c r="AE54" s="22"/>
      <c r="AF54" s="170"/>
      <c r="AG54" s="22"/>
      <c r="AH54" s="22"/>
      <c r="AI54" s="22"/>
      <c r="AJ54" s="22"/>
      <c r="AK54" s="170"/>
      <c r="AL54" s="22"/>
      <c r="AM54" s="22"/>
    </row>
    <row r="55" spans="1:39" s="8" customFormat="1" ht="13.35" customHeight="1" x14ac:dyDescent="0.45">
      <c r="A55" s="13"/>
      <c r="C55" s="137" t="s">
        <v>57</v>
      </c>
      <c r="D55" s="137"/>
      <c r="E55" s="138">
        <f t="shared" ref="E55:P55" ca="1" si="38">E44-E50</f>
        <v>0</v>
      </c>
      <c r="F55" s="138">
        <f t="shared" ca="1" si="38"/>
        <v>0</v>
      </c>
      <c r="G55" s="138">
        <f t="shared" ca="1" si="38"/>
        <v>0</v>
      </c>
      <c r="H55" s="138">
        <f t="shared" ca="1" si="38"/>
        <v>0</v>
      </c>
      <c r="I55" s="138">
        <f t="shared" ca="1" si="38"/>
        <v>0</v>
      </c>
      <c r="J55" s="138">
        <f t="shared" ca="1" si="38"/>
        <v>0</v>
      </c>
      <c r="K55" s="138">
        <f t="shared" ca="1" si="38"/>
        <v>0</v>
      </c>
      <c r="L55" s="138">
        <f t="shared" ca="1" si="38"/>
        <v>0</v>
      </c>
      <c r="M55" s="138">
        <f t="shared" ca="1" si="38"/>
        <v>0</v>
      </c>
      <c r="N55" s="138">
        <f t="shared" ca="1" si="38"/>
        <v>0</v>
      </c>
      <c r="O55" s="138">
        <f t="shared" ca="1" si="38"/>
        <v>0</v>
      </c>
      <c r="P55" s="138">
        <f t="shared" ca="1" si="38"/>
        <v>0</v>
      </c>
      <c r="Q55" s="137"/>
      <c r="R55" s="138">
        <f ca="1">R44-R50</f>
        <v>0</v>
      </c>
      <c r="S55" s="171" t="e">
        <f ca="1">R55/R10</f>
        <v>#DIV/0!</v>
      </c>
      <c r="T55" s="136"/>
      <c r="U55" s="145">
        <f ca="1">U44-U50</f>
        <v>0</v>
      </c>
      <c r="V55" s="171" t="e">
        <f ca="1">U55/U10</f>
        <v>#DIV/0!</v>
      </c>
      <c r="W55" s="146">
        <f>W44-W50</f>
        <v>0</v>
      </c>
      <c r="X55" s="171" t="e">
        <f>W55/W10</f>
        <v>#DIV/0!</v>
      </c>
      <c r="Y55" s="146">
        <f ca="1">+U55-W55</f>
        <v>0</v>
      </c>
      <c r="Z55" s="147"/>
      <c r="AA55" s="148">
        <f ca="1">+IFERROR(Y55/W55,0)</f>
        <v>0</v>
      </c>
      <c r="AB55" s="136"/>
      <c r="AC55" s="145">
        <f ca="1">AC44-AC50</f>
        <v>0</v>
      </c>
      <c r="AD55" s="171" t="e">
        <f ca="1">AC55/AC10</f>
        <v>#DIV/0!</v>
      </c>
      <c r="AE55" s="146">
        <f>AE44-AE50</f>
        <v>0</v>
      </c>
      <c r="AF55" s="171" t="e">
        <f>AE55/AE10</f>
        <v>#DIV/0!</v>
      </c>
      <c r="AG55" s="146">
        <f ca="1">+AC55-AE55</f>
        <v>0</v>
      </c>
      <c r="AH55" s="148">
        <f ca="1">+IFERROR(AG55/AE55,0)</f>
        <v>0</v>
      </c>
      <c r="AI55" s="136"/>
      <c r="AJ55" s="145">
        <f>AJ44-AJ50</f>
        <v>0</v>
      </c>
      <c r="AK55" s="171" t="e">
        <f>AJ55/AJ10</f>
        <v>#DIV/0!</v>
      </c>
      <c r="AL55" s="146">
        <f ca="1">+AC55-AJ55</f>
        <v>0</v>
      </c>
      <c r="AM55" s="148">
        <f ca="1">+IFERROR(AL55/AJ55,0)</f>
        <v>0</v>
      </c>
    </row>
    <row r="56" spans="1:39" s="8" customFormat="1" ht="13.35" customHeight="1" x14ac:dyDescent="0.45">
      <c r="A56" s="13"/>
      <c r="C56" s="139" t="s">
        <v>46</v>
      </c>
      <c r="D56" s="140"/>
      <c r="E56" s="141" t="e">
        <f t="shared" ref="E56:P56" ca="1" si="39">E55/E10</f>
        <v>#DIV/0!</v>
      </c>
      <c r="F56" s="141" t="e">
        <f t="shared" ca="1" si="39"/>
        <v>#DIV/0!</v>
      </c>
      <c r="G56" s="141" t="e">
        <f t="shared" ca="1" si="39"/>
        <v>#DIV/0!</v>
      </c>
      <c r="H56" s="141" t="e">
        <f t="shared" ca="1" si="39"/>
        <v>#DIV/0!</v>
      </c>
      <c r="I56" s="141" t="e">
        <f t="shared" ca="1" si="39"/>
        <v>#DIV/0!</v>
      </c>
      <c r="J56" s="141" t="e">
        <f t="shared" ca="1" si="39"/>
        <v>#DIV/0!</v>
      </c>
      <c r="K56" s="141" t="e">
        <f t="shared" ca="1" si="39"/>
        <v>#DIV/0!</v>
      </c>
      <c r="L56" s="141" t="e">
        <f t="shared" ca="1" si="39"/>
        <v>#DIV/0!</v>
      </c>
      <c r="M56" s="141" t="e">
        <f t="shared" ca="1" si="39"/>
        <v>#DIV/0!</v>
      </c>
      <c r="N56" s="141" t="e">
        <f t="shared" ca="1" si="39"/>
        <v>#DIV/0!</v>
      </c>
      <c r="O56" s="141" t="e">
        <f t="shared" ca="1" si="39"/>
        <v>#DIV/0!</v>
      </c>
      <c r="P56" s="141" t="e">
        <f t="shared" ca="1" si="39"/>
        <v>#DIV/0!</v>
      </c>
      <c r="Q56" s="141"/>
      <c r="R56" s="141"/>
      <c r="S56" s="177"/>
      <c r="T56" s="136"/>
      <c r="U56" s="149"/>
      <c r="V56" s="172"/>
      <c r="W56" s="151"/>
      <c r="X56" s="172"/>
      <c r="Y56" s="151"/>
      <c r="Z56" s="150"/>
      <c r="AA56" s="152"/>
      <c r="AB56" s="136"/>
      <c r="AC56" s="149"/>
      <c r="AD56" s="177"/>
      <c r="AE56" s="151"/>
      <c r="AF56" s="177"/>
      <c r="AG56" s="151"/>
      <c r="AH56" s="152"/>
      <c r="AI56" s="136"/>
      <c r="AJ56" s="149"/>
      <c r="AK56" s="177"/>
      <c r="AL56" s="151"/>
      <c r="AM56" s="152"/>
    </row>
    <row r="57" spans="1:39" s="8" customFormat="1" ht="5.0999999999999996" customHeight="1" x14ac:dyDescent="0.45">
      <c r="A57" s="18"/>
      <c r="B57" s="18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70"/>
      <c r="T57" s="136"/>
      <c r="U57" s="136"/>
      <c r="V57" s="170"/>
      <c r="W57" s="136"/>
      <c r="X57" s="170"/>
      <c r="Y57" s="136"/>
      <c r="Z57" s="136"/>
      <c r="AA57" s="136"/>
      <c r="AB57" s="136"/>
      <c r="AC57" s="136"/>
      <c r="AD57" s="170"/>
      <c r="AE57" s="136"/>
      <c r="AF57" s="170"/>
      <c r="AG57" s="136"/>
      <c r="AH57" s="136"/>
      <c r="AI57" s="136"/>
      <c r="AJ57" s="136"/>
      <c r="AK57" s="170"/>
      <c r="AL57" s="136"/>
      <c r="AM57" s="136"/>
    </row>
    <row r="58" spans="1:39" s="8" customFormat="1" ht="13.35" customHeight="1" x14ac:dyDescent="0.45">
      <c r="A58" s="17" t="s">
        <v>58</v>
      </c>
      <c r="C58" s="22" t="s">
        <v>58</v>
      </c>
      <c r="D58" s="97"/>
      <c r="E58" s="42">
        <f ca="1">-SUMIFS(OFFSET(IS_Data!C$2:C$1000,0,(-2018+$D$6)*12+1),IS_Data!$C$2:$C$1000,$J$4,IS_Reformat!$B$2:$B$1000,$F$4,IS_Data!$A$2:$A$1000,$A58)</f>
        <v>0</v>
      </c>
      <c r="F58" s="42">
        <f ca="1">-SUMIFS(OFFSET(IS_Data!D$2:D$1000,0,(-2018+$D$6)*12+1),IS_Data!$C$2:$C$1000,$J$4,IS_Reformat!$B$2:$B$1000,$F$4,IS_Data!$A$2:$A$1000,$A58)</f>
        <v>0</v>
      </c>
      <c r="G58" s="42">
        <f ca="1">-SUMIFS(OFFSET(IS_Data!E$2:E$1000,0,(-2018+$D$6)*12+1),IS_Data!$C$2:$C$1000,$J$4,IS_Reformat!$B$2:$B$1000,$F$4,IS_Data!$A$2:$A$1000,$A58)</f>
        <v>0</v>
      </c>
      <c r="H58" s="42">
        <f ca="1">-SUMIFS(OFFSET(IS_Data!F$2:F$1000,0,(-2018+$D$6)*12+1),IS_Data!$C$2:$C$1000,$J$4,IS_Reformat!$B$2:$B$1000,$F$4,IS_Data!$A$2:$A$1000,$A58)</f>
        <v>0</v>
      </c>
      <c r="I58" s="42">
        <f ca="1">-SUMIFS(OFFSET(IS_Data!G$2:G$1000,0,(-2018+$D$6)*12+1),IS_Data!$C$2:$C$1000,$J$4,IS_Reformat!$B$2:$B$1000,$F$4,IS_Data!$A$2:$A$1000,$A58)</f>
        <v>0</v>
      </c>
      <c r="J58" s="42">
        <f ca="1">-SUMIFS(OFFSET(IS_Data!H$2:H$1000,0,(-2018+$D$6)*12+1),IS_Data!$C$2:$C$1000,$J$4,IS_Reformat!$B$2:$B$1000,$F$4,IS_Data!$A$2:$A$1000,$A58)</f>
        <v>0</v>
      </c>
      <c r="K58" s="42">
        <f ca="1">-SUMIFS(OFFSET(IS_Data!I$2:I$1000,0,(-2018+$D$6)*12+1),IS_Data!$C$2:$C$1000,$J$4,IS_Reformat!$B$2:$B$1000,$F$4,IS_Data!$A$2:$A$1000,$A58)</f>
        <v>0</v>
      </c>
      <c r="L58" s="42">
        <f ca="1">-SUMIFS(OFFSET(IS_Data!J$2:J$1000,0,(-2018+$D$6)*12+1),IS_Data!$C$2:$C$1000,$J$4,IS_Reformat!$B$2:$B$1000,$F$4,IS_Data!$A$2:$A$1000,$A58)</f>
        <v>0</v>
      </c>
      <c r="M58" s="42">
        <f ca="1">-SUMIFS(OFFSET(IS_Data!K$2:K$1000,0,(-2018+$D$6)*12+1),IS_Data!$C$2:$C$1000,$J$4,IS_Reformat!$B$2:$B$1000,$F$4,IS_Data!$A$2:$A$1000,$A58)</f>
        <v>0</v>
      </c>
      <c r="N58" s="42">
        <f ca="1">-SUMIFS(OFFSET(IS_Data!L$2:L$1000,0,(-2018+$D$6)*12+1),IS_Data!$C$2:$C$1000,$J$4,IS_Reformat!$B$2:$B$1000,$F$4,IS_Data!$A$2:$A$1000,$A58)</f>
        <v>0</v>
      </c>
      <c r="O58" s="42">
        <f ca="1">-SUMIFS(OFFSET(IS_Data!M$2:M$1000,0,(-2018+$D$6)*12+1),IS_Data!$C$2:$C$1000,$J$4,IS_Reformat!$B$2:$B$1000,$F$4,IS_Data!$A$2:$A$1000,$A58)</f>
        <v>0</v>
      </c>
      <c r="P58" s="42">
        <f ca="1">-SUMIFS(OFFSET(IS_Data!N$2:N$1000,0,(-2018+$D$6)*12+1),IS_Data!$C$2:$C$1000,$J$4,IS_Reformat!$B$2:$B$1000,$F$4,IS_Data!$A$2:$A$1000,$A58)</f>
        <v>0</v>
      </c>
      <c r="Q58" s="27"/>
      <c r="R58" s="42">
        <f ca="1">+SUM(E58:P58)</f>
        <v>0</v>
      </c>
      <c r="S58" s="173" t="e">
        <f ca="1">R58/R10</f>
        <v>#DIV/0!</v>
      </c>
      <c r="T58" s="22"/>
      <c r="U58" s="42">
        <f ca="1">-SUMIFS($E58:$P58,$E$1:$P$1,"&lt;"&amp;($E$1+$B$2))</f>
        <v>0</v>
      </c>
      <c r="V58" s="173" t="e">
        <f ca="1">U58/U10</f>
        <v>#DIV/0!</v>
      </c>
      <c r="W58" s="42">
        <f>-SUMIFS(IS_Reformat!$D$2:$D$1300,IS_Reformat!$A$2:$A$1300,$J$4,IS_Reformat!$C$2:$C$1300,'Summary P&amp;L'!$A58,IS_Reformat!$B$2:$B$1300,'Summary P&amp;L'!$F$4)</f>
        <v>0</v>
      </c>
      <c r="X58" s="173" t="e">
        <f>W58/W10</f>
        <v>#DIV/0!</v>
      </c>
      <c r="Y58" s="42">
        <f ca="1">+U58-W58</f>
        <v>0</v>
      </c>
      <c r="Z58" s="22"/>
      <c r="AA58" s="29">
        <f ca="1">+IFERROR(Y58/W58,0)</f>
        <v>0</v>
      </c>
      <c r="AB58" s="22"/>
      <c r="AC58" s="42">
        <f ca="1">+INDEX($E58:$P58,1,$B$2)</f>
        <v>0</v>
      </c>
      <c r="AD58" s="173" t="e">
        <f ca="1">AC58/AC10</f>
        <v>#DIV/0!</v>
      </c>
      <c r="AE58" s="42">
        <f ca="1">-SUMIFS(IS_Reformat!$E$2:$E$300,IS_Reformat!$A$2:$A$300,$AE$1,IS_Reformat!$C$2:$C$300,'Summary P&amp;L'!$A58)</f>
        <v>0</v>
      </c>
      <c r="AF58" s="173" t="e">
        <f ca="1">AE58/AE10</f>
        <v>#DIV/0!</v>
      </c>
      <c r="AG58" s="42">
        <f ca="1">+AC58-AE58</f>
        <v>0</v>
      </c>
      <c r="AH58" s="29">
        <f ca="1">+IFERROR(AG58/AE58,0)</f>
        <v>0</v>
      </c>
      <c r="AI58" s="22"/>
      <c r="AJ58" s="42">
        <f>-SUMIFS(IS_Reformat!$F$2:$F$1220,IS_Reformat!$A$2:$A$1220,$AE$1,IS_Reformat!$C$2:$C$1220,'Summary P&amp;L'!$A58,IS_Reformat!$B$2:$B$1220,'Summary P&amp;L'!$F$4)</f>
        <v>0</v>
      </c>
      <c r="AK58" s="173" t="e">
        <f>AJ58/AJ10</f>
        <v>#DIV/0!</v>
      </c>
      <c r="AL58" s="42">
        <f ca="1">+AC58-AJ58</f>
        <v>0</v>
      </c>
      <c r="AM58" s="29">
        <f ca="1">+IFERROR(AL58/AJ58,0)</f>
        <v>0</v>
      </c>
    </row>
    <row r="59" spans="1:39" s="8" customFormat="1" ht="13.35" customHeight="1" x14ac:dyDescent="0.45">
      <c r="A59" s="17" t="s">
        <v>59</v>
      </c>
      <c r="C59" s="22" t="s">
        <v>59</v>
      </c>
      <c r="D59" s="97"/>
      <c r="E59" s="142">
        <f ca="1">+SUMIFS(OFFSET(IS_Data!C$2:C$1000,0,(-2018+$D$6)*12+1),IS_Data!$C$2:$C$1000,$J$4,IS_Reformat!$B$2:$B$1000,$F$4,IS_Data!$A$2:$A$1000,$A59)</f>
        <v>0</v>
      </c>
      <c r="F59" s="142">
        <f ca="1">+SUMIFS(OFFSET(IS_Data!D$2:D$1000,0,(-2018+$D$6)*12+1),IS_Data!$C$2:$C$1000,$J$4,IS_Reformat!$B$2:$B$1000,$F$4,IS_Data!$A$2:$A$1000,$A59)</f>
        <v>0</v>
      </c>
      <c r="G59" s="142">
        <f ca="1">+SUMIFS(OFFSET(IS_Data!E$2:E$1000,0,(-2018+$D$6)*12+1),IS_Data!$C$2:$C$1000,$J$4,IS_Reformat!$B$2:$B$1000,$F$4,IS_Data!$A$2:$A$1000,$A59)</f>
        <v>0</v>
      </c>
      <c r="H59" s="142">
        <f ca="1">+SUMIFS(OFFSET(IS_Data!F$2:F$1000,0,(-2018+$D$6)*12+1),IS_Data!$C$2:$C$1000,$J$4,IS_Reformat!$B$2:$B$1000,$F$4,IS_Data!$A$2:$A$1000,$A59)</f>
        <v>0</v>
      </c>
      <c r="I59" s="142">
        <f ca="1">+SUMIFS(OFFSET(IS_Data!G$2:G$1000,0,(-2018+$D$6)*12+1),IS_Data!$C$2:$C$1000,$J$4,IS_Reformat!$B$2:$B$1000,$F$4,IS_Data!$A$2:$A$1000,$A59)</f>
        <v>0</v>
      </c>
      <c r="J59" s="142">
        <f ca="1">+SUMIFS(OFFSET(IS_Data!H$2:H$1000,0,(-2018+$D$6)*12+1),IS_Data!$C$2:$C$1000,$J$4,IS_Reformat!$B$2:$B$1000,$F$4,IS_Data!$A$2:$A$1000,$A59)</f>
        <v>0</v>
      </c>
      <c r="K59" s="142">
        <f ca="1">+SUMIFS(OFFSET(IS_Data!I$2:I$1000,0,(-2018+$D$6)*12+1),IS_Data!$C$2:$C$1000,$J$4,IS_Reformat!$B$2:$B$1000,$F$4,IS_Data!$A$2:$A$1000,$A59)</f>
        <v>0</v>
      </c>
      <c r="L59" s="142">
        <f ca="1">+SUMIFS(OFFSET(IS_Data!J$2:J$1000,0,(-2018+$D$6)*12+1),IS_Data!$C$2:$C$1000,$J$4,IS_Reformat!$B$2:$B$1000,$F$4,IS_Data!$A$2:$A$1000,$A59)</f>
        <v>0</v>
      </c>
      <c r="M59" s="142">
        <f ca="1">+SUMIFS(OFFSET(IS_Data!K$2:K$1000,0,(-2018+$D$6)*12+1),IS_Data!$C$2:$C$1000,$J$4,IS_Reformat!$B$2:$B$1000,$F$4,IS_Data!$A$2:$A$1000,$A59)</f>
        <v>0</v>
      </c>
      <c r="N59" s="142">
        <f ca="1">+SUMIFS(OFFSET(IS_Data!L$2:L$1000,0,(-2018+$D$6)*12+1),IS_Data!$C$2:$C$1000,$J$4,IS_Reformat!$B$2:$B$1000,$F$4,IS_Data!$A$2:$A$1000,$A59)</f>
        <v>0</v>
      </c>
      <c r="O59" s="142">
        <f ca="1">+SUMIFS(OFFSET(IS_Data!M$2:M$1000,0,(-2018+$D$6)*12+1),IS_Data!$C$2:$C$1000,$J$4,IS_Reformat!$B$2:$B$1000,$F$4,IS_Data!$A$2:$A$1000,$A59)</f>
        <v>0</v>
      </c>
      <c r="P59" s="142">
        <f ca="1">+SUMIFS(OFFSET(IS_Data!N$2:N$1000,0,(-2018+$D$6)*12+1),IS_Data!$C$2:$C$1000,$J$4,IS_Reformat!$B$2:$B$1000,$F$4,IS_Data!$A$2:$A$1000,$A59)</f>
        <v>0</v>
      </c>
      <c r="Q59" s="27"/>
      <c r="R59" s="42">
        <f ca="1">+SUM(E59:P59)</f>
        <v>0</v>
      </c>
      <c r="S59" s="173" t="e">
        <f ca="1">R59/R10</f>
        <v>#DIV/0!</v>
      </c>
      <c r="T59" s="22"/>
      <c r="U59" s="42">
        <f ca="1">+SUMIFS($E59:$P59,$E$1:$P$1,"&lt;"&amp;($E$1+$B$2))</f>
        <v>0</v>
      </c>
      <c r="V59" s="174" t="e">
        <f ca="1">U59/U10</f>
        <v>#DIV/0!</v>
      </c>
      <c r="W59" s="42">
        <f>+SUMIFS(IS_Reformat!$D$2:$D$1300,IS_Reformat!$A$2:$A$1300,$J$4,IS_Reformat!$C$2:$C$1300,'Summary P&amp;L'!$A59,IS_Reformat!$B$2:$B$1300,'Summary P&amp;L'!$F$4)</f>
        <v>0</v>
      </c>
      <c r="X59" s="174" t="e">
        <f>W59/W10</f>
        <v>#DIV/0!</v>
      </c>
      <c r="Y59" s="42">
        <f ca="1">+U59-W59</f>
        <v>0</v>
      </c>
      <c r="Z59" s="22"/>
      <c r="AA59" s="29">
        <f ca="1">+IFERROR(Y59/W59,0)</f>
        <v>0</v>
      </c>
      <c r="AB59" s="22"/>
      <c r="AC59" s="42">
        <f ca="1">+INDEX($E59:$P59,1,$B$2)</f>
        <v>0</v>
      </c>
      <c r="AD59" s="174" t="e">
        <f ca="1">AC59/AC10</f>
        <v>#DIV/0!</v>
      </c>
      <c r="AE59" s="42">
        <f ca="1">+SUMIFS(IS_Reformat!$E$2:$E$300,IS_Reformat!$A$2:$A$300,$AE$1,IS_Reformat!$C$2:$C$300,'Summary P&amp;L'!$A59)</f>
        <v>0</v>
      </c>
      <c r="AF59" s="174" t="e">
        <f ca="1">AE59/AE10</f>
        <v>#DIV/0!</v>
      </c>
      <c r="AG59" s="42">
        <f ca="1">+AC59-AE59</f>
        <v>0</v>
      </c>
      <c r="AH59" s="29">
        <f ca="1">+IFERROR(AG59/AE59,0)</f>
        <v>0</v>
      </c>
      <c r="AI59" s="22"/>
      <c r="AJ59" s="42">
        <f>+SUMIFS(IS_Reformat!$F$2:$F$1220,IS_Reformat!$A$2:$A$1220,$AE$1,IS_Reformat!$C$2:$C$1220,'Summary P&amp;L'!$A59,IS_Reformat!$B$2:$B$1220,'Summary P&amp;L'!$F$4)</f>
        <v>0</v>
      </c>
      <c r="AK59" s="174" t="e">
        <f>AJ59/AJ10</f>
        <v>#DIV/0!</v>
      </c>
      <c r="AL59" s="42">
        <f ca="1">+AC59-AJ59</f>
        <v>0</v>
      </c>
      <c r="AM59" s="29">
        <f ca="1">+IFERROR(AL59/AJ59,0)</f>
        <v>0</v>
      </c>
    </row>
    <row r="60" spans="1:39" s="8" customFormat="1" ht="13.35" customHeight="1" x14ac:dyDescent="0.45">
      <c r="A60" s="13"/>
      <c r="C60" s="19" t="s">
        <v>60</v>
      </c>
      <c r="D60" s="19"/>
      <c r="E60" s="20">
        <f t="shared" ref="E60:P60" ca="1" si="40">E58-E59</f>
        <v>0</v>
      </c>
      <c r="F60" s="20">
        <f t="shared" ca="1" si="40"/>
        <v>0</v>
      </c>
      <c r="G60" s="20">
        <f t="shared" ca="1" si="40"/>
        <v>0</v>
      </c>
      <c r="H60" s="20">
        <f t="shared" ca="1" si="40"/>
        <v>0</v>
      </c>
      <c r="I60" s="20">
        <f t="shared" ca="1" si="40"/>
        <v>0</v>
      </c>
      <c r="J60" s="20">
        <f t="shared" ca="1" si="40"/>
        <v>0</v>
      </c>
      <c r="K60" s="20">
        <f t="shared" ca="1" si="40"/>
        <v>0</v>
      </c>
      <c r="L60" s="20">
        <f t="shared" ca="1" si="40"/>
        <v>0</v>
      </c>
      <c r="M60" s="20">
        <f t="shared" ca="1" si="40"/>
        <v>0</v>
      </c>
      <c r="N60" s="20">
        <f t="shared" ca="1" si="40"/>
        <v>0</v>
      </c>
      <c r="O60" s="20">
        <f t="shared" ca="1" si="40"/>
        <v>0</v>
      </c>
      <c r="P60" s="20">
        <f t="shared" ca="1" si="40"/>
        <v>0</v>
      </c>
      <c r="Q60" s="19"/>
      <c r="R60" s="161">
        <f ca="1">SUM(E60:P60)</f>
        <v>0</v>
      </c>
      <c r="S60" s="169" t="e">
        <f ca="1">R60/R10</f>
        <v>#DIV/0!</v>
      </c>
      <c r="T60" s="22"/>
      <c r="U60" s="23">
        <f ca="1">U58-U59</f>
        <v>0</v>
      </c>
      <c r="V60" s="174" t="e">
        <f ca="1">U60/U10</f>
        <v>#DIV/0!</v>
      </c>
      <c r="W60" s="20">
        <f>W58-W59</f>
        <v>0</v>
      </c>
      <c r="X60" s="174" t="e">
        <f>W60/W10</f>
        <v>#DIV/0!</v>
      </c>
      <c r="Y60" s="20">
        <f ca="1">+U60-W60</f>
        <v>0</v>
      </c>
      <c r="Z60" s="19"/>
      <c r="AA60" s="24">
        <f ca="1">+IFERROR(Y60/W60,0)</f>
        <v>0</v>
      </c>
      <c r="AB60" s="22"/>
      <c r="AC60" s="23">
        <f ca="1">AC58-AC59</f>
        <v>0</v>
      </c>
      <c r="AD60" s="174" t="e">
        <f ca="1">AC60/AC10</f>
        <v>#DIV/0!</v>
      </c>
      <c r="AE60" s="20">
        <f ca="1">AE58-AE59</f>
        <v>0</v>
      </c>
      <c r="AF60" s="174" t="e">
        <f ca="1">AE60/AE10</f>
        <v>#DIV/0!</v>
      </c>
      <c r="AG60" s="20">
        <f ca="1">AG58-AG59</f>
        <v>0</v>
      </c>
      <c r="AH60" s="24">
        <f ca="1">AH58-AH59</f>
        <v>0</v>
      </c>
      <c r="AI60" s="22"/>
      <c r="AJ60" s="23">
        <f>AJ58-AJ59</f>
        <v>0</v>
      </c>
      <c r="AK60" s="174" t="e">
        <f>AJ60/AJ10</f>
        <v>#DIV/0!</v>
      </c>
      <c r="AL60" s="20">
        <f ca="1">+AC60-AJ60</f>
        <v>0</v>
      </c>
      <c r="AM60" s="24">
        <f ca="1">+IFERROR(AL60/AJ60,0)</f>
        <v>0</v>
      </c>
    </row>
    <row r="61" spans="1:39" s="8" customFormat="1" ht="13.35" customHeight="1" x14ac:dyDescent="0.45">
      <c r="A61" s="18"/>
      <c r="B61" s="3">
        <v>13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34"/>
      <c r="R61" s="22"/>
      <c r="S61" s="168"/>
      <c r="T61" s="22"/>
      <c r="U61" s="22"/>
      <c r="V61" s="168"/>
      <c r="W61" s="22"/>
      <c r="X61" s="168"/>
      <c r="Y61" s="22"/>
      <c r="Z61" s="22"/>
      <c r="AA61" s="22"/>
      <c r="AB61" s="22"/>
      <c r="AC61" s="22"/>
      <c r="AD61" s="168"/>
      <c r="AE61" s="22"/>
      <c r="AF61" s="168"/>
      <c r="AG61" s="22"/>
      <c r="AH61" s="22"/>
      <c r="AI61" s="22"/>
      <c r="AJ61" s="22"/>
      <c r="AK61" s="168"/>
      <c r="AL61" s="22"/>
      <c r="AM61" s="22"/>
    </row>
    <row r="62" spans="1:39" s="8" customFormat="1" ht="13.35" customHeight="1" x14ac:dyDescent="0.45">
      <c r="A62" s="13"/>
      <c r="C62" s="137" t="s">
        <v>61</v>
      </c>
      <c r="D62" s="137"/>
      <c r="E62" s="138">
        <f t="shared" ref="E62:P62" ca="1" si="41">E10-E52+E60</f>
        <v>0</v>
      </c>
      <c r="F62" s="138">
        <f t="shared" ca="1" si="41"/>
        <v>0</v>
      </c>
      <c r="G62" s="138">
        <f t="shared" ca="1" si="41"/>
        <v>0</v>
      </c>
      <c r="H62" s="138">
        <f t="shared" ca="1" si="41"/>
        <v>0</v>
      </c>
      <c r="I62" s="138">
        <f t="shared" ca="1" si="41"/>
        <v>0</v>
      </c>
      <c r="J62" s="138">
        <f t="shared" ca="1" si="41"/>
        <v>0</v>
      </c>
      <c r="K62" s="138">
        <f t="shared" ca="1" si="41"/>
        <v>0</v>
      </c>
      <c r="L62" s="138">
        <f t="shared" ca="1" si="41"/>
        <v>0</v>
      </c>
      <c r="M62" s="138">
        <f t="shared" ca="1" si="41"/>
        <v>0</v>
      </c>
      <c r="N62" s="138">
        <f t="shared" ca="1" si="41"/>
        <v>0</v>
      </c>
      <c r="O62" s="138">
        <f t="shared" ca="1" si="41"/>
        <v>0</v>
      </c>
      <c r="P62" s="138">
        <f t="shared" ca="1" si="41"/>
        <v>0</v>
      </c>
      <c r="Q62" s="137"/>
      <c r="R62" s="138">
        <f ca="1">R10-R52+R60</f>
        <v>0</v>
      </c>
      <c r="S62" s="171" t="e">
        <f ca="1">R62/R10</f>
        <v>#DIV/0!</v>
      </c>
      <c r="T62" s="22"/>
      <c r="U62" s="145">
        <f ca="1">U10-U52+U60</f>
        <v>0</v>
      </c>
      <c r="V62" s="171" t="e">
        <f ca="1">U62/U10</f>
        <v>#DIV/0!</v>
      </c>
      <c r="W62" s="146">
        <f>W10-W52+W60</f>
        <v>0</v>
      </c>
      <c r="X62" s="171" t="e">
        <f>W62/W10</f>
        <v>#DIV/0!</v>
      </c>
      <c r="Y62" s="146">
        <f ca="1">+U62-W62</f>
        <v>0</v>
      </c>
      <c r="Z62" s="147"/>
      <c r="AA62" s="148">
        <f ca="1">+IFERROR(Y62/W62,0)</f>
        <v>0</v>
      </c>
      <c r="AB62" s="22"/>
      <c r="AC62" s="145">
        <f ca="1">AC10-AC52+AC60</f>
        <v>0</v>
      </c>
      <c r="AD62" s="171" t="e">
        <f ca="1">AC62/AC10</f>
        <v>#DIV/0!</v>
      </c>
      <c r="AE62" s="146">
        <f ca="1">AE10-AE52+AE60</f>
        <v>0</v>
      </c>
      <c r="AF62" s="171" t="e">
        <f ca="1">AE62/AE10</f>
        <v>#DIV/0!</v>
      </c>
      <c r="AG62" s="146">
        <f ca="1">+AC62-AE62</f>
        <v>0</v>
      </c>
      <c r="AH62" s="148">
        <f ca="1">+IFERROR(AG62/AE62,0)</f>
        <v>0</v>
      </c>
      <c r="AI62" s="22"/>
      <c r="AJ62" s="145">
        <f>AJ10-AJ52+AJ60</f>
        <v>0</v>
      </c>
      <c r="AK62" s="171" t="e">
        <f>AJ62/AJ10</f>
        <v>#DIV/0!</v>
      </c>
      <c r="AL62" s="146">
        <f ca="1">+AC62-AJ62</f>
        <v>0</v>
      </c>
      <c r="AM62" s="148">
        <f ca="1">+IFERROR(AL62/AJ62,0)</f>
        <v>0</v>
      </c>
    </row>
    <row r="63" spans="1:39" s="8" customFormat="1" ht="13.35" customHeight="1" x14ac:dyDescent="0.45">
      <c r="A63" s="13"/>
      <c r="C63" s="139" t="s">
        <v>46</v>
      </c>
      <c r="D63" s="140"/>
      <c r="E63" s="141" t="e">
        <f t="shared" ref="E63:P63" ca="1" si="42">E62/E10</f>
        <v>#DIV/0!</v>
      </c>
      <c r="F63" s="141" t="e">
        <f t="shared" ca="1" si="42"/>
        <v>#DIV/0!</v>
      </c>
      <c r="G63" s="141" t="e">
        <f t="shared" ca="1" si="42"/>
        <v>#DIV/0!</v>
      </c>
      <c r="H63" s="141" t="e">
        <f t="shared" ca="1" si="42"/>
        <v>#DIV/0!</v>
      </c>
      <c r="I63" s="141" t="e">
        <f t="shared" ca="1" si="42"/>
        <v>#DIV/0!</v>
      </c>
      <c r="J63" s="141" t="e">
        <f t="shared" ca="1" si="42"/>
        <v>#DIV/0!</v>
      </c>
      <c r="K63" s="141" t="e">
        <f t="shared" ca="1" si="42"/>
        <v>#DIV/0!</v>
      </c>
      <c r="L63" s="141" t="e">
        <f t="shared" ca="1" si="42"/>
        <v>#DIV/0!</v>
      </c>
      <c r="M63" s="141" t="e">
        <f t="shared" ca="1" si="42"/>
        <v>#DIV/0!</v>
      </c>
      <c r="N63" s="141" t="e">
        <f t="shared" ca="1" si="42"/>
        <v>#DIV/0!</v>
      </c>
      <c r="O63" s="141" t="e">
        <f t="shared" ca="1" si="42"/>
        <v>#DIV/0!</v>
      </c>
      <c r="P63" s="141" t="e">
        <f t="shared" ca="1" si="42"/>
        <v>#DIV/0!</v>
      </c>
      <c r="Q63" s="141"/>
      <c r="R63" s="141"/>
      <c r="S63" s="178"/>
      <c r="T63" s="22"/>
      <c r="U63" s="149"/>
      <c r="V63" s="175"/>
      <c r="W63" s="151"/>
      <c r="X63" s="175"/>
      <c r="Y63" s="151"/>
      <c r="Z63" s="150"/>
      <c r="AA63" s="152"/>
      <c r="AB63" s="22"/>
      <c r="AC63" s="149"/>
      <c r="AD63" s="178"/>
      <c r="AE63" s="151"/>
      <c r="AF63" s="178"/>
      <c r="AG63" s="151"/>
      <c r="AH63" s="152"/>
      <c r="AI63" s="22"/>
      <c r="AJ63" s="149"/>
      <c r="AK63" s="178"/>
      <c r="AL63" s="151"/>
      <c r="AM63" s="152"/>
    </row>
    <row r="64" spans="1:39" s="8" customFormat="1" ht="13.35" customHeight="1" x14ac:dyDescent="0.4">
      <c r="A64" s="18"/>
      <c r="B64" s="3">
        <v>24</v>
      </c>
    </row>
    <row r="65" spans="1:2" s="8" customFormat="1" ht="13.35" customHeight="1" x14ac:dyDescent="0.4">
      <c r="A65" s="13"/>
    </row>
    <row r="66" spans="1:2" s="8" customFormat="1" ht="13.35" customHeight="1" x14ac:dyDescent="0.4">
      <c r="A66" s="14"/>
      <c r="B66" s="3">
        <v>13</v>
      </c>
    </row>
    <row r="67" spans="1:2" s="8" customFormat="1" ht="13.35" customHeight="1" x14ac:dyDescent="0.4">
      <c r="A67" s="14"/>
      <c r="B67" s="3">
        <v>13</v>
      </c>
    </row>
    <row r="68" spans="1:2" s="8" customFormat="1" ht="13.35" customHeight="1" x14ac:dyDescent="0.4">
      <c r="A68" s="14"/>
      <c r="B68" s="3">
        <v>16</v>
      </c>
    </row>
    <row r="69" spans="1:2" s="8" customFormat="1" ht="13.35" customHeight="1" x14ac:dyDescent="0.4">
      <c r="A69" s="14"/>
      <c r="B69" s="3">
        <v>24</v>
      </c>
    </row>
    <row r="70" spans="1:2" s="8" customFormat="1" ht="13.35" customHeight="1" x14ac:dyDescent="0.4">
      <c r="A70" s="11"/>
      <c r="B70" s="4"/>
    </row>
    <row r="71" spans="1:2" s="8" customFormat="1" ht="13.35" customHeight="1" x14ac:dyDescent="0.4">
      <c r="A71" s="11"/>
    </row>
    <row r="72" spans="1:2" s="8" customFormat="1" ht="13.35" customHeight="1" x14ac:dyDescent="0.4">
      <c r="A72" s="11"/>
    </row>
    <row r="73" spans="1:2" s="8" customFormat="1" ht="13.35" customHeight="1" x14ac:dyDescent="0.4">
      <c r="A73" s="11"/>
    </row>
    <row r="74" spans="1:2" s="8" customFormat="1" ht="13.35" customHeight="1" x14ac:dyDescent="0.4">
      <c r="A74" s="11"/>
    </row>
    <row r="75" spans="1:2" s="8" customFormat="1" ht="13.35" customHeight="1" x14ac:dyDescent="0.4">
      <c r="A75" s="11"/>
    </row>
    <row r="76" spans="1:2" s="8" customFormat="1" ht="13.35" customHeight="1" x14ac:dyDescent="0.4"/>
    <row r="77" spans="1:2" s="8" customFormat="1" ht="13.35" customHeight="1" x14ac:dyDescent="0.4"/>
    <row r="78" spans="1:2" s="8" customFormat="1" ht="13.35" customHeight="1" x14ac:dyDescent="0.4"/>
    <row r="79" spans="1:2" s="8" customFormat="1" ht="13.35" customHeight="1" x14ac:dyDescent="0.4"/>
  </sheetData>
  <sheetProtection formatCells="0" formatColumns="0" formatRows="0" insertColumns="0" insertRows="0" insertHyperlinks="0" deleteColumns="0" deleteRows="0" selectLockedCells="1" sort="0" autoFilter="0" pivotTables="0"/>
  <mergeCells count="10">
    <mergeCell ref="AL6:AM7"/>
    <mergeCell ref="S19:S21"/>
    <mergeCell ref="J4:K4"/>
    <mergeCell ref="O4:P4"/>
    <mergeCell ref="E6:R6"/>
    <mergeCell ref="U6:AA7"/>
    <mergeCell ref="AC6:AE7"/>
    <mergeCell ref="AG6:AH7"/>
    <mergeCell ref="F4:G4"/>
    <mergeCell ref="AJ6:AK7"/>
  </mergeCells>
  <conditionalFormatting sqref="E7">
    <cfRule type="expression" dxfId="11" priority="1">
      <formula>E$7="Projection"</formula>
    </cfRule>
  </conditionalFormatting>
  <conditionalFormatting sqref="F7">
    <cfRule type="expression" dxfId="10" priority="2">
      <formula>F$7="Projection"</formula>
    </cfRule>
  </conditionalFormatting>
  <conditionalFormatting sqref="G7">
    <cfRule type="expression" dxfId="9" priority="3">
      <formula>F$7="Projection"</formula>
    </cfRule>
  </conditionalFormatting>
  <conditionalFormatting sqref="H7">
    <cfRule type="expression" dxfId="8" priority="4">
      <formula>F$7="Projection"</formula>
    </cfRule>
  </conditionalFormatting>
  <conditionalFormatting sqref="I7">
    <cfRule type="expression" dxfId="7" priority="5">
      <formula>F$7="Projection"</formula>
    </cfRule>
  </conditionalFormatting>
  <conditionalFormatting sqref="J7">
    <cfRule type="expression" dxfId="6" priority="6">
      <formula>F$7="Projection"</formula>
    </cfRule>
  </conditionalFormatting>
  <conditionalFormatting sqref="K7">
    <cfRule type="expression" dxfId="5" priority="7">
      <formula>F$7="Projection"</formula>
    </cfRule>
  </conditionalFormatting>
  <conditionalFormatting sqref="L7">
    <cfRule type="expression" dxfId="4" priority="8">
      <formula>F$7="Projection"</formula>
    </cfRule>
  </conditionalFormatting>
  <conditionalFormatting sqref="M7">
    <cfRule type="expression" dxfId="3" priority="9">
      <formula>F$7="Projection"</formula>
    </cfRule>
  </conditionalFormatting>
  <conditionalFormatting sqref="N7">
    <cfRule type="expression" dxfId="2" priority="10">
      <formula>F$7="Projection"</formula>
    </cfRule>
  </conditionalFormatting>
  <conditionalFormatting sqref="O7">
    <cfRule type="expression" dxfId="1" priority="11">
      <formula>F$7="Projection"</formula>
    </cfRule>
  </conditionalFormatting>
  <conditionalFormatting sqref="P7">
    <cfRule type="expression" dxfId="0" priority="12">
      <formula>F$7="Projection"</formula>
    </cfRule>
  </conditionalFormatting>
  <dataValidations count="4">
    <dataValidation type="list" allowBlank="1" showInputMessage="1" showErrorMessage="1" sqref="G4" xr:uid="{00000000-0002-0000-0000-000000000000}">
      <formula1>"FRW Portfolio, Greene Turtle, Aberdeen, Bel Air, Lewes, Perryville, Rehoboth, Burgology"</formula1>
    </dataValidation>
    <dataValidation type="list" allowBlank="1" showInputMessage="1" showErrorMessage="1" sqref="D6" xr:uid="{00000000-0002-0000-0000-000001000000}">
      <formula1>"2018, 2019, 2020"</formula1>
    </dataValidation>
    <dataValidation type="list" allowBlank="1" showInputMessage="1" showErrorMessage="1" sqref="D8" xr:uid="{00000000-0002-0000-0000-000002000000}">
      <formula1>"January, February, March, April, May, June, July, August, September, October, November, December"</formula1>
    </dataValidation>
    <dataValidation type="list" allowBlank="1" showInputMessage="1" showErrorMessage="1" sqref="K4 P4" xr:uid="{00000000-0002-0000-0000-000003000000}">
      <formula1>"2018 Budget, Q2 Forecast, Actuals"</formula1>
    </dataValidation>
  </dataValidations>
  <pageMargins left="0.7" right="0.7" top="0.75" bottom="0.75" header="0.3" footer="0.3"/>
  <pageSetup scale="65" fitToWidth="0" orientation="landscape"/>
  <headerFooter>
    <oddFooter>&amp;C&amp;1#&amp;"Times New Roman"&amp;10&amp;K000000UNCLASSIFIED</oddFooter>
  </headerFooter>
  <colBreaks count="2" manualBreakCount="2">
    <brk id="18" man="1"/>
    <brk id="3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6000000}">
          <x14:formula1>
            <xm:f>Versions!$A$2:$A$10</xm:f>
          </x14:formula1>
          <xm:sqref>J4 O4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Stores!$A$1:$A$3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0"/>
  <sheetViews>
    <sheetView workbookViewId="0">
      <selection activeCell="G1" sqref="G1"/>
    </sheetView>
  </sheetViews>
  <sheetFormatPr defaultColWidth="8.875" defaultRowHeight="15.75" x14ac:dyDescent="0.5"/>
  <cols>
    <col min="1" max="1" width="17.125" customWidth="1"/>
    <col min="2" max="2" width="17.125" style="9" customWidth="1"/>
    <col min="3" max="3" width="22.5" customWidth="1"/>
    <col min="4" max="4" width="12.625" customWidth="1"/>
    <col min="5" max="6" width="11.625" customWidth="1"/>
    <col min="7" max="7" width="14.125" customWidth="1"/>
    <col min="8" max="8" width="17.125" style="9" customWidth="1"/>
  </cols>
  <sheetData>
    <row r="1" spans="1:8" x14ac:dyDescent="0.5">
      <c r="A1" t="str">
        <f>+IS_Data!C1</f>
        <v>FCSTDesc</v>
      </c>
      <c r="C1" t="str">
        <f>+IS_Data!A1</f>
        <v>P-L Group</v>
      </c>
      <c r="D1" s="6" t="s">
        <v>62</v>
      </c>
      <c r="E1" s="2" t="s">
        <v>63</v>
      </c>
      <c r="F1" s="2" t="s">
        <v>64</v>
      </c>
      <c r="G1" s="7" t="s">
        <v>65</v>
      </c>
    </row>
    <row r="2" spans="1:8" x14ac:dyDescent="0.5">
      <c r="A2">
        <f>+IS_Data!C2</f>
        <v>0</v>
      </c>
      <c r="B2" s="10">
        <f>IF('Summary P&amp;L'!$F$4="Libs Master","Libs Master",IF(AND('Summary P&amp;L'!$F$4="Liberatores Rollup",AND(H2&lt;&gt;"Libs_G_MA",H2&lt;&gt;"Libs_G_PH"))=TRUE,"Liberatores Rollup",IF(AND('Summary P&amp;L'!$F$4="Libs Grill Rollup",OR(H2="Libs_G_MA",H2="Libs_G_PH"))=TRUE,"Libs Grill Rollup",H2)))</f>
        <v>0</v>
      </c>
      <c r="C2" t="str">
        <f>+IS_Data!A2</f>
        <v>Administrative</v>
      </c>
      <c r="D2" s="9">
        <f ca="1">+SUM(OFFSET(IS_Data!D2,0,('Summary P&amp;L'!$D$6-2018-1)*12):OFFSET(IS_Data!D2,0,('Summary P&amp;L'!$D$6-2018-1)*12+'Summary P&amp;L'!$B$2-1))</f>
        <v>0</v>
      </c>
      <c r="E2" s="6">
        <f ca="1">OFFSET(IS_Data!D2,0,('Summary P&amp;L'!$D$6-2018)*12+'Summary P&amp;L'!$B$2-1)</f>
        <v>0</v>
      </c>
      <c r="F2">
        <f ca="1">OFFSET(IS_Data!D2,0,('Summary P&amp;L'!$D$6-2015-1)*12+'Summary P&amp;L'!$B$2-1)</f>
        <v>0</v>
      </c>
      <c r="G2" s="7">
        <f ca="1">+SUM(OFFSET(IS_Data!D2,0,(-2015+'Summary P&amp;L'!$D$6)*12+'Summary P&amp;L'!$B$1-1):OFFSET(IS_Data!D2,0,(-2015+'Summary P&amp;L'!$D$6)*12*2-1))</f>
        <v>0</v>
      </c>
      <c r="H2" s="10">
        <f>IS_Data!B2</f>
        <v>0</v>
      </c>
    </row>
    <row r="3" spans="1:8" x14ac:dyDescent="0.5">
      <c r="A3" t="str">
        <f>+IS_Data!C3</f>
        <v>Actuals</v>
      </c>
      <c r="B3" s="135" t="str">
        <f>IF('Summary P&amp;L'!$F$4="Libs Master","Libs Master",IF(AND('Summary P&amp;L'!$F$4="Liberatores Rollup",AND(H3&lt;&gt;"Libs_G_MA",H3&lt;&gt;"Libs_G_PH"))=TRUE,"Liberatores Rollup",IF(AND('Summary P&amp;L'!$F$4="Libs Grill Rollup",OR(H3="Libs_G_MA",H3="Libs_G_PH"))=TRUE,"Libs Grill Rollup",H3)))</f>
        <v>Libs_G_MA</v>
      </c>
      <c r="C3" t="str">
        <f>+IS_Data!A3</f>
        <v>Administrative</v>
      </c>
      <c r="D3" s="9">
        <f ca="1">+SUM(OFFSET(IS_Data!D3,0,('Summary P&amp;L'!$D$6-2018-1)*12):OFFSET(IS_Data!D3,0,('Summary P&amp;L'!$D$6-2018-1)*12+'Summary P&amp;L'!$B$2-1))</f>
        <v>22051</v>
      </c>
      <c r="E3" s="9">
        <f ca="1">OFFSET(IS_Data!D3,0,('Summary P&amp;L'!$D$6-2018)*12+'Summary P&amp;L'!$B$2-1)</f>
        <v>0</v>
      </c>
      <c r="F3" s="9">
        <f ca="1">OFFSET(IS_Data!D3,0,('Summary P&amp;L'!$D$6-2018-1)*12+'Summary P&amp;L'!$B$2-1)</f>
        <v>0</v>
      </c>
      <c r="G3" s="7">
        <f ca="1">+SUM(OFFSET(IS_Data!D3,0,(-2015+'Summary P&amp;L'!$D$6)*12+'Summary P&amp;L'!$B$1-1):OFFSET(IS_Data!D3,0,(-2015+'Summary P&amp;L'!$D$6)*12*2-1))</f>
        <v>0</v>
      </c>
      <c r="H3" s="10" t="str">
        <f>IS_Data!B3</f>
        <v>Libs_G_MA</v>
      </c>
    </row>
    <row r="4" spans="1:8" x14ac:dyDescent="0.5">
      <c r="A4" t="str">
        <f>+IS_Data!C4</f>
        <v>Budget</v>
      </c>
      <c r="B4" s="135" t="str">
        <f>IF('Summary P&amp;L'!$F$4="Libs Master","Libs Master",IF(AND('Summary P&amp;L'!$F$4="Liberatores Rollup",AND(H4&lt;&gt;"Libs_G_MA",H4&lt;&gt;"Libs_G_PH"))=TRUE,"Liberatores Rollup",IF(AND('Summary P&amp;L'!$F$4="Libs Grill Rollup",OR(H4="Libs_G_MA",H4="Libs_G_PH"))=TRUE,"Libs Grill Rollup",H4)))</f>
        <v>Libs_G_MA</v>
      </c>
      <c r="C4" t="str">
        <f>+IS_Data!A4</f>
        <v>Administrative</v>
      </c>
      <c r="D4" s="9">
        <f ca="1">+SUM(OFFSET(IS_Data!D4,0,('Summary P&amp;L'!$D$6-2018-1)*12):OFFSET(IS_Data!D4,0,('Summary P&amp;L'!$D$6-2018-1)*12+'Summary P&amp;L'!$B$2-1))</f>
        <v>22051</v>
      </c>
      <c r="E4" s="9">
        <f ca="1">OFFSET(IS_Data!D4,0,('Summary P&amp;L'!$D$6-2018)*12+'Summary P&amp;L'!$B$2-1)</f>
        <v>0</v>
      </c>
      <c r="F4" s="9">
        <f ca="1">OFFSET(IS_Data!D4,0,('Summary P&amp;L'!$D$6-2018-1)*12+'Summary P&amp;L'!$B$2-1)</f>
        <v>0</v>
      </c>
      <c r="G4" s="7">
        <f ca="1">+SUM(OFFSET(IS_Data!D4,0,(-2015+'Summary P&amp;L'!$D$6)*12+'Summary P&amp;L'!$B$1-1):OFFSET(IS_Data!D4,0,(-2015+'Summary P&amp;L'!$D$6)*12*2-1))</f>
        <v>0</v>
      </c>
      <c r="H4" s="10" t="str">
        <f>IS_Data!B4</f>
        <v>Libs_G_MA</v>
      </c>
    </row>
    <row r="5" spans="1:8" x14ac:dyDescent="0.5">
      <c r="A5" t="str">
        <f>+IS_Data!C5</f>
        <v>Actuals</v>
      </c>
      <c r="B5" s="135" t="str">
        <f>IF('Summary P&amp;L'!$F$4="Libs Master","Libs Master",IF(AND('Summary P&amp;L'!$F$4="Liberatores Rollup",AND(H5&lt;&gt;"Libs_G_MA",H5&lt;&gt;"Libs_G_PH"))=TRUE,"Liberatores Rollup",IF(AND('Summary P&amp;L'!$F$4="Libs Grill Rollup",OR(H5="Libs_G_MA",H5="Libs_G_PH"))=TRUE,"Libs Grill Rollup",H5)))</f>
        <v>Libs_G_PH</v>
      </c>
      <c r="C5" t="str">
        <f>+IS_Data!A5</f>
        <v>Administrative</v>
      </c>
      <c r="D5" s="9">
        <f ca="1">+SUM(OFFSET(IS_Data!D5,0,('Summary P&amp;L'!$D$6-2018-1)*12):OFFSET(IS_Data!D5,0,('Summary P&amp;L'!$D$6-2018-1)*12+'Summary P&amp;L'!$B$2-1))</f>
        <v>28821</v>
      </c>
      <c r="E5" s="9">
        <f ca="1">OFFSET(IS_Data!D5,0,('Summary P&amp;L'!$D$6-2018)*12+'Summary P&amp;L'!$B$2-1)</f>
        <v>0</v>
      </c>
      <c r="F5" s="9">
        <f ca="1">OFFSET(IS_Data!D5,0,('Summary P&amp;L'!$D$6-2018-1)*12+'Summary P&amp;L'!$B$2-1)</f>
        <v>0</v>
      </c>
      <c r="G5" s="7">
        <f ca="1">+SUM(OFFSET(IS_Data!D5,0,(-2015+'Summary P&amp;L'!$D$6)*12+'Summary P&amp;L'!$B$1-1):OFFSET(IS_Data!D5,0,(-2015+'Summary P&amp;L'!$D$6)*12*2-1))</f>
        <v>0</v>
      </c>
      <c r="H5" s="10" t="str">
        <f>IS_Data!B5</f>
        <v>Libs_G_PH</v>
      </c>
    </row>
    <row r="6" spans="1:8" x14ac:dyDescent="0.5">
      <c r="A6" t="str">
        <f>+IS_Data!C6</f>
        <v>Budget</v>
      </c>
      <c r="B6" s="135" t="str">
        <f>IF('Summary P&amp;L'!$F$4="Libs Master","Libs Master",IF(AND('Summary P&amp;L'!$F$4="Liberatores Rollup",AND(H6&lt;&gt;"Libs_G_MA",H6&lt;&gt;"Libs_G_PH"))=TRUE,"Liberatores Rollup",IF(AND('Summary P&amp;L'!$F$4="Libs Grill Rollup",OR(H6="Libs_G_MA",H6="Libs_G_PH"))=TRUE,"Libs Grill Rollup",H6)))</f>
        <v>Libs_G_PH</v>
      </c>
      <c r="C6" t="str">
        <f>+IS_Data!A6</f>
        <v>Administrative</v>
      </c>
      <c r="D6" s="9">
        <f ca="1">+SUM(OFFSET(IS_Data!D6,0,('Summary P&amp;L'!$D$6-2018-1)*12):OFFSET(IS_Data!D6,0,('Summary P&amp;L'!$D$6-2018-1)*12+'Summary P&amp;L'!$B$2-1))</f>
        <v>28821</v>
      </c>
      <c r="E6" s="9">
        <f ca="1">OFFSET(IS_Data!D6,0,('Summary P&amp;L'!$D$6-2018)*12+'Summary P&amp;L'!$B$2-1)</f>
        <v>0</v>
      </c>
      <c r="F6" s="9">
        <f ca="1">OFFSET(IS_Data!D6,0,('Summary P&amp;L'!$D$6-2018-1)*12+'Summary P&amp;L'!$B$2-1)</f>
        <v>0</v>
      </c>
      <c r="G6" s="7">
        <f ca="1">+SUM(OFFSET(IS_Data!D6,0,(-2015+'Summary P&amp;L'!$D$6)*12+'Summary P&amp;L'!$B$1-1):OFFSET(IS_Data!D6,0,(-2015+'Summary P&amp;L'!$D$6)*12*2-1))</f>
        <v>0</v>
      </c>
      <c r="H6" s="10" t="str">
        <f>IS_Data!B6</f>
        <v>Libs_G_PH</v>
      </c>
    </row>
    <row r="7" spans="1:8" x14ac:dyDescent="0.5">
      <c r="A7" t="str">
        <f>+IS_Data!C7</f>
        <v>5+7 Forecast</v>
      </c>
      <c r="B7" s="135" t="str">
        <f>IF('Summary P&amp;L'!$F$4="Libs Master","Libs Master",IF(AND('Summary P&amp;L'!$F$4="Liberatores Rollup",AND(H7&lt;&gt;"Libs_G_MA",H7&lt;&gt;"Libs_G_PH"))=TRUE,"Liberatores Rollup",IF(AND('Summary P&amp;L'!$F$4="Libs Grill Rollup",OR(H7="Libs_G_MA",H7="Libs_G_PH"))=TRUE,"Libs Grill Rollup",H7)))</f>
        <v>Libs_G_MA</v>
      </c>
      <c r="C7" t="str">
        <f>+IS_Data!A7</f>
        <v>Advertising</v>
      </c>
      <c r="D7" s="9">
        <f ca="1">+SUM(OFFSET(IS_Data!D7,0,('Summary P&amp;L'!$D$6-2018-1)*12):OFFSET(IS_Data!D7,0,('Summary P&amp;L'!$D$6-2018-1)*12+'Summary P&amp;L'!$B$2-1))</f>
        <v>1650</v>
      </c>
      <c r="E7" s="9">
        <f ca="1">OFFSET(IS_Data!D7,0,('Summary P&amp;L'!$D$6-2018)*12+'Summary P&amp;L'!$B$2-1)</f>
        <v>0</v>
      </c>
      <c r="F7" s="9">
        <f ca="1">OFFSET(IS_Data!D7,0,('Summary P&amp;L'!$D$6-2018-1)*12+'Summary P&amp;L'!$B$2-1)</f>
        <v>0</v>
      </c>
      <c r="G7" s="7">
        <f ca="1">+SUM(OFFSET(IS_Data!D7,0,(-2015+'Summary P&amp;L'!$D$6)*12+'Summary P&amp;L'!$B$1-1):OFFSET(IS_Data!D7,0,(-2015+'Summary P&amp;L'!$D$6)*12*2-1))</f>
        <v>0</v>
      </c>
      <c r="H7" s="10" t="str">
        <f>IS_Data!B7</f>
        <v>Libs_G_MA</v>
      </c>
    </row>
    <row r="8" spans="1:8" x14ac:dyDescent="0.5">
      <c r="A8" t="str">
        <f>+IS_Data!C8</f>
        <v>Actuals</v>
      </c>
      <c r="B8" s="135" t="str">
        <f>IF('Summary P&amp;L'!$F$4="Libs Master","Libs Master",IF(AND('Summary P&amp;L'!$F$4="Liberatores Rollup",AND(H8&lt;&gt;"Libs_G_MA",H8&lt;&gt;"Libs_G_PH"))=TRUE,"Liberatores Rollup",IF(AND('Summary P&amp;L'!$F$4="Libs Grill Rollup",OR(H8="Libs_G_MA",H8="Libs_G_PH"))=TRUE,"Libs Grill Rollup",H8)))</f>
        <v>Libs_G_MA</v>
      </c>
      <c r="C8" t="str">
        <f>+IS_Data!A8</f>
        <v>Advertising</v>
      </c>
      <c r="D8" s="9">
        <f ca="1">+SUM(OFFSET(IS_Data!D8,0,('Summary P&amp;L'!$D$6-2018-1)*12):OFFSET(IS_Data!D8,0,('Summary P&amp;L'!$D$6-2018-1)*12+'Summary P&amp;L'!$B$2-1))</f>
        <v>7152</v>
      </c>
      <c r="E8" s="9">
        <f ca="1">OFFSET(IS_Data!D8,0,('Summary P&amp;L'!$D$6-2018)*12+'Summary P&amp;L'!$B$2-1)</f>
        <v>0</v>
      </c>
      <c r="F8" s="9">
        <f ca="1">OFFSET(IS_Data!D8,0,('Summary P&amp;L'!$D$6-2018-1)*12+'Summary P&amp;L'!$B$2-1)</f>
        <v>0</v>
      </c>
      <c r="G8" s="7">
        <f ca="1">+SUM(OFFSET(IS_Data!D8,0,(-2015+'Summary P&amp;L'!$D$6)*12+'Summary P&amp;L'!$B$1-1):OFFSET(IS_Data!D8,0,(-2015+'Summary P&amp;L'!$D$6)*12*2-1))</f>
        <v>0</v>
      </c>
      <c r="H8" s="10" t="str">
        <f>IS_Data!B8</f>
        <v>Libs_G_MA</v>
      </c>
    </row>
    <row r="9" spans="1:8" x14ac:dyDescent="0.5">
      <c r="A9" t="str">
        <f>+IS_Data!C9</f>
        <v>Budget</v>
      </c>
      <c r="B9" s="135" t="str">
        <f>IF('Summary P&amp;L'!$F$4="Libs Master","Libs Master",IF(AND('Summary P&amp;L'!$F$4="Liberatores Rollup",AND(H9&lt;&gt;"Libs_G_MA",H9&lt;&gt;"Libs_G_PH"))=TRUE,"Liberatores Rollup",IF(AND('Summary P&amp;L'!$F$4="Libs Grill Rollup",OR(H9="Libs_G_MA",H9="Libs_G_PH"))=TRUE,"Libs Grill Rollup",H9)))</f>
        <v>Libs_G_MA</v>
      </c>
      <c r="C9" t="str">
        <f>+IS_Data!A9</f>
        <v>Advertising</v>
      </c>
      <c r="D9" s="9">
        <f ca="1">+SUM(OFFSET(IS_Data!D9,0,('Summary P&amp;L'!$D$6-2018-1)*12):OFFSET(IS_Data!D9,0,('Summary P&amp;L'!$D$6-2018-1)*12+'Summary P&amp;L'!$B$2-1))</f>
        <v>7152</v>
      </c>
      <c r="E9" s="9">
        <f ca="1">OFFSET(IS_Data!D9,0,('Summary P&amp;L'!$D$6-2018)*12+'Summary P&amp;L'!$B$2-1)</f>
        <v>0</v>
      </c>
      <c r="F9" s="9">
        <f ca="1">OFFSET(IS_Data!D9,0,('Summary P&amp;L'!$D$6-2018-1)*12+'Summary P&amp;L'!$B$2-1)</f>
        <v>0</v>
      </c>
      <c r="G9" s="7">
        <f ca="1">+SUM(OFFSET(IS_Data!D9,0,(-2015+'Summary P&amp;L'!$D$6)*12+'Summary P&amp;L'!$B$1-1):OFFSET(IS_Data!D9,0,(-2015+'Summary P&amp;L'!$D$6)*12*2-1))</f>
        <v>0</v>
      </c>
      <c r="H9" s="10" t="str">
        <f>IS_Data!B9</f>
        <v>Libs_G_MA</v>
      </c>
    </row>
    <row r="10" spans="1:8" x14ac:dyDescent="0.5">
      <c r="A10" t="str">
        <f>+IS_Data!C10</f>
        <v>Q2 Forecast</v>
      </c>
      <c r="B10" s="135" t="str">
        <f>IF('Summary P&amp;L'!$F$4="Libs Master","Libs Master",IF(AND('Summary P&amp;L'!$F$4="Liberatores Rollup",AND(H10&lt;&gt;"Libs_G_MA",H10&lt;&gt;"Libs_G_PH"))=TRUE,"Liberatores Rollup",IF(AND('Summary P&amp;L'!$F$4="Libs Grill Rollup",OR(H10="Libs_G_MA",H10="Libs_G_PH"))=TRUE,"Libs Grill Rollup",H10)))</f>
        <v>Libs_G_MA</v>
      </c>
      <c r="C10" t="str">
        <f>+IS_Data!A10</f>
        <v>Advertising</v>
      </c>
      <c r="D10" s="9">
        <f ca="1">+SUM(OFFSET(IS_Data!D10,0,('Summary P&amp;L'!$D$6-2018-1)*12):OFFSET(IS_Data!D10,0,('Summary P&amp;L'!$D$6-2018-1)*12+'Summary P&amp;L'!$B$2-1))</f>
        <v>1650</v>
      </c>
      <c r="E10" s="9">
        <f ca="1">OFFSET(IS_Data!D10,0,('Summary P&amp;L'!$D$6-2018)*12+'Summary P&amp;L'!$B$2-1)</f>
        <v>0</v>
      </c>
      <c r="F10" s="9">
        <f ca="1">OFFSET(IS_Data!D10,0,('Summary P&amp;L'!$D$6-2018-1)*12+'Summary P&amp;L'!$B$2-1)</f>
        <v>0</v>
      </c>
      <c r="G10" s="7">
        <f ca="1">+SUM(OFFSET(IS_Data!D10,0,(-2015+'Summary P&amp;L'!$D$6)*12+'Summary P&amp;L'!$B$1-1):OFFSET(IS_Data!D10,0,(-2015+'Summary P&amp;L'!$D$6)*12*2-1))</f>
        <v>0</v>
      </c>
      <c r="H10" s="10" t="str">
        <f>IS_Data!B10</f>
        <v>Libs_G_MA</v>
      </c>
    </row>
    <row r="11" spans="1:8" x14ac:dyDescent="0.5">
      <c r="A11" t="str">
        <f>+IS_Data!C11</f>
        <v>5+7 Forecast</v>
      </c>
      <c r="B11" s="135" t="str">
        <f>IF('Summary P&amp;L'!$F$4="Libs Master","Libs Master",IF(AND('Summary P&amp;L'!$F$4="Liberatores Rollup",AND(H11&lt;&gt;"Libs_G_MA",H11&lt;&gt;"Libs_G_PH"))=TRUE,"Liberatores Rollup",IF(AND('Summary P&amp;L'!$F$4="Libs Grill Rollup",OR(H11="Libs_G_MA",H11="Libs_G_PH"))=TRUE,"Libs Grill Rollup",H11)))</f>
        <v>Libs_G_PH</v>
      </c>
      <c r="C11" t="str">
        <f>+IS_Data!A11</f>
        <v>Advertising</v>
      </c>
      <c r="D11" s="9">
        <f ca="1">+SUM(OFFSET(IS_Data!D11,0,('Summary P&amp;L'!$D$6-2018-1)*12):OFFSET(IS_Data!D11,0,('Summary P&amp;L'!$D$6-2018-1)*12+'Summary P&amp;L'!$B$2-1))</f>
        <v>7500</v>
      </c>
      <c r="E11" s="9">
        <f ca="1">OFFSET(IS_Data!D11,0,('Summary P&amp;L'!$D$6-2018)*12+'Summary P&amp;L'!$B$2-1)</f>
        <v>0</v>
      </c>
      <c r="F11" s="9">
        <f ca="1">OFFSET(IS_Data!D11,0,('Summary P&amp;L'!$D$6-2018-1)*12+'Summary P&amp;L'!$B$2-1)</f>
        <v>0</v>
      </c>
      <c r="G11" s="7">
        <f ca="1">+SUM(OFFSET(IS_Data!D11,0,(-2015+'Summary P&amp;L'!$D$6)*12+'Summary P&amp;L'!$B$1-1):OFFSET(IS_Data!D11,0,(-2015+'Summary P&amp;L'!$D$6)*12*2-1))</f>
        <v>0</v>
      </c>
      <c r="H11" s="10" t="str">
        <f>IS_Data!B11</f>
        <v>Libs_G_PH</v>
      </c>
    </row>
    <row r="12" spans="1:8" x14ac:dyDescent="0.5">
      <c r="A12" t="str">
        <f>+IS_Data!C12</f>
        <v>Actuals</v>
      </c>
      <c r="B12" s="135" t="str">
        <f>IF('Summary P&amp;L'!$F$4="Libs Master","Libs Master",IF(AND('Summary P&amp;L'!$F$4="Liberatores Rollup",AND(H12&lt;&gt;"Libs_G_MA",H12&lt;&gt;"Libs_G_PH"))=TRUE,"Liberatores Rollup",IF(AND('Summary P&amp;L'!$F$4="Libs Grill Rollup",OR(H12="Libs_G_MA",H12="Libs_G_PH"))=TRUE,"Libs Grill Rollup",H12)))</f>
        <v>Libs_G_PH</v>
      </c>
      <c r="C12" t="str">
        <f>+IS_Data!A12</f>
        <v>Advertising</v>
      </c>
      <c r="D12" s="9">
        <f ca="1">+SUM(OFFSET(IS_Data!D12,0,('Summary P&amp;L'!$D$6-2018-1)*12):OFFSET(IS_Data!D12,0,('Summary P&amp;L'!$D$6-2018-1)*12+'Summary P&amp;L'!$B$2-1))</f>
        <v>18348</v>
      </c>
      <c r="E12" s="9">
        <f ca="1">OFFSET(IS_Data!D12,0,('Summary P&amp;L'!$D$6-2018)*12+'Summary P&amp;L'!$B$2-1)</f>
        <v>0</v>
      </c>
      <c r="F12" s="9">
        <f ca="1">OFFSET(IS_Data!D12,0,('Summary P&amp;L'!$D$6-2018-1)*12+'Summary P&amp;L'!$B$2-1)</f>
        <v>0</v>
      </c>
      <c r="G12" s="7">
        <f ca="1">+SUM(OFFSET(IS_Data!D12,0,(-2015+'Summary P&amp;L'!$D$6)*12+'Summary P&amp;L'!$B$1-1):OFFSET(IS_Data!D12,0,(-2015+'Summary P&amp;L'!$D$6)*12*2-1))</f>
        <v>0</v>
      </c>
      <c r="H12" s="10" t="str">
        <f>IS_Data!B12</f>
        <v>Libs_G_PH</v>
      </c>
    </row>
    <row r="13" spans="1:8" x14ac:dyDescent="0.5">
      <c r="A13" t="str">
        <f>+IS_Data!C13</f>
        <v>Budget</v>
      </c>
      <c r="B13" s="135" t="str">
        <f>IF('Summary P&amp;L'!$F$4="Libs Master","Libs Master",IF(AND('Summary P&amp;L'!$F$4="Liberatores Rollup",AND(H13&lt;&gt;"Libs_G_MA",H13&lt;&gt;"Libs_G_PH"))=TRUE,"Liberatores Rollup",IF(AND('Summary P&amp;L'!$F$4="Libs Grill Rollup",OR(H13="Libs_G_MA",H13="Libs_G_PH"))=TRUE,"Libs Grill Rollup",H13)))</f>
        <v>Libs_G_PH</v>
      </c>
      <c r="C13" t="str">
        <f>+IS_Data!A13</f>
        <v>Advertising</v>
      </c>
      <c r="D13" s="9">
        <f ca="1">+SUM(OFFSET(IS_Data!D13,0,('Summary P&amp;L'!$D$6-2018-1)*12):OFFSET(IS_Data!D13,0,('Summary P&amp;L'!$D$6-2018-1)*12+'Summary P&amp;L'!$B$2-1))</f>
        <v>18348</v>
      </c>
      <c r="E13" s="9">
        <f ca="1">OFFSET(IS_Data!D13,0,('Summary P&amp;L'!$D$6-2018)*12+'Summary P&amp;L'!$B$2-1)</f>
        <v>0</v>
      </c>
      <c r="F13" s="9">
        <f ca="1">OFFSET(IS_Data!D13,0,('Summary P&amp;L'!$D$6-2018-1)*12+'Summary P&amp;L'!$B$2-1)</f>
        <v>0</v>
      </c>
      <c r="G13" s="7">
        <f ca="1">+SUM(OFFSET(IS_Data!D13,0,(-2015+'Summary P&amp;L'!$D$6)*12+'Summary P&amp;L'!$B$1-1):OFFSET(IS_Data!D13,0,(-2015+'Summary P&amp;L'!$D$6)*12*2-1))</f>
        <v>0</v>
      </c>
      <c r="H13" s="10" t="str">
        <f>IS_Data!B13</f>
        <v>Libs_G_PH</v>
      </c>
    </row>
    <row r="14" spans="1:8" x14ac:dyDescent="0.5">
      <c r="A14" t="str">
        <f>+IS_Data!C14</f>
        <v>Q2 Forecast</v>
      </c>
      <c r="B14" s="135" t="str">
        <f>IF('Summary P&amp;L'!$F$4="Libs Master","Libs Master",IF(AND('Summary P&amp;L'!$F$4="Liberatores Rollup",AND(H14&lt;&gt;"Libs_G_MA",H14&lt;&gt;"Libs_G_PH"))=TRUE,"Liberatores Rollup",IF(AND('Summary P&amp;L'!$F$4="Libs Grill Rollup",OR(H14="Libs_G_MA",H14="Libs_G_PH"))=TRUE,"Libs Grill Rollup",H14)))</f>
        <v>Libs_G_PH</v>
      </c>
      <c r="C14" t="str">
        <f>+IS_Data!A14</f>
        <v>Advertising</v>
      </c>
      <c r="D14" s="9">
        <f ca="1">+SUM(OFFSET(IS_Data!D14,0,('Summary P&amp;L'!$D$6-2018-1)*12):OFFSET(IS_Data!D14,0,('Summary P&amp;L'!$D$6-2018-1)*12+'Summary P&amp;L'!$B$2-1))</f>
        <v>7500</v>
      </c>
      <c r="E14" s="9">
        <f ca="1">OFFSET(IS_Data!D14,0,('Summary P&amp;L'!$D$6-2018)*12+'Summary P&amp;L'!$B$2-1)</f>
        <v>0</v>
      </c>
      <c r="F14" s="9">
        <f ca="1">OFFSET(IS_Data!D14,0,('Summary P&amp;L'!$D$6-2018-1)*12+'Summary P&amp;L'!$B$2-1)</f>
        <v>0</v>
      </c>
      <c r="G14" s="12">
        <f ca="1">+SUM(OFFSET(IS_Data!D14,0,(-2015+'Summary P&amp;L'!$D$6)*12+'Summary P&amp;L'!$B$1-1):OFFSET(IS_Data!D14,0,(-2015+'Summary P&amp;L'!$D$6)*12*2-1))</f>
        <v>0</v>
      </c>
      <c r="H14" s="10" t="str">
        <f>IS_Data!B14</f>
        <v>Libs_G_PH</v>
      </c>
    </row>
    <row r="15" spans="1:8" x14ac:dyDescent="0.5">
      <c r="A15" t="str">
        <f>+IS_Data!C15</f>
        <v>5+7 Forecast</v>
      </c>
      <c r="B15" s="135" t="str">
        <f>IF('Summary P&amp;L'!$F$4="Libs Master","Libs Master",IF(AND('Summary P&amp;L'!$F$4="Liberatores Rollup",AND(H15&lt;&gt;"Libs_G_MA",H15&lt;&gt;"Libs_G_PH"))=TRUE,"Liberatores Rollup",IF(AND('Summary P&amp;L'!$F$4="Libs Grill Rollup",OR(H15="Libs_G_MA",H15="Libs_G_PH"))=TRUE,"Libs Grill Rollup",H15)))</f>
        <v>Libs_G_MA</v>
      </c>
      <c r="C15" t="str">
        <f>+IS_Data!A15</f>
        <v>Apparel</v>
      </c>
      <c r="D15" s="9">
        <f ca="1">+SUM(OFFSET(IS_Data!D15,0,('Summary P&amp;L'!$D$6-2018-1)*12):OFFSET(IS_Data!D15,0,('Summary P&amp;L'!$D$6-2018-1)*12+'Summary P&amp;L'!$B$2-1))</f>
        <v>0</v>
      </c>
      <c r="E15" s="9">
        <f ca="1">OFFSET(IS_Data!D15,0,('Summary P&amp;L'!$D$6-2018)*12+'Summary P&amp;L'!$B$2-1)</f>
        <v>0</v>
      </c>
      <c r="F15" s="9">
        <f ca="1">OFFSET(IS_Data!D15,0,('Summary P&amp;L'!$D$6-2018-1)*12+'Summary P&amp;L'!$B$2-1)</f>
        <v>0</v>
      </c>
      <c r="G15" s="7">
        <f ca="1">+SUM(OFFSET(IS_Data!D15,0,(-2015+'Summary P&amp;L'!$D$6)*12+'Summary P&amp;L'!$B$1-1):OFFSET(IS_Data!D15,0,(-2015+'Summary P&amp;L'!$D$6)*12*2-1))</f>
        <v>0</v>
      </c>
      <c r="H15" s="10" t="str">
        <f>IS_Data!B15</f>
        <v>Libs_G_MA</v>
      </c>
    </row>
    <row r="16" spans="1:8" x14ac:dyDescent="0.5">
      <c r="A16" t="str">
        <f>+IS_Data!C16</f>
        <v>Actuals</v>
      </c>
      <c r="B16" s="135" t="str">
        <f>IF('Summary P&amp;L'!$F$4="Libs Master","Libs Master",IF(AND('Summary P&amp;L'!$F$4="Liberatores Rollup",AND(H16&lt;&gt;"Libs_G_MA",H16&lt;&gt;"Libs_G_PH"))=TRUE,"Liberatores Rollup",IF(AND('Summary P&amp;L'!$F$4="Libs Grill Rollup",OR(H16="Libs_G_MA",H16="Libs_G_PH"))=TRUE,"Libs Grill Rollup",H16)))</f>
        <v>Libs_G_MA</v>
      </c>
      <c r="C16" t="str">
        <f>+IS_Data!A16</f>
        <v>Apparel</v>
      </c>
      <c r="D16" s="9">
        <f ca="1">+SUM(OFFSET(IS_Data!D16,0,('Summary P&amp;L'!$D$6-2018-1)*12):OFFSET(IS_Data!D16,0,('Summary P&amp;L'!$D$6-2018-1)*12+'Summary P&amp;L'!$B$2-1))</f>
        <v>0</v>
      </c>
      <c r="E16" s="9">
        <f ca="1">OFFSET(IS_Data!D16,0,('Summary P&amp;L'!$D$6-2018)*12+'Summary P&amp;L'!$B$2-1)</f>
        <v>0</v>
      </c>
      <c r="F16" s="9">
        <f ca="1">OFFSET(IS_Data!D16,0,('Summary P&amp;L'!$D$6-2018-1)*12+'Summary P&amp;L'!$B$2-1)</f>
        <v>0</v>
      </c>
      <c r="G16" s="7">
        <f ca="1">+SUM(OFFSET(IS_Data!D16,0,(-2015+'Summary P&amp;L'!$D$6)*12+'Summary P&amp;L'!$B$1-1):OFFSET(IS_Data!D16,0,(-2015+'Summary P&amp;L'!$D$6)*12*2-1))</f>
        <v>0</v>
      </c>
      <c r="H16" s="10" t="str">
        <f>IS_Data!B16</f>
        <v>Libs_G_MA</v>
      </c>
    </row>
    <row r="17" spans="1:8" x14ac:dyDescent="0.5">
      <c r="A17" t="str">
        <f>+IS_Data!C17</f>
        <v>Budget</v>
      </c>
      <c r="B17" s="135" t="str">
        <f>IF('Summary P&amp;L'!$F$4="Libs Master","Libs Master",IF(AND('Summary P&amp;L'!$F$4="Liberatores Rollup",AND(H17&lt;&gt;"Libs_G_MA",H17&lt;&gt;"Libs_G_PH"))=TRUE,"Liberatores Rollup",IF(AND('Summary P&amp;L'!$F$4="Libs Grill Rollup",OR(H17="Libs_G_MA",H17="Libs_G_PH"))=TRUE,"Libs Grill Rollup",H17)))</f>
        <v>Libs_G_MA</v>
      </c>
      <c r="C17" t="str">
        <f>+IS_Data!A17</f>
        <v>Apparel</v>
      </c>
      <c r="D17" s="9">
        <f ca="1">+SUM(OFFSET(IS_Data!D17,0,('Summary P&amp;L'!$D$6-2018-1)*12):OFFSET(IS_Data!D17,0,('Summary P&amp;L'!$D$6-2018-1)*12+'Summary P&amp;L'!$B$2-1))</f>
        <v>0</v>
      </c>
      <c r="E17" s="9">
        <f ca="1">OFFSET(IS_Data!D17,0,('Summary P&amp;L'!$D$6-2018)*12+'Summary P&amp;L'!$B$2-1)</f>
        <v>0</v>
      </c>
      <c r="F17" s="9">
        <f ca="1">OFFSET(IS_Data!D17,0,('Summary P&amp;L'!$D$6-2018-1)*12+'Summary P&amp;L'!$B$2-1)</f>
        <v>0</v>
      </c>
      <c r="G17" s="7">
        <f ca="1">+SUM(OFFSET(IS_Data!D17,0,(-2015+'Summary P&amp;L'!$D$6)*12+'Summary P&amp;L'!$B$1-1):OFFSET(IS_Data!D17,0,(-2015+'Summary P&amp;L'!$D$6)*12*2-1))</f>
        <v>0</v>
      </c>
      <c r="H17" s="10" t="str">
        <f>IS_Data!B17</f>
        <v>Libs_G_MA</v>
      </c>
    </row>
    <row r="18" spans="1:8" x14ac:dyDescent="0.5">
      <c r="A18" t="str">
        <f>+IS_Data!C18</f>
        <v>Q2 Forecast</v>
      </c>
      <c r="B18" s="135" t="str">
        <f>IF('Summary P&amp;L'!$F$4="Libs Master","Libs Master",IF(AND('Summary P&amp;L'!$F$4="Liberatores Rollup",AND(H18&lt;&gt;"Libs_G_MA",H18&lt;&gt;"Libs_G_PH"))=TRUE,"Liberatores Rollup",IF(AND('Summary P&amp;L'!$F$4="Libs Grill Rollup",OR(H18="Libs_G_MA",H18="Libs_G_PH"))=TRUE,"Libs Grill Rollup",H18)))</f>
        <v>Libs_G_MA</v>
      </c>
      <c r="C18" t="str">
        <f>+IS_Data!A18</f>
        <v>Apparel</v>
      </c>
      <c r="D18" s="9">
        <f ca="1">+SUM(OFFSET(IS_Data!D18,0,('Summary P&amp;L'!$D$6-2018-1)*12):OFFSET(IS_Data!D18,0,('Summary P&amp;L'!$D$6-2018-1)*12+'Summary P&amp;L'!$B$2-1))</f>
        <v>0</v>
      </c>
      <c r="E18" s="9">
        <f ca="1">OFFSET(IS_Data!D18,0,('Summary P&amp;L'!$D$6-2018)*12+'Summary P&amp;L'!$B$2-1)</f>
        <v>0</v>
      </c>
      <c r="F18" s="9">
        <f ca="1">OFFSET(IS_Data!D18,0,('Summary P&amp;L'!$D$6-2018-1)*12+'Summary P&amp;L'!$B$2-1)</f>
        <v>0</v>
      </c>
      <c r="G18" s="7">
        <f ca="1">+SUM(OFFSET(IS_Data!D18,0,(-2015+'Summary P&amp;L'!$D$6)*12+'Summary P&amp;L'!$B$1-1):OFFSET(IS_Data!D18,0,(-2015+'Summary P&amp;L'!$D$6)*12*2-1))</f>
        <v>0</v>
      </c>
      <c r="H18" s="10" t="str">
        <f>IS_Data!B18</f>
        <v>Libs_G_MA</v>
      </c>
    </row>
    <row r="19" spans="1:8" x14ac:dyDescent="0.5">
      <c r="A19" t="str">
        <f>+IS_Data!C19</f>
        <v>5+7 Forecast</v>
      </c>
      <c r="B19" s="135" t="str">
        <f>IF('Summary P&amp;L'!$F$4="Libs Master","Libs Master",IF(AND('Summary P&amp;L'!$F$4="Liberatores Rollup",AND(H19&lt;&gt;"Libs_G_MA",H19&lt;&gt;"Libs_G_PH"))=TRUE,"Liberatores Rollup",IF(AND('Summary P&amp;L'!$F$4="Libs Grill Rollup",OR(H19="Libs_G_MA",H19="Libs_G_PH"))=TRUE,"Libs Grill Rollup",H19)))</f>
        <v>Libs_G_PH</v>
      </c>
      <c r="C19" t="str">
        <f>+IS_Data!A19</f>
        <v>Apparel</v>
      </c>
      <c r="D19" s="9">
        <f ca="1">+SUM(OFFSET(IS_Data!D19,0,('Summary P&amp;L'!$D$6-2018-1)*12):OFFSET(IS_Data!D19,0,('Summary P&amp;L'!$D$6-2018-1)*12+'Summary P&amp;L'!$B$2-1))</f>
        <v>0</v>
      </c>
      <c r="E19" s="9">
        <f ca="1">OFFSET(IS_Data!D19,0,('Summary P&amp;L'!$D$6-2018)*12+'Summary P&amp;L'!$B$2-1)</f>
        <v>0</v>
      </c>
      <c r="F19" s="9">
        <f ca="1">OFFSET(IS_Data!D19,0,('Summary P&amp;L'!$D$6-2018-1)*12+'Summary P&amp;L'!$B$2-1)</f>
        <v>0</v>
      </c>
      <c r="G19" s="7">
        <f ca="1">+SUM(OFFSET(IS_Data!D19,0,(-2015+'Summary P&amp;L'!$D$6)*12+'Summary P&amp;L'!$B$1-1):OFFSET(IS_Data!D19,0,(-2015+'Summary P&amp;L'!$D$6)*12*2-1))</f>
        <v>0</v>
      </c>
      <c r="H19" s="10" t="str">
        <f>IS_Data!B19</f>
        <v>Libs_G_PH</v>
      </c>
    </row>
    <row r="20" spans="1:8" x14ac:dyDescent="0.5">
      <c r="A20" t="str">
        <f>+IS_Data!C20</f>
        <v>Actuals</v>
      </c>
      <c r="B20" s="135" t="str">
        <f>IF('Summary P&amp;L'!$F$4="Libs Master","Libs Master",IF(AND('Summary P&amp;L'!$F$4="Liberatores Rollup",AND(H20&lt;&gt;"Libs_G_MA",H20&lt;&gt;"Libs_G_PH"))=TRUE,"Liberatores Rollup",IF(AND('Summary P&amp;L'!$F$4="Libs Grill Rollup",OR(H20="Libs_G_MA",H20="Libs_G_PH"))=TRUE,"Libs Grill Rollup",H20)))</f>
        <v>Libs_G_PH</v>
      </c>
      <c r="C20" t="str">
        <f>+IS_Data!A20</f>
        <v>Apparel</v>
      </c>
      <c r="D20" s="9">
        <f ca="1">+SUM(OFFSET(IS_Data!D20,0,('Summary P&amp;L'!$D$6-2018-1)*12):OFFSET(IS_Data!D20,0,('Summary P&amp;L'!$D$6-2018-1)*12+'Summary P&amp;L'!$B$2-1))</f>
        <v>0</v>
      </c>
      <c r="E20" s="9">
        <f ca="1">OFFSET(IS_Data!D20,0,('Summary P&amp;L'!$D$6-2018)*12+'Summary P&amp;L'!$B$2-1)</f>
        <v>0</v>
      </c>
      <c r="F20" s="9">
        <f ca="1">OFFSET(IS_Data!D20,0,('Summary P&amp;L'!$D$6-2018-1)*12+'Summary P&amp;L'!$B$2-1)</f>
        <v>0</v>
      </c>
      <c r="G20" s="7">
        <f ca="1">+SUM(OFFSET(IS_Data!D20,0,(-2015+'Summary P&amp;L'!$D$6)*12+'Summary P&amp;L'!$B$1-1):OFFSET(IS_Data!D20,0,(-2015+'Summary P&amp;L'!$D$6)*12*2-1))</f>
        <v>0</v>
      </c>
      <c r="H20" s="10" t="str">
        <f>IS_Data!B20</f>
        <v>Libs_G_PH</v>
      </c>
    </row>
    <row r="21" spans="1:8" x14ac:dyDescent="0.5">
      <c r="A21" t="str">
        <f>+IS_Data!C21</f>
        <v>Budget</v>
      </c>
      <c r="B21" s="135" t="str">
        <f>IF('Summary P&amp;L'!$F$4="Libs Master","Libs Master",IF(AND('Summary P&amp;L'!$F$4="Liberatores Rollup",AND(H21&lt;&gt;"Libs_G_MA",H21&lt;&gt;"Libs_G_PH"))=TRUE,"Liberatores Rollup",IF(AND('Summary P&amp;L'!$F$4="Libs Grill Rollup",OR(H21="Libs_G_MA",H21="Libs_G_PH"))=TRUE,"Libs Grill Rollup",H21)))</f>
        <v>Libs_G_PH</v>
      </c>
      <c r="C21" t="str">
        <f>+IS_Data!A21</f>
        <v>Apparel</v>
      </c>
      <c r="D21" s="9">
        <f ca="1">+SUM(OFFSET(IS_Data!D21,0,('Summary P&amp;L'!$D$6-2018-1)*12):OFFSET(IS_Data!D21,0,('Summary P&amp;L'!$D$6-2018-1)*12+'Summary P&amp;L'!$B$2-1))</f>
        <v>0</v>
      </c>
      <c r="E21" s="9">
        <f ca="1">OFFSET(IS_Data!D21,0,('Summary P&amp;L'!$D$6-2018)*12+'Summary P&amp;L'!$B$2-1)</f>
        <v>0</v>
      </c>
      <c r="F21" s="9">
        <f ca="1">OFFSET(IS_Data!D21,0,('Summary P&amp;L'!$D$6-2018-1)*12+'Summary P&amp;L'!$B$2-1)</f>
        <v>0</v>
      </c>
      <c r="G21" s="7">
        <f ca="1">+SUM(OFFSET(IS_Data!D21,0,(-2015+'Summary P&amp;L'!$D$6)*12+'Summary P&amp;L'!$B$1-1):OFFSET(IS_Data!D21,0,(-2015+'Summary P&amp;L'!$D$6)*12*2-1))</f>
        <v>0</v>
      </c>
      <c r="H21" s="10" t="str">
        <f>IS_Data!B21</f>
        <v>Libs_G_PH</v>
      </c>
    </row>
    <row r="22" spans="1:8" x14ac:dyDescent="0.5">
      <c r="A22" t="str">
        <f>+IS_Data!C22</f>
        <v>Q2 Forecast</v>
      </c>
      <c r="B22" s="135" t="str">
        <f>IF('Summary P&amp;L'!$F$4="Libs Master","Libs Master",IF(AND('Summary P&amp;L'!$F$4="Liberatores Rollup",AND(H22&lt;&gt;"Libs_G_MA",H22&lt;&gt;"Libs_G_PH"))=TRUE,"Liberatores Rollup",IF(AND('Summary P&amp;L'!$F$4="Libs Grill Rollup",OR(H22="Libs_G_MA",H22="Libs_G_PH"))=TRUE,"Libs Grill Rollup",H22)))</f>
        <v>Libs_G_PH</v>
      </c>
      <c r="C22" t="str">
        <f>+IS_Data!A22</f>
        <v>Apparel</v>
      </c>
      <c r="D22" s="9">
        <f ca="1">+SUM(OFFSET(IS_Data!D22,0,('Summary P&amp;L'!$D$6-2018-1)*12):OFFSET(IS_Data!D22,0,('Summary P&amp;L'!$D$6-2018-1)*12+'Summary P&amp;L'!$B$2-1))</f>
        <v>0</v>
      </c>
      <c r="E22" s="9">
        <f ca="1">OFFSET(IS_Data!D22,0,('Summary P&amp;L'!$D$6-2018)*12+'Summary P&amp;L'!$B$2-1)</f>
        <v>0</v>
      </c>
      <c r="F22" s="9">
        <f ca="1">OFFSET(IS_Data!D22,0,('Summary P&amp;L'!$D$6-2018-1)*12+'Summary P&amp;L'!$B$2-1)</f>
        <v>0</v>
      </c>
      <c r="G22" s="7">
        <f ca="1">+SUM(OFFSET(IS_Data!D22,0,(-2015+'Summary P&amp;L'!$D$6)*12+'Summary P&amp;L'!$B$1-1):OFFSET(IS_Data!D22,0,(-2015+'Summary P&amp;L'!$D$6)*12*2-1))</f>
        <v>0</v>
      </c>
      <c r="H22" s="10" t="str">
        <f>IS_Data!B22</f>
        <v>Libs_G_PH</v>
      </c>
    </row>
    <row r="23" spans="1:8" x14ac:dyDescent="0.5">
      <c r="A23" t="str">
        <f>+IS_Data!C23</f>
        <v>5+7 Forecast</v>
      </c>
      <c r="B23" s="135" t="str">
        <f>IF('Summary P&amp;L'!$F$4="Libs Master","Libs Master",IF(AND('Summary P&amp;L'!$F$4="Liberatores Rollup",AND(H23&lt;&gt;"Libs_G_MA",H23&lt;&gt;"Libs_G_PH"))=TRUE,"Liberatores Rollup",IF(AND('Summary P&amp;L'!$F$4="Libs Grill Rollup",OR(H23="Libs_G_MA",H23="Libs_G_PH"))=TRUE,"Libs Grill Rollup",H23)))</f>
        <v>Libs_G_MA</v>
      </c>
      <c r="C23" t="str">
        <f>+IS_Data!A23</f>
        <v>Beer</v>
      </c>
      <c r="D23" s="9">
        <f ca="1">+SUM(OFFSET(IS_Data!D23,0,('Summary P&amp;L'!$D$6-2018-1)*12):OFFSET(IS_Data!D23,0,('Summary P&amp;L'!$D$6-2018-1)*12+'Summary P&amp;L'!$B$2-1))</f>
        <v>-25096</v>
      </c>
      <c r="E23" s="9">
        <f ca="1">OFFSET(IS_Data!D23,0,('Summary P&amp;L'!$D$6-2018)*12+'Summary P&amp;L'!$B$2-1)</f>
        <v>0</v>
      </c>
      <c r="F23" s="9">
        <f ca="1">OFFSET(IS_Data!D23,0,('Summary P&amp;L'!$D$6-2018-1)*12+'Summary P&amp;L'!$B$2-1)</f>
        <v>0</v>
      </c>
      <c r="G23" s="7">
        <f ca="1">+SUM(OFFSET(IS_Data!D23,0,(-2015+'Summary P&amp;L'!$D$6)*12+'Summary P&amp;L'!$B$1-1):OFFSET(IS_Data!D23,0,(-2015+'Summary P&amp;L'!$D$6)*12*2-1))</f>
        <v>0</v>
      </c>
      <c r="H23" s="10" t="str">
        <f>IS_Data!B23</f>
        <v>Libs_G_MA</v>
      </c>
    </row>
    <row r="24" spans="1:8" x14ac:dyDescent="0.5">
      <c r="A24" t="str">
        <f>+IS_Data!C24</f>
        <v>Actuals</v>
      </c>
      <c r="B24" s="135" t="str">
        <f>IF('Summary P&amp;L'!$F$4="Libs Master","Libs Master",IF(AND('Summary P&amp;L'!$F$4="Liberatores Rollup",AND(H24&lt;&gt;"Libs_G_MA",H24&lt;&gt;"Libs_G_PH"))=TRUE,"Liberatores Rollup",IF(AND('Summary P&amp;L'!$F$4="Libs Grill Rollup",OR(H24="Libs_G_MA",H24="Libs_G_PH"))=TRUE,"Libs Grill Rollup",H24)))</f>
        <v>Libs_G_MA</v>
      </c>
      <c r="C24" t="str">
        <f>+IS_Data!A24</f>
        <v>Beer</v>
      </c>
      <c r="D24" s="9">
        <f ca="1">+SUM(OFFSET(IS_Data!D24,0,('Summary P&amp;L'!$D$6-2018-1)*12):OFFSET(IS_Data!D24,0,('Summary P&amp;L'!$D$6-2018-1)*12+'Summary P&amp;L'!$B$2-1))</f>
        <v>-25096</v>
      </c>
      <c r="E24" s="9">
        <f ca="1">OFFSET(IS_Data!D24,0,('Summary P&amp;L'!$D$6-2018)*12+'Summary P&amp;L'!$B$2-1)</f>
        <v>0</v>
      </c>
      <c r="F24" s="9">
        <f ca="1">OFFSET(IS_Data!D24,0,('Summary P&amp;L'!$D$6-2018-1)*12+'Summary P&amp;L'!$B$2-1)</f>
        <v>0</v>
      </c>
      <c r="G24" s="7">
        <f ca="1">+SUM(OFFSET(IS_Data!D24,0,(-2015+'Summary P&amp;L'!$D$6)*12+'Summary P&amp;L'!$B$1-1):OFFSET(IS_Data!D24,0,(-2015+'Summary P&amp;L'!$D$6)*12*2-1))</f>
        <v>0</v>
      </c>
      <c r="H24" s="10" t="str">
        <f>IS_Data!B24</f>
        <v>Libs_G_MA</v>
      </c>
    </row>
    <row r="25" spans="1:8" x14ac:dyDescent="0.5">
      <c r="A25" t="str">
        <f>+IS_Data!C25</f>
        <v>Budget</v>
      </c>
      <c r="B25" s="135" t="str">
        <f>IF('Summary P&amp;L'!$F$4="Libs Master","Libs Master",IF(AND('Summary P&amp;L'!$F$4="Liberatores Rollup",AND(H25&lt;&gt;"Libs_G_MA",H25&lt;&gt;"Libs_G_PH"))=TRUE,"Liberatores Rollup",IF(AND('Summary P&amp;L'!$F$4="Libs Grill Rollup",OR(H25="Libs_G_MA",H25="Libs_G_PH"))=TRUE,"Libs Grill Rollup",H25)))</f>
        <v>Libs_G_MA</v>
      </c>
      <c r="C25" t="str">
        <f>+IS_Data!A25</f>
        <v>Beer</v>
      </c>
      <c r="D25" s="9">
        <f ca="1">+SUM(OFFSET(IS_Data!D25,0,('Summary P&amp;L'!$D$6-2018-1)*12):OFFSET(IS_Data!D25,0,('Summary P&amp;L'!$D$6-2018-1)*12+'Summary P&amp;L'!$B$2-1))</f>
        <v>-25096</v>
      </c>
      <c r="E25" s="9">
        <f ca="1">OFFSET(IS_Data!D25,0,('Summary P&amp;L'!$D$6-2018)*12+'Summary P&amp;L'!$B$2-1)</f>
        <v>0</v>
      </c>
      <c r="F25" s="9">
        <f ca="1">OFFSET(IS_Data!D25,0,('Summary P&amp;L'!$D$6-2018-1)*12+'Summary P&amp;L'!$B$2-1)</f>
        <v>0</v>
      </c>
      <c r="G25" s="7">
        <f ca="1">+SUM(OFFSET(IS_Data!D25,0,(-2015+'Summary P&amp;L'!$D$6)*12+'Summary P&amp;L'!$B$1-1):OFFSET(IS_Data!D25,0,(-2015+'Summary P&amp;L'!$D$6)*12*2-1))</f>
        <v>0</v>
      </c>
      <c r="H25" s="10" t="str">
        <f>IS_Data!B25</f>
        <v>Libs_G_MA</v>
      </c>
    </row>
    <row r="26" spans="1:8" x14ac:dyDescent="0.5">
      <c r="A26" t="str">
        <f>+IS_Data!C26</f>
        <v>Q2 Forecast</v>
      </c>
      <c r="B26" s="135" t="str">
        <f>IF('Summary P&amp;L'!$F$4="Libs Master","Libs Master",IF(AND('Summary P&amp;L'!$F$4="Liberatores Rollup",AND(H26&lt;&gt;"Libs_G_MA",H26&lt;&gt;"Libs_G_PH"))=TRUE,"Liberatores Rollup",IF(AND('Summary P&amp;L'!$F$4="Libs Grill Rollup",OR(H26="Libs_G_MA",H26="Libs_G_PH"))=TRUE,"Libs Grill Rollup",H26)))</f>
        <v>Libs_G_MA</v>
      </c>
      <c r="C26" t="str">
        <f>+IS_Data!A26</f>
        <v>Beer</v>
      </c>
      <c r="D26" s="9">
        <f ca="1">+SUM(OFFSET(IS_Data!D26,0,('Summary P&amp;L'!$D$6-2018-1)*12):OFFSET(IS_Data!D26,0,('Summary P&amp;L'!$D$6-2018-1)*12+'Summary P&amp;L'!$B$2-1))</f>
        <v>-25096</v>
      </c>
      <c r="E26" s="9">
        <f ca="1">OFFSET(IS_Data!D26,0,('Summary P&amp;L'!$D$6-2018)*12+'Summary P&amp;L'!$B$2-1)</f>
        <v>0</v>
      </c>
      <c r="F26" s="9">
        <f ca="1">OFFSET(IS_Data!D26,0,('Summary P&amp;L'!$D$6-2018-1)*12+'Summary P&amp;L'!$B$2-1)</f>
        <v>0</v>
      </c>
      <c r="G26" s="7">
        <f ca="1">+SUM(OFFSET(IS_Data!D26,0,(-2015+'Summary P&amp;L'!$D$6)*12+'Summary P&amp;L'!$B$1-1):OFFSET(IS_Data!D26,0,(-2015+'Summary P&amp;L'!$D$6)*12*2-1))</f>
        <v>0</v>
      </c>
      <c r="H26" s="10" t="str">
        <f>IS_Data!B26</f>
        <v>Libs_G_MA</v>
      </c>
    </row>
    <row r="27" spans="1:8" x14ac:dyDescent="0.5">
      <c r="A27" t="str">
        <f>+IS_Data!C27</f>
        <v>5+7 Forecast</v>
      </c>
      <c r="B27" s="135" t="str">
        <f>IF('Summary P&amp;L'!$F$4="Libs Master","Libs Master",IF(AND('Summary P&amp;L'!$F$4="Liberatores Rollup",AND(H27&lt;&gt;"Libs_G_MA",H27&lt;&gt;"Libs_G_PH"))=TRUE,"Liberatores Rollup",IF(AND('Summary P&amp;L'!$F$4="Libs Grill Rollup",OR(H27="Libs_G_MA",H27="Libs_G_PH"))=TRUE,"Libs Grill Rollup",H27)))</f>
        <v>Libs_G_PH</v>
      </c>
      <c r="C27" t="str">
        <f>+IS_Data!A27</f>
        <v>Beer</v>
      </c>
      <c r="D27" s="9">
        <f ca="1">+SUM(OFFSET(IS_Data!D27,0,('Summary P&amp;L'!$D$6-2018-1)*12):OFFSET(IS_Data!D27,0,('Summary P&amp;L'!$D$6-2018-1)*12+'Summary P&amp;L'!$B$2-1))</f>
        <v>-32795</v>
      </c>
      <c r="E27" s="9">
        <f ca="1">OFFSET(IS_Data!D27,0,('Summary P&amp;L'!$D$6-2018)*12+'Summary P&amp;L'!$B$2-1)</f>
        <v>0</v>
      </c>
      <c r="F27" s="9">
        <f ca="1">OFFSET(IS_Data!D27,0,('Summary P&amp;L'!$D$6-2018-1)*12+'Summary P&amp;L'!$B$2-1)</f>
        <v>0</v>
      </c>
      <c r="G27" s="7">
        <f ca="1">+SUM(OFFSET(IS_Data!D27,0,(-2015+'Summary P&amp;L'!$D$6)*12+'Summary P&amp;L'!$B$1-1):OFFSET(IS_Data!D27,0,(-2015+'Summary P&amp;L'!$D$6)*12*2-1))</f>
        <v>0</v>
      </c>
      <c r="H27" s="10" t="str">
        <f>IS_Data!B27</f>
        <v>Libs_G_PH</v>
      </c>
    </row>
    <row r="28" spans="1:8" x14ac:dyDescent="0.5">
      <c r="A28" t="str">
        <f>+IS_Data!C28</f>
        <v>Actuals</v>
      </c>
      <c r="B28" s="135" t="str">
        <f>IF('Summary P&amp;L'!$F$4="Libs Master","Libs Master",IF(AND('Summary P&amp;L'!$F$4="Liberatores Rollup",AND(H28&lt;&gt;"Libs_G_MA",H28&lt;&gt;"Libs_G_PH"))=TRUE,"Liberatores Rollup",IF(AND('Summary P&amp;L'!$F$4="Libs Grill Rollup",OR(H28="Libs_G_MA",H28="Libs_G_PH"))=TRUE,"Libs Grill Rollup",H28)))</f>
        <v>Libs_G_PH</v>
      </c>
      <c r="C28" t="str">
        <f>+IS_Data!A28</f>
        <v>Beer</v>
      </c>
      <c r="D28" s="9">
        <f ca="1">+SUM(OFFSET(IS_Data!D28,0,('Summary P&amp;L'!$D$6-2018-1)*12):OFFSET(IS_Data!D28,0,('Summary P&amp;L'!$D$6-2018-1)*12+'Summary P&amp;L'!$B$2-1))</f>
        <v>-32795</v>
      </c>
      <c r="E28" s="9">
        <f ca="1">OFFSET(IS_Data!D28,0,('Summary P&amp;L'!$D$6-2018)*12+'Summary P&amp;L'!$B$2-1)</f>
        <v>0</v>
      </c>
      <c r="F28" s="9">
        <f ca="1">OFFSET(IS_Data!D28,0,('Summary P&amp;L'!$D$6-2018-1)*12+'Summary P&amp;L'!$B$2-1)</f>
        <v>0</v>
      </c>
      <c r="G28" s="7">
        <f ca="1">+SUM(OFFSET(IS_Data!D28,0,(-2015+'Summary P&amp;L'!$D$6)*12+'Summary P&amp;L'!$B$1-1):OFFSET(IS_Data!D28,0,(-2015+'Summary P&amp;L'!$D$6)*12*2-1))</f>
        <v>0</v>
      </c>
      <c r="H28" s="10" t="str">
        <f>IS_Data!B28</f>
        <v>Libs_G_PH</v>
      </c>
    </row>
    <row r="29" spans="1:8" x14ac:dyDescent="0.5">
      <c r="A29" t="str">
        <f>+IS_Data!C29</f>
        <v>Budget</v>
      </c>
      <c r="B29" s="135" t="str">
        <f>IF('Summary P&amp;L'!$F$4="Libs Master","Libs Master",IF(AND('Summary P&amp;L'!$F$4="Liberatores Rollup",AND(H29&lt;&gt;"Libs_G_MA",H29&lt;&gt;"Libs_G_PH"))=TRUE,"Liberatores Rollup",IF(AND('Summary P&amp;L'!$F$4="Libs Grill Rollup",OR(H29="Libs_G_MA",H29="Libs_G_PH"))=TRUE,"Libs Grill Rollup",H29)))</f>
        <v>Libs_G_PH</v>
      </c>
      <c r="C29" t="str">
        <f>+IS_Data!A29</f>
        <v>Beer</v>
      </c>
      <c r="D29" s="9">
        <f ca="1">+SUM(OFFSET(IS_Data!D29,0,('Summary P&amp;L'!$D$6-2018-1)*12):OFFSET(IS_Data!D29,0,('Summary P&amp;L'!$D$6-2018-1)*12+'Summary P&amp;L'!$B$2-1))</f>
        <v>-32795</v>
      </c>
      <c r="E29" s="9">
        <f ca="1">OFFSET(IS_Data!D29,0,('Summary P&amp;L'!$D$6-2018)*12+'Summary P&amp;L'!$B$2-1)</f>
        <v>0</v>
      </c>
      <c r="F29" s="9">
        <f ca="1">OFFSET(IS_Data!D29,0,('Summary P&amp;L'!$D$6-2018-1)*12+'Summary P&amp;L'!$B$2-1)</f>
        <v>0</v>
      </c>
      <c r="G29" s="7">
        <f ca="1">+SUM(OFFSET(IS_Data!D29,0,(-2015+'Summary P&amp;L'!$D$6)*12+'Summary P&amp;L'!$B$1-1):OFFSET(IS_Data!D29,0,(-2015+'Summary P&amp;L'!$D$6)*12*2-1))</f>
        <v>0</v>
      </c>
      <c r="H29" s="10" t="str">
        <f>IS_Data!B29</f>
        <v>Libs_G_PH</v>
      </c>
    </row>
    <row r="30" spans="1:8" x14ac:dyDescent="0.5">
      <c r="A30" t="str">
        <f>+IS_Data!C30</f>
        <v>Q2 Forecast</v>
      </c>
      <c r="B30" s="135" t="str">
        <f>IF('Summary P&amp;L'!$F$4="Libs Master","Libs Master",IF(AND('Summary P&amp;L'!$F$4="Liberatores Rollup",AND(H30&lt;&gt;"Libs_G_MA",H30&lt;&gt;"Libs_G_PH"))=TRUE,"Liberatores Rollup",IF(AND('Summary P&amp;L'!$F$4="Libs Grill Rollup",OR(H30="Libs_G_MA",H30="Libs_G_PH"))=TRUE,"Libs Grill Rollup",H30)))</f>
        <v>Libs_G_PH</v>
      </c>
      <c r="C30" t="str">
        <f>+IS_Data!A30</f>
        <v>Beer</v>
      </c>
      <c r="D30" s="9">
        <f ca="1">+SUM(OFFSET(IS_Data!D30,0,('Summary P&amp;L'!$D$6-2018-1)*12):OFFSET(IS_Data!D30,0,('Summary P&amp;L'!$D$6-2018-1)*12+'Summary P&amp;L'!$B$2-1))</f>
        <v>-32795</v>
      </c>
      <c r="E30" s="9">
        <f ca="1">OFFSET(IS_Data!D30,0,('Summary P&amp;L'!$D$6-2018)*12+'Summary P&amp;L'!$B$2-1)</f>
        <v>0</v>
      </c>
      <c r="F30" s="9">
        <f ca="1">OFFSET(IS_Data!D30,0,('Summary P&amp;L'!$D$6-2018-1)*12+'Summary P&amp;L'!$B$2-1)</f>
        <v>0</v>
      </c>
      <c r="G30" s="7">
        <f ca="1">+SUM(OFFSET(IS_Data!D30,0,(-2015+'Summary P&amp;L'!$D$6)*12+'Summary P&amp;L'!$B$1-1):OFFSET(IS_Data!D30,0,(-2015+'Summary P&amp;L'!$D$6)*12*2-1))</f>
        <v>0</v>
      </c>
      <c r="H30" s="10" t="str">
        <f>IS_Data!B30</f>
        <v>Libs_G_PH</v>
      </c>
    </row>
    <row r="31" spans="1:8" x14ac:dyDescent="0.5">
      <c r="A31" t="str">
        <f>+IS_Data!C31</f>
        <v>5+7 Forecast</v>
      </c>
      <c r="B31" s="135" t="str">
        <f>IF('Summary P&amp;L'!$F$4="Libs Master","Libs Master",IF(AND('Summary P&amp;L'!$F$4="Liberatores Rollup",AND(H31&lt;&gt;"Libs_G_MA",H31&lt;&gt;"Libs_G_PH"))=TRUE,"Liberatores Rollup",IF(AND('Summary P&amp;L'!$F$4="Libs Grill Rollup",OR(H31="Libs_G_MA",H31="Libs_G_PH"))=TRUE,"Libs Grill Rollup",H31)))</f>
        <v>Libs_G_MA</v>
      </c>
      <c r="C31" t="str">
        <f>+IS_Data!A31</f>
        <v>BOH</v>
      </c>
      <c r="D31" s="9">
        <f ca="1">+SUM(OFFSET(IS_Data!D31,0,('Summary P&amp;L'!$D$6-2018-1)*12):OFFSET(IS_Data!D31,0,('Summary P&amp;L'!$D$6-2018-1)*12+'Summary P&amp;L'!$B$2-1))</f>
        <v>48494</v>
      </c>
      <c r="E31" s="9">
        <f ca="1">OFFSET(IS_Data!D31,0,('Summary P&amp;L'!$D$6-2018)*12+'Summary P&amp;L'!$B$2-1)</f>
        <v>0</v>
      </c>
      <c r="F31" s="9">
        <f ca="1">OFFSET(IS_Data!D31,0,('Summary P&amp;L'!$D$6-2018-1)*12+'Summary P&amp;L'!$B$2-1)</f>
        <v>0</v>
      </c>
      <c r="G31" s="7">
        <f ca="1">+SUM(OFFSET(IS_Data!D31,0,(-2015+'Summary P&amp;L'!$D$6)*12+'Summary P&amp;L'!$B$1-1):OFFSET(IS_Data!D31,0,(-2015+'Summary P&amp;L'!$D$6)*12*2-1))</f>
        <v>0</v>
      </c>
      <c r="H31" s="10" t="str">
        <f>IS_Data!B31</f>
        <v>Libs_G_MA</v>
      </c>
    </row>
    <row r="32" spans="1:8" x14ac:dyDescent="0.5">
      <c r="A32" t="str">
        <f>+IS_Data!C32</f>
        <v>Actuals</v>
      </c>
      <c r="B32" s="135" t="str">
        <f>IF('Summary P&amp;L'!$F$4="Libs Master","Libs Master",IF(AND('Summary P&amp;L'!$F$4="Liberatores Rollup",AND(H32&lt;&gt;"Libs_G_MA",H32&lt;&gt;"Libs_G_PH"))=TRUE,"Liberatores Rollup",IF(AND('Summary P&amp;L'!$F$4="Libs Grill Rollup",OR(H32="Libs_G_MA",H32="Libs_G_PH"))=TRUE,"Libs Grill Rollup",H32)))</f>
        <v>Libs_G_MA</v>
      </c>
      <c r="C32" t="str">
        <f>+IS_Data!A32</f>
        <v>BOH</v>
      </c>
      <c r="D32" s="9">
        <f ca="1">+SUM(OFFSET(IS_Data!D32,0,('Summary P&amp;L'!$D$6-2018-1)*12):OFFSET(IS_Data!D32,0,('Summary P&amp;L'!$D$6-2018-1)*12+'Summary P&amp;L'!$B$2-1))</f>
        <v>48494</v>
      </c>
      <c r="E32" s="9">
        <f ca="1">OFFSET(IS_Data!D32,0,('Summary P&amp;L'!$D$6-2018)*12+'Summary P&amp;L'!$B$2-1)</f>
        <v>0</v>
      </c>
      <c r="F32" s="9">
        <f ca="1">OFFSET(IS_Data!D32,0,('Summary P&amp;L'!$D$6-2018-1)*12+'Summary P&amp;L'!$B$2-1)</f>
        <v>0</v>
      </c>
      <c r="G32" s="7">
        <f ca="1">+SUM(OFFSET(IS_Data!D32,0,(-2015+'Summary P&amp;L'!$D$6)*12+'Summary P&amp;L'!$B$1-1):OFFSET(IS_Data!D32,0,(-2015+'Summary P&amp;L'!$D$6)*12*2-1))</f>
        <v>0</v>
      </c>
      <c r="H32" s="10" t="str">
        <f>IS_Data!B32</f>
        <v>Libs_G_MA</v>
      </c>
    </row>
    <row r="33" spans="1:8" x14ac:dyDescent="0.5">
      <c r="A33" t="str">
        <f>+IS_Data!C33</f>
        <v>Budget</v>
      </c>
      <c r="B33" s="135" t="str">
        <f>IF('Summary P&amp;L'!$F$4="Libs Master","Libs Master",IF(AND('Summary P&amp;L'!$F$4="Liberatores Rollup",AND(H33&lt;&gt;"Libs_G_MA",H33&lt;&gt;"Libs_G_PH"))=TRUE,"Liberatores Rollup",IF(AND('Summary P&amp;L'!$F$4="Libs Grill Rollup",OR(H33="Libs_G_MA",H33="Libs_G_PH"))=TRUE,"Libs Grill Rollup",H33)))</f>
        <v>Libs_G_MA</v>
      </c>
      <c r="C33" t="str">
        <f>+IS_Data!A33</f>
        <v>BOH</v>
      </c>
      <c r="D33" s="9">
        <f ca="1">+SUM(OFFSET(IS_Data!D33,0,('Summary P&amp;L'!$D$6-2018-1)*12):OFFSET(IS_Data!D33,0,('Summary P&amp;L'!$D$6-2018-1)*12+'Summary P&amp;L'!$B$2-1))</f>
        <v>48494</v>
      </c>
      <c r="E33" s="9">
        <f ca="1">OFFSET(IS_Data!D33,0,('Summary P&amp;L'!$D$6-2018)*12+'Summary P&amp;L'!$B$2-1)</f>
        <v>0</v>
      </c>
      <c r="F33" s="9">
        <f ca="1">OFFSET(IS_Data!D33,0,('Summary P&amp;L'!$D$6-2018-1)*12+'Summary P&amp;L'!$B$2-1)</f>
        <v>0</v>
      </c>
      <c r="G33" s="7">
        <f ca="1">+SUM(OFFSET(IS_Data!D33,0,(-2015+'Summary P&amp;L'!$D$6)*12+'Summary P&amp;L'!$B$1-1):OFFSET(IS_Data!D33,0,(-2015+'Summary P&amp;L'!$D$6)*12*2-1))</f>
        <v>0</v>
      </c>
      <c r="H33" s="10" t="str">
        <f>IS_Data!B33</f>
        <v>Libs_G_MA</v>
      </c>
    </row>
    <row r="34" spans="1:8" x14ac:dyDescent="0.5">
      <c r="A34" t="str">
        <f>+IS_Data!C34</f>
        <v>Q2 Forecast</v>
      </c>
      <c r="B34" s="135" t="str">
        <f>IF('Summary P&amp;L'!$F$4="Libs Master","Libs Master",IF(AND('Summary P&amp;L'!$F$4="Liberatores Rollup",AND(H34&lt;&gt;"Libs_G_MA",H34&lt;&gt;"Libs_G_PH"))=TRUE,"Liberatores Rollup",IF(AND('Summary P&amp;L'!$F$4="Libs Grill Rollup",OR(H34="Libs_G_MA",H34="Libs_G_PH"))=TRUE,"Libs Grill Rollup",H34)))</f>
        <v>Libs_G_MA</v>
      </c>
      <c r="C34" t="str">
        <f>+IS_Data!A34</f>
        <v>BOH</v>
      </c>
      <c r="D34" s="9">
        <f ca="1">+SUM(OFFSET(IS_Data!D34,0,('Summary P&amp;L'!$D$6-2018-1)*12):OFFSET(IS_Data!D34,0,('Summary P&amp;L'!$D$6-2018-1)*12+'Summary P&amp;L'!$B$2-1))</f>
        <v>48494</v>
      </c>
      <c r="E34" s="9">
        <f ca="1">OFFSET(IS_Data!D34,0,('Summary P&amp;L'!$D$6-2018)*12+'Summary P&amp;L'!$B$2-1)</f>
        <v>0</v>
      </c>
      <c r="F34" s="9">
        <f ca="1">OFFSET(IS_Data!D34,0,('Summary P&amp;L'!$D$6-2018-1)*12+'Summary P&amp;L'!$B$2-1)</f>
        <v>0</v>
      </c>
      <c r="G34" s="7">
        <f ca="1">+SUM(OFFSET(IS_Data!D34,0,(-2015+'Summary P&amp;L'!$D$6)*12+'Summary P&amp;L'!$B$1-1):OFFSET(IS_Data!D34,0,(-2015+'Summary P&amp;L'!$D$6)*12*2-1))</f>
        <v>0</v>
      </c>
      <c r="H34" s="10" t="str">
        <f>IS_Data!B34</f>
        <v>Libs_G_MA</v>
      </c>
    </row>
    <row r="35" spans="1:8" x14ac:dyDescent="0.5">
      <c r="A35" t="str">
        <f>+IS_Data!C35</f>
        <v>5+7 Forecast</v>
      </c>
      <c r="B35" s="135" t="str">
        <f>IF('Summary P&amp;L'!$F$4="Libs Master","Libs Master",IF(AND('Summary P&amp;L'!$F$4="Liberatores Rollup",AND(H35&lt;&gt;"Libs_G_MA",H35&lt;&gt;"Libs_G_PH"))=TRUE,"Liberatores Rollup",IF(AND('Summary P&amp;L'!$F$4="Libs Grill Rollup",OR(H35="Libs_G_MA",H35="Libs_G_PH"))=TRUE,"Libs Grill Rollup",H35)))</f>
        <v>Libs_G_MA</v>
      </c>
      <c r="C35" t="str">
        <f>+IS_Data!A35</f>
        <v>CGS Beer</v>
      </c>
      <c r="D35" s="9">
        <f ca="1">+SUM(OFFSET(IS_Data!D35,0,('Summary P&amp;L'!$D$6-2018-1)*12):OFFSET(IS_Data!D35,0,('Summary P&amp;L'!$D$6-2018-1)*12+'Summary P&amp;L'!$B$2-1))</f>
        <v>7207</v>
      </c>
      <c r="E35" s="9">
        <f ca="1">OFFSET(IS_Data!D35,0,('Summary P&amp;L'!$D$6-2018)*12+'Summary P&amp;L'!$B$2-1)</f>
        <v>0</v>
      </c>
      <c r="F35" s="9">
        <f ca="1">OFFSET(IS_Data!D35,0,('Summary P&amp;L'!$D$6-2018-1)*12+'Summary P&amp;L'!$B$2-1)</f>
        <v>0</v>
      </c>
      <c r="G35" s="7">
        <f ca="1">+SUM(OFFSET(IS_Data!D35,0,(-2015+'Summary P&amp;L'!$D$6)*12+'Summary P&amp;L'!$B$1-1):OFFSET(IS_Data!D35,0,(-2015+'Summary P&amp;L'!$D$6)*12*2-1))</f>
        <v>0</v>
      </c>
      <c r="H35" s="10" t="str">
        <f>IS_Data!B35</f>
        <v>Libs_G_MA</v>
      </c>
    </row>
    <row r="36" spans="1:8" x14ac:dyDescent="0.5">
      <c r="A36" t="str">
        <f>+IS_Data!C36</f>
        <v>Actuals</v>
      </c>
      <c r="B36" s="135" t="str">
        <f>IF('Summary P&amp;L'!$F$4="Libs Master","Libs Master",IF(AND('Summary P&amp;L'!$F$4="Liberatores Rollup",AND(H36&lt;&gt;"Libs_G_MA",H36&lt;&gt;"Libs_G_PH"))=TRUE,"Liberatores Rollup",IF(AND('Summary P&amp;L'!$F$4="Libs Grill Rollup",OR(H36="Libs_G_MA",H36="Libs_G_PH"))=TRUE,"Libs Grill Rollup",H36)))</f>
        <v>Libs_G_MA</v>
      </c>
      <c r="C36" t="str">
        <f>+IS_Data!A36</f>
        <v>CGS Beer</v>
      </c>
      <c r="D36" s="9">
        <f ca="1">+SUM(OFFSET(IS_Data!D36,0,('Summary P&amp;L'!$D$6-2018-1)*12):OFFSET(IS_Data!D36,0,('Summary P&amp;L'!$D$6-2018-1)*12+'Summary P&amp;L'!$B$2-1))</f>
        <v>7207</v>
      </c>
      <c r="E36" s="9">
        <f ca="1">OFFSET(IS_Data!D36,0,('Summary P&amp;L'!$D$6-2018)*12+'Summary P&amp;L'!$B$2-1)</f>
        <v>0</v>
      </c>
      <c r="F36" s="9">
        <f ca="1">OFFSET(IS_Data!D36,0,('Summary P&amp;L'!$D$6-2018-1)*12+'Summary P&amp;L'!$B$2-1)</f>
        <v>0</v>
      </c>
      <c r="G36" s="7">
        <f ca="1">+SUM(OFFSET(IS_Data!D36,0,(-2015+'Summary P&amp;L'!$D$6)*12+'Summary P&amp;L'!$B$1-1):OFFSET(IS_Data!D36,0,(-2015+'Summary P&amp;L'!$D$6)*12*2-1))</f>
        <v>0</v>
      </c>
      <c r="H36" s="10" t="str">
        <f>IS_Data!B36</f>
        <v>Libs_G_MA</v>
      </c>
    </row>
    <row r="37" spans="1:8" x14ac:dyDescent="0.5">
      <c r="A37" t="str">
        <f>+IS_Data!C37</f>
        <v>Budget</v>
      </c>
      <c r="B37" s="135" t="str">
        <f>IF('Summary P&amp;L'!$F$4="Libs Master","Libs Master",IF(AND('Summary P&amp;L'!$F$4="Liberatores Rollup",AND(H37&lt;&gt;"Libs_G_MA",H37&lt;&gt;"Libs_G_PH"))=TRUE,"Liberatores Rollup",IF(AND('Summary P&amp;L'!$F$4="Libs Grill Rollup",OR(H37="Libs_G_MA",H37="Libs_G_PH"))=TRUE,"Libs Grill Rollup",H37)))</f>
        <v>Libs_G_MA</v>
      </c>
      <c r="C37" t="str">
        <f>+IS_Data!A37</f>
        <v>CGS Beer</v>
      </c>
      <c r="D37" s="9">
        <f ca="1">+SUM(OFFSET(IS_Data!D37,0,('Summary P&amp;L'!$D$6-2018-1)*12):OFFSET(IS_Data!D37,0,('Summary P&amp;L'!$D$6-2018-1)*12+'Summary P&amp;L'!$B$2-1))</f>
        <v>7207</v>
      </c>
      <c r="E37" s="9">
        <f ca="1">OFFSET(IS_Data!D37,0,('Summary P&amp;L'!$D$6-2018)*12+'Summary P&amp;L'!$B$2-1)</f>
        <v>0</v>
      </c>
      <c r="F37" s="9">
        <f ca="1">OFFSET(IS_Data!D37,0,('Summary P&amp;L'!$D$6-2018-1)*12+'Summary P&amp;L'!$B$2-1)</f>
        <v>0</v>
      </c>
      <c r="G37" s="7">
        <f ca="1">+SUM(OFFSET(IS_Data!D37,0,(-2015+'Summary P&amp;L'!$D$6)*12+'Summary P&amp;L'!$B$1-1):OFFSET(IS_Data!D37,0,(-2015+'Summary P&amp;L'!$D$6)*12*2-1))</f>
        <v>0</v>
      </c>
      <c r="H37" s="10" t="str">
        <f>IS_Data!B37</f>
        <v>Libs_G_MA</v>
      </c>
    </row>
    <row r="38" spans="1:8" x14ac:dyDescent="0.5">
      <c r="A38" t="str">
        <f>+IS_Data!C38</f>
        <v>Q2 Forecast</v>
      </c>
      <c r="B38" s="135" t="str">
        <f>IF('Summary P&amp;L'!$F$4="Libs Master","Libs Master",IF(AND('Summary P&amp;L'!$F$4="Liberatores Rollup",AND(H38&lt;&gt;"Libs_G_MA",H38&lt;&gt;"Libs_G_PH"))=TRUE,"Liberatores Rollup",IF(AND('Summary P&amp;L'!$F$4="Libs Grill Rollup",OR(H38="Libs_G_MA",H38="Libs_G_PH"))=TRUE,"Libs Grill Rollup",H38)))</f>
        <v>Libs_G_MA</v>
      </c>
      <c r="C38" t="str">
        <f>+IS_Data!A38</f>
        <v>CGS Beer</v>
      </c>
      <c r="D38" s="9">
        <f ca="1">+SUM(OFFSET(IS_Data!D38,0,('Summary P&amp;L'!$D$6-2018-1)*12):OFFSET(IS_Data!D38,0,('Summary P&amp;L'!$D$6-2018-1)*12+'Summary P&amp;L'!$B$2-1))</f>
        <v>7207</v>
      </c>
      <c r="E38" s="9">
        <f ca="1">OFFSET(IS_Data!D38,0,('Summary P&amp;L'!$D$6-2018)*12+'Summary P&amp;L'!$B$2-1)</f>
        <v>0</v>
      </c>
      <c r="F38" s="9">
        <f ca="1">OFFSET(IS_Data!D38,0,('Summary P&amp;L'!$D$6-2018-1)*12+'Summary P&amp;L'!$B$2-1)</f>
        <v>0</v>
      </c>
      <c r="G38" s="7">
        <f ca="1">+SUM(OFFSET(IS_Data!D38,0,(-2015+'Summary P&amp;L'!$D$6)*12+'Summary P&amp;L'!$B$1-1):OFFSET(IS_Data!D38,0,(-2015+'Summary P&amp;L'!$D$6)*12*2-1))</f>
        <v>0</v>
      </c>
      <c r="H38" s="10" t="str">
        <f>IS_Data!B38</f>
        <v>Libs_G_MA</v>
      </c>
    </row>
    <row r="39" spans="1:8" x14ac:dyDescent="0.5">
      <c r="A39" t="str">
        <f>+IS_Data!C39</f>
        <v>5+7 Forecast</v>
      </c>
      <c r="B39" s="135" t="str">
        <f>IF('Summary P&amp;L'!$F$4="Libs Master","Libs Master",IF(AND('Summary P&amp;L'!$F$4="Liberatores Rollup",AND(H39&lt;&gt;"Libs_G_MA",H39&lt;&gt;"Libs_G_PH"))=TRUE,"Liberatores Rollup",IF(AND('Summary P&amp;L'!$F$4="Libs Grill Rollup",OR(H39="Libs_G_MA",H39="Libs_G_PH"))=TRUE,"Libs Grill Rollup",H39)))</f>
        <v>Libs_G_PH</v>
      </c>
      <c r="C39" t="str">
        <f>+IS_Data!A39</f>
        <v>CGS Beer</v>
      </c>
      <c r="D39" s="9">
        <f ca="1">+SUM(OFFSET(IS_Data!D39,0,('Summary P&amp;L'!$D$6-2018-1)*12):OFFSET(IS_Data!D39,0,('Summary P&amp;L'!$D$6-2018-1)*12+'Summary P&amp;L'!$B$2-1))</f>
        <v>10220</v>
      </c>
      <c r="E39" s="9">
        <f ca="1">OFFSET(IS_Data!D39,0,('Summary P&amp;L'!$D$6-2018)*12+'Summary P&amp;L'!$B$2-1)</f>
        <v>0</v>
      </c>
      <c r="F39" s="9">
        <f ca="1">OFFSET(IS_Data!D39,0,('Summary P&amp;L'!$D$6-2018-1)*12+'Summary P&amp;L'!$B$2-1)</f>
        <v>0</v>
      </c>
      <c r="G39" s="7">
        <f ca="1">+SUM(OFFSET(IS_Data!D39,0,(-2015+'Summary P&amp;L'!$D$6)*12+'Summary P&amp;L'!$B$1-1):OFFSET(IS_Data!D39,0,(-2015+'Summary P&amp;L'!$D$6)*12*2-1))</f>
        <v>0</v>
      </c>
      <c r="H39" s="10" t="str">
        <f>IS_Data!B39</f>
        <v>Libs_G_PH</v>
      </c>
    </row>
    <row r="40" spans="1:8" x14ac:dyDescent="0.5">
      <c r="A40" t="str">
        <f>+IS_Data!C40</f>
        <v>Actuals</v>
      </c>
      <c r="B40" s="135" t="str">
        <f>IF('Summary P&amp;L'!$F$4="Libs Master","Libs Master",IF(AND('Summary P&amp;L'!$F$4="Liberatores Rollup",AND(H40&lt;&gt;"Libs_G_MA",H40&lt;&gt;"Libs_G_PH"))=TRUE,"Liberatores Rollup",IF(AND('Summary P&amp;L'!$F$4="Libs Grill Rollup",OR(H40="Libs_G_MA",H40="Libs_G_PH"))=TRUE,"Libs Grill Rollup",H40)))</f>
        <v>Libs_G_PH</v>
      </c>
      <c r="C40" t="str">
        <f>+IS_Data!A40</f>
        <v>CGS Beer</v>
      </c>
      <c r="D40" s="9">
        <f ca="1">+SUM(OFFSET(IS_Data!D40,0,('Summary P&amp;L'!$D$6-2018-1)*12):OFFSET(IS_Data!D40,0,('Summary P&amp;L'!$D$6-2018-1)*12+'Summary P&amp;L'!$B$2-1))</f>
        <v>10220</v>
      </c>
      <c r="E40" s="9">
        <f ca="1">OFFSET(IS_Data!D40,0,('Summary P&amp;L'!$D$6-2018)*12+'Summary P&amp;L'!$B$2-1)</f>
        <v>0</v>
      </c>
      <c r="F40" s="9">
        <f ca="1">OFFSET(IS_Data!D40,0,('Summary P&amp;L'!$D$6-2018-1)*12+'Summary P&amp;L'!$B$2-1)</f>
        <v>0</v>
      </c>
      <c r="G40" s="7">
        <f ca="1">+SUM(OFFSET(IS_Data!D40,0,(-2015+'Summary P&amp;L'!$D$6)*12+'Summary P&amp;L'!$B$1-1):OFFSET(IS_Data!D40,0,(-2015+'Summary P&amp;L'!$D$6)*12*2-1))</f>
        <v>0</v>
      </c>
      <c r="H40" s="10" t="str">
        <f>IS_Data!B40</f>
        <v>Libs_G_PH</v>
      </c>
    </row>
    <row r="41" spans="1:8" x14ac:dyDescent="0.5">
      <c r="A41" t="str">
        <f>+IS_Data!C41</f>
        <v>Budget</v>
      </c>
      <c r="B41" s="135" t="str">
        <f>IF('Summary P&amp;L'!$F$4="Libs Master","Libs Master",IF(AND('Summary P&amp;L'!$F$4="Liberatores Rollup",AND(H41&lt;&gt;"Libs_G_MA",H41&lt;&gt;"Libs_G_PH"))=TRUE,"Liberatores Rollup",IF(AND('Summary P&amp;L'!$F$4="Libs Grill Rollup",OR(H41="Libs_G_MA",H41="Libs_G_PH"))=TRUE,"Libs Grill Rollup",H41)))</f>
        <v>Libs_G_PH</v>
      </c>
      <c r="C41" t="str">
        <f>+IS_Data!A41</f>
        <v>CGS Beer</v>
      </c>
      <c r="D41" s="9">
        <f ca="1">+SUM(OFFSET(IS_Data!D41,0,('Summary P&amp;L'!$D$6-2018-1)*12):OFFSET(IS_Data!D41,0,('Summary P&amp;L'!$D$6-2018-1)*12+'Summary P&amp;L'!$B$2-1))</f>
        <v>10220</v>
      </c>
      <c r="E41" s="9">
        <f ca="1">OFFSET(IS_Data!D41,0,('Summary P&amp;L'!$D$6-2018)*12+'Summary P&amp;L'!$B$2-1)</f>
        <v>0</v>
      </c>
      <c r="F41" s="9">
        <f ca="1">OFFSET(IS_Data!D41,0,('Summary P&amp;L'!$D$6-2018-1)*12+'Summary P&amp;L'!$B$2-1)</f>
        <v>0</v>
      </c>
      <c r="G41" s="7">
        <f ca="1">+SUM(OFFSET(IS_Data!D41,0,(-2015+'Summary P&amp;L'!$D$6)*12+'Summary P&amp;L'!$B$1-1):OFFSET(IS_Data!D41,0,(-2015+'Summary P&amp;L'!$D$6)*12*2-1))</f>
        <v>0</v>
      </c>
      <c r="H41" s="10" t="str">
        <f>IS_Data!B41</f>
        <v>Libs_G_PH</v>
      </c>
    </row>
    <row r="42" spans="1:8" x14ac:dyDescent="0.5">
      <c r="A42" t="str">
        <f>+IS_Data!C42</f>
        <v>Q2 Forecast</v>
      </c>
      <c r="B42" s="135" t="str">
        <f>IF('Summary P&amp;L'!$F$4="Libs Master","Libs Master",IF(AND('Summary P&amp;L'!$F$4="Liberatores Rollup",AND(H42&lt;&gt;"Libs_G_MA",H42&lt;&gt;"Libs_G_PH"))=TRUE,"Liberatores Rollup",IF(AND('Summary P&amp;L'!$F$4="Libs Grill Rollup",OR(H42="Libs_G_MA",H42="Libs_G_PH"))=TRUE,"Libs Grill Rollup",H42)))</f>
        <v>Libs_G_PH</v>
      </c>
      <c r="C42" t="str">
        <f>+IS_Data!A42</f>
        <v>CGS Beer</v>
      </c>
      <c r="D42" s="9">
        <f ca="1">+SUM(OFFSET(IS_Data!D42,0,('Summary P&amp;L'!$D$6-2018-1)*12):OFFSET(IS_Data!D42,0,('Summary P&amp;L'!$D$6-2018-1)*12+'Summary P&amp;L'!$B$2-1))</f>
        <v>10220</v>
      </c>
      <c r="E42" s="9">
        <f ca="1">OFFSET(IS_Data!D42,0,('Summary P&amp;L'!$D$6-2018)*12+'Summary P&amp;L'!$B$2-1)</f>
        <v>0</v>
      </c>
      <c r="F42" s="9">
        <f ca="1">OFFSET(IS_Data!D42,0,('Summary P&amp;L'!$D$6-2018-1)*12+'Summary P&amp;L'!$B$2-1)</f>
        <v>0</v>
      </c>
      <c r="G42" s="7">
        <f ca="1">+SUM(OFFSET(IS_Data!D42,0,(-2015+'Summary P&amp;L'!$D$6)*12+'Summary P&amp;L'!$B$1-1):OFFSET(IS_Data!D42,0,(-2015+'Summary P&amp;L'!$D$6)*12*2-1))</f>
        <v>0</v>
      </c>
      <c r="H42" s="10" t="str">
        <f>IS_Data!B42</f>
        <v>Libs_G_PH</v>
      </c>
    </row>
    <row r="43" spans="1:8" x14ac:dyDescent="0.5">
      <c r="A43" t="str">
        <f>+IS_Data!C43</f>
        <v>5+7 Forecast</v>
      </c>
      <c r="B43" s="135" t="str">
        <f>IF('Summary P&amp;L'!$F$4="Libs Master","Libs Master",IF(AND('Summary P&amp;L'!$F$4="Liberatores Rollup",AND(H43&lt;&gt;"Libs_G_MA",H43&lt;&gt;"Libs_G_PH"))=TRUE,"Liberatores Rollup",IF(AND('Summary P&amp;L'!$F$4="Libs Grill Rollup",OR(H43="Libs_G_MA",H43="Libs_G_PH"))=TRUE,"Libs Grill Rollup",H43)))</f>
        <v>Libs_G_MA</v>
      </c>
      <c r="C43" t="str">
        <f>+IS_Data!A43</f>
        <v>CGS Food &amp; Bev</v>
      </c>
      <c r="D43" s="9">
        <f ca="1">+SUM(OFFSET(IS_Data!D43,0,('Summary P&amp;L'!$D$6-2018-1)*12):OFFSET(IS_Data!D43,0,('Summary P&amp;L'!$D$6-2018-1)*12+'Summary P&amp;L'!$B$2-1))</f>
        <v>587438</v>
      </c>
      <c r="E43" s="9">
        <f ca="1">OFFSET(IS_Data!D43,0,('Summary P&amp;L'!$D$6-2018)*12+'Summary P&amp;L'!$B$2-1)</f>
        <v>0</v>
      </c>
      <c r="F43" s="9">
        <f ca="1">OFFSET(IS_Data!D43,0,('Summary P&amp;L'!$D$6-2018-1)*12+'Summary P&amp;L'!$B$2-1)</f>
        <v>0</v>
      </c>
      <c r="G43" s="7">
        <f ca="1">+SUM(OFFSET(IS_Data!D43,0,(-2015+'Summary P&amp;L'!$D$6)*12+'Summary P&amp;L'!$B$1-1):OFFSET(IS_Data!D43,0,(-2015+'Summary P&amp;L'!$D$6)*12*2-1))</f>
        <v>0</v>
      </c>
      <c r="H43" s="10" t="str">
        <f>IS_Data!B43</f>
        <v>Libs_G_MA</v>
      </c>
    </row>
    <row r="44" spans="1:8" x14ac:dyDescent="0.5">
      <c r="A44" t="str">
        <f>+IS_Data!C44</f>
        <v>Actuals</v>
      </c>
      <c r="B44" s="135" t="str">
        <f>IF('Summary P&amp;L'!$F$4="Libs Master","Libs Master",IF(AND('Summary P&amp;L'!$F$4="Liberatores Rollup",AND(H44&lt;&gt;"Libs_G_MA",H44&lt;&gt;"Libs_G_PH"))=TRUE,"Liberatores Rollup",IF(AND('Summary P&amp;L'!$F$4="Libs Grill Rollup",OR(H44="Libs_G_MA",H44="Libs_G_PH"))=TRUE,"Libs Grill Rollup",H44)))</f>
        <v>Libs_G_MA</v>
      </c>
      <c r="C44" t="str">
        <f>+IS_Data!A44</f>
        <v>CGS Food &amp; Bev</v>
      </c>
      <c r="D44" s="9">
        <f ca="1">+SUM(OFFSET(IS_Data!D44,0,('Summary P&amp;L'!$D$6-2018-1)*12):OFFSET(IS_Data!D44,0,('Summary P&amp;L'!$D$6-2018-1)*12+'Summary P&amp;L'!$B$2-1))</f>
        <v>587716</v>
      </c>
      <c r="E44" s="9">
        <f ca="1">OFFSET(IS_Data!D44,0,('Summary P&amp;L'!$D$6-2018)*12+'Summary P&amp;L'!$B$2-1)</f>
        <v>0</v>
      </c>
      <c r="F44" s="9">
        <f ca="1">OFFSET(IS_Data!D44,0,('Summary P&amp;L'!$D$6-2018-1)*12+'Summary P&amp;L'!$B$2-1)</f>
        <v>0</v>
      </c>
      <c r="G44" s="7">
        <f ca="1">+SUM(OFFSET(IS_Data!D44,0,(-2015+'Summary P&amp;L'!$D$6)*12+'Summary P&amp;L'!$B$1-1):OFFSET(IS_Data!D44,0,(-2015+'Summary P&amp;L'!$D$6)*12*2-1))</f>
        <v>0</v>
      </c>
      <c r="H44" s="10" t="str">
        <f>IS_Data!B44</f>
        <v>Libs_G_MA</v>
      </c>
    </row>
    <row r="45" spans="1:8" x14ac:dyDescent="0.5">
      <c r="A45" t="str">
        <f>+IS_Data!C45</f>
        <v>Budget</v>
      </c>
      <c r="B45" s="135" t="str">
        <f>IF('Summary P&amp;L'!$F$4="Libs Master","Libs Master",IF(AND('Summary P&amp;L'!$F$4="Liberatores Rollup",AND(H45&lt;&gt;"Libs_G_MA",H45&lt;&gt;"Libs_G_PH"))=TRUE,"Liberatores Rollup",IF(AND('Summary P&amp;L'!$F$4="Libs Grill Rollup",OR(H45="Libs_G_MA",H45="Libs_G_PH"))=TRUE,"Libs Grill Rollup",H45)))</f>
        <v>Libs_G_MA</v>
      </c>
      <c r="C45" t="str">
        <f>+IS_Data!A45</f>
        <v>CGS Food &amp; Bev</v>
      </c>
      <c r="D45" s="9">
        <f ca="1">+SUM(OFFSET(IS_Data!D45,0,('Summary P&amp;L'!$D$6-2018-1)*12):OFFSET(IS_Data!D45,0,('Summary P&amp;L'!$D$6-2018-1)*12+'Summary P&amp;L'!$B$2-1))</f>
        <v>587716</v>
      </c>
      <c r="E45" s="9">
        <f ca="1">OFFSET(IS_Data!D45,0,('Summary P&amp;L'!$D$6-2018)*12+'Summary P&amp;L'!$B$2-1)</f>
        <v>0</v>
      </c>
      <c r="F45" s="9">
        <f ca="1">OFFSET(IS_Data!D45,0,('Summary P&amp;L'!$D$6-2018-1)*12+'Summary P&amp;L'!$B$2-1)</f>
        <v>0</v>
      </c>
      <c r="G45" s="7">
        <f ca="1">+SUM(OFFSET(IS_Data!D45,0,(-2015+'Summary P&amp;L'!$D$6)*12+'Summary P&amp;L'!$B$1-1):OFFSET(IS_Data!D45,0,(-2015+'Summary P&amp;L'!$D$6)*12*2-1))</f>
        <v>0</v>
      </c>
      <c r="H45" s="10" t="str">
        <f>IS_Data!B45</f>
        <v>Libs_G_MA</v>
      </c>
    </row>
    <row r="46" spans="1:8" x14ac:dyDescent="0.5">
      <c r="A46" t="str">
        <f>+IS_Data!C46</f>
        <v>Q2 Forecast</v>
      </c>
      <c r="B46" s="135" t="str">
        <f>IF('Summary P&amp;L'!$F$4="Libs Master","Libs Master",IF(AND('Summary P&amp;L'!$F$4="Liberatores Rollup",AND(H46&lt;&gt;"Libs_G_MA",H46&lt;&gt;"Libs_G_PH"))=TRUE,"Liberatores Rollup",IF(AND('Summary P&amp;L'!$F$4="Libs Grill Rollup",OR(H46="Libs_G_MA",H46="Libs_G_PH"))=TRUE,"Libs Grill Rollup",H46)))</f>
        <v>Libs_G_MA</v>
      </c>
      <c r="C46" t="str">
        <f>+IS_Data!A46</f>
        <v>CGS Food &amp; Bev</v>
      </c>
      <c r="D46" s="9">
        <f ca="1">+SUM(OFFSET(IS_Data!D46,0,('Summary P&amp;L'!$D$6-2018-1)*12):OFFSET(IS_Data!D46,0,('Summary P&amp;L'!$D$6-2018-1)*12+'Summary P&amp;L'!$B$2-1))</f>
        <v>587438</v>
      </c>
      <c r="E46" s="9">
        <f ca="1">OFFSET(IS_Data!D46,0,('Summary P&amp;L'!$D$6-2018)*12+'Summary P&amp;L'!$B$2-1)</f>
        <v>0</v>
      </c>
      <c r="F46" s="9">
        <f ca="1">OFFSET(IS_Data!D46,0,('Summary P&amp;L'!$D$6-2018-1)*12+'Summary P&amp;L'!$B$2-1)</f>
        <v>0</v>
      </c>
      <c r="G46" s="7">
        <f ca="1">+SUM(OFFSET(IS_Data!D46,0,(-2015+'Summary P&amp;L'!$D$6)*12+'Summary P&amp;L'!$B$1-1):OFFSET(IS_Data!D46,0,(-2015+'Summary P&amp;L'!$D$6)*12*2-1))</f>
        <v>0</v>
      </c>
      <c r="H46" s="10" t="str">
        <f>IS_Data!B46</f>
        <v>Libs_G_MA</v>
      </c>
    </row>
    <row r="47" spans="1:8" x14ac:dyDescent="0.5">
      <c r="A47" t="str">
        <f>+IS_Data!C47</f>
        <v>5+7 Forecast</v>
      </c>
      <c r="B47" s="135" t="str">
        <f>IF('Summary P&amp;L'!$F$4="Libs Master","Libs Master",IF(AND('Summary P&amp;L'!$F$4="Liberatores Rollup",AND(H47&lt;&gt;"Libs_G_MA",H47&lt;&gt;"Libs_G_PH"))=TRUE,"Liberatores Rollup",IF(AND('Summary P&amp;L'!$F$4="Libs Grill Rollup",OR(H47="Libs_G_MA",H47="Libs_G_PH"))=TRUE,"Libs Grill Rollup",H47)))</f>
        <v>Libs_G_PH</v>
      </c>
      <c r="C47" t="str">
        <f>+IS_Data!A47</f>
        <v>CGS Food &amp; Bev</v>
      </c>
      <c r="D47" s="9">
        <f ca="1">+SUM(OFFSET(IS_Data!D47,0,('Summary P&amp;L'!$D$6-2018-1)*12):OFFSET(IS_Data!D47,0,('Summary P&amp;L'!$D$6-2018-1)*12+'Summary P&amp;L'!$B$2-1))</f>
        <v>780843</v>
      </c>
      <c r="E47" s="9">
        <f ca="1">OFFSET(IS_Data!D47,0,('Summary P&amp;L'!$D$6-2018)*12+'Summary P&amp;L'!$B$2-1)</f>
        <v>0</v>
      </c>
      <c r="F47" s="9">
        <f ca="1">OFFSET(IS_Data!D47,0,('Summary P&amp;L'!$D$6-2018-1)*12+'Summary P&amp;L'!$B$2-1)</f>
        <v>0</v>
      </c>
      <c r="G47" s="7">
        <f ca="1">+SUM(OFFSET(IS_Data!D47,0,(-2015+'Summary P&amp;L'!$D$6)*12+'Summary P&amp;L'!$B$1-1):OFFSET(IS_Data!D47,0,(-2015+'Summary P&amp;L'!$D$6)*12*2-1))</f>
        <v>0</v>
      </c>
      <c r="H47" s="10" t="str">
        <f>IS_Data!B47</f>
        <v>Libs_G_PH</v>
      </c>
    </row>
    <row r="48" spans="1:8" x14ac:dyDescent="0.5">
      <c r="A48" t="str">
        <f>+IS_Data!C48</f>
        <v>Actuals</v>
      </c>
      <c r="B48" s="135" t="str">
        <f>IF('Summary P&amp;L'!$F$4="Libs Master","Libs Master",IF(AND('Summary P&amp;L'!$F$4="Liberatores Rollup",AND(H48&lt;&gt;"Libs_G_MA",H48&lt;&gt;"Libs_G_PH"))=TRUE,"Liberatores Rollup",IF(AND('Summary P&amp;L'!$F$4="Libs Grill Rollup",OR(H48="Libs_G_MA",H48="Libs_G_PH"))=TRUE,"Libs Grill Rollup",H48)))</f>
        <v>Libs_G_PH</v>
      </c>
      <c r="C48" t="str">
        <f>+IS_Data!A48</f>
        <v>CGS Food &amp; Bev</v>
      </c>
      <c r="D48" s="9">
        <f ca="1">+SUM(OFFSET(IS_Data!D48,0,('Summary P&amp;L'!$D$6-2018-1)*12):OFFSET(IS_Data!D48,0,('Summary P&amp;L'!$D$6-2018-1)*12+'Summary P&amp;L'!$B$2-1))</f>
        <v>780945</v>
      </c>
      <c r="E48" s="9">
        <f ca="1">OFFSET(IS_Data!D48,0,('Summary P&amp;L'!$D$6-2018)*12+'Summary P&amp;L'!$B$2-1)</f>
        <v>0</v>
      </c>
      <c r="F48" s="9">
        <f ca="1">OFFSET(IS_Data!D48,0,('Summary P&amp;L'!$D$6-2018-1)*12+'Summary P&amp;L'!$B$2-1)</f>
        <v>0</v>
      </c>
      <c r="G48" s="7">
        <f ca="1">+SUM(OFFSET(IS_Data!D48,0,(-2015+'Summary P&amp;L'!$D$6)*12+'Summary P&amp;L'!$B$1-1):OFFSET(IS_Data!D48,0,(-2015+'Summary P&amp;L'!$D$6)*12*2-1))</f>
        <v>0</v>
      </c>
      <c r="H48" s="10" t="str">
        <f>IS_Data!B48</f>
        <v>Libs_G_PH</v>
      </c>
    </row>
    <row r="49" spans="1:8" x14ac:dyDescent="0.5">
      <c r="A49" t="str">
        <f>+IS_Data!C49</f>
        <v>Budget</v>
      </c>
      <c r="B49" s="135" t="str">
        <f>IF('Summary P&amp;L'!$F$4="Libs Master","Libs Master",IF(AND('Summary P&amp;L'!$F$4="Liberatores Rollup",AND(H49&lt;&gt;"Libs_G_MA",H49&lt;&gt;"Libs_G_PH"))=TRUE,"Liberatores Rollup",IF(AND('Summary P&amp;L'!$F$4="Libs Grill Rollup",OR(H49="Libs_G_MA",H49="Libs_G_PH"))=TRUE,"Libs Grill Rollup",H49)))</f>
        <v>Libs_G_PH</v>
      </c>
      <c r="C49" t="str">
        <f>+IS_Data!A49</f>
        <v>CGS Food &amp; Bev</v>
      </c>
      <c r="D49" s="9">
        <f ca="1">+SUM(OFFSET(IS_Data!D49,0,('Summary P&amp;L'!$D$6-2018-1)*12):OFFSET(IS_Data!D49,0,('Summary P&amp;L'!$D$6-2018-1)*12+'Summary P&amp;L'!$B$2-1))</f>
        <v>780945</v>
      </c>
      <c r="E49" s="9">
        <f ca="1">OFFSET(IS_Data!D49,0,('Summary P&amp;L'!$D$6-2018)*12+'Summary P&amp;L'!$B$2-1)</f>
        <v>0</v>
      </c>
      <c r="F49" s="9">
        <f ca="1">OFFSET(IS_Data!D49,0,('Summary P&amp;L'!$D$6-2018-1)*12+'Summary P&amp;L'!$B$2-1)</f>
        <v>0</v>
      </c>
      <c r="G49" s="7">
        <f ca="1">+SUM(OFFSET(IS_Data!D49,0,(-2015+'Summary P&amp;L'!$D$6)*12+'Summary P&amp;L'!$B$1-1):OFFSET(IS_Data!D49,0,(-2015+'Summary P&amp;L'!$D$6)*12*2-1))</f>
        <v>0</v>
      </c>
      <c r="H49" s="10" t="str">
        <f>IS_Data!B49</f>
        <v>Libs_G_PH</v>
      </c>
    </row>
    <row r="50" spans="1:8" x14ac:dyDescent="0.5">
      <c r="A50" t="str">
        <f>+IS_Data!C50</f>
        <v>Q2 Forecast</v>
      </c>
      <c r="B50" s="135" t="str">
        <f>IF('Summary P&amp;L'!$F$4="Libs Master","Libs Master",IF(AND('Summary P&amp;L'!$F$4="Liberatores Rollup",AND(H50&lt;&gt;"Libs_G_MA",H50&lt;&gt;"Libs_G_PH"))=TRUE,"Liberatores Rollup",IF(AND('Summary P&amp;L'!$F$4="Libs Grill Rollup",OR(H50="Libs_G_MA",H50="Libs_G_PH"))=TRUE,"Libs Grill Rollup",H50)))</f>
        <v>Libs_G_PH</v>
      </c>
      <c r="C50" t="str">
        <f>+IS_Data!A50</f>
        <v>CGS Food &amp; Bev</v>
      </c>
      <c r="D50" s="9">
        <f ca="1">+SUM(OFFSET(IS_Data!D50,0,('Summary P&amp;L'!$D$6-2018-1)*12):OFFSET(IS_Data!D50,0,('Summary P&amp;L'!$D$6-2018-1)*12+'Summary P&amp;L'!$B$2-1))</f>
        <v>780843</v>
      </c>
      <c r="E50" s="9">
        <f ca="1">OFFSET(IS_Data!D50,0,('Summary P&amp;L'!$D$6-2018)*12+'Summary P&amp;L'!$B$2-1)</f>
        <v>0</v>
      </c>
      <c r="F50" s="9">
        <f ca="1">OFFSET(IS_Data!D50,0,('Summary P&amp;L'!$D$6-2018-1)*12+'Summary P&amp;L'!$B$2-1)</f>
        <v>0</v>
      </c>
      <c r="G50" s="12">
        <f ca="1">+SUM(OFFSET(IS_Data!D50,0,(-2015+'Summary P&amp;L'!$D$6)*12+'Summary P&amp;L'!$B$1-1):OFFSET(IS_Data!D50,0,(-2015+'Summary P&amp;L'!$D$6)*12*2-1))</f>
        <v>0</v>
      </c>
      <c r="H50" s="10" t="str">
        <f>IS_Data!B50</f>
        <v>Libs_G_PH</v>
      </c>
    </row>
    <row r="51" spans="1:8" x14ac:dyDescent="0.5">
      <c r="A51" t="str">
        <f>+IS_Data!C51</f>
        <v>5+7 Forecast</v>
      </c>
      <c r="B51" s="135" t="str">
        <f>IF('Summary P&amp;L'!$F$4="Libs Master","Libs Master",IF(AND('Summary P&amp;L'!$F$4="Liberatores Rollup",AND(H51&lt;&gt;"Libs_G_MA",H51&lt;&gt;"Libs_G_PH"))=TRUE,"Liberatores Rollup",IF(AND('Summary P&amp;L'!$F$4="Libs Grill Rollup",OR(H51="Libs_G_MA",H51="Libs_G_PH"))=TRUE,"Libs Grill Rollup",H51)))</f>
        <v>Libs_G_MA</v>
      </c>
      <c r="C51" t="str">
        <f>+IS_Data!A51</f>
        <v>CGS Liquor</v>
      </c>
      <c r="D51" s="9">
        <f ca="1">+SUM(OFFSET(IS_Data!D51,0,('Summary P&amp;L'!$D$6-2018-1)*12):OFFSET(IS_Data!D51,0,('Summary P&amp;L'!$D$6-2018-1)*12+'Summary P&amp;L'!$B$2-1))</f>
        <v>139679</v>
      </c>
      <c r="E51" s="9">
        <f ca="1">OFFSET(IS_Data!D51,0,('Summary P&amp;L'!$D$6-2018)*12+'Summary P&amp;L'!$B$2-1)</f>
        <v>0</v>
      </c>
      <c r="F51" s="9">
        <f ca="1">OFFSET(IS_Data!D51,0,('Summary P&amp;L'!$D$6-2018-1)*12+'Summary P&amp;L'!$B$2-1)</f>
        <v>0</v>
      </c>
      <c r="G51" s="7">
        <f ca="1">+SUM(OFFSET(IS_Data!D51,0,(-2015+'Summary P&amp;L'!$D$6)*12+'Summary P&amp;L'!$B$1-1):OFFSET(IS_Data!D51,0,(-2015+'Summary P&amp;L'!$D$6)*12*2-1))</f>
        <v>0</v>
      </c>
      <c r="H51" s="10" t="str">
        <f>IS_Data!B51</f>
        <v>Libs_G_MA</v>
      </c>
    </row>
    <row r="52" spans="1:8" x14ac:dyDescent="0.5">
      <c r="A52" t="str">
        <f>+IS_Data!C52</f>
        <v>Actuals</v>
      </c>
      <c r="B52" s="135" t="str">
        <f>IF('Summary P&amp;L'!$F$4="Libs Master","Libs Master",IF(AND('Summary P&amp;L'!$F$4="Liberatores Rollup",AND(H52&lt;&gt;"Libs_G_MA",H52&lt;&gt;"Libs_G_PH"))=TRUE,"Liberatores Rollup",IF(AND('Summary P&amp;L'!$F$4="Libs Grill Rollup",OR(H52="Libs_G_MA",H52="Libs_G_PH"))=TRUE,"Libs Grill Rollup",H52)))</f>
        <v>Libs_G_MA</v>
      </c>
      <c r="C52" t="str">
        <f>+IS_Data!A52</f>
        <v>CGS Liquor</v>
      </c>
      <c r="D52" s="9">
        <f ca="1">+SUM(OFFSET(IS_Data!D52,0,('Summary P&amp;L'!$D$6-2018-1)*12):OFFSET(IS_Data!D52,0,('Summary P&amp;L'!$D$6-2018-1)*12+'Summary P&amp;L'!$B$2-1))</f>
        <v>139679</v>
      </c>
      <c r="E52" s="9">
        <f ca="1">OFFSET(IS_Data!D52,0,('Summary P&amp;L'!$D$6-2018)*12+'Summary P&amp;L'!$B$2-1)</f>
        <v>0</v>
      </c>
      <c r="F52" s="9">
        <f ca="1">OFFSET(IS_Data!D52,0,('Summary P&amp;L'!$D$6-2018-1)*12+'Summary P&amp;L'!$B$2-1)</f>
        <v>0</v>
      </c>
      <c r="G52" s="7">
        <f ca="1">+SUM(OFFSET(IS_Data!D52,0,(-2015+'Summary P&amp;L'!$D$6)*12+'Summary P&amp;L'!$B$1-1):OFFSET(IS_Data!D52,0,(-2015+'Summary P&amp;L'!$D$6)*12*2-1))</f>
        <v>0</v>
      </c>
      <c r="H52" s="10" t="str">
        <f>IS_Data!B52</f>
        <v>Libs_G_MA</v>
      </c>
    </row>
    <row r="53" spans="1:8" x14ac:dyDescent="0.5">
      <c r="A53" t="str">
        <f>+IS_Data!C53</f>
        <v>Budget</v>
      </c>
      <c r="B53" s="135" t="str">
        <f>IF('Summary P&amp;L'!$F$4="Libs Master","Libs Master",IF(AND('Summary P&amp;L'!$F$4="Liberatores Rollup",AND(H53&lt;&gt;"Libs_G_MA",H53&lt;&gt;"Libs_G_PH"))=TRUE,"Liberatores Rollup",IF(AND('Summary P&amp;L'!$F$4="Libs Grill Rollup",OR(H53="Libs_G_MA",H53="Libs_G_PH"))=TRUE,"Libs Grill Rollup",H53)))</f>
        <v>Libs_G_MA</v>
      </c>
      <c r="C53" t="str">
        <f>+IS_Data!A53</f>
        <v>CGS Liquor</v>
      </c>
      <c r="D53" s="9">
        <f ca="1">+SUM(OFFSET(IS_Data!D53,0,('Summary P&amp;L'!$D$6-2018-1)*12):OFFSET(IS_Data!D53,0,('Summary P&amp;L'!$D$6-2018-1)*12+'Summary P&amp;L'!$B$2-1))</f>
        <v>139679</v>
      </c>
      <c r="E53" s="9">
        <f ca="1">OFFSET(IS_Data!D53,0,('Summary P&amp;L'!$D$6-2018)*12+'Summary P&amp;L'!$B$2-1)</f>
        <v>0</v>
      </c>
      <c r="F53" s="9">
        <f ca="1">OFFSET(IS_Data!D53,0,('Summary P&amp;L'!$D$6-2018-1)*12+'Summary P&amp;L'!$B$2-1)</f>
        <v>0</v>
      </c>
      <c r="G53" s="7">
        <f ca="1">+SUM(OFFSET(IS_Data!D53,0,(-2015+'Summary P&amp;L'!$D$6)*12+'Summary P&amp;L'!$B$1-1):OFFSET(IS_Data!D53,0,(-2015+'Summary P&amp;L'!$D$6)*12*2-1))</f>
        <v>0</v>
      </c>
      <c r="H53" s="10" t="str">
        <f>IS_Data!B53</f>
        <v>Libs_G_MA</v>
      </c>
    </row>
    <row r="54" spans="1:8" x14ac:dyDescent="0.5">
      <c r="A54" t="str">
        <f>+IS_Data!C54</f>
        <v>Q2 Forecast</v>
      </c>
      <c r="B54" s="135" t="str">
        <f>IF('Summary P&amp;L'!$F$4="Libs Master","Libs Master",IF(AND('Summary P&amp;L'!$F$4="Liberatores Rollup",AND(H54&lt;&gt;"Libs_G_MA",H54&lt;&gt;"Libs_G_PH"))=TRUE,"Liberatores Rollup",IF(AND('Summary P&amp;L'!$F$4="Libs Grill Rollup",OR(H54="Libs_G_MA",H54="Libs_G_PH"))=TRUE,"Libs Grill Rollup",H54)))</f>
        <v>Libs_G_MA</v>
      </c>
      <c r="C54" t="str">
        <f>+IS_Data!A54</f>
        <v>CGS Liquor</v>
      </c>
      <c r="D54" s="9">
        <f ca="1">+SUM(OFFSET(IS_Data!D54,0,('Summary P&amp;L'!$D$6-2018-1)*12):OFFSET(IS_Data!D54,0,('Summary P&amp;L'!$D$6-2018-1)*12+'Summary P&amp;L'!$B$2-1))</f>
        <v>139679</v>
      </c>
      <c r="E54" s="9">
        <f ca="1">OFFSET(IS_Data!D54,0,('Summary P&amp;L'!$D$6-2018)*12+'Summary P&amp;L'!$B$2-1)</f>
        <v>0</v>
      </c>
      <c r="F54" s="9">
        <f ca="1">OFFSET(IS_Data!D54,0,('Summary P&amp;L'!$D$6-2018-1)*12+'Summary P&amp;L'!$B$2-1)</f>
        <v>0</v>
      </c>
      <c r="G54" s="7">
        <f ca="1">+SUM(OFFSET(IS_Data!D54,0,(-2015+'Summary P&amp;L'!$D$6)*12+'Summary P&amp;L'!$B$1-1):OFFSET(IS_Data!D54,0,(-2015+'Summary P&amp;L'!$D$6)*12*2-1))</f>
        <v>0</v>
      </c>
      <c r="H54" s="10" t="str">
        <f>IS_Data!B54</f>
        <v>Libs_G_MA</v>
      </c>
    </row>
    <row r="55" spans="1:8" x14ac:dyDescent="0.5">
      <c r="A55" t="str">
        <f>+IS_Data!C55</f>
        <v>5+7 Forecast</v>
      </c>
      <c r="B55" s="135" t="str">
        <f>IF('Summary P&amp;L'!$F$4="Libs Master","Libs Master",IF(AND('Summary P&amp;L'!$F$4="Liberatores Rollup",AND(H55&lt;&gt;"Libs_G_MA",H55&lt;&gt;"Libs_G_PH"))=TRUE,"Liberatores Rollup",IF(AND('Summary P&amp;L'!$F$4="Libs Grill Rollup",OR(H55="Libs_G_MA",H55="Libs_G_PH"))=TRUE,"Libs Grill Rollup",H55)))</f>
        <v>Libs_G_PH</v>
      </c>
      <c r="C55" t="str">
        <f>+IS_Data!A55</f>
        <v>CGS Liquor</v>
      </c>
      <c r="D55" s="9">
        <f ca="1">+SUM(OFFSET(IS_Data!D55,0,('Summary P&amp;L'!$D$6-2018-1)*12):OFFSET(IS_Data!D55,0,('Summary P&amp;L'!$D$6-2018-1)*12+'Summary P&amp;L'!$B$2-1))</f>
        <v>155889</v>
      </c>
      <c r="E55" s="9">
        <f ca="1">OFFSET(IS_Data!D55,0,('Summary P&amp;L'!$D$6-2018)*12+'Summary P&amp;L'!$B$2-1)</f>
        <v>0</v>
      </c>
      <c r="F55" s="9">
        <f ca="1">OFFSET(IS_Data!D55,0,('Summary P&amp;L'!$D$6-2018-1)*12+'Summary P&amp;L'!$B$2-1)</f>
        <v>0</v>
      </c>
      <c r="G55" s="7">
        <f ca="1">+SUM(OFFSET(IS_Data!D55,0,(-2015+'Summary P&amp;L'!$D$6)*12+'Summary P&amp;L'!$B$1-1):OFFSET(IS_Data!D55,0,(-2015+'Summary P&amp;L'!$D$6)*12*2-1))</f>
        <v>0</v>
      </c>
      <c r="H55" s="10" t="str">
        <f>IS_Data!B55</f>
        <v>Libs_G_PH</v>
      </c>
    </row>
    <row r="56" spans="1:8" x14ac:dyDescent="0.5">
      <c r="A56" t="str">
        <f>+IS_Data!C56</f>
        <v>Actuals</v>
      </c>
      <c r="B56" s="135" t="str">
        <f>IF('Summary P&amp;L'!$F$4="Libs Master","Libs Master",IF(AND('Summary P&amp;L'!$F$4="Liberatores Rollup",AND(H56&lt;&gt;"Libs_G_MA",H56&lt;&gt;"Libs_G_PH"))=TRUE,"Liberatores Rollup",IF(AND('Summary P&amp;L'!$F$4="Libs Grill Rollup",OR(H56="Libs_G_MA",H56="Libs_G_PH"))=TRUE,"Libs Grill Rollup",H56)))</f>
        <v>Libs_G_PH</v>
      </c>
      <c r="C56" t="str">
        <f>+IS_Data!A56</f>
        <v>CGS Liquor</v>
      </c>
      <c r="D56" s="9">
        <f ca="1">+SUM(OFFSET(IS_Data!D56,0,('Summary P&amp;L'!$D$6-2018-1)*12):OFFSET(IS_Data!D56,0,('Summary P&amp;L'!$D$6-2018-1)*12+'Summary P&amp;L'!$B$2-1))</f>
        <v>155889</v>
      </c>
      <c r="E56" s="9">
        <f ca="1">OFFSET(IS_Data!D56,0,('Summary P&amp;L'!$D$6-2018)*12+'Summary P&amp;L'!$B$2-1)</f>
        <v>0</v>
      </c>
      <c r="F56" s="9">
        <f ca="1">OFFSET(IS_Data!D56,0,('Summary P&amp;L'!$D$6-2018-1)*12+'Summary P&amp;L'!$B$2-1)</f>
        <v>0</v>
      </c>
      <c r="G56" s="7">
        <f ca="1">+SUM(OFFSET(IS_Data!D56,0,(-2015+'Summary P&amp;L'!$D$6)*12+'Summary P&amp;L'!$B$1-1):OFFSET(IS_Data!D56,0,(-2015+'Summary P&amp;L'!$D$6)*12*2-1))</f>
        <v>0</v>
      </c>
      <c r="H56" s="10" t="str">
        <f>IS_Data!B56</f>
        <v>Libs_G_PH</v>
      </c>
    </row>
    <row r="57" spans="1:8" s="9" customFormat="1" x14ac:dyDescent="0.5">
      <c r="A57" s="9" t="str">
        <f>+IS_Data!C57</f>
        <v>Budget</v>
      </c>
      <c r="B57" s="135" t="str">
        <f>IF('Summary P&amp;L'!$F$4="Libs Master","Libs Master",IF(AND('Summary P&amp;L'!$F$4="Liberatores Rollup",AND(H57&lt;&gt;"Libs_G_MA",H57&lt;&gt;"Libs_G_PH"))=TRUE,"Liberatores Rollup",IF(AND('Summary P&amp;L'!$F$4="Libs Grill Rollup",OR(H57="Libs_G_MA",H57="Libs_G_PH"))=TRUE,"Libs Grill Rollup",H57)))</f>
        <v>Libs_G_PH</v>
      </c>
      <c r="C57" s="9" t="str">
        <f>+IS_Data!A57</f>
        <v>CGS Liquor</v>
      </c>
      <c r="D57" s="9">
        <f ca="1">+SUM(OFFSET(IS_Data!D57,0,('Summary P&amp;L'!$D$6-2018-1)*12):OFFSET(IS_Data!D57,0,('Summary P&amp;L'!$D$6-2018-1)*12+'Summary P&amp;L'!$B$2-1))</f>
        <v>155889</v>
      </c>
      <c r="E57" s="9">
        <f ca="1">OFFSET(IS_Data!D57,0,('Summary P&amp;L'!$D$6-2018)*12+'Summary P&amp;L'!$B$2-1)</f>
        <v>0</v>
      </c>
      <c r="F57" s="9">
        <f ca="1">OFFSET(IS_Data!D57,0,('Summary P&amp;L'!$D$6-2018-1)*12+'Summary P&amp;L'!$B$2-1)</f>
        <v>0</v>
      </c>
      <c r="G57" s="7">
        <f ca="1">+SUM(OFFSET(IS_Data!D57,0,(-2015+'Summary P&amp;L'!$D$6)*12+'Summary P&amp;L'!$B$1-1):OFFSET(IS_Data!D57,0,(-2015+'Summary P&amp;L'!$D$6)*12*2-1))</f>
        <v>0</v>
      </c>
      <c r="H57" s="10" t="str">
        <f>IS_Data!B57</f>
        <v>Libs_G_PH</v>
      </c>
    </row>
    <row r="58" spans="1:8" s="9" customFormat="1" x14ac:dyDescent="0.5">
      <c r="A58" s="9" t="str">
        <f>+IS_Data!C58</f>
        <v>Q2 Forecast</v>
      </c>
      <c r="B58" s="135" t="str">
        <f>IF('Summary P&amp;L'!$F$4="Libs Master","Libs Master",IF(AND('Summary P&amp;L'!$F$4="Liberatores Rollup",AND(H58&lt;&gt;"Libs_G_MA",H58&lt;&gt;"Libs_G_PH"))=TRUE,"Liberatores Rollup",IF(AND('Summary P&amp;L'!$F$4="Libs Grill Rollup",OR(H58="Libs_G_MA",H58="Libs_G_PH"))=TRUE,"Libs Grill Rollup",H58)))</f>
        <v>Libs_G_PH</v>
      </c>
      <c r="C58" s="9" t="str">
        <f>+IS_Data!A58</f>
        <v>CGS Liquor</v>
      </c>
      <c r="D58" s="9">
        <f ca="1">+SUM(OFFSET(IS_Data!D58,0,('Summary P&amp;L'!$D$6-2018-1)*12):OFFSET(IS_Data!D58,0,('Summary P&amp;L'!$D$6-2018-1)*12+'Summary P&amp;L'!$B$2-1))</f>
        <v>155889</v>
      </c>
      <c r="E58" s="9">
        <f ca="1">OFFSET(IS_Data!D58,0,('Summary P&amp;L'!$D$6-2018)*12+'Summary P&amp;L'!$B$2-1)</f>
        <v>0</v>
      </c>
      <c r="F58" s="9">
        <f ca="1">OFFSET(IS_Data!D58,0,('Summary P&amp;L'!$D$6-2018-1)*12+'Summary P&amp;L'!$B$2-1)</f>
        <v>0</v>
      </c>
      <c r="G58" s="7">
        <f ca="1">+SUM(OFFSET(IS_Data!D58,0,(-2015+'Summary P&amp;L'!$D$6)*12+'Summary P&amp;L'!$B$1-1):OFFSET(IS_Data!D58,0,(-2015+'Summary P&amp;L'!$D$6)*12*2-1))</f>
        <v>0</v>
      </c>
      <c r="H58" s="10" t="str">
        <f>IS_Data!B58</f>
        <v>Libs_G_PH</v>
      </c>
    </row>
    <row r="59" spans="1:8" s="9" customFormat="1" x14ac:dyDescent="0.5">
      <c r="A59" s="9" t="str">
        <f>+IS_Data!C59</f>
        <v>5+7 Forecast</v>
      </c>
      <c r="B59" s="135" t="str">
        <f>IF('Summary P&amp;L'!$F$4="Libs Master","Libs Master",IF(AND('Summary P&amp;L'!$F$4="Liberatores Rollup",AND(H59&lt;&gt;"Libs_G_MA",H59&lt;&gt;"Libs_G_PH"))=TRUE,"Liberatores Rollup",IF(AND('Summary P&amp;L'!$F$4="Libs Grill Rollup",OR(H59="Libs_G_MA",H59="Libs_G_PH"))=TRUE,"Libs Grill Rollup",H59)))</f>
        <v>Libs_G_MA</v>
      </c>
      <c r="C59" s="9" t="str">
        <f>+IS_Data!A59</f>
        <v>CGS Wine</v>
      </c>
      <c r="D59" s="9">
        <f ca="1">+SUM(OFFSET(IS_Data!D59,0,('Summary P&amp;L'!$D$6-2018-1)*12):OFFSET(IS_Data!D59,0,('Summary P&amp;L'!$D$6-2018-1)*12+'Summary P&amp;L'!$B$2-1))</f>
        <v>9737</v>
      </c>
      <c r="E59" s="9">
        <f ca="1">OFFSET(IS_Data!D59,0,('Summary P&amp;L'!$D$6-2018)*12+'Summary P&amp;L'!$B$2-1)</f>
        <v>0</v>
      </c>
      <c r="F59" s="9">
        <f ca="1">OFFSET(IS_Data!D59,0,('Summary P&amp;L'!$D$6-2018-1)*12+'Summary P&amp;L'!$B$2-1)</f>
        <v>0</v>
      </c>
      <c r="G59" s="7">
        <f ca="1">+SUM(OFFSET(IS_Data!D59,0,(-2015+'Summary P&amp;L'!$D$6)*12+'Summary P&amp;L'!$B$1-1):OFFSET(IS_Data!D59,0,(-2015+'Summary P&amp;L'!$D$6)*12*2-1))</f>
        <v>0</v>
      </c>
      <c r="H59" s="10" t="str">
        <f>IS_Data!B59</f>
        <v>Libs_G_MA</v>
      </c>
    </row>
    <row r="60" spans="1:8" s="9" customFormat="1" x14ac:dyDescent="0.5">
      <c r="A60" s="9" t="str">
        <f>+IS_Data!C60</f>
        <v>Actuals</v>
      </c>
      <c r="B60" s="135" t="str">
        <f>IF('Summary P&amp;L'!$F$4="Libs Master","Libs Master",IF(AND('Summary P&amp;L'!$F$4="Liberatores Rollup",AND(H60&lt;&gt;"Libs_G_MA",H60&lt;&gt;"Libs_G_PH"))=TRUE,"Liberatores Rollup",IF(AND('Summary P&amp;L'!$F$4="Libs Grill Rollup",OR(H60="Libs_G_MA",H60="Libs_G_PH"))=TRUE,"Libs Grill Rollup",H60)))</f>
        <v>Libs_G_MA</v>
      </c>
      <c r="C60" s="9" t="str">
        <f>+IS_Data!A60</f>
        <v>CGS Wine</v>
      </c>
      <c r="D60" s="9">
        <f ca="1">+SUM(OFFSET(IS_Data!D60,0,('Summary P&amp;L'!$D$6-2018-1)*12):OFFSET(IS_Data!D60,0,('Summary P&amp;L'!$D$6-2018-1)*12+'Summary P&amp;L'!$B$2-1))</f>
        <v>9737</v>
      </c>
      <c r="E60" s="9">
        <f ca="1">OFFSET(IS_Data!D60,0,('Summary P&amp;L'!$D$6-2018)*12+'Summary P&amp;L'!$B$2-1)</f>
        <v>0</v>
      </c>
      <c r="F60" s="9">
        <f ca="1">OFFSET(IS_Data!D60,0,('Summary P&amp;L'!$D$6-2018-1)*12+'Summary P&amp;L'!$B$2-1)</f>
        <v>0</v>
      </c>
      <c r="G60" s="7">
        <f ca="1">+SUM(OFFSET(IS_Data!D60,0,(-2015+'Summary P&amp;L'!$D$6)*12+'Summary P&amp;L'!$B$1-1):OFFSET(IS_Data!D60,0,(-2015+'Summary P&amp;L'!$D$6)*12*2-1))</f>
        <v>0</v>
      </c>
      <c r="H60" s="10" t="str">
        <f>IS_Data!B60</f>
        <v>Libs_G_MA</v>
      </c>
    </row>
    <row r="61" spans="1:8" s="9" customFormat="1" x14ac:dyDescent="0.5">
      <c r="A61" s="9" t="str">
        <f>+IS_Data!C61</f>
        <v>Budget</v>
      </c>
      <c r="B61" s="135" t="str">
        <f>IF('Summary P&amp;L'!$F$4="Libs Master","Libs Master",IF(AND('Summary P&amp;L'!$F$4="Liberatores Rollup",AND(H61&lt;&gt;"Libs_G_MA",H61&lt;&gt;"Libs_G_PH"))=TRUE,"Liberatores Rollup",IF(AND('Summary P&amp;L'!$F$4="Libs Grill Rollup",OR(H61="Libs_G_MA",H61="Libs_G_PH"))=TRUE,"Libs Grill Rollup",H61)))</f>
        <v>Libs_G_MA</v>
      </c>
      <c r="C61" s="9" t="str">
        <f>+IS_Data!A61</f>
        <v>CGS Wine</v>
      </c>
      <c r="D61" s="9">
        <f ca="1">+SUM(OFFSET(IS_Data!D61,0,('Summary P&amp;L'!$D$6-2018-1)*12):OFFSET(IS_Data!D61,0,('Summary P&amp;L'!$D$6-2018-1)*12+'Summary P&amp;L'!$B$2-1))</f>
        <v>9737</v>
      </c>
      <c r="E61" s="9">
        <f ca="1">OFFSET(IS_Data!D61,0,('Summary P&amp;L'!$D$6-2018)*12+'Summary P&amp;L'!$B$2-1)</f>
        <v>0</v>
      </c>
      <c r="F61" s="9">
        <f ca="1">OFFSET(IS_Data!D61,0,('Summary P&amp;L'!$D$6-2018-1)*12+'Summary P&amp;L'!$B$2-1)</f>
        <v>0</v>
      </c>
      <c r="G61" s="7">
        <f ca="1">+SUM(OFFSET(IS_Data!D61,0,(-2015+'Summary P&amp;L'!$D$6)*12+'Summary P&amp;L'!$B$1-1):OFFSET(IS_Data!D61,0,(-2015+'Summary P&amp;L'!$D$6)*12*2-1))</f>
        <v>0</v>
      </c>
      <c r="H61" s="10" t="str">
        <f>IS_Data!B61</f>
        <v>Libs_G_MA</v>
      </c>
    </row>
    <row r="62" spans="1:8" s="9" customFormat="1" x14ac:dyDescent="0.5">
      <c r="A62" s="9" t="str">
        <f>+IS_Data!C62</f>
        <v>Q2 Forecast</v>
      </c>
      <c r="B62" s="135" t="str">
        <f>IF('Summary P&amp;L'!$F$4="Libs Master","Libs Master",IF(AND('Summary P&amp;L'!$F$4="Liberatores Rollup",AND(H62&lt;&gt;"Libs_G_MA",H62&lt;&gt;"Libs_G_PH"))=TRUE,"Liberatores Rollup",IF(AND('Summary P&amp;L'!$F$4="Libs Grill Rollup",OR(H62="Libs_G_MA",H62="Libs_G_PH"))=TRUE,"Libs Grill Rollup",H62)))</f>
        <v>Libs_G_MA</v>
      </c>
      <c r="C62" s="9" t="str">
        <f>+IS_Data!A62</f>
        <v>CGS Wine</v>
      </c>
      <c r="D62" s="9">
        <f ca="1">+SUM(OFFSET(IS_Data!D62,0,('Summary P&amp;L'!$D$6-2018-1)*12):OFFSET(IS_Data!D62,0,('Summary P&amp;L'!$D$6-2018-1)*12+'Summary P&amp;L'!$B$2-1))</f>
        <v>9737</v>
      </c>
      <c r="E62" s="9">
        <f ca="1">OFFSET(IS_Data!D62,0,('Summary P&amp;L'!$D$6-2018)*12+'Summary P&amp;L'!$B$2-1)</f>
        <v>0</v>
      </c>
      <c r="F62" s="9">
        <f ca="1">OFFSET(IS_Data!D62,0,('Summary P&amp;L'!$D$6-2018-1)*12+'Summary P&amp;L'!$B$2-1)</f>
        <v>0</v>
      </c>
      <c r="G62" s="7">
        <f ca="1">+SUM(OFFSET(IS_Data!D62,0,(-2015+'Summary P&amp;L'!$D$6)*12+'Summary P&amp;L'!$B$1-1):OFFSET(IS_Data!D62,0,(-2015+'Summary P&amp;L'!$D$6)*12*2-1))</f>
        <v>0</v>
      </c>
      <c r="H62" s="10" t="str">
        <f>IS_Data!B62</f>
        <v>Libs_G_MA</v>
      </c>
    </row>
    <row r="63" spans="1:8" s="9" customFormat="1" x14ac:dyDescent="0.5">
      <c r="A63" s="9" t="str">
        <f>+IS_Data!C63</f>
        <v>5+7 Forecast</v>
      </c>
      <c r="B63" s="135" t="str">
        <f>IF('Summary P&amp;L'!$F$4="Libs Master","Libs Master",IF(AND('Summary P&amp;L'!$F$4="Liberatores Rollup",AND(H63&lt;&gt;"Libs_G_MA",H63&lt;&gt;"Libs_G_PH"))=TRUE,"Liberatores Rollup",IF(AND('Summary P&amp;L'!$F$4="Libs Grill Rollup",OR(H63="Libs_G_MA",H63="Libs_G_PH"))=TRUE,"Libs Grill Rollup",H63)))</f>
        <v>Libs_G_PH</v>
      </c>
      <c r="C63" s="9" t="str">
        <f>+IS_Data!A63</f>
        <v>CGS Wine</v>
      </c>
      <c r="D63" s="9">
        <f ca="1">+SUM(OFFSET(IS_Data!D63,0,('Summary P&amp;L'!$D$6-2018-1)*12):OFFSET(IS_Data!D63,0,('Summary P&amp;L'!$D$6-2018-1)*12+'Summary P&amp;L'!$B$2-1))</f>
        <v>14865</v>
      </c>
      <c r="E63" s="9">
        <f ca="1">OFFSET(IS_Data!D63,0,('Summary P&amp;L'!$D$6-2018)*12+'Summary P&amp;L'!$B$2-1)</f>
        <v>0</v>
      </c>
      <c r="F63" s="9">
        <f ca="1">OFFSET(IS_Data!D63,0,('Summary P&amp;L'!$D$6-2018-1)*12+'Summary P&amp;L'!$B$2-1)</f>
        <v>0</v>
      </c>
      <c r="G63" s="7">
        <f ca="1">+SUM(OFFSET(IS_Data!D63,0,(-2015+'Summary P&amp;L'!$D$6)*12+'Summary P&amp;L'!$B$1-1):OFFSET(IS_Data!D63,0,(-2015+'Summary P&amp;L'!$D$6)*12*2-1))</f>
        <v>0</v>
      </c>
      <c r="H63" s="10" t="str">
        <f>IS_Data!B63</f>
        <v>Libs_G_PH</v>
      </c>
    </row>
    <row r="64" spans="1:8" s="9" customFormat="1" x14ac:dyDescent="0.5">
      <c r="A64" s="9" t="str">
        <f>+IS_Data!C64</f>
        <v>Actuals</v>
      </c>
      <c r="B64" s="135" t="str">
        <f>IF('Summary P&amp;L'!$F$4="Libs Master","Libs Master",IF(AND('Summary P&amp;L'!$F$4="Liberatores Rollup",AND(H64&lt;&gt;"Libs_G_MA",H64&lt;&gt;"Libs_G_PH"))=TRUE,"Liberatores Rollup",IF(AND('Summary P&amp;L'!$F$4="Libs Grill Rollup",OR(H64="Libs_G_MA",H64="Libs_G_PH"))=TRUE,"Libs Grill Rollup",H64)))</f>
        <v>Libs_G_PH</v>
      </c>
      <c r="C64" s="9" t="str">
        <f>+IS_Data!A64</f>
        <v>CGS Wine</v>
      </c>
      <c r="D64" s="9">
        <f ca="1">+SUM(OFFSET(IS_Data!D64,0,('Summary P&amp;L'!$D$6-2018-1)*12):OFFSET(IS_Data!D64,0,('Summary P&amp;L'!$D$6-2018-1)*12+'Summary P&amp;L'!$B$2-1))</f>
        <v>14865</v>
      </c>
      <c r="E64" s="9">
        <f ca="1">OFFSET(IS_Data!D64,0,('Summary P&amp;L'!$D$6-2018)*12+'Summary P&amp;L'!$B$2-1)</f>
        <v>0</v>
      </c>
      <c r="F64" s="9">
        <f ca="1">OFFSET(IS_Data!D64,0,('Summary P&amp;L'!$D$6-2018-1)*12+'Summary P&amp;L'!$B$2-1)</f>
        <v>0</v>
      </c>
      <c r="G64" s="7">
        <f ca="1">+SUM(OFFSET(IS_Data!D64,0,(-2015+'Summary P&amp;L'!$D$6)*12+'Summary P&amp;L'!$B$1-1):OFFSET(IS_Data!D64,0,(-2015+'Summary P&amp;L'!$D$6)*12*2-1))</f>
        <v>0</v>
      </c>
      <c r="H64" s="10" t="str">
        <f>IS_Data!B64</f>
        <v>Libs_G_PH</v>
      </c>
    </row>
    <row r="65" spans="1:8" s="9" customFormat="1" x14ac:dyDescent="0.5">
      <c r="A65" s="9" t="str">
        <f>+IS_Data!C65</f>
        <v>Budget</v>
      </c>
      <c r="B65" s="135" t="str">
        <f>IF('Summary P&amp;L'!$F$4="Libs Master","Libs Master",IF(AND('Summary P&amp;L'!$F$4="Liberatores Rollup",AND(H65&lt;&gt;"Libs_G_MA",H65&lt;&gt;"Libs_G_PH"))=TRUE,"Liberatores Rollup",IF(AND('Summary P&amp;L'!$F$4="Libs Grill Rollup",OR(H65="Libs_G_MA",H65="Libs_G_PH"))=TRUE,"Libs Grill Rollup",H65)))</f>
        <v>Libs_G_PH</v>
      </c>
      <c r="C65" s="9" t="str">
        <f>+IS_Data!A65</f>
        <v>CGS Wine</v>
      </c>
      <c r="D65" s="9">
        <f ca="1">+SUM(OFFSET(IS_Data!D65,0,('Summary P&amp;L'!$D$6-2018-1)*12):OFFSET(IS_Data!D65,0,('Summary P&amp;L'!$D$6-2018-1)*12+'Summary P&amp;L'!$B$2-1))</f>
        <v>14865</v>
      </c>
      <c r="E65" s="9">
        <f ca="1">OFFSET(IS_Data!D65,0,('Summary P&amp;L'!$D$6-2018)*12+'Summary P&amp;L'!$B$2-1)</f>
        <v>0</v>
      </c>
      <c r="F65" s="9">
        <f ca="1">OFFSET(IS_Data!D65,0,('Summary P&amp;L'!$D$6-2018-1)*12+'Summary P&amp;L'!$B$2-1)</f>
        <v>0</v>
      </c>
      <c r="G65" s="7">
        <f ca="1">+SUM(OFFSET(IS_Data!D65,0,(-2015+'Summary P&amp;L'!$D$6)*12+'Summary P&amp;L'!$B$1-1):OFFSET(IS_Data!D65,0,(-2015+'Summary P&amp;L'!$D$6)*12*2-1))</f>
        <v>0</v>
      </c>
      <c r="H65" s="10" t="str">
        <f>IS_Data!B65</f>
        <v>Libs_G_PH</v>
      </c>
    </row>
    <row r="66" spans="1:8" s="9" customFormat="1" x14ac:dyDescent="0.5">
      <c r="A66" s="9" t="str">
        <f>+IS_Data!C66</f>
        <v>Q2 Forecast</v>
      </c>
      <c r="B66" s="135" t="str">
        <f>IF('Summary P&amp;L'!$F$4="Libs Master","Libs Master",IF(AND('Summary P&amp;L'!$F$4="Liberatores Rollup",AND(H66&lt;&gt;"Libs_G_MA",H66&lt;&gt;"Libs_G_PH"))=TRUE,"Liberatores Rollup",IF(AND('Summary P&amp;L'!$F$4="Libs Grill Rollup",OR(H66="Libs_G_MA",H66="Libs_G_PH"))=TRUE,"Libs Grill Rollup",H66)))</f>
        <v>Libs_G_PH</v>
      </c>
      <c r="C66" s="9" t="str">
        <f>+IS_Data!A66</f>
        <v>CGS Wine</v>
      </c>
      <c r="D66" s="9">
        <f ca="1">+SUM(OFFSET(IS_Data!D66,0,('Summary P&amp;L'!$D$6-2018-1)*12):OFFSET(IS_Data!D66,0,('Summary P&amp;L'!$D$6-2018-1)*12+'Summary P&amp;L'!$B$2-1))</f>
        <v>14865</v>
      </c>
      <c r="E66" s="9">
        <f ca="1">OFFSET(IS_Data!D66,0,('Summary P&amp;L'!$D$6-2018)*12+'Summary P&amp;L'!$B$2-1)</f>
        <v>0</v>
      </c>
      <c r="F66" s="9">
        <f ca="1">OFFSET(IS_Data!D66,0,('Summary P&amp;L'!$D$6-2018-1)*12+'Summary P&amp;L'!$B$2-1)</f>
        <v>0</v>
      </c>
      <c r="G66" s="7">
        <f ca="1">+SUM(OFFSET(IS_Data!D66,0,(-2015+'Summary P&amp;L'!$D$6)*12+'Summary P&amp;L'!$B$1-1):OFFSET(IS_Data!D66,0,(-2015+'Summary P&amp;L'!$D$6)*12*2-1))</f>
        <v>0</v>
      </c>
      <c r="H66" s="10" t="str">
        <f>IS_Data!B66</f>
        <v>Libs_G_PH</v>
      </c>
    </row>
    <row r="67" spans="1:8" s="9" customFormat="1" x14ac:dyDescent="0.5">
      <c r="A67" s="9" t="str">
        <f>+IS_Data!C67</f>
        <v>5+7 Forecast</v>
      </c>
      <c r="B67" s="135" t="str">
        <f>IF('Summary P&amp;L'!$F$4="Libs Master","Libs Master",IF(AND('Summary P&amp;L'!$F$4="Liberatores Rollup",AND(H67&lt;&gt;"Libs_G_MA",H67&lt;&gt;"Libs_G_PH"))=TRUE,"Liberatores Rollup",IF(AND('Summary P&amp;L'!$F$4="Libs Grill Rollup",OR(H67="Libs_G_MA",H67="Libs_G_PH"))=TRUE,"Libs Grill Rollup",H67)))</f>
        <v>Libs_G_MA</v>
      </c>
      <c r="C67" s="9" t="str">
        <f>+IS_Data!A67</f>
        <v>Discounts</v>
      </c>
      <c r="D67" s="9">
        <f ca="1">+SUM(OFFSET(IS_Data!D67,0,('Summary P&amp;L'!$D$6-2018-1)*12):OFFSET(IS_Data!D67,0,('Summary P&amp;L'!$D$6-2018-1)*12+'Summary P&amp;L'!$B$2-1))</f>
        <v>40137</v>
      </c>
      <c r="E67" s="9">
        <f ca="1">OFFSET(IS_Data!D67,0,('Summary P&amp;L'!$D$6-2018)*12+'Summary P&amp;L'!$B$2-1)</f>
        <v>0</v>
      </c>
      <c r="F67" s="9">
        <f ca="1">OFFSET(IS_Data!D67,0,('Summary P&amp;L'!$D$6-2018-1)*12+'Summary P&amp;L'!$B$2-1)</f>
        <v>0</v>
      </c>
      <c r="G67" s="7">
        <f ca="1">+SUM(OFFSET(IS_Data!D67,0,(-2015+'Summary P&amp;L'!$D$6)*12+'Summary P&amp;L'!$B$1-1):OFFSET(IS_Data!D67,0,(-2015+'Summary P&amp;L'!$D$6)*12*2-1))</f>
        <v>0</v>
      </c>
      <c r="H67" s="10" t="str">
        <f>IS_Data!B67</f>
        <v>Libs_G_MA</v>
      </c>
    </row>
    <row r="68" spans="1:8" s="9" customFormat="1" x14ac:dyDescent="0.5">
      <c r="A68" s="9" t="str">
        <f>+IS_Data!C68</f>
        <v>Actuals</v>
      </c>
      <c r="B68" s="135" t="str">
        <f>IF('Summary P&amp;L'!$F$4="Libs Master","Libs Master",IF(AND('Summary P&amp;L'!$F$4="Liberatores Rollup",AND(H68&lt;&gt;"Libs_G_MA",H68&lt;&gt;"Libs_G_PH"))=TRUE,"Liberatores Rollup",IF(AND('Summary P&amp;L'!$F$4="Libs Grill Rollup",OR(H68="Libs_G_MA",H68="Libs_G_PH"))=TRUE,"Libs Grill Rollup",H68)))</f>
        <v>Libs_G_MA</v>
      </c>
      <c r="C68" s="9" t="str">
        <f>+IS_Data!A68</f>
        <v>Discounts</v>
      </c>
      <c r="D68" s="9">
        <f ca="1">+SUM(OFFSET(IS_Data!D68,0,('Summary P&amp;L'!$D$6-2018-1)*12):OFFSET(IS_Data!D68,0,('Summary P&amp;L'!$D$6-2018-1)*12+'Summary P&amp;L'!$B$2-1))</f>
        <v>40137</v>
      </c>
      <c r="E68" s="9">
        <f ca="1">OFFSET(IS_Data!D68,0,('Summary P&amp;L'!$D$6-2018)*12+'Summary P&amp;L'!$B$2-1)</f>
        <v>0</v>
      </c>
      <c r="F68" s="9">
        <f ca="1">OFFSET(IS_Data!D68,0,('Summary P&amp;L'!$D$6-2018-1)*12+'Summary P&amp;L'!$B$2-1)</f>
        <v>0</v>
      </c>
      <c r="G68" s="7">
        <f ca="1">+SUM(OFFSET(IS_Data!D68,0,(-2015+'Summary P&amp;L'!$D$6)*12+'Summary P&amp;L'!$B$1-1):OFFSET(IS_Data!D68,0,(-2015+'Summary P&amp;L'!$D$6)*12*2-1))</f>
        <v>0</v>
      </c>
      <c r="H68" s="10" t="str">
        <f>IS_Data!B68</f>
        <v>Libs_G_MA</v>
      </c>
    </row>
    <row r="69" spans="1:8" s="9" customFormat="1" x14ac:dyDescent="0.5">
      <c r="A69" s="9" t="str">
        <f>+IS_Data!C69</f>
        <v>Budget</v>
      </c>
      <c r="B69" s="135" t="str">
        <f>IF('Summary P&amp;L'!$F$4="Libs Master","Libs Master",IF(AND('Summary P&amp;L'!$F$4="Liberatores Rollup",AND(H69&lt;&gt;"Libs_G_MA",H69&lt;&gt;"Libs_G_PH"))=TRUE,"Liberatores Rollup",IF(AND('Summary P&amp;L'!$F$4="Libs Grill Rollup",OR(H69="Libs_G_MA",H69="Libs_G_PH"))=TRUE,"Libs Grill Rollup",H69)))</f>
        <v>Libs_G_MA</v>
      </c>
      <c r="C69" s="9" t="str">
        <f>+IS_Data!A69</f>
        <v>Discounts</v>
      </c>
      <c r="D69" s="9">
        <f ca="1">+SUM(OFFSET(IS_Data!D69,0,('Summary P&amp;L'!$D$6-2018-1)*12):OFFSET(IS_Data!D69,0,('Summary P&amp;L'!$D$6-2018-1)*12+'Summary P&amp;L'!$B$2-1))</f>
        <v>40137</v>
      </c>
      <c r="E69" s="9">
        <f ca="1">OFFSET(IS_Data!D69,0,('Summary P&amp;L'!$D$6-2018)*12+'Summary P&amp;L'!$B$2-1)</f>
        <v>0</v>
      </c>
      <c r="F69" s="9">
        <f ca="1">OFFSET(IS_Data!D69,0,('Summary P&amp;L'!$D$6-2018-1)*12+'Summary P&amp;L'!$B$2-1)</f>
        <v>0</v>
      </c>
      <c r="G69" s="7">
        <f ca="1">+SUM(OFFSET(IS_Data!D69,0,(-2015+'Summary P&amp;L'!$D$6)*12+'Summary P&amp;L'!$B$1-1):OFFSET(IS_Data!D69,0,(-2015+'Summary P&amp;L'!$D$6)*12*2-1))</f>
        <v>0</v>
      </c>
      <c r="H69" s="10" t="str">
        <f>IS_Data!B69</f>
        <v>Libs_G_MA</v>
      </c>
    </row>
    <row r="70" spans="1:8" s="9" customFormat="1" x14ac:dyDescent="0.5">
      <c r="A70" s="9" t="str">
        <f>+IS_Data!C70</f>
        <v>Q2 Forecast</v>
      </c>
      <c r="B70" s="135" t="str">
        <f>IF('Summary P&amp;L'!$F$4="Libs Master","Libs Master",IF(AND('Summary P&amp;L'!$F$4="Liberatores Rollup",AND(H70&lt;&gt;"Libs_G_MA",H70&lt;&gt;"Libs_G_PH"))=TRUE,"Liberatores Rollup",IF(AND('Summary P&amp;L'!$F$4="Libs Grill Rollup",OR(H70="Libs_G_MA",H70="Libs_G_PH"))=TRUE,"Libs Grill Rollup",H70)))</f>
        <v>Libs_G_MA</v>
      </c>
      <c r="C70" s="9" t="str">
        <f>+IS_Data!A70</f>
        <v>Discounts</v>
      </c>
      <c r="D70" s="9">
        <f ca="1">+SUM(OFFSET(IS_Data!D70,0,('Summary P&amp;L'!$D$6-2018-1)*12):OFFSET(IS_Data!D70,0,('Summary P&amp;L'!$D$6-2018-1)*12+'Summary P&amp;L'!$B$2-1))</f>
        <v>40137</v>
      </c>
      <c r="E70" s="9">
        <f ca="1">OFFSET(IS_Data!D70,0,('Summary P&amp;L'!$D$6-2018)*12+'Summary P&amp;L'!$B$2-1)</f>
        <v>0</v>
      </c>
      <c r="F70" s="9">
        <f ca="1">OFFSET(IS_Data!D70,0,('Summary P&amp;L'!$D$6-2018-1)*12+'Summary P&amp;L'!$B$2-1)</f>
        <v>0</v>
      </c>
      <c r="G70" s="7">
        <f ca="1">+SUM(OFFSET(IS_Data!D70,0,(-2015+'Summary P&amp;L'!$D$6)*12+'Summary P&amp;L'!$B$1-1):OFFSET(IS_Data!D70,0,(-2015+'Summary P&amp;L'!$D$6)*12*2-1))</f>
        <v>0</v>
      </c>
      <c r="H70" s="10" t="str">
        <f>IS_Data!B70</f>
        <v>Libs_G_MA</v>
      </c>
    </row>
    <row r="71" spans="1:8" s="9" customFormat="1" x14ac:dyDescent="0.5">
      <c r="A71" s="9" t="str">
        <f>+IS_Data!C71</f>
        <v>5+7 Forecast</v>
      </c>
      <c r="B71" s="135" t="str">
        <f>IF('Summary P&amp;L'!$F$4="Libs Master","Libs Master",IF(AND('Summary P&amp;L'!$F$4="Liberatores Rollup",AND(H71&lt;&gt;"Libs_G_MA",H71&lt;&gt;"Libs_G_PH"))=TRUE,"Liberatores Rollup",IF(AND('Summary P&amp;L'!$F$4="Libs Grill Rollup",OR(H71="Libs_G_MA",H71="Libs_G_PH"))=TRUE,"Libs Grill Rollup",H71)))</f>
        <v>Libs_G_PH</v>
      </c>
      <c r="C71" s="9" t="str">
        <f>+IS_Data!A71</f>
        <v>Discounts</v>
      </c>
      <c r="D71" s="9">
        <f ca="1">+SUM(OFFSET(IS_Data!D71,0,('Summary P&amp;L'!$D$6-2018-1)*12):OFFSET(IS_Data!D71,0,('Summary P&amp;L'!$D$6-2018-1)*12+'Summary P&amp;L'!$B$2-1))</f>
        <v>58471</v>
      </c>
      <c r="E71" s="9">
        <f ca="1">OFFSET(IS_Data!D71,0,('Summary P&amp;L'!$D$6-2018)*12+'Summary P&amp;L'!$B$2-1)</f>
        <v>0</v>
      </c>
      <c r="F71" s="9">
        <f ca="1">OFFSET(IS_Data!D71,0,('Summary P&amp;L'!$D$6-2018-1)*12+'Summary P&amp;L'!$B$2-1)</f>
        <v>0</v>
      </c>
      <c r="G71" s="7">
        <f ca="1">+SUM(OFFSET(IS_Data!D71,0,(-2015+'Summary P&amp;L'!$D$6)*12+'Summary P&amp;L'!$B$1-1):OFFSET(IS_Data!D71,0,(-2015+'Summary P&amp;L'!$D$6)*12*2-1))</f>
        <v>0</v>
      </c>
      <c r="H71" s="10" t="str">
        <f>IS_Data!B71</f>
        <v>Libs_G_PH</v>
      </c>
    </row>
    <row r="72" spans="1:8" s="9" customFormat="1" x14ac:dyDescent="0.5">
      <c r="A72" s="9" t="str">
        <f>+IS_Data!C72</f>
        <v>Actuals</v>
      </c>
      <c r="B72" s="135" t="str">
        <f>IF('Summary P&amp;L'!$F$4="Libs Master","Libs Master",IF(AND('Summary P&amp;L'!$F$4="Liberatores Rollup",AND(H72&lt;&gt;"Libs_G_MA",H72&lt;&gt;"Libs_G_PH"))=TRUE,"Liberatores Rollup",IF(AND('Summary P&amp;L'!$F$4="Libs Grill Rollup",OR(H72="Libs_G_MA",H72="Libs_G_PH"))=TRUE,"Libs Grill Rollup",H72)))</f>
        <v>Libs_G_PH</v>
      </c>
      <c r="C72" s="9" t="str">
        <f>+IS_Data!A72</f>
        <v>Discounts</v>
      </c>
      <c r="D72" s="9">
        <f ca="1">+SUM(OFFSET(IS_Data!D72,0,('Summary P&amp;L'!$D$6-2018-1)*12):OFFSET(IS_Data!D72,0,('Summary P&amp;L'!$D$6-2018-1)*12+'Summary P&amp;L'!$B$2-1))</f>
        <v>58471</v>
      </c>
      <c r="E72" s="9">
        <f ca="1">OFFSET(IS_Data!D72,0,('Summary P&amp;L'!$D$6-2018)*12+'Summary P&amp;L'!$B$2-1)</f>
        <v>0</v>
      </c>
      <c r="F72" s="9">
        <f ca="1">OFFSET(IS_Data!D72,0,('Summary P&amp;L'!$D$6-2018-1)*12+'Summary P&amp;L'!$B$2-1)</f>
        <v>0</v>
      </c>
      <c r="G72" s="7">
        <f ca="1">+SUM(OFFSET(IS_Data!D72,0,(-2015+'Summary P&amp;L'!$D$6)*12+'Summary P&amp;L'!$B$1-1):OFFSET(IS_Data!D72,0,(-2015+'Summary P&amp;L'!$D$6)*12*2-1))</f>
        <v>0</v>
      </c>
      <c r="H72" s="10" t="str">
        <f>IS_Data!B72</f>
        <v>Libs_G_PH</v>
      </c>
    </row>
    <row r="73" spans="1:8" s="9" customFormat="1" x14ac:dyDescent="0.5">
      <c r="A73" s="9" t="str">
        <f>+IS_Data!C73</f>
        <v>Budget</v>
      </c>
      <c r="B73" s="135" t="str">
        <f>IF('Summary P&amp;L'!$F$4="Libs Master","Libs Master",IF(AND('Summary P&amp;L'!$F$4="Liberatores Rollup",AND(H73&lt;&gt;"Libs_G_MA",H73&lt;&gt;"Libs_G_PH"))=TRUE,"Liberatores Rollup",IF(AND('Summary P&amp;L'!$F$4="Libs Grill Rollup",OR(H73="Libs_G_MA",H73="Libs_G_PH"))=TRUE,"Libs Grill Rollup",H73)))</f>
        <v>Libs_G_PH</v>
      </c>
      <c r="C73" s="9" t="str">
        <f>+IS_Data!A73</f>
        <v>Discounts</v>
      </c>
      <c r="D73" s="9">
        <f ca="1">+SUM(OFFSET(IS_Data!D73,0,('Summary P&amp;L'!$D$6-2018-1)*12):OFFSET(IS_Data!D73,0,('Summary P&amp;L'!$D$6-2018-1)*12+'Summary P&amp;L'!$B$2-1))</f>
        <v>58471</v>
      </c>
      <c r="E73" s="9">
        <f ca="1">OFFSET(IS_Data!D73,0,('Summary P&amp;L'!$D$6-2018)*12+'Summary P&amp;L'!$B$2-1)</f>
        <v>0</v>
      </c>
      <c r="F73" s="9">
        <f ca="1">OFFSET(IS_Data!D73,0,('Summary P&amp;L'!$D$6-2018-1)*12+'Summary P&amp;L'!$B$2-1)</f>
        <v>0</v>
      </c>
      <c r="G73" s="7">
        <f ca="1">+SUM(OFFSET(IS_Data!D73,0,(-2015+'Summary P&amp;L'!$D$6)*12+'Summary P&amp;L'!$B$1-1):OFFSET(IS_Data!D73,0,(-2015+'Summary P&amp;L'!$D$6)*12*2-1))</f>
        <v>0</v>
      </c>
      <c r="H73" s="10" t="str">
        <f>IS_Data!B73</f>
        <v>Libs_G_PH</v>
      </c>
    </row>
    <row r="74" spans="1:8" s="9" customFormat="1" x14ac:dyDescent="0.5">
      <c r="A74" s="9" t="str">
        <f>+IS_Data!C74</f>
        <v>Q2 Forecast</v>
      </c>
      <c r="B74" s="135" t="str">
        <f>IF('Summary P&amp;L'!$F$4="Libs Master","Libs Master",IF(AND('Summary P&amp;L'!$F$4="Liberatores Rollup",AND(H74&lt;&gt;"Libs_G_MA",H74&lt;&gt;"Libs_G_PH"))=TRUE,"Liberatores Rollup",IF(AND('Summary P&amp;L'!$F$4="Libs Grill Rollup",OR(H74="Libs_G_MA",H74="Libs_G_PH"))=TRUE,"Libs Grill Rollup",H74)))</f>
        <v>Libs_G_PH</v>
      </c>
      <c r="C74" s="9" t="str">
        <f>+IS_Data!A74</f>
        <v>Discounts</v>
      </c>
      <c r="D74" s="9">
        <f ca="1">+SUM(OFFSET(IS_Data!D74,0,('Summary P&amp;L'!$D$6-2018-1)*12):OFFSET(IS_Data!D74,0,('Summary P&amp;L'!$D$6-2018-1)*12+'Summary P&amp;L'!$B$2-1))</f>
        <v>58471</v>
      </c>
      <c r="E74" s="9">
        <f ca="1">OFFSET(IS_Data!D74,0,('Summary P&amp;L'!$D$6-2018)*12+'Summary P&amp;L'!$B$2-1)</f>
        <v>0</v>
      </c>
      <c r="F74" s="9">
        <f ca="1">OFFSET(IS_Data!D74,0,('Summary P&amp;L'!$D$6-2018-1)*12+'Summary P&amp;L'!$B$2-1)</f>
        <v>0</v>
      </c>
      <c r="G74" s="7">
        <f ca="1">+SUM(OFFSET(IS_Data!D74,0,(-2015+'Summary P&amp;L'!$D$6)*12+'Summary P&amp;L'!$B$1-1):OFFSET(IS_Data!D74,0,(-2015+'Summary P&amp;L'!$D$6)*12*2-1))</f>
        <v>0</v>
      </c>
      <c r="H74" s="10" t="str">
        <f>IS_Data!B74</f>
        <v>Libs_G_PH</v>
      </c>
    </row>
    <row r="75" spans="1:8" s="9" customFormat="1" x14ac:dyDescent="0.5">
      <c r="A75" s="9">
        <f>+IS_Data!C75</f>
        <v>0</v>
      </c>
      <c r="B75" s="135">
        <f>IF('Summary P&amp;L'!$F$4="Libs Master","Libs Master",IF(AND('Summary P&amp;L'!$F$4="Liberatores Rollup",AND(H75&lt;&gt;"Libs_G_MA",H75&lt;&gt;"Libs_G_PH"))=TRUE,"Liberatores Rollup",IF(AND('Summary P&amp;L'!$F$4="Libs Grill Rollup",OR(H75="Libs_G_MA",H75="Libs_G_PH"))=TRUE,"Libs Grill Rollup",H75)))</f>
        <v>0</v>
      </c>
      <c r="C75" s="9" t="str">
        <f>+IS_Data!A75</f>
        <v>Facility Expenses</v>
      </c>
      <c r="D75" s="9">
        <f ca="1">+SUM(OFFSET(IS_Data!D75,0,('Summary P&amp;L'!$D$6-2018-1)*12):OFFSET(IS_Data!D75,0,('Summary P&amp;L'!$D$6-2018-1)*12+'Summary P&amp;L'!$B$2-1))</f>
        <v>0</v>
      </c>
      <c r="E75" s="9">
        <f ca="1">OFFSET(IS_Data!D75,0,('Summary P&amp;L'!$D$6-2018)*12+'Summary P&amp;L'!$B$2-1)</f>
        <v>0</v>
      </c>
      <c r="F75" s="9">
        <f ca="1">OFFSET(IS_Data!D75,0,('Summary P&amp;L'!$D$6-2018-1)*12+'Summary P&amp;L'!$B$2-1)</f>
        <v>0</v>
      </c>
      <c r="G75" s="7">
        <f ca="1">+SUM(OFFSET(IS_Data!D75,0,(-2015+'Summary P&amp;L'!$D$6)*12+'Summary P&amp;L'!$B$1-1):OFFSET(IS_Data!D75,0,(-2015+'Summary P&amp;L'!$D$6)*12*2-1))</f>
        <v>0</v>
      </c>
      <c r="H75" s="10">
        <f>IS_Data!B75</f>
        <v>0</v>
      </c>
    </row>
    <row r="76" spans="1:8" s="9" customFormat="1" x14ac:dyDescent="0.5">
      <c r="A76" s="9" t="str">
        <f>+IS_Data!C76</f>
        <v>Actuals</v>
      </c>
      <c r="B76" s="135" t="str">
        <f>IF('Summary P&amp;L'!$F$4="Libs Master","Libs Master",IF(AND('Summary P&amp;L'!$F$4="Liberatores Rollup",AND(H76&lt;&gt;"Libs_G_MA",H76&lt;&gt;"Libs_G_PH"))=TRUE,"Liberatores Rollup",IF(AND('Summary P&amp;L'!$F$4="Libs Grill Rollup",OR(H76="Libs_G_MA",H76="Libs_G_PH"))=TRUE,"Libs Grill Rollup",H76)))</f>
        <v>Libs_G_MA</v>
      </c>
      <c r="C76" s="9" t="str">
        <f>+IS_Data!A76</f>
        <v>Facility Expenses</v>
      </c>
      <c r="D76" s="9">
        <f ca="1">+SUM(OFFSET(IS_Data!D76,0,('Summary P&amp;L'!$D$6-2018-1)*12):OFFSET(IS_Data!D76,0,('Summary P&amp;L'!$D$6-2018-1)*12+'Summary P&amp;L'!$B$2-1))</f>
        <v>86191</v>
      </c>
      <c r="E76" s="9">
        <f ca="1">OFFSET(IS_Data!D76,0,('Summary P&amp;L'!$D$6-2018)*12+'Summary P&amp;L'!$B$2-1)</f>
        <v>0</v>
      </c>
      <c r="F76" s="9">
        <f ca="1">OFFSET(IS_Data!D76,0,('Summary P&amp;L'!$D$6-2018-1)*12+'Summary P&amp;L'!$B$2-1)</f>
        <v>0</v>
      </c>
      <c r="G76" s="7">
        <f ca="1">+SUM(OFFSET(IS_Data!D76,0,(-2015+'Summary P&amp;L'!$D$6)*12+'Summary P&amp;L'!$B$1-1):OFFSET(IS_Data!D76,0,(-2015+'Summary P&amp;L'!$D$6)*12*2-1))</f>
        <v>0</v>
      </c>
      <c r="H76" s="10" t="str">
        <f>IS_Data!B76</f>
        <v>Libs_G_MA</v>
      </c>
    </row>
    <row r="77" spans="1:8" s="9" customFormat="1" x14ac:dyDescent="0.5">
      <c r="A77" s="9" t="str">
        <f>+IS_Data!C77</f>
        <v>Budget</v>
      </c>
      <c r="B77" s="135" t="str">
        <f>IF('Summary P&amp;L'!$F$4="Libs Master","Libs Master",IF(AND('Summary P&amp;L'!$F$4="Liberatores Rollup",AND(H77&lt;&gt;"Libs_G_MA",H77&lt;&gt;"Libs_G_PH"))=TRUE,"Liberatores Rollup",IF(AND('Summary P&amp;L'!$F$4="Libs Grill Rollup",OR(H77="Libs_G_MA",H77="Libs_G_PH"))=TRUE,"Libs Grill Rollup",H77)))</f>
        <v>Libs_G_MA</v>
      </c>
      <c r="C77" s="9" t="str">
        <f>+IS_Data!A77</f>
        <v>Facility Expenses</v>
      </c>
      <c r="D77" s="9">
        <f ca="1">+SUM(OFFSET(IS_Data!D77,0,('Summary P&amp;L'!$D$6-2018-1)*12):OFFSET(IS_Data!D77,0,('Summary P&amp;L'!$D$6-2018-1)*12+'Summary P&amp;L'!$B$2-1))</f>
        <v>86191</v>
      </c>
      <c r="E77" s="9">
        <f ca="1">OFFSET(IS_Data!D77,0,('Summary P&amp;L'!$D$6-2018)*12+'Summary P&amp;L'!$B$2-1)</f>
        <v>0</v>
      </c>
      <c r="F77" s="9">
        <f ca="1">OFFSET(IS_Data!D77,0,('Summary P&amp;L'!$D$6-2018-1)*12+'Summary P&amp;L'!$B$2-1)</f>
        <v>0</v>
      </c>
      <c r="G77" s="7">
        <f ca="1">+SUM(OFFSET(IS_Data!D77,0,(-2015+'Summary P&amp;L'!$D$6)*12+'Summary P&amp;L'!$B$1-1):OFFSET(IS_Data!D77,0,(-2015+'Summary P&amp;L'!$D$6)*12*2-1))</f>
        <v>0</v>
      </c>
      <c r="H77" s="10" t="str">
        <f>IS_Data!B77</f>
        <v>Libs_G_MA</v>
      </c>
    </row>
    <row r="78" spans="1:8" s="9" customFormat="1" x14ac:dyDescent="0.5">
      <c r="A78" s="9" t="str">
        <f>+IS_Data!C78</f>
        <v>5+7 Forecast</v>
      </c>
      <c r="B78" s="135" t="str">
        <f>IF('Summary P&amp;L'!$F$4="Libs Master","Libs Master",IF(AND('Summary P&amp;L'!$F$4="Liberatores Rollup",AND(H78&lt;&gt;"Libs_G_MA",H78&lt;&gt;"Libs_G_PH"))=TRUE,"Liberatores Rollup",IF(AND('Summary P&amp;L'!$F$4="Libs Grill Rollup",OR(H78="Libs_G_MA",H78="Libs_G_PH"))=TRUE,"Libs Grill Rollup",H78)))</f>
        <v>Libs_G_PH</v>
      </c>
      <c r="C78" s="9" t="str">
        <f>+IS_Data!A78</f>
        <v>Facility Expenses</v>
      </c>
      <c r="D78" s="9">
        <f ca="1">+SUM(OFFSET(IS_Data!D78,0,('Summary P&amp;L'!$D$6-2018-1)*12):OFFSET(IS_Data!D78,0,('Summary P&amp;L'!$D$6-2018-1)*12+'Summary P&amp;L'!$B$2-1))</f>
        <v>34606</v>
      </c>
      <c r="E78" s="9">
        <f ca="1">OFFSET(IS_Data!D78,0,('Summary P&amp;L'!$D$6-2018)*12+'Summary P&amp;L'!$B$2-1)</f>
        <v>0</v>
      </c>
      <c r="F78" s="9">
        <f ca="1">OFFSET(IS_Data!D78,0,('Summary P&amp;L'!$D$6-2018-1)*12+'Summary P&amp;L'!$B$2-1)</f>
        <v>0</v>
      </c>
      <c r="G78" s="7">
        <f ca="1">+SUM(OFFSET(IS_Data!D78,0,(-2015+'Summary P&amp;L'!$D$6)*12+'Summary P&amp;L'!$B$1-1):OFFSET(IS_Data!D78,0,(-2015+'Summary P&amp;L'!$D$6)*12*2-1))</f>
        <v>0</v>
      </c>
      <c r="H78" s="10" t="str">
        <f>IS_Data!B78</f>
        <v>Libs_G_PH</v>
      </c>
    </row>
    <row r="79" spans="1:8" s="9" customFormat="1" x14ac:dyDescent="0.5">
      <c r="A79" s="9" t="str">
        <f>+IS_Data!C79</f>
        <v>Actuals</v>
      </c>
      <c r="B79" s="135" t="str">
        <f>IF('Summary P&amp;L'!$F$4="Libs Master","Libs Master",IF(AND('Summary P&amp;L'!$F$4="Liberatores Rollup",AND(H79&lt;&gt;"Libs_G_MA",H79&lt;&gt;"Libs_G_PH"))=TRUE,"Liberatores Rollup",IF(AND('Summary P&amp;L'!$F$4="Libs Grill Rollup",OR(H79="Libs_G_MA",H79="Libs_G_PH"))=TRUE,"Libs Grill Rollup",H79)))</f>
        <v>Libs_G_PH</v>
      </c>
      <c r="C79" s="9" t="str">
        <f>+IS_Data!A79</f>
        <v>Facility Expenses</v>
      </c>
      <c r="D79" s="9">
        <f ca="1">+SUM(OFFSET(IS_Data!D79,0,('Summary P&amp;L'!$D$6-2018-1)*12):OFFSET(IS_Data!D79,0,('Summary P&amp;L'!$D$6-2018-1)*12+'Summary P&amp;L'!$B$2-1))</f>
        <v>106150</v>
      </c>
      <c r="E79" s="9">
        <f ca="1">OFFSET(IS_Data!D79,0,('Summary P&amp;L'!$D$6-2018)*12+'Summary P&amp;L'!$B$2-1)</f>
        <v>0</v>
      </c>
      <c r="F79" s="9">
        <f ca="1">OFFSET(IS_Data!D79,0,('Summary P&amp;L'!$D$6-2018-1)*12+'Summary P&amp;L'!$B$2-1)</f>
        <v>0</v>
      </c>
      <c r="G79" s="7">
        <f ca="1">+SUM(OFFSET(IS_Data!D79,0,(-2015+'Summary P&amp;L'!$D$6)*12+'Summary P&amp;L'!$B$1-1):OFFSET(IS_Data!D79,0,(-2015+'Summary P&amp;L'!$D$6)*12*2-1))</f>
        <v>0</v>
      </c>
      <c r="H79" s="10" t="str">
        <f>IS_Data!B79</f>
        <v>Libs_G_PH</v>
      </c>
    </row>
    <row r="80" spans="1:8" s="9" customFormat="1" x14ac:dyDescent="0.5">
      <c r="A80" s="9" t="str">
        <f>+IS_Data!C80</f>
        <v>Budget</v>
      </c>
      <c r="B80" s="135" t="str">
        <f>IF('Summary P&amp;L'!$F$4="Libs Master","Libs Master",IF(AND('Summary P&amp;L'!$F$4="Liberatores Rollup",AND(H80&lt;&gt;"Libs_G_MA",H80&lt;&gt;"Libs_G_PH"))=TRUE,"Liberatores Rollup",IF(AND('Summary P&amp;L'!$F$4="Libs Grill Rollup",OR(H80="Libs_G_MA",H80="Libs_G_PH"))=TRUE,"Libs Grill Rollup",H80)))</f>
        <v>Libs_G_PH</v>
      </c>
      <c r="C80" s="9" t="str">
        <f>+IS_Data!A80</f>
        <v>Facility Expenses</v>
      </c>
      <c r="D80" s="9">
        <f ca="1">+SUM(OFFSET(IS_Data!D80,0,('Summary P&amp;L'!$D$6-2018-1)*12):OFFSET(IS_Data!D80,0,('Summary P&amp;L'!$D$6-2018-1)*12+'Summary P&amp;L'!$B$2-1))</f>
        <v>106150</v>
      </c>
      <c r="E80" s="9">
        <f ca="1">OFFSET(IS_Data!D80,0,('Summary P&amp;L'!$D$6-2018)*12+'Summary P&amp;L'!$B$2-1)</f>
        <v>0</v>
      </c>
      <c r="F80" s="9">
        <f ca="1">OFFSET(IS_Data!D80,0,('Summary P&amp;L'!$D$6-2018-1)*12+'Summary P&amp;L'!$B$2-1)</f>
        <v>0</v>
      </c>
      <c r="G80" s="7">
        <f ca="1">+SUM(OFFSET(IS_Data!D80,0,(-2015+'Summary P&amp;L'!$D$6)*12+'Summary P&amp;L'!$B$1-1):OFFSET(IS_Data!D80,0,(-2015+'Summary P&amp;L'!$D$6)*12*2-1))</f>
        <v>0</v>
      </c>
      <c r="H80" s="10" t="str">
        <f>IS_Data!B80</f>
        <v>Libs_G_PH</v>
      </c>
    </row>
    <row r="81" spans="1:8" s="9" customFormat="1" x14ac:dyDescent="0.5">
      <c r="A81" s="9" t="str">
        <f>+IS_Data!C81</f>
        <v>Q2 Forecast</v>
      </c>
      <c r="B81" s="135" t="str">
        <f>IF('Summary P&amp;L'!$F$4="Libs Master","Libs Master",IF(AND('Summary P&amp;L'!$F$4="Liberatores Rollup",AND(H81&lt;&gt;"Libs_G_MA",H81&lt;&gt;"Libs_G_PH"))=TRUE,"Liberatores Rollup",IF(AND('Summary P&amp;L'!$F$4="Libs Grill Rollup",OR(H81="Libs_G_MA",H81="Libs_G_PH"))=TRUE,"Libs Grill Rollup",H81)))</f>
        <v>Libs_G_PH</v>
      </c>
      <c r="C81" s="9" t="str">
        <f>+IS_Data!A81</f>
        <v>Facility Expenses</v>
      </c>
      <c r="D81" s="9">
        <f ca="1">+SUM(OFFSET(IS_Data!D81,0,('Summary P&amp;L'!$D$6-2018-1)*12):OFFSET(IS_Data!D81,0,('Summary P&amp;L'!$D$6-2018-1)*12+'Summary P&amp;L'!$B$2-1))</f>
        <v>34606</v>
      </c>
      <c r="E81" s="9">
        <f ca="1">OFFSET(IS_Data!D81,0,('Summary P&amp;L'!$D$6-2018)*12+'Summary P&amp;L'!$B$2-1)</f>
        <v>0</v>
      </c>
      <c r="F81" s="9">
        <f ca="1">OFFSET(IS_Data!D81,0,('Summary P&amp;L'!$D$6-2018-1)*12+'Summary P&amp;L'!$B$2-1)</f>
        <v>0</v>
      </c>
      <c r="G81" s="7">
        <f ca="1">+SUM(OFFSET(IS_Data!D81,0,(-2015+'Summary P&amp;L'!$D$6)*12+'Summary P&amp;L'!$B$1-1):OFFSET(IS_Data!D81,0,(-2015+'Summary P&amp;L'!$D$6)*12*2-1))</f>
        <v>0</v>
      </c>
      <c r="H81" s="10" t="str">
        <f>IS_Data!B81</f>
        <v>Libs_G_PH</v>
      </c>
    </row>
    <row r="82" spans="1:8" s="9" customFormat="1" x14ac:dyDescent="0.5">
      <c r="A82" s="9" t="str">
        <f>+IS_Data!C82</f>
        <v>5+7 Forecast</v>
      </c>
      <c r="B82" s="135" t="str">
        <f>IF('Summary P&amp;L'!$F$4="Libs Master","Libs Master",IF(AND('Summary P&amp;L'!$F$4="Liberatores Rollup",AND(H82&lt;&gt;"Libs_G_MA",H82&lt;&gt;"Libs_G_PH"))=TRUE,"Liberatores Rollup",IF(AND('Summary P&amp;L'!$F$4="Libs Grill Rollup",OR(H82="Libs_G_MA",H82="Libs_G_PH"))=TRUE,"Libs Grill Rollup",H82)))</f>
        <v>Libs_G_MA</v>
      </c>
      <c r="C82" s="9" t="str">
        <f>+IS_Data!A82</f>
        <v>FOH</v>
      </c>
      <c r="D82" s="9">
        <f ca="1">+SUM(OFFSET(IS_Data!D82,0,('Summary P&amp;L'!$D$6-2018-1)*12):OFFSET(IS_Data!D82,0,('Summary P&amp;L'!$D$6-2018-1)*12+'Summary P&amp;L'!$B$2-1))</f>
        <v>377724</v>
      </c>
      <c r="E82" s="9">
        <f ca="1">OFFSET(IS_Data!D82,0,('Summary P&amp;L'!$D$6-2018)*12+'Summary P&amp;L'!$B$2-1)</f>
        <v>0</v>
      </c>
      <c r="F82" s="9">
        <f ca="1">OFFSET(IS_Data!D82,0,('Summary P&amp;L'!$D$6-2018-1)*12+'Summary P&amp;L'!$B$2-1)</f>
        <v>0</v>
      </c>
      <c r="G82" s="7">
        <f ca="1">+SUM(OFFSET(IS_Data!D82,0,(-2015+'Summary P&amp;L'!$D$6)*12+'Summary P&amp;L'!$B$1-1):OFFSET(IS_Data!D82,0,(-2015+'Summary P&amp;L'!$D$6)*12*2-1))</f>
        <v>0</v>
      </c>
      <c r="H82" s="10" t="str">
        <f>IS_Data!B82</f>
        <v>Libs_G_MA</v>
      </c>
    </row>
    <row r="83" spans="1:8" s="9" customFormat="1" x14ac:dyDescent="0.5">
      <c r="A83" s="9" t="str">
        <f>+IS_Data!C83</f>
        <v>Actuals</v>
      </c>
      <c r="B83" s="135" t="str">
        <f>IF('Summary P&amp;L'!$F$4="Libs Master","Libs Master",IF(AND('Summary P&amp;L'!$F$4="Liberatores Rollup",AND(H83&lt;&gt;"Libs_G_MA",H83&lt;&gt;"Libs_G_PH"))=TRUE,"Liberatores Rollup",IF(AND('Summary P&amp;L'!$F$4="Libs Grill Rollup",OR(H83="Libs_G_MA",H83="Libs_G_PH"))=TRUE,"Libs Grill Rollup",H83)))</f>
        <v>Libs_G_MA</v>
      </c>
      <c r="C83" s="9" t="str">
        <f>+IS_Data!A83</f>
        <v>FOH</v>
      </c>
      <c r="D83" s="9">
        <f ca="1">+SUM(OFFSET(IS_Data!D83,0,('Summary P&amp;L'!$D$6-2018-1)*12):OFFSET(IS_Data!D83,0,('Summary P&amp;L'!$D$6-2018-1)*12+'Summary P&amp;L'!$B$2-1))</f>
        <v>377724</v>
      </c>
      <c r="E83" s="9">
        <f ca="1">OFFSET(IS_Data!D83,0,('Summary P&amp;L'!$D$6-2018)*12+'Summary P&amp;L'!$B$2-1)</f>
        <v>0</v>
      </c>
      <c r="F83" s="9">
        <f ca="1">OFFSET(IS_Data!D83,0,('Summary P&amp;L'!$D$6-2018-1)*12+'Summary P&amp;L'!$B$2-1)</f>
        <v>0</v>
      </c>
      <c r="G83" s="7">
        <f ca="1">+SUM(OFFSET(IS_Data!D83,0,(-2015+'Summary P&amp;L'!$D$6)*12+'Summary P&amp;L'!$B$1-1):OFFSET(IS_Data!D83,0,(-2015+'Summary P&amp;L'!$D$6)*12*2-1))</f>
        <v>0</v>
      </c>
      <c r="H83" s="10" t="str">
        <f>IS_Data!B83</f>
        <v>Libs_G_MA</v>
      </c>
    </row>
    <row r="84" spans="1:8" s="9" customFormat="1" x14ac:dyDescent="0.5">
      <c r="A84" s="9" t="str">
        <f>+IS_Data!C84</f>
        <v>Budget</v>
      </c>
      <c r="B84" s="135" t="str">
        <f>IF('Summary P&amp;L'!$F$4="Libs Master","Libs Master",IF(AND('Summary P&amp;L'!$F$4="Liberatores Rollup",AND(H84&lt;&gt;"Libs_G_MA",H84&lt;&gt;"Libs_G_PH"))=TRUE,"Liberatores Rollup",IF(AND('Summary P&amp;L'!$F$4="Libs Grill Rollup",OR(H84="Libs_G_MA",H84="Libs_G_PH"))=TRUE,"Libs Grill Rollup",H84)))</f>
        <v>Libs_G_MA</v>
      </c>
      <c r="C84" s="9" t="str">
        <f>+IS_Data!A84</f>
        <v>FOH</v>
      </c>
      <c r="D84" s="9">
        <f ca="1">+SUM(OFFSET(IS_Data!D84,0,('Summary P&amp;L'!$D$6-2018-1)*12):OFFSET(IS_Data!D84,0,('Summary P&amp;L'!$D$6-2018-1)*12+'Summary P&amp;L'!$B$2-1))</f>
        <v>377724</v>
      </c>
      <c r="E84" s="9">
        <f ca="1">OFFSET(IS_Data!D84,0,('Summary P&amp;L'!$D$6-2018)*12+'Summary P&amp;L'!$B$2-1)</f>
        <v>0</v>
      </c>
      <c r="F84" s="9">
        <f ca="1">OFFSET(IS_Data!D84,0,('Summary P&amp;L'!$D$6-2018-1)*12+'Summary P&amp;L'!$B$2-1)</f>
        <v>0</v>
      </c>
      <c r="G84" s="7">
        <f ca="1">+SUM(OFFSET(IS_Data!D84,0,(-2015+'Summary P&amp;L'!$D$6)*12+'Summary P&amp;L'!$B$1-1):OFFSET(IS_Data!D84,0,(-2015+'Summary P&amp;L'!$D$6)*12*2-1))</f>
        <v>0</v>
      </c>
      <c r="H84" s="10" t="str">
        <f>IS_Data!B84</f>
        <v>Libs_G_MA</v>
      </c>
    </row>
    <row r="85" spans="1:8" s="9" customFormat="1" x14ac:dyDescent="0.5">
      <c r="A85" s="9" t="str">
        <f>+IS_Data!C85</f>
        <v>Q2 Forecast</v>
      </c>
      <c r="B85" s="135" t="str">
        <f>IF('Summary P&amp;L'!$F$4="Libs Master","Libs Master",IF(AND('Summary P&amp;L'!$F$4="Liberatores Rollup",AND(H85&lt;&gt;"Libs_G_MA",H85&lt;&gt;"Libs_G_PH"))=TRUE,"Liberatores Rollup",IF(AND('Summary P&amp;L'!$F$4="Libs Grill Rollup",OR(H85="Libs_G_MA",H85="Libs_G_PH"))=TRUE,"Libs Grill Rollup",H85)))</f>
        <v>Libs_G_MA</v>
      </c>
      <c r="C85" s="9" t="str">
        <f>+IS_Data!A85</f>
        <v>FOH</v>
      </c>
      <c r="D85" s="9">
        <f ca="1">+SUM(OFFSET(IS_Data!D85,0,('Summary P&amp;L'!$D$6-2018-1)*12):OFFSET(IS_Data!D85,0,('Summary P&amp;L'!$D$6-2018-1)*12+'Summary P&amp;L'!$B$2-1))</f>
        <v>377724</v>
      </c>
      <c r="E85" s="9">
        <f ca="1">OFFSET(IS_Data!D85,0,('Summary P&amp;L'!$D$6-2018)*12+'Summary P&amp;L'!$B$2-1)</f>
        <v>0</v>
      </c>
      <c r="F85" s="9">
        <f ca="1">OFFSET(IS_Data!D85,0,('Summary P&amp;L'!$D$6-2018-1)*12+'Summary P&amp;L'!$B$2-1)</f>
        <v>0</v>
      </c>
      <c r="G85" s="7">
        <f ca="1">+SUM(OFFSET(IS_Data!D85,0,(-2015+'Summary P&amp;L'!$D$6)*12+'Summary P&amp;L'!$B$1-1):OFFSET(IS_Data!D85,0,(-2015+'Summary P&amp;L'!$D$6)*12*2-1))</f>
        <v>0</v>
      </c>
      <c r="H85" s="10" t="str">
        <f>IS_Data!B85</f>
        <v>Libs_G_MA</v>
      </c>
    </row>
    <row r="86" spans="1:8" s="9" customFormat="1" x14ac:dyDescent="0.5">
      <c r="A86" s="9" t="str">
        <f>+IS_Data!C86</f>
        <v>5+7 Forecast</v>
      </c>
      <c r="B86" s="135" t="str">
        <f>IF('Summary P&amp;L'!$F$4="Libs Master","Libs Master",IF(AND('Summary P&amp;L'!$F$4="Liberatores Rollup",AND(H86&lt;&gt;"Libs_G_MA",H86&lt;&gt;"Libs_G_PH"))=TRUE,"Liberatores Rollup",IF(AND('Summary P&amp;L'!$F$4="Libs Grill Rollup",OR(H86="Libs_G_MA",H86="Libs_G_PH"))=TRUE,"Libs Grill Rollup",H86)))</f>
        <v>Libs_G_PH</v>
      </c>
      <c r="C86" s="9" t="str">
        <f>+IS_Data!A86</f>
        <v>FOH</v>
      </c>
      <c r="D86" s="9">
        <f ca="1">+SUM(OFFSET(IS_Data!D86,0,('Summary P&amp;L'!$D$6-2018-1)*12):OFFSET(IS_Data!D86,0,('Summary P&amp;L'!$D$6-2018-1)*12+'Summary P&amp;L'!$B$2-1))</f>
        <v>507108</v>
      </c>
      <c r="E86" s="9">
        <f ca="1">OFFSET(IS_Data!D86,0,('Summary P&amp;L'!$D$6-2018)*12+'Summary P&amp;L'!$B$2-1)</f>
        <v>0</v>
      </c>
      <c r="F86" s="9">
        <f ca="1">OFFSET(IS_Data!D86,0,('Summary P&amp;L'!$D$6-2018-1)*12+'Summary P&amp;L'!$B$2-1)</f>
        <v>0</v>
      </c>
      <c r="G86" s="7">
        <f ca="1">+SUM(OFFSET(IS_Data!D86,0,(-2015+'Summary P&amp;L'!$D$6)*12+'Summary P&amp;L'!$B$1-1):OFFSET(IS_Data!D86,0,(-2015+'Summary P&amp;L'!$D$6)*12*2-1))</f>
        <v>0</v>
      </c>
      <c r="H86" s="10" t="str">
        <f>IS_Data!B86</f>
        <v>Libs_G_PH</v>
      </c>
    </row>
    <row r="87" spans="1:8" s="9" customFormat="1" x14ac:dyDescent="0.5">
      <c r="A87" s="9" t="str">
        <f>+IS_Data!C87</f>
        <v>Actuals</v>
      </c>
      <c r="B87" s="135" t="str">
        <f>IF('Summary P&amp;L'!$F$4="Libs Master","Libs Master",IF(AND('Summary P&amp;L'!$F$4="Liberatores Rollup",AND(H87&lt;&gt;"Libs_G_MA",H87&lt;&gt;"Libs_G_PH"))=TRUE,"Liberatores Rollup",IF(AND('Summary P&amp;L'!$F$4="Libs Grill Rollup",OR(H87="Libs_G_MA",H87="Libs_G_PH"))=TRUE,"Libs Grill Rollup",H87)))</f>
        <v>Libs_G_PH</v>
      </c>
      <c r="C87" s="9" t="str">
        <f>+IS_Data!A87</f>
        <v>FOH</v>
      </c>
      <c r="D87" s="9">
        <f ca="1">+SUM(OFFSET(IS_Data!D87,0,('Summary P&amp;L'!$D$6-2018-1)*12):OFFSET(IS_Data!D87,0,('Summary P&amp;L'!$D$6-2018-1)*12+'Summary P&amp;L'!$B$2-1))</f>
        <v>507108</v>
      </c>
      <c r="E87" s="9">
        <f ca="1">OFFSET(IS_Data!D87,0,('Summary P&amp;L'!$D$6-2018)*12+'Summary P&amp;L'!$B$2-1)</f>
        <v>0</v>
      </c>
      <c r="F87" s="9">
        <f ca="1">OFFSET(IS_Data!D87,0,('Summary P&amp;L'!$D$6-2018-1)*12+'Summary P&amp;L'!$B$2-1)</f>
        <v>0</v>
      </c>
      <c r="G87" s="7">
        <f ca="1">+SUM(OFFSET(IS_Data!D87,0,(-2015+'Summary P&amp;L'!$D$6)*12+'Summary P&amp;L'!$B$1-1):OFFSET(IS_Data!D87,0,(-2015+'Summary P&amp;L'!$D$6)*12*2-1))</f>
        <v>0</v>
      </c>
      <c r="H87" s="10" t="str">
        <f>IS_Data!B87</f>
        <v>Libs_G_PH</v>
      </c>
    </row>
    <row r="88" spans="1:8" s="9" customFormat="1" x14ac:dyDescent="0.5">
      <c r="A88" s="9" t="str">
        <f>+IS_Data!C88</f>
        <v>Budget</v>
      </c>
      <c r="B88" s="135" t="str">
        <f>IF('Summary P&amp;L'!$F$4="Libs Master","Libs Master",IF(AND('Summary P&amp;L'!$F$4="Liberatores Rollup",AND(H88&lt;&gt;"Libs_G_MA",H88&lt;&gt;"Libs_G_PH"))=TRUE,"Liberatores Rollup",IF(AND('Summary P&amp;L'!$F$4="Libs Grill Rollup",OR(H88="Libs_G_MA",H88="Libs_G_PH"))=TRUE,"Libs Grill Rollup",H88)))</f>
        <v>Libs_G_PH</v>
      </c>
      <c r="C88" s="9" t="str">
        <f>+IS_Data!A88</f>
        <v>FOH</v>
      </c>
      <c r="D88" s="9">
        <f ca="1">+SUM(OFFSET(IS_Data!D88,0,('Summary P&amp;L'!$D$6-2018-1)*12):OFFSET(IS_Data!D88,0,('Summary P&amp;L'!$D$6-2018-1)*12+'Summary P&amp;L'!$B$2-1))</f>
        <v>507108</v>
      </c>
      <c r="E88" s="9">
        <f ca="1">OFFSET(IS_Data!D88,0,('Summary P&amp;L'!$D$6-2018)*12+'Summary P&amp;L'!$B$2-1)</f>
        <v>0</v>
      </c>
      <c r="F88" s="9">
        <f ca="1">OFFSET(IS_Data!D88,0,('Summary P&amp;L'!$D$6-2018-1)*12+'Summary P&amp;L'!$B$2-1)</f>
        <v>0</v>
      </c>
      <c r="G88" s="7">
        <f ca="1">+SUM(OFFSET(IS_Data!D88,0,(-2015+'Summary P&amp;L'!$D$6)*12+'Summary P&amp;L'!$B$1-1):OFFSET(IS_Data!D88,0,(-2015+'Summary P&amp;L'!$D$6)*12*2-1))</f>
        <v>0</v>
      </c>
      <c r="H88" s="10" t="str">
        <f>IS_Data!B88</f>
        <v>Libs_G_PH</v>
      </c>
    </row>
    <row r="89" spans="1:8" s="9" customFormat="1" x14ac:dyDescent="0.5">
      <c r="A89" s="9" t="str">
        <f>+IS_Data!C89</f>
        <v>Q2 Forecast</v>
      </c>
      <c r="B89" s="135" t="str">
        <f>IF('Summary P&amp;L'!$F$4="Libs Master","Libs Master",IF(AND('Summary P&amp;L'!$F$4="Liberatores Rollup",AND(H89&lt;&gt;"Libs_G_MA",H89&lt;&gt;"Libs_G_PH"))=TRUE,"Liberatores Rollup",IF(AND('Summary P&amp;L'!$F$4="Libs Grill Rollup",OR(H89="Libs_G_MA",H89="Libs_G_PH"))=TRUE,"Libs Grill Rollup",H89)))</f>
        <v>Libs_G_PH</v>
      </c>
      <c r="C89" s="9" t="str">
        <f>+IS_Data!A89</f>
        <v>FOH</v>
      </c>
      <c r="D89" s="9">
        <f ca="1">+SUM(OFFSET(IS_Data!D89,0,('Summary P&amp;L'!$D$6-2018-1)*12):OFFSET(IS_Data!D89,0,('Summary P&amp;L'!$D$6-2018-1)*12+'Summary P&amp;L'!$B$2-1))</f>
        <v>507108</v>
      </c>
      <c r="E89" s="9">
        <f ca="1">OFFSET(IS_Data!D89,0,('Summary P&amp;L'!$D$6-2018)*12+'Summary P&amp;L'!$B$2-1)</f>
        <v>0</v>
      </c>
      <c r="F89" s="9">
        <f ca="1">OFFSET(IS_Data!D89,0,('Summary P&amp;L'!$D$6-2018-1)*12+'Summary P&amp;L'!$B$2-1)</f>
        <v>0</v>
      </c>
      <c r="G89" s="7">
        <f ca="1">+SUM(OFFSET(IS_Data!D89,0,(-2015+'Summary P&amp;L'!$D$6)*12+'Summary P&amp;L'!$B$1-1):OFFSET(IS_Data!D89,0,(-2015+'Summary P&amp;L'!$D$6)*12*2-1))</f>
        <v>0</v>
      </c>
      <c r="H89" s="10" t="str">
        <f>IS_Data!B89</f>
        <v>Libs_G_PH</v>
      </c>
    </row>
    <row r="90" spans="1:8" s="9" customFormat="1" x14ac:dyDescent="0.5">
      <c r="A90" s="9" t="str">
        <f>+IS_Data!C90</f>
        <v>5+7 Forecast</v>
      </c>
      <c r="B90" s="135" t="str">
        <f>IF('Summary P&amp;L'!$F$4="Libs Master","Libs Master",IF(AND('Summary P&amp;L'!$F$4="Liberatores Rollup",AND(H90&lt;&gt;"Libs_G_MA",H90&lt;&gt;"Libs_G_PH"))=TRUE,"Liberatores Rollup",IF(AND('Summary P&amp;L'!$F$4="Libs Grill Rollup",OR(H90="Libs_G_MA",H90="Libs_G_PH"))=TRUE,"Libs Grill Rollup",H90)))</f>
        <v>Libs_G_MA</v>
      </c>
      <c r="C90" s="9" t="str">
        <f>+IS_Data!A90</f>
        <v>Food &amp; Bev</v>
      </c>
      <c r="D90" s="9">
        <f ca="1">+SUM(OFFSET(IS_Data!D90,0,('Summary P&amp;L'!$D$6-2018-1)*12):OFFSET(IS_Data!D90,0,('Summary P&amp;L'!$D$6-2018-1)*12+'Summary P&amp;L'!$B$2-1))</f>
        <v>-1991030</v>
      </c>
      <c r="E90" s="9">
        <f ca="1">OFFSET(IS_Data!D90,0,('Summary P&amp;L'!$D$6-2018)*12+'Summary P&amp;L'!$B$2-1)</f>
        <v>0</v>
      </c>
      <c r="F90" s="9">
        <f ca="1">OFFSET(IS_Data!D90,0,('Summary P&amp;L'!$D$6-2018-1)*12+'Summary P&amp;L'!$B$2-1)</f>
        <v>0</v>
      </c>
      <c r="G90" s="7">
        <f ca="1">+SUM(OFFSET(IS_Data!D90,0,(-2015+'Summary P&amp;L'!$D$6)*12+'Summary P&amp;L'!$B$1-1):OFFSET(IS_Data!D90,0,(-2015+'Summary P&amp;L'!$D$6)*12*2-1))</f>
        <v>0</v>
      </c>
      <c r="H90" s="10" t="str">
        <f>IS_Data!B90</f>
        <v>Libs_G_MA</v>
      </c>
    </row>
    <row r="91" spans="1:8" s="9" customFormat="1" x14ac:dyDescent="0.5">
      <c r="A91" s="9" t="str">
        <f>+IS_Data!C91</f>
        <v>Actuals</v>
      </c>
      <c r="B91" s="135" t="str">
        <f>IF('Summary P&amp;L'!$F$4="Libs Master","Libs Master",IF(AND('Summary P&amp;L'!$F$4="Liberatores Rollup",AND(H91&lt;&gt;"Libs_G_MA",H91&lt;&gt;"Libs_G_PH"))=TRUE,"Liberatores Rollup",IF(AND('Summary P&amp;L'!$F$4="Libs Grill Rollup",OR(H91="Libs_G_MA",H91="Libs_G_PH"))=TRUE,"Libs Grill Rollup",H91)))</f>
        <v>Libs_G_MA</v>
      </c>
      <c r="C91" s="9" t="str">
        <f>+IS_Data!A91</f>
        <v>Food &amp; Bev</v>
      </c>
      <c r="D91" s="9">
        <f ca="1">+SUM(OFFSET(IS_Data!D91,0,('Summary P&amp;L'!$D$6-2018-1)*12):OFFSET(IS_Data!D91,0,('Summary P&amp;L'!$D$6-2018-1)*12+'Summary P&amp;L'!$B$2-1))</f>
        <v>-1991030</v>
      </c>
      <c r="E91" s="9">
        <f ca="1">OFFSET(IS_Data!D91,0,('Summary P&amp;L'!$D$6-2018)*12+'Summary P&amp;L'!$B$2-1)</f>
        <v>0</v>
      </c>
      <c r="F91" s="9">
        <f ca="1">OFFSET(IS_Data!D91,0,('Summary P&amp;L'!$D$6-2018-1)*12+'Summary P&amp;L'!$B$2-1)</f>
        <v>0</v>
      </c>
      <c r="G91" s="12">
        <f ca="1">+SUM(OFFSET(IS_Data!D91,0,(-2015+'Summary P&amp;L'!$D$6)*12+'Summary P&amp;L'!$B$1-1):OFFSET(IS_Data!D91,0,(-2015+'Summary P&amp;L'!$D$6)*12*2-1))</f>
        <v>0</v>
      </c>
      <c r="H91" s="10" t="str">
        <f>IS_Data!B91</f>
        <v>Libs_G_MA</v>
      </c>
    </row>
    <row r="92" spans="1:8" s="9" customFormat="1" x14ac:dyDescent="0.5">
      <c r="A92" s="9" t="str">
        <f>+IS_Data!C92</f>
        <v>Budget</v>
      </c>
      <c r="B92" s="135" t="str">
        <f>IF('Summary P&amp;L'!$F$4="Libs Master","Libs Master",IF(AND('Summary P&amp;L'!$F$4="Liberatores Rollup",AND(H92&lt;&gt;"Libs_G_MA",H92&lt;&gt;"Libs_G_PH"))=TRUE,"Liberatores Rollup",IF(AND('Summary P&amp;L'!$F$4="Libs Grill Rollup",OR(H92="Libs_G_MA",H92="Libs_G_PH"))=TRUE,"Libs Grill Rollup",H92)))</f>
        <v>Libs_G_MA</v>
      </c>
      <c r="C92" s="9" t="str">
        <f>+IS_Data!A92</f>
        <v>Food &amp; Bev</v>
      </c>
      <c r="D92" s="9">
        <f ca="1">+SUM(OFFSET(IS_Data!D92,0,('Summary P&amp;L'!$D$6-2018-1)*12):OFFSET(IS_Data!D92,0,('Summary P&amp;L'!$D$6-2018-1)*12+'Summary P&amp;L'!$B$2-1))</f>
        <v>-1991030</v>
      </c>
      <c r="E92" s="9">
        <f ca="1">OFFSET(IS_Data!D92,0,('Summary P&amp;L'!$D$6-2018)*12+'Summary P&amp;L'!$B$2-1)</f>
        <v>0</v>
      </c>
      <c r="F92" s="9">
        <f ca="1">OFFSET(IS_Data!D92,0,('Summary P&amp;L'!$D$6-2018-1)*12+'Summary P&amp;L'!$B$2-1)</f>
        <v>0</v>
      </c>
      <c r="G92" s="7">
        <f ca="1">+SUM(OFFSET(IS_Data!D92,0,(-2015+'Summary P&amp;L'!$D$6)*12+'Summary P&amp;L'!$B$1-1):OFFSET(IS_Data!D92,0,(-2015+'Summary P&amp;L'!$D$6)*12*2-1))</f>
        <v>0</v>
      </c>
      <c r="H92" s="10" t="str">
        <f>IS_Data!B92</f>
        <v>Libs_G_MA</v>
      </c>
    </row>
    <row r="93" spans="1:8" s="9" customFormat="1" x14ac:dyDescent="0.5">
      <c r="A93" s="9" t="str">
        <f>+IS_Data!C93</f>
        <v>Q2 Forecast</v>
      </c>
      <c r="B93" s="135" t="str">
        <f>IF('Summary P&amp;L'!$F$4="Libs Master","Libs Master",IF(AND('Summary P&amp;L'!$F$4="Liberatores Rollup",AND(H93&lt;&gt;"Libs_G_MA",H93&lt;&gt;"Libs_G_PH"))=TRUE,"Liberatores Rollup",IF(AND('Summary P&amp;L'!$F$4="Libs Grill Rollup",OR(H93="Libs_G_MA",H93="Libs_G_PH"))=TRUE,"Libs Grill Rollup",H93)))</f>
        <v>Libs_G_MA</v>
      </c>
      <c r="C93" s="9" t="str">
        <f>+IS_Data!A93</f>
        <v>Food &amp; Bev</v>
      </c>
      <c r="D93" s="9">
        <f ca="1">+SUM(OFFSET(IS_Data!D93,0,('Summary P&amp;L'!$D$6-2018-1)*12):OFFSET(IS_Data!D93,0,('Summary P&amp;L'!$D$6-2018-1)*12+'Summary P&amp;L'!$B$2-1))</f>
        <v>-1991030</v>
      </c>
      <c r="E93" s="9">
        <f ca="1">OFFSET(IS_Data!D93,0,('Summary P&amp;L'!$D$6-2018)*12+'Summary P&amp;L'!$B$2-1)</f>
        <v>0</v>
      </c>
      <c r="F93" s="9">
        <f ca="1">OFFSET(IS_Data!D93,0,('Summary P&amp;L'!$D$6-2018-1)*12+'Summary P&amp;L'!$B$2-1)</f>
        <v>0</v>
      </c>
      <c r="G93" s="7">
        <f ca="1">+SUM(OFFSET(IS_Data!D93,0,(-2015+'Summary P&amp;L'!$D$6)*12+'Summary P&amp;L'!$B$1-1):OFFSET(IS_Data!D93,0,(-2015+'Summary P&amp;L'!$D$6)*12*2-1))</f>
        <v>0</v>
      </c>
      <c r="H93" s="10" t="str">
        <f>IS_Data!B93</f>
        <v>Libs_G_MA</v>
      </c>
    </row>
    <row r="94" spans="1:8" s="9" customFormat="1" x14ac:dyDescent="0.5">
      <c r="A94" s="9" t="str">
        <f>+IS_Data!C94</f>
        <v>5+7 Forecast</v>
      </c>
      <c r="B94" s="135" t="str">
        <f>IF('Summary P&amp;L'!$F$4="Libs Master","Libs Master",IF(AND('Summary P&amp;L'!$F$4="Liberatores Rollup",AND(H94&lt;&gt;"Libs_G_MA",H94&lt;&gt;"Libs_G_PH"))=TRUE,"Liberatores Rollup",IF(AND('Summary P&amp;L'!$F$4="Libs Grill Rollup",OR(H94="Libs_G_MA",H94="Libs_G_PH"))=TRUE,"Libs Grill Rollup",H94)))</f>
        <v>Libs_G_PH</v>
      </c>
      <c r="C94" s="9" t="str">
        <f>+IS_Data!A94</f>
        <v>Food &amp; Bev</v>
      </c>
      <c r="D94" s="9">
        <f ca="1">+SUM(OFFSET(IS_Data!D94,0,('Summary P&amp;L'!$D$6-2018-1)*12):OFFSET(IS_Data!D94,0,('Summary P&amp;L'!$D$6-2018-1)*12+'Summary P&amp;L'!$B$2-1))</f>
        <v>-2503646</v>
      </c>
      <c r="E94" s="9">
        <f ca="1">OFFSET(IS_Data!D94,0,('Summary P&amp;L'!$D$6-2018)*12+'Summary P&amp;L'!$B$2-1)</f>
        <v>0</v>
      </c>
      <c r="F94" s="9">
        <f ca="1">OFFSET(IS_Data!D94,0,('Summary P&amp;L'!$D$6-2018-1)*12+'Summary P&amp;L'!$B$2-1)</f>
        <v>0</v>
      </c>
      <c r="G94" s="7">
        <f ca="1">+SUM(OFFSET(IS_Data!D94,0,(-2015+'Summary P&amp;L'!$D$6)*12+'Summary P&amp;L'!$B$1-1):OFFSET(IS_Data!D94,0,(-2015+'Summary P&amp;L'!$D$6)*12*2-1))</f>
        <v>0</v>
      </c>
      <c r="H94" s="10" t="str">
        <f>IS_Data!B94</f>
        <v>Libs_G_PH</v>
      </c>
    </row>
    <row r="95" spans="1:8" s="9" customFormat="1" x14ac:dyDescent="0.5">
      <c r="A95" s="9" t="str">
        <f>+IS_Data!C95</f>
        <v>Actuals</v>
      </c>
      <c r="B95" s="135" t="str">
        <f>IF('Summary P&amp;L'!$F$4="Libs Master","Libs Master",IF(AND('Summary P&amp;L'!$F$4="Liberatores Rollup",AND(H95&lt;&gt;"Libs_G_MA",H95&lt;&gt;"Libs_G_PH"))=TRUE,"Liberatores Rollup",IF(AND('Summary P&amp;L'!$F$4="Libs Grill Rollup",OR(H95="Libs_G_MA",H95="Libs_G_PH"))=TRUE,"Libs Grill Rollup",H95)))</f>
        <v>Libs_G_PH</v>
      </c>
      <c r="C95" s="9" t="str">
        <f>+IS_Data!A95</f>
        <v>Food &amp; Bev</v>
      </c>
      <c r="D95" s="9">
        <f ca="1">+SUM(OFFSET(IS_Data!D95,0,('Summary P&amp;L'!$D$6-2018-1)*12):OFFSET(IS_Data!D95,0,('Summary P&amp;L'!$D$6-2018-1)*12+'Summary P&amp;L'!$B$2-1))</f>
        <v>-2503646</v>
      </c>
      <c r="E95" s="9">
        <f ca="1">OFFSET(IS_Data!D95,0,('Summary P&amp;L'!$D$6-2018)*12+'Summary P&amp;L'!$B$2-1)</f>
        <v>0</v>
      </c>
      <c r="F95" s="9">
        <f ca="1">OFFSET(IS_Data!D95,0,('Summary P&amp;L'!$D$6-2018-1)*12+'Summary P&amp;L'!$B$2-1)</f>
        <v>0</v>
      </c>
      <c r="G95" s="7">
        <f ca="1">+SUM(OFFSET(IS_Data!D95,0,(-2015+'Summary P&amp;L'!$D$6)*12+'Summary P&amp;L'!$B$1-1):OFFSET(IS_Data!D95,0,(-2015+'Summary P&amp;L'!$D$6)*12*2-1))</f>
        <v>0</v>
      </c>
      <c r="H95" s="10" t="str">
        <f>IS_Data!B95</f>
        <v>Libs_G_PH</v>
      </c>
    </row>
    <row r="96" spans="1:8" s="9" customFormat="1" x14ac:dyDescent="0.5">
      <c r="A96" s="9" t="str">
        <f>+IS_Data!C96</f>
        <v>Budget</v>
      </c>
      <c r="B96" s="135" t="str">
        <f>IF('Summary P&amp;L'!$F$4="Libs Master","Libs Master",IF(AND('Summary P&amp;L'!$F$4="Liberatores Rollup",AND(H96&lt;&gt;"Libs_G_MA",H96&lt;&gt;"Libs_G_PH"))=TRUE,"Liberatores Rollup",IF(AND('Summary P&amp;L'!$F$4="Libs Grill Rollup",OR(H96="Libs_G_MA",H96="Libs_G_PH"))=TRUE,"Libs Grill Rollup",H96)))</f>
        <v>Libs_G_PH</v>
      </c>
      <c r="C96" s="9" t="str">
        <f>+IS_Data!A96</f>
        <v>Food &amp; Bev</v>
      </c>
      <c r="D96" s="9">
        <f ca="1">+SUM(OFFSET(IS_Data!D96,0,('Summary P&amp;L'!$D$6-2018-1)*12):OFFSET(IS_Data!D96,0,('Summary P&amp;L'!$D$6-2018-1)*12+'Summary P&amp;L'!$B$2-1))</f>
        <v>-2503646</v>
      </c>
      <c r="E96" s="9">
        <f ca="1">OFFSET(IS_Data!D96,0,('Summary P&amp;L'!$D$6-2018)*12+'Summary P&amp;L'!$B$2-1)</f>
        <v>0</v>
      </c>
      <c r="F96" s="9">
        <f ca="1">OFFSET(IS_Data!D96,0,('Summary P&amp;L'!$D$6-2018-1)*12+'Summary P&amp;L'!$B$2-1)</f>
        <v>0</v>
      </c>
      <c r="G96" s="7">
        <f ca="1">+SUM(OFFSET(IS_Data!D96,0,(-2015+'Summary P&amp;L'!$D$6)*12+'Summary P&amp;L'!$B$1-1):OFFSET(IS_Data!D96,0,(-2015+'Summary P&amp;L'!$D$6)*12*2-1))</f>
        <v>0</v>
      </c>
      <c r="H96" s="10" t="str">
        <f>IS_Data!B96</f>
        <v>Libs_G_PH</v>
      </c>
    </row>
    <row r="97" spans="1:8" s="9" customFormat="1" x14ac:dyDescent="0.5">
      <c r="A97" s="9" t="str">
        <f>+IS_Data!C97</f>
        <v>Q2 Forecast</v>
      </c>
      <c r="B97" s="135" t="str">
        <f>IF('Summary P&amp;L'!$F$4="Libs Master","Libs Master",IF(AND('Summary P&amp;L'!$F$4="Liberatores Rollup",AND(H97&lt;&gt;"Libs_G_MA",H97&lt;&gt;"Libs_G_PH"))=TRUE,"Liberatores Rollup",IF(AND('Summary P&amp;L'!$F$4="Libs Grill Rollup",OR(H97="Libs_G_MA",H97="Libs_G_PH"))=TRUE,"Libs Grill Rollup",H97)))</f>
        <v>Libs_G_PH</v>
      </c>
      <c r="C97" s="9" t="str">
        <f>+IS_Data!A97</f>
        <v>Food &amp; Bev</v>
      </c>
      <c r="D97" s="9">
        <f ca="1">+SUM(OFFSET(IS_Data!D97,0,('Summary P&amp;L'!$D$6-2018-1)*12):OFFSET(IS_Data!D97,0,('Summary P&amp;L'!$D$6-2018-1)*12+'Summary P&amp;L'!$B$2-1))</f>
        <v>-2503646</v>
      </c>
      <c r="E97" s="9">
        <f ca="1">OFFSET(IS_Data!D97,0,('Summary P&amp;L'!$D$6-2018)*12+'Summary P&amp;L'!$B$2-1)</f>
        <v>0</v>
      </c>
      <c r="F97" s="9">
        <f ca="1">OFFSET(IS_Data!D97,0,('Summary P&amp;L'!$D$6-2018-1)*12+'Summary P&amp;L'!$B$2-1)</f>
        <v>0</v>
      </c>
      <c r="G97" s="7">
        <f ca="1">+SUM(OFFSET(IS_Data!D97,0,(-2015+'Summary P&amp;L'!$D$6)*12+'Summary P&amp;L'!$B$1-1):OFFSET(IS_Data!D97,0,(-2015+'Summary P&amp;L'!$D$6)*12*2-1))</f>
        <v>0</v>
      </c>
      <c r="H97" s="10" t="str">
        <f>IS_Data!B97</f>
        <v>Libs_G_PH</v>
      </c>
    </row>
    <row r="98" spans="1:8" x14ac:dyDescent="0.5">
      <c r="A98" s="9" t="str">
        <f>+IS_Data!C98</f>
        <v>5+7 Forecast</v>
      </c>
      <c r="B98" s="135" t="str">
        <f>IF('Summary P&amp;L'!$F$4="Libs Master","Libs Master",IF(AND('Summary P&amp;L'!$F$4="Liberatores Rollup",AND(H98&lt;&gt;"Libs_G_MA",H98&lt;&gt;"Libs_G_PH"))=TRUE,"Liberatores Rollup",IF(AND('Summary P&amp;L'!$F$4="Libs Grill Rollup",OR(H98="Libs_G_MA",H98="Libs_G_PH"))=TRUE,"Libs Grill Rollup",H98)))</f>
        <v>Libs_G_MA</v>
      </c>
      <c r="C98" s="9" t="str">
        <f>+IS_Data!A98</f>
        <v>Liquor</v>
      </c>
      <c r="D98" s="9">
        <f ca="1">+SUM(OFFSET(IS_Data!D98,0,('Summary P&amp;L'!$D$6-2018-1)*12):OFFSET(IS_Data!D98,0,('Summary P&amp;L'!$D$6-2018-1)*12+'Summary P&amp;L'!$B$2-1))</f>
        <v>-72095</v>
      </c>
      <c r="E98" s="9">
        <f ca="1">OFFSET(IS_Data!D98,0,('Summary P&amp;L'!$D$6-2018)*12+'Summary P&amp;L'!$B$2-1)</f>
        <v>0</v>
      </c>
      <c r="F98" s="9">
        <f ca="1">OFFSET(IS_Data!D98,0,('Summary P&amp;L'!$D$6-2018-1)*12+'Summary P&amp;L'!$B$2-1)</f>
        <v>0</v>
      </c>
      <c r="G98" s="7">
        <f ca="1">+SUM(OFFSET(IS_Data!D98,0,(-2015+'Summary P&amp;L'!$D$6)*12+'Summary P&amp;L'!$B$1-1):OFFSET(IS_Data!D98,0,(-2015+'Summary P&amp;L'!$D$6)*12*2-1))</f>
        <v>0</v>
      </c>
      <c r="H98" s="10" t="str">
        <f>IS_Data!B98</f>
        <v>Libs_G_MA</v>
      </c>
    </row>
    <row r="99" spans="1:8" x14ac:dyDescent="0.5">
      <c r="A99" s="9" t="str">
        <f>+IS_Data!C99</f>
        <v>Actuals</v>
      </c>
      <c r="B99" s="135" t="str">
        <f>IF('Summary P&amp;L'!$F$4="Libs Master","Libs Master",IF(AND('Summary P&amp;L'!$F$4="Liberatores Rollup",AND(H99&lt;&gt;"Libs_G_MA",H99&lt;&gt;"Libs_G_PH"))=TRUE,"Liberatores Rollup",IF(AND('Summary P&amp;L'!$F$4="Libs Grill Rollup",OR(H99="Libs_G_MA",H99="Libs_G_PH"))=TRUE,"Libs Grill Rollup",H99)))</f>
        <v>Libs_G_MA</v>
      </c>
      <c r="C99" s="9" t="str">
        <f>+IS_Data!A99</f>
        <v>Liquor</v>
      </c>
      <c r="D99" s="9">
        <f ca="1">+SUM(OFFSET(IS_Data!D99,0,('Summary P&amp;L'!$D$6-2018-1)*12):OFFSET(IS_Data!D99,0,('Summary P&amp;L'!$D$6-2018-1)*12+'Summary P&amp;L'!$B$2-1))</f>
        <v>-72095</v>
      </c>
      <c r="E99" s="9">
        <f ca="1">OFFSET(IS_Data!D99,0,('Summary P&amp;L'!$D$6-2018)*12+'Summary P&amp;L'!$B$2-1)</f>
        <v>0</v>
      </c>
      <c r="F99" s="9">
        <f ca="1">OFFSET(IS_Data!D99,0,('Summary P&amp;L'!$D$6-2018-1)*12+'Summary P&amp;L'!$B$2-1)</f>
        <v>0</v>
      </c>
      <c r="G99" s="7">
        <f ca="1">+SUM(OFFSET(IS_Data!D99,0,(-2015+'Summary P&amp;L'!$D$6)*12+'Summary P&amp;L'!$B$1-1):OFFSET(IS_Data!D99,0,(-2015+'Summary P&amp;L'!$D$6)*12*2-1))</f>
        <v>0</v>
      </c>
      <c r="H99" s="10" t="str">
        <f>IS_Data!B99</f>
        <v>Libs_G_MA</v>
      </c>
    </row>
    <row r="100" spans="1:8" x14ac:dyDescent="0.5">
      <c r="A100" s="9" t="str">
        <f>+IS_Data!C100</f>
        <v>Budget</v>
      </c>
      <c r="B100" s="135" t="str">
        <f>IF('Summary P&amp;L'!$F$4="Libs Master","Libs Master",IF(AND('Summary P&amp;L'!$F$4="Liberatores Rollup",AND(H100&lt;&gt;"Libs_G_MA",H100&lt;&gt;"Libs_G_PH"))=TRUE,"Liberatores Rollup",IF(AND('Summary P&amp;L'!$F$4="Libs Grill Rollup",OR(H100="Libs_G_MA",H100="Libs_G_PH"))=TRUE,"Libs Grill Rollup",H100)))</f>
        <v>Libs_G_MA</v>
      </c>
      <c r="C100" s="9" t="str">
        <f>+IS_Data!A100</f>
        <v>Liquor</v>
      </c>
      <c r="D100" s="9">
        <f ca="1">+SUM(OFFSET(IS_Data!D100,0,('Summary P&amp;L'!$D$6-2018-1)*12):OFFSET(IS_Data!D100,0,('Summary P&amp;L'!$D$6-2018-1)*12+'Summary P&amp;L'!$B$2-1))</f>
        <v>-72095</v>
      </c>
      <c r="E100" s="9">
        <f ca="1">OFFSET(IS_Data!D100,0,('Summary P&amp;L'!$D$6-2018)*12+'Summary P&amp;L'!$B$2-1)</f>
        <v>0</v>
      </c>
      <c r="F100" s="9">
        <f ca="1">OFFSET(IS_Data!D100,0,('Summary P&amp;L'!$D$6-2018-1)*12+'Summary P&amp;L'!$B$2-1)</f>
        <v>0</v>
      </c>
      <c r="G100" s="7">
        <f ca="1">+SUM(OFFSET(IS_Data!D100,0,(-2015+'Summary P&amp;L'!$D$6)*12+'Summary P&amp;L'!$B$1-1):OFFSET(IS_Data!D100,0,(-2015+'Summary P&amp;L'!$D$6)*12*2-1))</f>
        <v>0</v>
      </c>
      <c r="H100" s="10" t="str">
        <f>IS_Data!B100</f>
        <v>Libs_G_MA</v>
      </c>
    </row>
    <row r="101" spans="1:8" x14ac:dyDescent="0.5">
      <c r="A101" s="9" t="str">
        <f>+IS_Data!C101</f>
        <v>Q2 Forecast</v>
      </c>
      <c r="B101" s="135" t="str">
        <f>IF('Summary P&amp;L'!$F$4="Libs Master","Libs Master",IF(AND('Summary P&amp;L'!$F$4="Liberatores Rollup",AND(H101&lt;&gt;"Libs_G_MA",H101&lt;&gt;"Libs_G_PH"))=TRUE,"Liberatores Rollup",IF(AND('Summary P&amp;L'!$F$4="Libs Grill Rollup",OR(H101="Libs_G_MA",H101="Libs_G_PH"))=TRUE,"Libs Grill Rollup",H101)))</f>
        <v>Libs_G_MA</v>
      </c>
      <c r="C101" s="9" t="str">
        <f>+IS_Data!A101</f>
        <v>Liquor</v>
      </c>
      <c r="D101" s="9">
        <f ca="1">+SUM(OFFSET(IS_Data!D101,0,('Summary P&amp;L'!$D$6-2018-1)*12):OFFSET(IS_Data!D101,0,('Summary P&amp;L'!$D$6-2018-1)*12+'Summary P&amp;L'!$B$2-1))</f>
        <v>-72095</v>
      </c>
      <c r="E101" s="9">
        <f ca="1">OFFSET(IS_Data!D101,0,('Summary P&amp;L'!$D$6-2018)*12+'Summary P&amp;L'!$B$2-1)</f>
        <v>0</v>
      </c>
      <c r="F101" s="9">
        <f ca="1">OFFSET(IS_Data!D101,0,('Summary P&amp;L'!$D$6-2018-1)*12+'Summary P&amp;L'!$B$2-1)</f>
        <v>0</v>
      </c>
      <c r="G101" s="7">
        <f ca="1">+SUM(OFFSET(IS_Data!D101,0,(-2015+'Summary P&amp;L'!$D$6)*12+'Summary P&amp;L'!$B$1-1):OFFSET(IS_Data!D101,0,(-2015+'Summary P&amp;L'!$D$6)*12*2-1))</f>
        <v>0</v>
      </c>
      <c r="H101" s="10" t="str">
        <f>IS_Data!B101</f>
        <v>Libs_G_MA</v>
      </c>
    </row>
    <row r="102" spans="1:8" x14ac:dyDescent="0.5">
      <c r="A102" s="9" t="str">
        <f>+IS_Data!C102</f>
        <v>5+7 Forecast</v>
      </c>
      <c r="B102" s="135" t="str">
        <f>IF('Summary P&amp;L'!$F$4="Libs Master","Libs Master",IF(AND('Summary P&amp;L'!$F$4="Liberatores Rollup",AND(H102&lt;&gt;"Libs_G_MA",H102&lt;&gt;"Libs_G_PH"))=TRUE,"Liberatores Rollup",IF(AND('Summary P&amp;L'!$F$4="Libs Grill Rollup",OR(H102="Libs_G_MA",H102="Libs_G_PH"))=TRUE,"Libs Grill Rollup",H102)))</f>
        <v>Libs_G_PH</v>
      </c>
      <c r="C102" s="9" t="str">
        <f>+IS_Data!A102</f>
        <v>Liquor</v>
      </c>
      <c r="D102" s="9">
        <f ca="1">+SUM(OFFSET(IS_Data!D102,0,('Summary P&amp;L'!$D$6-2018-1)*12):OFFSET(IS_Data!D102,0,('Summary P&amp;L'!$D$6-2018-1)*12+'Summary P&amp;L'!$B$2-1))</f>
        <v>-91288</v>
      </c>
      <c r="E102" s="9">
        <f ca="1">OFFSET(IS_Data!D102,0,('Summary P&amp;L'!$D$6-2018)*12+'Summary P&amp;L'!$B$2-1)</f>
        <v>0</v>
      </c>
      <c r="F102" s="9">
        <f ca="1">OFFSET(IS_Data!D102,0,('Summary P&amp;L'!$D$6-2018-1)*12+'Summary P&amp;L'!$B$2-1)</f>
        <v>0</v>
      </c>
      <c r="G102" s="7">
        <f ca="1">+SUM(OFFSET(IS_Data!D102,0,(-2015+'Summary P&amp;L'!$D$6)*12+'Summary P&amp;L'!$B$1-1):OFFSET(IS_Data!D102,0,(-2015+'Summary P&amp;L'!$D$6)*12*2-1))</f>
        <v>0</v>
      </c>
      <c r="H102" s="10" t="str">
        <f>IS_Data!B102</f>
        <v>Libs_G_PH</v>
      </c>
    </row>
    <row r="103" spans="1:8" x14ac:dyDescent="0.5">
      <c r="A103" s="9" t="str">
        <f>+IS_Data!C103</f>
        <v>Actuals</v>
      </c>
      <c r="B103" s="135" t="str">
        <f>IF('Summary P&amp;L'!$F$4="Libs Master","Libs Master",IF(AND('Summary P&amp;L'!$F$4="Liberatores Rollup",AND(H103&lt;&gt;"Libs_G_MA",H103&lt;&gt;"Libs_G_PH"))=TRUE,"Liberatores Rollup",IF(AND('Summary P&amp;L'!$F$4="Libs Grill Rollup",OR(H103="Libs_G_MA",H103="Libs_G_PH"))=TRUE,"Libs Grill Rollup",H103)))</f>
        <v>Libs_G_PH</v>
      </c>
      <c r="C103" s="9" t="str">
        <f>+IS_Data!A103</f>
        <v>Liquor</v>
      </c>
      <c r="D103" s="9">
        <f ca="1">+SUM(OFFSET(IS_Data!D103,0,('Summary P&amp;L'!$D$6-2018-1)*12):OFFSET(IS_Data!D103,0,('Summary P&amp;L'!$D$6-2018-1)*12+'Summary P&amp;L'!$B$2-1))</f>
        <v>-91288</v>
      </c>
      <c r="E103" s="9">
        <f ca="1">OFFSET(IS_Data!D103,0,('Summary P&amp;L'!$D$6-2018)*12+'Summary P&amp;L'!$B$2-1)</f>
        <v>0</v>
      </c>
      <c r="F103" s="9">
        <f ca="1">OFFSET(IS_Data!D103,0,('Summary P&amp;L'!$D$6-2018-1)*12+'Summary P&amp;L'!$B$2-1)</f>
        <v>0</v>
      </c>
      <c r="G103" s="7">
        <f ca="1">+SUM(OFFSET(IS_Data!D103,0,(-2015+'Summary P&amp;L'!$D$6)*12+'Summary P&amp;L'!$B$1-1):OFFSET(IS_Data!D103,0,(-2015+'Summary P&amp;L'!$D$6)*12*2-1))</f>
        <v>0</v>
      </c>
      <c r="H103" s="10" t="str">
        <f>IS_Data!B103</f>
        <v>Libs_G_PH</v>
      </c>
    </row>
    <row r="104" spans="1:8" x14ac:dyDescent="0.5">
      <c r="A104" s="9" t="str">
        <f>+IS_Data!C104</f>
        <v>Budget</v>
      </c>
      <c r="B104" s="135" t="str">
        <f>IF('Summary P&amp;L'!$F$4="Libs Master","Libs Master",IF(AND('Summary P&amp;L'!$F$4="Liberatores Rollup",AND(H104&lt;&gt;"Libs_G_MA",H104&lt;&gt;"Libs_G_PH"))=TRUE,"Liberatores Rollup",IF(AND('Summary P&amp;L'!$F$4="Libs Grill Rollup",OR(H104="Libs_G_MA",H104="Libs_G_PH"))=TRUE,"Libs Grill Rollup",H104)))</f>
        <v>Libs_G_PH</v>
      </c>
      <c r="C104" s="9" t="str">
        <f>+IS_Data!A104</f>
        <v>Liquor</v>
      </c>
      <c r="D104" s="9">
        <f ca="1">+SUM(OFFSET(IS_Data!D104,0,('Summary P&amp;L'!$D$6-2018-1)*12):OFFSET(IS_Data!D104,0,('Summary P&amp;L'!$D$6-2018-1)*12+'Summary P&amp;L'!$B$2-1))</f>
        <v>-91288</v>
      </c>
      <c r="E104" s="9">
        <f ca="1">OFFSET(IS_Data!D104,0,('Summary P&amp;L'!$D$6-2018)*12+'Summary P&amp;L'!$B$2-1)</f>
        <v>0</v>
      </c>
      <c r="F104" s="9">
        <f ca="1">OFFSET(IS_Data!D104,0,('Summary P&amp;L'!$D$6-2018-1)*12+'Summary P&amp;L'!$B$2-1)</f>
        <v>0</v>
      </c>
      <c r="G104" s="7">
        <f ca="1">+SUM(OFFSET(IS_Data!D104,0,(-2015+'Summary P&amp;L'!$D$6)*12+'Summary P&amp;L'!$B$1-1):OFFSET(IS_Data!D104,0,(-2015+'Summary P&amp;L'!$D$6)*12*2-1))</f>
        <v>0</v>
      </c>
      <c r="H104" s="10" t="str">
        <f>IS_Data!B104</f>
        <v>Libs_G_PH</v>
      </c>
    </row>
    <row r="105" spans="1:8" x14ac:dyDescent="0.5">
      <c r="A105" s="9" t="str">
        <f>+IS_Data!C105</f>
        <v>Q2 Forecast</v>
      </c>
      <c r="B105" s="135" t="str">
        <f>IF('Summary P&amp;L'!$F$4="Libs Master","Libs Master",IF(AND('Summary P&amp;L'!$F$4="Liberatores Rollup",AND(H105&lt;&gt;"Libs_G_MA",H105&lt;&gt;"Libs_G_PH"))=TRUE,"Liberatores Rollup",IF(AND('Summary P&amp;L'!$F$4="Libs Grill Rollup",OR(H105="Libs_G_MA",H105="Libs_G_PH"))=TRUE,"Libs Grill Rollup",H105)))</f>
        <v>Libs_G_PH</v>
      </c>
      <c r="C105" s="9" t="str">
        <f>+IS_Data!A105</f>
        <v>Liquor</v>
      </c>
      <c r="D105" s="9">
        <f ca="1">+SUM(OFFSET(IS_Data!D105,0,('Summary P&amp;L'!$D$6-2018-1)*12):OFFSET(IS_Data!D105,0,('Summary P&amp;L'!$D$6-2018-1)*12+'Summary P&amp;L'!$B$2-1))</f>
        <v>-91288</v>
      </c>
      <c r="E105" s="9">
        <f ca="1">OFFSET(IS_Data!D105,0,('Summary P&amp;L'!$D$6-2018)*12+'Summary P&amp;L'!$B$2-1)</f>
        <v>0</v>
      </c>
      <c r="F105" s="9">
        <f ca="1">OFFSET(IS_Data!D105,0,('Summary P&amp;L'!$D$6-2018-1)*12+'Summary P&amp;L'!$B$2-1)</f>
        <v>0</v>
      </c>
      <c r="G105" s="7">
        <f ca="1">+SUM(OFFSET(IS_Data!D105,0,(-2015+'Summary P&amp;L'!$D$6)*12+'Summary P&amp;L'!$B$1-1):OFFSET(IS_Data!D105,0,(-2015+'Summary P&amp;L'!$D$6)*12*2-1))</f>
        <v>0</v>
      </c>
      <c r="H105" s="10" t="str">
        <f>IS_Data!B105</f>
        <v>Libs_G_PH</v>
      </c>
    </row>
    <row r="106" spans="1:8" x14ac:dyDescent="0.5">
      <c r="A106" s="9" t="str">
        <f>+IS_Data!C106</f>
        <v>Actuals</v>
      </c>
      <c r="B106" s="135" t="str">
        <f>IF('Summary P&amp;L'!$F$4="Libs Master","Libs Master",IF(AND('Summary P&amp;L'!$F$4="Liberatores Rollup",AND(H106&lt;&gt;"Libs_G_MA",H106&lt;&gt;"Libs_G_PH"))=TRUE,"Liberatores Rollup",IF(AND('Summary P&amp;L'!$F$4="Libs Grill Rollup",OR(H106="Libs_G_MA",H106="Libs_G_PH"))=TRUE,"Libs Grill Rollup",H106)))</f>
        <v>Libs_G_MA</v>
      </c>
      <c r="C106" s="9" t="str">
        <f>+IS_Data!A106</f>
        <v>MGT</v>
      </c>
      <c r="D106" s="9">
        <f ca="1">+SUM(OFFSET(IS_Data!D106,0,('Summary P&amp;L'!$D$6-2018-1)*12):OFFSET(IS_Data!D106,0,('Summary P&amp;L'!$D$6-2018-1)*12+'Summary P&amp;L'!$B$2-1))</f>
        <v>271028</v>
      </c>
      <c r="E106" s="9">
        <f ca="1">OFFSET(IS_Data!D106,0,('Summary P&amp;L'!$D$6-2018)*12+'Summary P&amp;L'!$B$2-1)</f>
        <v>0</v>
      </c>
      <c r="F106" s="9">
        <f ca="1">OFFSET(IS_Data!D106,0,('Summary P&amp;L'!$D$6-2018-1)*12+'Summary P&amp;L'!$B$2-1)</f>
        <v>0</v>
      </c>
      <c r="G106" s="7">
        <f ca="1">+SUM(OFFSET(IS_Data!D106,0,(-2015+'Summary P&amp;L'!$D$6)*12+'Summary P&amp;L'!$B$1-1):OFFSET(IS_Data!D106,0,(-2015+'Summary P&amp;L'!$D$6)*12*2-1))</f>
        <v>0</v>
      </c>
      <c r="H106" s="10" t="str">
        <f>IS_Data!B106</f>
        <v>Libs_G_MA</v>
      </c>
    </row>
    <row r="107" spans="1:8" x14ac:dyDescent="0.5">
      <c r="A107" s="9" t="str">
        <f>+IS_Data!C107</f>
        <v>Budget</v>
      </c>
      <c r="B107" s="135" t="str">
        <f>IF('Summary P&amp;L'!$F$4="Libs Master","Libs Master",IF(AND('Summary P&amp;L'!$F$4="Liberatores Rollup",AND(H107&lt;&gt;"Libs_G_MA",H107&lt;&gt;"Libs_G_PH"))=TRUE,"Liberatores Rollup",IF(AND('Summary P&amp;L'!$F$4="Libs Grill Rollup",OR(H107="Libs_G_MA",H107="Libs_G_PH"))=TRUE,"Libs Grill Rollup",H107)))</f>
        <v>Libs_G_MA</v>
      </c>
      <c r="C107" s="9" t="str">
        <f>+IS_Data!A107</f>
        <v>MGT</v>
      </c>
      <c r="D107" s="9">
        <f ca="1">+SUM(OFFSET(IS_Data!D107,0,('Summary P&amp;L'!$D$6-2018-1)*12):OFFSET(IS_Data!D107,0,('Summary P&amp;L'!$D$6-2018-1)*12+'Summary P&amp;L'!$B$2-1))</f>
        <v>271028</v>
      </c>
      <c r="E107" s="9">
        <f ca="1">OFFSET(IS_Data!D107,0,('Summary P&amp;L'!$D$6-2018)*12+'Summary P&amp;L'!$B$2-1)</f>
        <v>0</v>
      </c>
      <c r="F107" s="9">
        <f ca="1">OFFSET(IS_Data!D107,0,('Summary P&amp;L'!$D$6-2018-1)*12+'Summary P&amp;L'!$B$2-1)</f>
        <v>0</v>
      </c>
      <c r="G107" s="7">
        <f ca="1">+SUM(OFFSET(IS_Data!D107,0,(-2015+'Summary P&amp;L'!$D$6)*12+'Summary P&amp;L'!$B$1-1):OFFSET(IS_Data!D107,0,(-2015+'Summary P&amp;L'!$D$6)*12*2-1))</f>
        <v>0</v>
      </c>
      <c r="H107" s="10" t="str">
        <f>IS_Data!B107</f>
        <v>Libs_G_MA</v>
      </c>
    </row>
    <row r="108" spans="1:8" x14ac:dyDescent="0.5">
      <c r="A108" s="9" t="str">
        <f>+IS_Data!C108</f>
        <v>Actuals</v>
      </c>
      <c r="B108" s="135" t="str">
        <f>IF('Summary P&amp;L'!$F$4="Libs Master","Libs Master",IF(AND('Summary P&amp;L'!$F$4="Liberatores Rollup",AND(H108&lt;&gt;"Libs_G_MA",H108&lt;&gt;"Libs_G_PH"))=TRUE,"Liberatores Rollup",IF(AND('Summary P&amp;L'!$F$4="Libs Grill Rollup",OR(H108="Libs_G_MA",H108="Libs_G_PH"))=TRUE,"Libs Grill Rollup",H108)))</f>
        <v>Libs_G_PH</v>
      </c>
      <c r="C108" s="9" t="str">
        <f>+IS_Data!A108</f>
        <v>MGT</v>
      </c>
      <c r="D108" s="9">
        <f ca="1">+SUM(OFFSET(IS_Data!D108,0,('Summary P&amp;L'!$D$6-2018-1)*12):OFFSET(IS_Data!D108,0,('Summary P&amp;L'!$D$6-2018-1)*12+'Summary P&amp;L'!$B$2-1))</f>
        <v>244133</v>
      </c>
      <c r="E108" s="9">
        <f ca="1">OFFSET(IS_Data!D108,0,('Summary P&amp;L'!$D$6-2018)*12+'Summary P&amp;L'!$B$2-1)</f>
        <v>0</v>
      </c>
      <c r="F108" s="9">
        <f ca="1">OFFSET(IS_Data!D108,0,('Summary P&amp;L'!$D$6-2018-1)*12+'Summary P&amp;L'!$B$2-1)</f>
        <v>0</v>
      </c>
      <c r="G108" s="7">
        <f ca="1">+SUM(OFFSET(IS_Data!D108,0,(-2015+'Summary P&amp;L'!$D$6)*12+'Summary P&amp;L'!$B$1-1):OFFSET(IS_Data!D108,0,(-2015+'Summary P&amp;L'!$D$6)*12*2-1))</f>
        <v>0</v>
      </c>
      <c r="H108" s="10" t="str">
        <f>IS_Data!B108</f>
        <v>Libs_G_PH</v>
      </c>
    </row>
    <row r="109" spans="1:8" x14ac:dyDescent="0.5">
      <c r="A109" s="9" t="str">
        <f>+IS_Data!C109</f>
        <v>Budget</v>
      </c>
      <c r="B109" s="135" t="str">
        <f>IF('Summary P&amp;L'!$F$4="Libs Master","Libs Master",IF(AND('Summary P&amp;L'!$F$4="Liberatores Rollup",AND(H109&lt;&gt;"Libs_G_MA",H109&lt;&gt;"Libs_G_PH"))=TRUE,"Liberatores Rollup",IF(AND('Summary P&amp;L'!$F$4="Libs Grill Rollup",OR(H109="Libs_G_MA",H109="Libs_G_PH"))=TRUE,"Libs Grill Rollup",H109)))</f>
        <v>Libs_G_PH</v>
      </c>
      <c r="C109" s="9" t="str">
        <f>+IS_Data!A109</f>
        <v>MGT</v>
      </c>
      <c r="D109" s="9">
        <f ca="1">+SUM(OFFSET(IS_Data!D109,0,('Summary P&amp;L'!$D$6-2018-1)*12):OFFSET(IS_Data!D109,0,('Summary P&amp;L'!$D$6-2018-1)*12+'Summary P&amp;L'!$B$2-1))</f>
        <v>244133</v>
      </c>
      <c r="E109" s="9">
        <f ca="1">OFFSET(IS_Data!D109,0,('Summary P&amp;L'!$D$6-2018)*12+'Summary P&amp;L'!$B$2-1)</f>
        <v>0</v>
      </c>
      <c r="F109" s="9">
        <f ca="1">OFFSET(IS_Data!D109,0,('Summary P&amp;L'!$D$6-2018-1)*12+'Summary P&amp;L'!$B$2-1)</f>
        <v>0</v>
      </c>
      <c r="G109" s="7">
        <f ca="1">+SUM(OFFSET(IS_Data!D109,0,(-2015+'Summary P&amp;L'!$D$6)*12+'Summary P&amp;L'!$B$1-1):OFFSET(IS_Data!D109,0,(-2015+'Summary P&amp;L'!$D$6)*12*2-1))</f>
        <v>0</v>
      </c>
      <c r="H109" s="10" t="str">
        <f>IS_Data!B109</f>
        <v>Libs_G_PH</v>
      </c>
    </row>
    <row r="110" spans="1:8" x14ac:dyDescent="0.5">
      <c r="A110" s="9">
        <f>+IS_Data!C110</f>
        <v>0</v>
      </c>
      <c r="B110" s="135">
        <f>IF('Summary P&amp;L'!$F$4="Libs Master","Libs Master",IF(AND('Summary P&amp;L'!$F$4="Liberatores Rollup",AND(H110&lt;&gt;"Libs_G_MA",H110&lt;&gt;"Libs_G_PH"))=TRUE,"Liberatores Rollup",IF(AND('Summary P&amp;L'!$F$4="Libs Grill Rollup",OR(H110="Libs_G_MA",H110="Libs_G_PH"))=TRUE,"Libs Grill Rollup",H110)))</f>
        <v>0</v>
      </c>
      <c r="C110" s="9" t="str">
        <f>+IS_Data!A110</f>
        <v>NEED DETAIL</v>
      </c>
      <c r="D110" s="9">
        <f ca="1">+SUM(OFFSET(IS_Data!D110,0,('Summary P&amp;L'!$D$6-2018-1)*12):OFFSET(IS_Data!D110,0,('Summary P&amp;L'!$D$6-2018-1)*12+'Summary P&amp;L'!$B$2-1))</f>
        <v>0</v>
      </c>
      <c r="E110" s="9">
        <f ca="1">OFFSET(IS_Data!D110,0,('Summary P&amp;L'!$D$6-2018)*12+'Summary P&amp;L'!$B$2-1)</f>
        <v>0</v>
      </c>
      <c r="F110" s="9">
        <f ca="1">OFFSET(IS_Data!D110,0,('Summary P&amp;L'!$D$6-2018-1)*12+'Summary P&amp;L'!$B$2-1)</f>
        <v>0</v>
      </c>
      <c r="G110" s="7">
        <f ca="1">+SUM(OFFSET(IS_Data!D110,0,(-2015+'Summary P&amp;L'!$D$6)*12+'Summary P&amp;L'!$B$1-1):OFFSET(IS_Data!D110,0,(-2015+'Summary P&amp;L'!$D$6)*12*2-1))</f>
        <v>0</v>
      </c>
      <c r="H110" s="10">
        <f>IS_Data!B110</f>
        <v>0</v>
      </c>
    </row>
    <row r="111" spans="1:8" x14ac:dyDescent="0.5">
      <c r="A111" s="9" t="str">
        <f>+IS_Data!C111</f>
        <v>5+7 Forecast</v>
      </c>
      <c r="B111" s="135" t="str">
        <f>IF('Summary P&amp;L'!$F$4="Libs Master","Libs Master",IF(AND('Summary P&amp;L'!$F$4="Liberatores Rollup",AND(H111&lt;&gt;"Libs_G_MA",H111&lt;&gt;"Libs_G_PH"))=TRUE,"Liberatores Rollup",IF(AND('Summary P&amp;L'!$F$4="Libs Grill Rollup",OR(H111="Libs_G_MA",H111="Libs_G_PH"))=TRUE,"Libs Grill Rollup",H111)))</f>
        <v>Libs_G_MA</v>
      </c>
      <c r="C111" s="9" t="str">
        <f>+IS_Data!A111</f>
        <v>NEED DETAIL</v>
      </c>
      <c r="D111" s="9">
        <f ca="1">+SUM(OFFSET(IS_Data!D111,0,('Summary P&amp;L'!$D$6-2018-1)*12):OFFSET(IS_Data!D111,0,('Summary P&amp;L'!$D$6-2018-1)*12+'Summary P&amp;L'!$B$2-1))</f>
        <v>0</v>
      </c>
      <c r="E111" s="9">
        <f ca="1">OFFSET(IS_Data!D111,0,('Summary P&amp;L'!$D$6-2018)*12+'Summary P&amp;L'!$B$2-1)</f>
        <v>0</v>
      </c>
      <c r="F111" s="9">
        <f ca="1">OFFSET(IS_Data!D111,0,('Summary P&amp;L'!$D$6-2018-1)*12+'Summary P&amp;L'!$B$2-1)</f>
        <v>0</v>
      </c>
      <c r="G111" s="7">
        <f ca="1">+SUM(OFFSET(IS_Data!D111,0,(-2015+'Summary P&amp;L'!$D$6)*12+'Summary P&amp;L'!$B$1-1):OFFSET(IS_Data!D111,0,(-2015+'Summary P&amp;L'!$D$6)*12*2-1))</f>
        <v>0</v>
      </c>
      <c r="H111" s="10" t="str">
        <f>IS_Data!B111</f>
        <v>Libs_G_MA</v>
      </c>
    </row>
    <row r="112" spans="1:8" x14ac:dyDescent="0.5">
      <c r="A112" s="9" t="str">
        <f>+IS_Data!C112</f>
        <v>Actuals</v>
      </c>
      <c r="B112" s="135" t="str">
        <f>IF('Summary P&amp;L'!$F$4="Libs Master","Libs Master",IF(AND('Summary P&amp;L'!$F$4="Liberatores Rollup",AND(H112&lt;&gt;"Libs_G_MA",H112&lt;&gt;"Libs_G_PH"))=TRUE,"Liberatores Rollup",IF(AND('Summary P&amp;L'!$F$4="Libs Grill Rollup",OR(H112="Libs_G_MA",H112="Libs_G_PH"))=TRUE,"Libs Grill Rollup",H112)))</f>
        <v>Libs_G_MA</v>
      </c>
      <c r="C112" s="9" t="str">
        <f>+IS_Data!A112</f>
        <v>NEED DETAIL</v>
      </c>
      <c r="D112" s="9">
        <f ca="1">+SUM(OFFSET(IS_Data!D112,0,('Summary P&amp;L'!$D$6-2018-1)*12):OFFSET(IS_Data!D112,0,('Summary P&amp;L'!$D$6-2018-1)*12+'Summary P&amp;L'!$B$2-1))</f>
        <v>274494</v>
      </c>
      <c r="E112" s="9">
        <f ca="1">OFFSET(IS_Data!D112,0,('Summary P&amp;L'!$D$6-2018)*12+'Summary P&amp;L'!$B$2-1)</f>
        <v>0</v>
      </c>
      <c r="F112" s="9">
        <f ca="1">OFFSET(IS_Data!D112,0,('Summary P&amp;L'!$D$6-2018-1)*12+'Summary P&amp;L'!$B$2-1)</f>
        <v>0</v>
      </c>
      <c r="G112" s="7">
        <f ca="1">+SUM(OFFSET(IS_Data!D112,0,(-2015+'Summary P&amp;L'!$D$6)*12+'Summary P&amp;L'!$B$1-1):OFFSET(IS_Data!D112,0,(-2015+'Summary P&amp;L'!$D$6)*12*2-1))</f>
        <v>0</v>
      </c>
      <c r="H112" s="10" t="str">
        <f>IS_Data!B112</f>
        <v>Libs_G_MA</v>
      </c>
    </row>
    <row r="113" spans="1:8" x14ac:dyDescent="0.5">
      <c r="A113" s="9" t="str">
        <f>+IS_Data!C113</f>
        <v>Budget</v>
      </c>
      <c r="B113" s="135" t="str">
        <f>IF('Summary P&amp;L'!$F$4="Libs Master","Libs Master",IF(AND('Summary P&amp;L'!$F$4="Liberatores Rollup",AND(H113&lt;&gt;"Libs_G_MA",H113&lt;&gt;"Libs_G_PH"))=TRUE,"Liberatores Rollup",IF(AND('Summary P&amp;L'!$F$4="Libs Grill Rollup",OR(H113="Libs_G_MA",H113="Libs_G_PH"))=TRUE,"Libs Grill Rollup",H113)))</f>
        <v>Libs_G_MA</v>
      </c>
      <c r="C113" s="9" t="str">
        <f>+IS_Data!A113</f>
        <v>NEED DETAIL</v>
      </c>
      <c r="D113" s="9">
        <f ca="1">+SUM(OFFSET(IS_Data!D113,0,('Summary P&amp;L'!$D$6-2018-1)*12):OFFSET(IS_Data!D113,0,('Summary P&amp;L'!$D$6-2018-1)*12+'Summary P&amp;L'!$B$2-1))</f>
        <v>274494</v>
      </c>
      <c r="E113" s="9">
        <f ca="1">OFFSET(IS_Data!D113,0,('Summary P&amp;L'!$D$6-2018)*12+'Summary P&amp;L'!$B$2-1)</f>
        <v>0</v>
      </c>
      <c r="F113" s="9">
        <f ca="1">OFFSET(IS_Data!D113,0,('Summary P&amp;L'!$D$6-2018-1)*12+'Summary P&amp;L'!$B$2-1)</f>
        <v>0</v>
      </c>
      <c r="G113" s="7">
        <f ca="1">+SUM(OFFSET(IS_Data!D113,0,(-2015+'Summary P&amp;L'!$D$6)*12+'Summary P&amp;L'!$B$1-1):OFFSET(IS_Data!D113,0,(-2015+'Summary P&amp;L'!$D$6)*12*2-1))</f>
        <v>0</v>
      </c>
      <c r="H113" s="10" t="str">
        <f>IS_Data!B113</f>
        <v>Libs_G_MA</v>
      </c>
    </row>
    <row r="114" spans="1:8" x14ac:dyDescent="0.5">
      <c r="A114" s="9" t="str">
        <f>+IS_Data!C114</f>
        <v>Q2 Forecast</v>
      </c>
      <c r="B114" s="135" t="str">
        <f>IF('Summary P&amp;L'!$F$4="Libs Master","Libs Master",IF(AND('Summary P&amp;L'!$F$4="Liberatores Rollup",AND(H114&lt;&gt;"Libs_G_MA",H114&lt;&gt;"Libs_G_PH"))=TRUE,"Liberatores Rollup",IF(AND('Summary P&amp;L'!$F$4="Libs Grill Rollup",OR(H114="Libs_G_MA",H114="Libs_G_PH"))=TRUE,"Libs Grill Rollup",H114)))</f>
        <v>Libs_G_MA</v>
      </c>
      <c r="C114" s="9" t="str">
        <f>+IS_Data!A114</f>
        <v>NEED DETAIL</v>
      </c>
      <c r="D114" s="9">
        <f ca="1">+SUM(OFFSET(IS_Data!D114,0,('Summary P&amp;L'!$D$6-2018-1)*12):OFFSET(IS_Data!D114,0,('Summary P&amp;L'!$D$6-2018-1)*12+'Summary P&amp;L'!$B$2-1))</f>
        <v>0</v>
      </c>
      <c r="E114" s="9">
        <f ca="1">OFFSET(IS_Data!D114,0,('Summary P&amp;L'!$D$6-2018)*12+'Summary P&amp;L'!$B$2-1)</f>
        <v>0</v>
      </c>
      <c r="F114" s="9">
        <f ca="1">OFFSET(IS_Data!D114,0,('Summary P&amp;L'!$D$6-2018-1)*12+'Summary P&amp;L'!$B$2-1)</f>
        <v>0</v>
      </c>
      <c r="G114" s="7">
        <f ca="1">+SUM(OFFSET(IS_Data!D114,0,(-2015+'Summary P&amp;L'!$D$6)*12+'Summary P&amp;L'!$B$1-1):OFFSET(IS_Data!D114,0,(-2015+'Summary P&amp;L'!$D$6)*12*2-1))</f>
        <v>0</v>
      </c>
      <c r="H114" s="10" t="str">
        <f>IS_Data!B114</f>
        <v>Libs_G_MA</v>
      </c>
    </row>
    <row r="115" spans="1:8" x14ac:dyDescent="0.5">
      <c r="A115" s="9" t="str">
        <f>+IS_Data!C115</f>
        <v>5+7 Forecast</v>
      </c>
      <c r="B115" s="135" t="str">
        <f>IF('Summary P&amp;L'!$F$4="Libs Master","Libs Master",IF(AND('Summary P&amp;L'!$F$4="Liberatores Rollup",AND(H115&lt;&gt;"Libs_G_MA",H115&lt;&gt;"Libs_G_PH"))=TRUE,"Liberatores Rollup",IF(AND('Summary P&amp;L'!$F$4="Libs Grill Rollup",OR(H115="Libs_G_MA",H115="Libs_G_PH"))=TRUE,"Libs Grill Rollup",H115)))</f>
        <v>Libs_G_PH</v>
      </c>
      <c r="C115" s="9" t="str">
        <f>+IS_Data!A115</f>
        <v>NEED DETAIL</v>
      </c>
      <c r="D115" s="9">
        <f ca="1">+SUM(OFFSET(IS_Data!D115,0,('Summary P&amp;L'!$D$6-2018-1)*12):OFFSET(IS_Data!D115,0,('Summary P&amp;L'!$D$6-2018-1)*12+'Summary P&amp;L'!$B$2-1))</f>
        <v>0</v>
      </c>
      <c r="E115" s="9">
        <f ca="1">OFFSET(IS_Data!D115,0,('Summary P&amp;L'!$D$6-2018)*12+'Summary P&amp;L'!$B$2-1)</f>
        <v>0</v>
      </c>
      <c r="F115" s="9">
        <f ca="1">OFFSET(IS_Data!D115,0,('Summary P&amp;L'!$D$6-2018-1)*12+'Summary P&amp;L'!$B$2-1)</f>
        <v>0</v>
      </c>
      <c r="G115" s="7">
        <f ca="1">+SUM(OFFSET(IS_Data!D115,0,(-2015+'Summary P&amp;L'!$D$6)*12+'Summary P&amp;L'!$B$1-1):OFFSET(IS_Data!D115,0,(-2015+'Summary P&amp;L'!$D$6)*12*2-1))</f>
        <v>0</v>
      </c>
      <c r="H115" s="10" t="str">
        <f>IS_Data!B115</f>
        <v>Libs_G_PH</v>
      </c>
    </row>
    <row r="116" spans="1:8" x14ac:dyDescent="0.5">
      <c r="A116" s="9" t="str">
        <f>+IS_Data!C116</f>
        <v>Actuals</v>
      </c>
      <c r="B116" s="135" t="str">
        <f>IF('Summary P&amp;L'!$F$4="Libs Master","Libs Master",IF(AND('Summary P&amp;L'!$F$4="Liberatores Rollup",AND(H116&lt;&gt;"Libs_G_MA",H116&lt;&gt;"Libs_G_PH"))=TRUE,"Liberatores Rollup",IF(AND('Summary P&amp;L'!$F$4="Libs Grill Rollup",OR(H116="Libs_G_MA",H116="Libs_G_PH"))=TRUE,"Libs Grill Rollup",H116)))</f>
        <v>Libs_G_PH</v>
      </c>
      <c r="C116" s="9" t="str">
        <f>+IS_Data!A116</f>
        <v>NEED DETAIL</v>
      </c>
      <c r="D116" s="9">
        <f ca="1">+SUM(OFFSET(IS_Data!D116,0,('Summary P&amp;L'!$D$6-2018-1)*12):OFFSET(IS_Data!D116,0,('Summary P&amp;L'!$D$6-2018-1)*12+'Summary P&amp;L'!$B$2-1))</f>
        <v>421581</v>
      </c>
      <c r="E116" s="9">
        <f ca="1">OFFSET(IS_Data!D116,0,('Summary P&amp;L'!$D$6-2018)*12+'Summary P&amp;L'!$B$2-1)</f>
        <v>0</v>
      </c>
      <c r="F116" s="9">
        <f ca="1">OFFSET(IS_Data!D116,0,('Summary P&amp;L'!$D$6-2018-1)*12+'Summary P&amp;L'!$B$2-1)</f>
        <v>0</v>
      </c>
      <c r="G116" s="7">
        <f ca="1">+SUM(OFFSET(IS_Data!D116,0,(-2015+'Summary P&amp;L'!$D$6)*12+'Summary P&amp;L'!$B$1-1):OFFSET(IS_Data!D116,0,(-2015+'Summary P&amp;L'!$D$6)*12*2-1))</f>
        <v>0</v>
      </c>
      <c r="H116" s="10" t="str">
        <f>IS_Data!B116</f>
        <v>Libs_G_PH</v>
      </c>
    </row>
    <row r="117" spans="1:8" x14ac:dyDescent="0.5">
      <c r="A117" s="9" t="str">
        <f>+IS_Data!C117</f>
        <v>Budget</v>
      </c>
      <c r="B117" s="135" t="str">
        <f>IF('Summary P&amp;L'!$F$4="Libs Master","Libs Master",IF(AND('Summary P&amp;L'!$F$4="Liberatores Rollup",AND(H117&lt;&gt;"Libs_G_MA",H117&lt;&gt;"Libs_G_PH"))=TRUE,"Liberatores Rollup",IF(AND('Summary P&amp;L'!$F$4="Libs Grill Rollup",OR(H117="Libs_G_MA",H117="Libs_G_PH"))=TRUE,"Libs Grill Rollup",H117)))</f>
        <v>Libs_G_PH</v>
      </c>
      <c r="C117" s="9" t="str">
        <f>+IS_Data!A117</f>
        <v>NEED DETAIL</v>
      </c>
      <c r="D117" s="9">
        <f ca="1">+SUM(OFFSET(IS_Data!D117,0,('Summary P&amp;L'!$D$6-2018-1)*12):OFFSET(IS_Data!D117,0,('Summary P&amp;L'!$D$6-2018-1)*12+'Summary P&amp;L'!$B$2-1))</f>
        <v>421581</v>
      </c>
      <c r="E117" s="9">
        <f ca="1">OFFSET(IS_Data!D117,0,('Summary P&amp;L'!$D$6-2018)*12+'Summary P&amp;L'!$B$2-1)</f>
        <v>0</v>
      </c>
      <c r="F117" s="9">
        <f ca="1">OFFSET(IS_Data!D117,0,('Summary P&amp;L'!$D$6-2018-1)*12+'Summary P&amp;L'!$B$2-1)</f>
        <v>0</v>
      </c>
      <c r="G117" s="7">
        <f ca="1">+SUM(OFFSET(IS_Data!D117,0,(-2015+'Summary P&amp;L'!$D$6)*12+'Summary P&amp;L'!$B$1-1):OFFSET(IS_Data!D117,0,(-2015+'Summary P&amp;L'!$D$6)*12*2-1))</f>
        <v>0</v>
      </c>
      <c r="H117" s="10" t="str">
        <f>IS_Data!B117</f>
        <v>Libs_G_PH</v>
      </c>
    </row>
    <row r="118" spans="1:8" x14ac:dyDescent="0.5">
      <c r="A118" s="9" t="str">
        <f>+IS_Data!C118</f>
        <v>Q2 Forecast</v>
      </c>
      <c r="B118" s="135" t="str">
        <f>IF('Summary P&amp;L'!$F$4="Libs Master","Libs Master",IF(AND('Summary P&amp;L'!$F$4="Liberatores Rollup",AND(H118&lt;&gt;"Libs_G_MA",H118&lt;&gt;"Libs_G_PH"))=TRUE,"Liberatores Rollup",IF(AND('Summary P&amp;L'!$F$4="Libs Grill Rollup",OR(H118="Libs_G_MA",H118="Libs_G_PH"))=TRUE,"Libs Grill Rollup",H118)))</f>
        <v>Libs_G_PH</v>
      </c>
      <c r="C118" s="9" t="str">
        <f>+IS_Data!A118</f>
        <v>NEED DETAIL</v>
      </c>
      <c r="D118" s="9">
        <f ca="1">+SUM(OFFSET(IS_Data!D118,0,('Summary P&amp;L'!$D$6-2018-1)*12):OFFSET(IS_Data!D118,0,('Summary P&amp;L'!$D$6-2018-1)*12+'Summary P&amp;L'!$B$2-1))</f>
        <v>0</v>
      </c>
      <c r="E118" s="9">
        <f ca="1">OFFSET(IS_Data!D118,0,('Summary P&amp;L'!$D$6-2018)*12+'Summary P&amp;L'!$B$2-1)</f>
        <v>0</v>
      </c>
      <c r="F118" s="9">
        <f ca="1">OFFSET(IS_Data!D118,0,('Summary P&amp;L'!$D$6-2018-1)*12+'Summary P&amp;L'!$B$2-1)</f>
        <v>0</v>
      </c>
      <c r="G118" s="7">
        <f ca="1">+SUM(OFFSET(IS_Data!D118,0,(-2015+'Summary P&amp;L'!$D$6)*12+'Summary P&amp;L'!$B$1-1):OFFSET(IS_Data!D118,0,(-2015+'Summary P&amp;L'!$D$6)*12*2-1))</f>
        <v>0</v>
      </c>
      <c r="H118" s="10" t="str">
        <f>IS_Data!B118</f>
        <v>Libs_G_PH</v>
      </c>
    </row>
    <row r="119" spans="1:8" x14ac:dyDescent="0.5">
      <c r="A119" s="9" t="str">
        <f>+IS_Data!C119</f>
        <v>Actuals</v>
      </c>
      <c r="B119" s="135" t="str">
        <f>IF('Summary P&amp;L'!$F$4="Libs Master","Libs Master",IF(AND('Summary P&amp;L'!$F$4="Liberatores Rollup",AND(H119&lt;&gt;"Libs_G_MA",H119&lt;&gt;"Libs_G_PH"))=TRUE,"Liberatores Rollup",IF(AND('Summary P&amp;L'!$F$4="Libs Grill Rollup",OR(H119="Libs_G_MA",H119="Libs_G_PH"))=TRUE,"Libs Grill Rollup",H119)))</f>
        <v>Libs_G_MA</v>
      </c>
      <c r="C119" s="9" t="str">
        <f>+IS_Data!A119</f>
        <v>Occupancy</v>
      </c>
      <c r="D119" s="9">
        <f ca="1">+SUM(OFFSET(IS_Data!D119,0,('Summary P&amp;L'!$D$6-2018-1)*12):OFFSET(IS_Data!D119,0,('Summary P&amp;L'!$D$6-2018-1)*12+'Summary P&amp;L'!$B$2-1))</f>
        <v>172172</v>
      </c>
      <c r="E119" s="9">
        <f ca="1">OFFSET(IS_Data!D119,0,('Summary P&amp;L'!$D$6-2018)*12+'Summary P&amp;L'!$B$2-1)</f>
        <v>0</v>
      </c>
      <c r="F119" s="9">
        <f ca="1">OFFSET(IS_Data!D119,0,('Summary P&amp;L'!$D$6-2018-1)*12+'Summary P&amp;L'!$B$2-1)</f>
        <v>0</v>
      </c>
      <c r="G119" s="7">
        <f ca="1">+SUM(OFFSET(IS_Data!D119,0,(-2015+'Summary P&amp;L'!$D$6)*12+'Summary P&amp;L'!$B$1-1):OFFSET(IS_Data!D119,0,(-2015+'Summary P&amp;L'!$D$6)*12*2-1))</f>
        <v>0</v>
      </c>
      <c r="H119" s="10" t="str">
        <f>IS_Data!B119</f>
        <v>Libs_G_MA</v>
      </c>
    </row>
    <row r="120" spans="1:8" x14ac:dyDescent="0.5">
      <c r="A120" s="9" t="str">
        <f>+IS_Data!C120</f>
        <v>Budget</v>
      </c>
      <c r="B120" s="135" t="str">
        <f>IF('Summary P&amp;L'!$F$4="Libs Master","Libs Master",IF(AND('Summary P&amp;L'!$F$4="Liberatores Rollup",AND(H120&lt;&gt;"Libs_G_MA",H120&lt;&gt;"Libs_G_PH"))=TRUE,"Liberatores Rollup",IF(AND('Summary P&amp;L'!$F$4="Libs Grill Rollup",OR(H120="Libs_G_MA",H120="Libs_G_PH"))=TRUE,"Libs Grill Rollup",H120)))</f>
        <v>Libs_G_MA</v>
      </c>
      <c r="C120" s="9" t="str">
        <f>+IS_Data!A120</f>
        <v>Occupancy</v>
      </c>
      <c r="D120" s="9">
        <f ca="1">+SUM(OFFSET(IS_Data!D120,0,('Summary P&amp;L'!$D$6-2018-1)*12):OFFSET(IS_Data!D120,0,('Summary P&amp;L'!$D$6-2018-1)*12+'Summary P&amp;L'!$B$2-1))</f>
        <v>172172</v>
      </c>
      <c r="E120" s="9">
        <f ca="1">OFFSET(IS_Data!D120,0,('Summary P&amp;L'!$D$6-2018)*12+'Summary P&amp;L'!$B$2-1)</f>
        <v>0</v>
      </c>
      <c r="F120" s="9">
        <f ca="1">OFFSET(IS_Data!D120,0,('Summary P&amp;L'!$D$6-2018-1)*12+'Summary P&amp;L'!$B$2-1)</f>
        <v>0</v>
      </c>
      <c r="G120" s="7">
        <f ca="1">+SUM(OFFSET(IS_Data!D120,0,(-2015+'Summary P&amp;L'!$D$6)*12+'Summary P&amp;L'!$B$1-1):OFFSET(IS_Data!D120,0,(-2015+'Summary P&amp;L'!$D$6)*12*2-1))</f>
        <v>0</v>
      </c>
      <c r="H120" s="10" t="str">
        <f>IS_Data!B120</f>
        <v>Libs_G_MA</v>
      </c>
    </row>
    <row r="121" spans="1:8" x14ac:dyDescent="0.5">
      <c r="A121" s="9" t="str">
        <f>+IS_Data!C121</f>
        <v>Actuals</v>
      </c>
      <c r="B121" s="135" t="str">
        <f>IF('Summary P&amp;L'!$F$4="Libs Master","Libs Master",IF(AND('Summary P&amp;L'!$F$4="Liberatores Rollup",AND(H121&lt;&gt;"Libs_G_MA",H121&lt;&gt;"Libs_G_PH"))=TRUE,"Liberatores Rollup",IF(AND('Summary P&amp;L'!$F$4="Libs Grill Rollup",OR(H121="Libs_G_MA",H121="Libs_G_PH"))=TRUE,"Libs Grill Rollup",H121)))</f>
        <v>Libs_G_PH</v>
      </c>
      <c r="C121" s="9" t="str">
        <f>+IS_Data!A121</f>
        <v>Occupancy</v>
      </c>
      <c r="D121" s="9">
        <f ca="1">+SUM(OFFSET(IS_Data!D121,0,('Summary P&amp;L'!$D$6-2018-1)*12):OFFSET(IS_Data!D121,0,('Summary P&amp;L'!$D$6-2018-1)*12+'Summary P&amp;L'!$B$2-1))</f>
        <v>101755</v>
      </c>
      <c r="E121" s="9">
        <f ca="1">OFFSET(IS_Data!D121,0,('Summary P&amp;L'!$D$6-2018)*12+'Summary P&amp;L'!$B$2-1)</f>
        <v>0</v>
      </c>
      <c r="F121" s="9">
        <f ca="1">OFFSET(IS_Data!D121,0,('Summary P&amp;L'!$D$6-2018-1)*12+'Summary P&amp;L'!$B$2-1)</f>
        <v>0</v>
      </c>
      <c r="G121" s="7">
        <f ca="1">+SUM(OFFSET(IS_Data!D121,0,(-2015+'Summary P&amp;L'!$D$6)*12+'Summary P&amp;L'!$B$1-1):OFFSET(IS_Data!D121,0,(-2015+'Summary P&amp;L'!$D$6)*12*2-1))</f>
        <v>0</v>
      </c>
      <c r="H121" s="10" t="str">
        <f>IS_Data!B121</f>
        <v>Libs_G_PH</v>
      </c>
    </row>
    <row r="122" spans="1:8" x14ac:dyDescent="0.5">
      <c r="A122" s="9" t="str">
        <f>+IS_Data!C122</f>
        <v>Budget</v>
      </c>
      <c r="B122" s="135" t="str">
        <f>IF('Summary P&amp;L'!$F$4="Libs Master","Libs Master",IF(AND('Summary P&amp;L'!$F$4="Liberatores Rollup",AND(H122&lt;&gt;"Libs_G_MA",H122&lt;&gt;"Libs_G_PH"))=TRUE,"Liberatores Rollup",IF(AND('Summary P&amp;L'!$F$4="Libs Grill Rollup",OR(H122="Libs_G_MA",H122="Libs_G_PH"))=TRUE,"Libs Grill Rollup",H122)))</f>
        <v>Libs_G_PH</v>
      </c>
      <c r="C122" s="9" t="str">
        <f>+IS_Data!A122</f>
        <v>Occupancy</v>
      </c>
      <c r="D122" s="9">
        <f ca="1">+SUM(OFFSET(IS_Data!D122,0,('Summary P&amp;L'!$D$6-2018-1)*12):OFFSET(IS_Data!D122,0,('Summary P&amp;L'!$D$6-2018-1)*12+'Summary P&amp;L'!$B$2-1))</f>
        <v>101755</v>
      </c>
      <c r="E122" s="9">
        <f ca="1">OFFSET(IS_Data!D122,0,('Summary P&amp;L'!$D$6-2018)*12+'Summary P&amp;L'!$B$2-1)</f>
        <v>0</v>
      </c>
      <c r="F122" s="9">
        <f ca="1">OFFSET(IS_Data!D122,0,('Summary P&amp;L'!$D$6-2018-1)*12+'Summary P&amp;L'!$B$2-1)</f>
        <v>0</v>
      </c>
      <c r="G122" s="7">
        <f ca="1">+SUM(OFFSET(IS_Data!D122,0,(-2015+'Summary P&amp;L'!$D$6)*12+'Summary P&amp;L'!$B$1-1):OFFSET(IS_Data!D122,0,(-2015+'Summary P&amp;L'!$D$6)*12*2-1))</f>
        <v>0</v>
      </c>
      <c r="H122" s="10" t="str">
        <f>IS_Data!B122</f>
        <v>Libs_G_PH</v>
      </c>
    </row>
    <row r="123" spans="1:8" x14ac:dyDescent="0.5">
      <c r="A123" s="9" t="str">
        <f>+IS_Data!C123</f>
        <v>Actuals</v>
      </c>
      <c r="B123" s="135" t="str">
        <f>IF('Summary P&amp;L'!$F$4="Libs Master","Libs Master",IF(AND('Summary P&amp;L'!$F$4="Liberatores Rollup",AND(H123&lt;&gt;"Libs_G_MA",H123&lt;&gt;"Libs_G_PH"))=TRUE,"Liberatores Rollup",IF(AND('Summary P&amp;L'!$F$4="Libs Grill Rollup",OR(H123="Libs_G_MA",H123="Libs_G_PH"))=TRUE,"Libs Grill Rollup",H123)))</f>
        <v>Libs_G_MA</v>
      </c>
      <c r="C123" s="9" t="str">
        <f>+IS_Data!A123</f>
        <v>Other Expense</v>
      </c>
      <c r="D123" s="9">
        <f ca="1">+SUM(OFFSET(IS_Data!D123,0,('Summary P&amp;L'!$D$6-2018-1)*12):OFFSET(IS_Data!D123,0,('Summary P&amp;L'!$D$6-2018-1)*12+'Summary P&amp;L'!$B$2-1))</f>
        <v>321</v>
      </c>
      <c r="E123" s="9">
        <f ca="1">OFFSET(IS_Data!D123,0,('Summary P&amp;L'!$D$6-2018)*12+'Summary P&amp;L'!$B$2-1)</f>
        <v>0</v>
      </c>
      <c r="F123" s="9">
        <f ca="1">OFFSET(IS_Data!D123,0,('Summary P&amp;L'!$D$6-2018-1)*12+'Summary P&amp;L'!$B$2-1)</f>
        <v>0</v>
      </c>
      <c r="G123" s="7">
        <f ca="1">+SUM(OFFSET(IS_Data!D123,0,(-2015+'Summary P&amp;L'!$D$6)*12+'Summary P&amp;L'!$B$1-1):OFFSET(IS_Data!D123,0,(-2015+'Summary P&amp;L'!$D$6)*12*2-1))</f>
        <v>0</v>
      </c>
      <c r="H123" s="10" t="str">
        <f>IS_Data!B123</f>
        <v>Libs_G_MA</v>
      </c>
    </row>
    <row r="124" spans="1:8" x14ac:dyDescent="0.5">
      <c r="A124" s="9" t="str">
        <f>+IS_Data!C124</f>
        <v>Budget</v>
      </c>
      <c r="B124" s="135" t="str">
        <f>IF('Summary P&amp;L'!$F$4="Libs Master","Libs Master",IF(AND('Summary P&amp;L'!$F$4="Liberatores Rollup",AND(H124&lt;&gt;"Libs_G_MA",H124&lt;&gt;"Libs_G_PH"))=TRUE,"Liberatores Rollup",IF(AND('Summary P&amp;L'!$F$4="Libs Grill Rollup",OR(H124="Libs_G_MA",H124="Libs_G_PH"))=TRUE,"Libs Grill Rollup",H124)))</f>
        <v>Libs_G_MA</v>
      </c>
      <c r="C124" s="9" t="str">
        <f>+IS_Data!A124</f>
        <v>Other Expense</v>
      </c>
      <c r="D124" s="9">
        <f ca="1">+SUM(OFFSET(IS_Data!D124,0,('Summary P&amp;L'!$D$6-2018-1)*12):OFFSET(IS_Data!D124,0,('Summary P&amp;L'!$D$6-2018-1)*12+'Summary P&amp;L'!$B$2-1))</f>
        <v>321</v>
      </c>
      <c r="E124" s="9">
        <f ca="1">OFFSET(IS_Data!D124,0,('Summary P&amp;L'!$D$6-2018)*12+'Summary P&amp;L'!$B$2-1)</f>
        <v>0</v>
      </c>
      <c r="F124" s="9">
        <f ca="1">OFFSET(IS_Data!D124,0,('Summary P&amp;L'!$D$6-2018-1)*12+'Summary P&amp;L'!$B$2-1)</f>
        <v>0</v>
      </c>
      <c r="G124" s="7">
        <f ca="1">+SUM(OFFSET(IS_Data!D124,0,(-2015+'Summary P&amp;L'!$D$6)*12+'Summary P&amp;L'!$B$1-1):OFFSET(IS_Data!D124,0,(-2015+'Summary P&amp;L'!$D$6)*12*2-1))</f>
        <v>0</v>
      </c>
      <c r="H124" s="10" t="str">
        <f>IS_Data!B124</f>
        <v>Libs_G_MA</v>
      </c>
    </row>
    <row r="125" spans="1:8" x14ac:dyDescent="0.5">
      <c r="A125" s="9">
        <f>+IS_Data!C125</f>
        <v>0</v>
      </c>
      <c r="B125" s="135">
        <f>IF('Summary P&amp;L'!$F$4="Libs Master","Libs Master",IF(AND('Summary P&amp;L'!$F$4="Liberatores Rollup",AND(H125&lt;&gt;"Libs_G_MA",H125&lt;&gt;"Libs_G_PH"))=TRUE,"Liberatores Rollup",IF(AND('Summary P&amp;L'!$F$4="Libs Grill Rollup",OR(H125="Libs_G_MA",H125="Libs_G_PH"))=TRUE,"Libs Grill Rollup",H125)))</f>
        <v>0</v>
      </c>
      <c r="C125" s="9" t="str">
        <f>+IS_Data!A125</f>
        <v>Other Income</v>
      </c>
      <c r="D125" s="9">
        <f ca="1">+SUM(OFFSET(IS_Data!D125,0,('Summary P&amp;L'!$D$6-2018-1)*12):OFFSET(IS_Data!D125,0,('Summary P&amp;L'!$D$6-2018-1)*12+'Summary P&amp;L'!$B$2-1))</f>
        <v>0</v>
      </c>
      <c r="E125" s="9">
        <f ca="1">OFFSET(IS_Data!D125,0,('Summary P&amp;L'!$D$6-2018)*12+'Summary P&amp;L'!$B$2-1)</f>
        <v>0</v>
      </c>
      <c r="F125" s="9">
        <f ca="1">OFFSET(IS_Data!D125,0,('Summary P&amp;L'!$D$6-2018-1)*12+'Summary P&amp;L'!$B$2-1)</f>
        <v>0</v>
      </c>
      <c r="G125" s="7">
        <f ca="1">+SUM(OFFSET(IS_Data!D125,0,(-2015+'Summary P&amp;L'!$D$6)*12+'Summary P&amp;L'!$B$1-1):OFFSET(IS_Data!D125,0,(-2015+'Summary P&amp;L'!$D$6)*12*2-1))</f>
        <v>0</v>
      </c>
      <c r="H125" s="10">
        <f>IS_Data!B125</f>
        <v>0</v>
      </c>
    </row>
    <row r="126" spans="1:8" x14ac:dyDescent="0.5">
      <c r="A126" s="9" t="str">
        <f>+IS_Data!C126</f>
        <v>5+7 Forecast</v>
      </c>
      <c r="B126" s="135" t="str">
        <f>IF('Summary P&amp;L'!$F$4="Libs Master","Libs Master",IF(AND('Summary P&amp;L'!$F$4="Liberatores Rollup",AND(H126&lt;&gt;"Libs_G_MA",H126&lt;&gt;"Libs_G_PH"))=TRUE,"Liberatores Rollup",IF(AND('Summary P&amp;L'!$F$4="Libs Grill Rollup",OR(H126="Libs_G_MA",H126="Libs_G_PH"))=TRUE,"Libs Grill Rollup",H126)))</f>
        <v>Libs_G_MA</v>
      </c>
      <c r="C126" s="9" t="str">
        <f>+IS_Data!A126</f>
        <v>Other Income</v>
      </c>
      <c r="D126" s="9">
        <f ca="1">+SUM(OFFSET(IS_Data!D126,0,('Summary P&amp;L'!$D$6-2018-1)*12):OFFSET(IS_Data!D126,0,('Summary P&amp;L'!$D$6-2018-1)*12+'Summary P&amp;L'!$B$2-1))</f>
        <v>-9059</v>
      </c>
      <c r="E126" s="9">
        <f ca="1">OFFSET(IS_Data!D126,0,('Summary P&amp;L'!$D$6-2018)*12+'Summary P&amp;L'!$B$2-1)</f>
        <v>0</v>
      </c>
      <c r="F126" s="9">
        <f ca="1">OFFSET(IS_Data!D126,0,('Summary P&amp;L'!$D$6-2018-1)*12+'Summary P&amp;L'!$B$2-1)</f>
        <v>0</v>
      </c>
      <c r="G126" s="7">
        <f ca="1">+SUM(OFFSET(IS_Data!D126,0,(-2015+'Summary P&amp;L'!$D$6)*12+'Summary P&amp;L'!$B$1-1):OFFSET(IS_Data!D126,0,(-2015+'Summary P&amp;L'!$D$6)*12*2-1))</f>
        <v>0</v>
      </c>
      <c r="H126" s="10" t="str">
        <f>IS_Data!B126</f>
        <v>Libs_G_MA</v>
      </c>
    </row>
    <row r="127" spans="1:8" x14ac:dyDescent="0.5">
      <c r="A127" s="9" t="str">
        <f>+IS_Data!C127</f>
        <v>Actuals</v>
      </c>
      <c r="B127" s="135" t="str">
        <f>IF('Summary P&amp;L'!$F$4="Libs Master","Libs Master",IF(AND('Summary P&amp;L'!$F$4="Liberatores Rollup",AND(H127&lt;&gt;"Libs_G_MA",H127&lt;&gt;"Libs_G_PH"))=TRUE,"Liberatores Rollup",IF(AND('Summary P&amp;L'!$F$4="Libs Grill Rollup",OR(H127="Libs_G_MA",H127="Libs_G_PH"))=TRUE,"Libs Grill Rollup",H127)))</f>
        <v>Libs_G_MA</v>
      </c>
      <c r="C127" s="9" t="str">
        <f>+IS_Data!A127</f>
        <v>Other Income</v>
      </c>
      <c r="D127" s="9">
        <f ca="1">+SUM(OFFSET(IS_Data!D127,0,('Summary P&amp;L'!$D$6-2018-1)*12):OFFSET(IS_Data!D127,0,('Summary P&amp;L'!$D$6-2018-1)*12+'Summary P&amp;L'!$B$2-1))</f>
        <v>-24537</v>
      </c>
      <c r="E127" s="9">
        <f ca="1">OFFSET(IS_Data!D127,0,('Summary P&amp;L'!$D$6-2018)*12+'Summary P&amp;L'!$B$2-1)</f>
        <v>0</v>
      </c>
      <c r="F127" s="9">
        <f ca="1">OFFSET(IS_Data!D127,0,('Summary P&amp;L'!$D$6-2018-1)*12+'Summary P&amp;L'!$B$2-1)</f>
        <v>0</v>
      </c>
      <c r="G127" s="7">
        <f ca="1">+SUM(OFFSET(IS_Data!D127,0,(-2015+'Summary P&amp;L'!$D$6)*12+'Summary P&amp;L'!$B$1-1):OFFSET(IS_Data!D127,0,(-2015+'Summary P&amp;L'!$D$6)*12*2-1))</f>
        <v>0</v>
      </c>
      <c r="H127" s="10" t="str">
        <f>IS_Data!B127</f>
        <v>Libs_G_MA</v>
      </c>
    </row>
    <row r="128" spans="1:8" x14ac:dyDescent="0.5">
      <c r="A128" s="9" t="str">
        <f>+IS_Data!C128</f>
        <v>Budget</v>
      </c>
      <c r="B128" s="135" t="str">
        <f>IF('Summary P&amp;L'!$F$4="Libs Master","Libs Master",IF(AND('Summary P&amp;L'!$F$4="Liberatores Rollup",AND(H128&lt;&gt;"Libs_G_MA",H128&lt;&gt;"Libs_G_PH"))=TRUE,"Liberatores Rollup",IF(AND('Summary P&amp;L'!$F$4="Libs Grill Rollup",OR(H128="Libs_G_MA",H128="Libs_G_PH"))=TRUE,"Libs Grill Rollup",H128)))</f>
        <v>Libs_G_MA</v>
      </c>
      <c r="C128" s="9" t="str">
        <f>+IS_Data!A128</f>
        <v>Other Income</v>
      </c>
      <c r="D128" s="9">
        <f ca="1">+SUM(OFFSET(IS_Data!D128,0,('Summary P&amp;L'!$D$6-2018-1)*12):OFFSET(IS_Data!D128,0,('Summary P&amp;L'!$D$6-2018-1)*12+'Summary P&amp;L'!$B$2-1))</f>
        <v>-24537</v>
      </c>
      <c r="E128" s="9">
        <f ca="1">OFFSET(IS_Data!D128,0,('Summary P&amp;L'!$D$6-2018)*12+'Summary P&amp;L'!$B$2-1)</f>
        <v>0</v>
      </c>
      <c r="F128" s="9">
        <f ca="1">OFFSET(IS_Data!D128,0,('Summary P&amp;L'!$D$6-2018-1)*12+'Summary P&amp;L'!$B$2-1)</f>
        <v>0</v>
      </c>
      <c r="G128" s="7">
        <f ca="1">+SUM(OFFSET(IS_Data!D128,0,(-2015+'Summary P&amp;L'!$D$6)*12+'Summary P&amp;L'!$B$1-1):OFFSET(IS_Data!D128,0,(-2015+'Summary P&amp;L'!$D$6)*12*2-1))</f>
        <v>0</v>
      </c>
      <c r="H128" s="10" t="str">
        <f>IS_Data!B128</f>
        <v>Libs_G_MA</v>
      </c>
    </row>
    <row r="129" spans="1:8" x14ac:dyDescent="0.5">
      <c r="A129" s="9" t="str">
        <f>+IS_Data!C129</f>
        <v>Q2 Forecast</v>
      </c>
      <c r="B129" s="135" t="str">
        <f>IF('Summary P&amp;L'!$F$4="Libs Master","Libs Master",IF(AND('Summary P&amp;L'!$F$4="Liberatores Rollup",AND(H129&lt;&gt;"Libs_G_MA",H129&lt;&gt;"Libs_G_PH"))=TRUE,"Liberatores Rollup",IF(AND('Summary P&amp;L'!$F$4="Libs Grill Rollup",OR(H129="Libs_G_MA",H129="Libs_G_PH"))=TRUE,"Libs Grill Rollup",H129)))</f>
        <v>Libs_G_MA</v>
      </c>
      <c r="C129" s="9" t="str">
        <f>+IS_Data!A129</f>
        <v>Other Income</v>
      </c>
      <c r="D129" s="9">
        <f ca="1">+SUM(OFFSET(IS_Data!D129,0,('Summary P&amp;L'!$D$6-2018-1)*12):OFFSET(IS_Data!D129,0,('Summary P&amp;L'!$D$6-2018-1)*12+'Summary P&amp;L'!$B$2-1))</f>
        <v>-9059</v>
      </c>
      <c r="E129" s="9">
        <f ca="1">OFFSET(IS_Data!D129,0,('Summary P&amp;L'!$D$6-2018)*12+'Summary P&amp;L'!$B$2-1)</f>
        <v>0</v>
      </c>
      <c r="F129" s="9">
        <f ca="1">OFFSET(IS_Data!D129,0,('Summary P&amp;L'!$D$6-2018-1)*12+'Summary P&amp;L'!$B$2-1)</f>
        <v>0</v>
      </c>
      <c r="G129" s="7">
        <f ca="1">+SUM(OFFSET(IS_Data!D129,0,(-2015+'Summary P&amp;L'!$D$6)*12+'Summary P&amp;L'!$B$1-1):OFFSET(IS_Data!D129,0,(-2015+'Summary P&amp;L'!$D$6)*12*2-1))</f>
        <v>0</v>
      </c>
      <c r="H129" s="10" t="str">
        <f>IS_Data!B129</f>
        <v>Libs_G_MA</v>
      </c>
    </row>
    <row r="130" spans="1:8" x14ac:dyDescent="0.5">
      <c r="A130" s="9" t="str">
        <f>+IS_Data!C130</f>
        <v>5+7 Forecast</v>
      </c>
      <c r="B130" s="135" t="str">
        <f>IF('Summary P&amp;L'!$F$4="Libs Master","Libs Master",IF(AND('Summary P&amp;L'!$F$4="Liberatores Rollup",AND(H130&lt;&gt;"Libs_G_MA",H130&lt;&gt;"Libs_G_PH"))=TRUE,"Liberatores Rollup",IF(AND('Summary P&amp;L'!$F$4="Libs Grill Rollup",OR(H130="Libs_G_MA",H130="Libs_G_PH"))=TRUE,"Libs Grill Rollup",H130)))</f>
        <v>Libs_G_PH</v>
      </c>
      <c r="C130" s="9" t="str">
        <f>+IS_Data!A130</f>
        <v>Other Income</v>
      </c>
      <c r="D130" s="9">
        <f ca="1">+SUM(OFFSET(IS_Data!D130,0,('Summary P&amp;L'!$D$6-2018-1)*12):OFFSET(IS_Data!D130,0,('Summary P&amp;L'!$D$6-2018-1)*12+'Summary P&amp;L'!$B$2-1))</f>
        <v>-1260</v>
      </c>
      <c r="E130" s="9">
        <f ca="1">OFFSET(IS_Data!D130,0,('Summary P&amp;L'!$D$6-2018)*12+'Summary P&amp;L'!$B$2-1)</f>
        <v>0</v>
      </c>
      <c r="F130" s="9">
        <f ca="1">OFFSET(IS_Data!D130,0,('Summary P&amp;L'!$D$6-2018-1)*12+'Summary P&amp;L'!$B$2-1)</f>
        <v>0</v>
      </c>
      <c r="G130" s="7">
        <f ca="1">+SUM(OFFSET(IS_Data!D130,0,(-2015+'Summary P&amp;L'!$D$6)*12+'Summary P&amp;L'!$B$1-1):OFFSET(IS_Data!D130,0,(-2015+'Summary P&amp;L'!$D$6)*12*2-1))</f>
        <v>0</v>
      </c>
      <c r="H130" s="10" t="str">
        <f>IS_Data!B130</f>
        <v>Libs_G_PH</v>
      </c>
    </row>
    <row r="131" spans="1:8" x14ac:dyDescent="0.5">
      <c r="A131" s="9" t="str">
        <f>+IS_Data!C131</f>
        <v>Actuals</v>
      </c>
      <c r="B131" s="135" t="str">
        <f>IF('Summary P&amp;L'!$F$4="Libs Master","Libs Master",IF(AND('Summary P&amp;L'!$F$4="Liberatores Rollup",AND(H131&lt;&gt;"Libs_G_MA",H131&lt;&gt;"Libs_G_PH"))=TRUE,"Liberatores Rollup",IF(AND('Summary P&amp;L'!$F$4="Libs Grill Rollup",OR(H131="Libs_G_MA",H131="Libs_G_PH"))=TRUE,"Libs Grill Rollup",H131)))</f>
        <v>Libs_G_PH</v>
      </c>
      <c r="C131" s="9" t="str">
        <f>+IS_Data!A131</f>
        <v>Other Income</v>
      </c>
      <c r="D131" s="9">
        <f ca="1">+SUM(OFFSET(IS_Data!D131,0,('Summary P&amp;L'!$D$6-2018-1)*12):OFFSET(IS_Data!D131,0,('Summary P&amp;L'!$D$6-2018-1)*12+'Summary P&amp;L'!$B$2-1))</f>
        <v>-30367</v>
      </c>
      <c r="E131" s="9">
        <f ca="1">OFFSET(IS_Data!D131,0,('Summary P&amp;L'!$D$6-2018)*12+'Summary P&amp;L'!$B$2-1)</f>
        <v>0</v>
      </c>
      <c r="F131" s="9">
        <f ca="1">OFFSET(IS_Data!D131,0,('Summary P&amp;L'!$D$6-2018-1)*12+'Summary P&amp;L'!$B$2-1)</f>
        <v>0</v>
      </c>
      <c r="G131" s="7">
        <f ca="1">+SUM(OFFSET(IS_Data!D131,0,(-2015+'Summary P&amp;L'!$D$6)*12+'Summary P&amp;L'!$B$1-1):OFFSET(IS_Data!D131,0,(-2015+'Summary P&amp;L'!$D$6)*12*2-1))</f>
        <v>0</v>
      </c>
      <c r="H131" s="10" t="str">
        <f>IS_Data!B131</f>
        <v>Libs_G_PH</v>
      </c>
    </row>
    <row r="132" spans="1:8" x14ac:dyDescent="0.5">
      <c r="A132" s="9" t="str">
        <f>+IS_Data!C132</f>
        <v>Budget</v>
      </c>
      <c r="B132" s="135" t="str">
        <f>IF('Summary P&amp;L'!$F$4="Libs Master","Libs Master",IF(AND('Summary P&amp;L'!$F$4="Liberatores Rollup",AND(H132&lt;&gt;"Libs_G_MA",H132&lt;&gt;"Libs_G_PH"))=TRUE,"Liberatores Rollup",IF(AND('Summary P&amp;L'!$F$4="Libs Grill Rollup",OR(H132="Libs_G_MA",H132="Libs_G_PH"))=TRUE,"Libs Grill Rollup",H132)))</f>
        <v>Libs_G_PH</v>
      </c>
      <c r="C132" s="9" t="str">
        <f>+IS_Data!A132</f>
        <v>Other Income</v>
      </c>
      <c r="D132" s="9">
        <f ca="1">+SUM(OFFSET(IS_Data!D132,0,('Summary P&amp;L'!$D$6-2018-1)*12):OFFSET(IS_Data!D132,0,('Summary P&amp;L'!$D$6-2018-1)*12+'Summary P&amp;L'!$B$2-1))</f>
        <v>-30367</v>
      </c>
      <c r="E132" s="9">
        <f ca="1">OFFSET(IS_Data!D132,0,('Summary P&amp;L'!$D$6-2018)*12+'Summary P&amp;L'!$B$2-1)</f>
        <v>0</v>
      </c>
      <c r="F132" s="9">
        <f ca="1">OFFSET(IS_Data!D132,0,('Summary P&amp;L'!$D$6-2018-1)*12+'Summary P&amp;L'!$B$2-1)</f>
        <v>0</v>
      </c>
      <c r="G132" s="7">
        <f ca="1">+SUM(OFFSET(IS_Data!D132,0,(-2015+'Summary P&amp;L'!$D$6)*12+'Summary P&amp;L'!$B$1-1):OFFSET(IS_Data!D132,0,(-2015+'Summary P&amp;L'!$D$6)*12*2-1))</f>
        <v>0</v>
      </c>
      <c r="H132" s="10" t="str">
        <f>IS_Data!B132</f>
        <v>Libs_G_PH</v>
      </c>
    </row>
    <row r="133" spans="1:8" x14ac:dyDescent="0.5">
      <c r="A133" s="9" t="str">
        <f>+IS_Data!C133</f>
        <v>Q2 Forecast</v>
      </c>
      <c r="B133" s="135" t="str">
        <f>IF('Summary P&amp;L'!$F$4="Libs Master","Libs Master",IF(AND('Summary P&amp;L'!$F$4="Liberatores Rollup",AND(H133&lt;&gt;"Libs_G_MA",H133&lt;&gt;"Libs_G_PH"))=TRUE,"Liberatores Rollup",IF(AND('Summary P&amp;L'!$F$4="Libs Grill Rollup",OR(H133="Libs_G_MA",H133="Libs_G_PH"))=TRUE,"Libs Grill Rollup",H133)))</f>
        <v>Libs_G_PH</v>
      </c>
      <c r="C133" s="9" t="str">
        <f>+IS_Data!A133</f>
        <v>Other Income</v>
      </c>
      <c r="D133" s="9">
        <f ca="1">+SUM(OFFSET(IS_Data!D133,0,('Summary P&amp;L'!$D$6-2018-1)*12):OFFSET(IS_Data!D133,0,('Summary P&amp;L'!$D$6-2018-1)*12+'Summary P&amp;L'!$B$2-1))</f>
        <v>-1260</v>
      </c>
      <c r="E133" s="9">
        <f ca="1">OFFSET(IS_Data!D133,0,('Summary P&amp;L'!$D$6-2018)*12+'Summary P&amp;L'!$B$2-1)</f>
        <v>0</v>
      </c>
      <c r="F133" s="9">
        <f ca="1">OFFSET(IS_Data!D133,0,('Summary P&amp;L'!$D$6-2018-1)*12+'Summary P&amp;L'!$B$2-1)</f>
        <v>0</v>
      </c>
      <c r="G133" s="7">
        <f ca="1">+SUM(OFFSET(IS_Data!D133,0,(-2015+'Summary P&amp;L'!$D$6)*12+'Summary P&amp;L'!$B$1-1):OFFSET(IS_Data!D133,0,(-2015+'Summary P&amp;L'!$D$6)*12*2-1))</f>
        <v>0</v>
      </c>
      <c r="H133" s="10" t="str">
        <f>IS_Data!B133</f>
        <v>Libs_G_PH</v>
      </c>
    </row>
    <row r="134" spans="1:8" x14ac:dyDescent="0.5">
      <c r="A134" s="9" t="str">
        <f>+IS_Data!C134</f>
        <v>5+7 Forecast</v>
      </c>
      <c r="B134" s="135" t="str">
        <f>IF('Summary P&amp;L'!$F$4="Libs Master","Libs Master",IF(AND('Summary P&amp;L'!$F$4="Liberatores Rollup",AND(H134&lt;&gt;"Libs_G_MA",H134&lt;&gt;"Libs_G_PH"))=TRUE,"Liberatores Rollup",IF(AND('Summary P&amp;L'!$F$4="Libs Grill Rollup",OR(H134="Libs_G_MA",H134="Libs_G_PH"))=TRUE,"Libs Grill Rollup",H134)))</f>
        <v>Libs_G_MA</v>
      </c>
      <c r="C134" s="9" t="str">
        <f>+IS_Data!A134</f>
        <v>Restaurant Expenses</v>
      </c>
      <c r="D134" s="9">
        <f ca="1">+SUM(OFFSET(IS_Data!D134,0,('Summary P&amp;L'!$D$6-2018-1)*12):OFFSET(IS_Data!D134,0,('Summary P&amp;L'!$D$6-2018-1)*12+'Summary P&amp;L'!$B$2-1))</f>
        <v>64894</v>
      </c>
      <c r="E134" s="9">
        <f ca="1">OFFSET(IS_Data!D134,0,('Summary P&amp;L'!$D$6-2018)*12+'Summary P&amp;L'!$B$2-1)</f>
        <v>0</v>
      </c>
      <c r="F134" s="9">
        <f ca="1">OFFSET(IS_Data!D134,0,('Summary P&amp;L'!$D$6-2018-1)*12+'Summary P&amp;L'!$B$2-1)</f>
        <v>0</v>
      </c>
      <c r="G134" s="7">
        <f ca="1">+SUM(OFFSET(IS_Data!D134,0,(-2015+'Summary P&amp;L'!$D$6)*12+'Summary P&amp;L'!$B$1-1):OFFSET(IS_Data!D134,0,(-2015+'Summary P&amp;L'!$D$6)*12*2-1))</f>
        <v>0</v>
      </c>
      <c r="H134" s="10" t="str">
        <f>IS_Data!B134</f>
        <v>Libs_G_MA</v>
      </c>
    </row>
    <row r="135" spans="1:8" x14ac:dyDescent="0.5">
      <c r="A135" s="9" t="str">
        <f>+IS_Data!C135</f>
        <v>Actuals</v>
      </c>
      <c r="B135" s="135" t="str">
        <f>IF('Summary P&amp;L'!$F$4="Libs Master","Libs Master",IF(AND('Summary P&amp;L'!$F$4="Liberatores Rollup",AND(H135&lt;&gt;"Libs_G_MA",H135&lt;&gt;"Libs_G_PH"))=TRUE,"Liberatores Rollup",IF(AND('Summary P&amp;L'!$F$4="Libs Grill Rollup",OR(H135="Libs_G_MA",H135="Libs_G_PH"))=TRUE,"Libs Grill Rollup",H135)))</f>
        <v>Libs_G_MA</v>
      </c>
      <c r="C135" s="9" t="str">
        <f>+IS_Data!A135</f>
        <v>Restaurant Expenses</v>
      </c>
      <c r="D135" s="9">
        <f ca="1">+SUM(OFFSET(IS_Data!D135,0,('Summary P&amp;L'!$D$6-2018-1)*12):OFFSET(IS_Data!D135,0,('Summary P&amp;L'!$D$6-2018-1)*12+'Summary P&amp;L'!$B$2-1))</f>
        <v>69989</v>
      </c>
      <c r="E135" s="9">
        <f ca="1">OFFSET(IS_Data!D135,0,('Summary P&amp;L'!$D$6-2018)*12+'Summary P&amp;L'!$B$2-1)</f>
        <v>0</v>
      </c>
      <c r="F135" s="9">
        <f ca="1">OFFSET(IS_Data!D135,0,('Summary P&amp;L'!$D$6-2018-1)*12+'Summary P&amp;L'!$B$2-1)</f>
        <v>0</v>
      </c>
      <c r="G135" s="7">
        <f ca="1">+SUM(OFFSET(IS_Data!D135,0,(-2015+'Summary P&amp;L'!$D$6)*12+'Summary P&amp;L'!$B$1-1):OFFSET(IS_Data!D135,0,(-2015+'Summary P&amp;L'!$D$6)*12*2-1))</f>
        <v>0</v>
      </c>
      <c r="H135" s="10" t="str">
        <f>IS_Data!B135</f>
        <v>Libs_G_MA</v>
      </c>
    </row>
    <row r="136" spans="1:8" x14ac:dyDescent="0.5">
      <c r="A136" s="9" t="str">
        <f>+IS_Data!C136</f>
        <v>Budget</v>
      </c>
      <c r="B136" s="135" t="str">
        <f>IF('Summary P&amp;L'!$F$4="Libs Master","Libs Master",IF(AND('Summary P&amp;L'!$F$4="Liberatores Rollup",AND(H136&lt;&gt;"Libs_G_MA",H136&lt;&gt;"Libs_G_PH"))=TRUE,"Liberatores Rollup",IF(AND('Summary P&amp;L'!$F$4="Libs Grill Rollup",OR(H136="Libs_G_MA",H136="Libs_G_PH"))=TRUE,"Libs Grill Rollup",H136)))</f>
        <v>Libs_G_MA</v>
      </c>
      <c r="C136" s="9" t="str">
        <f>+IS_Data!A136</f>
        <v>Restaurant Expenses</v>
      </c>
      <c r="D136" s="9">
        <f ca="1">+SUM(OFFSET(IS_Data!D136,0,('Summary P&amp;L'!$D$6-2018-1)*12):OFFSET(IS_Data!D136,0,('Summary P&amp;L'!$D$6-2018-1)*12+'Summary P&amp;L'!$B$2-1))</f>
        <v>69989</v>
      </c>
      <c r="E136" s="9">
        <f ca="1">OFFSET(IS_Data!D136,0,('Summary P&amp;L'!$D$6-2018)*12+'Summary P&amp;L'!$B$2-1)</f>
        <v>0</v>
      </c>
      <c r="F136" s="9">
        <f ca="1">OFFSET(IS_Data!D136,0,('Summary P&amp;L'!$D$6-2018-1)*12+'Summary P&amp;L'!$B$2-1)</f>
        <v>0</v>
      </c>
      <c r="G136" s="7">
        <f ca="1">+SUM(OFFSET(IS_Data!D136,0,(-2015+'Summary P&amp;L'!$D$6)*12+'Summary P&amp;L'!$B$1-1):OFFSET(IS_Data!D136,0,(-2015+'Summary P&amp;L'!$D$6)*12*2-1))</f>
        <v>0</v>
      </c>
      <c r="H136" s="10" t="str">
        <f>IS_Data!B136</f>
        <v>Libs_G_MA</v>
      </c>
    </row>
    <row r="137" spans="1:8" x14ac:dyDescent="0.5">
      <c r="A137" s="9" t="str">
        <f>+IS_Data!C137</f>
        <v>Q2 Forecast</v>
      </c>
      <c r="B137" s="135" t="str">
        <f>IF('Summary P&amp;L'!$F$4="Libs Master","Libs Master",IF(AND('Summary P&amp;L'!$F$4="Liberatores Rollup",AND(H137&lt;&gt;"Libs_G_MA",H137&lt;&gt;"Libs_G_PH"))=TRUE,"Liberatores Rollup",IF(AND('Summary P&amp;L'!$F$4="Libs Grill Rollup",OR(H137="Libs_G_MA",H137="Libs_G_PH"))=TRUE,"Libs Grill Rollup",H137)))</f>
        <v>Libs_G_MA</v>
      </c>
      <c r="C137" s="9" t="str">
        <f>+IS_Data!A137</f>
        <v>Restaurant Expenses</v>
      </c>
      <c r="D137" s="9">
        <f ca="1">+SUM(OFFSET(IS_Data!D137,0,('Summary P&amp;L'!$D$6-2018-1)*12):OFFSET(IS_Data!D137,0,('Summary P&amp;L'!$D$6-2018-1)*12+'Summary P&amp;L'!$B$2-1))</f>
        <v>64894</v>
      </c>
      <c r="E137" s="9">
        <f ca="1">OFFSET(IS_Data!D137,0,('Summary P&amp;L'!$D$6-2018)*12+'Summary P&amp;L'!$B$2-1)</f>
        <v>0</v>
      </c>
      <c r="F137" s="9">
        <f ca="1">OFFSET(IS_Data!D137,0,('Summary P&amp;L'!$D$6-2018-1)*12+'Summary P&amp;L'!$B$2-1)</f>
        <v>0</v>
      </c>
      <c r="G137" s="7">
        <f ca="1">+SUM(OFFSET(IS_Data!D137,0,(-2015+'Summary P&amp;L'!$D$6)*12+'Summary P&amp;L'!$B$1-1):OFFSET(IS_Data!D137,0,(-2015+'Summary P&amp;L'!$D$6)*12*2-1))</f>
        <v>0</v>
      </c>
      <c r="H137" s="10" t="str">
        <f>IS_Data!B137</f>
        <v>Libs_G_MA</v>
      </c>
    </row>
    <row r="138" spans="1:8" x14ac:dyDescent="0.5">
      <c r="A138" s="9" t="str">
        <f>+IS_Data!C138</f>
        <v>5+7 Forecast</v>
      </c>
      <c r="B138" s="135" t="str">
        <f>IF('Summary P&amp;L'!$F$4="Libs Master","Libs Master",IF(AND('Summary P&amp;L'!$F$4="Liberatores Rollup",AND(H138&lt;&gt;"Libs_G_MA",H138&lt;&gt;"Libs_G_PH"))=TRUE,"Liberatores Rollup",IF(AND('Summary P&amp;L'!$F$4="Libs Grill Rollup",OR(H138="Libs_G_MA",H138="Libs_G_PH"))=TRUE,"Libs Grill Rollup",H138)))</f>
        <v>Libs_G_PH</v>
      </c>
      <c r="C138" s="9" t="str">
        <f>+IS_Data!A138</f>
        <v>Restaurant Expenses</v>
      </c>
      <c r="D138" s="9">
        <f ca="1">+SUM(OFFSET(IS_Data!D138,0,('Summary P&amp;L'!$D$6-2018-1)*12):OFFSET(IS_Data!D138,0,('Summary P&amp;L'!$D$6-2018-1)*12+'Summary P&amp;L'!$B$2-1))</f>
        <v>65776</v>
      </c>
      <c r="E138" s="9">
        <f ca="1">OFFSET(IS_Data!D138,0,('Summary P&amp;L'!$D$6-2018)*12+'Summary P&amp;L'!$B$2-1)</f>
        <v>0</v>
      </c>
      <c r="F138" s="9">
        <f ca="1">OFFSET(IS_Data!D138,0,('Summary P&amp;L'!$D$6-2018-1)*12+'Summary P&amp;L'!$B$2-1)</f>
        <v>0</v>
      </c>
      <c r="G138" s="7">
        <f ca="1">+SUM(OFFSET(IS_Data!D138,0,(-2015+'Summary P&amp;L'!$D$6)*12+'Summary P&amp;L'!$B$1-1):OFFSET(IS_Data!D138,0,(-2015+'Summary P&amp;L'!$D$6)*12*2-1))</f>
        <v>0</v>
      </c>
      <c r="H138" s="10" t="str">
        <f>IS_Data!B138</f>
        <v>Libs_G_PH</v>
      </c>
    </row>
    <row r="139" spans="1:8" x14ac:dyDescent="0.5">
      <c r="A139" s="9" t="str">
        <f>+IS_Data!C139</f>
        <v>Actuals</v>
      </c>
      <c r="B139" s="135" t="str">
        <f>IF('Summary P&amp;L'!$F$4="Libs Master","Libs Master",IF(AND('Summary P&amp;L'!$F$4="Liberatores Rollup",AND(H139&lt;&gt;"Libs_G_MA",H139&lt;&gt;"Libs_G_PH"))=TRUE,"Liberatores Rollup",IF(AND('Summary P&amp;L'!$F$4="Libs Grill Rollup",OR(H139="Libs_G_MA",H139="Libs_G_PH"))=TRUE,"Libs Grill Rollup",H139)))</f>
        <v>Libs_G_PH</v>
      </c>
      <c r="C139" s="9" t="str">
        <f>+IS_Data!A139</f>
        <v>Restaurant Expenses</v>
      </c>
      <c r="D139" s="9">
        <f ca="1">+SUM(OFFSET(IS_Data!D139,0,('Summary P&amp;L'!$D$6-2018-1)*12):OFFSET(IS_Data!D139,0,('Summary P&amp;L'!$D$6-2018-1)*12+'Summary P&amp;L'!$B$2-1))</f>
        <v>74939</v>
      </c>
      <c r="E139" s="9">
        <f ca="1">OFFSET(IS_Data!D139,0,('Summary P&amp;L'!$D$6-2018)*12+'Summary P&amp;L'!$B$2-1)</f>
        <v>0</v>
      </c>
      <c r="F139" s="9">
        <f ca="1">OFFSET(IS_Data!D139,0,('Summary P&amp;L'!$D$6-2018-1)*12+'Summary P&amp;L'!$B$2-1)</f>
        <v>0</v>
      </c>
      <c r="G139" s="7">
        <f ca="1">+SUM(OFFSET(IS_Data!D139,0,(-2015+'Summary P&amp;L'!$D$6)*12+'Summary P&amp;L'!$B$1-1):OFFSET(IS_Data!D139,0,(-2015+'Summary P&amp;L'!$D$6)*12*2-1))</f>
        <v>0</v>
      </c>
      <c r="H139" s="10" t="str">
        <f>IS_Data!B139</f>
        <v>Libs_G_PH</v>
      </c>
    </row>
    <row r="140" spans="1:8" x14ac:dyDescent="0.5">
      <c r="A140" s="9" t="str">
        <f>+IS_Data!C140</f>
        <v>Budget</v>
      </c>
      <c r="B140" s="135" t="str">
        <f>IF('Summary P&amp;L'!$F$4="Libs Master","Libs Master",IF(AND('Summary P&amp;L'!$F$4="Liberatores Rollup",AND(H140&lt;&gt;"Libs_G_MA",H140&lt;&gt;"Libs_G_PH"))=TRUE,"Liberatores Rollup",IF(AND('Summary P&amp;L'!$F$4="Libs Grill Rollup",OR(H140="Libs_G_MA",H140="Libs_G_PH"))=TRUE,"Libs Grill Rollup",H140)))</f>
        <v>Libs_G_PH</v>
      </c>
      <c r="C140" s="9" t="str">
        <f>+IS_Data!A140</f>
        <v>Restaurant Expenses</v>
      </c>
      <c r="D140" s="9">
        <f ca="1">+SUM(OFFSET(IS_Data!D140,0,('Summary P&amp;L'!$D$6-2018-1)*12):OFFSET(IS_Data!D140,0,('Summary P&amp;L'!$D$6-2018-1)*12+'Summary P&amp;L'!$B$2-1))</f>
        <v>74939</v>
      </c>
      <c r="E140" s="9">
        <f ca="1">OFFSET(IS_Data!D140,0,('Summary P&amp;L'!$D$6-2018)*12+'Summary P&amp;L'!$B$2-1)</f>
        <v>0</v>
      </c>
      <c r="F140" s="9">
        <f ca="1">OFFSET(IS_Data!D140,0,('Summary P&amp;L'!$D$6-2018-1)*12+'Summary P&amp;L'!$B$2-1)</f>
        <v>0</v>
      </c>
      <c r="G140" s="7">
        <f ca="1">+SUM(OFFSET(IS_Data!D140,0,(-2015+'Summary P&amp;L'!$D$6)*12+'Summary P&amp;L'!$B$1-1):OFFSET(IS_Data!D140,0,(-2015+'Summary P&amp;L'!$D$6)*12*2-1))</f>
        <v>0</v>
      </c>
      <c r="H140" s="10" t="str">
        <f>IS_Data!B140</f>
        <v>Libs_G_PH</v>
      </c>
    </row>
    <row r="141" spans="1:8" x14ac:dyDescent="0.5">
      <c r="A141" s="9" t="str">
        <f>+IS_Data!C141</f>
        <v>Q2 Forecast</v>
      </c>
      <c r="B141" s="135" t="str">
        <f>IF('Summary P&amp;L'!$F$4="Libs Master","Libs Master",IF(AND('Summary P&amp;L'!$F$4="Liberatores Rollup",AND(H141&lt;&gt;"Libs_G_MA",H141&lt;&gt;"Libs_G_PH"))=TRUE,"Liberatores Rollup",IF(AND('Summary P&amp;L'!$F$4="Libs Grill Rollup",OR(H141="Libs_G_MA",H141="Libs_G_PH"))=TRUE,"Libs Grill Rollup",H141)))</f>
        <v>Libs_G_PH</v>
      </c>
      <c r="C141" s="9" t="str">
        <f>+IS_Data!A141</f>
        <v>Restaurant Expenses</v>
      </c>
      <c r="D141" s="9">
        <f ca="1">+SUM(OFFSET(IS_Data!D141,0,('Summary P&amp;L'!$D$6-2018-1)*12):OFFSET(IS_Data!D141,0,('Summary P&amp;L'!$D$6-2018-1)*12+'Summary P&amp;L'!$B$2-1))</f>
        <v>65776</v>
      </c>
      <c r="E141" s="9">
        <f ca="1">OFFSET(IS_Data!D141,0,('Summary P&amp;L'!$D$6-2018)*12+'Summary P&amp;L'!$B$2-1)</f>
        <v>0</v>
      </c>
      <c r="F141" s="9">
        <f ca="1">OFFSET(IS_Data!D141,0,('Summary P&amp;L'!$D$6-2018-1)*12+'Summary P&amp;L'!$B$2-1)</f>
        <v>0</v>
      </c>
      <c r="G141" s="7">
        <f ca="1">+SUM(OFFSET(IS_Data!D141,0,(-2015+'Summary P&amp;L'!$D$6)*12+'Summary P&amp;L'!$B$1-1):OFFSET(IS_Data!D141,0,(-2015+'Summary P&amp;L'!$D$6)*12*2-1))</f>
        <v>0</v>
      </c>
      <c r="H141" s="10" t="str">
        <f>IS_Data!B141</f>
        <v>Libs_G_PH</v>
      </c>
    </row>
    <row r="142" spans="1:8" x14ac:dyDescent="0.5">
      <c r="A142" s="9" t="str">
        <f>+IS_Data!C142</f>
        <v>5+7 Forecast</v>
      </c>
      <c r="B142" s="135" t="str">
        <f>IF('Summary P&amp;L'!$F$4="Libs Master","Libs Master",IF(AND('Summary P&amp;L'!$F$4="Liberatores Rollup",AND(H142&lt;&gt;"Libs_G_MA",H142&lt;&gt;"Libs_G_PH"))=TRUE,"Liberatores Rollup",IF(AND('Summary P&amp;L'!$F$4="Libs Grill Rollup",OR(H142="Libs_G_MA",H142="Libs_G_PH"))=TRUE,"Libs Grill Rollup",H142)))</f>
        <v>Libs_G_MA</v>
      </c>
      <c r="C142" s="9" t="str">
        <f>+IS_Data!A142</f>
        <v>Restaurant Supplies</v>
      </c>
      <c r="D142" s="9">
        <f ca="1">+SUM(OFFSET(IS_Data!D142,0,('Summary P&amp;L'!$D$6-2018-1)*12):OFFSET(IS_Data!D142,0,('Summary P&amp;L'!$D$6-2018-1)*12+'Summary P&amp;L'!$B$2-1))</f>
        <v>53523</v>
      </c>
      <c r="E142" s="9">
        <f ca="1">OFFSET(IS_Data!D142,0,('Summary P&amp;L'!$D$6-2018)*12+'Summary P&amp;L'!$B$2-1)</f>
        <v>0</v>
      </c>
      <c r="F142" s="9">
        <f ca="1">OFFSET(IS_Data!D142,0,('Summary P&amp;L'!$D$6-2018-1)*12+'Summary P&amp;L'!$B$2-1)</f>
        <v>0</v>
      </c>
      <c r="G142" s="7">
        <f ca="1">+SUM(OFFSET(IS_Data!D142,0,(-2015+'Summary P&amp;L'!$D$6)*12+'Summary P&amp;L'!$B$1-1):OFFSET(IS_Data!D142,0,(-2015+'Summary P&amp;L'!$D$6)*12*2-1))</f>
        <v>0</v>
      </c>
      <c r="H142" s="10" t="str">
        <f>IS_Data!B142</f>
        <v>Libs_G_MA</v>
      </c>
    </row>
    <row r="143" spans="1:8" x14ac:dyDescent="0.5">
      <c r="A143" s="9" t="str">
        <f>+IS_Data!C143</f>
        <v>Actuals</v>
      </c>
      <c r="B143" s="135" t="str">
        <f>IF('Summary P&amp;L'!$F$4="Libs Master","Libs Master",IF(AND('Summary P&amp;L'!$F$4="Liberatores Rollup",AND(H143&lt;&gt;"Libs_G_MA",H143&lt;&gt;"Libs_G_PH"))=TRUE,"Liberatores Rollup",IF(AND('Summary P&amp;L'!$F$4="Libs Grill Rollup",OR(H143="Libs_G_MA",H143="Libs_G_PH"))=TRUE,"Libs Grill Rollup",H143)))</f>
        <v>Libs_G_MA</v>
      </c>
      <c r="C143" s="9" t="str">
        <f>+IS_Data!A143</f>
        <v>Restaurant Supplies</v>
      </c>
      <c r="D143" s="9">
        <f ca="1">+SUM(OFFSET(IS_Data!D143,0,('Summary P&amp;L'!$D$6-2018-1)*12):OFFSET(IS_Data!D143,0,('Summary P&amp;L'!$D$6-2018-1)*12+'Summary P&amp;L'!$B$2-1))</f>
        <v>84039</v>
      </c>
      <c r="E143" s="9">
        <f ca="1">OFFSET(IS_Data!D143,0,('Summary P&amp;L'!$D$6-2018)*12+'Summary P&amp;L'!$B$2-1)</f>
        <v>0</v>
      </c>
      <c r="F143" s="9">
        <f ca="1">OFFSET(IS_Data!D143,0,('Summary P&amp;L'!$D$6-2018-1)*12+'Summary P&amp;L'!$B$2-1)</f>
        <v>0</v>
      </c>
      <c r="G143" s="7">
        <f ca="1">+SUM(OFFSET(IS_Data!D143,0,(-2015+'Summary P&amp;L'!$D$6)*12+'Summary P&amp;L'!$B$1-1):OFFSET(IS_Data!D143,0,(-2015+'Summary P&amp;L'!$D$6)*12*2-1))</f>
        <v>0</v>
      </c>
      <c r="H143" s="10" t="str">
        <f>IS_Data!B143</f>
        <v>Libs_G_MA</v>
      </c>
    </row>
    <row r="144" spans="1:8" x14ac:dyDescent="0.5">
      <c r="A144" s="9" t="str">
        <f>+IS_Data!C144</f>
        <v>Budget</v>
      </c>
      <c r="B144" s="135" t="str">
        <f>IF('Summary P&amp;L'!$F$4="Libs Master","Libs Master",IF(AND('Summary P&amp;L'!$F$4="Liberatores Rollup",AND(H144&lt;&gt;"Libs_G_MA",H144&lt;&gt;"Libs_G_PH"))=TRUE,"Liberatores Rollup",IF(AND('Summary P&amp;L'!$F$4="Libs Grill Rollup",OR(H144="Libs_G_MA",H144="Libs_G_PH"))=TRUE,"Libs Grill Rollup",H144)))</f>
        <v>Libs_G_MA</v>
      </c>
      <c r="C144" s="9" t="str">
        <f>+IS_Data!A144</f>
        <v>Restaurant Supplies</v>
      </c>
      <c r="D144" s="9">
        <f ca="1">+SUM(OFFSET(IS_Data!D144,0,('Summary P&amp;L'!$D$6-2018-1)*12):OFFSET(IS_Data!D144,0,('Summary P&amp;L'!$D$6-2018-1)*12+'Summary P&amp;L'!$B$2-1))</f>
        <v>84039</v>
      </c>
      <c r="E144" s="9">
        <f ca="1">OFFSET(IS_Data!D144,0,('Summary P&amp;L'!$D$6-2018)*12+'Summary P&amp;L'!$B$2-1)</f>
        <v>0</v>
      </c>
      <c r="F144" s="9">
        <f ca="1">OFFSET(IS_Data!D144,0,('Summary P&amp;L'!$D$6-2018-1)*12+'Summary P&amp;L'!$B$2-1)</f>
        <v>0</v>
      </c>
      <c r="G144" s="7">
        <f ca="1">+SUM(OFFSET(IS_Data!D144,0,(-2015+'Summary P&amp;L'!$D$6)*12+'Summary P&amp;L'!$B$1-1):OFFSET(IS_Data!D144,0,(-2015+'Summary P&amp;L'!$D$6)*12*2-1))</f>
        <v>0</v>
      </c>
      <c r="H144" s="10" t="str">
        <f>IS_Data!B144</f>
        <v>Libs_G_MA</v>
      </c>
    </row>
    <row r="145" spans="1:8" x14ac:dyDescent="0.5">
      <c r="A145" s="9" t="str">
        <f>+IS_Data!C145</f>
        <v>Q2 Forecast</v>
      </c>
      <c r="B145" s="135" t="str">
        <f>IF('Summary P&amp;L'!$F$4="Libs Master","Libs Master",IF(AND('Summary P&amp;L'!$F$4="Liberatores Rollup",AND(H145&lt;&gt;"Libs_G_MA",H145&lt;&gt;"Libs_G_PH"))=TRUE,"Liberatores Rollup",IF(AND('Summary P&amp;L'!$F$4="Libs Grill Rollup",OR(H145="Libs_G_MA",H145="Libs_G_PH"))=TRUE,"Libs Grill Rollup",H145)))</f>
        <v>Libs_G_MA</v>
      </c>
      <c r="C145" s="9" t="str">
        <f>+IS_Data!A145</f>
        <v>Restaurant Supplies</v>
      </c>
      <c r="D145" s="9">
        <f ca="1">+SUM(OFFSET(IS_Data!D145,0,('Summary P&amp;L'!$D$6-2018-1)*12):OFFSET(IS_Data!D145,0,('Summary P&amp;L'!$D$6-2018-1)*12+'Summary P&amp;L'!$B$2-1))</f>
        <v>53523</v>
      </c>
      <c r="E145" s="9">
        <f ca="1">OFFSET(IS_Data!D145,0,('Summary P&amp;L'!$D$6-2018)*12+'Summary P&amp;L'!$B$2-1)</f>
        <v>0</v>
      </c>
      <c r="F145" s="9">
        <f ca="1">OFFSET(IS_Data!D145,0,('Summary P&amp;L'!$D$6-2018-1)*12+'Summary P&amp;L'!$B$2-1)</f>
        <v>0</v>
      </c>
      <c r="G145" s="7">
        <f ca="1">+SUM(OFFSET(IS_Data!D145,0,(-2015+'Summary P&amp;L'!$D$6)*12+'Summary P&amp;L'!$B$1-1):OFFSET(IS_Data!D145,0,(-2015+'Summary P&amp;L'!$D$6)*12*2-1))</f>
        <v>0</v>
      </c>
      <c r="H145" s="10" t="str">
        <f>IS_Data!B145</f>
        <v>Libs_G_MA</v>
      </c>
    </row>
    <row r="146" spans="1:8" x14ac:dyDescent="0.5">
      <c r="A146" s="9" t="str">
        <f>+IS_Data!C146</f>
        <v>5+7 Forecast</v>
      </c>
      <c r="B146" s="135" t="str">
        <f>IF('Summary P&amp;L'!$F$4="Libs Master","Libs Master",IF(AND('Summary P&amp;L'!$F$4="Liberatores Rollup",AND(H146&lt;&gt;"Libs_G_MA",H146&lt;&gt;"Libs_G_PH"))=TRUE,"Liberatores Rollup",IF(AND('Summary P&amp;L'!$F$4="Libs Grill Rollup",OR(H146="Libs_G_MA",H146="Libs_G_PH"))=TRUE,"Libs Grill Rollup",H146)))</f>
        <v>Libs_G_PH</v>
      </c>
      <c r="C146" s="9" t="str">
        <f>+IS_Data!A146</f>
        <v>Restaurant Supplies</v>
      </c>
      <c r="D146" s="9">
        <f ca="1">+SUM(OFFSET(IS_Data!D146,0,('Summary P&amp;L'!$D$6-2018-1)*12):OFFSET(IS_Data!D146,0,('Summary P&amp;L'!$D$6-2018-1)*12+'Summary P&amp;L'!$B$2-1))</f>
        <v>60100</v>
      </c>
      <c r="E146" s="9">
        <f ca="1">OFFSET(IS_Data!D146,0,('Summary P&amp;L'!$D$6-2018)*12+'Summary P&amp;L'!$B$2-1)</f>
        <v>0</v>
      </c>
      <c r="F146" s="9">
        <f ca="1">OFFSET(IS_Data!D146,0,('Summary P&amp;L'!$D$6-2018-1)*12+'Summary P&amp;L'!$B$2-1)</f>
        <v>0</v>
      </c>
      <c r="G146" s="7">
        <f ca="1">+SUM(OFFSET(IS_Data!D146,0,(-2015+'Summary P&amp;L'!$D$6)*12+'Summary P&amp;L'!$B$1-1):OFFSET(IS_Data!D146,0,(-2015+'Summary P&amp;L'!$D$6)*12*2-1))</f>
        <v>0</v>
      </c>
      <c r="H146" s="10" t="str">
        <f>IS_Data!B146</f>
        <v>Libs_G_PH</v>
      </c>
    </row>
    <row r="147" spans="1:8" x14ac:dyDescent="0.5">
      <c r="A147" s="9" t="str">
        <f>+IS_Data!C147</f>
        <v>Actuals</v>
      </c>
      <c r="B147" s="135" t="str">
        <f>IF('Summary P&amp;L'!$F$4="Libs Master","Libs Master",IF(AND('Summary P&amp;L'!$F$4="Liberatores Rollup",AND(H147&lt;&gt;"Libs_G_MA",H147&lt;&gt;"Libs_G_PH"))=TRUE,"Liberatores Rollup",IF(AND('Summary P&amp;L'!$F$4="Libs Grill Rollup",OR(H147="Libs_G_MA",H147="Libs_G_PH"))=TRUE,"Libs Grill Rollup",H147)))</f>
        <v>Libs_G_PH</v>
      </c>
      <c r="C147" s="9" t="str">
        <f>+IS_Data!A147</f>
        <v>Restaurant Supplies</v>
      </c>
      <c r="D147" s="9">
        <f ca="1">+SUM(OFFSET(IS_Data!D147,0,('Summary P&amp;L'!$D$6-2018-1)*12):OFFSET(IS_Data!D147,0,('Summary P&amp;L'!$D$6-2018-1)*12+'Summary P&amp;L'!$B$2-1))</f>
        <v>81540</v>
      </c>
      <c r="E147" s="9">
        <f ca="1">OFFSET(IS_Data!D147,0,('Summary P&amp;L'!$D$6-2018)*12+'Summary P&amp;L'!$B$2-1)</f>
        <v>0</v>
      </c>
      <c r="F147" s="9">
        <f ca="1">OFFSET(IS_Data!D147,0,('Summary P&amp;L'!$D$6-2018-1)*12+'Summary P&amp;L'!$B$2-1)</f>
        <v>0</v>
      </c>
      <c r="G147" s="7">
        <f ca="1">+SUM(OFFSET(IS_Data!D147,0,(-2015+'Summary P&amp;L'!$D$6)*12+'Summary P&amp;L'!$B$1-1):OFFSET(IS_Data!D147,0,(-2015+'Summary P&amp;L'!$D$6)*12*2-1))</f>
        <v>0</v>
      </c>
      <c r="H147" s="10" t="str">
        <f>IS_Data!B147</f>
        <v>Libs_G_PH</v>
      </c>
    </row>
    <row r="148" spans="1:8" x14ac:dyDescent="0.5">
      <c r="A148" s="9" t="str">
        <f>+IS_Data!C148</f>
        <v>Budget</v>
      </c>
      <c r="B148" s="135" t="str">
        <f>IF('Summary P&amp;L'!$F$4="Libs Master","Libs Master",IF(AND('Summary P&amp;L'!$F$4="Liberatores Rollup",AND(H148&lt;&gt;"Libs_G_MA",H148&lt;&gt;"Libs_G_PH"))=TRUE,"Liberatores Rollup",IF(AND('Summary P&amp;L'!$F$4="Libs Grill Rollup",OR(H148="Libs_G_MA",H148="Libs_G_PH"))=TRUE,"Libs Grill Rollup",H148)))</f>
        <v>Libs_G_PH</v>
      </c>
      <c r="C148" s="9" t="str">
        <f>+IS_Data!A148</f>
        <v>Restaurant Supplies</v>
      </c>
      <c r="D148" s="9">
        <f ca="1">+SUM(OFFSET(IS_Data!D148,0,('Summary P&amp;L'!$D$6-2018-1)*12):OFFSET(IS_Data!D148,0,('Summary P&amp;L'!$D$6-2018-1)*12+'Summary P&amp;L'!$B$2-1))</f>
        <v>81540</v>
      </c>
      <c r="E148" s="9">
        <f ca="1">OFFSET(IS_Data!D148,0,('Summary P&amp;L'!$D$6-2018)*12+'Summary P&amp;L'!$B$2-1)</f>
        <v>0</v>
      </c>
      <c r="F148" s="9">
        <f ca="1">OFFSET(IS_Data!D148,0,('Summary P&amp;L'!$D$6-2018-1)*12+'Summary P&amp;L'!$B$2-1)</f>
        <v>0</v>
      </c>
      <c r="G148" s="7">
        <f ca="1">+SUM(OFFSET(IS_Data!D148,0,(-2015+'Summary P&amp;L'!$D$6)*12+'Summary P&amp;L'!$B$1-1):OFFSET(IS_Data!D148,0,(-2015+'Summary P&amp;L'!$D$6)*12*2-1))</f>
        <v>0</v>
      </c>
      <c r="H148" s="10" t="str">
        <f>IS_Data!B148</f>
        <v>Libs_G_PH</v>
      </c>
    </row>
    <row r="149" spans="1:8" x14ac:dyDescent="0.5">
      <c r="A149" s="9" t="str">
        <f>+IS_Data!C149</f>
        <v>Q2 Forecast</v>
      </c>
      <c r="B149" s="135" t="str">
        <f>IF('Summary P&amp;L'!$F$4="Libs Master","Libs Master",IF(AND('Summary P&amp;L'!$F$4="Liberatores Rollup",AND(H149&lt;&gt;"Libs_G_MA",H149&lt;&gt;"Libs_G_PH"))=TRUE,"Liberatores Rollup",IF(AND('Summary P&amp;L'!$F$4="Libs Grill Rollup",OR(H149="Libs_G_MA",H149="Libs_G_PH"))=TRUE,"Libs Grill Rollup",H149)))</f>
        <v>Libs_G_PH</v>
      </c>
      <c r="C149" s="9" t="str">
        <f>+IS_Data!A149</f>
        <v>Restaurant Supplies</v>
      </c>
      <c r="D149" s="9">
        <f ca="1">+SUM(OFFSET(IS_Data!D149,0,('Summary P&amp;L'!$D$6-2018-1)*12):OFFSET(IS_Data!D149,0,('Summary P&amp;L'!$D$6-2018-1)*12+'Summary P&amp;L'!$B$2-1))</f>
        <v>60100</v>
      </c>
      <c r="E149" s="9">
        <f ca="1">OFFSET(IS_Data!D149,0,('Summary P&amp;L'!$D$6-2018)*12+'Summary P&amp;L'!$B$2-1)</f>
        <v>0</v>
      </c>
      <c r="F149" s="9">
        <f ca="1">OFFSET(IS_Data!D149,0,('Summary P&amp;L'!$D$6-2018-1)*12+'Summary P&amp;L'!$B$2-1)</f>
        <v>0</v>
      </c>
      <c r="G149" s="7">
        <f ca="1">+SUM(OFFSET(IS_Data!D149,0,(-2015+'Summary P&amp;L'!$D$6)*12+'Summary P&amp;L'!$B$1-1):OFFSET(IS_Data!D149,0,(-2015+'Summary P&amp;L'!$D$6)*12*2-1))</f>
        <v>0</v>
      </c>
      <c r="H149" s="10" t="str">
        <f>IS_Data!B149</f>
        <v>Libs_G_PH</v>
      </c>
    </row>
    <row r="150" spans="1:8" x14ac:dyDescent="0.5">
      <c r="A150" s="9">
        <f>+IS_Data!C150</f>
        <v>0</v>
      </c>
      <c r="B150" s="135">
        <f>IF('Summary P&amp;L'!$F$4="Libs Master","Libs Master",IF(AND('Summary P&amp;L'!$F$4="Liberatores Rollup",AND(H150&lt;&gt;"Libs_G_MA",H150&lt;&gt;"Libs_G_PH"))=TRUE,"Liberatores Rollup",IF(AND('Summary P&amp;L'!$F$4="Libs Grill Rollup",OR(H150="Libs_G_MA",H150="Libs_G_PH"))=TRUE,"Libs Grill Rollup",H150)))</f>
        <v>0</v>
      </c>
      <c r="C150" s="9" t="str">
        <f>+IS_Data!A150</f>
        <v>Rollup</v>
      </c>
      <c r="D150" s="9">
        <f ca="1">+SUM(OFFSET(IS_Data!D150,0,('Summary P&amp;L'!$D$6-2018-1)*12):OFFSET(IS_Data!D150,0,('Summary P&amp;L'!$D$6-2018-1)*12+'Summary P&amp;L'!$B$2-1))</f>
        <v>0</v>
      </c>
      <c r="E150" s="9">
        <f ca="1">OFFSET(IS_Data!D150,0,('Summary P&amp;L'!$D$6-2018)*12+'Summary P&amp;L'!$B$2-1)</f>
        <v>0</v>
      </c>
      <c r="F150" s="9">
        <f ca="1">OFFSET(IS_Data!D150,0,('Summary P&amp;L'!$D$6-2018-1)*12+'Summary P&amp;L'!$B$2-1)</f>
        <v>0</v>
      </c>
      <c r="G150" s="7">
        <f ca="1">+SUM(OFFSET(IS_Data!D150,0,(-2015+'Summary P&amp;L'!$D$6)*12+'Summary P&amp;L'!$B$1-1):OFFSET(IS_Data!D150,0,(-2015+'Summary P&amp;L'!$D$6)*12*2-1))</f>
        <v>0</v>
      </c>
      <c r="H150" s="10">
        <f>IS_Data!B150</f>
        <v>0</v>
      </c>
    </row>
    <row r="151" spans="1:8" x14ac:dyDescent="0.5">
      <c r="A151" s="9" t="str">
        <f>+IS_Data!C151</f>
        <v>Actuals</v>
      </c>
      <c r="B151" s="135" t="str">
        <f>IF('Summary P&amp;L'!$F$4="Libs Master","Libs Master",IF(AND('Summary P&amp;L'!$F$4="Liberatores Rollup",AND(H151&lt;&gt;"Libs_G_MA",H151&lt;&gt;"Libs_G_PH"))=TRUE,"Liberatores Rollup",IF(AND('Summary P&amp;L'!$F$4="Libs Grill Rollup",OR(H151="Libs_G_MA",H151="Libs_G_PH"))=TRUE,"Libs Grill Rollup",H151)))</f>
        <v>Libs_G_MA</v>
      </c>
      <c r="C151" s="9" t="str">
        <f>+IS_Data!A151</f>
        <v>Rollup</v>
      </c>
      <c r="D151" s="9">
        <f ca="1">+SUM(OFFSET(IS_Data!D151,0,('Summary P&amp;L'!$D$6-2018-1)*12):OFFSET(IS_Data!D151,0,('Summary P&amp;L'!$D$6-2018-1)*12+'Summary P&amp;L'!$B$2-1))</f>
        <v>11601</v>
      </c>
      <c r="E151" s="9">
        <f ca="1">OFFSET(IS_Data!D151,0,('Summary P&amp;L'!$D$6-2018)*12+'Summary P&amp;L'!$B$2-1)</f>
        <v>0</v>
      </c>
      <c r="F151" s="9">
        <f ca="1">OFFSET(IS_Data!D151,0,('Summary P&amp;L'!$D$6-2018-1)*12+'Summary P&amp;L'!$B$2-1)</f>
        <v>0</v>
      </c>
      <c r="G151" s="7">
        <f ca="1">+SUM(OFFSET(IS_Data!D151,0,(-2015+'Summary P&amp;L'!$D$6)*12+'Summary P&amp;L'!$B$1-1):OFFSET(IS_Data!D151,0,(-2015+'Summary P&amp;L'!$D$6)*12*2-1))</f>
        <v>0</v>
      </c>
      <c r="H151" s="10" t="str">
        <f>IS_Data!B151</f>
        <v>Libs_G_MA</v>
      </c>
    </row>
    <row r="152" spans="1:8" x14ac:dyDescent="0.5">
      <c r="A152" s="9" t="str">
        <f>+IS_Data!C152</f>
        <v>Budget</v>
      </c>
      <c r="B152" s="135" t="str">
        <f>IF('Summary P&amp;L'!$F$4="Libs Master","Libs Master",IF(AND('Summary P&amp;L'!$F$4="Liberatores Rollup",AND(H152&lt;&gt;"Libs_G_MA",H152&lt;&gt;"Libs_G_PH"))=TRUE,"Liberatores Rollup",IF(AND('Summary P&amp;L'!$F$4="Libs Grill Rollup",OR(H152="Libs_G_MA",H152="Libs_G_PH"))=TRUE,"Libs Grill Rollup",H152)))</f>
        <v>Libs_G_MA</v>
      </c>
      <c r="C152" s="9" t="str">
        <f>+IS_Data!A152</f>
        <v>Rollup</v>
      </c>
      <c r="D152" s="9">
        <f ca="1">+SUM(OFFSET(IS_Data!D152,0,('Summary P&amp;L'!$D$6-2018-1)*12):OFFSET(IS_Data!D152,0,('Summary P&amp;L'!$D$6-2018-1)*12+'Summary P&amp;L'!$B$2-1))</f>
        <v>11601</v>
      </c>
      <c r="E152" s="9">
        <f ca="1">OFFSET(IS_Data!D152,0,('Summary P&amp;L'!$D$6-2018)*12+'Summary P&amp;L'!$B$2-1)</f>
        <v>0</v>
      </c>
      <c r="F152" s="9">
        <f ca="1">OFFSET(IS_Data!D152,0,('Summary P&amp;L'!$D$6-2018-1)*12+'Summary P&amp;L'!$B$2-1)</f>
        <v>0</v>
      </c>
      <c r="G152" s="7">
        <f ca="1">+SUM(OFFSET(IS_Data!D152,0,(-2015+'Summary P&amp;L'!$D$6)*12+'Summary P&amp;L'!$B$1-1):OFFSET(IS_Data!D152,0,(-2015+'Summary P&amp;L'!$D$6)*12*2-1))</f>
        <v>0</v>
      </c>
      <c r="H152" s="10" t="str">
        <f>IS_Data!B152</f>
        <v>Libs_G_MA</v>
      </c>
    </row>
    <row r="153" spans="1:8" x14ac:dyDescent="0.5">
      <c r="A153" s="9" t="str">
        <f>+IS_Data!C153</f>
        <v>Actuals</v>
      </c>
      <c r="B153" s="135" t="str">
        <f>IF('Summary P&amp;L'!$F$4="Libs Master","Libs Master",IF(AND('Summary P&amp;L'!$F$4="Liberatores Rollup",AND(H153&lt;&gt;"Libs_G_MA",H153&lt;&gt;"Libs_G_PH"))=TRUE,"Liberatores Rollup",IF(AND('Summary P&amp;L'!$F$4="Libs Grill Rollup",OR(H153="Libs_G_MA",H153="Libs_G_PH"))=TRUE,"Libs Grill Rollup",H153)))</f>
        <v>Libs_G_PH</v>
      </c>
      <c r="C153" s="9" t="str">
        <f>+IS_Data!A153</f>
        <v>Rollup</v>
      </c>
      <c r="D153" s="9">
        <f ca="1">+SUM(OFFSET(IS_Data!D153,0,('Summary P&amp;L'!$D$6-2018-1)*12):OFFSET(IS_Data!D153,0,('Summary P&amp;L'!$D$6-2018-1)*12+'Summary P&amp;L'!$B$2-1))</f>
        <v>43022</v>
      </c>
      <c r="E153" s="9">
        <f ca="1">OFFSET(IS_Data!D153,0,('Summary P&amp;L'!$D$6-2018)*12+'Summary P&amp;L'!$B$2-1)</f>
        <v>0</v>
      </c>
      <c r="F153" s="9">
        <f ca="1">OFFSET(IS_Data!D153,0,('Summary P&amp;L'!$D$6-2018-1)*12+'Summary P&amp;L'!$B$2-1)</f>
        <v>0</v>
      </c>
      <c r="G153" s="7">
        <f ca="1">+SUM(OFFSET(IS_Data!D153,0,(-2015+'Summary P&amp;L'!$D$6)*12+'Summary P&amp;L'!$B$1-1):OFFSET(IS_Data!D153,0,(-2015+'Summary P&amp;L'!$D$6)*12*2-1))</f>
        <v>0</v>
      </c>
      <c r="H153" s="10" t="str">
        <f>IS_Data!B153</f>
        <v>Libs_G_PH</v>
      </c>
    </row>
    <row r="154" spans="1:8" x14ac:dyDescent="0.5">
      <c r="A154" s="9" t="str">
        <f>+IS_Data!C154</f>
        <v>Budget</v>
      </c>
      <c r="B154" s="135" t="str">
        <f>IF('Summary P&amp;L'!$F$4="Libs Master","Libs Master",IF(AND('Summary P&amp;L'!$F$4="Liberatores Rollup",AND(H154&lt;&gt;"Libs_G_MA",H154&lt;&gt;"Libs_G_PH"))=TRUE,"Liberatores Rollup",IF(AND('Summary P&amp;L'!$F$4="Libs Grill Rollup",OR(H154="Libs_G_MA",H154="Libs_G_PH"))=TRUE,"Libs Grill Rollup",H154)))</f>
        <v>Libs_G_PH</v>
      </c>
      <c r="C154" s="9" t="str">
        <f>+IS_Data!A154</f>
        <v>Rollup</v>
      </c>
      <c r="D154" s="9">
        <f ca="1">+SUM(OFFSET(IS_Data!D154,0,('Summary P&amp;L'!$D$6-2018-1)*12):OFFSET(IS_Data!D154,0,('Summary P&amp;L'!$D$6-2018-1)*12+'Summary P&amp;L'!$B$2-1))</f>
        <v>43022</v>
      </c>
      <c r="E154" s="9">
        <f ca="1">OFFSET(IS_Data!D154,0,('Summary P&amp;L'!$D$6-2018)*12+'Summary P&amp;L'!$B$2-1)</f>
        <v>0</v>
      </c>
      <c r="F154" s="9">
        <f ca="1">OFFSET(IS_Data!D154,0,('Summary P&amp;L'!$D$6-2018-1)*12+'Summary P&amp;L'!$B$2-1)</f>
        <v>0</v>
      </c>
      <c r="G154" s="7">
        <f ca="1">+SUM(OFFSET(IS_Data!D154,0,(-2015+'Summary P&amp;L'!$D$6)*12+'Summary P&amp;L'!$B$1-1):OFFSET(IS_Data!D154,0,(-2015+'Summary P&amp;L'!$D$6)*12*2-1))</f>
        <v>0</v>
      </c>
      <c r="H154" s="10" t="str">
        <f>IS_Data!B154</f>
        <v>Libs_G_PH</v>
      </c>
    </row>
    <row r="155" spans="1:8" x14ac:dyDescent="0.5">
      <c r="A155" s="9" t="str">
        <f>+IS_Data!C155</f>
        <v>5+7 Forecast</v>
      </c>
      <c r="B155" s="135" t="str">
        <f>IF('Summary P&amp;L'!$F$4="Libs Master","Libs Master",IF(AND('Summary P&amp;L'!$F$4="Liberatores Rollup",AND(H155&lt;&gt;"Libs_G_MA",H155&lt;&gt;"Libs_G_PH"))=TRUE,"Liberatores Rollup",IF(AND('Summary P&amp;L'!$F$4="Libs Grill Rollup",OR(H155="Libs_G_MA",H155="Libs_G_PH"))=TRUE,"Libs Grill Rollup",H155)))</f>
        <v>Libs_G_MA</v>
      </c>
      <c r="C155" s="9" t="str">
        <f>+IS_Data!A155</f>
        <v>TAX &amp; EXP</v>
      </c>
      <c r="D155" s="9">
        <f ca="1">+SUM(OFFSET(IS_Data!D155,0,('Summary P&amp;L'!$D$6-2018-1)*12):OFFSET(IS_Data!D155,0,('Summary P&amp;L'!$D$6-2018-1)*12+'Summary P&amp;L'!$B$2-1))</f>
        <v>88538</v>
      </c>
      <c r="E155" s="9">
        <f ca="1">OFFSET(IS_Data!D155,0,('Summary P&amp;L'!$D$6-2018)*12+'Summary P&amp;L'!$B$2-1)</f>
        <v>0</v>
      </c>
      <c r="F155" s="9">
        <f ca="1">OFFSET(IS_Data!D155,0,('Summary P&amp;L'!$D$6-2018-1)*12+'Summary P&amp;L'!$B$2-1)</f>
        <v>0</v>
      </c>
      <c r="G155" s="7">
        <f ca="1">+SUM(OFFSET(IS_Data!D155,0,(-2015+'Summary P&amp;L'!$D$6)*12+'Summary P&amp;L'!$B$1-1):OFFSET(IS_Data!D155,0,(-2015+'Summary P&amp;L'!$D$6)*12*2-1))</f>
        <v>0</v>
      </c>
      <c r="H155" s="10" t="str">
        <f>IS_Data!B155</f>
        <v>Libs_G_MA</v>
      </c>
    </row>
    <row r="156" spans="1:8" x14ac:dyDescent="0.5">
      <c r="A156" s="9" t="str">
        <f>+IS_Data!C156</f>
        <v>Actuals</v>
      </c>
      <c r="B156" s="135" t="str">
        <f>IF('Summary P&amp;L'!$F$4="Libs Master","Libs Master",IF(AND('Summary P&amp;L'!$F$4="Liberatores Rollup",AND(H156&lt;&gt;"Libs_G_MA",H156&lt;&gt;"Libs_G_PH"))=TRUE,"Liberatores Rollup",IF(AND('Summary P&amp;L'!$F$4="Libs Grill Rollup",OR(H156="Libs_G_MA",H156="Libs_G_PH"))=TRUE,"Libs Grill Rollup",H156)))</f>
        <v>Libs_G_MA</v>
      </c>
      <c r="C156" s="9" t="str">
        <f>+IS_Data!A156</f>
        <v>TAX &amp; EXP</v>
      </c>
      <c r="D156" s="9">
        <f ca="1">+SUM(OFFSET(IS_Data!D156,0,('Summary P&amp;L'!$D$6-2018-1)*12):OFFSET(IS_Data!D156,0,('Summary P&amp;L'!$D$6-2018-1)*12+'Summary P&amp;L'!$B$2-1))</f>
        <v>103279</v>
      </c>
      <c r="E156" s="9">
        <f ca="1">OFFSET(IS_Data!D156,0,('Summary P&amp;L'!$D$6-2018)*12+'Summary P&amp;L'!$B$2-1)</f>
        <v>0</v>
      </c>
      <c r="F156" s="9">
        <f ca="1">OFFSET(IS_Data!D156,0,('Summary P&amp;L'!$D$6-2018-1)*12+'Summary P&amp;L'!$B$2-1)</f>
        <v>0</v>
      </c>
      <c r="G156" s="7">
        <f ca="1">+SUM(OFFSET(IS_Data!D156,0,(-2015+'Summary P&amp;L'!$D$6)*12+'Summary P&amp;L'!$B$1-1):OFFSET(IS_Data!D156,0,(-2015+'Summary P&amp;L'!$D$6)*12*2-1))</f>
        <v>0</v>
      </c>
      <c r="H156" s="10" t="str">
        <f>IS_Data!B156</f>
        <v>Libs_G_MA</v>
      </c>
    </row>
    <row r="157" spans="1:8" x14ac:dyDescent="0.5">
      <c r="A157" s="9" t="str">
        <f>+IS_Data!C157</f>
        <v>Budget</v>
      </c>
      <c r="B157" s="135" t="str">
        <f>IF('Summary P&amp;L'!$F$4="Libs Master","Libs Master",IF(AND('Summary P&amp;L'!$F$4="Liberatores Rollup",AND(H157&lt;&gt;"Libs_G_MA",H157&lt;&gt;"Libs_G_PH"))=TRUE,"Liberatores Rollup",IF(AND('Summary P&amp;L'!$F$4="Libs Grill Rollup",OR(H157="Libs_G_MA",H157="Libs_G_PH"))=TRUE,"Libs Grill Rollup",H157)))</f>
        <v>Libs_G_MA</v>
      </c>
      <c r="C157" s="9" t="str">
        <f>+IS_Data!A157</f>
        <v>TAX &amp; EXP</v>
      </c>
      <c r="D157" s="9">
        <f ca="1">+SUM(OFFSET(IS_Data!D157,0,('Summary P&amp;L'!$D$6-2018-1)*12):OFFSET(IS_Data!D157,0,('Summary P&amp;L'!$D$6-2018-1)*12+'Summary P&amp;L'!$B$2-1))</f>
        <v>103279</v>
      </c>
      <c r="E157" s="9">
        <f ca="1">OFFSET(IS_Data!D157,0,('Summary P&amp;L'!$D$6-2018)*12+'Summary P&amp;L'!$B$2-1)</f>
        <v>0</v>
      </c>
      <c r="F157" s="9">
        <f ca="1">OFFSET(IS_Data!D157,0,('Summary P&amp;L'!$D$6-2018-1)*12+'Summary P&amp;L'!$B$2-1)</f>
        <v>0</v>
      </c>
      <c r="G157" s="7">
        <f ca="1">+SUM(OFFSET(IS_Data!D157,0,(-2015+'Summary P&amp;L'!$D$6)*12+'Summary P&amp;L'!$B$1-1):OFFSET(IS_Data!D157,0,(-2015+'Summary P&amp;L'!$D$6)*12*2-1))</f>
        <v>0</v>
      </c>
      <c r="H157" s="10" t="str">
        <f>IS_Data!B157</f>
        <v>Libs_G_MA</v>
      </c>
    </row>
    <row r="158" spans="1:8" x14ac:dyDescent="0.5">
      <c r="A158" s="9" t="str">
        <f>+IS_Data!C158</f>
        <v>Q2 Forecast</v>
      </c>
      <c r="B158" s="135" t="str">
        <f>IF('Summary P&amp;L'!$F$4="Libs Master","Libs Master",IF(AND('Summary P&amp;L'!$F$4="Liberatores Rollup",AND(H158&lt;&gt;"Libs_G_MA",H158&lt;&gt;"Libs_G_PH"))=TRUE,"Liberatores Rollup",IF(AND('Summary P&amp;L'!$F$4="Libs Grill Rollup",OR(H158="Libs_G_MA",H158="Libs_G_PH"))=TRUE,"Libs Grill Rollup",H158)))</f>
        <v>Libs_G_MA</v>
      </c>
      <c r="C158" s="9" t="str">
        <f>+IS_Data!A158</f>
        <v>TAX &amp; EXP</v>
      </c>
      <c r="D158" s="9">
        <f ca="1">+SUM(OFFSET(IS_Data!D158,0,('Summary P&amp;L'!$D$6-2018-1)*12):OFFSET(IS_Data!D158,0,('Summary P&amp;L'!$D$6-2018-1)*12+'Summary P&amp;L'!$B$2-1))</f>
        <v>88538</v>
      </c>
      <c r="E158" s="9">
        <f ca="1">OFFSET(IS_Data!D158,0,('Summary P&amp;L'!$D$6-2018)*12+'Summary P&amp;L'!$B$2-1)</f>
        <v>0</v>
      </c>
      <c r="F158" s="9">
        <f ca="1">OFFSET(IS_Data!D158,0,('Summary P&amp;L'!$D$6-2018-1)*12+'Summary P&amp;L'!$B$2-1)</f>
        <v>0</v>
      </c>
      <c r="G158" s="7">
        <f ca="1">+SUM(OFFSET(IS_Data!D158,0,(-2015+'Summary P&amp;L'!$D$6)*12+'Summary P&amp;L'!$B$1-1):OFFSET(IS_Data!D158,0,(-2015+'Summary P&amp;L'!$D$6)*12*2-1))</f>
        <v>0</v>
      </c>
      <c r="H158" s="10" t="str">
        <f>IS_Data!B158</f>
        <v>Libs_G_MA</v>
      </c>
    </row>
    <row r="159" spans="1:8" x14ac:dyDescent="0.5">
      <c r="A159" s="9" t="str">
        <f>+IS_Data!C159</f>
        <v>5+7 Forecast</v>
      </c>
      <c r="B159" s="135" t="str">
        <f>IF('Summary P&amp;L'!$F$4="Libs Master","Libs Master",IF(AND('Summary P&amp;L'!$F$4="Liberatores Rollup",AND(H159&lt;&gt;"Libs_G_MA",H159&lt;&gt;"Libs_G_PH"))=TRUE,"Liberatores Rollup",IF(AND('Summary P&amp;L'!$F$4="Libs Grill Rollup",OR(H159="Libs_G_MA",H159="Libs_G_PH"))=TRUE,"Libs Grill Rollup",H159)))</f>
        <v>Libs_G_PH</v>
      </c>
      <c r="C159" s="9" t="str">
        <f>+IS_Data!A159</f>
        <v>TAX &amp; EXP</v>
      </c>
      <c r="D159" s="9">
        <f ca="1">+SUM(OFFSET(IS_Data!D159,0,('Summary P&amp;L'!$D$6-2018-1)*12):OFFSET(IS_Data!D159,0,('Summary P&amp;L'!$D$6-2018-1)*12+'Summary P&amp;L'!$B$2-1))</f>
        <v>90177</v>
      </c>
      <c r="E159" s="9">
        <f ca="1">OFFSET(IS_Data!D159,0,('Summary P&amp;L'!$D$6-2018)*12+'Summary P&amp;L'!$B$2-1)</f>
        <v>0</v>
      </c>
      <c r="F159" s="9">
        <f ca="1">OFFSET(IS_Data!D159,0,('Summary P&amp;L'!$D$6-2018-1)*12+'Summary P&amp;L'!$B$2-1)</f>
        <v>0</v>
      </c>
      <c r="G159" s="7">
        <f ca="1">+SUM(OFFSET(IS_Data!D159,0,(-2015+'Summary P&amp;L'!$D$6)*12+'Summary P&amp;L'!$B$1-1):OFFSET(IS_Data!D159,0,(-2015+'Summary P&amp;L'!$D$6)*12*2-1))</f>
        <v>0</v>
      </c>
      <c r="H159" s="10" t="str">
        <f>IS_Data!B159</f>
        <v>Libs_G_PH</v>
      </c>
    </row>
    <row r="160" spans="1:8" x14ac:dyDescent="0.5">
      <c r="A160" s="9" t="str">
        <f>+IS_Data!C160</f>
        <v>Actuals</v>
      </c>
      <c r="B160" s="135" t="str">
        <f>IF('Summary P&amp;L'!$F$4="Libs Master","Libs Master",IF(AND('Summary P&amp;L'!$F$4="Liberatores Rollup",AND(H160&lt;&gt;"Libs_G_MA",H160&lt;&gt;"Libs_G_PH"))=TRUE,"Liberatores Rollup",IF(AND('Summary P&amp;L'!$F$4="Libs Grill Rollup",OR(H160="Libs_G_MA",H160="Libs_G_PH"))=TRUE,"Libs Grill Rollup",H160)))</f>
        <v>Libs_G_PH</v>
      </c>
      <c r="C160" s="9" t="str">
        <f>+IS_Data!A160</f>
        <v>TAX &amp; EXP</v>
      </c>
      <c r="D160" s="9">
        <f ca="1">+SUM(OFFSET(IS_Data!D160,0,('Summary P&amp;L'!$D$6-2018-1)*12):OFFSET(IS_Data!D160,0,('Summary P&amp;L'!$D$6-2018-1)*12+'Summary P&amp;L'!$B$2-1))</f>
        <v>169404</v>
      </c>
      <c r="E160" s="9">
        <f ca="1">OFFSET(IS_Data!D160,0,('Summary P&amp;L'!$D$6-2018)*12+'Summary P&amp;L'!$B$2-1)</f>
        <v>0</v>
      </c>
      <c r="F160" s="9">
        <f ca="1">OFFSET(IS_Data!D160,0,('Summary P&amp;L'!$D$6-2018-1)*12+'Summary P&amp;L'!$B$2-1)</f>
        <v>0</v>
      </c>
      <c r="G160" s="7">
        <f ca="1">+SUM(OFFSET(IS_Data!D160,0,(-2015+'Summary P&amp;L'!$D$6)*12+'Summary P&amp;L'!$B$1-1):OFFSET(IS_Data!D160,0,(-2015+'Summary P&amp;L'!$D$6)*12*2-1))</f>
        <v>0</v>
      </c>
      <c r="H160" s="10" t="str">
        <f>IS_Data!B160</f>
        <v>Libs_G_PH</v>
      </c>
    </row>
    <row r="161" spans="1:8" x14ac:dyDescent="0.5">
      <c r="A161" s="9" t="str">
        <f>+IS_Data!C161</f>
        <v>Budget</v>
      </c>
      <c r="B161" s="135" t="str">
        <f>IF('Summary P&amp;L'!$F$4="Libs Master","Libs Master",IF(AND('Summary P&amp;L'!$F$4="Liberatores Rollup",AND(H161&lt;&gt;"Libs_G_MA",H161&lt;&gt;"Libs_G_PH"))=TRUE,"Liberatores Rollup",IF(AND('Summary P&amp;L'!$F$4="Libs Grill Rollup",OR(H161="Libs_G_MA",H161="Libs_G_PH"))=TRUE,"Libs Grill Rollup",H161)))</f>
        <v>Libs_G_PH</v>
      </c>
      <c r="C161" s="9" t="str">
        <f>+IS_Data!A161</f>
        <v>TAX &amp; EXP</v>
      </c>
      <c r="D161" s="9">
        <f ca="1">+SUM(OFFSET(IS_Data!D161,0,('Summary P&amp;L'!$D$6-2018-1)*12):OFFSET(IS_Data!D161,0,('Summary P&amp;L'!$D$6-2018-1)*12+'Summary P&amp;L'!$B$2-1))</f>
        <v>169404</v>
      </c>
      <c r="E161" s="9">
        <f ca="1">OFFSET(IS_Data!D161,0,('Summary P&amp;L'!$D$6-2018)*12+'Summary P&amp;L'!$B$2-1)</f>
        <v>0</v>
      </c>
      <c r="F161" s="9">
        <f ca="1">OFFSET(IS_Data!D161,0,('Summary P&amp;L'!$D$6-2018-1)*12+'Summary P&amp;L'!$B$2-1)</f>
        <v>0</v>
      </c>
      <c r="G161" s="7">
        <f ca="1">+SUM(OFFSET(IS_Data!D161,0,(-2015+'Summary P&amp;L'!$D$6)*12+'Summary P&amp;L'!$B$1-1):OFFSET(IS_Data!D161,0,(-2015+'Summary P&amp;L'!$D$6)*12*2-1))</f>
        <v>0</v>
      </c>
      <c r="H161" s="10" t="str">
        <f>IS_Data!B161</f>
        <v>Libs_G_PH</v>
      </c>
    </row>
    <row r="162" spans="1:8" x14ac:dyDescent="0.5">
      <c r="A162" s="9" t="str">
        <f>+IS_Data!C162</f>
        <v>Q2 Forecast</v>
      </c>
      <c r="B162" s="135" t="str">
        <f>IF('Summary P&amp;L'!$F$4="Libs Master","Libs Master",IF(AND('Summary P&amp;L'!$F$4="Liberatores Rollup",AND(H162&lt;&gt;"Libs_G_MA",H162&lt;&gt;"Libs_G_PH"))=TRUE,"Liberatores Rollup",IF(AND('Summary P&amp;L'!$F$4="Libs Grill Rollup",OR(H162="Libs_G_MA",H162="Libs_G_PH"))=TRUE,"Libs Grill Rollup",H162)))</f>
        <v>Libs_G_PH</v>
      </c>
      <c r="C162" s="9" t="str">
        <f>+IS_Data!A162</f>
        <v>TAX &amp; EXP</v>
      </c>
      <c r="D162" s="9">
        <f ca="1">+SUM(OFFSET(IS_Data!D162,0,('Summary P&amp;L'!$D$6-2018-1)*12):OFFSET(IS_Data!D162,0,('Summary P&amp;L'!$D$6-2018-1)*12+'Summary P&amp;L'!$B$2-1))</f>
        <v>90177</v>
      </c>
      <c r="E162" s="9">
        <f ca="1">OFFSET(IS_Data!D162,0,('Summary P&amp;L'!$D$6-2018)*12+'Summary P&amp;L'!$B$2-1)</f>
        <v>0</v>
      </c>
      <c r="F162" s="9">
        <f ca="1">OFFSET(IS_Data!D162,0,('Summary P&amp;L'!$D$6-2018-1)*12+'Summary P&amp;L'!$B$2-1)</f>
        <v>0</v>
      </c>
      <c r="G162" s="7">
        <f ca="1">+SUM(OFFSET(IS_Data!D162,0,(-2015+'Summary P&amp;L'!$D$6)*12+'Summary P&amp;L'!$B$1-1):OFFSET(IS_Data!D162,0,(-2015+'Summary P&amp;L'!$D$6)*12*2-1))</f>
        <v>0</v>
      </c>
      <c r="H162" s="10" t="str">
        <f>IS_Data!B162</f>
        <v>Libs_G_PH</v>
      </c>
    </row>
    <row r="163" spans="1:8" x14ac:dyDescent="0.5">
      <c r="A163" s="9" t="str">
        <f>+IS_Data!C163</f>
        <v>5+7 Forecast</v>
      </c>
      <c r="B163" s="135" t="str">
        <f>IF('Summary P&amp;L'!$F$4="Libs Master","Libs Master",IF(AND('Summary P&amp;L'!$F$4="Liberatores Rollup",AND(H163&lt;&gt;"Libs_G_MA",H163&lt;&gt;"Libs_G_PH"))=TRUE,"Liberatores Rollup",IF(AND('Summary P&amp;L'!$F$4="Libs Grill Rollup",OR(H163="Libs_G_MA",H163="Libs_G_PH"))=TRUE,"Libs Grill Rollup",H163)))</f>
        <v>Libs_G_MA</v>
      </c>
      <c r="C163" s="9" t="str">
        <f>+IS_Data!A163</f>
        <v>Wine</v>
      </c>
      <c r="D163" s="9">
        <f ca="1">+SUM(OFFSET(IS_Data!D163,0,('Summary P&amp;L'!$D$6-2018-1)*12):OFFSET(IS_Data!D163,0,('Summary P&amp;L'!$D$6-2018-1)*12+'Summary P&amp;L'!$B$2-1))</f>
        <v>-27856</v>
      </c>
      <c r="E163" s="9">
        <f ca="1">OFFSET(IS_Data!D163,0,('Summary P&amp;L'!$D$6-2018)*12+'Summary P&amp;L'!$B$2-1)</f>
        <v>0</v>
      </c>
      <c r="F163" s="9">
        <f ca="1">OFFSET(IS_Data!D163,0,('Summary P&amp;L'!$D$6-2018-1)*12+'Summary P&amp;L'!$B$2-1)</f>
        <v>0</v>
      </c>
      <c r="G163" s="7">
        <f ca="1">+SUM(OFFSET(IS_Data!D163,0,(-2015+'Summary P&amp;L'!$D$6)*12+'Summary P&amp;L'!$B$1-1):OFFSET(IS_Data!D163,0,(-2015+'Summary P&amp;L'!$D$6)*12*2-1))</f>
        <v>0</v>
      </c>
      <c r="H163" s="10" t="str">
        <f>IS_Data!B163</f>
        <v>Libs_G_MA</v>
      </c>
    </row>
    <row r="164" spans="1:8" x14ac:dyDescent="0.5">
      <c r="A164" s="9" t="str">
        <f>+IS_Data!C164</f>
        <v>Actuals</v>
      </c>
      <c r="B164" s="135" t="str">
        <f>IF('Summary P&amp;L'!$F$4="Libs Master","Libs Master",IF(AND('Summary P&amp;L'!$F$4="Liberatores Rollup",AND(H164&lt;&gt;"Libs_G_MA",H164&lt;&gt;"Libs_G_PH"))=TRUE,"Liberatores Rollup",IF(AND('Summary P&amp;L'!$F$4="Libs Grill Rollup",OR(H164="Libs_G_MA",H164="Libs_G_PH"))=TRUE,"Libs Grill Rollup",H164)))</f>
        <v>Libs_G_MA</v>
      </c>
      <c r="C164" s="9" t="str">
        <f>+IS_Data!A164</f>
        <v>Wine</v>
      </c>
      <c r="D164" s="9">
        <f ca="1">+SUM(OFFSET(IS_Data!D164,0,('Summary P&amp;L'!$D$6-2018-1)*12):OFFSET(IS_Data!D164,0,('Summary P&amp;L'!$D$6-2018-1)*12+'Summary P&amp;L'!$B$2-1))</f>
        <v>-27856</v>
      </c>
      <c r="E164" s="9">
        <f ca="1">OFFSET(IS_Data!D164,0,('Summary P&amp;L'!$D$6-2018)*12+'Summary P&amp;L'!$B$2-1)</f>
        <v>0</v>
      </c>
      <c r="F164" s="9">
        <f ca="1">OFFSET(IS_Data!D164,0,('Summary P&amp;L'!$D$6-2018-1)*12+'Summary P&amp;L'!$B$2-1)</f>
        <v>0</v>
      </c>
      <c r="G164" s="7">
        <f ca="1">+SUM(OFFSET(IS_Data!D164,0,(-2015+'Summary P&amp;L'!$D$6)*12+'Summary P&amp;L'!$B$1-1):OFFSET(IS_Data!D164,0,(-2015+'Summary P&amp;L'!$D$6)*12*2-1))</f>
        <v>0</v>
      </c>
      <c r="H164" s="10" t="str">
        <f>IS_Data!B164</f>
        <v>Libs_G_MA</v>
      </c>
    </row>
    <row r="165" spans="1:8" x14ac:dyDescent="0.5">
      <c r="A165" s="9" t="str">
        <f>+IS_Data!C165</f>
        <v>Budget</v>
      </c>
      <c r="B165" s="135" t="str">
        <f>IF('Summary P&amp;L'!$F$4="Libs Master","Libs Master",IF(AND('Summary P&amp;L'!$F$4="Liberatores Rollup",AND(H165&lt;&gt;"Libs_G_MA",H165&lt;&gt;"Libs_G_PH"))=TRUE,"Liberatores Rollup",IF(AND('Summary P&amp;L'!$F$4="Libs Grill Rollup",OR(H165="Libs_G_MA",H165="Libs_G_PH"))=TRUE,"Libs Grill Rollup",H165)))</f>
        <v>Libs_G_MA</v>
      </c>
      <c r="C165" s="9" t="str">
        <f>+IS_Data!A165</f>
        <v>Wine</v>
      </c>
      <c r="D165" s="9">
        <f ca="1">+SUM(OFFSET(IS_Data!D165,0,('Summary P&amp;L'!$D$6-2018-1)*12):OFFSET(IS_Data!D165,0,('Summary P&amp;L'!$D$6-2018-1)*12+'Summary P&amp;L'!$B$2-1))</f>
        <v>-27856</v>
      </c>
      <c r="E165" s="9">
        <f ca="1">OFFSET(IS_Data!D165,0,('Summary P&amp;L'!$D$6-2018)*12+'Summary P&amp;L'!$B$2-1)</f>
        <v>0</v>
      </c>
      <c r="F165" s="9">
        <f ca="1">OFFSET(IS_Data!D165,0,('Summary P&amp;L'!$D$6-2018-1)*12+'Summary P&amp;L'!$B$2-1)</f>
        <v>0</v>
      </c>
      <c r="G165" s="7">
        <f ca="1">+SUM(OFFSET(IS_Data!D165,0,(-2015+'Summary P&amp;L'!$D$6)*12+'Summary P&amp;L'!$B$1-1):OFFSET(IS_Data!D165,0,(-2015+'Summary P&amp;L'!$D$6)*12*2-1))</f>
        <v>0</v>
      </c>
      <c r="H165" s="10" t="str">
        <f>IS_Data!B165</f>
        <v>Libs_G_MA</v>
      </c>
    </row>
    <row r="166" spans="1:8" x14ac:dyDescent="0.5">
      <c r="A166" s="9" t="str">
        <f>+IS_Data!C166</f>
        <v>Q2 Forecast</v>
      </c>
      <c r="B166" s="135" t="str">
        <f>IF('Summary P&amp;L'!$F$4="Libs Master","Libs Master",IF(AND('Summary P&amp;L'!$F$4="Liberatores Rollup",AND(H166&lt;&gt;"Libs_G_MA",H166&lt;&gt;"Libs_G_PH"))=TRUE,"Liberatores Rollup",IF(AND('Summary P&amp;L'!$F$4="Libs Grill Rollup",OR(H166="Libs_G_MA",H166="Libs_G_PH"))=TRUE,"Libs Grill Rollup",H166)))</f>
        <v>Libs_G_MA</v>
      </c>
      <c r="C166" s="9" t="str">
        <f>+IS_Data!A166</f>
        <v>Wine</v>
      </c>
      <c r="D166" s="9">
        <f ca="1">+SUM(OFFSET(IS_Data!D166,0,('Summary P&amp;L'!$D$6-2018-1)*12):OFFSET(IS_Data!D166,0,('Summary P&amp;L'!$D$6-2018-1)*12+'Summary P&amp;L'!$B$2-1))</f>
        <v>-27856</v>
      </c>
      <c r="E166" s="9">
        <f ca="1">OFFSET(IS_Data!D166,0,('Summary P&amp;L'!$D$6-2018)*12+'Summary P&amp;L'!$B$2-1)</f>
        <v>0</v>
      </c>
      <c r="F166" s="9">
        <f ca="1">OFFSET(IS_Data!D166,0,('Summary P&amp;L'!$D$6-2018-1)*12+'Summary P&amp;L'!$B$2-1)</f>
        <v>0</v>
      </c>
      <c r="G166" s="7">
        <f ca="1">+SUM(OFFSET(IS_Data!D166,0,(-2015+'Summary P&amp;L'!$D$6)*12+'Summary P&amp;L'!$B$1-1):OFFSET(IS_Data!D166,0,(-2015+'Summary P&amp;L'!$D$6)*12*2-1))</f>
        <v>0</v>
      </c>
      <c r="H166" s="10" t="str">
        <f>IS_Data!B166</f>
        <v>Libs_G_MA</v>
      </c>
    </row>
    <row r="167" spans="1:8" x14ac:dyDescent="0.5">
      <c r="A167" s="9" t="str">
        <f>+IS_Data!C167</f>
        <v>5+7 Forecast</v>
      </c>
      <c r="B167" s="135" t="str">
        <f>IF('Summary P&amp;L'!$F$4="Libs Master","Libs Master",IF(AND('Summary P&amp;L'!$F$4="Liberatores Rollup",AND(H167&lt;&gt;"Libs_G_MA",H167&lt;&gt;"Libs_G_PH"))=TRUE,"Liberatores Rollup",IF(AND('Summary P&amp;L'!$F$4="Libs Grill Rollup",OR(H167="Libs_G_MA",H167="Libs_G_PH"))=TRUE,"Libs Grill Rollup",H167)))</f>
        <v>Libs_G_PH</v>
      </c>
      <c r="C167" s="9" t="str">
        <f>+IS_Data!A167</f>
        <v>Wine</v>
      </c>
      <c r="D167" s="9">
        <f ca="1">+SUM(OFFSET(IS_Data!D167,0,('Summary P&amp;L'!$D$6-2018-1)*12):OFFSET(IS_Data!D167,0,('Summary P&amp;L'!$D$6-2018-1)*12+'Summary P&amp;L'!$B$2-1))</f>
        <v>-33114</v>
      </c>
      <c r="E167" s="9">
        <f ca="1">OFFSET(IS_Data!D167,0,('Summary P&amp;L'!$D$6-2018)*12+'Summary P&amp;L'!$B$2-1)</f>
        <v>0</v>
      </c>
      <c r="F167" s="9">
        <f ca="1">OFFSET(IS_Data!D167,0,('Summary P&amp;L'!$D$6-2018-1)*12+'Summary P&amp;L'!$B$2-1)</f>
        <v>0</v>
      </c>
      <c r="G167" s="7">
        <f ca="1">+SUM(OFFSET(IS_Data!D167,0,(-2015+'Summary P&amp;L'!$D$6)*12+'Summary P&amp;L'!$B$1-1):OFFSET(IS_Data!D167,0,(-2015+'Summary P&amp;L'!$D$6)*12*2-1))</f>
        <v>0</v>
      </c>
      <c r="H167" s="10" t="str">
        <f>IS_Data!B167</f>
        <v>Libs_G_PH</v>
      </c>
    </row>
    <row r="168" spans="1:8" x14ac:dyDescent="0.5">
      <c r="A168" s="9" t="str">
        <f>+IS_Data!C168</f>
        <v>Actuals</v>
      </c>
      <c r="B168" s="135" t="str">
        <f>IF('Summary P&amp;L'!$F$4="Libs Master","Libs Master",IF(AND('Summary P&amp;L'!$F$4="Liberatores Rollup",AND(H168&lt;&gt;"Libs_G_MA",H168&lt;&gt;"Libs_G_PH"))=TRUE,"Liberatores Rollup",IF(AND('Summary P&amp;L'!$F$4="Libs Grill Rollup",OR(H168="Libs_G_MA",H168="Libs_G_PH"))=TRUE,"Libs Grill Rollup",H168)))</f>
        <v>Libs_G_PH</v>
      </c>
      <c r="C168" s="9" t="str">
        <f>+IS_Data!A168</f>
        <v>Wine</v>
      </c>
      <c r="D168" s="9">
        <f ca="1">+SUM(OFFSET(IS_Data!D168,0,('Summary P&amp;L'!$D$6-2018-1)*12):OFFSET(IS_Data!D168,0,('Summary P&amp;L'!$D$6-2018-1)*12+'Summary P&amp;L'!$B$2-1))</f>
        <v>-33114</v>
      </c>
      <c r="E168" s="9">
        <f ca="1">OFFSET(IS_Data!D168,0,('Summary P&amp;L'!$D$6-2018)*12+'Summary P&amp;L'!$B$2-1)</f>
        <v>0</v>
      </c>
      <c r="F168" s="9">
        <f ca="1">OFFSET(IS_Data!D168,0,('Summary P&amp;L'!$D$6-2018-1)*12+'Summary P&amp;L'!$B$2-1)</f>
        <v>0</v>
      </c>
      <c r="G168" s="7">
        <f ca="1">+SUM(OFFSET(IS_Data!D168,0,(-2015+'Summary P&amp;L'!$D$6)*12+'Summary P&amp;L'!$B$1-1):OFFSET(IS_Data!D168,0,(-2015+'Summary P&amp;L'!$D$6)*12*2-1))</f>
        <v>0</v>
      </c>
      <c r="H168" s="10" t="str">
        <f>IS_Data!B168</f>
        <v>Libs_G_PH</v>
      </c>
    </row>
    <row r="169" spans="1:8" x14ac:dyDescent="0.5">
      <c r="A169" s="9" t="str">
        <f>+IS_Data!C169</f>
        <v>Budget</v>
      </c>
      <c r="B169" s="135" t="str">
        <f>IF('Summary P&amp;L'!$F$4="Libs Master","Libs Master",IF(AND('Summary P&amp;L'!$F$4="Liberatores Rollup",AND(H169&lt;&gt;"Libs_G_MA",H169&lt;&gt;"Libs_G_PH"))=TRUE,"Liberatores Rollup",IF(AND('Summary P&amp;L'!$F$4="Libs Grill Rollup",OR(H169="Libs_G_MA",H169="Libs_G_PH"))=TRUE,"Libs Grill Rollup",H169)))</f>
        <v>Libs_G_PH</v>
      </c>
      <c r="C169" s="9" t="str">
        <f>+IS_Data!A169</f>
        <v>Wine</v>
      </c>
      <c r="D169" s="9">
        <f ca="1">+SUM(OFFSET(IS_Data!D169,0,('Summary P&amp;L'!$D$6-2018-1)*12):OFFSET(IS_Data!D169,0,('Summary P&amp;L'!$D$6-2018-1)*12+'Summary P&amp;L'!$B$2-1))</f>
        <v>-33114</v>
      </c>
      <c r="E169" s="9">
        <f ca="1">OFFSET(IS_Data!D169,0,('Summary P&amp;L'!$D$6-2018)*12+'Summary P&amp;L'!$B$2-1)</f>
        <v>0</v>
      </c>
      <c r="F169" s="9">
        <f ca="1">OFFSET(IS_Data!D169,0,('Summary P&amp;L'!$D$6-2018-1)*12+'Summary P&amp;L'!$B$2-1)</f>
        <v>0</v>
      </c>
      <c r="G169" s="7">
        <f ca="1">+SUM(OFFSET(IS_Data!D169,0,(-2015+'Summary P&amp;L'!$D$6)*12+'Summary P&amp;L'!$B$1-1):OFFSET(IS_Data!D169,0,(-2015+'Summary P&amp;L'!$D$6)*12*2-1))</f>
        <v>0</v>
      </c>
      <c r="H169" s="10" t="str">
        <f>IS_Data!B169</f>
        <v>Libs_G_PH</v>
      </c>
    </row>
    <row r="170" spans="1:8" x14ac:dyDescent="0.5">
      <c r="A170" s="9" t="str">
        <f>+IS_Data!C170</f>
        <v>Q2 Forecast</v>
      </c>
      <c r="B170" s="135" t="str">
        <f>IF('Summary P&amp;L'!$F$4="Libs Master","Libs Master",IF(AND('Summary P&amp;L'!$F$4="Liberatores Rollup",AND(H170&lt;&gt;"Libs_G_MA",H170&lt;&gt;"Libs_G_PH"))=TRUE,"Liberatores Rollup",IF(AND('Summary P&amp;L'!$F$4="Libs Grill Rollup",OR(H170="Libs_G_MA",H170="Libs_G_PH"))=TRUE,"Libs Grill Rollup",H170)))</f>
        <v>Libs_G_PH</v>
      </c>
      <c r="C170" s="9" t="str">
        <f>+IS_Data!A170</f>
        <v>Wine</v>
      </c>
      <c r="D170" s="9">
        <f ca="1">+SUM(OFFSET(IS_Data!D170,0,('Summary P&amp;L'!$D$6-2018-1)*12):OFFSET(IS_Data!D170,0,('Summary P&amp;L'!$D$6-2018-1)*12+'Summary P&amp;L'!$B$2-1))</f>
        <v>-33114</v>
      </c>
      <c r="E170" s="9">
        <f ca="1">OFFSET(IS_Data!D170,0,('Summary P&amp;L'!$D$6-2018)*12+'Summary P&amp;L'!$B$2-1)</f>
        <v>0</v>
      </c>
      <c r="F170" s="9">
        <f ca="1">OFFSET(IS_Data!D170,0,('Summary P&amp;L'!$D$6-2018-1)*12+'Summary P&amp;L'!$B$2-1)</f>
        <v>0</v>
      </c>
      <c r="G170" s="7">
        <f ca="1">+SUM(OFFSET(IS_Data!D170,0,(-2015+'Summary P&amp;L'!$D$6)*12+'Summary P&amp;L'!$B$1-1):OFFSET(IS_Data!D170,0,(-2015+'Summary P&amp;L'!$D$6)*12*2-1))</f>
        <v>0</v>
      </c>
      <c r="H170" s="10" t="str">
        <f>IS_Data!B170</f>
        <v>Libs_G_PH</v>
      </c>
    </row>
    <row r="171" spans="1:8" x14ac:dyDescent="0.5">
      <c r="A171" s="9">
        <f>+IS_Data!C171</f>
        <v>0</v>
      </c>
      <c r="B171" s="135">
        <f>IF('Summary P&amp;L'!$F$4="Libs Master","Libs Master",IF(AND('Summary P&amp;L'!$F$4="Liberatores Rollup",AND(H171&lt;&gt;"Libs_G_MA",H171&lt;&gt;"Libs_G_PH"))=TRUE,"Liberatores Rollup",IF(AND('Summary P&amp;L'!$F$4="Libs Grill Rollup",OR(H171="Libs_G_MA",H171="Libs_G_PH"))=TRUE,"Libs Grill Rollup",H171)))</f>
        <v>0</v>
      </c>
      <c r="C171" s="9">
        <f>+IS_Data!A171</f>
        <v>0</v>
      </c>
      <c r="D171" s="9">
        <f ca="1">+SUM(OFFSET(IS_Data!D171,0,('Summary P&amp;L'!$D$6-2018-1)*12):OFFSET(IS_Data!D171,0,('Summary P&amp;L'!$D$6-2018-1)*12+'Summary P&amp;L'!$B$2-1))</f>
        <v>0</v>
      </c>
      <c r="E171" s="9">
        <f ca="1">OFFSET(IS_Data!D171,0,('Summary P&amp;L'!$D$6-2018)*12+'Summary P&amp;L'!$B$2-1)</f>
        <v>0</v>
      </c>
      <c r="F171" s="9">
        <f ca="1">OFFSET(IS_Data!D171,0,('Summary P&amp;L'!$D$6-2018-1)*12+'Summary P&amp;L'!$B$2-1)</f>
        <v>0</v>
      </c>
      <c r="G171" s="7">
        <f ca="1">+SUM(OFFSET(IS_Data!D171,0,(-2015+'Summary P&amp;L'!$D$6)*12+'Summary P&amp;L'!$B$1-1):OFFSET(IS_Data!D171,0,(-2015+'Summary P&amp;L'!$D$6)*12*2-1))</f>
        <v>0</v>
      </c>
      <c r="H171" s="10">
        <f>IS_Data!B171</f>
        <v>0</v>
      </c>
    </row>
    <row r="172" spans="1:8" x14ac:dyDescent="0.5">
      <c r="A172" s="9">
        <f>+IS_Data!C172</f>
        <v>0</v>
      </c>
      <c r="B172" s="135">
        <f>IF('Summary P&amp;L'!$F$4="Libs Master","Libs Master",IF(AND('Summary P&amp;L'!$F$4="Liberatores Rollup",AND(H172&lt;&gt;"Libs_G_MA",H172&lt;&gt;"Libs_G_PH"))=TRUE,"Liberatores Rollup",IF(AND('Summary P&amp;L'!$F$4="Libs Grill Rollup",OR(H172="Libs_G_MA",H172="Libs_G_PH"))=TRUE,"Libs Grill Rollup",H172)))</f>
        <v>0</v>
      </c>
      <c r="C172" s="9">
        <f>+IS_Data!A172</f>
        <v>0</v>
      </c>
      <c r="D172" s="9">
        <f ca="1">+SUM(OFFSET(IS_Data!D172,0,('Summary P&amp;L'!$D$6-2018-1)*12):OFFSET(IS_Data!D172,0,('Summary P&amp;L'!$D$6-2018-1)*12+'Summary P&amp;L'!$B$2-1))</f>
        <v>0</v>
      </c>
      <c r="E172" s="9">
        <f ca="1">OFFSET(IS_Data!D172,0,('Summary P&amp;L'!$D$6-2018)*12+'Summary P&amp;L'!$B$2-1)</f>
        <v>0</v>
      </c>
      <c r="F172" s="9">
        <f ca="1">OFFSET(IS_Data!D172,0,('Summary P&amp;L'!$D$6-2018-1)*12+'Summary P&amp;L'!$B$2-1)</f>
        <v>0</v>
      </c>
      <c r="G172" s="7">
        <f ca="1">+SUM(OFFSET(IS_Data!D172,0,(-2015+'Summary P&amp;L'!$D$6)*12+'Summary P&amp;L'!$B$1-1):OFFSET(IS_Data!D172,0,(-2015+'Summary P&amp;L'!$D$6)*12*2-1))</f>
        <v>0</v>
      </c>
      <c r="H172" s="10">
        <f>IS_Data!B172</f>
        <v>0</v>
      </c>
    </row>
    <row r="173" spans="1:8" x14ac:dyDescent="0.5">
      <c r="A173" s="9">
        <f>+IS_Data!C173</f>
        <v>0</v>
      </c>
      <c r="B173" s="135">
        <f>IF('Summary P&amp;L'!$F$4="Libs Master","Libs Master",IF(AND('Summary P&amp;L'!$F$4="Liberatores Rollup",AND(H173&lt;&gt;"Libs_G_MA",H173&lt;&gt;"Libs_G_PH"))=TRUE,"Liberatores Rollup",IF(AND('Summary P&amp;L'!$F$4="Libs Grill Rollup",OR(H173="Libs_G_MA",H173="Libs_G_PH"))=TRUE,"Libs Grill Rollup",H173)))</f>
        <v>0</v>
      </c>
      <c r="C173" s="9">
        <f>+IS_Data!A173</f>
        <v>0</v>
      </c>
      <c r="D173" s="9">
        <f ca="1">+SUM(OFFSET(IS_Data!D173,0,('Summary P&amp;L'!$D$6-2018-1)*12):OFFSET(IS_Data!D173,0,('Summary P&amp;L'!$D$6-2018-1)*12+'Summary P&amp;L'!$B$2-1))</f>
        <v>0</v>
      </c>
      <c r="E173" s="9">
        <f ca="1">OFFSET(IS_Data!D173,0,('Summary P&amp;L'!$D$6-2018)*12+'Summary P&amp;L'!$B$2-1)</f>
        <v>0</v>
      </c>
      <c r="F173" s="9">
        <f ca="1">OFFSET(IS_Data!D173,0,('Summary P&amp;L'!$D$6-2018-1)*12+'Summary P&amp;L'!$B$2-1)</f>
        <v>0</v>
      </c>
      <c r="G173" s="7">
        <f ca="1">+SUM(OFFSET(IS_Data!D173,0,(-2015+'Summary P&amp;L'!$D$6)*12+'Summary P&amp;L'!$B$1-1):OFFSET(IS_Data!D173,0,(-2015+'Summary P&amp;L'!$D$6)*12*2-1))</f>
        <v>0</v>
      </c>
      <c r="H173" s="10">
        <f>IS_Data!B173</f>
        <v>0</v>
      </c>
    </row>
    <row r="174" spans="1:8" x14ac:dyDescent="0.5">
      <c r="A174" s="9">
        <f>+IS_Data!C174</f>
        <v>0</v>
      </c>
      <c r="B174" s="135">
        <f>IF('Summary P&amp;L'!$F$4="Libs Master","Libs Master",IF(AND('Summary P&amp;L'!$F$4="Liberatores Rollup",AND(H174&lt;&gt;"Libs_G_MA",H174&lt;&gt;"Libs_G_PH"))=TRUE,"Liberatores Rollup",IF(AND('Summary P&amp;L'!$F$4="Libs Grill Rollup",OR(H174="Libs_G_MA",H174="Libs_G_PH"))=TRUE,"Libs Grill Rollup",H174)))</f>
        <v>0</v>
      </c>
      <c r="C174" s="9">
        <f>+IS_Data!A174</f>
        <v>0</v>
      </c>
      <c r="D174" s="9">
        <f ca="1">+SUM(OFFSET(IS_Data!D174,0,('Summary P&amp;L'!$D$6-2018-1)*12):OFFSET(IS_Data!D174,0,('Summary P&amp;L'!$D$6-2018-1)*12+'Summary P&amp;L'!$B$2-1))</f>
        <v>0</v>
      </c>
      <c r="E174" s="9">
        <f ca="1">OFFSET(IS_Data!D174,0,('Summary P&amp;L'!$D$6-2018)*12+'Summary P&amp;L'!$B$2-1)</f>
        <v>0</v>
      </c>
      <c r="F174" s="9">
        <f ca="1">OFFSET(IS_Data!D174,0,('Summary P&amp;L'!$D$6-2018-1)*12+'Summary P&amp;L'!$B$2-1)</f>
        <v>0</v>
      </c>
      <c r="G174" s="12">
        <f ca="1">+SUM(OFFSET(IS_Data!D174,0,(-2015+'Summary P&amp;L'!$D$6)*12+'Summary P&amp;L'!$B$1-1):OFFSET(IS_Data!D174,0,(-2015+'Summary P&amp;L'!$D$6)*12*2-1))</f>
        <v>0</v>
      </c>
      <c r="H174" s="10">
        <f>IS_Data!B174</f>
        <v>0</v>
      </c>
    </row>
    <row r="175" spans="1:8" x14ac:dyDescent="0.5">
      <c r="A175" s="9">
        <f>+IS_Data!C175</f>
        <v>0</v>
      </c>
      <c r="B175" s="135">
        <f>IF('Summary P&amp;L'!$F$4="Libs Master","Libs Master",IF(AND('Summary P&amp;L'!$F$4="Liberatores Rollup",AND(H175&lt;&gt;"Libs_G_MA",H175&lt;&gt;"Libs_G_PH"))=TRUE,"Liberatores Rollup",IF(AND('Summary P&amp;L'!$F$4="Libs Grill Rollup",OR(H175="Libs_G_MA",H175="Libs_G_PH"))=TRUE,"Libs Grill Rollup",H175)))</f>
        <v>0</v>
      </c>
      <c r="C175" s="9">
        <f>+IS_Data!A175</f>
        <v>0</v>
      </c>
      <c r="D175" s="9">
        <f ca="1">+SUM(OFFSET(IS_Data!D175,0,('Summary P&amp;L'!$D$6-2018-1)*12):OFFSET(IS_Data!D175,0,('Summary P&amp;L'!$D$6-2018-1)*12+'Summary P&amp;L'!$B$2-1))</f>
        <v>0</v>
      </c>
      <c r="E175" s="9">
        <f ca="1">OFFSET(IS_Data!D175,0,('Summary P&amp;L'!$D$6-2018)*12+'Summary P&amp;L'!$B$2-1)</f>
        <v>0</v>
      </c>
      <c r="F175" s="9">
        <f ca="1">OFFSET(IS_Data!D175,0,('Summary P&amp;L'!$D$6-2018-1)*12+'Summary P&amp;L'!$B$2-1)</f>
        <v>0</v>
      </c>
      <c r="G175" s="7">
        <f ca="1">+SUM(OFFSET(IS_Data!D175,0,(-2015+'Summary P&amp;L'!$D$6)*12+'Summary P&amp;L'!$B$1-1):OFFSET(IS_Data!D175,0,(-2015+'Summary P&amp;L'!$D$6)*12*2-1))</f>
        <v>0</v>
      </c>
      <c r="H175" s="10">
        <f>IS_Data!B175</f>
        <v>0</v>
      </c>
    </row>
    <row r="176" spans="1:8" x14ac:dyDescent="0.5">
      <c r="A176" s="9">
        <f>+IS_Data!C176</f>
        <v>0</v>
      </c>
      <c r="B176" s="135">
        <f>IF('Summary P&amp;L'!$F$4="Libs Master","Libs Master",IF(AND('Summary P&amp;L'!$F$4="Liberatores Rollup",AND(H176&lt;&gt;"Libs_G_MA",H176&lt;&gt;"Libs_G_PH"))=TRUE,"Liberatores Rollup",IF(AND('Summary P&amp;L'!$F$4="Libs Grill Rollup",OR(H176="Libs_G_MA",H176="Libs_G_PH"))=TRUE,"Libs Grill Rollup",H176)))</f>
        <v>0</v>
      </c>
      <c r="C176" s="9">
        <f>+IS_Data!A176</f>
        <v>0</v>
      </c>
      <c r="D176" s="9">
        <f ca="1">+SUM(OFFSET(IS_Data!D176,0,('Summary P&amp;L'!$D$6-2018-1)*12):OFFSET(IS_Data!D176,0,('Summary P&amp;L'!$D$6-2018-1)*12+'Summary P&amp;L'!$B$2-1))</f>
        <v>0</v>
      </c>
      <c r="E176" s="9">
        <f ca="1">OFFSET(IS_Data!D176,0,('Summary P&amp;L'!$D$6-2018)*12+'Summary P&amp;L'!$B$2-1)</f>
        <v>0</v>
      </c>
      <c r="F176" s="9">
        <f ca="1">OFFSET(IS_Data!D176,0,('Summary P&amp;L'!$D$6-2018-1)*12+'Summary P&amp;L'!$B$2-1)</f>
        <v>0</v>
      </c>
      <c r="G176" s="7">
        <f ca="1">+SUM(OFFSET(IS_Data!D176,0,(-2015+'Summary P&amp;L'!$D$6)*12+'Summary P&amp;L'!$B$1-1):OFFSET(IS_Data!D176,0,(-2015+'Summary P&amp;L'!$D$6)*12*2-1))</f>
        <v>0</v>
      </c>
      <c r="H176" s="10">
        <f>IS_Data!B176</f>
        <v>0</v>
      </c>
    </row>
    <row r="177" spans="1:8" x14ac:dyDescent="0.5">
      <c r="A177" s="9">
        <f>+IS_Data!C177</f>
        <v>0</v>
      </c>
      <c r="B177" s="135">
        <f>IF('Summary P&amp;L'!$F$4="Libs Master","Libs Master",IF(AND('Summary P&amp;L'!$F$4="Liberatores Rollup",AND(H177&lt;&gt;"Libs_G_MA",H177&lt;&gt;"Libs_G_PH"))=TRUE,"Liberatores Rollup",IF(AND('Summary P&amp;L'!$F$4="Libs Grill Rollup",OR(H177="Libs_G_MA",H177="Libs_G_PH"))=TRUE,"Libs Grill Rollup",H177)))</f>
        <v>0</v>
      </c>
      <c r="C177" s="9">
        <f>+IS_Data!A177</f>
        <v>0</v>
      </c>
      <c r="D177" s="9">
        <f ca="1">+SUM(OFFSET(IS_Data!D177,0,('Summary P&amp;L'!$D$6-2018-1)*12):OFFSET(IS_Data!D177,0,('Summary P&amp;L'!$D$6-2018-1)*12+'Summary P&amp;L'!$B$2-1))</f>
        <v>0</v>
      </c>
      <c r="E177" s="9">
        <f ca="1">OFFSET(IS_Data!D177,0,('Summary P&amp;L'!$D$6-2018)*12+'Summary P&amp;L'!$B$2-1)</f>
        <v>0</v>
      </c>
      <c r="F177" s="9">
        <f ca="1">OFFSET(IS_Data!D177,0,('Summary P&amp;L'!$D$6-2018-1)*12+'Summary P&amp;L'!$B$2-1)</f>
        <v>0</v>
      </c>
      <c r="G177" s="7">
        <f ca="1">+SUM(OFFSET(IS_Data!D177,0,(-2015+'Summary P&amp;L'!$D$6)*12+'Summary P&amp;L'!$B$1-1):OFFSET(IS_Data!D177,0,(-2015+'Summary P&amp;L'!$D$6)*12*2-1))</f>
        <v>0</v>
      </c>
      <c r="H177" s="10">
        <f>IS_Data!B177</f>
        <v>0</v>
      </c>
    </row>
    <row r="178" spans="1:8" x14ac:dyDescent="0.5">
      <c r="A178" s="9">
        <f>+IS_Data!C178</f>
        <v>0</v>
      </c>
      <c r="B178" s="135">
        <f>IF('Summary P&amp;L'!$F$4="Libs Master","Libs Master",IF(AND('Summary P&amp;L'!$F$4="Liberatores Rollup",AND(H178&lt;&gt;"Libs_G_MA",H178&lt;&gt;"Libs_G_PH"))=TRUE,"Liberatores Rollup",IF(AND('Summary P&amp;L'!$F$4="Libs Grill Rollup",OR(H178="Libs_G_MA",H178="Libs_G_PH"))=TRUE,"Libs Grill Rollup",H178)))</f>
        <v>0</v>
      </c>
      <c r="C178" s="9">
        <f>+IS_Data!A178</f>
        <v>0</v>
      </c>
      <c r="D178" s="9">
        <f ca="1">+SUM(OFFSET(IS_Data!D178,0,('Summary P&amp;L'!$D$6-2018-1)*12):OFFSET(IS_Data!D178,0,('Summary P&amp;L'!$D$6-2018-1)*12+'Summary P&amp;L'!$B$2-1))</f>
        <v>0</v>
      </c>
      <c r="E178" s="9">
        <f ca="1">OFFSET(IS_Data!D178,0,('Summary P&amp;L'!$D$6-2018)*12+'Summary P&amp;L'!$B$2-1)</f>
        <v>0</v>
      </c>
      <c r="F178" s="9">
        <f ca="1">OFFSET(IS_Data!D178,0,('Summary P&amp;L'!$D$6-2018-1)*12+'Summary P&amp;L'!$B$2-1)</f>
        <v>0</v>
      </c>
      <c r="G178" s="7">
        <f ca="1">+SUM(OFFSET(IS_Data!D178,0,(-2015+'Summary P&amp;L'!$D$6)*12+'Summary P&amp;L'!$B$1-1):OFFSET(IS_Data!D178,0,(-2015+'Summary P&amp;L'!$D$6)*12*2-1))</f>
        <v>0</v>
      </c>
      <c r="H178" s="10">
        <f>IS_Data!B178</f>
        <v>0</v>
      </c>
    </row>
    <row r="179" spans="1:8" x14ac:dyDescent="0.5">
      <c r="A179" s="9">
        <f>+IS_Data!C179</f>
        <v>0</v>
      </c>
      <c r="B179" s="135">
        <f>IF('Summary P&amp;L'!$F$4="Libs Master","Libs Master",IF(AND('Summary P&amp;L'!$F$4="Liberatores Rollup",AND(H179&lt;&gt;"Libs_G_MA",H179&lt;&gt;"Libs_G_PH"))=TRUE,"Liberatores Rollup",IF(AND('Summary P&amp;L'!$F$4="Libs Grill Rollup",OR(H179="Libs_G_MA",H179="Libs_G_PH"))=TRUE,"Libs Grill Rollup",H179)))</f>
        <v>0</v>
      </c>
      <c r="C179" s="9">
        <f>+IS_Data!A179</f>
        <v>0</v>
      </c>
      <c r="D179" s="9">
        <f ca="1">+SUM(OFFSET(IS_Data!D179,0,('Summary P&amp;L'!$D$6-2018-1)*12):OFFSET(IS_Data!D179,0,('Summary P&amp;L'!$D$6-2018-1)*12+'Summary P&amp;L'!$B$2-1))</f>
        <v>0</v>
      </c>
      <c r="E179" s="9">
        <f ca="1">OFFSET(IS_Data!D179,0,('Summary P&amp;L'!$D$6-2018)*12+'Summary P&amp;L'!$B$2-1)</f>
        <v>0</v>
      </c>
      <c r="F179" s="9">
        <f ca="1">OFFSET(IS_Data!D179,0,('Summary P&amp;L'!$D$6-2018-1)*12+'Summary P&amp;L'!$B$2-1)</f>
        <v>0</v>
      </c>
      <c r="G179" s="7">
        <f ca="1">+SUM(OFFSET(IS_Data!D179,0,(-2015+'Summary P&amp;L'!$D$6)*12+'Summary P&amp;L'!$B$1-1):OFFSET(IS_Data!D179,0,(-2015+'Summary P&amp;L'!$D$6)*12*2-1))</f>
        <v>0</v>
      </c>
      <c r="H179" s="10">
        <f>IS_Data!B179</f>
        <v>0</v>
      </c>
    </row>
    <row r="180" spans="1:8" x14ac:dyDescent="0.5">
      <c r="A180" s="9">
        <f>+IS_Data!C180</f>
        <v>0</v>
      </c>
      <c r="B180" s="135">
        <f>IF('Summary P&amp;L'!$F$4="Libs Master","Libs Master",IF(AND('Summary P&amp;L'!$F$4="Liberatores Rollup",AND(H180&lt;&gt;"Libs_G_MA",H180&lt;&gt;"Libs_G_PH"))=TRUE,"Liberatores Rollup",IF(AND('Summary P&amp;L'!$F$4="Libs Grill Rollup",OR(H180="Libs_G_MA",H180="Libs_G_PH"))=TRUE,"Libs Grill Rollup",H180)))</f>
        <v>0</v>
      </c>
      <c r="C180" s="9">
        <f>+IS_Data!A180</f>
        <v>0</v>
      </c>
      <c r="D180" s="9">
        <f ca="1">+SUM(OFFSET(IS_Data!D180,0,('Summary P&amp;L'!$D$6-2018-1)*12):OFFSET(IS_Data!D180,0,('Summary P&amp;L'!$D$6-2018-1)*12+'Summary P&amp;L'!$B$2-1))</f>
        <v>0</v>
      </c>
      <c r="E180" s="9">
        <f ca="1">OFFSET(IS_Data!D180,0,('Summary P&amp;L'!$D$6-2018)*12+'Summary P&amp;L'!$B$2-1)</f>
        <v>0</v>
      </c>
      <c r="F180" s="9">
        <f ca="1">OFFSET(IS_Data!D180,0,('Summary P&amp;L'!$D$6-2018-1)*12+'Summary P&amp;L'!$B$2-1)</f>
        <v>0</v>
      </c>
      <c r="G180" s="7">
        <f ca="1">+SUM(OFFSET(IS_Data!D180,0,(-2015+'Summary P&amp;L'!$D$6)*12+'Summary P&amp;L'!$B$1-1):OFFSET(IS_Data!D180,0,(-2015+'Summary P&amp;L'!$D$6)*12*2-1))</f>
        <v>0</v>
      </c>
      <c r="H180" s="10">
        <f>IS_Data!B180</f>
        <v>0</v>
      </c>
    </row>
    <row r="181" spans="1:8" x14ac:dyDescent="0.5">
      <c r="A181" s="9">
        <f>+IS_Data!C181</f>
        <v>0</v>
      </c>
      <c r="B181" s="135">
        <f>IF('Summary P&amp;L'!$F$4="Libs Master","Libs Master",IF(AND('Summary P&amp;L'!$F$4="Liberatores Rollup",AND(H181&lt;&gt;"Libs_G_MA",H181&lt;&gt;"Libs_G_PH"))=TRUE,"Liberatores Rollup",IF(AND('Summary P&amp;L'!$F$4="Libs Grill Rollup",OR(H181="Libs_G_MA",H181="Libs_G_PH"))=TRUE,"Libs Grill Rollup",H181)))</f>
        <v>0</v>
      </c>
      <c r="C181" s="9">
        <f>+IS_Data!A181</f>
        <v>0</v>
      </c>
      <c r="D181" s="9">
        <f ca="1">+SUM(OFFSET(IS_Data!D181,0,('Summary P&amp;L'!$D$6-2018-1)*12):OFFSET(IS_Data!D181,0,('Summary P&amp;L'!$D$6-2018-1)*12+'Summary P&amp;L'!$B$2-1))</f>
        <v>0</v>
      </c>
      <c r="E181" s="9">
        <f ca="1">OFFSET(IS_Data!D181,0,('Summary P&amp;L'!$D$6-2018)*12+'Summary P&amp;L'!$B$2-1)</f>
        <v>0</v>
      </c>
      <c r="F181" s="9">
        <f ca="1">OFFSET(IS_Data!D181,0,('Summary P&amp;L'!$D$6-2018-1)*12+'Summary P&amp;L'!$B$2-1)</f>
        <v>0</v>
      </c>
      <c r="G181" s="7">
        <f ca="1">+SUM(OFFSET(IS_Data!D181,0,(-2015+'Summary P&amp;L'!$D$6)*12+'Summary P&amp;L'!$B$1-1):OFFSET(IS_Data!D181,0,(-2015+'Summary P&amp;L'!$D$6)*12*2-1))</f>
        <v>0</v>
      </c>
      <c r="H181" s="10">
        <f>IS_Data!B181</f>
        <v>0</v>
      </c>
    </row>
    <row r="182" spans="1:8" x14ac:dyDescent="0.5">
      <c r="A182" s="9">
        <f>+IS_Data!C182</f>
        <v>0</v>
      </c>
      <c r="B182" s="135">
        <f>IF('Summary P&amp;L'!$F$4="Libs Master","Libs Master",IF(AND('Summary P&amp;L'!$F$4="Liberatores Rollup",AND(H182&lt;&gt;"Libs_G_MA",H182&lt;&gt;"Libs_G_PH"))=TRUE,"Liberatores Rollup",IF(AND('Summary P&amp;L'!$F$4="Libs Grill Rollup",OR(H182="Libs_G_MA",H182="Libs_G_PH"))=TRUE,"Libs Grill Rollup",H182)))</f>
        <v>0</v>
      </c>
      <c r="C182" s="9">
        <f>+IS_Data!A182</f>
        <v>0</v>
      </c>
      <c r="D182" s="9">
        <f ca="1">+SUM(OFFSET(IS_Data!D182,0,('Summary P&amp;L'!$D$6-2018-1)*12):OFFSET(IS_Data!D182,0,('Summary P&amp;L'!$D$6-2018-1)*12+'Summary P&amp;L'!$B$2-1))</f>
        <v>0</v>
      </c>
      <c r="E182" s="9">
        <f ca="1">OFFSET(IS_Data!D182,0,('Summary P&amp;L'!$D$6-2018)*12+'Summary P&amp;L'!$B$2-1)</f>
        <v>0</v>
      </c>
      <c r="F182" s="9">
        <f ca="1">OFFSET(IS_Data!D182,0,('Summary P&amp;L'!$D$6-2018-1)*12+'Summary P&amp;L'!$B$2-1)</f>
        <v>0</v>
      </c>
      <c r="G182" s="7">
        <f ca="1">+SUM(OFFSET(IS_Data!D182,0,(-2015+'Summary P&amp;L'!$D$6)*12+'Summary P&amp;L'!$B$1-1):OFFSET(IS_Data!D182,0,(-2015+'Summary P&amp;L'!$D$6)*12*2-1))</f>
        <v>0</v>
      </c>
      <c r="H182" s="10">
        <f>IS_Data!B182</f>
        <v>0</v>
      </c>
    </row>
    <row r="183" spans="1:8" x14ac:dyDescent="0.5">
      <c r="A183" s="9">
        <f>+IS_Data!C183</f>
        <v>0</v>
      </c>
      <c r="B183" s="135">
        <f>IF('Summary P&amp;L'!$F$4="Libs Master","Libs Master",IF(AND('Summary P&amp;L'!$F$4="Liberatores Rollup",AND(H183&lt;&gt;"Libs_G_MA",H183&lt;&gt;"Libs_G_PH"))=TRUE,"Liberatores Rollup",IF(AND('Summary P&amp;L'!$F$4="Libs Grill Rollup",OR(H183="Libs_G_MA",H183="Libs_G_PH"))=TRUE,"Libs Grill Rollup",H183)))</f>
        <v>0</v>
      </c>
      <c r="C183" s="9">
        <f>+IS_Data!A183</f>
        <v>0</v>
      </c>
      <c r="D183" s="9">
        <f ca="1">+SUM(OFFSET(IS_Data!D183,0,('Summary P&amp;L'!$D$6-2018-1)*12):OFFSET(IS_Data!D183,0,('Summary P&amp;L'!$D$6-2018-1)*12+'Summary P&amp;L'!$B$2-1))</f>
        <v>0</v>
      </c>
      <c r="E183" s="9">
        <f ca="1">OFFSET(IS_Data!D183,0,('Summary P&amp;L'!$D$6-2018)*12+'Summary P&amp;L'!$B$2-1)</f>
        <v>0</v>
      </c>
      <c r="F183" s="9">
        <f ca="1">OFFSET(IS_Data!D183,0,('Summary P&amp;L'!$D$6-2018-1)*12+'Summary P&amp;L'!$B$2-1)</f>
        <v>0</v>
      </c>
      <c r="G183" s="7">
        <f ca="1">+SUM(OFFSET(IS_Data!D183,0,(-2015+'Summary P&amp;L'!$D$6)*12+'Summary P&amp;L'!$B$1-1):OFFSET(IS_Data!D183,0,(-2015+'Summary P&amp;L'!$D$6)*12*2-1))</f>
        <v>0</v>
      </c>
      <c r="H183" s="10">
        <f>IS_Data!B183</f>
        <v>0</v>
      </c>
    </row>
    <row r="184" spans="1:8" x14ac:dyDescent="0.5">
      <c r="A184" s="9">
        <f>+IS_Data!C184</f>
        <v>0</v>
      </c>
      <c r="B184" s="135">
        <f>IF('Summary P&amp;L'!$F$4="Libs Master","Libs Master",IF(AND('Summary P&amp;L'!$F$4="Liberatores Rollup",AND(H184&lt;&gt;"Libs_G_MA",H184&lt;&gt;"Libs_G_PH"))=TRUE,"Liberatores Rollup",IF(AND('Summary P&amp;L'!$F$4="Libs Grill Rollup",OR(H184="Libs_G_MA",H184="Libs_G_PH"))=TRUE,"Libs Grill Rollup",H184)))</f>
        <v>0</v>
      </c>
      <c r="C184" s="9">
        <f>+IS_Data!A184</f>
        <v>0</v>
      </c>
      <c r="D184" s="9">
        <f ca="1">+SUM(OFFSET(IS_Data!D184,0,('Summary P&amp;L'!$D$6-2018-1)*12):OFFSET(IS_Data!D184,0,('Summary P&amp;L'!$D$6-2018-1)*12+'Summary P&amp;L'!$B$2-1))</f>
        <v>0</v>
      </c>
      <c r="E184" s="9">
        <f ca="1">OFFSET(IS_Data!D184,0,('Summary P&amp;L'!$D$6-2018)*12+'Summary P&amp;L'!$B$2-1)</f>
        <v>0</v>
      </c>
      <c r="F184" s="9">
        <f ca="1">OFFSET(IS_Data!D184,0,('Summary P&amp;L'!$D$6-2018-1)*12+'Summary P&amp;L'!$B$2-1)</f>
        <v>0</v>
      </c>
      <c r="G184" s="7">
        <f ca="1">+SUM(OFFSET(IS_Data!D184,0,(-2015+'Summary P&amp;L'!$D$6)*12+'Summary P&amp;L'!$B$1-1):OFFSET(IS_Data!D184,0,(-2015+'Summary P&amp;L'!$D$6)*12*2-1))</f>
        <v>0</v>
      </c>
      <c r="H184" s="10">
        <f>IS_Data!B184</f>
        <v>0</v>
      </c>
    </row>
    <row r="185" spans="1:8" x14ac:dyDescent="0.5">
      <c r="A185" s="9">
        <f>+IS_Data!C185</f>
        <v>0</v>
      </c>
      <c r="B185" s="135">
        <f>IF('Summary P&amp;L'!$F$4="Libs Master","Libs Master",IF(AND('Summary P&amp;L'!$F$4="Liberatores Rollup",AND(H185&lt;&gt;"Libs_G_MA",H185&lt;&gt;"Libs_G_PH"))=TRUE,"Liberatores Rollup",IF(AND('Summary P&amp;L'!$F$4="Libs Grill Rollup",OR(H185="Libs_G_MA",H185="Libs_G_PH"))=TRUE,"Libs Grill Rollup",H185)))</f>
        <v>0</v>
      </c>
      <c r="C185" s="9">
        <f>+IS_Data!A185</f>
        <v>0</v>
      </c>
      <c r="D185" s="9">
        <f ca="1">+SUM(OFFSET(IS_Data!D185,0,('Summary P&amp;L'!$D$6-2018-1)*12):OFFSET(IS_Data!D185,0,('Summary P&amp;L'!$D$6-2018-1)*12+'Summary P&amp;L'!$B$2-1))</f>
        <v>0</v>
      </c>
      <c r="E185" s="9">
        <f ca="1">OFFSET(IS_Data!D185,0,('Summary P&amp;L'!$D$6-2018)*12+'Summary P&amp;L'!$B$2-1)</f>
        <v>0</v>
      </c>
      <c r="F185" s="9">
        <f ca="1">OFFSET(IS_Data!D185,0,('Summary P&amp;L'!$D$6-2018-1)*12+'Summary P&amp;L'!$B$2-1)</f>
        <v>0</v>
      </c>
      <c r="G185" s="7">
        <f ca="1">+SUM(OFFSET(IS_Data!D185,0,(-2015+'Summary P&amp;L'!$D$6)*12+'Summary P&amp;L'!$B$1-1):OFFSET(IS_Data!D185,0,(-2015+'Summary P&amp;L'!$D$6)*12*2-1))</f>
        <v>0</v>
      </c>
      <c r="H185" s="10">
        <f>IS_Data!B185</f>
        <v>0</v>
      </c>
    </row>
    <row r="186" spans="1:8" x14ac:dyDescent="0.5">
      <c r="A186" s="9">
        <f>+IS_Data!C186</f>
        <v>0</v>
      </c>
      <c r="B186" s="135">
        <f>IF('Summary P&amp;L'!$F$4="Libs Master","Libs Master",IF(AND('Summary P&amp;L'!$F$4="Liberatores Rollup",AND(H186&lt;&gt;"Libs_G_MA",H186&lt;&gt;"Libs_G_PH"))=TRUE,"Liberatores Rollup",IF(AND('Summary P&amp;L'!$F$4="Libs Grill Rollup",OR(H186="Libs_G_MA",H186="Libs_G_PH"))=TRUE,"Libs Grill Rollup",H186)))</f>
        <v>0</v>
      </c>
      <c r="C186" s="9">
        <f>+IS_Data!A186</f>
        <v>0</v>
      </c>
      <c r="D186" s="9">
        <f ca="1">+SUM(OFFSET(IS_Data!D186,0,('Summary P&amp;L'!$D$6-2018-1)*12):OFFSET(IS_Data!D186,0,('Summary P&amp;L'!$D$6-2018-1)*12+'Summary P&amp;L'!$B$2-1))</f>
        <v>0</v>
      </c>
      <c r="E186" s="9">
        <f ca="1">OFFSET(IS_Data!D186,0,('Summary P&amp;L'!$D$6-2018)*12+'Summary P&amp;L'!$B$2-1)</f>
        <v>0</v>
      </c>
      <c r="F186" s="9">
        <f ca="1">OFFSET(IS_Data!D186,0,('Summary P&amp;L'!$D$6-2018-1)*12+'Summary P&amp;L'!$B$2-1)</f>
        <v>0</v>
      </c>
      <c r="G186" s="7">
        <f ca="1">+SUM(OFFSET(IS_Data!D186,0,(-2015+'Summary P&amp;L'!$D$6)*12+'Summary P&amp;L'!$B$1-1):OFFSET(IS_Data!D186,0,(-2015+'Summary P&amp;L'!$D$6)*12*2-1))</f>
        <v>0</v>
      </c>
      <c r="H186" s="10">
        <f>IS_Data!B186</f>
        <v>0</v>
      </c>
    </row>
    <row r="187" spans="1:8" x14ac:dyDescent="0.5">
      <c r="A187" s="9">
        <f>+IS_Data!C187</f>
        <v>0</v>
      </c>
      <c r="B187" s="135">
        <f>IF('Summary P&amp;L'!$F$4="Libs Master","Libs Master",IF(AND('Summary P&amp;L'!$F$4="Liberatores Rollup",AND(H187&lt;&gt;"Libs_G_MA",H187&lt;&gt;"Libs_G_PH"))=TRUE,"Liberatores Rollup",IF(AND('Summary P&amp;L'!$F$4="Libs Grill Rollup",OR(H187="Libs_G_MA",H187="Libs_G_PH"))=TRUE,"Libs Grill Rollup",H187)))</f>
        <v>0</v>
      </c>
      <c r="C187" s="9">
        <f>+IS_Data!A187</f>
        <v>0</v>
      </c>
      <c r="D187" s="9">
        <f ca="1">+SUM(OFFSET(IS_Data!D187,0,('Summary P&amp;L'!$D$6-2018-1)*12):OFFSET(IS_Data!D187,0,('Summary P&amp;L'!$D$6-2018-1)*12+'Summary P&amp;L'!$B$2-1))</f>
        <v>0</v>
      </c>
      <c r="E187" s="9">
        <f ca="1">OFFSET(IS_Data!D187,0,('Summary P&amp;L'!$D$6-2018)*12+'Summary P&amp;L'!$B$2-1)</f>
        <v>0</v>
      </c>
      <c r="F187" s="9">
        <f ca="1">OFFSET(IS_Data!D187,0,('Summary P&amp;L'!$D$6-2018-1)*12+'Summary P&amp;L'!$B$2-1)</f>
        <v>0</v>
      </c>
      <c r="G187" s="7">
        <f ca="1">+SUM(OFFSET(IS_Data!D187,0,(-2015+'Summary P&amp;L'!$D$6)*12+'Summary P&amp;L'!$B$1-1):OFFSET(IS_Data!D187,0,(-2015+'Summary P&amp;L'!$D$6)*12*2-1))</f>
        <v>0</v>
      </c>
      <c r="H187" s="10">
        <f>IS_Data!B187</f>
        <v>0</v>
      </c>
    </row>
    <row r="188" spans="1:8" x14ac:dyDescent="0.5">
      <c r="A188" s="9">
        <f>+IS_Data!C188</f>
        <v>0</v>
      </c>
      <c r="B188" s="135">
        <f>IF('Summary P&amp;L'!$F$4="Libs Master","Libs Master",IF(AND('Summary P&amp;L'!$F$4="Liberatores Rollup",AND(H188&lt;&gt;"Libs_G_MA",H188&lt;&gt;"Libs_G_PH"))=TRUE,"Liberatores Rollup",IF(AND('Summary P&amp;L'!$F$4="Libs Grill Rollup",OR(H188="Libs_G_MA",H188="Libs_G_PH"))=TRUE,"Libs Grill Rollup",H188)))</f>
        <v>0</v>
      </c>
      <c r="C188" s="9">
        <f>+IS_Data!A188</f>
        <v>0</v>
      </c>
      <c r="D188" s="9">
        <f ca="1">+SUM(OFFSET(IS_Data!D188,0,('Summary P&amp;L'!$D$6-2018-1)*12):OFFSET(IS_Data!D188,0,('Summary P&amp;L'!$D$6-2018-1)*12+'Summary P&amp;L'!$B$2-1))</f>
        <v>0</v>
      </c>
      <c r="E188" s="9">
        <f ca="1">OFFSET(IS_Data!D188,0,('Summary P&amp;L'!$D$6-2018)*12+'Summary P&amp;L'!$B$2-1)</f>
        <v>0</v>
      </c>
      <c r="F188" s="9">
        <f ca="1">OFFSET(IS_Data!D188,0,('Summary P&amp;L'!$D$6-2018-1)*12+'Summary P&amp;L'!$B$2-1)</f>
        <v>0</v>
      </c>
      <c r="G188" s="7">
        <f ca="1">+SUM(OFFSET(IS_Data!D188,0,(-2015+'Summary P&amp;L'!$D$6)*12+'Summary P&amp;L'!$B$1-1):OFFSET(IS_Data!D188,0,(-2015+'Summary P&amp;L'!$D$6)*12*2-1))</f>
        <v>0</v>
      </c>
      <c r="H188" s="10">
        <f>IS_Data!B188</f>
        <v>0</v>
      </c>
    </row>
    <row r="189" spans="1:8" x14ac:dyDescent="0.5">
      <c r="A189" s="9">
        <f>+IS_Data!C189</f>
        <v>0</v>
      </c>
      <c r="B189" s="135">
        <f>IF('Summary P&amp;L'!$F$4="Libs Master","Libs Master",IF(AND('Summary P&amp;L'!$F$4="Liberatores Rollup",AND(H189&lt;&gt;"Libs_G_MA",H189&lt;&gt;"Libs_G_PH"))=TRUE,"Liberatores Rollup",IF(AND('Summary P&amp;L'!$F$4="Libs Grill Rollup",OR(H189="Libs_G_MA",H189="Libs_G_PH"))=TRUE,"Libs Grill Rollup",H189)))</f>
        <v>0</v>
      </c>
      <c r="C189" s="9">
        <f>+IS_Data!A189</f>
        <v>0</v>
      </c>
      <c r="D189" s="9">
        <f ca="1">+SUM(OFFSET(IS_Data!D189,0,('Summary P&amp;L'!$D$6-2018-1)*12):OFFSET(IS_Data!D189,0,('Summary P&amp;L'!$D$6-2018-1)*12+'Summary P&amp;L'!$B$2-1))</f>
        <v>0</v>
      </c>
      <c r="E189" s="9">
        <f ca="1">OFFSET(IS_Data!D189,0,('Summary P&amp;L'!$D$6-2018)*12+'Summary P&amp;L'!$B$2-1)</f>
        <v>0</v>
      </c>
      <c r="F189" s="9">
        <f ca="1">OFFSET(IS_Data!D189,0,('Summary P&amp;L'!$D$6-2018-1)*12+'Summary P&amp;L'!$B$2-1)</f>
        <v>0</v>
      </c>
      <c r="G189" s="7">
        <f ca="1">+SUM(OFFSET(IS_Data!D189,0,(-2015+'Summary P&amp;L'!$D$6)*12+'Summary P&amp;L'!$B$1-1):OFFSET(IS_Data!D189,0,(-2015+'Summary P&amp;L'!$D$6)*12*2-1))</f>
        <v>0</v>
      </c>
      <c r="H189" s="10">
        <f>IS_Data!B189</f>
        <v>0</v>
      </c>
    </row>
    <row r="190" spans="1:8" x14ac:dyDescent="0.5">
      <c r="A190" s="9">
        <f>+IS_Data!C190</f>
        <v>0</v>
      </c>
      <c r="B190" s="135">
        <f>IF('Summary P&amp;L'!$F$4="Libs Master","Libs Master",IF(AND('Summary P&amp;L'!$F$4="Liberatores Rollup",AND(H190&lt;&gt;"Libs_G_MA",H190&lt;&gt;"Libs_G_PH"))=TRUE,"Liberatores Rollup",IF(AND('Summary P&amp;L'!$F$4="Libs Grill Rollup",OR(H190="Libs_G_MA",H190="Libs_G_PH"))=TRUE,"Libs Grill Rollup",H190)))</f>
        <v>0</v>
      </c>
      <c r="C190" s="9">
        <f>+IS_Data!A190</f>
        <v>0</v>
      </c>
      <c r="D190" s="9">
        <f ca="1">+SUM(OFFSET(IS_Data!D190,0,('Summary P&amp;L'!$D$6-2018-1)*12):OFFSET(IS_Data!D190,0,('Summary P&amp;L'!$D$6-2018-1)*12+'Summary P&amp;L'!$B$2-1))</f>
        <v>0</v>
      </c>
      <c r="E190" s="9">
        <f ca="1">OFFSET(IS_Data!D190,0,('Summary P&amp;L'!$D$6-2018)*12+'Summary P&amp;L'!$B$2-1)</f>
        <v>0</v>
      </c>
      <c r="F190" s="9">
        <f ca="1">OFFSET(IS_Data!D190,0,('Summary P&amp;L'!$D$6-2018-1)*12+'Summary P&amp;L'!$B$2-1)</f>
        <v>0</v>
      </c>
      <c r="G190" s="7">
        <f ca="1">+SUM(OFFSET(IS_Data!D190,0,(-2015+'Summary P&amp;L'!$D$6)*12+'Summary P&amp;L'!$B$1-1):OFFSET(IS_Data!D190,0,(-2015+'Summary P&amp;L'!$D$6)*12*2-1))</f>
        <v>0</v>
      </c>
      <c r="H190" s="10">
        <f>IS_Data!B190</f>
        <v>0</v>
      </c>
    </row>
    <row r="191" spans="1:8" x14ac:dyDescent="0.5">
      <c r="A191" s="9">
        <f>+IS_Data!C191</f>
        <v>0</v>
      </c>
      <c r="B191" s="135">
        <f>IF('Summary P&amp;L'!$F$4="Libs Master","Libs Master",IF(AND('Summary P&amp;L'!$F$4="Liberatores Rollup",AND(H191&lt;&gt;"Libs_G_MA",H191&lt;&gt;"Libs_G_PH"))=TRUE,"Liberatores Rollup",IF(AND('Summary P&amp;L'!$F$4="Libs Grill Rollup",OR(H191="Libs_G_MA",H191="Libs_G_PH"))=TRUE,"Libs Grill Rollup",H191)))</f>
        <v>0</v>
      </c>
      <c r="C191" s="9">
        <f>+IS_Data!A191</f>
        <v>0</v>
      </c>
      <c r="D191" s="9">
        <f ca="1">+SUM(OFFSET(IS_Data!D191,0,('Summary P&amp;L'!$D$6-2018-1)*12):OFFSET(IS_Data!D191,0,('Summary P&amp;L'!$D$6-2018-1)*12+'Summary P&amp;L'!$B$2-1))</f>
        <v>0</v>
      </c>
      <c r="E191" s="9">
        <f ca="1">OFFSET(IS_Data!D191,0,('Summary P&amp;L'!$D$6-2018)*12+'Summary P&amp;L'!$B$2-1)</f>
        <v>0</v>
      </c>
      <c r="F191" s="9">
        <f ca="1">OFFSET(IS_Data!D191,0,('Summary P&amp;L'!$D$6-2018-1)*12+'Summary P&amp;L'!$B$2-1)</f>
        <v>0</v>
      </c>
      <c r="G191" s="7">
        <f ca="1">+SUM(OFFSET(IS_Data!D191,0,(-2015+'Summary P&amp;L'!$D$6)*12+'Summary P&amp;L'!$B$1-1):OFFSET(IS_Data!D191,0,(-2015+'Summary P&amp;L'!$D$6)*12*2-1))</f>
        <v>0</v>
      </c>
      <c r="H191" s="10">
        <f>IS_Data!B191</f>
        <v>0</v>
      </c>
    </row>
    <row r="192" spans="1:8" x14ac:dyDescent="0.5">
      <c r="A192" s="9">
        <f>+IS_Data!C192</f>
        <v>0</v>
      </c>
      <c r="B192" s="135">
        <f>IF('Summary P&amp;L'!$F$4="Libs Master","Libs Master",IF(AND('Summary P&amp;L'!$F$4="Liberatores Rollup",AND(H192&lt;&gt;"Libs_G_MA",H192&lt;&gt;"Libs_G_PH"))=TRUE,"Liberatores Rollup",IF(AND('Summary P&amp;L'!$F$4="Libs Grill Rollup",OR(H192="Libs_G_MA",H192="Libs_G_PH"))=TRUE,"Libs Grill Rollup",H192)))</f>
        <v>0</v>
      </c>
      <c r="C192" s="9">
        <f>+IS_Data!A192</f>
        <v>0</v>
      </c>
      <c r="D192" s="9">
        <f ca="1">+SUM(OFFSET(IS_Data!D192,0,('Summary P&amp;L'!$D$6-2018-1)*12):OFFSET(IS_Data!D192,0,('Summary P&amp;L'!$D$6-2018-1)*12+'Summary P&amp;L'!$B$2-1))</f>
        <v>0</v>
      </c>
      <c r="E192" s="9">
        <f ca="1">OFFSET(IS_Data!D192,0,('Summary P&amp;L'!$D$6-2018)*12+'Summary P&amp;L'!$B$2-1)</f>
        <v>0</v>
      </c>
      <c r="F192" s="9">
        <f ca="1">OFFSET(IS_Data!D192,0,('Summary P&amp;L'!$D$6-2018-1)*12+'Summary P&amp;L'!$B$2-1)</f>
        <v>0</v>
      </c>
      <c r="G192" s="7">
        <f ca="1">+SUM(OFFSET(IS_Data!D192,0,(-2015+'Summary P&amp;L'!$D$6)*12+'Summary P&amp;L'!$B$1-1):OFFSET(IS_Data!D192,0,(-2015+'Summary P&amp;L'!$D$6)*12*2-1))</f>
        <v>0</v>
      </c>
      <c r="H192" s="10">
        <f>IS_Data!B192</f>
        <v>0</v>
      </c>
    </row>
    <row r="193" spans="1:8" x14ac:dyDescent="0.5">
      <c r="A193" s="9">
        <f>+IS_Data!C193</f>
        <v>0</v>
      </c>
      <c r="B193" s="135">
        <f>IF('Summary P&amp;L'!$F$4="Libs Master","Libs Master",IF(AND('Summary P&amp;L'!$F$4="Liberatores Rollup",AND(H193&lt;&gt;"Libs_G_MA",H193&lt;&gt;"Libs_G_PH"))=TRUE,"Liberatores Rollup",IF(AND('Summary P&amp;L'!$F$4="Libs Grill Rollup",OR(H193="Libs_G_MA",H193="Libs_G_PH"))=TRUE,"Libs Grill Rollup",H193)))</f>
        <v>0</v>
      </c>
      <c r="C193" s="9">
        <f>+IS_Data!A193</f>
        <v>0</v>
      </c>
      <c r="D193" s="9">
        <f ca="1">+SUM(OFFSET(IS_Data!D193,0,('Summary P&amp;L'!$D$6-2018-1)*12):OFFSET(IS_Data!D193,0,('Summary P&amp;L'!$D$6-2018-1)*12+'Summary P&amp;L'!$B$2-1))</f>
        <v>0</v>
      </c>
      <c r="E193" s="9">
        <f ca="1">OFFSET(IS_Data!D193,0,('Summary P&amp;L'!$D$6-2018)*12+'Summary P&amp;L'!$B$2-1)</f>
        <v>0</v>
      </c>
      <c r="F193" s="9">
        <f ca="1">OFFSET(IS_Data!D193,0,('Summary P&amp;L'!$D$6-2018-1)*12+'Summary P&amp;L'!$B$2-1)</f>
        <v>0</v>
      </c>
      <c r="G193" s="7">
        <f ca="1">+SUM(OFFSET(IS_Data!D193,0,(-2015+'Summary P&amp;L'!$D$6)*12+'Summary P&amp;L'!$B$1-1):OFFSET(IS_Data!D193,0,(-2015+'Summary P&amp;L'!$D$6)*12*2-1))</f>
        <v>0</v>
      </c>
      <c r="H193" s="10">
        <f>IS_Data!B193</f>
        <v>0</v>
      </c>
    </row>
    <row r="194" spans="1:8" x14ac:dyDescent="0.5">
      <c r="A194" s="9">
        <f>+IS_Data!C194</f>
        <v>0</v>
      </c>
      <c r="B194" s="135">
        <f>IF('Summary P&amp;L'!$F$4="Libs Master","Libs Master",IF(AND('Summary P&amp;L'!$F$4="Liberatores Rollup",AND(H194&lt;&gt;"Libs_G_MA",H194&lt;&gt;"Libs_G_PH"))=TRUE,"Liberatores Rollup",IF(AND('Summary P&amp;L'!$F$4="Libs Grill Rollup",OR(H194="Libs_G_MA",H194="Libs_G_PH"))=TRUE,"Libs Grill Rollup",H194)))</f>
        <v>0</v>
      </c>
      <c r="C194" s="9">
        <f>+IS_Data!A194</f>
        <v>0</v>
      </c>
      <c r="D194" s="9">
        <f ca="1">+SUM(OFFSET(IS_Data!D194,0,('Summary P&amp;L'!$D$6-2018-1)*12):OFFSET(IS_Data!D194,0,('Summary P&amp;L'!$D$6-2018-1)*12+'Summary P&amp;L'!$B$2-1))</f>
        <v>0</v>
      </c>
      <c r="E194" s="9">
        <f ca="1">OFFSET(IS_Data!D194,0,('Summary P&amp;L'!$D$6-2018)*12+'Summary P&amp;L'!$B$2-1)</f>
        <v>0</v>
      </c>
      <c r="F194" s="9">
        <f ca="1">OFFSET(IS_Data!D194,0,('Summary P&amp;L'!$D$6-2018-1)*12+'Summary P&amp;L'!$B$2-1)</f>
        <v>0</v>
      </c>
      <c r="G194" s="7">
        <f ca="1">+SUM(OFFSET(IS_Data!D194,0,(-2015+'Summary P&amp;L'!$D$6)*12+'Summary P&amp;L'!$B$1-1):OFFSET(IS_Data!D194,0,(-2015+'Summary P&amp;L'!$D$6)*12*2-1))</f>
        <v>0</v>
      </c>
      <c r="H194" s="10">
        <f>IS_Data!B194</f>
        <v>0</v>
      </c>
    </row>
    <row r="195" spans="1:8" x14ac:dyDescent="0.5">
      <c r="A195" s="9">
        <f>+IS_Data!C195</f>
        <v>0</v>
      </c>
      <c r="B195" s="135">
        <f>IF('Summary P&amp;L'!$F$4="Libs Master","Libs Master",IF(AND('Summary P&amp;L'!$F$4="Liberatores Rollup",AND(H195&lt;&gt;"Libs_G_MA",H195&lt;&gt;"Libs_G_PH"))=TRUE,"Liberatores Rollup",IF(AND('Summary P&amp;L'!$F$4="Libs Grill Rollup",OR(H195="Libs_G_MA",H195="Libs_G_PH"))=TRUE,"Libs Grill Rollup",H195)))</f>
        <v>0</v>
      </c>
      <c r="C195" s="9">
        <f>+IS_Data!A195</f>
        <v>0</v>
      </c>
      <c r="D195" s="9">
        <f ca="1">+SUM(OFFSET(IS_Data!D195,0,('Summary P&amp;L'!$D$6-2018-1)*12):OFFSET(IS_Data!D195,0,('Summary P&amp;L'!$D$6-2018-1)*12+'Summary P&amp;L'!$B$2-1))</f>
        <v>0</v>
      </c>
      <c r="E195" s="9">
        <f ca="1">OFFSET(IS_Data!D195,0,('Summary P&amp;L'!$D$6-2018)*12+'Summary P&amp;L'!$B$2-1)</f>
        <v>0</v>
      </c>
      <c r="F195" s="9">
        <f ca="1">OFFSET(IS_Data!D195,0,('Summary P&amp;L'!$D$6-2018-1)*12+'Summary P&amp;L'!$B$2-1)</f>
        <v>0</v>
      </c>
      <c r="G195" s="7">
        <f ca="1">+SUM(OFFSET(IS_Data!D195,0,(-2015+'Summary P&amp;L'!$D$6)*12+'Summary P&amp;L'!$B$1-1):OFFSET(IS_Data!D195,0,(-2015+'Summary P&amp;L'!$D$6)*12*2-1))</f>
        <v>0</v>
      </c>
      <c r="H195" s="10">
        <f>IS_Data!B195</f>
        <v>0</v>
      </c>
    </row>
    <row r="196" spans="1:8" x14ac:dyDescent="0.5">
      <c r="A196" s="9">
        <f>+IS_Data!C196</f>
        <v>0</v>
      </c>
      <c r="B196" s="135">
        <f>IF('Summary P&amp;L'!$F$4="Libs Master","Libs Master",IF(AND('Summary P&amp;L'!$F$4="Liberatores Rollup",AND(H196&lt;&gt;"Libs_G_MA",H196&lt;&gt;"Libs_G_PH"))=TRUE,"Liberatores Rollup",IF(AND('Summary P&amp;L'!$F$4="Libs Grill Rollup",OR(H196="Libs_G_MA",H196="Libs_G_PH"))=TRUE,"Libs Grill Rollup",H196)))</f>
        <v>0</v>
      </c>
      <c r="C196" s="9">
        <f>+IS_Data!A196</f>
        <v>0</v>
      </c>
      <c r="D196" s="9">
        <f ca="1">+SUM(OFFSET(IS_Data!D196,0,('Summary P&amp;L'!$D$6-2018-1)*12):OFFSET(IS_Data!D196,0,('Summary P&amp;L'!$D$6-2018-1)*12+'Summary P&amp;L'!$B$2-1))</f>
        <v>0</v>
      </c>
      <c r="E196" s="9">
        <f ca="1">OFFSET(IS_Data!D196,0,('Summary P&amp;L'!$D$6-2018)*12+'Summary P&amp;L'!$B$2-1)</f>
        <v>0</v>
      </c>
      <c r="F196" s="9">
        <f ca="1">OFFSET(IS_Data!D196,0,('Summary P&amp;L'!$D$6-2018-1)*12+'Summary P&amp;L'!$B$2-1)</f>
        <v>0</v>
      </c>
      <c r="G196" s="7">
        <f ca="1">+SUM(OFFSET(IS_Data!D196,0,(-2015+'Summary P&amp;L'!$D$6)*12+'Summary P&amp;L'!$B$1-1):OFFSET(IS_Data!D196,0,(-2015+'Summary P&amp;L'!$D$6)*12*2-1))</f>
        <v>0</v>
      </c>
      <c r="H196" s="10">
        <f>IS_Data!B196</f>
        <v>0</v>
      </c>
    </row>
    <row r="197" spans="1:8" x14ac:dyDescent="0.5">
      <c r="A197" s="9">
        <f>+IS_Data!C197</f>
        <v>0</v>
      </c>
      <c r="B197" s="135">
        <f>IF('Summary P&amp;L'!$F$4="Libs Master","Libs Master",IF(AND('Summary P&amp;L'!$F$4="Liberatores Rollup",AND(H197&lt;&gt;"Libs_G_MA",H197&lt;&gt;"Libs_G_PH"))=TRUE,"Liberatores Rollup",IF(AND('Summary P&amp;L'!$F$4="Libs Grill Rollup",OR(H197="Libs_G_MA",H197="Libs_G_PH"))=TRUE,"Libs Grill Rollup",H197)))</f>
        <v>0</v>
      </c>
      <c r="C197" s="9">
        <f>+IS_Data!A197</f>
        <v>0</v>
      </c>
      <c r="D197" s="9">
        <f ca="1">+SUM(OFFSET(IS_Data!D197,0,('Summary P&amp;L'!$D$6-2018-1)*12):OFFSET(IS_Data!D197,0,('Summary P&amp;L'!$D$6-2018-1)*12+'Summary P&amp;L'!$B$2-1))</f>
        <v>0</v>
      </c>
      <c r="E197" s="9">
        <f ca="1">OFFSET(IS_Data!D197,0,('Summary P&amp;L'!$D$6-2018)*12+'Summary P&amp;L'!$B$2-1)</f>
        <v>0</v>
      </c>
      <c r="F197" s="9">
        <f ca="1">OFFSET(IS_Data!D197,0,('Summary P&amp;L'!$D$6-2018-1)*12+'Summary P&amp;L'!$B$2-1)</f>
        <v>0</v>
      </c>
      <c r="G197" s="7">
        <f ca="1">+SUM(OFFSET(IS_Data!D197,0,(-2015+'Summary P&amp;L'!$D$6)*12+'Summary P&amp;L'!$B$1-1):OFFSET(IS_Data!D197,0,(-2015+'Summary P&amp;L'!$D$6)*12*2-1))</f>
        <v>0</v>
      </c>
      <c r="H197" s="10">
        <f>IS_Data!B197</f>
        <v>0</v>
      </c>
    </row>
    <row r="198" spans="1:8" x14ac:dyDescent="0.5">
      <c r="A198" s="9">
        <f>+IS_Data!C198</f>
        <v>0</v>
      </c>
      <c r="B198" s="135">
        <f>IF('Summary P&amp;L'!$F$4="Libs Master","Libs Master",IF(AND('Summary P&amp;L'!$F$4="Liberatores Rollup",AND(H198&lt;&gt;"Libs_G_MA",H198&lt;&gt;"Libs_G_PH"))=TRUE,"Liberatores Rollup",IF(AND('Summary P&amp;L'!$F$4="Libs Grill Rollup",OR(H198="Libs_G_MA",H198="Libs_G_PH"))=TRUE,"Libs Grill Rollup",H198)))</f>
        <v>0</v>
      </c>
      <c r="C198" s="9">
        <f>+IS_Data!A198</f>
        <v>0</v>
      </c>
      <c r="D198" s="9">
        <f ca="1">+SUM(OFFSET(IS_Data!D198,0,('Summary P&amp;L'!$D$6-2018-1)*12):OFFSET(IS_Data!D198,0,('Summary P&amp;L'!$D$6-2018-1)*12+'Summary P&amp;L'!$B$2-1))</f>
        <v>0</v>
      </c>
      <c r="E198" s="9">
        <f ca="1">OFFSET(IS_Data!D198,0,('Summary P&amp;L'!$D$6-2018)*12+'Summary P&amp;L'!$B$2-1)</f>
        <v>0</v>
      </c>
      <c r="F198" s="9">
        <f ca="1">OFFSET(IS_Data!D198,0,('Summary P&amp;L'!$D$6-2018-1)*12+'Summary P&amp;L'!$B$2-1)</f>
        <v>0</v>
      </c>
      <c r="G198" s="7">
        <f ca="1">+SUM(OFFSET(IS_Data!D198,0,(-2015+'Summary P&amp;L'!$D$6)*12+'Summary P&amp;L'!$B$1-1):OFFSET(IS_Data!D198,0,(-2015+'Summary P&amp;L'!$D$6)*12*2-1))</f>
        <v>0</v>
      </c>
      <c r="H198" s="10">
        <f>IS_Data!B198</f>
        <v>0</v>
      </c>
    </row>
    <row r="199" spans="1:8" x14ac:dyDescent="0.5">
      <c r="A199" s="9">
        <f>+IS_Data!C199</f>
        <v>0</v>
      </c>
      <c r="B199" s="135">
        <f>IF('Summary P&amp;L'!$F$4="Libs Master","Libs Master",IF(AND('Summary P&amp;L'!$F$4="Liberatores Rollup",AND(H199&lt;&gt;"Libs_G_MA",H199&lt;&gt;"Libs_G_PH"))=TRUE,"Liberatores Rollup",IF(AND('Summary P&amp;L'!$F$4="Libs Grill Rollup",OR(H199="Libs_G_MA",H199="Libs_G_PH"))=TRUE,"Libs Grill Rollup",H199)))</f>
        <v>0</v>
      </c>
      <c r="C199" s="9">
        <f>+IS_Data!A199</f>
        <v>0</v>
      </c>
      <c r="D199" s="9">
        <f ca="1">+SUM(OFFSET(IS_Data!D199,0,('Summary P&amp;L'!$D$6-2018-1)*12):OFFSET(IS_Data!D199,0,('Summary P&amp;L'!$D$6-2018-1)*12+'Summary P&amp;L'!$B$2-1))</f>
        <v>0</v>
      </c>
      <c r="E199" s="9">
        <f ca="1">OFFSET(IS_Data!D199,0,('Summary P&amp;L'!$D$6-2018)*12+'Summary P&amp;L'!$B$2-1)</f>
        <v>0</v>
      </c>
      <c r="F199" s="9">
        <f ca="1">OFFSET(IS_Data!D199,0,('Summary P&amp;L'!$D$6-2018-1)*12+'Summary P&amp;L'!$B$2-1)</f>
        <v>0</v>
      </c>
      <c r="G199" s="7">
        <f ca="1">+SUM(OFFSET(IS_Data!D199,0,(-2015+'Summary P&amp;L'!$D$6)*12+'Summary P&amp;L'!$B$1-1):OFFSET(IS_Data!D199,0,(-2015+'Summary P&amp;L'!$D$6)*12*2-1))</f>
        <v>0</v>
      </c>
      <c r="H199" s="10">
        <f>IS_Data!B199</f>
        <v>0</v>
      </c>
    </row>
    <row r="200" spans="1:8" x14ac:dyDescent="0.5">
      <c r="A200" s="9">
        <f>+IS_Data!C200</f>
        <v>0</v>
      </c>
      <c r="B200" s="135">
        <f>IF('Summary P&amp;L'!$F$4="Libs Master","Libs Master",IF(AND('Summary P&amp;L'!$F$4="Liberatores Rollup",AND(H200&lt;&gt;"Libs_G_MA",H200&lt;&gt;"Libs_G_PH"))=TRUE,"Liberatores Rollup",IF(AND('Summary P&amp;L'!$F$4="Libs Grill Rollup",OR(H200="Libs_G_MA",H200="Libs_G_PH"))=TRUE,"Libs Grill Rollup",H200)))</f>
        <v>0</v>
      </c>
      <c r="C200" s="9">
        <f>+IS_Data!A200</f>
        <v>0</v>
      </c>
      <c r="D200" s="9">
        <f ca="1">+SUM(OFFSET(IS_Data!D200,0,('Summary P&amp;L'!$D$6-2018-1)*12):OFFSET(IS_Data!D200,0,('Summary P&amp;L'!$D$6-2018-1)*12+'Summary P&amp;L'!$B$2-1))</f>
        <v>0</v>
      </c>
      <c r="E200" s="9">
        <f ca="1">OFFSET(IS_Data!D200,0,('Summary P&amp;L'!$D$6-2018)*12+'Summary P&amp;L'!$B$2-1)</f>
        <v>0</v>
      </c>
      <c r="F200" s="9">
        <f ca="1">OFFSET(IS_Data!D200,0,('Summary P&amp;L'!$D$6-2018-1)*12+'Summary P&amp;L'!$B$2-1)</f>
        <v>0</v>
      </c>
      <c r="G200" s="7">
        <f ca="1">+SUM(OFFSET(IS_Data!D200,0,(-2015+'Summary P&amp;L'!$D$6)*12+'Summary P&amp;L'!$B$1-1):OFFSET(IS_Data!D200,0,(-2015+'Summary P&amp;L'!$D$6)*12*2-1))</f>
        <v>0</v>
      </c>
      <c r="H200" s="10">
        <f>IS_Data!B200</f>
        <v>0</v>
      </c>
    </row>
    <row r="201" spans="1:8" x14ac:dyDescent="0.5">
      <c r="A201" s="9">
        <f>+IS_Data!C201</f>
        <v>0</v>
      </c>
      <c r="B201" s="135">
        <f>IF('Summary P&amp;L'!$F$4="Libs Master","Libs Master",IF(AND('Summary P&amp;L'!$F$4="Liberatores Rollup",AND(H201&lt;&gt;"Libs_G_MA",H201&lt;&gt;"Libs_G_PH"))=TRUE,"Liberatores Rollup",IF(AND('Summary P&amp;L'!$F$4="Libs Grill Rollup",OR(H201="Libs_G_MA",H201="Libs_G_PH"))=TRUE,"Libs Grill Rollup",H201)))</f>
        <v>0</v>
      </c>
      <c r="C201" s="9">
        <f>+IS_Data!A201</f>
        <v>0</v>
      </c>
      <c r="D201" s="9">
        <f ca="1">+SUM(OFFSET(IS_Data!D201,0,('Summary P&amp;L'!$D$6-2018-1)*12):OFFSET(IS_Data!D201,0,('Summary P&amp;L'!$D$6-2018-1)*12+'Summary P&amp;L'!$B$2-1))</f>
        <v>0</v>
      </c>
      <c r="E201" s="9">
        <f ca="1">OFFSET(IS_Data!D201,0,('Summary P&amp;L'!$D$6-2018)*12+'Summary P&amp;L'!$B$2-1)</f>
        <v>0</v>
      </c>
      <c r="F201" s="9">
        <f ca="1">OFFSET(IS_Data!D201,0,('Summary P&amp;L'!$D$6-2018-1)*12+'Summary P&amp;L'!$B$2-1)</f>
        <v>0</v>
      </c>
      <c r="G201" s="7">
        <f ca="1">+SUM(OFFSET(IS_Data!D201,0,(-2015+'Summary P&amp;L'!$D$6)*12+'Summary P&amp;L'!$B$1-1):OFFSET(IS_Data!D201,0,(-2015+'Summary P&amp;L'!$D$6)*12*2-1))</f>
        <v>0</v>
      </c>
      <c r="H201" s="10">
        <f>IS_Data!B201</f>
        <v>0</v>
      </c>
    </row>
    <row r="202" spans="1:8" x14ac:dyDescent="0.5">
      <c r="A202" s="9">
        <f>+IS_Data!C202</f>
        <v>0</v>
      </c>
      <c r="B202" s="135">
        <f>IF('Summary P&amp;L'!$F$4="Libs Master","Libs Master",IF(AND('Summary P&amp;L'!$F$4="Liberatores Rollup",AND(H202&lt;&gt;"Libs_G_MA",H202&lt;&gt;"Libs_G_PH"))=TRUE,"Liberatores Rollup",IF(AND('Summary P&amp;L'!$F$4="Libs Grill Rollup",OR(H202="Libs_G_MA",H202="Libs_G_PH"))=TRUE,"Libs Grill Rollup",H202)))</f>
        <v>0</v>
      </c>
      <c r="C202" s="9">
        <f>+IS_Data!A202</f>
        <v>0</v>
      </c>
      <c r="D202" s="9">
        <f ca="1">+SUM(OFFSET(IS_Data!D202,0,('Summary P&amp;L'!$D$6-2018-1)*12):OFFSET(IS_Data!D202,0,('Summary P&amp;L'!$D$6-2018-1)*12+'Summary P&amp;L'!$B$2-1))</f>
        <v>0</v>
      </c>
      <c r="E202" s="9">
        <f ca="1">OFFSET(IS_Data!D202,0,('Summary P&amp;L'!$D$6-2018)*12+'Summary P&amp;L'!$B$2-1)</f>
        <v>0</v>
      </c>
      <c r="F202" s="9">
        <f ca="1">OFFSET(IS_Data!D202,0,('Summary P&amp;L'!$D$6-2018-1)*12+'Summary P&amp;L'!$B$2-1)</f>
        <v>0</v>
      </c>
      <c r="G202" s="7">
        <f ca="1">+SUM(OFFSET(IS_Data!D202,0,(-2015+'Summary P&amp;L'!$D$6)*12+'Summary P&amp;L'!$B$1-1):OFFSET(IS_Data!D202,0,(-2015+'Summary P&amp;L'!$D$6)*12*2-1))</f>
        <v>0</v>
      </c>
      <c r="H202" s="10">
        <f>IS_Data!B202</f>
        <v>0</v>
      </c>
    </row>
    <row r="203" spans="1:8" x14ac:dyDescent="0.5">
      <c r="A203" s="9">
        <f>+IS_Data!C203</f>
        <v>0</v>
      </c>
      <c r="B203" s="135">
        <f>IF('Summary P&amp;L'!$F$4="Libs Master","Libs Master",IF(AND('Summary P&amp;L'!$F$4="Liberatores Rollup",AND(H203&lt;&gt;"Libs_G_MA",H203&lt;&gt;"Libs_G_PH"))=TRUE,"Liberatores Rollup",IF(AND('Summary P&amp;L'!$F$4="Libs Grill Rollup",OR(H203="Libs_G_MA",H203="Libs_G_PH"))=TRUE,"Libs Grill Rollup",H203)))</f>
        <v>0</v>
      </c>
      <c r="C203" s="9">
        <f>+IS_Data!A203</f>
        <v>0</v>
      </c>
      <c r="D203" s="9">
        <f ca="1">+SUM(OFFSET(IS_Data!D203,0,('Summary P&amp;L'!$D$6-2018-1)*12):OFFSET(IS_Data!D203,0,('Summary P&amp;L'!$D$6-2018-1)*12+'Summary P&amp;L'!$B$2-1))</f>
        <v>0</v>
      </c>
      <c r="E203" s="9">
        <f ca="1">OFFSET(IS_Data!D203,0,('Summary P&amp;L'!$D$6-2018)*12+'Summary P&amp;L'!$B$2-1)</f>
        <v>0</v>
      </c>
      <c r="F203" s="9">
        <f ca="1">OFFSET(IS_Data!D203,0,('Summary P&amp;L'!$D$6-2018-1)*12+'Summary P&amp;L'!$B$2-1)</f>
        <v>0</v>
      </c>
      <c r="G203" s="7">
        <f ca="1">+SUM(OFFSET(IS_Data!D203,0,(-2015+'Summary P&amp;L'!$D$6)*12+'Summary P&amp;L'!$B$1-1):OFFSET(IS_Data!D203,0,(-2015+'Summary P&amp;L'!$D$6)*12*2-1))</f>
        <v>0</v>
      </c>
      <c r="H203" s="10">
        <f>IS_Data!B203</f>
        <v>0</v>
      </c>
    </row>
    <row r="204" spans="1:8" x14ac:dyDescent="0.5">
      <c r="A204" s="9">
        <f>+IS_Data!C204</f>
        <v>0</v>
      </c>
      <c r="B204" s="135">
        <f>IF('Summary P&amp;L'!$F$4="Libs Master","Libs Master",IF(AND('Summary P&amp;L'!$F$4="Liberatores Rollup",AND(H204&lt;&gt;"Libs_G_MA",H204&lt;&gt;"Libs_G_PH"))=TRUE,"Liberatores Rollup",IF(AND('Summary P&amp;L'!$F$4="Libs Grill Rollup",OR(H204="Libs_G_MA",H204="Libs_G_PH"))=TRUE,"Libs Grill Rollup",H204)))</f>
        <v>0</v>
      </c>
      <c r="C204" s="9">
        <f>+IS_Data!A204</f>
        <v>0</v>
      </c>
      <c r="D204" s="9">
        <f ca="1">+SUM(OFFSET(IS_Data!D204,0,('Summary P&amp;L'!$D$6-2018-1)*12):OFFSET(IS_Data!D204,0,('Summary P&amp;L'!$D$6-2018-1)*12+'Summary P&amp;L'!$B$2-1))</f>
        <v>0</v>
      </c>
      <c r="E204" s="9">
        <f ca="1">OFFSET(IS_Data!D204,0,('Summary P&amp;L'!$D$6-2018)*12+'Summary P&amp;L'!$B$2-1)</f>
        <v>0</v>
      </c>
      <c r="F204" s="9">
        <f ca="1">OFFSET(IS_Data!D204,0,('Summary P&amp;L'!$D$6-2018-1)*12+'Summary P&amp;L'!$B$2-1)</f>
        <v>0</v>
      </c>
      <c r="G204" s="7">
        <f ca="1">+SUM(OFFSET(IS_Data!D204,0,(-2015+'Summary P&amp;L'!$D$6)*12+'Summary P&amp;L'!$B$1-1):OFFSET(IS_Data!D204,0,(-2015+'Summary P&amp;L'!$D$6)*12*2-1))</f>
        <v>0</v>
      </c>
      <c r="H204" s="10">
        <f>IS_Data!B204</f>
        <v>0</v>
      </c>
    </row>
    <row r="205" spans="1:8" x14ac:dyDescent="0.5">
      <c r="A205" s="9">
        <f>+IS_Data!C205</f>
        <v>0</v>
      </c>
      <c r="B205" s="135">
        <f>IF('Summary P&amp;L'!$F$4="Libs Master","Libs Master",IF(AND('Summary P&amp;L'!$F$4="Liberatores Rollup",AND(H205&lt;&gt;"Libs_G_MA",H205&lt;&gt;"Libs_G_PH"))=TRUE,"Liberatores Rollup",IF(AND('Summary P&amp;L'!$F$4="Libs Grill Rollup",OR(H205="Libs_G_MA",H205="Libs_G_PH"))=TRUE,"Libs Grill Rollup",H205)))</f>
        <v>0</v>
      </c>
      <c r="C205" s="9">
        <f>+IS_Data!A205</f>
        <v>0</v>
      </c>
      <c r="D205" s="9">
        <f ca="1">+SUM(OFFSET(IS_Data!D205,0,('Summary P&amp;L'!$D$6-2018-1)*12):OFFSET(IS_Data!D205,0,('Summary P&amp;L'!$D$6-2018-1)*12+'Summary P&amp;L'!$B$2-1))</f>
        <v>0</v>
      </c>
      <c r="E205" s="9">
        <f ca="1">OFFSET(IS_Data!D205,0,('Summary P&amp;L'!$D$6-2018)*12+'Summary P&amp;L'!$B$2-1)</f>
        <v>0</v>
      </c>
      <c r="F205" s="9">
        <f ca="1">OFFSET(IS_Data!D205,0,('Summary P&amp;L'!$D$6-2018-1)*12+'Summary P&amp;L'!$B$2-1)</f>
        <v>0</v>
      </c>
      <c r="G205" s="7">
        <f ca="1">+SUM(OFFSET(IS_Data!D205,0,(-2015+'Summary P&amp;L'!$D$6)*12+'Summary P&amp;L'!$B$1-1):OFFSET(IS_Data!D205,0,(-2015+'Summary P&amp;L'!$D$6)*12*2-1))</f>
        <v>0</v>
      </c>
      <c r="H205" s="10">
        <f>IS_Data!B205</f>
        <v>0</v>
      </c>
    </row>
    <row r="206" spans="1:8" x14ac:dyDescent="0.5">
      <c r="A206" s="9">
        <f>+IS_Data!C206</f>
        <v>0</v>
      </c>
      <c r="B206" s="135">
        <f>IF('Summary P&amp;L'!$F$4="Libs Master","Libs Master",IF(AND('Summary P&amp;L'!$F$4="Liberatores Rollup",AND(H206&lt;&gt;"Libs_G_MA",H206&lt;&gt;"Libs_G_PH"))=TRUE,"Liberatores Rollup",IF(AND('Summary P&amp;L'!$F$4="Libs Grill Rollup",OR(H206="Libs_G_MA",H206="Libs_G_PH"))=TRUE,"Libs Grill Rollup",H206)))</f>
        <v>0</v>
      </c>
      <c r="C206" s="9">
        <f>+IS_Data!A206</f>
        <v>0</v>
      </c>
      <c r="D206" s="9">
        <f ca="1">+SUM(OFFSET(IS_Data!D206,0,('Summary P&amp;L'!$D$6-2018-1)*12):OFFSET(IS_Data!D206,0,('Summary P&amp;L'!$D$6-2018-1)*12+'Summary P&amp;L'!$B$2-1))</f>
        <v>0</v>
      </c>
      <c r="E206" s="9">
        <f ca="1">OFFSET(IS_Data!D206,0,('Summary P&amp;L'!$D$6-2018)*12+'Summary P&amp;L'!$B$2-1)</f>
        <v>0</v>
      </c>
      <c r="F206" s="9">
        <f ca="1">OFFSET(IS_Data!D206,0,('Summary P&amp;L'!$D$6-2018-1)*12+'Summary P&amp;L'!$B$2-1)</f>
        <v>0</v>
      </c>
      <c r="G206" s="7">
        <f ca="1">+SUM(OFFSET(IS_Data!D206,0,(-2015+'Summary P&amp;L'!$D$6)*12+'Summary P&amp;L'!$B$1-1):OFFSET(IS_Data!D206,0,(-2015+'Summary P&amp;L'!$D$6)*12*2-1))</f>
        <v>0</v>
      </c>
      <c r="H206" s="10">
        <f>IS_Data!B206</f>
        <v>0</v>
      </c>
    </row>
    <row r="207" spans="1:8" x14ac:dyDescent="0.5">
      <c r="A207" s="9">
        <f>+IS_Data!C207</f>
        <v>0</v>
      </c>
      <c r="B207" s="135">
        <f>IF('Summary P&amp;L'!$F$4="Libs Master","Libs Master",IF(AND('Summary P&amp;L'!$F$4="Liberatores Rollup",AND(H207&lt;&gt;"Libs_G_MA",H207&lt;&gt;"Libs_G_PH"))=TRUE,"Liberatores Rollup",IF(AND('Summary P&amp;L'!$F$4="Libs Grill Rollup",OR(H207="Libs_G_MA",H207="Libs_G_PH"))=TRUE,"Libs Grill Rollup",H207)))</f>
        <v>0</v>
      </c>
      <c r="C207" s="9">
        <f>+IS_Data!A207</f>
        <v>0</v>
      </c>
      <c r="D207" s="9">
        <f ca="1">+SUM(OFFSET(IS_Data!D207,0,('Summary P&amp;L'!$D$6-2018-1)*12):OFFSET(IS_Data!D207,0,('Summary P&amp;L'!$D$6-2018-1)*12+'Summary P&amp;L'!$B$2-1))</f>
        <v>0</v>
      </c>
      <c r="E207" s="9">
        <f ca="1">OFFSET(IS_Data!D207,0,('Summary P&amp;L'!$D$6-2018)*12+'Summary P&amp;L'!$B$2-1)</f>
        <v>0</v>
      </c>
      <c r="F207" s="9">
        <f ca="1">OFFSET(IS_Data!D207,0,('Summary P&amp;L'!$D$6-2018-1)*12+'Summary P&amp;L'!$B$2-1)</f>
        <v>0</v>
      </c>
      <c r="G207" s="7">
        <f ca="1">+SUM(OFFSET(IS_Data!D207,0,(-2015+'Summary P&amp;L'!$D$6)*12+'Summary P&amp;L'!$B$1-1):OFFSET(IS_Data!D207,0,(-2015+'Summary P&amp;L'!$D$6)*12*2-1))</f>
        <v>0</v>
      </c>
      <c r="H207" s="10">
        <f>IS_Data!B207</f>
        <v>0</v>
      </c>
    </row>
    <row r="208" spans="1:8" x14ac:dyDescent="0.5">
      <c r="A208" s="9">
        <f>+IS_Data!C208</f>
        <v>0</v>
      </c>
      <c r="B208" s="135">
        <f>IF('Summary P&amp;L'!$F$4="Libs Master","Libs Master",IF(AND('Summary P&amp;L'!$F$4="Liberatores Rollup",AND(H208&lt;&gt;"Libs_G_MA",H208&lt;&gt;"Libs_G_PH"))=TRUE,"Liberatores Rollup",IF(AND('Summary P&amp;L'!$F$4="Libs Grill Rollup",OR(H208="Libs_G_MA",H208="Libs_G_PH"))=TRUE,"Libs Grill Rollup",H208)))</f>
        <v>0</v>
      </c>
      <c r="C208" s="9">
        <f>+IS_Data!A208</f>
        <v>0</v>
      </c>
      <c r="D208" s="9">
        <f ca="1">+SUM(OFFSET(IS_Data!D208,0,('Summary P&amp;L'!$D$6-2018-1)*12):OFFSET(IS_Data!D208,0,('Summary P&amp;L'!$D$6-2018-1)*12+'Summary P&amp;L'!$B$2-1))</f>
        <v>0</v>
      </c>
      <c r="E208" s="9">
        <f ca="1">OFFSET(IS_Data!D208,0,('Summary P&amp;L'!$D$6-2018)*12+'Summary P&amp;L'!$B$2-1)</f>
        <v>0</v>
      </c>
      <c r="F208" s="9">
        <f ca="1">OFFSET(IS_Data!D208,0,('Summary P&amp;L'!$D$6-2018-1)*12+'Summary P&amp;L'!$B$2-1)</f>
        <v>0</v>
      </c>
      <c r="G208" s="7">
        <f ca="1">+SUM(OFFSET(IS_Data!D208,0,(-2015+'Summary P&amp;L'!$D$6)*12+'Summary P&amp;L'!$B$1-1):OFFSET(IS_Data!D208,0,(-2015+'Summary P&amp;L'!$D$6)*12*2-1))</f>
        <v>0</v>
      </c>
      <c r="H208" s="10">
        <f>IS_Data!B208</f>
        <v>0</v>
      </c>
    </row>
    <row r="209" spans="1:8" x14ac:dyDescent="0.5">
      <c r="A209" s="9">
        <f>+IS_Data!C209</f>
        <v>0</v>
      </c>
      <c r="B209" s="135">
        <f>IF('Summary P&amp;L'!$F$4="Libs Master","Libs Master",IF(AND('Summary P&amp;L'!$F$4="Liberatores Rollup",AND(H209&lt;&gt;"Libs_G_MA",H209&lt;&gt;"Libs_G_PH"))=TRUE,"Liberatores Rollup",IF(AND('Summary P&amp;L'!$F$4="Libs Grill Rollup",OR(H209="Libs_G_MA",H209="Libs_G_PH"))=TRUE,"Libs Grill Rollup",H209)))</f>
        <v>0</v>
      </c>
      <c r="C209" s="9">
        <f>+IS_Data!A209</f>
        <v>0</v>
      </c>
      <c r="D209" s="9">
        <f ca="1">+SUM(OFFSET(IS_Data!D209,0,('Summary P&amp;L'!$D$6-2018-1)*12):OFFSET(IS_Data!D209,0,('Summary P&amp;L'!$D$6-2018-1)*12+'Summary P&amp;L'!$B$2-1))</f>
        <v>0</v>
      </c>
      <c r="E209" s="9">
        <f ca="1">OFFSET(IS_Data!D209,0,('Summary P&amp;L'!$D$6-2018)*12+'Summary P&amp;L'!$B$2-1)</f>
        <v>0</v>
      </c>
      <c r="F209" s="9">
        <f ca="1">OFFSET(IS_Data!D209,0,('Summary P&amp;L'!$D$6-2018-1)*12+'Summary P&amp;L'!$B$2-1)</f>
        <v>0</v>
      </c>
      <c r="G209" s="12">
        <f ca="1">+SUM(OFFSET(IS_Data!D209,0,(-2015+'Summary P&amp;L'!$D$6)*12+'Summary P&amp;L'!$B$1-1):OFFSET(IS_Data!D209,0,(-2015+'Summary P&amp;L'!$D$6)*12*2-1))</f>
        <v>0</v>
      </c>
      <c r="H209" s="10">
        <f>IS_Data!B209</f>
        <v>0</v>
      </c>
    </row>
    <row r="210" spans="1:8" x14ac:dyDescent="0.5">
      <c r="A210" s="9">
        <f>+IS_Data!C210</f>
        <v>0</v>
      </c>
      <c r="B210" s="135">
        <f>IF('Summary P&amp;L'!$F$4="Libs Master","Libs Master",IF(AND('Summary P&amp;L'!$F$4="Liberatores Rollup",AND(H210&lt;&gt;"Libs_G_MA",H210&lt;&gt;"Libs_G_PH"))=TRUE,"Liberatores Rollup",IF(AND('Summary P&amp;L'!$F$4="Libs Grill Rollup",OR(H210="Libs_G_MA",H210="Libs_G_PH"))=TRUE,"Libs Grill Rollup",H210)))</f>
        <v>0</v>
      </c>
      <c r="C210" s="9">
        <f>+IS_Data!A210</f>
        <v>0</v>
      </c>
      <c r="D210" s="9">
        <f ca="1">+SUM(OFFSET(IS_Data!D210,0,('Summary P&amp;L'!$D$6-2018-1)*12):OFFSET(IS_Data!D210,0,('Summary P&amp;L'!$D$6-2018-1)*12+'Summary P&amp;L'!$B$2-1))</f>
        <v>0</v>
      </c>
      <c r="E210" s="9">
        <f ca="1">OFFSET(IS_Data!D210,0,('Summary P&amp;L'!$D$6-2018)*12+'Summary P&amp;L'!$B$2-1)</f>
        <v>0</v>
      </c>
      <c r="F210" s="9">
        <f ca="1">OFFSET(IS_Data!D210,0,('Summary P&amp;L'!$D$6-2018-1)*12+'Summary P&amp;L'!$B$2-1)</f>
        <v>0</v>
      </c>
      <c r="G210" s="7">
        <f ca="1">+SUM(OFFSET(IS_Data!D210,0,(-2015+'Summary P&amp;L'!$D$6)*12+'Summary P&amp;L'!$B$1-1):OFFSET(IS_Data!D210,0,(-2015+'Summary P&amp;L'!$D$6)*12*2-1))</f>
        <v>0</v>
      </c>
      <c r="H210" s="10">
        <f>IS_Data!B210</f>
        <v>0</v>
      </c>
    </row>
    <row r="211" spans="1:8" x14ac:dyDescent="0.5">
      <c r="A211" s="9">
        <f>+IS_Data!C211</f>
        <v>0</v>
      </c>
      <c r="B211" s="135">
        <f>IF('Summary P&amp;L'!$F$4="Libs Master","Libs Master",IF(AND('Summary P&amp;L'!$F$4="Liberatores Rollup",AND(H211&lt;&gt;"Libs_G_MA",H211&lt;&gt;"Libs_G_PH"))=TRUE,"Liberatores Rollup",IF(AND('Summary P&amp;L'!$F$4="Libs Grill Rollup",OR(H211="Libs_G_MA",H211="Libs_G_PH"))=TRUE,"Libs Grill Rollup",H211)))</f>
        <v>0</v>
      </c>
      <c r="C211" s="9">
        <f>+IS_Data!A211</f>
        <v>0</v>
      </c>
      <c r="D211" s="9">
        <f ca="1">+SUM(OFFSET(IS_Data!D211,0,('Summary P&amp;L'!$D$6-2018-1)*12):OFFSET(IS_Data!D211,0,('Summary P&amp;L'!$D$6-2018-1)*12+'Summary P&amp;L'!$B$2-1))</f>
        <v>0</v>
      </c>
      <c r="E211" s="9">
        <f ca="1">OFFSET(IS_Data!D211,0,('Summary P&amp;L'!$D$6-2018)*12+'Summary P&amp;L'!$B$2-1)</f>
        <v>0</v>
      </c>
      <c r="F211" s="9">
        <f ca="1">OFFSET(IS_Data!D211,0,('Summary P&amp;L'!$D$6-2018-1)*12+'Summary P&amp;L'!$B$2-1)</f>
        <v>0</v>
      </c>
      <c r="G211" s="7">
        <f ca="1">+SUM(OFFSET(IS_Data!D211,0,(-2015+'Summary P&amp;L'!$D$6)*12+'Summary P&amp;L'!$B$1-1):OFFSET(IS_Data!D211,0,(-2015+'Summary P&amp;L'!$D$6)*12*2-1))</f>
        <v>0</v>
      </c>
      <c r="H211" s="10">
        <f>IS_Data!B211</f>
        <v>0</v>
      </c>
    </row>
    <row r="212" spans="1:8" x14ac:dyDescent="0.5">
      <c r="A212" s="9">
        <f>+IS_Data!C212</f>
        <v>0</v>
      </c>
      <c r="B212" s="135">
        <f>IF('Summary P&amp;L'!$F$4="Libs Master","Libs Master",IF(AND('Summary P&amp;L'!$F$4="Liberatores Rollup",AND(H212&lt;&gt;"Libs_G_MA",H212&lt;&gt;"Libs_G_PH"))=TRUE,"Liberatores Rollup",IF(AND('Summary P&amp;L'!$F$4="Libs Grill Rollup",OR(H212="Libs_G_MA",H212="Libs_G_PH"))=TRUE,"Libs Grill Rollup",H212)))</f>
        <v>0</v>
      </c>
      <c r="C212" s="9">
        <f>+IS_Data!A212</f>
        <v>0</v>
      </c>
      <c r="D212" s="9">
        <f ca="1">+SUM(OFFSET(IS_Data!D212,0,('Summary P&amp;L'!$D$6-2018-1)*12):OFFSET(IS_Data!D212,0,('Summary P&amp;L'!$D$6-2018-1)*12+'Summary P&amp;L'!$B$2-1))</f>
        <v>0</v>
      </c>
      <c r="E212" s="9">
        <f ca="1">OFFSET(IS_Data!D212,0,('Summary P&amp;L'!$D$6-2018)*12+'Summary P&amp;L'!$B$2-1)</f>
        <v>0</v>
      </c>
      <c r="F212" s="9">
        <f ca="1">OFFSET(IS_Data!D212,0,('Summary P&amp;L'!$D$6-2018-1)*12+'Summary P&amp;L'!$B$2-1)</f>
        <v>0</v>
      </c>
      <c r="G212" s="7">
        <f ca="1">+SUM(OFFSET(IS_Data!D212,0,(-2015+'Summary P&amp;L'!$D$6)*12+'Summary P&amp;L'!$B$1-1):OFFSET(IS_Data!D212,0,(-2015+'Summary P&amp;L'!$D$6)*12*2-1))</f>
        <v>0</v>
      </c>
      <c r="H212" s="10">
        <f>IS_Data!B212</f>
        <v>0</v>
      </c>
    </row>
    <row r="213" spans="1:8" x14ac:dyDescent="0.5">
      <c r="A213" s="9">
        <f>+IS_Data!C213</f>
        <v>0</v>
      </c>
      <c r="B213" s="135">
        <f>IF('Summary P&amp;L'!$F$4="Libs Master","Libs Master",IF(AND('Summary P&amp;L'!$F$4="Liberatores Rollup",AND(H213&lt;&gt;"Libs_G_MA",H213&lt;&gt;"Libs_G_PH"))=TRUE,"Liberatores Rollup",IF(AND('Summary P&amp;L'!$F$4="Libs Grill Rollup",OR(H213="Libs_G_MA",H213="Libs_G_PH"))=TRUE,"Libs Grill Rollup",H213)))</f>
        <v>0</v>
      </c>
      <c r="C213" s="9">
        <f>+IS_Data!A213</f>
        <v>0</v>
      </c>
      <c r="D213" s="9">
        <f ca="1">+SUM(OFFSET(IS_Data!D213,0,('Summary P&amp;L'!$D$6-2018-1)*12):OFFSET(IS_Data!D213,0,('Summary P&amp;L'!$D$6-2018-1)*12+'Summary P&amp;L'!$B$2-1))</f>
        <v>0</v>
      </c>
      <c r="E213" s="9">
        <f ca="1">OFFSET(IS_Data!D213,0,('Summary P&amp;L'!$D$6-2018)*12+'Summary P&amp;L'!$B$2-1)</f>
        <v>0</v>
      </c>
      <c r="F213" s="9">
        <f ca="1">OFFSET(IS_Data!D213,0,('Summary P&amp;L'!$D$6-2018-1)*12+'Summary P&amp;L'!$B$2-1)</f>
        <v>0</v>
      </c>
      <c r="G213" s="7">
        <f ca="1">+SUM(OFFSET(IS_Data!D213,0,(-2015+'Summary P&amp;L'!$D$6)*12+'Summary P&amp;L'!$B$1-1):OFFSET(IS_Data!D213,0,(-2015+'Summary P&amp;L'!$D$6)*12*2-1))</f>
        <v>0</v>
      </c>
      <c r="H213" s="10">
        <f>IS_Data!B213</f>
        <v>0</v>
      </c>
    </row>
    <row r="214" spans="1:8" x14ac:dyDescent="0.5">
      <c r="A214" s="9">
        <f>+IS_Data!C214</f>
        <v>0</v>
      </c>
      <c r="B214" s="135">
        <f>IF('Summary P&amp;L'!$F$4="Libs Master","Libs Master",IF(AND('Summary P&amp;L'!$F$4="Liberatores Rollup",AND(H214&lt;&gt;"Libs_G_MA",H214&lt;&gt;"Libs_G_PH"))=TRUE,"Liberatores Rollup",IF(AND('Summary P&amp;L'!$F$4="Libs Grill Rollup",OR(H214="Libs_G_MA",H214="Libs_G_PH"))=TRUE,"Libs Grill Rollup",H214)))</f>
        <v>0</v>
      </c>
      <c r="C214" s="9">
        <f>+IS_Data!A214</f>
        <v>0</v>
      </c>
      <c r="D214" s="9">
        <f ca="1">+SUM(OFFSET(IS_Data!D214,0,('Summary P&amp;L'!$D$6-2018-1)*12):OFFSET(IS_Data!D214,0,('Summary P&amp;L'!$D$6-2018-1)*12+'Summary P&amp;L'!$B$2-1))</f>
        <v>0</v>
      </c>
      <c r="E214" s="9">
        <f ca="1">OFFSET(IS_Data!D214,0,('Summary P&amp;L'!$D$6-2018)*12+'Summary P&amp;L'!$B$2-1)</f>
        <v>0</v>
      </c>
      <c r="F214" s="9">
        <f ca="1">OFFSET(IS_Data!D214,0,('Summary P&amp;L'!$D$6-2018-1)*12+'Summary P&amp;L'!$B$2-1)</f>
        <v>0</v>
      </c>
      <c r="G214" s="7">
        <f ca="1">+SUM(OFFSET(IS_Data!D214,0,(-2015+'Summary P&amp;L'!$D$6)*12+'Summary P&amp;L'!$B$1-1):OFFSET(IS_Data!D214,0,(-2015+'Summary P&amp;L'!$D$6)*12*2-1))</f>
        <v>0</v>
      </c>
      <c r="H214" s="10">
        <f>IS_Data!B214</f>
        <v>0</v>
      </c>
    </row>
    <row r="215" spans="1:8" x14ac:dyDescent="0.5">
      <c r="A215" s="9">
        <f>+IS_Data!C215</f>
        <v>0</v>
      </c>
      <c r="B215" s="135">
        <f>IF('Summary P&amp;L'!$F$4="Libs Master","Libs Master",IF(AND('Summary P&amp;L'!$F$4="Liberatores Rollup",AND(H215&lt;&gt;"Libs_G_MA",H215&lt;&gt;"Libs_G_PH"))=TRUE,"Liberatores Rollup",IF(AND('Summary P&amp;L'!$F$4="Libs Grill Rollup",OR(H215="Libs_G_MA",H215="Libs_G_PH"))=TRUE,"Libs Grill Rollup",H215)))</f>
        <v>0</v>
      </c>
      <c r="C215" s="9">
        <f>+IS_Data!A215</f>
        <v>0</v>
      </c>
      <c r="D215" s="9">
        <f ca="1">+SUM(OFFSET(IS_Data!D215,0,('Summary P&amp;L'!$D$6-2018-1)*12):OFFSET(IS_Data!D215,0,('Summary P&amp;L'!$D$6-2018-1)*12+'Summary P&amp;L'!$B$2-1))</f>
        <v>0</v>
      </c>
      <c r="E215" s="9">
        <f ca="1">OFFSET(IS_Data!D215,0,('Summary P&amp;L'!$D$6-2018)*12+'Summary P&amp;L'!$B$2-1)</f>
        <v>0</v>
      </c>
      <c r="F215" s="9">
        <f ca="1">OFFSET(IS_Data!D215,0,('Summary P&amp;L'!$D$6-2018-1)*12+'Summary P&amp;L'!$B$2-1)</f>
        <v>0</v>
      </c>
      <c r="G215" s="7">
        <f ca="1">+SUM(OFFSET(IS_Data!D215,0,(-2015+'Summary P&amp;L'!$D$6)*12+'Summary P&amp;L'!$B$1-1):OFFSET(IS_Data!D215,0,(-2015+'Summary P&amp;L'!$D$6)*12*2-1))</f>
        <v>0</v>
      </c>
      <c r="H215" s="10">
        <f>IS_Data!B215</f>
        <v>0</v>
      </c>
    </row>
    <row r="216" spans="1:8" x14ac:dyDescent="0.5">
      <c r="A216" s="9">
        <f>+IS_Data!C216</f>
        <v>0</v>
      </c>
      <c r="B216" s="135">
        <f>IF('Summary P&amp;L'!$F$4="Libs Master","Libs Master",IF(AND('Summary P&amp;L'!$F$4="Liberatores Rollup",AND(H216&lt;&gt;"Libs_G_MA",H216&lt;&gt;"Libs_G_PH"))=TRUE,"Liberatores Rollup",IF(AND('Summary P&amp;L'!$F$4="Libs Grill Rollup",OR(H216="Libs_G_MA",H216="Libs_G_PH"))=TRUE,"Libs Grill Rollup",H216)))</f>
        <v>0</v>
      </c>
      <c r="C216" s="9">
        <f>+IS_Data!A216</f>
        <v>0</v>
      </c>
      <c r="D216" s="9">
        <f ca="1">+SUM(OFFSET(IS_Data!D216,0,('Summary P&amp;L'!$D$6-2018-1)*12):OFFSET(IS_Data!D216,0,('Summary P&amp;L'!$D$6-2018-1)*12+'Summary P&amp;L'!$B$2-1))</f>
        <v>0</v>
      </c>
      <c r="E216" s="9">
        <f ca="1">OFFSET(IS_Data!D216,0,('Summary P&amp;L'!$D$6-2018)*12+'Summary P&amp;L'!$B$2-1)</f>
        <v>0</v>
      </c>
      <c r="F216" s="9">
        <f ca="1">OFFSET(IS_Data!D216,0,('Summary P&amp;L'!$D$6-2018-1)*12+'Summary P&amp;L'!$B$2-1)</f>
        <v>0</v>
      </c>
      <c r="G216" s="7">
        <f ca="1">+SUM(OFFSET(IS_Data!D216,0,(-2015+'Summary P&amp;L'!$D$6)*12+'Summary P&amp;L'!$B$1-1):OFFSET(IS_Data!D216,0,(-2015+'Summary P&amp;L'!$D$6)*12*2-1))</f>
        <v>0</v>
      </c>
      <c r="H216" s="10">
        <f>IS_Data!B216</f>
        <v>0</v>
      </c>
    </row>
    <row r="217" spans="1:8" x14ac:dyDescent="0.5">
      <c r="A217" s="9">
        <f>+IS_Data!C217</f>
        <v>0</v>
      </c>
      <c r="B217" s="135">
        <f>IF('Summary P&amp;L'!$F$4="Libs Master","Libs Master",IF(AND('Summary P&amp;L'!$F$4="Liberatores Rollup",AND(H217&lt;&gt;"Libs_G_MA",H217&lt;&gt;"Libs_G_PH"))=TRUE,"Liberatores Rollup",IF(AND('Summary P&amp;L'!$F$4="Libs Grill Rollup",OR(H217="Libs_G_MA",H217="Libs_G_PH"))=TRUE,"Libs Grill Rollup",H217)))</f>
        <v>0</v>
      </c>
      <c r="C217" s="9">
        <f>+IS_Data!A217</f>
        <v>0</v>
      </c>
      <c r="D217" s="9">
        <f ca="1">+SUM(OFFSET(IS_Data!D217,0,('Summary P&amp;L'!$D$6-2018-1)*12):OFFSET(IS_Data!D217,0,('Summary P&amp;L'!$D$6-2018-1)*12+'Summary P&amp;L'!$B$2-1))</f>
        <v>0</v>
      </c>
      <c r="E217" s="9">
        <f ca="1">OFFSET(IS_Data!D217,0,('Summary P&amp;L'!$D$6-2018)*12+'Summary P&amp;L'!$B$2-1)</f>
        <v>0</v>
      </c>
      <c r="F217" s="9">
        <f ca="1">OFFSET(IS_Data!D217,0,('Summary P&amp;L'!$D$6-2018-1)*12+'Summary P&amp;L'!$B$2-1)</f>
        <v>0</v>
      </c>
      <c r="G217" s="7">
        <f ca="1">+SUM(OFFSET(IS_Data!D217,0,(-2015+'Summary P&amp;L'!$D$6)*12+'Summary P&amp;L'!$B$1-1):OFFSET(IS_Data!D217,0,(-2015+'Summary P&amp;L'!$D$6)*12*2-1))</f>
        <v>0</v>
      </c>
      <c r="H217" s="10">
        <f>IS_Data!B217</f>
        <v>0</v>
      </c>
    </row>
    <row r="218" spans="1:8" x14ac:dyDescent="0.5">
      <c r="A218" s="9">
        <f>+IS_Data!C218</f>
        <v>0</v>
      </c>
      <c r="B218" s="135">
        <f>IF('Summary P&amp;L'!$F$4="Libs Master","Libs Master",IF(AND('Summary P&amp;L'!$F$4="Liberatores Rollup",AND(H218&lt;&gt;"Libs_G_MA",H218&lt;&gt;"Libs_G_PH"))=TRUE,"Liberatores Rollup",IF(AND('Summary P&amp;L'!$F$4="Libs Grill Rollup",OR(H218="Libs_G_MA",H218="Libs_G_PH"))=TRUE,"Libs Grill Rollup",H218)))</f>
        <v>0</v>
      </c>
      <c r="C218" s="9">
        <f>+IS_Data!A218</f>
        <v>0</v>
      </c>
      <c r="D218" s="9">
        <f ca="1">+SUM(OFFSET(IS_Data!D218,0,('Summary P&amp;L'!$D$6-2018-1)*12):OFFSET(IS_Data!D218,0,('Summary P&amp;L'!$D$6-2018-1)*12+'Summary P&amp;L'!$B$2-1))</f>
        <v>0</v>
      </c>
      <c r="E218" s="9">
        <f ca="1">OFFSET(IS_Data!D218,0,('Summary P&amp;L'!$D$6-2018)*12+'Summary P&amp;L'!$B$2-1)</f>
        <v>0</v>
      </c>
      <c r="F218" s="9">
        <f ca="1">OFFSET(IS_Data!D218,0,('Summary P&amp;L'!$D$6-2018-1)*12+'Summary P&amp;L'!$B$2-1)</f>
        <v>0</v>
      </c>
      <c r="G218" s="7">
        <f ca="1">+SUM(OFFSET(IS_Data!D218,0,(-2015+'Summary P&amp;L'!$D$6)*12+'Summary P&amp;L'!$B$1-1):OFFSET(IS_Data!D218,0,(-2015+'Summary P&amp;L'!$D$6)*12*2-1))</f>
        <v>0</v>
      </c>
      <c r="H218" s="10">
        <f>IS_Data!B218</f>
        <v>0</v>
      </c>
    </row>
    <row r="219" spans="1:8" x14ac:dyDescent="0.5">
      <c r="A219" s="9">
        <f>+IS_Data!C219</f>
        <v>0</v>
      </c>
      <c r="B219" s="135">
        <f>IF('Summary P&amp;L'!$F$4="Libs Master","Libs Master",IF(AND('Summary P&amp;L'!$F$4="Liberatores Rollup",AND(H219&lt;&gt;"Libs_G_MA",H219&lt;&gt;"Libs_G_PH"))=TRUE,"Liberatores Rollup",IF(AND('Summary P&amp;L'!$F$4="Libs Grill Rollup",OR(H219="Libs_G_MA",H219="Libs_G_PH"))=TRUE,"Libs Grill Rollup",H219)))</f>
        <v>0</v>
      </c>
      <c r="C219" s="9">
        <f>+IS_Data!A219</f>
        <v>0</v>
      </c>
      <c r="D219" s="9">
        <f ca="1">+SUM(OFFSET(IS_Data!D219,0,('Summary P&amp;L'!$D$6-2018-1)*12):OFFSET(IS_Data!D219,0,('Summary P&amp;L'!$D$6-2018-1)*12+'Summary P&amp;L'!$B$2-1))</f>
        <v>0</v>
      </c>
      <c r="E219" s="9">
        <f ca="1">OFFSET(IS_Data!D219,0,('Summary P&amp;L'!$D$6-2018)*12+'Summary P&amp;L'!$B$2-1)</f>
        <v>0</v>
      </c>
      <c r="F219" s="9">
        <f ca="1">OFFSET(IS_Data!D219,0,('Summary P&amp;L'!$D$6-2018-1)*12+'Summary P&amp;L'!$B$2-1)</f>
        <v>0</v>
      </c>
      <c r="G219" s="7">
        <f ca="1">+SUM(OFFSET(IS_Data!D219,0,(-2015+'Summary P&amp;L'!$D$6)*12+'Summary P&amp;L'!$B$1-1):OFFSET(IS_Data!D219,0,(-2015+'Summary P&amp;L'!$D$6)*12*2-1))</f>
        <v>0</v>
      </c>
      <c r="H219" s="10">
        <f>IS_Data!B219</f>
        <v>0</v>
      </c>
    </row>
    <row r="220" spans="1:8" x14ac:dyDescent="0.5">
      <c r="A220" s="9">
        <f>+IS_Data!C220</f>
        <v>0</v>
      </c>
      <c r="B220" s="135">
        <f>IF('Summary P&amp;L'!$F$4="Libs Master","Libs Master",IF(AND('Summary P&amp;L'!$F$4="Liberatores Rollup",AND(H220&lt;&gt;"Libs_G_MA",H220&lt;&gt;"Libs_G_PH"))=TRUE,"Liberatores Rollup",IF(AND('Summary P&amp;L'!$F$4="Libs Grill Rollup",OR(H220="Libs_G_MA",H220="Libs_G_PH"))=TRUE,"Libs Grill Rollup",H220)))</f>
        <v>0</v>
      </c>
      <c r="C220" s="9">
        <f>+IS_Data!A220</f>
        <v>0</v>
      </c>
      <c r="D220" s="9">
        <f ca="1">+SUM(OFFSET(IS_Data!D220,0,('Summary P&amp;L'!$D$6-2018-1)*12):OFFSET(IS_Data!D220,0,('Summary P&amp;L'!$D$6-2018-1)*12+'Summary P&amp;L'!$B$2-1))</f>
        <v>0</v>
      </c>
      <c r="E220" s="9">
        <f ca="1">OFFSET(IS_Data!D220,0,('Summary P&amp;L'!$D$6-2018)*12+'Summary P&amp;L'!$B$2-1)</f>
        <v>0</v>
      </c>
      <c r="F220" s="9">
        <f ca="1">OFFSET(IS_Data!D220,0,('Summary P&amp;L'!$D$6-2018-1)*12+'Summary P&amp;L'!$B$2-1)</f>
        <v>0</v>
      </c>
      <c r="G220" s="7">
        <f ca="1">+SUM(OFFSET(IS_Data!D220,0,(-2015+'Summary P&amp;L'!$D$6)*12+'Summary P&amp;L'!$B$1-1):OFFSET(IS_Data!D220,0,(-2015+'Summary P&amp;L'!$D$6)*12*2-1))</f>
        <v>0</v>
      </c>
      <c r="H220" s="10">
        <f>IS_Data!B220</f>
        <v>0</v>
      </c>
    </row>
    <row r="221" spans="1:8" x14ac:dyDescent="0.5">
      <c r="A221" s="9">
        <f>+IS_Data!C221</f>
        <v>0</v>
      </c>
      <c r="B221" s="135">
        <f>IF('Summary P&amp;L'!$F$4="Libs Master","Libs Master",IF(AND('Summary P&amp;L'!$F$4="Liberatores Rollup",AND(H221&lt;&gt;"Libs_G_MA",H221&lt;&gt;"Libs_G_PH"))=TRUE,"Liberatores Rollup",IF(AND('Summary P&amp;L'!$F$4="Libs Grill Rollup",OR(H221="Libs_G_MA",H221="Libs_G_PH"))=TRUE,"Libs Grill Rollup",H221)))</f>
        <v>0</v>
      </c>
      <c r="C221" s="9">
        <f>+IS_Data!A221</f>
        <v>0</v>
      </c>
      <c r="D221" s="9">
        <f ca="1">+SUM(OFFSET(IS_Data!D221,0,('Summary P&amp;L'!$D$6-2018-1)*12):OFFSET(IS_Data!D221,0,('Summary P&amp;L'!$D$6-2018-1)*12+'Summary P&amp;L'!$B$2-1))</f>
        <v>0</v>
      </c>
      <c r="E221" s="9">
        <f ca="1">OFFSET(IS_Data!D221,0,('Summary P&amp;L'!$D$6-2018)*12+'Summary P&amp;L'!$B$2-1)</f>
        <v>0</v>
      </c>
      <c r="F221" s="9">
        <f ca="1">OFFSET(IS_Data!D221,0,('Summary P&amp;L'!$D$6-2018-1)*12+'Summary P&amp;L'!$B$2-1)</f>
        <v>0</v>
      </c>
      <c r="G221" s="7">
        <f ca="1">+SUM(OFFSET(IS_Data!D221,0,(-2015+'Summary P&amp;L'!$D$6)*12+'Summary P&amp;L'!$B$1-1):OFFSET(IS_Data!D221,0,(-2015+'Summary P&amp;L'!$D$6)*12*2-1))</f>
        <v>0</v>
      </c>
      <c r="H221" s="10">
        <f>IS_Data!B221</f>
        <v>0</v>
      </c>
    </row>
    <row r="222" spans="1:8" x14ac:dyDescent="0.5">
      <c r="A222" s="9">
        <f>+IS_Data!C222</f>
        <v>0</v>
      </c>
      <c r="B222" s="135">
        <f>IF('Summary P&amp;L'!$F$4="Libs Master","Libs Master",IF(AND('Summary P&amp;L'!$F$4="Liberatores Rollup",AND(H222&lt;&gt;"Libs_G_MA",H222&lt;&gt;"Libs_G_PH"))=TRUE,"Liberatores Rollup",IF(AND('Summary P&amp;L'!$F$4="Libs Grill Rollup",OR(H222="Libs_G_MA",H222="Libs_G_PH"))=TRUE,"Libs Grill Rollup",H222)))</f>
        <v>0</v>
      </c>
      <c r="C222" s="9">
        <f>+IS_Data!A222</f>
        <v>0</v>
      </c>
      <c r="D222" s="9">
        <f ca="1">+SUM(OFFSET(IS_Data!D222,0,('Summary P&amp;L'!$D$6-2018-1)*12):OFFSET(IS_Data!D222,0,('Summary P&amp;L'!$D$6-2018-1)*12+'Summary P&amp;L'!$B$2-1))</f>
        <v>0</v>
      </c>
      <c r="E222" s="9">
        <f ca="1">OFFSET(IS_Data!D222,0,('Summary P&amp;L'!$D$6-2018)*12+'Summary P&amp;L'!$B$2-1)</f>
        <v>0</v>
      </c>
      <c r="F222" s="9">
        <f ca="1">OFFSET(IS_Data!D222,0,('Summary P&amp;L'!$D$6-2018-1)*12+'Summary P&amp;L'!$B$2-1)</f>
        <v>0</v>
      </c>
      <c r="G222" s="7">
        <f ca="1">+SUM(OFFSET(IS_Data!D222,0,(-2015+'Summary P&amp;L'!$D$6)*12+'Summary P&amp;L'!$B$1-1):OFFSET(IS_Data!D222,0,(-2015+'Summary P&amp;L'!$D$6)*12*2-1))</f>
        <v>0</v>
      </c>
      <c r="H222" s="10">
        <f>IS_Data!B222</f>
        <v>0</v>
      </c>
    </row>
    <row r="223" spans="1:8" x14ac:dyDescent="0.5">
      <c r="A223" s="9">
        <f>+IS_Data!C223</f>
        <v>0</v>
      </c>
      <c r="B223" s="135">
        <f>IF('Summary P&amp;L'!$F$4="Libs Master","Libs Master",IF(AND('Summary P&amp;L'!$F$4="Liberatores Rollup",AND(H223&lt;&gt;"Libs_G_MA",H223&lt;&gt;"Libs_G_PH"))=TRUE,"Liberatores Rollup",IF(AND('Summary P&amp;L'!$F$4="Libs Grill Rollup",OR(H223="Libs_G_MA",H223="Libs_G_PH"))=TRUE,"Libs Grill Rollup",H223)))</f>
        <v>0</v>
      </c>
      <c r="C223" s="9">
        <f>+IS_Data!A223</f>
        <v>0</v>
      </c>
      <c r="D223" s="9">
        <f ca="1">+SUM(OFFSET(IS_Data!D223,0,('Summary P&amp;L'!$D$6-2018-1)*12):OFFSET(IS_Data!D223,0,('Summary P&amp;L'!$D$6-2018-1)*12+'Summary P&amp;L'!$B$2-1))</f>
        <v>0</v>
      </c>
      <c r="E223" s="9">
        <f ca="1">OFFSET(IS_Data!D223,0,('Summary P&amp;L'!$D$6-2018)*12+'Summary P&amp;L'!$B$2-1)</f>
        <v>0</v>
      </c>
      <c r="F223" s="9">
        <f ca="1">OFFSET(IS_Data!D223,0,('Summary P&amp;L'!$D$6-2018-1)*12+'Summary P&amp;L'!$B$2-1)</f>
        <v>0</v>
      </c>
      <c r="G223" s="7">
        <f ca="1">+SUM(OFFSET(IS_Data!D223,0,(-2015+'Summary P&amp;L'!$D$6)*12+'Summary P&amp;L'!$B$1-1):OFFSET(IS_Data!D223,0,(-2015+'Summary P&amp;L'!$D$6)*12*2-1))</f>
        <v>0</v>
      </c>
      <c r="H223" s="10">
        <f>IS_Data!B223</f>
        <v>0</v>
      </c>
    </row>
    <row r="224" spans="1:8" x14ac:dyDescent="0.5">
      <c r="A224" s="9">
        <f>+IS_Data!C224</f>
        <v>0</v>
      </c>
      <c r="B224" s="135">
        <f>IF('Summary P&amp;L'!$F$4="Libs Master","Libs Master",IF(AND('Summary P&amp;L'!$F$4="Liberatores Rollup",AND(H224&lt;&gt;"Libs_G_MA",H224&lt;&gt;"Libs_G_PH"))=TRUE,"Liberatores Rollup",IF(AND('Summary P&amp;L'!$F$4="Libs Grill Rollup",OR(H224="Libs_G_MA",H224="Libs_G_PH"))=TRUE,"Libs Grill Rollup",H224)))</f>
        <v>0</v>
      </c>
      <c r="C224" s="9">
        <f>+IS_Data!A224</f>
        <v>0</v>
      </c>
      <c r="D224" s="9">
        <f ca="1">+SUM(OFFSET(IS_Data!D224,0,('Summary P&amp;L'!$D$6-2018-1)*12):OFFSET(IS_Data!D224,0,('Summary P&amp;L'!$D$6-2018-1)*12+'Summary P&amp;L'!$B$2-1))</f>
        <v>0</v>
      </c>
      <c r="E224" s="9">
        <f ca="1">OFFSET(IS_Data!D224,0,('Summary P&amp;L'!$D$6-2018)*12+'Summary P&amp;L'!$B$2-1)</f>
        <v>0</v>
      </c>
      <c r="F224" s="9">
        <f ca="1">OFFSET(IS_Data!D224,0,('Summary P&amp;L'!$D$6-2018-1)*12+'Summary P&amp;L'!$B$2-1)</f>
        <v>0</v>
      </c>
      <c r="G224" s="7">
        <f ca="1">+SUM(OFFSET(IS_Data!D224,0,(-2015+'Summary P&amp;L'!$D$6)*12+'Summary P&amp;L'!$B$1-1):OFFSET(IS_Data!D224,0,(-2015+'Summary P&amp;L'!$D$6)*12*2-1))</f>
        <v>0</v>
      </c>
      <c r="H224" s="10">
        <f>IS_Data!B224</f>
        <v>0</v>
      </c>
    </row>
    <row r="225" spans="1:8" x14ac:dyDescent="0.5">
      <c r="A225" s="9">
        <f>+IS_Data!C225</f>
        <v>0</v>
      </c>
      <c r="B225" s="135">
        <f>IF('Summary P&amp;L'!$F$4="Libs Master","Libs Master",IF(AND('Summary P&amp;L'!$F$4="Liberatores Rollup",AND(H225&lt;&gt;"Libs_G_MA",H225&lt;&gt;"Libs_G_PH"))=TRUE,"Liberatores Rollup",IF(AND('Summary P&amp;L'!$F$4="Libs Grill Rollup",OR(H225="Libs_G_MA",H225="Libs_G_PH"))=TRUE,"Libs Grill Rollup",H225)))</f>
        <v>0</v>
      </c>
      <c r="C225" s="9">
        <f>+IS_Data!A225</f>
        <v>0</v>
      </c>
      <c r="D225" s="9">
        <f ca="1">+SUM(OFFSET(IS_Data!D225,0,('Summary P&amp;L'!$D$6-2018-1)*12):OFFSET(IS_Data!D225,0,('Summary P&amp;L'!$D$6-2018-1)*12+'Summary P&amp;L'!$B$2-1))</f>
        <v>0</v>
      </c>
      <c r="E225" s="9">
        <f ca="1">OFFSET(IS_Data!D225,0,('Summary P&amp;L'!$D$6-2018)*12+'Summary P&amp;L'!$B$2-1)</f>
        <v>0</v>
      </c>
      <c r="F225" s="9">
        <f ca="1">OFFSET(IS_Data!D225,0,('Summary P&amp;L'!$D$6-2018-1)*12+'Summary P&amp;L'!$B$2-1)</f>
        <v>0</v>
      </c>
      <c r="G225" s="7">
        <f ca="1">+SUM(OFFSET(IS_Data!D225,0,(-2015+'Summary P&amp;L'!$D$6)*12+'Summary P&amp;L'!$B$1-1):OFFSET(IS_Data!D225,0,(-2015+'Summary P&amp;L'!$D$6)*12*2-1))</f>
        <v>0</v>
      </c>
      <c r="H225" s="10">
        <f>IS_Data!B225</f>
        <v>0</v>
      </c>
    </row>
    <row r="226" spans="1:8" x14ac:dyDescent="0.5">
      <c r="A226" s="9">
        <f>+IS_Data!C226</f>
        <v>0</v>
      </c>
      <c r="B226" s="135">
        <f>IF('Summary P&amp;L'!$F$4="Libs Master","Libs Master",IF(AND('Summary P&amp;L'!$F$4="Liberatores Rollup",AND(H226&lt;&gt;"Libs_G_MA",H226&lt;&gt;"Libs_G_PH"))=TRUE,"Liberatores Rollup",IF(AND('Summary P&amp;L'!$F$4="Libs Grill Rollup",OR(H226="Libs_G_MA",H226="Libs_G_PH"))=TRUE,"Libs Grill Rollup",H226)))</f>
        <v>0</v>
      </c>
      <c r="C226" s="9">
        <f>+IS_Data!A226</f>
        <v>0</v>
      </c>
      <c r="D226" s="9">
        <f ca="1">+SUM(OFFSET(IS_Data!D226,0,('Summary P&amp;L'!$D$6-2018-1)*12):OFFSET(IS_Data!D226,0,('Summary P&amp;L'!$D$6-2018-1)*12+'Summary P&amp;L'!$B$2-1))</f>
        <v>0</v>
      </c>
      <c r="E226" s="9">
        <f ca="1">OFFSET(IS_Data!D226,0,('Summary P&amp;L'!$D$6-2018)*12+'Summary P&amp;L'!$B$2-1)</f>
        <v>0</v>
      </c>
      <c r="F226" s="9">
        <f ca="1">OFFSET(IS_Data!D226,0,('Summary P&amp;L'!$D$6-2018-1)*12+'Summary P&amp;L'!$B$2-1)</f>
        <v>0</v>
      </c>
      <c r="G226" s="7">
        <f ca="1">+SUM(OFFSET(IS_Data!D226,0,(-2015+'Summary P&amp;L'!$D$6)*12+'Summary P&amp;L'!$B$1-1):OFFSET(IS_Data!D226,0,(-2015+'Summary P&amp;L'!$D$6)*12*2-1))</f>
        <v>0</v>
      </c>
      <c r="H226" s="10">
        <f>IS_Data!B226</f>
        <v>0</v>
      </c>
    </row>
    <row r="227" spans="1:8" x14ac:dyDescent="0.5">
      <c r="A227" s="9">
        <f>+IS_Data!C227</f>
        <v>0</v>
      </c>
      <c r="B227" s="135">
        <f>IF('Summary P&amp;L'!$F$4="Libs Master","Libs Master",IF(AND('Summary P&amp;L'!$F$4="Liberatores Rollup",AND(H227&lt;&gt;"Libs_G_MA",H227&lt;&gt;"Libs_G_PH"))=TRUE,"Liberatores Rollup",IF(AND('Summary P&amp;L'!$F$4="Libs Grill Rollup",OR(H227="Libs_G_MA",H227="Libs_G_PH"))=TRUE,"Libs Grill Rollup",H227)))</f>
        <v>0</v>
      </c>
      <c r="C227" s="9">
        <f>+IS_Data!A227</f>
        <v>0</v>
      </c>
      <c r="D227" s="9">
        <f ca="1">+SUM(OFFSET(IS_Data!D227,0,('Summary P&amp;L'!$D$6-2018-1)*12):OFFSET(IS_Data!D227,0,('Summary P&amp;L'!$D$6-2018-1)*12+'Summary P&amp;L'!$B$2-1))</f>
        <v>0</v>
      </c>
      <c r="E227" s="9">
        <f ca="1">OFFSET(IS_Data!D227,0,('Summary P&amp;L'!$D$6-2018)*12+'Summary P&amp;L'!$B$2-1)</f>
        <v>0</v>
      </c>
      <c r="F227" s="9">
        <f ca="1">OFFSET(IS_Data!D227,0,('Summary P&amp;L'!$D$6-2018-1)*12+'Summary P&amp;L'!$B$2-1)</f>
        <v>0</v>
      </c>
      <c r="G227" s="7">
        <f ca="1">+SUM(OFFSET(IS_Data!D227,0,(-2015+'Summary P&amp;L'!$D$6)*12+'Summary P&amp;L'!$B$1-1):OFFSET(IS_Data!D227,0,(-2015+'Summary P&amp;L'!$D$6)*12*2-1))</f>
        <v>0</v>
      </c>
      <c r="H227" s="10">
        <f>IS_Data!B227</f>
        <v>0</v>
      </c>
    </row>
    <row r="228" spans="1:8" x14ac:dyDescent="0.5">
      <c r="A228" s="9">
        <f>+IS_Data!C228</f>
        <v>0</v>
      </c>
      <c r="B228" s="135">
        <f>IF('Summary P&amp;L'!$F$4="Libs Master","Libs Master",IF(AND('Summary P&amp;L'!$F$4="Liberatores Rollup",AND(H228&lt;&gt;"Libs_G_MA",H228&lt;&gt;"Libs_G_PH"))=TRUE,"Liberatores Rollup",IF(AND('Summary P&amp;L'!$F$4="Libs Grill Rollup",OR(H228="Libs_G_MA",H228="Libs_G_PH"))=TRUE,"Libs Grill Rollup",H228)))</f>
        <v>0</v>
      </c>
      <c r="C228" s="9">
        <f>+IS_Data!A228</f>
        <v>0</v>
      </c>
      <c r="D228" s="9">
        <f ca="1">+SUM(OFFSET(IS_Data!D228,0,('Summary P&amp;L'!$D$6-2018-1)*12):OFFSET(IS_Data!D228,0,('Summary P&amp;L'!$D$6-2018-1)*12+'Summary P&amp;L'!$B$2-1))</f>
        <v>0</v>
      </c>
      <c r="E228" s="9">
        <f ca="1">OFFSET(IS_Data!D228,0,('Summary P&amp;L'!$D$6-2018)*12+'Summary P&amp;L'!$B$2-1)</f>
        <v>0</v>
      </c>
      <c r="F228" s="9">
        <f ca="1">OFFSET(IS_Data!D228,0,('Summary P&amp;L'!$D$6-2018-1)*12+'Summary P&amp;L'!$B$2-1)</f>
        <v>0</v>
      </c>
      <c r="G228" s="7">
        <f ca="1">+SUM(OFFSET(IS_Data!D228,0,(-2015+'Summary P&amp;L'!$D$6)*12+'Summary P&amp;L'!$B$1-1):OFFSET(IS_Data!D228,0,(-2015+'Summary P&amp;L'!$D$6)*12*2-1))</f>
        <v>0</v>
      </c>
      <c r="H228" s="10">
        <f>IS_Data!B228</f>
        <v>0</v>
      </c>
    </row>
    <row r="229" spans="1:8" x14ac:dyDescent="0.5">
      <c r="A229" s="9">
        <f>+IS_Data!C229</f>
        <v>0</v>
      </c>
      <c r="B229" s="135">
        <f>IF('Summary P&amp;L'!$F$4="Libs Master","Libs Master",IF(AND('Summary P&amp;L'!$F$4="Liberatores Rollup",AND(H229&lt;&gt;"Libs_G_MA",H229&lt;&gt;"Libs_G_PH"))=TRUE,"Liberatores Rollup",IF(AND('Summary P&amp;L'!$F$4="Libs Grill Rollup",OR(H229="Libs_G_MA",H229="Libs_G_PH"))=TRUE,"Libs Grill Rollup",H229)))</f>
        <v>0</v>
      </c>
      <c r="C229" s="9">
        <f>+IS_Data!A229</f>
        <v>0</v>
      </c>
      <c r="D229" s="9">
        <f ca="1">+SUM(OFFSET(IS_Data!D229,0,('Summary P&amp;L'!$D$6-2018-1)*12):OFFSET(IS_Data!D229,0,('Summary P&amp;L'!$D$6-2018-1)*12+'Summary P&amp;L'!$B$2-1))</f>
        <v>0</v>
      </c>
      <c r="E229" s="9">
        <f ca="1">OFFSET(IS_Data!D229,0,('Summary P&amp;L'!$D$6-2018)*12+'Summary P&amp;L'!$B$2-1)</f>
        <v>0</v>
      </c>
      <c r="F229" s="9">
        <f ca="1">OFFSET(IS_Data!D229,0,('Summary P&amp;L'!$D$6-2018-1)*12+'Summary P&amp;L'!$B$2-1)</f>
        <v>0</v>
      </c>
      <c r="G229" s="7">
        <f ca="1">+SUM(OFFSET(IS_Data!D229,0,(-2015+'Summary P&amp;L'!$D$6)*12+'Summary P&amp;L'!$B$1-1):OFFSET(IS_Data!D229,0,(-2015+'Summary P&amp;L'!$D$6)*12*2-1))</f>
        <v>0</v>
      </c>
      <c r="H229" s="10">
        <f>IS_Data!B229</f>
        <v>0</v>
      </c>
    </row>
    <row r="230" spans="1:8" x14ac:dyDescent="0.5">
      <c r="A230" s="9">
        <f>+IS_Data!C230</f>
        <v>0</v>
      </c>
      <c r="B230" s="135">
        <f>IF('Summary P&amp;L'!$F$4="Libs Master","Libs Master",IF(AND('Summary P&amp;L'!$F$4="Liberatores Rollup",AND(H230&lt;&gt;"Libs_G_MA",H230&lt;&gt;"Libs_G_PH"))=TRUE,"Liberatores Rollup",IF(AND('Summary P&amp;L'!$F$4="Libs Grill Rollup",OR(H230="Libs_G_MA",H230="Libs_G_PH"))=TRUE,"Libs Grill Rollup",H230)))</f>
        <v>0</v>
      </c>
      <c r="C230" s="9">
        <f>+IS_Data!A230</f>
        <v>0</v>
      </c>
      <c r="D230" s="9">
        <f ca="1">+SUM(OFFSET(IS_Data!D230,0,('Summary P&amp;L'!$D$6-2018-1)*12):OFFSET(IS_Data!D230,0,('Summary P&amp;L'!$D$6-2018-1)*12+'Summary P&amp;L'!$B$2-1))</f>
        <v>0</v>
      </c>
      <c r="E230" s="9">
        <f ca="1">OFFSET(IS_Data!D230,0,('Summary P&amp;L'!$D$6-2018)*12+'Summary P&amp;L'!$B$2-1)</f>
        <v>0</v>
      </c>
      <c r="F230" s="9">
        <f ca="1">OFFSET(IS_Data!D230,0,('Summary P&amp;L'!$D$6-2018-1)*12+'Summary P&amp;L'!$B$2-1)</f>
        <v>0</v>
      </c>
      <c r="G230" s="7">
        <f ca="1">+SUM(OFFSET(IS_Data!D230,0,(-2015+'Summary P&amp;L'!$D$6)*12+'Summary P&amp;L'!$B$1-1):OFFSET(IS_Data!D230,0,(-2015+'Summary P&amp;L'!$D$6)*12*2-1))</f>
        <v>0</v>
      </c>
      <c r="H230" s="10">
        <f>IS_Data!B230</f>
        <v>0</v>
      </c>
    </row>
    <row r="231" spans="1:8" x14ac:dyDescent="0.5">
      <c r="A231" s="9">
        <f>+IS_Data!C231</f>
        <v>0</v>
      </c>
      <c r="B231" s="135">
        <f>IF('Summary P&amp;L'!$F$4="Libs Master","Libs Master",IF(AND('Summary P&amp;L'!$F$4="Liberatores Rollup",AND(H231&lt;&gt;"Libs_G_MA",H231&lt;&gt;"Libs_G_PH"))=TRUE,"Liberatores Rollup",IF(AND('Summary P&amp;L'!$F$4="Libs Grill Rollup",OR(H231="Libs_G_MA",H231="Libs_G_PH"))=TRUE,"Libs Grill Rollup",H231)))</f>
        <v>0</v>
      </c>
      <c r="C231" s="9">
        <f>+IS_Data!A231</f>
        <v>0</v>
      </c>
      <c r="D231" s="9">
        <f ca="1">+SUM(OFFSET(IS_Data!D231,0,('Summary P&amp;L'!$D$6-2018-1)*12):OFFSET(IS_Data!D231,0,('Summary P&amp;L'!$D$6-2018-1)*12+'Summary P&amp;L'!$B$2-1))</f>
        <v>0</v>
      </c>
      <c r="E231" s="9">
        <f ca="1">OFFSET(IS_Data!D231,0,('Summary P&amp;L'!$D$6-2018)*12+'Summary P&amp;L'!$B$2-1)</f>
        <v>0</v>
      </c>
      <c r="F231" s="9">
        <f ca="1">OFFSET(IS_Data!D231,0,('Summary P&amp;L'!$D$6-2018-1)*12+'Summary P&amp;L'!$B$2-1)</f>
        <v>0</v>
      </c>
      <c r="G231" s="7">
        <f ca="1">+SUM(OFFSET(IS_Data!D231,0,(-2015+'Summary P&amp;L'!$D$6)*12+'Summary P&amp;L'!$B$1-1):OFFSET(IS_Data!D231,0,(-2015+'Summary P&amp;L'!$D$6)*12*2-1))</f>
        <v>0</v>
      </c>
      <c r="H231" s="10">
        <f>IS_Data!B231</f>
        <v>0</v>
      </c>
    </row>
    <row r="232" spans="1:8" x14ac:dyDescent="0.5">
      <c r="A232" s="9">
        <f>+IS_Data!C232</f>
        <v>0</v>
      </c>
      <c r="B232" s="135">
        <f>IF('Summary P&amp;L'!$F$4="Libs Master","Libs Master",IF(AND('Summary P&amp;L'!$F$4="Liberatores Rollup",AND(H232&lt;&gt;"Libs_G_MA",H232&lt;&gt;"Libs_G_PH"))=TRUE,"Liberatores Rollup",IF(AND('Summary P&amp;L'!$F$4="Libs Grill Rollup",OR(H232="Libs_G_MA",H232="Libs_G_PH"))=TRUE,"Libs Grill Rollup",H232)))</f>
        <v>0</v>
      </c>
      <c r="C232" s="9">
        <f>+IS_Data!A232</f>
        <v>0</v>
      </c>
      <c r="D232" s="9">
        <f ca="1">+SUM(OFFSET(IS_Data!D232,0,('Summary P&amp;L'!$D$6-2018-1)*12):OFFSET(IS_Data!D232,0,('Summary P&amp;L'!$D$6-2018-1)*12+'Summary P&amp;L'!$B$2-1))</f>
        <v>0</v>
      </c>
      <c r="E232" s="9">
        <f ca="1">OFFSET(IS_Data!D232,0,('Summary P&amp;L'!$D$6-2018)*12+'Summary P&amp;L'!$B$2-1)</f>
        <v>0</v>
      </c>
      <c r="F232" s="9">
        <f ca="1">OFFSET(IS_Data!D232,0,('Summary P&amp;L'!$D$6-2018-1)*12+'Summary P&amp;L'!$B$2-1)</f>
        <v>0</v>
      </c>
      <c r="G232" s="7">
        <f ca="1">+SUM(OFFSET(IS_Data!D232,0,(-2015+'Summary P&amp;L'!$D$6)*12+'Summary P&amp;L'!$B$1-1):OFFSET(IS_Data!D232,0,(-2015+'Summary P&amp;L'!$D$6)*12*2-1))</f>
        <v>0</v>
      </c>
      <c r="H232" s="10">
        <f>IS_Data!B232</f>
        <v>0</v>
      </c>
    </row>
    <row r="233" spans="1:8" x14ac:dyDescent="0.5">
      <c r="A233" s="9">
        <f>+IS_Data!C233</f>
        <v>0</v>
      </c>
      <c r="B233" s="135">
        <f>IF('Summary P&amp;L'!$F$4="Libs Master","Libs Master",IF(AND('Summary P&amp;L'!$F$4="Liberatores Rollup",AND(H233&lt;&gt;"Libs_G_MA",H233&lt;&gt;"Libs_G_PH"))=TRUE,"Liberatores Rollup",IF(AND('Summary P&amp;L'!$F$4="Libs Grill Rollup",OR(H233="Libs_G_MA",H233="Libs_G_PH"))=TRUE,"Libs Grill Rollup",H233)))</f>
        <v>0</v>
      </c>
      <c r="C233" s="9">
        <f>+IS_Data!A233</f>
        <v>0</v>
      </c>
      <c r="D233" s="9">
        <f ca="1">+SUM(OFFSET(IS_Data!D233,0,('Summary P&amp;L'!$D$6-2018-1)*12):OFFSET(IS_Data!D233,0,('Summary P&amp;L'!$D$6-2018-1)*12+'Summary P&amp;L'!$B$2-1))</f>
        <v>0</v>
      </c>
      <c r="E233" s="9">
        <f ca="1">OFFSET(IS_Data!D233,0,('Summary P&amp;L'!$D$6-2018)*12+'Summary P&amp;L'!$B$2-1)</f>
        <v>0</v>
      </c>
      <c r="F233" s="9">
        <f ca="1">OFFSET(IS_Data!D233,0,('Summary P&amp;L'!$D$6-2018-1)*12+'Summary P&amp;L'!$B$2-1)</f>
        <v>0</v>
      </c>
      <c r="G233" s="7">
        <f ca="1">+SUM(OFFSET(IS_Data!D233,0,(-2015+'Summary P&amp;L'!$D$6)*12+'Summary P&amp;L'!$B$1-1):OFFSET(IS_Data!D233,0,(-2015+'Summary P&amp;L'!$D$6)*12*2-1))</f>
        <v>0</v>
      </c>
      <c r="H233" s="10">
        <f>IS_Data!B233</f>
        <v>0</v>
      </c>
    </row>
    <row r="234" spans="1:8" x14ac:dyDescent="0.5">
      <c r="A234" s="9">
        <f>+IS_Data!C234</f>
        <v>0</v>
      </c>
      <c r="B234" s="135">
        <f>IF('Summary P&amp;L'!$F$4="Libs Master","Libs Master",IF(AND('Summary P&amp;L'!$F$4="Liberatores Rollup",AND(H234&lt;&gt;"Libs_G_MA",H234&lt;&gt;"Libs_G_PH"))=TRUE,"Liberatores Rollup",IF(AND('Summary P&amp;L'!$F$4="Libs Grill Rollup",OR(H234="Libs_G_MA",H234="Libs_G_PH"))=TRUE,"Libs Grill Rollup",H234)))</f>
        <v>0</v>
      </c>
      <c r="C234" s="9">
        <f>+IS_Data!A234</f>
        <v>0</v>
      </c>
      <c r="D234" s="9">
        <f ca="1">+SUM(OFFSET(IS_Data!D234,0,('Summary P&amp;L'!$D$6-2018-1)*12):OFFSET(IS_Data!D234,0,('Summary P&amp;L'!$D$6-2018-1)*12+'Summary P&amp;L'!$B$2-1))</f>
        <v>0</v>
      </c>
      <c r="E234" s="9">
        <f ca="1">OFFSET(IS_Data!D234,0,('Summary P&amp;L'!$D$6-2018)*12+'Summary P&amp;L'!$B$2-1)</f>
        <v>0</v>
      </c>
      <c r="F234" s="9">
        <f ca="1">OFFSET(IS_Data!D234,0,('Summary P&amp;L'!$D$6-2018-1)*12+'Summary P&amp;L'!$B$2-1)</f>
        <v>0</v>
      </c>
      <c r="G234" s="7">
        <f ca="1">+SUM(OFFSET(IS_Data!D234,0,(-2015+'Summary P&amp;L'!$D$6)*12+'Summary P&amp;L'!$B$1-1):OFFSET(IS_Data!D234,0,(-2015+'Summary P&amp;L'!$D$6)*12*2-1))</f>
        <v>0</v>
      </c>
      <c r="H234" s="10">
        <f>IS_Data!B234</f>
        <v>0</v>
      </c>
    </row>
    <row r="235" spans="1:8" x14ac:dyDescent="0.5">
      <c r="A235" s="9">
        <f>+IS_Data!C235</f>
        <v>0</v>
      </c>
      <c r="B235" s="135">
        <f>IF('Summary P&amp;L'!$F$4="Libs Master","Libs Master",IF(AND('Summary P&amp;L'!$F$4="Liberatores Rollup",AND(H235&lt;&gt;"Libs_G_MA",H235&lt;&gt;"Libs_G_PH"))=TRUE,"Liberatores Rollup",IF(AND('Summary P&amp;L'!$F$4="Libs Grill Rollup",OR(H235="Libs_G_MA",H235="Libs_G_PH"))=TRUE,"Libs Grill Rollup",H235)))</f>
        <v>0</v>
      </c>
      <c r="C235" s="9">
        <f>+IS_Data!A235</f>
        <v>0</v>
      </c>
      <c r="D235" s="9">
        <f ca="1">+SUM(OFFSET(IS_Data!D235,0,('Summary P&amp;L'!$D$6-2018-1)*12):OFFSET(IS_Data!D235,0,('Summary P&amp;L'!$D$6-2018-1)*12+'Summary P&amp;L'!$B$2-1))</f>
        <v>0</v>
      </c>
      <c r="E235" s="9">
        <f ca="1">OFFSET(IS_Data!D235,0,('Summary P&amp;L'!$D$6-2018)*12+'Summary P&amp;L'!$B$2-1)</f>
        <v>0</v>
      </c>
      <c r="F235" s="9">
        <f ca="1">OFFSET(IS_Data!D235,0,('Summary P&amp;L'!$D$6-2018-1)*12+'Summary P&amp;L'!$B$2-1)</f>
        <v>0</v>
      </c>
      <c r="G235" s="7">
        <f ca="1">+SUM(OFFSET(IS_Data!D235,0,(-2015+'Summary P&amp;L'!$D$6)*12+'Summary P&amp;L'!$B$1-1):OFFSET(IS_Data!D235,0,(-2015+'Summary P&amp;L'!$D$6)*12*2-1))</f>
        <v>0</v>
      </c>
      <c r="H235" s="10">
        <f>IS_Data!B235</f>
        <v>0</v>
      </c>
    </row>
    <row r="236" spans="1:8" x14ac:dyDescent="0.5">
      <c r="A236" s="9">
        <f>+IS_Data!C236</f>
        <v>0</v>
      </c>
      <c r="B236" s="135">
        <f>IF('Summary P&amp;L'!$F$4="Libs Master","Libs Master",IF(AND('Summary P&amp;L'!$F$4="Liberatores Rollup",AND(H236&lt;&gt;"Libs_G_MA",H236&lt;&gt;"Libs_G_PH"))=TRUE,"Liberatores Rollup",IF(AND('Summary P&amp;L'!$F$4="Libs Grill Rollup",OR(H236="Libs_G_MA",H236="Libs_G_PH"))=TRUE,"Libs Grill Rollup",H236)))</f>
        <v>0</v>
      </c>
      <c r="C236" s="9">
        <f>+IS_Data!A236</f>
        <v>0</v>
      </c>
      <c r="D236" s="9">
        <f ca="1">+SUM(OFFSET(IS_Data!D236,0,('Summary P&amp;L'!$D$6-2018-1)*12):OFFSET(IS_Data!D236,0,('Summary P&amp;L'!$D$6-2018-1)*12+'Summary P&amp;L'!$B$2-1))</f>
        <v>0</v>
      </c>
      <c r="E236" s="9">
        <f ca="1">OFFSET(IS_Data!D236,0,('Summary P&amp;L'!$D$6-2018)*12+'Summary P&amp;L'!$B$2-1)</f>
        <v>0</v>
      </c>
      <c r="F236" s="9">
        <f ca="1">OFFSET(IS_Data!D236,0,('Summary P&amp;L'!$D$6-2018-1)*12+'Summary P&amp;L'!$B$2-1)</f>
        <v>0</v>
      </c>
      <c r="G236" s="7">
        <f ca="1">+SUM(OFFSET(IS_Data!D236,0,(-2015+'Summary P&amp;L'!$D$6)*12+'Summary P&amp;L'!$B$1-1):OFFSET(IS_Data!D236,0,(-2015+'Summary P&amp;L'!$D$6)*12*2-1))</f>
        <v>0</v>
      </c>
      <c r="H236" s="10">
        <f>IS_Data!B236</f>
        <v>0</v>
      </c>
    </row>
    <row r="237" spans="1:8" x14ac:dyDescent="0.5">
      <c r="A237" s="9">
        <f>+IS_Data!C237</f>
        <v>0</v>
      </c>
      <c r="B237" s="135">
        <f>IF('Summary P&amp;L'!$F$4="Libs Master","Libs Master",IF(AND('Summary P&amp;L'!$F$4="Liberatores Rollup",AND(H237&lt;&gt;"Libs_G_MA",H237&lt;&gt;"Libs_G_PH"))=TRUE,"Liberatores Rollup",IF(AND('Summary P&amp;L'!$F$4="Libs Grill Rollup",OR(H237="Libs_G_MA",H237="Libs_G_PH"))=TRUE,"Libs Grill Rollup",H237)))</f>
        <v>0</v>
      </c>
      <c r="C237" s="9">
        <f>+IS_Data!A237</f>
        <v>0</v>
      </c>
      <c r="D237" s="9">
        <f ca="1">+SUM(OFFSET(IS_Data!D237,0,('Summary P&amp;L'!$D$6-2018-1)*12):OFFSET(IS_Data!D237,0,('Summary P&amp;L'!$D$6-2018-1)*12+'Summary P&amp;L'!$B$2-1))</f>
        <v>0</v>
      </c>
      <c r="E237" s="9">
        <f ca="1">OFFSET(IS_Data!D237,0,('Summary P&amp;L'!$D$6-2018)*12+'Summary P&amp;L'!$B$2-1)</f>
        <v>0</v>
      </c>
      <c r="F237" s="9">
        <f ca="1">OFFSET(IS_Data!D237,0,('Summary P&amp;L'!$D$6-2018-1)*12+'Summary P&amp;L'!$B$2-1)</f>
        <v>0</v>
      </c>
      <c r="G237" s="7">
        <f ca="1">+SUM(OFFSET(IS_Data!D237,0,(-2015+'Summary P&amp;L'!$D$6)*12+'Summary P&amp;L'!$B$1-1):OFFSET(IS_Data!D237,0,(-2015+'Summary P&amp;L'!$D$6)*12*2-1))</f>
        <v>0</v>
      </c>
      <c r="H237" s="10">
        <f>IS_Data!B237</f>
        <v>0</v>
      </c>
    </row>
    <row r="238" spans="1:8" x14ac:dyDescent="0.5">
      <c r="A238" s="9">
        <f>+IS_Data!C238</f>
        <v>0</v>
      </c>
      <c r="B238" s="135">
        <f>IF('Summary P&amp;L'!$F$4="Libs Master","Libs Master",IF(AND('Summary P&amp;L'!$F$4="Liberatores Rollup",AND(H238&lt;&gt;"Libs_G_MA",H238&lt;&gt;"Libs_G_PH"))=TRUE,"Liberatores Rollup",IF(AND('Summary P&amp;L'!$F$4="Libs Grill Rollup",OR(H238="Libs_G_MA",H238="Libs_G_PH"))=TRUE,"Libs Grill Rollup",H238)))</f>
        <v>0</v>
      </c>
      <c r="C238" s="9">
        <f>+IS_Data!A238</f>
        <v>0</v>
      </c>
      <c r="D238" s="9">
        <f ca="1">+SUM(OFFSET(IS_Data!D238,0,('Summary P&amp;L'!$D$6-2018-1)*12):OFFSET(IS_Data!D238,0,('Summary P&amp;L'!$D$6-2018-1)*12+'Summary P&amp;L'!$B$2-1))</f>
        <v>0</v>
      </c>
      <c r="E238" s="9">
        <f ca="1">OFFSET(IS_Data!D238,0,('Summary P&amp;L'!$D$6-2018)*12+'Summary P&amp;L'!$B$2-1)</f>
        <v>0</v>
      </c>
      <c r="F238" s="9">
        <f ca="1">OFFSET(IS_Data!D238,0,('Summary P&amp;L'!$D$6-2018-1)*12+'Summary P&amp;L'!$B$2-1)</f>
        <v>0</v>
      </c>
      <c r="G238" s="7">
        <f ca="1">+SUM(OFFSET(IS_Data!D238,0,(-2015+'Summary P&amp;L'!$D$6)*12+'Summary P&amp;L'!$B$1-1):OFFSET(IS_Data!D238,0,(-2015+'Summary P&amp;L'!$D$6)*12*2-1))</f>
        <v>0</v>
      </c>
      <c r="H238" s="10">
        <f>IS_Data!B238</f>
        <v>0</v>
      </c>
    </row>
    <row r="239" spans="1:8" x14ac:dyDescent="0.5">
      <c r="A239" s="9">
        <f>+IS_Data!C239</f>
        <v>0</v>
      </c>
      <c r="B239" s="135">
        <f>IF('Summary P&amp;L'!$F$4="Libs Master","Libs Master",IF(AND('Summary P&amp;L'!$F$4="Liberatores Rollup",AND(H239&lt;&gt;"Libs_G_MA",H239&lt;&gt;"Libs_G_PH"))=TRUE,"Liberatores Rollup",IF(AND('Summary P&amp;L'!$F$4="Libs Grill Rollup",OR(H239="Libs_G_MA",H239="Libs_G_PH"))=TRUE,"Libs Grill Rollup",H239)))</f>
        <v>0</v>
      </c>
      <c r="C239" s="9">
        <f>+IS_Data!A239</f>
        <v>0</v>
      </c>
      <c r="D239" s="9">
        <f ca="1">+SUM(OFFSET(IS_Data!D239,0,('Summary P&amp;L'!$D$6-2018-1)*12):OFFSET(IS_Data!D239,0,('Summary P&amp;L'!$D$6-2018-1)*12+'Summary P&amp;L'!$B$2-1))</f>
        <v>0</v>
      </c>
      <c r="E239" s="9">
        <f ca="1">OFFSET(IS_Data!D239,0,('Summary P&amp;L'!$D$6-2018)*12+'Summary P&amp;L'!$B$2-1)</f>
        <v>0</v>
      </c>
      <c r="F239" s="9">
        <f ca="1">OFFSET(IS_Data!D239,0,('Summary P&amp;L'!$D$6-2018-1)*12+'Summary P&amp;L'!$B$2-1)</f>
        <v>0</v>
      </c>
      <c r="G239" s="7">
        <f ca="1">+SUM(OFFSET(IS_Data!D239,0,(-2015+'Summary P&amp;L'!$D$6)*12+'Summary P&amp;L'!$B$1-1):OFFSET(IS_Data!D239,0,(-2015+'Summary P&amp;L'!$D$6)*12*2-1))</f>
        <v>0</v>
      </c>
      <c r="H239" s="10">
        <f>IS_Data!B239</f>
        <v>0</v>
      </c>
    </row>
    <row r="240" spans="1:8" x14ac:dyDescent="0.5">
      <c r="A240" s="9">
        <f>+IS_Data!C240</f>
        <v>0</v>
      </c>
      <c r="B240" s="135">
        <f>IF('Summary P&amp;L'!$F$4="Libs Master","Libs Master",IF(AND('Summary P&amp;L'!$F$4="Liberatores Rollup",AND(H240&lt;&gt;"Libs_G_MA",H240&lt;&gt;"Libs_G_PH"))=TRUE,"Liberatores Rollup",IF(AND('Summary P&amp;L'!$F$4="Libs Grill Rollup",OR(H240="Libs_G_MA",H240="Libs_G_PH"))=TRUE,"Libs Grill Rollup",H240)))</f>
        <v>0</v>
      </c>
      <c r="C240" s="9">
        <f>+IS_Data!A240</f>
        <v>0</v>
      </c>
      <c r="D240" s="9">
        <f ca="1">+SUM(OFFSET(IS_Data!D240,0,('Summary P&amp;L'!$D$6-2018-1)*12):OFFSET(IS_Data!D240,0,('Summary P&amp;L'!$D$6-2018-1)*12+'Summary P&amp;L'!$B$2-1))</f>
        <v>0</v>
      </c>
      <c r="E240" s="9">
        <f ca="1">OFFSET(IS_Data!D240,0,('Summary P&amp;L'!$D$6-2018)*12+'Summary P&amp;L'!$B$2-1)</f>
        <v>0</v>
      </c>
      <c r="F240" s="9">
        <f ca="1">OFFSET(IS_Data!D240,0,('Summary P&amp;L'!$D$6-2018-1)*12+'Summary P&amp;L'!$B$2-1)</f>
        <v>0</v>
      </c>
      <c r="G240" s="7">
        <f ca="1">+SUM(OFFSET(IS_Data!D240,0,(-2015+'Summary P&amp;L'!$D$6)*12+'Summary P&amp;L'!$B$1-1):OFFSET(IS_Data!D240,0,(-2015+'Summary P&amp;L'!$D$6)*12*2-1))</f>
        <v>0</v>
      </c>
      <c r="H240" s="10">
        <f>IS_Data!B240</f>
        <v>0</v>
      </c>
    </row>
    <row r="241" spans="1:8" x14ac:dyDescent="0.5">
      <c r="A241" s="9">
        <f>+IS_Data!C241</f>
        <v>0</v>
      </c>
      <c r="B241" s="135">
        <f>IF('Summary P&amp;L'!$F$4="Libs Master","Libs Master",IF(AND('Summary P&amp;L'!$F$4="Liberatores Rollup",AND(H241&lt;&gt;"Libs_G_MA",H241&lt;&gt;"Libs_G_PH"))=TRUE,"Liberatores Rollup",IF(AND('Summary P&amp;L'!$F$4="Libs Grill Rollup",OR(H241="Libs_G_MA",H241="Libs_G_PH"))=TRUE,"Libs Grill Rollup",H241)))</f>
        <v>0</v>
      </c>
      <c r="C241" s="9">
        <f>+IS_Data!A241</f>
        <v>0</v>
      </c>
      <c r="D241" s="9">
        <f ca="1">+SUM(OFFSET(IS_Data!D241,0,('Summary P&amp;L'!$D$6-2018-1)*12):OFFSET(IS_Data!D241,0,('Summary P&amp;L'!$D$6-2018-1)*12+'Summary P&amp;L'!$B$2-1))</f>
        <v>0</v>
      </c>
      <c r="E241" s="9">
        <f ca="1">OFFSET(IS_Data!D241,0,('Summary P&amp;L'!$D$6-2018)*12+'Summary P&amp;L'!$B$2-1)</f>
        <v>0</v>
      </c>
      <c r="F241" s="9">
        <f ca="1">OFFSET(IS_Data!D241,0,('Summary P&amp;L'!$D$6-2018-1)*12+'Summary P&amp;L'!$B$2-1)</f>
        <v>0</v>
      </c>
      <c r="G241" s="7">
        <f ca="1">+SUM(OFFSET(IS_Data!D241,0,(-2015+'Summary P&amp;L'!$D$6)*12+'Summary P&amp;L'!$B$1-1):OFFSET(IS_Data!D241,0,(-2015+'Summary P&amp;L'!$D$6)*12*2-1))</f>
        <v>0</v>
      </c>
      <c r="H241" s="10">
        <f>IS_Data!B241</f>
        <v>0</v>
      </c>
    </row>
    <row r="242" spans="1:8" x14ac:dyDescent="0.5">
      <c r="A242" s="9">
        <f>+IS_Data!C242</f>
        <v>0</v>
      </c>
      <c r="B242" s="135">
        <f>IF('Summary P&amp;L'!$F$4="Libs Master","Libs Master",IF(AND('Summary P&amp;L'!$F$4="Liberatores Rollup",AND(H242&lt;&gt;"Libs_G_MA",H242&lt;&gt;"Libs_G_PH"))=TRUE,"Liberatores Rollup",IF(AND('Summary P&amp;L'!$F$4="Libs Grill Rollup",OR(H242="Libs_G_MA",H242="Libs_G_PH"))=TRUE,"Libs Grill Rollup",H242)))</f>
        <v>0</v>
      </c>
      <c r="C242" s="9">
        <f>+IS_Data!A242</f>
        <v>0</v>
      </c>
      <c r="D242" s="9">
        <f ca="1">+SUM(OFFSET(IS_Data!D242,0,('Summary P&amp;L'!$D$6-2018-1)*12):OFFSET(IS_Data!D242,0,('Summary P&amp;L'!$D$6-2018-1)*12+'Summary P&amp;L'!$B$2-1))</f>
        <v>0</v>
      </c>
      <c r="E242" s="9">
        <f ca="1">OFFSET(IS_Data!D242,0,('Summary P&amp;L'!$D$6-2018)*12+'Summary P&amp;L'!$B$2-1)</f>
        <v>0</v>
      </c>
      <c r="F242" s="9">
        <f ca="1">OFFSET(IS_Data!D242,0,('Summary P&amp;L'!$D$6-2018-1)*12+'Summary P&amp;L'!$B$2-1)</f>
        <v>0</v>
      </c>
      <c r="G242" s="7">
        <f ca="1">+SUM(OFFSET(IS_Data!D242,0,(-2015+'Summary P&amp;L'!$D$6)*12+'Summary P&amp;L'!$B$1-1):OFFSET(IS_Data!D242,0,(-2015+'Summary P&amp;L'!$D$6)*12*2-1))</f>
        <v>0</v>
      </c>
      <c r="H242" s="10">
        <f>IS_Data!B242</f>
        <v>0</v>
      </c>
    </row>
    <row r="243" spans="1:8" x14ac:dyDescent="0.5">
      <c r="A243" s="9">
        <f>+IS_Data!C243</f>
        <v>0</v>
      </c>
      <c r="B243" s="135">
        <f>IF('Summary P&amp;L'!$F$4="Libs Master","Libs Master",IF(AND('Summary P&amp;L'!$F$4="Liberatores Rollup",AND(H243&lt;&gt;"Libs_G_MA",H243&lt;&gt;"Libs_G_PH"))=TRUE,"Liberatores Rollup",IF(AND('Summary P&amp;L'!$F$4="Libs Grill Rollup",OR(H243="Libs_G_MA",H243="Libs_G_PH"))=TRUE,"Libs Grill Rollup",H243)))</f>
        <v>0</v>
      </c>
      <c r="C243" s="9">
        <f>+IS_Data!A243</f>
        <v>0</v>
      </c>
      <c r="D243" s="9">
        <f ca="1">+SUM(OFFSET(IS_Data!D243,0,('Summary P&amp;L'!$D$6-2018-1)*12):OFFSET(IS_Data!D243,0,('Summary P&amp;L'!$D$6-2018-1)*12+'Summary P&amp;L'!$B$2-1))</f>
        <v>0</v>
      </c>
      <c r="E243" s="9">
        <f ca="1">OFFSET(IS_Data!D243,0,('Summary P&amp;L'!$D$6-2018)*12+'Summary P&amp;L'!$B$2-1)</f>
        <v>0</v>
      </c>
      <c r="F243" s="9">
        <f ca="1">OFFSET(IS_Data!D243,0,('Summary P&amp;L'!$D$6-2018-1)*12+'Summary P&amp;L'!$B$2-1)</f>
        <v>0</v>
      </c>
      <c r="G243" s="12">
        <f ca="1">+SUM(OFFSET(IS_Data!D243,0,(-2015+'Summary P&amp;L'!$D$6)*12+'Summary P&amp;L'!$B$1-1):OFFSET(IS_Data!D243,0,(-2015+'Summary P&amp;L'!$D$6)*12*2-1))</f>
        <v>0</v>
      </c>
      <c r="H243" s="10">
        <f>IS_Data!B243</f>
        <v>0</v>
      </c>
    </row>
    <row r="244" spans="1:8" x14ac:dyDescent="0.5">
      <c r="A244" s="9">
        <f>+IS_Data!C244</f>
        <v>0</v>
      </c>
      <c r="B244" s="135">
        <f>IF('Summary P&amp;L'!$F$4="Libs Master","Libs Master",IF(AND('Summary P&amp;L'!$F$4="Liberatores Rollup",AND(H244&lt;&gt;"Libs_G_MA",H244&lt;&gt;"Libs_G_PH"))=TRUE,"Liberatores Rollup",IF(AND('Summary P&amp;L'!$F$4="Libs Grill Rollup",OR(H244="Libs_G_MA",H244="Libs_G_PH"))=TRUE,"Libs Grill Rollup",H244)))</f>
        <v>0</v>
      </c>
      <c r="C244" s="9">
        <f>+IS_Data!A244</f>
        <v>0</v>
      </c>
      <c r="D244" s="9">
        <f ca="1">+SUM(OFFSET(IS_Data!D244,0,('Summary P&amp;L'!$D$6-2018-1)*12):OFFSET(IS_Data!D244,0,('Summary P&amp;L'!$D$6-2018-1)*12+'Summary P&amp;L'!$B$2-1))</f>
        <v>0</v>
      </c>
      <c r="E244" s="9">
        <f ca="1">OFFSET(IS_Data!D244,0,('Summary P&amp;L'!$D$6-2018)*12+'Summary P&amp;L'!$B$2-1)</f>
        <v>0</v>
      </c>
      <c r="F244" s="9">
        <f ca="1">OFFSET(IS_Data!D244,0,('Summary P&amp;L'!$D$6-2018-1)*12+'Summary P&amp;L'!$B$2-1)</f>
        <v>0</v>
      </c>
      <c r="G244" s="7">
        <f ca="1">+SUM(OFFSET(IS_Data!D244,0,(-2015+'Summary P&amp;L'!$D$6)*12+'Summary P&amp;L'!$B$1-1):OFFSET(IS_Data!D244,0,(-2015+'Summary P&amp;L'!$D$6)*12*2-1))</f>
        <v>0</v>
      </c>
      <c r="H244" s="10">
        <f>IS_Data!B244</f>
        <v>0</v>
      </c>
    </row>
    <row r="245" spans="1:8" x14ac:dyDescent="0.5">
      <c r="A245" s="9">
        <f>+IS_Data!C245</f>
        <v>0</v>
      </c>
      <c r="B245" s="135">
        <f>IF('Summary P&amp;L'!$F$4="Libs Master","Libs Master",IF(AND('Summary P&amp;L'!$F$4="Liberatores Rollup",AND(H245&lt;&gt;"Libs_G_MA",H245&lt;&gt;"Libs_G_PH"))=TRUE,"Liberatores Rollup",IF(AND('Summary P&amp;L'!$F$4="Libs Grill Rollup",OR(H245="Libs_G_MA",H245="Libs_G_PH"))=TRUE,"Libs Grill Rollup",H245)))</f>
        <v>0</v>
      </c>
      <c r="C245" s="9">
        <f>+IS_Data!A245</f>
        <v>0</v>
      </c>
      <c r="D245" s="9">
        <f ca="1">+SUM(OFFSET(IS_Data!D245,0,('Summary P&amp;L'!$D$6-2018-1)*12):OFFSET(IS_Data!D245,0,('Summary P&amp;L'!$D$6-2018-1)*12+'Summary P&amp;L'!$B$2-1))</f>
        <v>0</v>
      </c>
      <c r="E245" s="9">
        <f ca="1">OFFSET(IS_Data!D245,0,('Summary P&amp;L'!$D$6-2018)*12+'Summary P&amp;L'!$B$2-1)</f>
        <v>0</v>
      </c>
      <c r="F245" s="9">
        <f ca="1">OFFSET(IS_Data!D245,0,('Summary P&amp;L'!$D$6-2018-1)*12+'Summary P&amp;L'!$B$2-1)</f>
        <v>0</v>
      </c>
      <c r="G245" s="7">
        <f ca="1">+SUM(OFFSET(IS_Data!D245,0,(-2015+'Summary P&amp;L'!$D$6)*12+'Summary P&amp;L'!$B$1-1):OFFSET(IS_Data!D245,0,(-2015+'Summary P&amp;L'!$D$6)*12*2-1))</f>
        <v>0</v>
      </c>
      <c r="H245" s="10">
        <f>IS_Data!B245</f>
        <v>0</v>
      </c>
    </row>
    <row r="246" spans="1:8" x14ac:dyDescent="0.5">
      <c r="A246" s="9">
        <f>+IS_Data!C246</f>
        <v>0</v>
      </c>
      <c r="B246" s="135">
        <f>IF('Summary P&amp;L'!$F$4="Libs Master","Libs Master",IF(AND('Summary P&amp;L'!$F$4="Liberatores Rollup",AND(H246&lt;&gt;"Libs_G_MA",H246&lt;&gt;"Libs_G_PH"))=TRUE,"Liberatores Rollup",IF(AND('Summary P&amp;L'!$F$4="Libs Grill Rollup",OR(H246="Libs_G_MA",H246="Libs_G_PH"))=TRUE,"Libs Grill Rollup",H246)))</f>
        <v>0</v>
      </c>
      <c r="C246" s="9">
        <f>+IS_Data!A246</f>
        <v>0</v>
      </c>
      <c r="D246" s="9">
        <f ca="1">+SUM(OFFSET(IS_Data!D246,0,('Summary P&amp;L'!$D$6-2018-1)*12):OFFSET(IS_Data!D246,0,('Summary P&amp;L'!$D$6-2018-1)*12+'Summary P&amp;L'!$B$2-1))</f>
        <v>0</v>
      </c>
      <c r="E246" s="9">
        <f ca="1">OFFSET(IS_Data!D246,0,('Summary P&amp;L'!$D$6-2018)*12+'Summary P&amp;L'!$B$2-1)</f>
        <v>0</v>
      </c>
      <c r="F246" s="9">
        <f ca="1">OFFSET(IS_Data!D246,0,('Summary P&amp;L'!$D$6-2018-1)*12+'Summary P&amp;L'!$B$2-1)</f>
        <v>0</v>
      </c>
      <c r="G246" s="7">
        <f ca="1">+SUM(OFFSET(IS_Data!D246,0,(-2015+'Summary P&amp;L'!$D$6)*12+'Summary P&amp;L'!$B$1-1):OFFSET(IS_Data!D246,0,(-2015+'Summary P&amp;L'!$D$6)*12*2-1))</f>
        <v>0</v>
      </c>
      <c r="H246" s="10">
        <f>IS_Data!B246</f>
        <v>0</v>
      </c>
    </row>
    <row r="247" spans="1:8" x14ac:dyDescent="0.5">
      <c r="A247" s="9">
        <f>+IS_Data!C247</f>
        <v>0</v>
      </c>
      <c r="B247" s="135">
        <f>IF('Summary P&amp;L'!$F$4="Libs Master","Libs Master",IF(AND('Summary P&amp;L'!$F$4="Liberatores Rollup",AND(H247&lt;&gt;"Libs_G_MA",H247&lt;&gt;"Libs_G_PH"))=TRUE,"Liberatores Rollup",IF(AND('Summary P&amp;L'!$F$4="Libs Grill Rollup",OR(H247="Libs_G_MA",H247="Libs_G_PH"))=TRUE,"Libs Grill Rollup",H247)))</f>
        <v>0</v>
      </c>
      <c r="C247" s="9">
        <f>+IS_Data!A247</f>
        <v>0</v>
      </c>
      <c r="D247" s="9">
        <f ca="1">+SUM(OFFSET(IS_Data!D247,0,('Summary P&amp;L'!$D$6-2018-1)*12):OFFSET(IS_Data!D247,0,('Summary P&amp;L'!$D$6-2018-1)*12+'Summary P&amp;L'!$B$2-1))</f>
        <v>0</v>
      </c>
      <c r="E247" s="9">
        <f ca="1">OFFSET(IS_Data!D247,0,('Summary P&amp;L'!$D$6-2018)*12+'Summary P&amp;L'!$B$2-1)</f>
        <v>0</v>
      </c>
      <c r="F247" s="9">
        <f ca="1">OFFSET(IS_Data!D247,0,('Summary P&amp;L'!$D$6-2018-1)*12+'Summary P&amp;L'!$B$2-1)</f>
        <v>0</v>
      </c>
      <c r="G247" s="7">
        <f ca="1">+SUM(OFFSET(IS_Data!D247,0,(-2015+'Summary P&amp;L'!$D$6)*12+'Summary P&amp;L'!$B$1-1):OFFSET(IS_Data!D247,0,(-2015+'Summary P&amp;L'!$D$6)*12*2-1))</f>
        <v>0</v>
      </c>
      <c r="H247" s="10">
        <f>IS_Data!B247</f>
        <v>0</v>
      </c>
    </row>
    <row r="248" spans="1:8" x14ac:dyDescent="0.5">
      <c r="A248" s="9">
        <f>+IS_Data!C248</f>
        <v>0</v>
      </c>
      <c r="B248" s="135">
        <f>IF('Summary P&amp;L'!$F$4="Libs Master","Libs Master",IF(AND('Summary P&amp;L'!$F$4="Liberatores Rollup",AND(H248&lt;&gt;"Libs_G_MA",H248&lt;&gt;"Libs_G_PH"))=TRUE,"Liberatores Rollup",IF(AND('Summary P&amp;L'!$F$4="Libs Grill Rollup",OR(H248="Libs_G_MA",H248="Libs_G_PH"))=TRUE,"Libs Grill Rollup",H248)))</f>
        <v>0</v>
      </c>
      <c r="C248" s="9">
        <f>+IS_Data!A248</f>
        <v>0</v>
      </c>
      <c r="D248" s="9">
        <f ca="1">+SUM(OFFSET(IS_Data!D248,0,('Summary P&amp;L'!$D$6-2018-1)*12):OFFSET(IS_Data!D248,0,('Summary P&amp;L'!$D$6-2018-1)*12+'Summary P&amp;L'!$B$2-1))</f>
        <v>0</v>
      </c>
      <c r="E248" s="9">
        <f ca="1">OFFSET(IS_Data!D248,0,('Summary P&amp;L'!$D$6-2018)*12+'Summary P&amp;L'!$B$2-1)</f>
        <v>0</v>
      </c>
      <c r="F248" s="9">
        <f ca="1">OFFSET(IS_Data!D248,0,('Summary P&amp;L'!$D$6-2018-1)*12+'Summary P&amp;L'!$B$2-1)</f>
        <v>0</v>
      </c>
      <c r="G248" s="7">
        <f ca="1">+SUM(OFFSET(IS_Data!D248,0,(-2015+'Summary P&amp;L'!$D$6)*12+'Summary P&amp;L'!$B$1-1):OFFSET(IS_Data!D248,0,(-2015+'Summary P&amp;L'!$D$6)*12*2-1))</f>
        <v>0</v>
      </c>
      <c r="H248" s="10">
        <f>IS_Data!B248</f>
        <v>0</v>
      </c>
    </row>
    <row r="249" spans="1:8" x14ac:dyDescent="0.5">
      <c r="A249" s="9">
        <f>+IS_Data!C249</f>
        <v>0</v>
      </c>
      <c r="B249" s="135">
        <f>IF('Summary P&amp;L'!$F$4="Libs Master","Libs Master",IF(AND('Summary P&amp;L'!$F$4="Liberatores Rollup",AND(H249&lt;&gt;"Libs_G_MA",H249&lt;&gt;"Libs_G_PH"))=TRUE,"Liberatores Rollup",IF(AND('Summary P&amp;L'!$F$4="Libs Grill Rollup",OR(H249="Libs_G_MA",H249="Libs_G_PH"))=TRUE,"Libs Grill Rollup",H249)))</f>
        <v>0</v>
      </c>
      <c r="C249" s="9">
        <f>+IS_Data!A249</f>
        <v>0</v>
      </c>
      <c r="D249" s="9">
        <f ca="1">+SUM(OFFSET(IS_Data!D249,0,('Summary P&amp;L'!$D$6-2018-1)*12):OFFSET(IS_Data!D249,0,('Summary P&amp;L'!$D$6-2018-1)*12+'Summary P&amp;L'!$B$2-1))</f>
        <v>0</v>
      </c>
      <c r="E249" s="9">
        <f ca="1">OFFSET(IS_Data!D249,0,('Summary P&amp;L'!$D$6-2018)*12+'Summary P&amp;L'!$B$2-1)</f>
        <v>0</v>
      </c>
      <c r="F249" s="9">
        <f ca="1">OFFSET(IS_Data!D249,0,('Summary P&amp;L'!$D$6-2018-1)*12+'Summary P&amp;L'!$B$2-1)</f>
        <v>0</v>
      </c>
      <c r="G249" s="7">
        <f ca="1">+SUM(OFFSET(IS_Data!D249,0,(-2015+'Summary P&amp;L'!$D$6)*12+'Summary P&amp;L'!$B$1-1):OFFSET(IS_Data!D249,0,(-2015+'Summary P&amp;L'!$D$6)*12*2-1))</f>
        <v>0</v>
      </c>
      <c r="H249" s="10">
        <f>IS_Data!B249</f>
        <v>0</v>
      </c>
    </row>
    <row r="250" spans="1:8" x14ac:dyDescent="0.5">
      <c r="A250" s="9">
        <f>+IS_Data!C250</f>
        <v>0</v>
      </c>
      <c r="B250" s="135">
        <f>IF('Summary P&amp;L'!$F$4="Libs Master","Libs Master",IF(AND('Summary P&amp;L'!$F$4="Liberatores Rollup",AND(H250&lt;&gt;"Libs_G_MA",H250&lt;&gt;"Libs_G_PH"))=TRUE,"Liberatores Rollup",IF(AND('Summary P&amp;L'!$F$4="Libs Grill Rollup",OR(H250="Libs_G_MA",H250="Libs_G_PH"))=TRUE,"Libs Grill Rollup",H250)))</f>
        <v>0</v>
      </c>
      <c r="C250" s="9">
        <f>+IS_Data!A250</f>
        <v>0</v>
      </c>
      <c r="D250" s="9">
        <f ca="1">+SUM(OFFSET(IS_Data!D250,0,('Summary P&amp;L'!$D$6-2018-1)*12):OFFSET(IS_Data!D250,0,('Summary P&amp;L'!$D$6-2018-1)*12+'Summary P&amp;L'!$B$2-1))</f>
        <v>0</v>
      </c>
      <c r="E250" s="9">
        <f ca="1">OFFSET(IS_Data!D250,0,('Summary P&amp;L'!$D$6-2018)*12+'Summary P&amp;L'!$B$2-1)</f>
        <v>0</v>
      </c>
      <c r="F250" s="9">
        <f ca="1">OFFSET(IS_Data!D250,0,('Summary P&amp;L'!$D$6-2018-1)*12+'Summary P&amp;L'!$B$2-1)</f>
        <v>0</v>
      </c>
      <c r="G250" s="7">
        <f ca="1">+SUM(OFFSET(IS_Data!D250,0,(-2015+'Summary P&amp;L'!$D$6)*12+'Summary P&amp;L'!$B$1-1):OFFSET(IS_Data!D250,0,(-2015+'Summary P&amp;L'!$D$6)*12*2-1))</f>
        <v>0</v>
      </c>
      <c r="H250" s="10">
        <f>IS_Data!B250</f>
        <v>0</v>
      </c>
    </row>
    <row r="251" spans="1:8" x14ac:dyDescent="0.5">
      <c r="A251" s="9">
        <f>+IS_Data!C251</f>
        <v>0</v>
      </c>
      <c r="B251" s="135">
        <f>IF('Summary P&amp;L'!$F$4="Libs Master","Libs Master",IF(AND('Summary P&amp;L'!$F$4="Liberatores Rollup",AND(H251&lt;&gt;"Libs_G_MA",H251&lt;&gt;"Libs_G_PH"))=TRUE,"Liberatores Rollup",IF(AND('Summary P&amp;L'!$F$4="Libs Grill Rollup",OR(H251="Libs_G_MA",H251="Libs_G_PH"))=TRUE,"Libs Grill Rollup",H251)))</f>
        <v>0</v>
      </c>
      <c r="C251" s="9">
        <f>+IS_Data!A251</f>
        <v>0</v>
      </c>
      <c r="D251" s="9">
        <f ca="1">+SUM(OFFSET(IS_Data!D251,0,('Summary P&amp;L'!$D$6-2018-1)*12):OFFSET(IS_Data!D251,0,('Summary P&amp;L'!$D$6-2018-1)*12+'Summary P&amp;L'!$B$2-1))</f>
        <v>0</v>
      </c>
      <c r="E251" s="9">
        <f ca="1">OFFSET(IS_Data!D251,0,('Summary P&amp;L'!$D$6-2018)*12+'Summary P&amp;L'!$B$2-1)</f>
        <v>0</v>
      </c>
      <c r="F251" s="9">
        <f ca="1">OFFSET(IS_Data!D251,0,('Summary P&amp;L'!$D$6-2018-1)*12+'Summary P&amp;L'!$B$2-1)</f>
        <v>0</v>
      </c>
      <c r="G251" s="7">
        <f ca="1">+SUM(OFFSET(IS_Data!D251,0,(-2015+'Summary P&amp;L'!$D$6)*12+'Summary P&amp;L'!$B$1-1):OFFSET(IS_Data!D251,0,(-2015+'Summary P&amp;L'!$D$6)*12*2-1))</f>
        <v>0</v>
      </c>
      <c r="H251" s="10">
        <f>IS_Data!B251</f>
        <v>0</v>
      </c>
    </row>
    <row r="252" spans="1:8" x14ac:dyDescent="0.5">
      <c r="A252" s="9">
        <f>+IS_Data!C252</f>
        <v>0</v>
      </c>
      <c r="B252" s="135">
        <f>IF('Summary P&amp;L'!$F$4="Libs Master","Libs Master",IF(AND('Summary P&amp;L'!$F$4="Liberatores Rollup",AND(H252&lt;&gt;"Libs_G_MA",H252&lt;&gt;"Libs_G_PH"))=TRUE,"Liberatores Rollup",IF(AND('Summary P&amp;L'!$F$4="Libs Grill Rollup",OR(H252="Libs_G_MA",H252="Libs_G_PH"))=TRUE,"Libs Grill Rollup",H252)))</f>
        <v>0</v>
      </c>
      <c r="C252" s="9">
        <f>+IS_Data!A252</f>
        <v>0</v>
      </c>
      <c r="D252" s="9">
        <f ca="1">+SUM(OFFSET(IS_Data!D252,0,('Summary P&amp;L'!$D$6-2018-1)*12):OFFSET(IS_Data!D252,0,('Summary P&amp;L'!$D$6-2018-1)*12+'Summary P&amp;L'!$B$2-1))</f>
        <v>0</v>
      </c>
      <c r="E252" s="9">
        <f ca="1">OFFSET(IS_Data!D252,0,('Summary P&amp;L'!$D$6-2018)*12+'Summary P&amp;L'!$B$2-1)</f>
        <v>0</v>
      </c>
      <c r="F252" s="9">
        <f ca="1">OFFSET(IS_Data!D252,0,('Summary P&amp;L'!$D$6-2018-1)*12+'Summary P&amp;L'!$B$2-1)</f>
        <v>0</v>
      </c>
      <c r="G252" s="7">
        <f ca="1">+SUM(OFFSET(IS_Data!D252,0,(-2015+'Summary P&amp;L'!$D$6)*12+'Summary P&amp;L'!$B$1-1):OFFSET(IS_Data!D252,0,(-2015+'Summary P&amp;L'!$D$6)*12*2-1))</f>
        <v>0</v>
      </c>
      <c r="H252" s="10">
        <f>IS_Data!B252</f>
        <v>0</v>
      </c>
    </row>
    <row r="253" spans="1:8" x14ac:dyDescent="0.5">
      <c r="A253" s="9">
        <f>+IS_Data!C253</f>
        <v>0</v>
      </c>
      <c r="B253" s="135">
        <f>IF('Summary P&amp;L'!$F$4="Libs Master","Libs Master",IF(AND('Summary P&amp;L'!$F$4="Liberatores Rollup",AND(H253&lt;&gt;"Libs_G_MA",H253&lt;&gt;"Libs_G_PH"))=TRUE,"Liberatores Rollup",IF(AND('Summary P&amp;L'!$F$4="Libs Grill Rollup",OR(H253="Libs_G_MA",H253="Libs_G_PH"))=TRUE,"Libs Grill Rollup",H253)))</f>
        <v>0</v>
      </c>
      <c r="C253" s="9">
        <f>+IS_Data!A253</f>
        <v>0</v>
      </c>
      <c r="D253" s="9">
        <f ca="1">+SUM(OFFSET(IS_Data!D253,0,('Summary P&amp;L'!$D$6-2018-1)*12):OFFSET(IS_Data!D253,0,('Summary P&amp;L'!$D$6-2018-1)*12+'Summary P&amp;L'!$B$2-1))</f>
        <v>0</v>
      </c>
      <c r="E253" s="9">
        <f ca="1">OFFSET(IS_Data!D253,0,('Summary P&amp;L'!$D$6-2018)*12+'Summary P&amp;L'!$B$2-1)</f>
        <v>0</v>
      </c>
      <c r="F253" s="9">
        <f ca="1">OFFSET(IS_Data!D253,0,('Summary P&amp;L'!$D$6-2018-1)*12+'Summary P&amp;L'!$B$2-1)</f>
        <v>0</v>
      </c>
      <c r="G253" s="7">
        <f ca="1">+SUM(OFFSET(IS_Data!D253,0,(-2015+'Summary P&amp;L'!$D$6)*12+'Summary P&amp;L'!$B$1-1):OFFSET(IS_Data!D253,0,(-2015+'Summary P&amp;L'!$D$6)*12*2-1))</f>
        <v>0</v>
      </c>
      <c r="H253" s="10">
        <f>IS_Data!B253</f>
        <v>0</v>
      </c>
    </row>
    <row r="254" spans="1:8" x14ac:dyDescent="0.5">
      <c r="A254" s="9">
        <f>+IS_Data!C254</f>
        <v>0</v>
      </c>
      <c r="B254" s="135">
        <f>IF('Summary P&amp;L'!$F$4="Libs Master","Libs Master",IF(AND('Summary P&amp;L'!$F$4="Liberatores Rollup",AND(H254&lt;&gt;"Libs_G_MA",H254&lt;&gt;"Libs_G_PH"))=TRUE,"Liberatores Rollup",IF(AND('Summary P&amp;L'!$F$4="Libs Grill Rollup",OR(H254="Libs_G_MA",H254="Libs_G_PH"))=TRUE,"Libs Grill Rollup",H254)))</f>
        <v>0</v>
      </c>
      <c r="C254" s="9">
        <f>+IS_Data!A254</f>
        <v>0</v>
      </c>
      <c r="D254" s="9">
        <f ca="1">+SUM(OFFSET(IS_Data!D254,0,('Summary P&amp;L'!$D$6-2018-1)*12):OFFSET(IS_Data!D254,0,('Summary P&amp;L'!$D$6-2018-1)*12+'Summary P&amp;L'!$B$2-1))</f>
        <v>0</v>
      </c>
      <c r="E254" s="9">
        <f ca="1">OFFSET(IS_Data!D254,0,('Summary P&amp;L'!$D$6-2018)*12+'Summary P&amp;L'!$B$2-1)</f>
        <v>0</v>
      </c>
      <c r="F254" s="9">
        <f ca="1">OFFSET(IS_Data!D254,0,('Summary P&amp;L'!$D$6-2018-1)*12+'Summary P&amp;L'!$B$2-1)</f>
        <v>0</v>
      </c>
      <c r="G254" s="7">
        <f ca="1">+SUM(OFFSET(IS_Data!D254,0,(-2015+'Summary P&amp;L'!$D$6)*12+'Summary P&amp;L'!$B$1-1):OFFSET(IS_Data!D254,0,(-2015+'Summary P&amp;L'!$D$6)*12*2-1))</f>
        <v>0</v>
      </c>
      <c r="H254" s="10">
        <f>IS_Data!B254</f>
        <v>0</v>
      </c>
    </row>
    <row r="255" spans="1:8" x14ac:dyDescent="0.5">
      <c r="A255" s="9">
        <f>+IS_Data!C255</f>
        <v>0</v>
      </c>
      <c r="B255" s="135">
        <f>IF('Summary P&amp;L'!$F$4="Libs Master","Libs Master",IF(AND('Summary P&amp;L'!$F$4="Liberatores Rollup",AND(H255&lt;&gt;"Libs_G_MA",H255&lt;&gt;"Libs_G_PH"))=TRUE,"Liberatores Rollup",IF(AND('Summary P&amp;L'!$F$4="Libs Grill Rollup",OR(H255="Libs_G_MA",H255="Libs_G_PH"))=TRUE,"Libs Grill Rollup",H255)))</f>
        <v>0</v>
      </c>
      <c r="C255" s="9">
        <f>+IS_Data!A255</f>
        <v>0</v>
      </c>
      <c r="D255" s="9">
        <f ca="1">+SUM(OFFSET(IS_Data!D255,0,('Summary P&amp;L'!$D$6-2018-1)*12):OFFSET(IS_Data!D255,0,('Summary P&amp;L'!$D$6-2018-1)*12+'Summary P&amp;L'!$B$2-1))</f>
        <v>0</v>
      </c>
      <c r="E255" s="9">
        <f ca="1">OFFSET(IS_Data!D255,0,('Summary P&amp;L'!$D$6-2018)*12+'Summary P&amp;L'!$B$2-1)</f>
        <v>0</v>
      </c>
      <c r="F255" s="9">
        <f ca="1">OFFSET(IS_Data!D255,0,('Summary P&amp;L'!$D$6-2018-1)*12+'Summary P&amp;L'!$B$2-1)</f>
        <v>0</v>
      </c>
      <c r="G255" s="7">
        <f ca="1">+SUM(OFFSET(IS_Data!D255,0,(-2015+'Summary P&amp;L'!$D$6)*12+'Summary P&amp;L'!$B$1-1):OFFSET(IS_Data!D255,0,(-2015+'Summary P&amp;L'!$D$6)*12*2-1))</f>
        <v>0</v>
      </c>
      <c r="H255" s="10">
        <f>IS_Data!B255</f>
        <v>0</v>
      </c>
    </row>
    <row r="256" spans="1:8" x14ac:dyDescent="0.5">
      <c r="A256" s="9">
        <f>+IS_Data!C256</f>
        <v>0</v>
      </c>
      <c r="B256" s="135">
        <f>IF('Summary P&amp;L'!$F$4="Libs Master","Libs Master",IF(AND('Summary P&amp;L'!$F$4="Liberatores Rollup",AND(H256&lt;&gt;"Libs_G_MA",H256&lt;&gt;"Libs_G_PH"))=TRUE,"Liberatores Rollup",IF(AND('Summary P&amp;L'!$F$4="Libs Grill Rollup",OR(H256="Libs_G_MA",H256="Libs_G_PH"))=TRUE,"Libs Grill Rollup",H256)))</f>
        <v>0</v>
      </c>
      <c r="C256" s="9">
        <f>+IS_Data!A256</f>
        <v>0</v>
      </c>
      <c r="D256" s="9">
        <f ca="1">+SUM(OFFSET(IS_Data!D256,0,('Summary P&amp;L'!$D$6-2018-1)*12):OFFSET(IS_Data!D256,0,('Summary P&amp;L'!$D$6-2018-1)*12+'Summary P&amp;L'!$B$2-1))</f>
        <v>0</v>
      </c>
      <c r="E256" s="9">
        <f ca="1">OFFSET(IS_Data!D256,0,('Summary P&amp;L'!$D$6-2018)*12+'Summary P&amp;L'!$B$2-1)</f>
        <v>0</v>
      </c>
      <c r="F256" s="9">
        <f ca="1">OFFSET(IS_Data!D256,0,('Summary P&amp;L'!$D$6-2018-1)*12+'Summary P&amp;L'!$B$2-1)</f>
        <v>0</v>
      </c>
      <c r="G256" s="7">
        <f ca="1">+SUM(OFFSET(IS_Data!D256,0,(-2015+'Summary P&amp;L'!$D$6)*12+'Summary P&amp;L'!$B$1-1):OFFSET(IS_Data!D256,0,(-2015+'Summary P&amp;L'!$D$6)*12*2-1))</f>
        <v>0</v>
      </c>
      <c r="H256" s="10">
        <f>IS_Data!B256</f>
        <v>0</v>
      </c>
    </row>
    <row r="257" spans="1:8" x14ac:dyDescent="0.5">
      <c r="A257" s="9">
        <f>+IS_Data!C257</f>
        <v>0</v>
      </c>
      <c r="B257" s="135">
        <f>IF('Summary P&amp;L'!$F$4="Libs Master","Libs Master",IF(AND('Summary P&amp;L'!$F$4="Liberatores Rollup",AND(H257&lt;&gt;"Libs_G_MA",H257&lt;&gt;"Libs_G_PH"))=TRUE,"Liberatores Rollup",IF(AND('Summary P&amp;L'!$F$4="Libs Grill Rollup",OR(H257="Libs_G_MA",H257="Libs_G_PH"))=TRUE,"Libs Grill Rollup",H257)))</f>
        <v>0</v>
      </c>
      <c r="C257" s="9">
        <f>+IS_Data!A257</f>
        <v>0</v>
      </c>
      <c r="D257" s="9">
        <f ca="1">+SUM(OFFSET(IS_Data!D257,0,('Summary P&amp;L'!$D$6-2018-1)*12):OFFSET(IS_Data!D257,0,('Summary P&amp;L'!$D$6-2018-1)*12+'Summary P&amp;L'!$B$2-1))</f>
        <v>0</v>
      </c>
      <c r="E257" s="9">
        <f ca="1">OFFSET(IS_Data!D257,0,('Summary P&amp;L'!$D$6-2018)*12+'Summary P&amp;L'!$B$2-1)</f>
        <v>0</v>
      </c>
      <c r="F257" s="9">
        <f ca="1">OFFSET(IS_Data!D257,0,('Summary P&amp;L'!$D$6-2018-1)*12+'Summary P&amp;L'!$B$2-1)</f>
        <v>0</v>
      </c>
      <c r="G257" s="7">
        <f ca="1">+SUM(OFFSET(IS_Data!D257,0,(-2015+'Summary P&amp;L'!$D$6)*12+'Summary P&amp;L'!$B$1-1):OFFSET(IS_Data!D257,0,(-2015+'Summary P&amp;L'!$D$6)*12*2-1))</f>
        <v>0</v>
      </c>
      <c r="H257" s="10">
        <f>IS_Data!B257</f>
        <v>0</v>
      </c>
    </row>
    <row r="258" spans="1:8" x14ac:dyDescent="0.5">
      <c r="A258" s="9">
        <f>+IS_Data!C258</f>
        <v>0</v>
      </c>
      <c r="B258" s="135">
        <f>IF('Summary P&amp;L'!$F$4="Libs Master","Libs Master",IF(AND('Summary P&amp;L'!$F$4="Liberatores Rollup",AND(H258&lt;&gt;"Libs_G_MA",H258&lt;&gt;"Libs_G_PH"))=TRUE,"Liberatores Rollup",IF(AND('Summary P&amp;L'!$F$4="Libs Grill Rollup",OR(H258="Libs_G_MA",H258="Libs_G_PH"))=TRUE,"Libs Grill Rollup",H258)))</f>
        <v>0</v>
      </c>
      <c r="C258" s="9">
        <f>+IS_Data!A258</f>
        <v>0</v>
      </c>
      <c r="D258" s="9">
        <f ca="1">+SUM(OFFSET(IS_Data!D258,0,('Summary P&amp;L'!$D$6-2018-1)*12):OFFSET(IS_Data!D258,0,('Summary P&amp;L'!$D$6-2018-1)*12+'Summary P&amp;L'!$B$2-1))</f>
        <v>0</v>
      </c>
      <c r="E258" s="9">
        <f ca="1">OFFSET(IS_Data!D258,0,('Summary P&amp;L'!$D$6-2018)*12+'Summary P&amp;L'!$B$2-1)</f>
        <v>0</v>
      </c>
      <c r="F258" s="9">
        <f ca="1">OFFSET(IS_Data!D258,0,('Summary P&amp;L'!$D$6-2018-1)*12+'Summary P&amp;L'!$B$2-1)</f>
        <v>0</v>
      </c>
      <c r="G258" s="7">
        <f ca="1">+SUM(OFFSET(IS_Data!D258,0,(-2015+'Summary P&amp;L'!$D$6)*12+'Summary P&amp;L'!$B$1-1):OFFSET(IS_Data!D258,0,(-2015+'Summary P&amp;L'!$D$6)*12*2-1))</f>
        <v>0</v>
      </c>
      <c r="H258" s="10">
        <f>IS_Data!B258</f>
        <v>0</v>
      </c>
    </row>
    <row r="259" spans="1:8" x14ac:dyDescent="0.5">
      <c r="A259" s="9">
        <f>+IS_Data!C259</f>
        <v>0</v>
      </c>
      <c r="B259" s="135">
        <f>IF('Summary P&amp;L'!$F$4="Libs Master","Libs Master",IF(AND('Summary P&amp;L'!$F$4="Liberatores Rollup",AND(H259&lt;&gt;"Libs_G_MA",H259&lt;&gt;"Libs_G_PH"))=TRUE,"Liberatores Rollup",IF(AND('Summary P&amp;L'!$F$4="Libs Grill Rollup",OR(H259="Libs_G_MA",H259="Libs_G_PH"))=TRUE,"Libs Grill Rollup",H259)))</f>
        <v>0</v>
      </c>
      <c r="C259" s="9">
        <f>+IS_Data!A259</f>
        <v>0</v>
      </c>
      <c r="D259" s="9">
        <f ca="1">+SUM(OFFSET(IS_Data!D259,0,('Summary P&amp;L'!$D$6-2018-1)*12):OFFSET(IS_Data!D259,0,('Summary P&amp;L'!$D$6-2018-1)*12+'Summary P&amp;L'!$B$2-1))</f>
        <v>0</v>
      </c>
      <c r="E259" s="9">
        <f ca="1">OFFSET(IS_Data!D259,0,('Summary P&amp;L'!$D$6-2018)*12+'Summary P&amp;L'!$B$2-1)</f>
        <v>0</v>
      </c>
      <c r="F259" s="9">
        <f ca="1">OFFSET(IS_Data!D259,0,('Summary P&amp;L'!$D$6-2018-1)*12+'Summary P&amp;L'!$B$2-1)</f>
        <v>0</v>
      </c>
      <c r="G259" s="7">
        <f ca="1">+SUM(OFFSET(IS_Data!D259,0,(-2015+'Summary P&amp;L'!$D$6)*12+'Summary P&amp;L'!$B$1-1):OFFSET(IS_Data!D259,0,(-2015+'Summary P&amp;L'!$D$6)*12*2-1))</f>
        <v>0</v>
      </c>
      <c r="H259" s="10">
        <f>IS_Data!B259</f>
        <v>0</v>
      </c>
    </row>
    <row r="260" spans="1:8" x14ac:dyDescent="0.5">
      <c r="A260" s="9">
        <f>+IS_Data!C260</f>
        <v>0</v>
      </c>
      <c r="B260" s="135">
        <f>IF('Summary P&amp;L'!$F$4="Libs Master","Libs Master",IF(AND('Summary P&amp;L'!$F$4="Liberatores Rollup",AND(H260&lt;&gt;"Libs_G_MA",H260&lt;&gt;"Libs_G_PH"))=TRUE,"Liberatores Rollup",IF(AND('Summary P&amp;L'!$F$4="Libs Grill Rollup",OR(H260="Libs_G_MA",H260="Libs_G_PH"))=TRUE,"Libs Grill Rollup",H260)))</f>
        <v>0</v>
      </c>
      <c r="C260" s="9">
        <f>+IS_Data!A260</f>
        <v>0</v>
      </c>
      <c r="D260" s="9">
        <f ca="1">+SUM(OFFSET(IS_Data!D260,0,('Summary P&amp;L'!$D$6-2018-1)*12):OFFSET(IS_Data!D260,0,('Summary P&amp;L'!$D$6-2018-1)*12+'Summary P&amp;L'!$B$2-1))</f>
        <v>0</v>
      </c>
      <c r="E260" s="9">
        <f ca="1">OFFSET(IS_Data!D260,0,('Summary P&amp;L'!$D$6-2018)*12+'Summary P&amp;L'!$B$2-1)</f>
        <v>0</v>
      </c>
      <c r="F260" s="9">
        <f ca="1">OFFSET(IS_Data!D260,0,('Summary P&amp;L'!$D$6-2018-1)*12+'Summary P&amp;L'!$B$2-1)</f>
        <v>0</v>
      </c>
      <c r="G260" s="7">
        <f ca="1">+SUM(OFFSET(IS_Data!D260,0,(-2015+'Summary P&amp;L'!$D$6)*12+'Summary P&amp;L'!$B$1-1):OFFSET(IS_Data!D260,0,(-2015+'Summary P&amp;L'!$D$6)*12*2-1))</f>
        <v>0</v>
      </c>
      <c r="H260" s="10">
        <f>IS_Data!B260</f>
        <v>0</v>
      </c>
    </row>
    <row r="261" spans="1:8" x14ac:dyDescent="0.5">
      <c r="A261" s="9">
        <f>+IS_Data!C261</f>
        <v>0</v>
      </c>
      <c r="B261" s="135">
        <f>IF('Summary P&amp;L'!$F$4="Libs Master","Libs Master",IF(AND('Summary P&amp;L'!$F$4="Liberatores Rollup",AND(H261&lt;&gt;"Libs_G_MA",H261&lt;&gt;"Libs_G_PH"))=TRUE,"Liberatores Rollup",IF(AND('Summary P&amp;L'!$F$4="Libs Grill Rollup",OR(H261="Libs_G_MA",H261="Libs_G_PH"))=TRUE,"Libs Grill Rollup",H261)))</f>
        <v>0</v>
      </c>
      <c r="C261" s="9">
        <f>+IS_Data!A261</f>
        <v>0</v>
      </c>
      <c r="D261" s="9">
        <f ca="1">+SUM(OFFSET(IS_Data!D261,0,('Summary P&amp;L'!$D$6-2018-1)*12):OFFSET(IS_Data!D261,0,('Summary P&amp;L'!$D$6-2018-1)*12+'Summary P&amp;L'!$B$2-1))</f>
        <v>0</v>
      </c>
      <c r="E261" s="9">
        <f ca="1">OFFSET(IS_Data!D261,0,('Summary P&amp;L'!$D$6-2018)*12+'Summary P&amp;L'!$B$2-1)</f>
        <v>0</v>
      </c>
      <c r="F261" s="9">
        <f ca="1">OFFSET(IS_Data!D261,0,('Summary P&amp;L'!$D$6-2018-1)*12+'Summary P&amp;L'!$B$2-1)</f>
        <v>0</v>
      </c>
      <c r="G261" s="7">
        <f ca="1">+SUM(OFFSET(IS_Data!D261,0,(-2015+'Summary P&amp;L'!$D$6)*12+'Summary P&amp;L'!$B$1-1):OFFSET(IS_Data!D261,0,(-2015+'Summary P&amp;L'!$D$6)*12*2-1))</f>
        <v>0</v>
      </c>
      <c r="H261" s="10">
        <f>IS_Data!B261</f>
        <v>0</v>
      </c>
    </row>
    <row r="262" spans="1:8" x14ac:dyDescent="0.5">
      <c r="A262" s="9">
        <f>+IS_Data!C262</f>
        <v>0</v>
      </c>
      <c r="B262" s="135">
        <f>IF('Summary P&amp;L'!$F$4="Libs Master","Libs Master",IF(AND('Summary P&amp;L'!$F$4="Liberatores Rollup",AND(H262&lt;&gt;"Libs_G_MA",H262&lt;&gt;"Libs_G_PH"))=TRUE,"Liberatores Rollup",IF(AND('Summary P&amp;L'!$F$4="Libs Grill Rollup",OR(H262="Libs_G_MA",H262="Libs_G_PH"))=TRUE,"Libs Grill Rollup",H262)))</f>
        <v>0</v>
      </c>
      <c r="C262" s="9">
        <f>+IS_Data!A262</f>
        <v>0</v>
      </c>
      <c r="D262" s="9">
        <f ca="1">+SUM(OFFSET(IS_Data!D262,0,('Summary P&amp;L'!$D$6-2018-1)*12):OFFSET(IS_Data!D262,0,('Summary P&amp;L'!$D$6-2018-1)*12+'Summary P&amp;L'!$B$2-1))</f>
        <v>0</v>
      </c>
      <c r="E262" s="9">
        <f ca="1">OFFSET(IS_Data!D262,0,('Summary P&amp;L'!$D$6-2018)*12+'Summary P&amp;L'!$B$2-1)</f>
        <v>0</v>
      </c>
      <c r="F262" s="9">
        <f ca="1">OFFSET(IS_Data!D262,0,('Summary P&amp;L'!$D$6-2018-1)*12+'Summary P&amp;L'!$B$2-1)</f>
        <v>0</v>
      </c>
      <c r="G262" s="7">
        <f ca="1">+SUM(OFFSET(IS_Data!D262,0,(-2015+'Summary P&amp;L'!$D$6)*12+'Summary P&amp;L'!$B$1-1):OFFSET(IS_Data!D262,0,(-2015+'Summary P&amp;L'!$D$6)*12*2-1))</f>
        <v>0</v>
      </c>
      <c r="H262" s="10">
        <f>IS_Data!B262</f>
        <v>0</v>
      </c>
    </row>
    <row r="263" spans="1:8" x14ac:dyDescent="0.5">
      <c r="A263" s="9">
        <f>+IS_Data!C263</f>
        <v>0</v>
      </c>
      <c r="B263" s="135">
        <f>IF('Summary P&amp;L'!$F$4="Libs Master","Libs Master",IF(AND('Summary P&amp;L'!$F$4="Liberatores Rollup",AND(H263&lt;&gt;"Libs_G_MA",H263&lt;&gt;"Libs_G_PH"))=TRUE,"Liberatores Rollup",IF(AND('Summary P&amp;L'!$F$4="Libs Grill Rollup",OR(H263="Libs_G_MA",H263="Libs_G_PH"))=TRUE,"Libs Grill Rollup",H263)))</f>
        <v>0</v>
      </c>
      <c r="C263" s="9">
        <f>+IS_Data!A263</f>
        <v>0</v>
      </c>
      <c r="D263" s="9">
        <f ca="1">+SUM(OFFSET(IS_Data!D263,0,('Summary P&amp;L'!$D$6-2018-1)*12):OFFSET(IS_Data!D263,0,('Summary P&amp;L'!$D$6-2018-1)*12+'Summary P&amp;L'!$B$2-1))</f>
        <v>0</v>
      </c>
      <c r="E263" s="9">
        <f ca="1">OFFSET(IS_Data!D263,0,('Summary P&amp;L'!$D$6-2018)*12+'Summary P&amp;L'!$B$2-1)</f>
        <v>0</v>
      </c>
      <c r="F263" s="9">
        <f ca="1">OFFSET(IS_Data!D263,0,('Summary P&amp;L'!$D$6-2018-1)*12+'Summary P&amp;L'!$B$2-1)</f>
        <v>0</v>
      </c>
      <c r="G263" s="7">
        <f ca="1">+SUM(OFFSET(IS_Data!D263,0,(-2015+'Summary P&amp;L'!$D$6)*12+'Summary P&amp;L'!$B$1-1):OFFSET(IS_Data!D263,0,(-2015+'Summary P&amp;L'!$D$6)*12*2-1))</f>
        <v>0</v>
      </c>
      <c r="H263" s="10">
        <f>IS_Data!B263</f>
        <v>0</v>
      </c>
    </row>
    <row r="264" spans="1:8" x14ac:dyDescent="0.5">
      <c r="A264" s="9">
        <f>+IS_Data!C264</f>
        <v>0</v>
      </c>
      <c r="B264" s="135">
        <f>IF('Summary P&amp;L'!$F$4="Libs Master","Libs Master",IF(AND('Summary P&amp;L'!$F$4="Liberatores Rollup",AND(H264&lt;&gt;"Libs_G_MA",H264&lt;&gt;"Libs_G_PH"))=TRUE,"Liberatores Rollup",IF(AND('Summary P&amp;L'!$F$4="Libs Grill Rollup",OR(H264="Libs_G_MA",H264="Libs_G_PH"))=TRUE,"Libs Grill Rollup",H264)))</f>
        <v>0</v>
      </c>
      <c r="C264" s="9">
        <f>+IS_Data!A264</f>
        <v>0</v>
      </c>
      <c r="D264" s="9">
        <f ca="1">+SUM(OFFSET(IS_Data!D264,0,('Summary P&amp;L'!$D$6-2018-1)*12):OFFSET(IS_Data!D264,0,('Summary P&amp;L'!$D$6-2018-1)*12+'Summary P&amp;L'!$B$2-1))</f>
        <v>0</v>
      </c>
      <c r="E264" s="9">
        <f ca="1">OFFSET(IS_Data!D264,0,('Summary P&amp;L'!$D$6-2018)*12+'Summary P&amp;L'!$B$2-1)</f>
        <v>0</v>
      </c>
      <c r="F264" s="9">
        <f ca="1">OFFSET(IS_Data!D264,0,('Summary P&amp;L'!$D$6-2018-1)*12+'Summary P&amp;L'!$B$2-1)</f>
        <v>0</v>
      </c>
      <c r="G264" s="7">
        <f ca="1">+SUM(OFFSET(IS_Data!D264,0,(-2015+'Summary P&amp;L'!$D$6)*12+'Summary P&amp;L'!$B$1-1):OFFSET(IS_Data!D264,0,(-2015+'Summary P&amp;L'!$D$6)*12*2-1))</f>
        <v>0</v>
      </c>
      <c r="H264" s="10">
        <f>IS_Data!B264</f>
        <v>0</v>
      </c>
    </row>
    <row r="265" spans="1:8" x14ac:dyDescent="0.5">
      <c r="A265" s="9">
        <f>+IS_Data!C265</f>
        <v>0</v>
      </c>
      <c r="B265" s="135">
        <f>IF('Summary P&amp;L'!$F$4="Libs Master","Libs Master",IF(AND('Summary P&amp;L'!$F$4="Liberatores Rollup",AND(H265&lt;&gt;"Libs_G_MA",H265&lt;&gt;"Libs_G_PH"))=TRUE,"Liberatores Rollup",IF(AND('Summary P&amp;L'!$F$4="Libs Grill Rollup",OR(H265="Libs_G_MA",H265="Libs_G_PH"))=TRUE,"Libs Grill Rollup",H265)))</f>
        <v>0</v>
      </c>
      <c r="C265" s="9">
        <f>+IS_Data!A265</f>
        <v>0</v>
      </c>
      <c r="D265" s="9">
        <f ca="1">+SUM(OFFSET(IS_Data!D265,0,('Summary P&amp;L'!$D$6-2018-1)*12):OFFSET(IS_Data!D265,0,('Summary P&amp;L'!$D$6-2018-1)*12+'Summary P&amp;L'!$B$2-1))</f>
        <v>0</v>
      </c>
      <c r="E265" s="9">
        <f ca="1">OFFSET(IS_Data!D265,0,('Summary P&amp;L'!$D$6-2018)*12+'Summary P&amp;L'!$B$2-1)</f>
        <v>0</v>
      </c>
      <c r="F265" s="9">
        <f ca="1">OFFSET(IS_Data!D265,0,('Summary P&amp;L'!$D$6-2018-1)*12+'Summary P&amp;L'!$B$2-1)</f>
        <v>0</v>
      </c>
      <c r="G265" s="7">
        <f ca="1">+SUM(OFFSET(IS_Data!D265,0,(-2015+'Summary P&amp;L'!$D$6)*12+'Summary P&amp;L'!$B$1-1):OFFSET(IS_Data!D265,0,(-2015+'Summary P&amp;L'!$D$6)*12*2-1))</f>
        <v>0</v>
      </c>
      <c r="H265" s="10">
        <f>IS_Data!B265</f>
        <v>0</v>
      </c>
    </row>
    <row r="266" spans="1:8" x14ac:dyDescent="0.5">
      <c r="A266" s="9">
        <f>+IS_Data!C266</f>
        <v>0</v>
      </c>
      <c r="B266" s="135">
        <f>IF('Summary P&amp;L'!$F$4="Libs Master","Libs Master",IF(AND('Summary P&amp;L'!$F$4="Liberatores Rollup",AND(H266&lt;&gt;"Libs_G_MA",H266&lt;&gt;"Libs_G_PH"))=TRUE,"Liberatores Rollup",IF(AND('Summary P&amp;L'!$F$4="Libs Grill Rollup",OR(H266="Libs_G_MA",H266="Libs_G_PH"))=TRUE,"Libs Grill Rollup",H266)))</f>
        <v>0</v>
      </c>
      <c r="C266" s="9">
        <f>+IS_Data!A266</f>
        <v>0</v>
      </c>
      <c r="D266" s="9">
        <f ca="1">+SUM(OFFSET(IS_Data!D266,0,('Summary P&amp;L'!$D$6-2018-1)*12):OFFSET(IS_Data!D266,0,('Summary P&amp;L'!$D$6-2018-1)*12+'Summary P&amp;L'!$B$2-1))</f>
        <v>0</v>
      </c>
      <c r="E266" s="9">
        <f ca="1">OFFSET(IS_Data!D266,0,('Summary P&amp;L'!$D$6-2018)*12+'Summary P&amp;L'!$B$2-1)</f>
        <v>0</v>
      </c>
      <c r="F266" s="9">
        <f ca="1">OFFSET(IS_Data!D266,0,('Summary P&amp;L'!$D$6-2018-1)*12+'Summary P&amp;L'!$B$2-1)</f>
        <v>0</v>
      </c>
      <c r="G266" s="7">
        <f ca="1">+SUM(OFFSET(IS_Data!D266,0,(-2015+'Summary P&amp;L'!$D$6)*12+'Summary P&amp;L'!$B$1-1):OFFSET(IS_Data!D266,0,(-2015+'Summary P&amp;L'!$D$6)*12*2-1))</f>
        <v>0</v>
      </c>
      <c r="H266" s="10">
        <f>IS_Data!B266</f>
        <v>0</v>
      </c>
    </row>
    <row r="267" spans="1:8" x14ac:dyDescent="0.5">
      <c r="A267" s="9">
        <f>+IS_Data!C267</f>
        <v>0</v>
      </c>
      <c r="B267" s="135">
        <f>IF('Summary P&amp;L'!$F$4="Libs Master","Libs Master",IF(AND('Summary P&amp;L'!$F$4="Liberatores Rollup",AND(H267&lt;&gt;"Libs_G_MA",H267&lt;&gt;"Libs_G_PH"))=TRUE,"Liberatores Rollup",IF(AND('Summary P&amp;L'!$F$4="Libs Grill Rollup",OR(H267="Libs_G_MA",H267="Libs_G_PH"))=TRUE,"Libs Grill Rollup",H267)))</f>
        <v>0</v>
      </c>
      <c r="C267" s="9">
        <f>+IS_Data!A267</f>
        <v>0</v>
      </c>
      <c r="D267" s="9">
        <f ca="1">+SUM(OFFSET(IS_Data!D267,0,('Summary P&amp;L'!$D$6-2018-1)*12):OFFSET(IS_Data!D267,0,('Summary P&amp;L'!$D$6-2018-1)*12+'Summary P&amp;L'!$B$2-1))</f>
        <v>0</v>
      </c>
      <c r="E267" s="9">
        <f ca="1">OFFSET(IS_Data!D267,0,('Summary P&amp;L'!$D$6-2018)*12+'Summary P&amp;L'!$B$2-1)</f>
        <v>0</v>
      </c>
      <c r="F267" s="9">
        <f ca="1">OFFSET(IS_Data!D267,0,('Summary P&amp;L'!$D$6-2018-1)*12+'Summary P&amp;L'!$B$2-1)</f>
        <v>0</v>
      </c>
      <c r="G267" s="7">
        <f ca="1">+SUM(OFFSET(IS_Data!D267,0,(-2015+'Summary P&amp;L'!$D$6)*12+'Summary P&amp;L'!$B$1-1):OFFSET(IS_Data!D267,0,(-2015+'Summary P&amp;L'!$D$6)*12*2-1))</f>
        <v>0</v>
      </c>
      <c r="H267" s="10">
        <f>IS_Data!B267</f>
        <v>0</v>
      </c>
    </row>
    <row r="268" spans="1:8" x14ac:dyDescent="0.5">
      <c r="A268" s="9">
        <f>+IS_Data!C268</f>
        <v>0</v>
      </c>
      <c r="B268" s="135">
        <f>IF('Summary P&amp;L'!$F$4="Libs Master","Libs Master",IF(AND('Summary P&amp;L'!$F$4="Liberatores Rollup",AND(H268&lt;&gt;"Libs_G_MA",H268&lt;&gt;"Libs_G_PH"))=TRUE,"Liberatores Rollup",IF(AND('Summary P&amp;L'!$F$4="Libs Grill Rollup",OR(H268="Libs_G_MA",H268="Libs_G_PH"))=TRUE,"Libs Grill Rollup",H268)))</f>
        <v>0</v>
      </c>
      <c r="C268" s="9">
        <f>+IS_Data!A268</f>
        <v>0</v>
      </c>
      <c r="D268" s="9">
        <f ca="1">+SUM(OFFSET(IS_Data!D268,0,('Summary P&amp;L'!$D$6-2018-1)*12):OFFSET(IS_Data!D268,0,('Summary P&amp;L'!$D$6-2018-1)*12+'Summary P&amp;L'!$B$2-1))</f>
        <v>0</v>
      </c>
      <c r="E268" s="9">
        <f ca="1">OFFSET(IS_Data!D268,0,('Summary P&amp;L'!$D$6-2018)*12+'Summary P&amp;L'!$B$2-1)</f>
        <v>0</v>
      </c>
      <c r="F268" s="9">
        <f ca="1">OFFSET(IS_Data!D268,0,('Summary P&amp;L'!$D$6-2018-1)*12+'Summary P&amp;L'!$B$2-1)</f>
        <v>0</v>
      </c>
      <c r="G268" s="7">
        <f ca="1">+SUM(OFFSET(IS_Data!D268,0,(-2015+'Summary P&amp;L'!$D$6)*12+'Summary P&amp;L'!$B$1-1):OFFSET(IS_Data!D268,0,(-2015+'Summary P&amp;L'!$D$6)*12*2-1))</f>
        <v>0</v>
      </c>
      <c r="H268" s="10">
        <f>IS_Data!B268</f>
        <v>0</v>
      </c>
    </row>
    <row r="269" spans="1:8" x14ac:dyDescent="0.5">
      <c r="A269" s="9">
        <f>+IS_Data!C269</f>
        <v>0</v>
      </c>
      <c r="B269" s="135">
        <f>IF('Summary P&amp;L'!$F$4="Libs Master","Libs Master",IF(AND('Summary P&amp;L'!$F$4="Liberatores Rollup",AND(H269&lt;&gt;"Libs_G_MA",H269&lt;&gt;"Libs_G_PH"))=TRUE,"Liberatores Rollup",IF(AND('Summary P&amp;L'!$F$4="Libs Grill Rollup",OR(H269="Libs_G_MA",H269="Libs_G_PH"))=TRUE,"Libs Grill Rollup",H269)))</f>
        <v>0</v>
      </c>
      <c r="C269" s="9">
        <f>+IS_Data!A269</f>
        <v>0</v>
      </c>
      <c r="D269" s="9">
        <f ca="1">+SUM(OFFSET(IS_Data!D269,0,('Summary P&amp;L'!$D$6-2018-1)*12):OFFSET(IS_Data!D269,0,('Summary P&amp;L'!$D$6-2018-1)*12+'Summary P&amp;L'!$B$2-1))</f>
        <v>0</v>
      </c>
      <c r="E269" s="9">
        <f ca="1">OFFSET(IS_Data!D269,0,('Summary P&amp;L'!$D$6-2018)*12+'Summary P&amp;L'!$B$2-1)</f>
        <v>0</v>
      </c>
      <c r="F269" s="9">
        <f ca="1">OFFSET(IS_Data!D269,0,('Summary P&amp;L'!$D$6-2018-1)*12+'Summary P&amp;L'!$B$2-1)</f>
        <v>0</v>
      </c>
      <c r="G269" s="7">
        <f ca="1">+SUM(OFFSET(IS_Data!D269,0,(-2015+'Summary P&amp;L'!$D$6)*12+'Summary P&amp;L'!$B$1-1):OFFSET(IS_Data!D269,0,(-2015+'Summary P&amp;L'!$D$6)*12*2-1))</f>
        <v>0</v>
      </c>
      <c r="H269" s="10">
        <f>IS_Data!B269</f>
        <v>0</v>
      </c>
    </row>
    <row r="270" spans="1:8" x14ac:dyDescent="0.5">
      <c r="A270" s="9">
        <f>+IS_Data!C270</f>
        <v>0</v>
      </c>
      <c r="B270" s="135">
        <f>IF('Summary P&amp;L'!$F$4="Libs Master","Libs Master",IF(AND('Summary P&amp;L'!$F$4="Liberatores Rollup",AND(H270&lt;&gt;"Libs_G_MA",H270&lt;&gt;"Libs_G_PH"))=TRUE,"Liberatores Rollup",IF(AND('Summary P&amp;L'!$F$4="Libs Grill Rollup",OR(H270="Libs_G_MA",H270="Libs_G_PH"))=TRUE,"Libs Grill Rollup",H270)))</f>
        <v>0</v>
      </c>
      <c r="C270" s="9">
        <f>+IS_Data!A270</f>
        <v>0</v>
      </c>
      <c r="D270" s="9">
        <f ca="1">+SUM(OFFSET(IS_Data!D270,0,('Summary P&amp;L'!$D$6-2018-1)*12):OFFSET(IS_Data!D270,0,('Summary P&amp;L'!$D$6-2018-1)*12+'Summary P&amp;L'!$B$2-1))</f>
        <v>0</v>
      </c>
      <c r="E270" s="9">
        <f ca="1">OFFSET(IS_Data!D270,0,('Summary P&amp;L'!$D$6-2018)*12+'Summary P&amp;L'!$B$2-1)</f>
        <v>0</v>
      </c>
      <c r="F270" s="9">
        <f ca="1">OFFSET(IS_Data!D270,0,('Summary P&amp;L'!$D$6-2018-1)*12+'Summary P&amp;L'!$B$2-1)</f>
        <v>0</v>
      </c>
      <c r="G270" s="7">
        <f ca="1">+SUM(OFFSET(IS_Data!D270,0,(-2015+'Summary P&amp;L'!$D$6)*12+'Summary P&amp;L'!$B$1-1):OFFSET(IS_Data!D270,0,(-2015+'Summary P&amp;L'!$D$6)*12*2-1))</f>
        <v>0</v>
      </c>
      <c r="H270" s="10">
        <f>IS_Data!B270</f>
        <v>0</v>
      </c>
    </row>
    <row r="271" spans="1:8" x14ac:dyDescent="0.5">
      <c r="A271" s="9">
        <f>+IS_Data!C271</f>
        <v>0</v>
      </c>
      <c r="B271" s="135">
        <f>IF('Summary P&amp;L'!$F$4="Libs Master","Libs Master",IF(AND('Summary P&amp;L'!$F$4="Liberatores Rollup",AND(H271&lt;&gt;"Libs_G_MA",H271&lt;&gt;"Libs_G_PH"))=TRUE,"Liberatores Rollup",IF(AND('Summary P&amp;L'!$F$4="Libs Grill Rollup",OR(H271="Libs_G_MA",H271="Libs_G_PH"))=TRUE,"Libs Grill Rollup",H271)))</f>
        <v>0</v>
      </c>
      <c r="C271" s="9">
        <f>+IS_Data!A271</f>
        <v>0</v>
      </c>
      <c r="D271" s="9">
        <f ca="1">+SUM(OFFSET(IS_Data!D271,0,('Summary P&amp;L'!$D$6-2018-1)*12):OFFSET(IS_Data!D271,0,('Summary P&amp;L'!$D$6-2018-1)*12+'Summary P&amp;L'!$B$2-1))</f>
        <v>0</v>
      </c>
      <c r="E271" s="9">
        <f ca="1">OFFSET(IS_Data!D271,0,('Summary P&amp;L'!$D$6-2018)*12+'Summary P&amp;L'!$B$2-1)</f>
        <v>0</v>
      </c>
      <c r="F271" s="9">
        <f ca="1">OFFSET(IS_Data!D271,0,('Summary P&amp;L'!$D$6-2018-1)*12+'Summary P&amp;L'!$B$2-1)</f>
        <v>0</v>
      </c>
      <c r="G271" s="7">
        <f ca="1">+SUM(OFFSET(IS_Data!D271,0,(-2015+'Summary P&amp;L'!$D$6)*12+'Summary P&amp;L'!$B$1-1):OFFSET(IS_Data!D271,0,(-2015+'Summary P&amp;L'!$D$6)*12*2-1))</f>
        <v>0</v>
      </c>
      <c r="H271" s="10">
        <f>IS_Data!B271</f>
        <v>0</v>
      </c>
    </row>
    <row r="272" spans="1:8" x14ac:dyDescent="0.5">
      <c r="A272" s="9">
        <f>+IS_Data!C272</f>
        <v>0</v>
      </c>
      <c r="B272" s="135">
        <f>IF('Summary P&amp;L'!$F$4="Libs Master","Libs Master",IF(AND('Summary P&amp;L'!$F$4="Liberatores Rollup",AND(H272&lt;&gt;"Libs_G_MA",H272&lt;&gt;"Libs_G_PH"))=TRUE,"Liberatores Rollup",IF(AND('Summary P&amp;L'!$F$4="Libs Grill Rollup",OR(H272="Libs_G_MA",H272="Libs_G_PH"))=TRUE,"Libs Grill Rollup",H272)))</f>
        <v>0</v>
      </c>
      <c r="C272" s="9">
        <f>+IS_Data!A272</f>
        <v>0</v>
      </c>
      <c r="D272" s="9">
        <f ca="1">+SUM(OFFSET(IS_Data!D272,0,('Summary P&amp;L'!$D$6-2018-1)*12):OFFSET(IS_Data!D272,0,('Summary P&amp;L'!$D$6-2018-1)*12+'Summary P&amp;L'!$B$2-1))</f>
        <v>0</v>
      </c>
      <c r="E272" s="9">
        <f ca="1">OFFSET(IS_Data!D272,0,('Summary P&amp;L'!$D$6-2018)*12+'Summary P&amp;L'!$B$2-1)</f>
        <v>0</v>
      </c>
      <c r="F272" s="9">
        <f ca="1">OFFSET(IS_Data!D272,0,('Summary P&amp;L'!$D$6-2018-1)*12+'Summary P&amp;L'!$B$2-1)</f>
        <v>0</v>
      </c>
      <c r="G272" s="7">
        <f ca="1">+SUM(OFFSET(IS_Data!D272,0,(-2015+'Summary P&amp;L'!$D$6)*12+'Summary P&amp;L'!$B$1-1):OFFSET(IS_Data!D272,0,(-2015+'Summary P&amp;L'!$D$6)*12*2-1))</f>
        <v>0</v>
      </c>
      <c r="H272" s="10">
        <f>IS_Data!B272</f>
        <v>0</v>
      </c>
    </row>
    <row r="273" spans="1:8" x14ac:dyDescent="0.5">
      <c r="A273" s="9">
        <f>+IS_Data!C273</f>
        <v>0</v>
      </c>
      <c r="B273" s="135">
        <f>IF('Summary P&amp;L'!$F$4="Libs Master","Libs Master",IF(AND('Summary P&amp;L'!$F$4="Liberatores Rollup",AND(H273&lt;&gt;"Libs_G_MA",H273&lt;&gt;"Libs_G_PH"))=TRUE,"Liberatores Rollup",IF(AND('Summary P&amp;L'!$F$4="Libs Grill Rollup",OR(H273="Libs_G_MA",H273="Libs_G_PH"))=TRUE,"Libs Grill Rollup",H273)))</f>
        <v>0</v>
      </c>
      <c r="C273" s="9">
        <f>+IS_Data!A273</f>
        <v>0</v>
      </c>
      <c r="D273" s="9">
        <f ca="1">+SUM(OFFSET(IS_Data!D273,0,('Summary P&amp;L'!$D$6-2018-1)*12):OFFSET(IS_Data!D273,0,('Summary P&amp;L'!$D$6-2018-1)*12+'Summary P&amp;L'!$B$2-1))</f>
        <v>0</v>
      </c>
      <c r="E273" s="9">
        <f ca="1">OFFSET(IS_Data!D273,0,('Summary P&amp;L'!$D$6-2018)*12+'Summary P&amp;L'!$B$2-1)</f>
        <v>0</v>
      </c>
      <c r="F273" s="9">
        <f ca="1">OFFSET(IS_Data!D273,0,('Summary P&amp;L'!$D$6-2018-1)*12+'Summary P&amp;L'!$B$2-1)</f>
        <v>0</v>
      </c>
      <c r="G273" s="7">
        <f ca="1">+SUM(OFFSET(IS_Data!D273,0,(-2015+'Summary P&amp;L'!$D$6)*12+'Summary P&amp;L'!$B$1-1):OFFSET(IS_Data!D273,0,(-2015+'Summary P&amp;L'!$D$6)*12*2-1))</f>
        <v>0</v>
      </c>
      <c r="H273" s="10">
        <f>IS_Data!B273</f>
        <v>0</v>
      </c>
    </row>
    <row r="274" spans="1:8" x14ac:dyDescent="0.5">
      <c r="A274" s="9">
        <f>+IS_Data!C274</f>
        <v>0</v>
      </c>
      <c r="B274" s="135">
        <f>IF('Summary P&amp;L'!$F$4="Libs Master","Libs Master",IF(AND('Summary P&amp;L'!$F$4="Liberatores Rollup",AND(H274&lt;&gt;"Libs_G_MA",H274&lt;&gt;"Libs_G_PH"))=TRUE,"Liberatores Rollup",IF(AND('Summary P&amp;L'!$F$4="Libs Grill Rollup",OR(H274="Libs_G_MA",H274="Libs_G_PH"))=TRUE,"Libs Grill Rollup",H274)))</f>
        <v>0</v>
      </c>
      <c r="C274" s="9">
        <f>+IS_Data!A274</f>
        <v>0</v>
      </c>
      <c r="D274" s="9">
        <f ca="1">+SUM(OFFSET(IS_Data!D274,0,('Summary P&amp;L'!$D$6-2018-1)*12):OFFSET(IS_Data!D274,0,('Summary P&amp;L'!$D$6-2018-1)*12+'Summary P&amp;L'!$B$2-1))</f>
        <v>0</v>
      </c>
      <c r="E274" s="9">
        <f ca="1">OFFSET(IS_Data!D274,0,('Summary P&amp;L'!$D$6-2018)*12+'Summary P&amp;L'!$B$2-1)</f>
        <v>0</v>
      </c>
      <c r="F274" s="9">
        <f ca="1">OFFSET(IS_Data!D274,0,('Summary P&amp;L'!$D$6-2018-1)*12+'Summary P&amp;L'!$B$2-1)</f>
        <v>0</v>
      </c>
      <c r="G274" s="7">
        <f ca="1">+SUM(OFFSET(IS_Data!D274,0,(-2015+'Summary P&amp;L'!$D$6)*12+'Summary P&amp;L'!$B$1-1):OFFSET(IS_Data!D274,0,(-2015+'Summary P&amp;L'!$D$6)*12*2-1))</f>
        <v>0</v>
      </c>
      <c r="H274" s="10">
        <f>IS_Data!B274</f>
        <v>0</v>
      </c>
    </row>
    <row r="275" spans="1:8" x14ac:dyDescent="0.5">
      <c r="A275" s="9">
        <f>+IS_Data!C275</f>
        <v>0</v>
      </c>
      <c r="B275" s="135">
        <f>IF('Summary P&amp;L'!$F$4="Libs Master","Libs Master",IF(AND('Summary P&amp;L'!$F$4="Liberatores Rollup",AND(H275&lt;&gt;"Libs_G_MA",H275&lt;&gt;"Libs_G_PH"))=TRUE,"Liberatores Rollup",IF(AND('Summary P&amp;L'!$F$4="Libs Grill Rollup",OR(H275="Libs_G_MA",H275="Libs_G_PH"))=TRUE,"Libs Grill Rollup",H275)))</f>
        <v>0</v>
      </c>
      <c r="C275" s="9">
        <f>+IS_Data!A275</f>
        <v>0</v>
      </c>
      <c r="D275" s="9">
        <f ca="1">+SUM(OFFSET(IS_Data!D275,0,('Summary P&amp;L'!$D$6-2018-1)*12):OFFSET(IS_Data!D275,0,('Summary P&amp;L'!$D$6-2018-1)*12+'Summary P&amp;L'!$B$2-1))</f>
        <v>0</v>
      </c>
      <c r="E275" s="9">
        <f ca="1">OFFSET(IS_Data!D275,0,('Summary P&amp;L'!$D$6-2018)*12+'Summary P&amp;L'!$B$2-1)</f>
        <v>0</v>
      </c>
      <c r="F275" s="9">
        <f ca="1">OFFSET(IS_Data!D275,0,('Summary P&amp;L'!$D$6-2018-1)*12+'Summary P&amp;L'!$B$2-1)</f>
        <v>0</v>
      </c>
      <c r="G275" s="7">
        <f ca="1">+SUM(OFFSET(IS_Data!D275,0,(-2015+'Summary P&amp;L'!$D$6)*12+'Summary P&amp;L'!$B$1-1):OFFSET(IS_Data!D275,0,(-2015+'Summary P&amp;L'!$D$6)*12*2-1))</f>
        <v>0</v>
      </c>
      <c r="H275" s="10">
        <f>IS_Data!B275</f>
        <v>0</v>
      </c>
    </row>
    <row r="276" spans="1:8" x14ac:dyDescent="0.5">
      <c r="A276" s="9">
        <f>+IS_Data!C276</f>
        <v>0</v>
      </c>
      <c r="B276" s="135">
        <f>IF('Summary P&amp;L'!$F$4="Libs Master","Libs Master",IF(AND('Summary P&amp;L'!$F$4="Liberatores Rollup",AND(H276&lt;&gt;"Libs_G_MA",H276&lt;&gt;"Libs_G_PH"))=TRUE,"Liberatores Rollup",IF(AND('Summary P&amp;L'!$F$4="Libs Grill Rollup",OR(H276="Libs_G_MA",H276="Libs_G_PH"))=TRUE,"Libs Grill Rollup",H276)))</f>
        <v>0</v>
      </c>
      <c r="C276" s="9">
        <f>+IS_Data!A276</f>
        <v>0</v>
      </c>
      <c r="D276" s="9">
        <f ca="1">+SUM(OFFSET(IS_Data!D276,0,('Summary P&amp;L'!$D$6-2018-1)*12):OFFSET(IS_Data!D276,0,('Summary P&amp;L'!$D$6-2018-1)*12+'Summary P&amp;L'!$B$2-1))</f>
        <v>0</v>
      </c>
      <c r="E276" s="9">
        <f ca="1">OFFSET(IS_Data!D276,0,('Summary P&amp;L'!$D$6-2018)*12+'Summary P&amp;L'!$B$2-1)</f>
        <v>0</v>
      </c>
      <c r="F276" s="9">
        <f ca="1">OFFSET(IS_Data!D276,0,('Summary P&amp;L'!$D$6-2018-1)*12+'Summary P&amp;L'!$B$2-1)</f>
        <v>0</v>
      </c>
      <c r="G276" s="7">
        <f ca="1">+SUM(OFFSET(IS_Data!D276,0,(-2015+'Summary P&amp;L'!$D$6)*12+'Summary P&amp;L'!$B$1-1):OFFSET(IS_Data!D276,0,(-2015+'Summary P&amp;L'!$D$6)*12*2-1))</f>
        <v>0</v>
      </c>
      <c r="H276" s="10">
        <f>IS_Data!B276</f>
        <v>0</v>
      </c>
    </row>
    <row r="277" spans="1:8" x14ac:dyDescent="0.5">
      <c r="A277" s="9">
        <f>+IS_Data!C277</f>
        <v>0</v>
      </c>
      <c r="B277" s="135">
        <f>IF('Summary P&amp;L'!$F$4="Libs Master","Libs Master",IF(AND('Summary P&amp;L'!$F$4="Liberatores Rollup",AND(H277&lt;&gt;"Libs_G_MA",H277&lt;&gt;"Libs_G_PH"))=TRUE,"Liberatores Rollup",IF(AND('Summary P&amp;L'!$F$4="Libs Grill Rollup",OR(H277="Libs_G_MA",H277="Libs_G_PH"))=TRUE,"Libs Grill Rollup",H277)))</f>
        <v>0</v>
      </c>
      <c r="C277" s="9">
        <f>+IS_Data!A277</f>
        <v>0</v>
      </c>
      <c r="D277" s="9">
        <f ca="1">+SUM(OFFSET(IS_Data!D277,0,('Summary P&amp;L'!$D$6-2018-1)*12):OFFSET(IS_Data!D277,0,('Summary P&amp;L'!$D$6-2018-1)*12+'Summary P&amp;L'!$B$2-1))</f>
        <v>0</v>
      </c>
      <c r="E277" s="9">
        <f ca="1">OFFSET(IS_Data!D277,0,('Summary P&amp;L'!$D$6-2018)*12+'Summary P&amp;L'!$B$2-1)</f>
        <v>0</v>
      </c>
      <c r="F277" s="9">
        <f ca="1">OFFSET(IS_Data!D277,0,('Summary P&amp;L'!$D$6-2018-1)*12+'Summary P&amp;L'!$B$2-1)</f>
        <v>0</v>
      </c>
      <c r="G277" s="7">
        <f ca="1">+SUM(OFFSET(IS_Data!D277,0,(-2015+'Summary P&amp;L'!$D$6)*12+'Summary P&amp;L'!$B$1-1):OFFSET(IS_Data!D277,0,(-2015+'Summary P&amp;L'!$D$6)*12*2-1))</f>
        <v>0</v>
      </c>
      <c r="H277" s="10">
        <f>IS_Data!B277</f>
        <v>0</v>
      </c>
    </row>
    <row r="278" spans="1:8" x14ac:dyDescent="0.5">
      <c r="A278" s="9">
        <f>+IS_Data!C278</f>
        <v>0</v>
      </c>
      <c r="B278" s="135">
        <f>IF('Summary P&amp;L'!$F$4="Libs Master","Libs Master",IF(AND('Summary P&amp;L'!$F$4="Liberatores Rollup",AND(H278&lt;&gt;"Libs_G_MA",H278&lt;&gt;"Libs_G_PH"))=TRUE,"Liberatores Rollup",IF(AND('Summary P&amp;L'!$F$4="Libs Grill Rollup",OR(H278="Libs_G_MA",H278="Libs_G_PH"))=TRUE,"Libs Grill Rollup",H278)))</f>
        <v>0</v>
      </c>
      <c r="C278" s="9">
        <f>+IS_Data!A278</f>
        <v>0</v>
      </c>
      <c r="D278" s="9">
        <f ca="1">+SUM(OFFSET(IS_Data!D278,0,('Summary P&amp;L'!$D$6-2018-1)*12):OFFSET(IS_Data!D278,0,('Summary P&amp;L'!$D$6-2018-1)*12+'Summary P&amp;L'!$B$2-1))</f>
        <v>0</v>
      </c>
      <c r="E278" s="9">
        <f ca="1">OFFSET(IS_Data!D278,0,('Summary P&amp;L'!$D$6-2018)*12+'Summary P&amp;L'!$B$2-1)</f>
        <v>0</v>
      </c>
      <c r="F278" s="9">
        <f ca="1">OFFSET(IS_Data!D278,0,('Summary P&amp;L'!$D$6-2018-1)*12+'Summary P&amp;L'!$B$2-1)</f>
        <v>0</v>
      </c>
      <c r="G278" s="7">
        <f ca="1">+SUM(OFFSET(IS_Data!D278,0,(-2015+'Summary P&amp;L'!$D$6)*12+'Summary P&amp;L'!$B$1-1):OFFSET(IS_Data!D278,0,(-2015+'Summary P&amp;L'!$D$6)*12*2-1))</f>
        <v>0</v>
      </c>
      <c r="H278" s="10">
        <f>IS_Data!B278</f>
        <v>0</v>
      </c>
    </row>
    <row r="279" spans="1:8" x14ac:dyDescent="0.5">
      <c r="A279" s="9">
        <f>+IS_Data!C279</f>
        <v>0</v>
      </c>
      <c r="B279" s="135">
        <f>IF('Summary P&amp;L'!$F$4="Libs Master","Libs Master",IF(AND('Summary P&amp;L'!$F$4="Liberatores Rollup",AND(H279&lt;&gt;"Libs_G_MA",H279&lt;&gt;"Libs_G_PH"))=TRUE,"Liberatores Rollup",IF(AND('Summary P&amp;L'!$F$4="Libs Grill Rollup",OR(H279="Libs_G_MA",H279="Libs_G_PH"))=TRUE,"Libs Grill Rollup",H279)))</f>
        <v>0</v>
      </c>
      <c r="C279" s="9">
        <f>+IS_Data!A279</f>
        <v>0</v>
      </c>
      <c r="D279" s="9">
        <f ca="1">+SUM(OFFSET(IS_Data!D279,0,('Summary P&amp;L'!$D$6-2018-1)*12):OFFSET(IS_Data!D279,0,('Summary P&amp;L'!$D$6-2018-1)*12+'Summary P&amp;L'!$B$2-1))</f>
        <v>0</v>
      </c>
      <c r="E279" s="9">
        <f ca="1">OFFSET(IS_Data!D279,0,('Summary P&amp;L'!$D$6-2018)*12+'Summary P&amp;L'!$B$2-1)</f>
        <v>0</v>
      </c>
      <c r="F279" s="9">
        <f ca="1">OFFSET(IS_Data!D279,0,('Summary P&amp;L'!$D$6-2018-1)*12+'Summary P&amp;L'!$B$2-1)</f>
        <v>0</v>
      </c>
      <c r="G279" s="7">
        <f ca="1">+SUM(OFFSET(IS_Data!D279,0,(-2015+'Summary P&amp;L'!$D$6)*12+'Summary P&amp;L'!$B$1-1):OFFSET(IS_Data!D279,0,(-2015+'Summary P&amp;L'!$D$6)*12*2-1))</f>
        <v>0</v>
      </c>
      <c r="H279" s="10">
        <f>IS_Data!B279</f>
        <v>0</v>
      </c>
    </row>
    <row r="280" spans="1:8" x14ac:dyDescent="0.5">
      <c r="A280" s="9">
        <f>+IS_Data!C280</f>
        <v>0</v>
      </c>
      <c r="B280" s="135">
        <f>IF('Summary P&amp;L'!$F$4="Libs Master","Libs Master",IF(AND('Summary P&amp;L'!$F$4="Liberatores Rollup",AND(H280&lt;&gt;"Libs_G_MA",H280&lt;&gt;"Libs_G_PH"))=TRUE,"Liberatores Rollup",IF(AND('Summary P&amp;L'!$F$4="Libs Grill Rollup",OR(H280="Libs_G_MA",H280="Libs_G_PH"))=TRUE,"Libs Grill Rollup",H280)))</f>
        <v>0</v>
      </c>
      <c r="C280" s="9">
        <f>+IS_Data!A280</f>
        <v>0</v>
      </c>
      <c r="D280" s="9">
        <f ca="1">+SUM(OFFSET(IS_Data!D280,0,('Summary P&amp;L'!$D$6-2018-1)*12):OFFSET(IS_Data!D280,0,('Summary P&amp;L'!$D$6-2018-1)*12+'Summary P&amp;L'!$B$2-1))</f>
        <v>0</v>
      </c>
      <c r="E280" s="9">
        <f ca="1">OFFSET(IS_Data!D280,0,('Summary P&amp;L'!$D$6-2018)*12+'Summary P&amp;L'!$B$2-1)</f>
        <v>0</v>
      </c>
      <c r="F280" s="9">
        <f ca="1">OFFSET(IS_Data!D280,0,('Summary P&amp;L'!$D$6-2018-1)*12+'Summary P&amp;L'!$B$2-1)</f>
        <v>0</v>
      </c>
      <c r="G280" s="7">
        <f ca="1">+SUM(OFFSET(IS_Data!D280,0,(-2015+'Summary P&amp;L'!$D$6)*12+'Summary P&amp;L'!$B$1-1):OFFSET(IS_Data!D280,0,(-2015+'Summary P&amp;L'!$D$6)*12*2-1))</f>
        <v>0</v>
      </c>
      <c r="H280" s="10">
        <f>IS_Data!B280</f>
        <v>0</v>
      </c>
    </row>
    <row r="281" spans="1:8" x14ac:dyDescent="0.5">
      <c r="A281" s="9">
        <f>+IS_Data!C281</f>
        <v>0</v>
      </c>
      <c r="B281" s="135">
        <f>IF('Summary P&amp;L'!$F$4="Libs Master","Libs Master",IF(AND('Summary P&amp;L'!$F$4="Liberatores Rollup",AND(H281&lt;&gt;"Libs_G_MA",H281&lt;&gt;"Libs_G_PH"))=TRUE,"Liberatores Rollup",IF(AND('Summary P&amp;L'!$F$4="Libs Grill Rollup",OR(H281="Libs_G_MA",H281="Libs_G_PH"))=TRUE,"Libs Grill Rollup",H281)))</f>
        <v>0</v>
      </c>
      <c r="C281" s="9">
        <f>+IS_Data!A281</f>
        <v>0</v>
      </c>
      <c r="D281" s="9">
        <f ca="1">+SUM(OFFSET(IS_Data!D281,0,('Summary P&amp;L'!$D$6-2018-1)*12):OFFSET(IS_Data!D281,0,('Summary P&amp;L'!$D$6-2018-1)*12+'Summary P&amp;L'!$B$2-1))</f>
        <v>0</v>
      </c>
      <c r="E281" s="9">
        <f ca="1">OFFSET(IS_Data!D281,0,('Summary P&amp;L'!$D$6-2018)*12+'Summary P&amp;L'!$B$2-1)</f>
        <v>0</v>
      </c>
      <c r="F281" s="9">
        <f ca="1">OFFSET(IS_Data!D281,0,('Summary P&amp;L'!$D$6-2018-1)*12+'Summary P&amp;L'!$B$2-1)</f>
        <v>0</v>
      </c>
      <c r="G281" s="7">
        <f ca="1">+SUM(OFFSET(IS_Data!D281,0,(-2015+'Summary P&amp;L'!$D$6)*12+'Summary P&amp;L'!$B$1-1):OFFSET(IS_Data!D281,0,(-2015+'Summary P&amp;L'!$D$6)*12*2-1))</f>
        <v>0</v>
      </c>
      <c r="H281" s="10">
        <f>IS_Data!B281</f>
        <v>0</v>
      </c>
    </row>
    <row r="282" spans="1:8" x14ac:dyDescent="0.5">
      <c r="A282" s="9">
        <f>+IS_Data!C282</f>
        <v>0</v>
      </c>
      <c r="B282" s="135">
        <f>IF('Summary P&amp;L'!$F$4="Libs Master","Libs Master",IF(AND('Summary P&amp;L'!$F$4="Liberatores Rollup",AND(H282&lt;&gt;"Libs_G_MA",H282&lt;&gt;"Libs_G_PH"))=TRUE,"Liberatores Rollup",IF(AND('Summary P&amp;L'!$F$4="Libs Grill Rollup",OR(H282="Libs_G_MA",H282="Libs_G_PH"))=TRUE,"Libs Grill Rollup",H282)))</f>
        <v>0</v>
      </c>
      <c r="C282" s="9">
        <f>+IS_Data!A282</f>
        <v>0</v>
      </c>
      <c r="D282" s="9">
        <f ca="1">+SUM(OFFSET(IS_Data!D282,0,('Summary P&amp;L'!$D$6-2018-1)*12):OFFSET(IS_Data!D282,0,('Summary P&amp;L'!$D$6-2018-1)*12+'Summary P&amp;L'!$B$2-1))</f>
        <v>0</v>
      </c>
      <c r="E282" s="9">
        <f ca="1">OFFSET(IS_Data!D282,0,('Summary P&amp;L'!$D$6-2018)*12+'Summary P&amp;L'!$B$2-1)</f>
        <v>0</v>
      </c>
      <c r="F282" s="9">
        <f ca="1">OFFSET(IS_Data!D282,0,('Summary P&amp;L'!$D$6-2018-1)*12+'Summary P&amp;L'!$B$2-1)</f>
        <v>0</v>
      </c>
      <c r="G282" s="7">
        <f ca="1">+SUM(OFFSET(IS_Data!D282,0,(-2015+'Summary P&amp;L'!$D$6)*12+'Summary P&amp;L'!$B$1-1):OFFSET(IS_Data!D282,0,(-2015+'Summary P&amp;L'!$D$6)*12*2-1))</f>
        <v>0</v>
      </c>
      <c r="H282" s="10">
        <f>IS_Data!B282</f>
        <v>0</v>
      </c>
    </row>
    <row r="283" spans="1:8" x14ac:dyDescent="0.5">
      <c r="A283" s="9">
        <f>+IS_Data!C283</f>
        <v>0</v>
      </c>
      <c r="B283" s="135">
        <f>IF('Summary P&amp;L'!$F$4="Libs Master","Libs Master",IF(AND('Summary P&amp;L'!$F$4="Liberatores Rollup",AND(H283&lt;&gt;"Libs_G_MA",H283&lt;&gt;"Libs_G_PH"))=TRUE,"Liberatores Rollup",IF(AND('Summary P&amp;L'!$F$4="Libs Grill Rollup",OR(H283="Libs_G_MA",H283="Libs_G_PH"))=TRUE,"Libs Grill Rollup",H283)))</f>
        <v>0</v>
      </c>
      <c r="C283" s="9">
        <f>+IS_Data!A283</f>
        <v>0</v>
      </c>
      <c r="D283" s="9">
        <f ca="1">+SUM(OFFSET(IS_Data!D283,0,('Summary P&amp;L'!$D$6-2018-1)*12):OFFSET(IS_Data!D283,0,('Summary P&amp;L'!$D$6-2018-1)*12+'Summary P&amp;L'!$B$2-1))</f>
        <v>0</v>
      </c>
      <c r="E283" s="9">
        <f ca="1">OFFSET(IS_Data!D283,0,('Summary P&amp;L'!$D$6-2018)*12+'Summary P&amp;L'!$B$2-1)</f>
        <v>0</v>
      </c>
      <c r="F283" s="9">
        <f ca="1">OFFSET(IS_Data!D283,0,('Summary P&amp;L'!$D$6-2018-1)*12+'Summary P&amp;L'!$B$2-1)</f>
        <v>0</v>
      </c>
      <c r="G283" s="7">
        <f ca="1">+SUM(OFFSET(IS_Data!D283,0,(-2015+'Summary P&amp;L'!$D$6)*12+'Summary P&amp;L'!$B$1-1):OFFSET(IS_Data!D283,0,(-2015+'Summary P&amp;L'!$D$6)*12*2-1))</f>
        <v>0</v>
      </c>
      <c r="H283" s="10">
        <f>IS_Data!B283</f>
        <v>0</v>
      </c>
    </row>
    <row r="284" spans="1:8" x14ac:dyDescent="0.5">
      <c r="A284" s="9">
        <f>+IS_Data!C284</f>
        <v>0</v>
      </c>
      <c r="B284" s="135">
        <f>IF('Summary P&amp;L'!$F$4="Libs Master","Libs Master",IF(AND('Summary P&amp;L'!$F$4="Liberatores Rollup",AND(H284&lt;&gt;"Libs_G_MA",H284&lt;&gt;"Libs_G_PH"))=TRUE,"Liberatores Rollup",IF(AND('Summary P&amp;L'!$F$4="Libs Grill Rollup",OR(H284="Libs_G_MA",H284="Libs_G_PH"))=TRUE,"Libs Grill Rollup",H284)))</f>
        <v>0</v>
      </c>
      <c r="C284" s="9">
        <f>+IS_Data!A284</f>
        <v>0</v>
      </c>
      <c r="D284" s="9">
        <f ca="1">+SUM(OFFSET(IS_Data!D284,0,('Summary P&amp;L'!$D$6-2018-1)*12):OFFSET(IS_Data!D284,0,('Summary P&amp;L'!$D$6-2018-1)*12+'Summary P&amp;L'!$B$2-1))</f>
        <v>0</v>
      </c>
      <c r="E284" s="9">
        <f ca="1">OFFSET(IS_Data!D284,0,('Summary P&amp;L'!$D$6-2018)*12+'Summary P&amp;L'!$B$2-1)</f>
        <v>0</v>
      </c>
      <c r="F284" s="9">
        <f ca="1">OFFSET(IS_Data!D284,0,('Summary P&amp;L'!$D$6-2018-1)*12+'Summary P&amp;L'!$B$2-1)</f>
        <v>0</v>
      </c>
      <c r="G284" s="7">
        <f ca="1">+SUM(OFFSET(IS_Data!D284,0,(-2015+'Summary P&amp;L'!$D$6)*12+'Summary P&amp;L'!$B$1-1):OFFSET(IS_Data!D284,0,(-2015+'Summary P&amp;L'!$D$6)*12*2-1))</f>
        <v>0</v>
      </c>
      <c r="H284" s="10">
        <f>IS_Data!B284</f>
        <v>0</v>
      </c>
    </row>
    <row r="285" spans="1:8" x14ac:dyDescent="0.5">
      <c r="A285" s="9">
        <f>+IS_Data!C285</f>
        <v>0</v>
      </c>
      <c r="B285" s="135">
        <f>IF('Summary P&amp;L'!$F$4="Libs Master","Libs Master",IF(AND('Summary P&amp;L'!$F$4="Liberatores Rollup",AND(H285&lt;&gt;"Libs_G_MA",H285&lt;&gt;"Libs_G_PH"))=TRUE,"Liberatores Rollup",IF(AND('Summary P&amp;L'!$F$4="Libs Grill Rollup",OR(H285="Libs_G_MA",H285="Libs_G_PH"))=TRUE,"Libs Grill Rollup",H285)))</f>
        <v>0</v>
      </c>
      <c r="C285" s="9">
        <f>+IS_Data!A285</f>
        <v>0</v>
      </c>
      <c r="D285" s="9">
        <f ca="1">+SUM(OFFSET(IS_Data!D285,0,('Summary P&amp;L'!$D$6-2018-1)*12):OFFSET(IS_Data!D285,0,('Summary P&amp;L'!$D$6-2018-1)*12+'Summary P&amp;L'!$B$2-1))</f>
        <v>0</v>
      </c>
      <c r="E285" s="9">
        <f ca="1">OFFSET(IS_Data!D285,0,('Summary P&amp;L'!$D$6-2018)*12+'Summary P&amp;L'!$B$2-1)</f>
        <v>0</v>
      </c>
      <c r="F285" s="9">
        <f ca="1">OFFSET(IS_Data!D285,0,('Summary P&amp;L'!$D$6-2018-1)*12+'Summary P&amp;L'!$B$2-1)</f>
        <v>0</v>
      </c>
      <c r="G285" s="7">
        <f ca="1">+SUM(OFFSET(IS_Data!D285,0,(-2015+'Summary P&amp;L'!$D$6)*12+'Summary P&amp;L'!$B$1-1):OFFSET(IS_Data!D285,0,(-2015+'Summary P&amp;L'!$D$6)*12*2-1))</f>
        <v>0</v>
      </c>
      <c r="H285" s="10">
        <f>IS_Data!B285</f>
        <v>0</v>
      </c>
    </row>
    <row r="286" spans="1:8" x14ac:dyDescent="0.5">
      <c r="A286" s="9">
        <f>+IS_Data!C286</f>
        <v>0</v>
      </c>
      <c r="B286" s="135">
        <f>IF('Summary P&amp;L'!$F$4="Libs Master","Libs Master",IF(AND('Summary P&amp;L'!$F$4="Liberatores Rollup",AND(H286&lt;&gt;"Libs_G_MA",H286&lt;&gt;"Libs_G_PH"))=TRUE,"Liberatores Rollup",IF(AND('Summary P&amp;L'!$F$4="Libs Grill Rollup",OR(H286="Libs_G_MA",H286="Libs_G_PH"))=TRUE,"Libs Grill Rollup",H286)))</f>
        <v>0</v>
      </c>
      <c r="C286" s="9">
        <f>+IS_Data!A286</f>
        <v>0</v>
      </c>
      <c r="D286" s="9">
        <f ca="1">+SUM(OFFSET(IS_Data!D286,0,('Summary P&amp;L'!$D$6-2018-1)*12):OFFSET(IS_Data!D286,0,('Summary P&amp;L'!$D$6-2018-1)*12+'Summary P&amp;L'!$B$2-1))</f>
        <v>0</v>
      </c>
      <c r="E286" s="9">
        <f ca="1">OFFSET(IS_Data!D286,0,('Summary P&amp;L'!$D$6-2018)*12+'Summary P&amp;L'!$B$2-1)</f>
        <v>0</v>
      </c>
      <c r="F286" s="9">
        <f ca="1">OFFSET(IS_Data!D286,0,('Summary P&amp;L'!$D$6-2018-1)*12+'Summary P&amp;L'!$B$2-1)</f>
        <v>0</v>
      </c>
      <c r="G286" s="7">
        <f ca="1">+SUM(OFFSET(IS_Data!D286,0,(-2015+'Summary P&amp;L'!$D$6)*12+'Summary P&amp;L'!$B$1-1):OFFSET(IS_Data!D286,0,(-2015+'Summary P&amp;L'!$D$6)*12*2-1))</f>
        <v>0</v>
      </c>
      <c r="H286" s="10">
        <f>IS_Data!B286</f>
        <v>0</v>
      </c>
    </row>
    <row r="287" spans="1:8" x14ac:dyDescent="0.5">
      <c r="A287" s="9">
        <f>+IS_Data!C287</f>
        <v>0</v>
      </c>
      <c r="B287" s="135">
        <f>IF('Summary P&amp;L'!$F$4="Libs Master","Libs Master",IF(AND('Summary P&amp;L'!$F$4="Liberatores Rollup",AND(H287&lt;&gt;"Libs_G_MA",H287&lt;&gt;"Libs_G_PH"))=TRUE,"Liberatores Rollup",IF(AND('Summary P&amp;L'!$F$4="Libs Grill Rollup",OR(H287="Libs_G_MA",H287="Libs_G_PH"))=TRUE,"Libs Grill Rollup",H287)))</f>
        <v>0</v>
      </c>
      <c r="C287" s="9">
        <f>+IS_Data!A287</f>
        <v>0</v>
      </c>
      <c r="D287" s="9">
        <f ca="1">+SUM(OFFSET(IS_Data!D287,0,('Summary P&amp;L'!$D$6-2018-1)*12):OFFSET(IS_Data!D287,0,('Summary P&amp;L'!$D$6-2018-1)*12+'Summary P&amp;L'!$B$2-1))</f>
        <v>0</v>
      </c>
      <c r="E287" s="9">
        <f ca="1">OFFSET(IS_Data!D287,0,('Summary P&amp;L'!$D$6-2018)*12+'Summary P&amp;L'!$B$2-1)</f>
        <v>0</v>
      </c>
      <c r="F287" s="9">
        <f ca="1">OFFSET(IS_Data!D287,0,('Summary P&amp;L'!$D$6-2018-1)*12+'Summary P&amp;L'!$B$2-1)</f>
        <v>0</v>
      </c>
      <c r="G287" s="7">
        <f ca="1">+SUM(OFFSET(IS_Data!D287,0,(-2015+'Summary P&amp;L'!$D$6)*12+'Summary P&amp;L'!$B$1-1):OFFSET(IS_Data!D287,0,(-2015+'Summary P&amp;L'!$D$6)*12*2-1))</f>
        <v>0</v>
      </c>
      <c r="H287" s="10">
        <f>IS_Data!B287</f>
        <v>0</v>
      </c>
    </row>
    <row r="288" spans="1:8" x14ac:dyDescent="0.5">
      <c r="A288" s="9">
        <f>+IS_Data!C288</f>
        <v>0</v>
      </c>
      <c r="B288" s="135">
        <f>IF('Summary P&amp;L'!$F$4="Libs Master","Libs Master",IF(AND('Summary P&amp;L'!$F$4="Liberatores Rollup",AND(H288&lt;&gt;"Libs_G_MA",H288&lt;&gt;"Libs_G_PH"))=TRUE,"Liberatores Rollup",IF(AND('Summary P&amp;L'!$F$4="Libs Grill Rollup",OR(H288="Libs_G_MA",H288="Libs_G_PH"))=TRUE,"Libs Grill Rollup",H288)))</f>
        <v>0</v>
      </c>
      <c r="C288" s="9">
        <f>+IS_Data!A288</f>
        <v>0</v>
      </c>
      <c r="D288" s="9">
        <f ca="1">+SUM(OFFSET(IS_Data!D288,0,('Summary P&amp;L'!$D$6-2018-1)*12):OFFSET(IS_Data!D288,0,('Summary P&amp;L'!$D$6-2018-1)*12+'Summary P&amp;L'!$B$2-1))</f>
        <v>0</v>
      </c>
      <c r="E288" s="9">
        <f ca="1">OFFSET(IS_Data!D288,0,('Summary P&amp;L'!$D$6-2018)*12+'Summary P&amp;L'!$B$2-1)</f>
        <v>0</v>
      </c>
      <c r="F288" s="9">
        <f ca="1">OFFSET(IS_Data!D288,0,('Summary P&amp;L'!$D$6-2018-1)*12+'Summary P&amp;L'!$B$2-1)</f>
        <v>0</v>
      </c>
      <c r="G288" s="7">
        <f ca="1">+SUM(OFFSET(IS_Data!D288,0,(-2015+'Summary P&amp;L'!$D$6)*12+'Summary P&amp;L'!$B$1-1):OFFSET(IS_Data!D288,0,(-2015+'Summary P&amp;L'!$D$6)*12*2-1))</f>
        <v>0</v>
      </c>
      <c r="H288" s="10">
        <f>IS_Data!B288</f>
        <v>0</v>
      </c>
    </row>
    <row r="289" spans="1:8" x14ac:dyDescent="0.5">
      <c r="A289" s="9">
        <f>+IS_Data!C289</f>
        <v>0</v>
      </c>
      <c r="B289" s="135">
        <f>IF('Summary P&amp;L'!$F$4="Libs Master","Libs Master",IF(AND('Summary P&amp;L'!$F$4="Liberatores Rollup",AND(H289&lt;&gt;"Libs_G_MA",H289&lt;&gt;"Libs_G_PH"))=TRUE,"Liberatores Rollup",IF(AND('Summary P&amp;L'!$F$4="Libs Grill Rollup",OR(H289="Libs_G_MA",H289="Libs_G_PH"))=TRUE,"Libs Grill Rollup",H289)))</f>
        <v>0</v>
      </c>
      <c r="C289" s="9">
        <f>+IS_Data!A289</f>
        <v>0</v>
      </c>
      <c r="D289" s="9">
        <f ca="1">+SUM(OFFSET(IS_Data!D289,0,('Summary P&amp;L'!$D$6-2018-1)*12):OFFSET(IS_Data!D289,0,('Summary P&amp;L'!$D$6-2018-1)*12+'Summary P&amp;L'!$B$2-1))</f>
        <v>0</v>
      </c>
      <c r="E289" s="9">
        <f ca="1">OFFSET(IS_Data!D289,0,('Summary P&amp;L'!$D$6-2018)*12+'Summary P&amp;L'!$B$2-1)</f>
        <v>0</v>
      </c>
      <c r="F289" s="9">
        <f ca="1">OFFSET(IS_Data!D289,0,('Summary P&amp;L'!$D$6-2018-1)*12+'Summary P&amp;L'!$B$2-1)</f>
        <v>0</v>
      </c>
      <c r="G289" s="7">
        <f ca="1">+SUM(OFFSET(IS_Data!D289,0,(-2015+'Summary P&amp;L'!$D$6)*12+'Summary P&amp;L'!$B$1-1):OFFSET(IS_Data!D289,0,(-2015+'Summary P&amp;L'!$D$6)*12*2-1))</f>
        <v>0</v>
      </c>
      <c r="H289" s="10">
        <f>IS_Data!B289</f>
        <v>0</v>
      </c>
    </row>
    <row r="290" spans="1:8" x14ac:dyDescent="0.5">
      <c r="A290" s="9">
        <f>+IS_Data!C290</f>
        <v>0</v>
      </c>
      <c r="B290" s="135">
        <f>IF('Summary P&amp;L'!$F$4="Libs Master","Libs Master",IF(AND('Summary P&amp;L'!$F$4="Liberatores Rollup",AND(H290&lt;&gt;"Libs_G_MA",H290&lt;&gt;"Libs_G_PH"))=TRUE,"Liberatores Rollup",IF(AND('Summary P&amp;L'!$F$4="Libs Grill Rollup",OR(H290="Libs_G_MA",H290="Libs_G_PH"))=TRUE,"Libs Grill Rollup",H290)))</f>
        <v>0</v>
      </c>
      <c r="C290" s="9">
        <f>+IS_Data!A290</f>
        <v>0</v>
      </c>
      <c r="D290" s="9">
        <f ca="1">+SUM(OFFSET(IS_Data!D290,0,('Summary P&amp;L'!$D$6-2018-1)*12):OFFSET(IS_Data!D290,0,('Summary P&amp;L'!$D$6-2018-1)*12+'Summary P&amp;L'!$B$2-1))</f>
        <v>0</v>
      </c>
      <c r="E290" s="9">
        <f ca="1">OFFSET(IS_Data!D290,0,('Summary P&amp;L'!$D$6-2018)*12+'Summary P&amp;L'!$B$2-1)</f>
        <v>0</v>
      </c>
      <c r="F290" s="9">
        <f ca="1">OFFSET(IS_Data!D290,0,('Summary P&amp;L'!$D$6-2018-1)*12+'Summary P&amp;L'!$B$2-1)</f>
        <v>0</v>
      </c>
      <c r="G290" s="7">
        <f ca="1">+SUM(OFFSET(IS_Data!D290,0,(-2015+'Summary P&amp;L'!$D$6)*12+'Summary P&amp;L'!$B$1-1):OFFSET(IS_Data!D290,0,(-2015+'Summary P&amp;L'!$D$6)*12*2-1))</f>
        <v>0</v>
      </c>
      <c r="H290" s="10">
        <f>IS_Data!B290</f>
        <v>0</v>
      </c>
    </row>
    <row r="291" spans="1:8" x14ac:dyDescent="0.5">
      <c r="A291" s="9">
        <f>+IS_Data!C291</f>
        <v>0</v>
      </c>
      <c r="B291" s="135">
        <f>IF('Summary P&amp;L'!$F$4="Libs Master","Libs Master",IF(AND('Summary P&amp;L'!$F$4="Liberatores Rollup",AND(H291&lt;&gt;"Libs_G_MA",H291&lt;&gt;"Libs_G_PH"))=TRUE,"Liberatores Rollup",IF(AND('Summary P&amp;L'!$F$4="Libs Grill Rollup",OR(H291="Libs_G_MA",H291="Libs_G_PH"))=TRUE,"Libs Grill Rollup",H291)))</f>
        <v>0</v>
      </c>
      <c r="C291" s="9">
        <f>+IS_Data!A291</f>
        <v>0</v>
      </c>
      <c r="D291" s="9">
        <f ca="1">+SUM(OFFSET(IS_Data!D291,0,('Summary P&amp;L'!$D$6-2018-1)*12):OFFSET(IS_Data!D291,0,('Summary P&amp;L'!$D$6-2018-1)*12+'Summary P&amp;L'!$B$2-1))</f>
        <v>0</v>
      </c>
      <c r="E291" s="9">
        <f ca="1">OFFSET(IS_Data!D291,0,('Summary P&amp;L'!$D$6-2018)*12+'Summary P&amp;L'!$B$2-1)</f>
        <v>0</v>
      </c>
      <c r="F291" s="9">
        <f ca="1">OFFSET(IS_Data!D291,0,('Summary P&amp;L'!$D$6-2018-1)*12+'Summary P&amp;L'!$B$2-1)</f>
        <v>0</v>
      </c>
      <c r="G291" s="7">
        <f ca="1">+SUM(OFFSET(IS_Data!D291,0,(-2015+'Summary P&amp;L'!$D$6)*12+'Summary P&amp;L'!$B$1-1):OFFSET(IS_Data!D291,0,(-2015+'Summary P&amp;L'!$D$6)*12*2-1))</f>
        <v>0</v>
      </c>
      <c r="H291" s="10">
        <f>IS_Data!B291</f>
        <v>0</v>
      </c>
    </row>
    <row r="292" spans="1:8" x14ac:dyDescent="0.5">
      <c r="A292" s="9">
        <f>+IS_Data!C292</f>
        <v>0</v>
      </c>
      <c r="B292" s="135">
        <f>IF('Summary P&amp;L'!$F$4="Libs Master","Libs Master",IF(AND('Summary P&amp;L'!$F$4="Liberatores Rollup",AND(H292&lt;&gt;"Libs_G_MA",H292&lt;&gt;"Libs_G_PH"))=TRUE,"Liberatores Rollup",IF(AND('Summary P&amp;L'!$F$4="Libs Grill Rollup",OR(H292="Libs_G_MA",H292="Libs_G_PH"))=TRUE,"Libs Grill Rollup",H292)))</f>
        <v>0</v>
      </c>
      <c r="C292" s="9">
        <f>+IS_Data!A292</f>
        <v>0</v>
      </c>
      <c r="D292" s="9">
        <f ca="1">+SUM(OFFSET(IS_Data!D292,0,('Summary P&amp;L'!$D$6-2018-1)*12):OFFSET(IS_Data!D292,0,('Summary P&amp;L'!$D$6-2018-1)*12+'Summary P&amp;L'!$B$2-1))</f>
        <v>0</v>
      </c>
      <c r="E292" s="9">
        <f ca="1">OFFSET(IS_Data!D292,0,('Summary P&amp;L'!$D$6-2018)*12+'Summary P&amp;L'!$B$2-1)</f>
        <v>0</v>
      </c>
      <c r="F292" s="9">
        <f ca="1">OFFSET(IS_Data!D292,0,('Summary P&amp;L'!$D$6-2018-1)*12+'Summary P&amp;L'!$B$2-1)</f>
        <v>0</v>
      </c>
      <c r="G292" s="7">
        <f ca="1">+SUM(OFFSET(IS_Data!D292,0,(-2015+'Summary P&amp;L'!$D$6)*12+'Summary P&amp;L'!$B$1-1):OFFSET(IS_Data!D292,0,(-2015+'Summary P&amp;L'!$D$6)*12*2-1))</f>
        <v>0</v>
      </c>
      <c r="H292" s="10">
        <f>IS_Data!B292</f>
        <v>0</v>
      </c>
    </row>
    <row r="293" spans="1:8" x14ac:dyDescent="0.5">
      <c r="A293" s="9">
        <f>+IS_Data!C293</f>
        <v>0</v>
      </c>
      <c r="B293" s="135">
        <f>IF('Summary P&amp;L'!$F$4="Libs Master","Libs Master",IF(AND('Summary P&amp;L'!$F$4="Liberatores Rollup",AND(H293&lt;&gt;"Libs_G_MA",H293&lt;&gt;"Libs_G_PH"))=TRUE,"Liberatores Rollup",IF(AND('Summary P&amp;L'!$F$4="Libs Grill Rollup",OR(H293="Libs_G_MA",H293="Libs_G_PH"))=TRUE,"Libs Grill Rollup",H293)))</f>
        <v>0</v>
      </c>
      <c r="C293" s="9">
        <f>+IS_Data!A293</f>
        <v>0</v>
      </c>
      <c r="D293" s="9">
        <f ca="1">+SUM(OFFSET(IS_Data!D293,0,('Summary P&amp;L'!$D$6-2018-1)*12):OFFSET(IS_Data!D293,0,('Summary P&amp;L'!$D$6-2018-1)*12+'Summary P&amp;L'!$B$2-1))</f>
        <v>0</v>
      </c>
      <c r="E293" s="9">
        <f ca="1">OFFSET(IS_Data!D293,0,('Summary P&amp;L'!$D$6-2018)*12+'Summary P&amp;L'!$B$2-1)</f>
        <v>0</v>
      </c>
      <c r="F293" s="9">
        <f ca="1">OFFSET(IS_Data!D293,0,('Summary P&amp;L'!$D$6-2018-1)*12+'Summary P&amp;L'!$B$2-1)</f>
        <v>0</v>
      </c>
      <c r="G293" s="7">
        <f ca="1">+SUM(OFFSET(IS_Data!D293,0,(-2015+'Summary P&amp;L'!$D$6)*12+'Summary P&amp;L'!$B$1-1):OFFSET(IS_Data!D293,0,(-2015+'Summary P&amp;L'!$D$6)*12*2-1))</f>
        <v>0</v>
      </c>
      <c r="H293" s="10">
        <f>IS_Data!B293</f>
        <v>0</v>
      </c>
    </row>
    <row r="294" spans="1:8" x14ac:dyDescent="0.5">
      <c r="A294" s="9">
        <f>+IS_Data!C294</f>
        <v>0</v>
      </c>
      <c r="B294" s="135">
        <f>IF('Summary P&amp;L'!$F$4="Libs Master","Libs Master",IF(AND('Summary P&amp;L'!$F$4="Liberatores Rollup",AND(H294&lt;&gt;"Libs_G_MA",H294&lt;&gt;"Libs_G_PH"))=TRUE,"Liberatores Rollup",IF(AND('Summary P&amp;L'!$F$4="Libs Grill Rollup",OR(H294="Libs_G_MA",H294="Libs_G_PH"))=TRUE,"Libs Grill Rollup",H294)))</f>
        <v>0</v>
      </c>
      <c r="C294" s="9">
        <f>+IS_Data!A294</f>
        <v>0</v>
      </c>
      <c r="D294" s="9">
        <f ca="1">+SUM(OFFSET(IS_Data!D294,0,('Summary P&amp;L'!$D$6-2018-1)*12):OFFSET(IS_Data!D294,0,('Summary P&amp;L'!$D$6-2018-1)*12+'Summary P&amp;L'!$B$2-1))</f>
        <v>0</v>
      </c>
      <c r="E294" s="9">
        <f ca="1">OFFSET(IS_Data!D294,0,('Summary P&amp;L'!$D$6-2018)*12+'Summary P&amp;L'!$B$2-1)</f>
        <v>0</v>
      </c>
      <c r="F294" s="9">
        <f ca="1">OFFSET(IS_Data!D294,0,('Summary P&amp;L'!$D$6-2018-1)*12+'Summary P&amp;L'!$B$2-1)</f>
        <v>0</v>
      </c>
      <c r="G294" s="7">
        <f ca="1">+SUM(OFFSET(IS_Data!D294,0,(-2015+'Summary P&amp;L'!$D$6)*12+'Summary P&amp;L'!$B$1-1):OFFSET(IS_Data!D294,0,(-2015+'Summary P&amp;L'!$D$6)*12*2-1))</f>
        <v>0</v>
      </c>
      <c r="H294" s="10">
        <f>IS_Data!B294</f>
        <v>0</v>
      </c>
    </row>
    <row r="295" spans="1:8" x14ac:dyDescent="0.5">
      <c r="A295" s="9">
        <f>+IS_Data!C295</f>
        <v>0</v>
      </c>
      <c r="B295" s="135">
        <f>IF('Summary P&amp;L'!$F$4="Libs Master","Libs Master",IF(AND('Summary P&amp;L'!$F$4="Liberatores Rollup",AND(H295&lt;&gt;"Libs_G_MA",H295&lt;&gt;"Libs_G_PH"))=TRUE,"Liberatores Rollup",IF(AND('Summary P&amp;L'!$F$4="Libs Grill Rollup",OR(H295="Libs_G_MA",H295="Libs_G_PH"))=TRUE,"Libs Grill Rollup",H295)))</f>
        <v>0</v>
      </c>
      <c r="C295" s="9">
        <f>+IS_Data!A295</f>
        <v>0</v>
      </c>
      <c r="D295" s="9">
        <f ca="1">+SUM(OFFSET(IS_Data!D295,0,('Summary P&amp;L'!$D$6-2018-1)*12):OFFSET(IS_Data!D295,0,('Summary P&amp;L'!$D$6-2018-1)*12+'Summary P&amp;L'!$B$2-1))</f>
        <v>0</v>
      </c>
      <c r="E295" s="9">
        <f ca="1">OFFSET(IS_Data!D295,0,('Summary P&amp;L'!$D$6-2018)*12+'Summary P&amp;L'!$B$2-1)</f>
        <v>0</v>
      </c>
      <c r="F295" s="9">
        <f ca="1">OFFSET(IS_Data!D295,0,('Summary P&amp;L'!$D$6-2018-1)*12+'Summary P&amp;L'!$B$2-1)</f>
        <v>0</v>
      </c>
      <c r="G295" s="7">
        <f ca="1">+SUM(OFFSET(IS_Data!D295,0,(-2015+'Summary P&amp;L'!$D$6)*12+'Summary P&amp;L'!$B$1-1):OFFSET(IS_Data!D295,0,(-2015+'Summary P&amp;L'!$D$6)*12*2-1))</f>
        <v>0</v>
      </c>
      <c r="H295" s="10">
        <f>IS_Data!B295</f>
        <v>0</v>
      </c>
    </row>
    <row r="296" spans="1:8" x14ac:dyDescent="0.5">
      <c r="A296" s="9">
        <f>+IS_Data!C296</f>
        <v>0</v>
      </c>
      <c r="B296" s="135">
        <f>IF('Summary P&amp;L'!$F$4="Libs Master","Libs Master",IF(AND('Summary P&amp;L'!$F$4="Liberatores Rollup",AND(H296&lt;&gt;"Libs_G_MA",H296&lt;&gt;"Libs_G_PH"))=TRUE,"Liberatores Rollup",IF(AND('Summary P&amp;L'!$F$4="Libs Grill Rollup",OR(H296="Libs_G_MA",H296="Libs_G_PH"))=TRUE,"Libs Grill Rollup",H296)))</f>
        <v>0</v>
      </c>
      <c r="C296" s="9">
        <f>+IS_Data!A296</f>
        <v>0</v>
      </c>
      <c r="D296" s="9">
        <f ca="1">+SUM(OFFSET(IS_Data!D296,0,('Summary P&amp;L'!$D$6-2018-1)*12):OFFSET(IS_Data!D296,0,('Summary P&amp;L'!$D$6-2018-1)*12+'Summary P&amp;L'!$B$2-1))</f>
        <v>0</v>
      </c>
      <c r="E296" s="9">
        <f ca="1">OFFSET(IS_Data!D296,0,('Summary P&amp;L'!$D$6-2018)*12+'Summary P&amp;L'!$B$2-1)</f>
        <v>0</v>
      </c>
      <c r="F296" s="9">
        <f ca="1">OFFSET(IS_Data!D296,0,('Summary P&amp;L'!$D$6-2018-1)*12+'Summary P&amp;L'!$B$2-1)</f>
        <v>0</v>
      </c>
      <c r="G296" s="7">
        <f ca="1">+SUM(OFFSET(IS_Data!D296,0,(-2015+'Summary P&amp;L'!$D$6)*12+'Summary P&amp;L'!$B$1-1):OFFSET(IS_Data!D296,0,(-2015+'Summary P&amp;L'!$D$6)*12*2-1))</f>
        <v>0</v>
      </c>
      <c r="H296" s="10">
        <f>IS_Data!B296</f>
        <v>0</v>
      </c>
    </row>
    <row r="297" spans="1:8" x14ac:dyDescent="0.5">
      <c r="A297" s="9">
        <f>+IS_Data!C297</f>
        <v>0</v>
      </c>
      <c r="B297" s="135">
        <f>IF('Summary P&amp;L'!$F$4="Libs Master","Libs Master",IF(AND('Summary P&amp;L'!$F$4="Liberatores Rollup",AND(H297&lt;&gt;"Libs_G_MA",H297&lt;&gt;"Libs_G_PH"))=TRUE,"Liberatores Rollup",IF(AND('Summary P&amp;L'!$F$4="Libs Grill Rollup",OR(H297="Libs_G_MA",H297="Libs_G_PH"))=TRUE,"Libs Grill Rollup",H297)))</f>
        <v>0</v>
      </c>
      <c r="C297" s="9">
        <f>+IS_Data!A297</f>
        <v>0</v>
      </c>
      <c r="D297" s="9">
        <f ca="1">+SUM(OFFSET(IS_Data!D297,0,('Summary P&amp;L'!$D$6-2018-1)*12):OFFSET(IS_Data!D297,0,('Summary P&amp;L'!$D$6-2018-1)*12+'Summary P&amp;L'!$B$2-1))</f>
        <v>0</v>
      </c>
      <c r="E297" s="9">
        <f ca="1">OFFSET(IS_Data!D297,0,('Summary P&amp;L'!$D$6-2018)*12+'Summary P&amp;L'!$B$2-1)</f>
        <v>0</v>
      </c>
      <c r="F297" s="9">
        <f ca="1">OFFSET(IS_Data!D297,0,('Summary P&amp;L'!$D$6-2018-1)*12+'Summary P&amp;L'!$B$2-1)</f>
        <v>0</v>
      </c>
      <c r="G297" s="7">
        <f ca="1">+SUM(OFFSET(IS_Data!D297,0,(-2015+'Summary P&amp;L'!$D$6)*12+'Summary P&amp;L'!$B$1-1):OFFSET(IS_Data!D297,0,(-2015+'Summary P&amp;L'!$D$6)*12*2-1))</f>
        <v>0</v>
      </c>
      <c r="H297" s="10">
        <f>IS_Data!B297</f>
        <v>0</v>
      </c>
    </row>
    <row r="298" spans="1:8" x14ac:dyDescent="0.5">
      <c r="A298" s="9">
        <f>+IS_Data!C298</f>
        <v>0</v>
      </c>
      <c r="B298" s="135">
        <f>IF('Summary P&amp;L'!$F$4="Libs Master","Libs Master",IF(AND('Summary P&amp;L'!$F$4="Liberatores Rollup",AND(H298&lt;&gt;"Libs_G_MA",H298&lt;&gt;"Libs_G_PH"))=TRUE,"Liberatores Rollup",IF(AND('Summary P&amp;L'!$F$4="Libs Grill Rollup",OR(H298="Libs_G_MA",H298="Libs_G_PH"))=TRUE,"Libs Grill Rollup",H298)))</f>
        <v>0</v>
      </c>
      <c r="C298" s="9">
        <f>+IS_Data!A298</f>
        <v>0</v>
      </c>
      <c r="D298" s="9">
        <f ca="1">+SUM(OFFSET(IS_Data!D298,0,('Summary P&amp;L'!$D$6-2018-1)*12):OFFSET(IS_Data!D298,0,('Summary P&amp;L'!$D$6-2018-1)*12+'Summary P&amp;L'!$B$2-1))</f>
        <v>0</v>
      </c>
      <c r="E298" s="9">
        <f ca="1">OFFSET(IS_Data!D298,0,('Summary P&amp;L'!$D$6-2018)*12+'Summary P&amp;L'!$B$2-1)</f>
        <v>0</v>
      </c>
      <c r="F298" s="9">
        <f ca="1">OFFSET(IS_Data!D298,0,('Summary P&amp;L'!$D$6-2018-1)*12+'Summary P&amp;L'!$B$2-1)</f>
        <v>0</v>
      </c>
      <c r="G298" s="7">
        <f ca="1">+SUM(OFFSET(IS_Data!D298,0,(-2015+'Summary P&amp;L'!$D$6)*12+'Summary P&amp;L'!$B$1-1):OFFSET(IS_Data!D298,0,(-2015+'Summary P&amp;L'!$D$6)*12*2-1))</f>
        <v>0</v>
      </c>
      <c r="H298" s="10">
        <f>IS_Data!B298</f>
        <v>0</v>
      </c>
    </row>
    <row r="299" spans="1:8" x14ac:dyDescent="0.5">
      <c r="A299" s="9">
        <f>+IS_Data!C299</f>
        <v>0</v>
      </c>
      <c r="B299" s="135">
        <f>IF('Summary P&amp;L'!$F$4="Libs Master","Libs Master",IF(AND('Summary P&amp;L'!$F$4="Liberatores Rollup",AND(H299&lt;&gt;"Libs_G_MA",H299&lt;&gt;"Libs_G_PH"))=TRUE,"Liberatores Rollup",IF(AND('Summary P&amp;L'!$F$4="Libs Grill Rollup",OR(H299="Libs_G_MA",H299="Libs_G_PH"))=TRUE,"Libs Grill Rollup",H299)))</f>
        <v>0</v>
      </c>
      <c r="C299" s="9">
        <f>+IS_Data!A299</f>
        <v>0</v>
      </c>
      <c r="D299" s="9">
        <f ca="1">+SUM(OFFSET(IS_Data!D299,0,('Summary P&amp;L'!$D$6-2018-1)*12):OFFSET(IS_Data!D299,0,('Summary P&amp;L'!$D$6-2018-1)*12+'Summary P&amp;L'!$B$2-1))</f>
        <v>0</v>
      </c>
      <c r="E299" s="9">
        <f ca="1">OFFSET(IS_Data!D299,0,('Summary P&amp;L'!$D$6-2018)*12+'Summary P&amp;L'!$B$2-1)</f>
        <v>0</v>
      </c>
      <c r="F299" s="9">
        <f ca="1">OFFSET(IS_Data!D299,0,('Summary P&amp;L'!$D$6-2018-1)*12+'Summary P&amp;L'!$B$2-1)</f>
        <v>0</v>
      </c>
      <c r="G299" s="7">
        <f ca="1">+SUM(OFFSET(IS_Data!D299,0,(-2015+'Summary P&amp;L'!$D$6)*12+'Summary P&amp;L'!$B$1-1):OFFSET(IS_Data!D299,0,(-2015+'Summary P&amp;L'!$D$6)*12*2-1))</f>
        <v>0</v>
      </c>
      <c r="H299" s="10">
        <f>IS_Data!B299</f>
        <v>0</v>
      </c>
    </row>
    <row r="300" spans="1:8" x14ac:dyDescent="0.5">
      <c r="A300" s="9">
        <f>+IS_Data!C300</f>
        <v>0</v>
      </c>
      <c r="B300" s="135">
        <f>IF('Summary P&amp;L'!$F$4="Libs Master","Libs Master",IF(AND('Summary P&amp;L'!$F$4="Liberatores Rollup",AND(H300&lt;&gt;"Libs_G_MA",H300&lt;&gt;"Libs_G_PH"))=TRUE,"Liberatores Rollup",IF(AND('Summary P&amp;L'!$F$4="Libs Grill Rollup",OR(H300="Libs_G_MA",H300="Libs_G_PH"))=TRUE,"Libs Grill Rollup",H300)))</f>
        <v>0</v>
      </c>
      <c r="C300" s="9">
        <f>+IS_Data!A300</f>
        <v>0</v>
      </c>
      <c r="D300" s="9">
        <f ca="1">+SUM(OFFSET(IS_Data!D300,0,('Summary P&amp;L'!$D$6-2018-1)*12):OFFSET(IS_Data!D300,0,('Summary P&amp;L'!$D$6-2018-1)*12+'Summary P&amp;L'!$B$2-1))</f>
        <v>0</v>
      </c>
      <c r="E300" s="9">
        <f ca="1">OFFSET(IS_Data!D300,0,('Summary P&amp;L'!$D$6-2018)*12+'Summary P&amp;L'!$B$2-1)</f>
        <v>0</v>
      </c>
      <c r="F300" s="9">
        <f ca="1">OFFSET(IS_Data!D300,0,('Summary P&amp;L'!$D$6-2018-1)*12+'Summary P&amp;L'!$B$2-1)</f>
        <v>0</v>
      </c>
      <c r="G300" s="7">
        <f ca="1">+SUM(OFFSET(IS_Data!D300,0,(-2015+'Summary P&amp;L'!$D$6)*12+'Summary P&amp;L'!$B$1-1):OFFSET(IS_Data!D300,0,(-2015+'Summary P&amp;L'!$D$6)*12*2-1))</f>
        <v>0</v>
      </c>
      <c r="H300" s="10">
        <f>IS_Data!B300</f>
        <v>0</v>
      </c>
    </row>
    <row r="301" spans="1:8" x14ac:dyDescent="0.5">
      <c r="A301" s="9">
        <f>+IS_Data!C301</f>
        <v>0</v>
      </c>
      <c r="B301" s="135">
        <f>IF('Summary P&amp;L'!$F$4="Libs Master","Libs Master",IF(AND('Summary P&amp;L'!$F$4="Liberatores Rollup",AND(H301&lt;&gt;"Libs_G_MA",H301&lt;&gt;"Libs_G_PH"))=TRUE,"Liberatores Rollup",IF(AND('Summary P&amp;L'!$F$4="Libs Grill Rollup",OR(H301="Libs_G_MA",H301="Libs_G_PH"))=TRUE,"Libs Grill Rollup",H301)))</f>
        <v>0</v>
      </c>
      <c r="C301" s="9">
        <f>+IS_Data!A301</f>
        <v>0</v>
      </c>
      <c r="D301" s="9">
        <f ca="1">+SUM(OFFSET(IS_Data!D301,0,('Summary P&amp;L'!$D$6-2018-1)*12):OFFSET(IS_Data!D301,0,('Summary P&amp;L'!$D$6-2018-1)*12+'Summary P&amp;L'!$B$2-1))</f>
        <v>0</v>
      </c>
      <c r="E301" s="9">
        <f ca="1">OFFSET(IS_Data!D301,0,('Summary P&amp;L'!$D$6-2018)*12+'Summary P&amp;L'!$B$2-1)</f>
        <v>0</v>
      </c>
      <c r="F301" s="9">
        <f ca="1">OFFSET(IS_Data!D301,0,('Summary P&amp;L'!$D$6-2018-1)*12+'Summary P&amp;L'!$B$2-1)</f>
        <v>0</v>
      </c>
      <c r="G301" s="7">
        <f ca="1">+SUM(OFFSET(IS_Data!D301,0,(-2015+'Summary P&amp;L'!$D$6)*12+'Summary P&amp;L'!$B$1-1):OFFSET(IS_Data!D301,0,(-2015+'Summary P&amp;L'!$D$6)*12*2-1))</f>
        <v>0</v>
      </c>
      <c r="H301" s="10">
        <f>IS_Data!B301</f>
        <v>0</v>
      </c>
    </row>
    <row r="302" spans="1:8" x14ac:dyDescent="0.5">
      <c r="A302" s="9">
        <f>+IS_Data!C302</f>
        <v>0</v>
      </c>
      <c r="B302" s="135">
        <f>IF('Summary P&amp;L'!$F$4="Libs Master","Libs Master",IF(AND('Summary P&amp;L'!$F$4="Liberatores Rollup",AND(H302&lt;&gt;"Libs_G_MA",H302&lt;&gt;"Libs_G_PH"))=TRUE,"Liberatores Rollup",IF(AND('Summary P&amp;L'!$F$4="Libs Grill Rollup",OR(H302="Libs_G_MA",H302="Libs_G_PH"))=TRUE,"Libs Grill Rollup",H302)))</f>
        <v>0</v>
      </c>
      <c r="C302" s="9">
        <f>+IS_Data!A302</f>
        <v>0</v>
      </c>
      <c r="D302" s="9">
        <f ca="1">+SUM(OFFSET(IS_Data!D302,0,('Summary P&amp;L'!$D$6-2018-1)*12):OFFSET(IS_Data!D302,0,('Summary P&amp;L'!$D$6-2018-1)*12+'Summary P&amp;L'!$B$2-1))</f>
        <v>0</v>
      </c>
      <c r="E302" s="9">
        <f ca="1">OFFSET(IS_Data!D302,0,('Summary P&amp;L'!$D$6-2018)*12+'Summary P&amp;L'!$B$2-1)</f>
        <v>0</v>
      </c>
      <c r="F302" s="9">
        <f ca="1">OFFSET(IS_Data!D302,0,('Summary P&amp;L'!$D$6-2018-1)*12+'Summary P&amp;L'!$B$2-1)</f>
        <v>0</v>
      </c>
      <c r="G302" s="7">
        <f ca="1">+SUM(OFFSET(IS_Data!D302,0,(-2015+'Summary P&amp;L'!$D$6)*12+'Summary P&amp;L'!$B$1-1):OFFSET(IS_Data!D302,0,(-2015+'Summary P&amp;L'!$D$6)*12*2-1))</f>
        <v>0</v>
      </c>
      <c r="H302" s="10">
        <f>IS_Data!B302</f>
        <v>0</v>
      </c>
    </row>
    <row r="303" spans="1:8" x14ac:dyDescent="0.5">
      <c r="A303" s="9">
        <f>+IS_Data!C303</f>
        <v>0</v>
      </c>
      <c r="B303" s="135">
        <f>IF('Summary P&amp;L'!$F$4="Libs Master","Libs Master",IF(AND('Summary P&amp;L'!$F$4="Liberatores Rollup",AND(H303&lt;&gt;"Libs_G_MA",H303&lt;&gt;"Libs_G_PH"))=TRUE,"Liberatores Rollup",IF(AND('Summary P&amp;L'!$F$4="Libs Grill Rollup",OR(H303="Libs_G_MA",H303="Libs_G_PH"))=TRUE,"Libs Grill Rollup",H303)))</f>
        <v>0</v>
      </c>
      <c r="C303" s="9">
        <f>+IS_Data!A303</f>
        <v>0</v>
      </c>
      <c r="D303" s="9">
        <f ca="1">+SUM(OFFSET(IS_Data!D303,0,('Summary P&amp;L'!$D$6-2018-1)*12):OFFSET(IS_Data!D303,0,('Summary P&amp;L'!$D$6-2018-1)*12+'Summary P&amp;L'!$B$2-1))</f>
        <v>0</v>
      </c>
      <c r="E303" s="9">
        <f ca="1">OFFSET(IS_Data!D303,0,('Summary P&amp;L'!$D$6-2018)*12+'Summary P&amp;L'!$B$2-1)</f>
        <v>0</v>
      </c>
      <c r="F303" s="9">
        <f ca="1">OFFSET(IS_Data!D303,0,('Summary P&amp;L'!$D$6-2018-1)*12+'Summary P&amp;L'!$B$2-1)</f>
        <v>0</v>
      </c>
      <c r="G303" s="7">
        <f ca="1">+SUM(OFFSET(IS_Data!D303,0,(-2015+'Summary P&amp;L'!$D$6)*12+'Summary P&amp;L'!$B$1-1):OFFSET(IS_Data!D303,0,(-2015+'Summary P&amp;L'!$D$6)*12*2-1))</f>
        <v>0</v>
      </c>
      <c r="H303" s="10">
        <f>IS_Data!B303</f>
        <v>0</v>
      </c>
    </row>
    <row r="304" spans="1:8" x14ac:dyDescent="0.5">
      <c r="A304" s="9">
        <f>+IS_Data!C304</f>
        <v>0</v>
      </c>
      <c r="B304" s="135">
        <f>IF('Summary P&amp;L'!$F$4="Libs Master","Libs Master",IF(AND('Summary P&amp;L'!$F$4="Liberatores Rollup",AND(H304&lt;&gt;"Libs_G_MA",H304&lt;&gt;"Libs_G_PH"))=TRUE,"Liberatores Rollup",IF(AND('Summary P&amp;L'!$F$4="Libs Grill Rollup",OR(H304="Libs_G_MA",H304="Libs_G_PH"))=TRUE,"Libs Grill Rollup",H304)))</f>
        <v>0</v>
      </c>
      <c r="C304" s="9">
        <f>+IS_Data!A304</f>
        <v>0</v>
      </c>
      <c r="D304" s="9">
        <f ca="1">+SUM(OFFSET(IS_Data!D304,0,('Summary P&amp;L'!$D$6-2018-1)*12):OFFSET(IS_Data!D304,0,('Summary P&amp;L'!$D$6-2018-1)*12+'Summary P&amp;L'!$B$2-1))</f>
        <v>0</v>
      </c>
      <c r="E304" s="9">
        <f ca="1">OFFSET(IS_Data!D304,0,('Summary P&amp;L'!$D$6-2018)*12+'Summary P&amp;L'!$B$2-1)</f>
        <v>0</v>
      </c>
      <c r="F304" s="9">
        <f ca="1">OFFSET(IS_Data!D304,0,('Summary P&amp;L'!$D$6-2018-1)*12+'Summary P&amp;L'!$B$2-1)</f>
        <v>0</v>
      </c>
      <c r="G304" s="7">
        <f ca="1">+SUM(OFFSET(IS_Data!D304,0,(-2015+'Summary P&amp;L'!$D$6)*12+'Summary P&amp;L'!$B$1-1):OFFSET(IS_Data!D304,0,(-2015+'Summary P&amp;L'!$D$6)*12*2-1))</f>
        <v>0</v>
      </c>
      <c r="H304" s="10">
        <f>IS_Data!B304</f>
        <v>0</v>
      </c>
    </row>
    <row r="305" spans="1:8" x14ac:dyDescent="0.5">
      <c r="A305" s="9">
        <f>+IS_Data!C305</f>
        <v>0</v>
      </c>
      <c r="B305" s="135">
        <f>IF('Summary P&amp;L'!$F$4="Libs Master","Libs Master",IF(AND('Summary P&amp;L'!$F$4="Liberatores Rollup",AND(H305&lt;&gt;"Libs_G_MA",H305&lt;&gt;"Libs_G_PH"))=TRUE,"Liberatores Rollup",IF(AND('Summary P&amp;L'!$F$4="Libs Grill Rollup",OR(H305="Libs_G_MA",H305="Libs_G_PH"))=TRUE,"Libs Grill Rollup",H305)))</f>
        <v>0</v>
      </c>
      <c r="C305" s="9">
        <f>+IS_Data!A305</f>
        <v>0</v>
      </c>
      <c r="D305" s="9">
        <f ca="1">+SUM(OFFSET(IS_Data!D305,0,('Summary P&amp;L'!$D$6-2018-1)*12):OFFSET(IS_Data!D305,0,('Summary P&amp;L'!$D$6-2018-1)*12+'Summary P&amp;L'!$B$2-1))</f>
        <v>0</v>
      </c>
      <c r="E305" s="9">
        <f ca="1">OFFSET(IS_Data!D305,0,('Summary P&amp;L'!$D$6-2018)*12+'Summary P&amp;L'!$B$2-1)</f>
        <v>0</v>
      </c>
      <c r="F305" s="9">
        <f ca="1">OFFSET(IS_Data!D305,0,('Summary P&amp;L'!$D$6-2018-1)*12+'Summary P&amp;L'!$B$2-1)</f>
        <v>0</v>
      </c>
      <c r="G305" s="7">
        <f ca="1">+SUM(OFFSET(IS_Data!D305,0,(-2015+'Summary P&amp;L'!$D$6)*12+'Summary P&amp;L'!$B$1-1):OFFSET(IS_Data!D305,0,(-2015+'Summary P&amp;L'!$D$6)*12*2-1))</f>
        <v>0</v>
      </c>
      <c r="H305" s="10">
        <f>IS_Data!B305</f>
        <v>0</v>
      </c>
    </row>
    <row r="306" spans="1:8" x14ac:dyDescent="0.5">
      <c r="A306" s="9">
        <f>+IS_Data!C306</f>
        <v>0</v>
      </c>
      <c r="B306" s="135">
        <f>IF('Summary P&amp;L'!$F$4="Libs Master","Libs Master",IF(AND('Summary P&amp;L'!$F$4="Liberatores Rollup",AND(H306&lt;&gt;"Libs_G_MA",H306&lt;&gt;"Libs_G_PH"))=TRUE,"Liberatores Rollup",IF(AND('Summary P&amp;L'!$F$4="Libs Grill Rollup",OR(H306="Libs_G_MA",H306="Libs_G_PH"))=TRUE,"Libs Grill Rollup",H306)))</f>
        <v>0</v>
      </c>
      <c r="C306" s="9">
        <f>+IS_Data!A306</f>
        <v>0</v>
      </c>
      <c r="D306" s="9">
        <f ca="1">+SUM(OFFSET(IS_Data!D306,0,('Summary P&amp;L'!$D$6-2018-1)*12):OFFSET(IS_Data!D306,0,('Summary P&amp;L'!$D$6-2018-1)*12+'Summary P&amp;L'!$B$2-1))</f>
        <v>0</v>
      </c>
      <c r="E306" s="9">
        <f ca="1">OFFSET(IS_Data!D306,0,('Summary P&amp;L'!$D$6-2018)*12+'Summary P&amp;L'!$B$2-1)</f>
        <v>0</v>
      </c>
      <c r="F306" s="9">
        <f ca="1">OFFSET(IS_Data!D306,0,('Summary P&amp;L'!$D$6-2018-1)*12+'Summary P&amp;L'!$B$2-1)</f>
        <v>0</v>
      </c>
      <c r="G306" s="7">
        <f ca="1">+SUM(OFFSET(IS_Data!D306,0,(-2015+'Summary P&amp;L'!$D$6)*12+'Summary P&amp;L'!$B$1-1):OFFSET(IS_Data!D306,0,(-2015+'Summary P&amp;L'!$D$6)*12*2-1))</f>
        <v>0</v>
      </c>
      <c r="H306" s="10">
        <f>IS_Data!B306</f>
        <v>0</v>
      </c>
    </row>
    <row r="307" spans="1:8" x14ac:dyDescent="0.5">
      <c r="A307" s="9">
        <f>+IS_Data!C307</f>
        <v>0</v>
      </c>
      <c r="B307" s="135">
        <f>IF('Summary P&amp;L'!$F$4="Libs Master","Libs Master",IF(AND('Summary P&amp;L'!$F$4="Liberatores Rollup",AND(H307&lt;&gt;"Libs_G_MA",H307&lt;&gt;"Libs_G_PH"))=TRUE,"Liberatores Rollup",IF(AND('Summary P&amp;L'!$F$4="Libs Grill Rollup",OR(H307="Libs_G_MA",H307="Libs_G_PH"))=TRUE,"Libs Grill Rollup",H307)))</f>
        <v>0</v>
      </c>
      <c r="C307" s="9">
        <f>+IS_Data!A307</f>
        <v>0</v>
      </c>
      <c r="D307" s="9">
        <f ca="1">+SUM(OFFSET(IS_Data!D307,0,('Summary P&amp;L'!$D$6-2018-1)*12):OFFSET(IS_Data!D307,0,('Summary P&amp;L'!$D$6-2018-1)*12+'Summary P&amp;L'!$B$2-1))</f>
        <v>0</v>
      </c>
      <c r="E307" s="9">
        <f ca="1">OFFSET(IS_Data!D307,0,('Summary P&amp;L'!$D$6-2018)*12+'Summary P&amp;L'!$B$2-1)</f>
        <v>0</v>
      </c>
      <c r="F307" s="9">
        <f ca="1">OFFSET(IS_Data!D307,0,('Summary P&amp;L'!$D$6-2018-1)*12+'Summary P&amp;L'!$B$2-1)</f>
        <v>0</v>
      </c>
      <c r="G307" s="7">
        <f ca="1">+SUM(OFFSET(IS_Data!D307,0,(-2015+'Summary P&amp;L'!$D$6)*12+'Summary P&amp;L'!$B$1-1):OFFSET(IS_Data!D307,0,(-2015+'Summary P&amp;L'!$D$6)*12*2-1))</f>
        <v>0</v>
      </c>
      <c r="H307" s="10">
        <f>IS_Data!B307</f>
        <v>0</v>
      </c>
    </row>
    <row r="308" spans="1:8" x14ac:dyDescent="0.5">
      <c r="A308" s="9">
        <f>+IS_Data!C308</f>
        <v>0</v>
      </c>
      <c r="B308" s="135">
        <f>IF('Summary P&amp;L'!$F$4="Libs Master","Libs Master",IF(AND('Summary P&amp;L'!$F$4="Liberatores Rollup",AND(H308&lt;&gt;"Libs_G_MA",H308&lt;&gt;"Libs_G_PH"))=TRUE,"Liberatores Rollup",IF(AND('Summary P&amp;L'!$F$4="Libs Grill Rollup",OR(H308="Libs_G_MA",H308="Libs_G_PH"))=TRUE,"Libs Grill Rollup",H308)))</f>
        <v>0</v>
      </c>
      <c r="C308" s="9">
        <f>+IS_Data!A308</f>
        <v>0</v>
      </c>
      <c r="D308" s="9">
        <f ca="1">+SUM(OFFSET(IS_Data!D308,0,('Summary P&amp;L'!$D$6-2018-1)*12):OFFSET(IS_Data!D308,0,('Summary P&amp;L'!$D$6-2018-1)*12+'Summary P&amp;L'!$B$2-1))</f>
        <v>0</v>
      </c>
      <c r="E308" s="9">
        <f ca="1">OFFSET(IS_Data!D308,0,('Summary P&amp;L'!$D$6-2018)*12+'Summary P&amp;L'!$B$2-1)</f>
        <v>0</v>
      </c>
      <c r="F308" s="9">
        <f ca="1">OFFSET(IS_Data!D308,0,('Summary P&amp;L'!$D$6-2018-1)*12+'Summary P&amp;L'!$B$2-1)</f>
        <v>0</v>
      </c>
      <c r="G308" s="7">
        <f ca="1">+SUM(OFFSET(IS_Data!D308,0,(-2015+'Summary P&amp;L'!$D$6)*12+'Summary P&amp;L'!$B$1-1):OFFSET(IS_Data!D308,0,(-2015+'Summary P&amp;L'!$D$6)*12*2-1))</f>
        <v>0</v>
      </c>
      <c r="H308" s="10">
        <f>IS_Data!B308</f>
        <v>0</v>
      </c>
    </row>
    <row r="309" spans="1:8" x14ac:dyDescent="0.5">
      <c r="A309" s="9">
        <f>+IS_Data!C309</f>
        <v>0</v>
      </c>
      <c r="B309" s="135">
        <f>IF('Summary P&amp;L'!$F$4="Libs Master","Libs Master",IF(AND('Summary P&amp;L'!$F$4="Liberatores Rollup",AND(H309&lt;&gt;"Libs_G_MA",H309&lt;&gt;"Libs_G_PH"))=TRUE,"Liberatores Rollup",IF(AND('Summary P&amp;L'!$F$4="Libs Grill Rollup",OR(H309="Libs_G_MA",H309="Libs_G_PH"))=TRUE,"Libs Grill Rollup",H309)))</f>
        <v>0</v>
      </c>
      <c r="C309" s="9">
        <f>+IS_Data!A309</f>
        <v>0</v>
      </c>
      <c r="D309" s="9">
        <f ca="1">+SUM(OFFSET(IS_Data!D309,0,('Summary P&amp;L'!$D$6-2018-1)*12):OFFSET(IS_Data!D309,0,('Summary P&amp;L'!$D$6-2018-1)*12+'Summary P&amp;L'!$B$2-1))</f>
        <v>0</v>
      </c>
      <c r="E309" s="9">
        <f ca="1">OFFSET(IS_Data!D309,0,('Summary P&amp;L'!$D$6-2018)*12+'Summary P&amp;L'!$B$2-1)</f>
        <v>0</v>
      </c>
      <c r="F309" s="9">
        <f ca="1">OFFSET(IS_Data!D309,0,('Summary P&amp;L'!$D$6-2018-1)*12+'Summary P&amp;L'!$B$2-1)</f>
        <v>0</v>
      </c>
      <c r="G309" s="7">
        <f ca="1">+SUM(OFFSET(IS_Data!D309,0,(-2015+'Summary P&amp;L'!$D$6)*12+'Summary P&amp;L'!$B$1-1):OFFSET(IS_Data!D309,0,(-2015+'Summary P&amp;L'!$D$6)*12*2-1))</f>
        <v>0</v>
      </c>
      <c r="H309" s="10">
        <f>IS_Data!B309</f>
        <v>0</v>
      </c>
    </row>
    <row r="310" spans="1:8" x14ac:dyDescent="0.5">
      <c r="A310" s="9">
        <f>+IS_Data!C310</f>
        <v>0</v>
      </c>
      <c r="B310" s="135">
        <f>IF('Summary P&amp;L'!$F$4="Libs Master","Libs Master",IF(AND('Summary P&amp;L'!$F$4="Liberatores Rollup",AND(H310&lt;&gt;"Libs_G_MA",H310&lt;&gt;"Libs_G_PH"))=TRUE,"Liberatores Rollup",IF(AND('Summary P&amp;L'!$F$4="Libs Grill Rollup",OR(H310="Libs_G_MA",H310="Libs_G_PH"))=TRUE,"Libs Grill Rollup",H310)))</f>
        <v>0</v>
      </c>
      <c r="C310" s="9">
        <f>+IS_Data!A310</f>
        <v>0</v>
      </c>
      <c r="D310" s="9">
        <f ca="1">+SUM(OFFSET(IS_Data!D310,0,('Summary P&amp;L'!$D$6-2018-1)*12):OFFSET(IS_Data!D310,0,('Summary P&amp;L'!$D$6-2018-1)*12+'Summary P&amp;L'!$B$2-1))</f>
        <v>0</v>
      </c>
      <c r="E310" s="9">
        <f ca="1">OFFSET(IS_Data!D310,0,('Summary P&amp;L'!$D$6-2018)*12+'Summary P&amp;L'!$B$2-1)</f>
        <v>0</v>
      </c>
      <c r="F310" s="9">
        <f ca="1">OFFSET(IS_Data!D310,0,('Summary P&amp;L'!$D$6-2018-1)*12+'Summary P&amp;L'!$B$2-1)</f>
        <v>0</v>
      </c>
      <c r="G310" s="7">
        <f ca="1">+SUM(OFFSET(IS_Data!D310,0,(-2015+'Summary P&amp;L'!$D$6)*12+'Summary P&amp;L'!$B$1-1):OFFSET(IS_Data!D310,0,(-2015+'Summary P&amp;L'!$D$6)*12*2-1))</f>
        <v>0</v>
      </c>
      <c r="H310" s="10">
        <f>IS_Data!B310</f>
        <v>0</v>
      </c>
    </row>
    <row r="311" spans="1:8" x14ac:dyDescent="0.5">
      <c r="A311" s="9">
        <f>+IS_Data!C311</f>
        <v>0</v>
      </c>
      <c r="B311" s="135">
        <f>IF('Summary P&amp;L'!$F$4="Libs Master","Libs Master",IF(AND('Summary P&amp;L'!$F$4="Liberatores Rollup",AND(H311&lt;&gt;"Libs_G_MA",H311&lt;&gt;"Libs_G_PH"))=TRUE,"Liberatores Rollup",IF(AND('Summary P&amp;L'!$F$4="Libs Grill Rollup",OR(H311="Libs_G_MA",H311="Libs_G_PH"))=TRUE,"Libs Grill Rollup",H311)))</f>
        <v>0</v>
      </c>
      <c r="C311" s="9">
        <f>+IS_Data!A311</f>
        <v>0</v>
      </c>
      <c r="D311" s="9">
        <f ca="1">+SUM(OFFSET(IS_Data!D311,0,('Summary P&amp;L'!$D$6-2018-1)*12):OFFSET(IS_Data!D311,0,('Summary P&amp;L'!$D$6-2018-1)*12+'Summary P&amp;L'!$B$2-1))</f>
        <v>0</v>
      </c>
      <c r="E311" s="9">
        <f ca="1">OFFSET(IS_Data!D311,0,('Summary P&amp;L'!$D$6-2018)*12+'Summary P&amp;L'!$B$2-1)</f>
        <v>0</v>
      </c>
      <c r="F311" s="9">
        <f ca="1">OFFSET(IS_Data!D311,0,('Summary P&amp;L'!$D$6-2018-1)*12+'Summary P&amp;L'!$B$2-1)</f>
        <v>0</v>
      </c>
      <c r="G311" s="7">
        <f ca="1">+SUM(OFFSET(IS_Data!D311,0,(-2015+'Summary P&amp;L'!$D$6)*12+'Summary P&amp;L'!$B$1-1):OFFSET(IS_Data!D311,0,(-2015+'Summary P&amp;L'!$D$6)*12*2-1))</f>
        <v>0</v>
      </c>
      <c r="H311" s="10">
        <f>IS_Data!B311</f>
        <v>0</v>
      </c>
    </row>
    <row r="312" spans="1:8" x14ac:dyDescent="0.5">
      <c r="A312" s="9">
        <f>+IS_Data!C312</f>
        <v>0</v>
      </c>
      <c r="B312" s="135">
        <f>IF('Summary P&amp;L'!$F$4="Libs Master","Libs Master",IF(AND('Summary P&amp;L'!$F$4="Liberatores Rollup",AND(H312&lt;&gt;"Libs_G_MA",H312&lt;&gt;"Libs_G_PH"))=TRUE,"Liberatores Rollup",IF(AND('Summary P&amp;L'!$F$4="Libs Grill Rollup",OR(H312="Libs_G_MA",H312="Libs_G_PH"))=TRUE,"Libs Grill Rollup",H312)))</f>
        <v>0</v>
      </c>
      <c r="C312" s="9">
        <f>+IS_Data!A312</f>
        <v>0</v>
      </c>
      <c r="D312" s="9">
        <f ca="1">+SUM(OFFSET(IS_Data!D312,0,('Summary P&amp;L'!$D$6-2018-1)*12):OFFSET(IS_Data!D312,0,('Summary P&amp;L'!$D$6-2018-1)*12+'Summary P&amp;L'!$B$2-1))</f>
        <v>0</v>
      </c>
      <c r="E312" s="9">
        <f ca="1">OFFSET(IS_Data!D312,0,('Summary P&amp;L'!$D$6-2018)*12+'Summary P&amp;L'!$B$2-1)</f>
        <v>0</v>
      </c>
      <c r="F312" s="9">
        <f ca="1">OFFSET(IS_Data!D312,0,('Summary P&amp;L'!$D$6-2018-1)*12+'Summary P&amp;L'!$B$2-1)</f>
        <v>0</v>
      </c>
      <c r="G312" s="7">
        <f ca="1">+SUM(OFFSET(IS_Data!D312,0,(-2015+'Summary P&amp;L'!$D$6)*12+'Summary P&amp;L'!$B$1-1):OFFSET(IS_Data!D312,0,(-2015+'Summary P&amp;L'!$D$6)*12*2-1))</f>
        <v>0</v>
      </c>
      <c r="H312" s="10">
        <f>IS_Data!B312</f>
        <v>0</v>
      </c>
    </row>
    <row r="313" spans="1:8" x14ac:dyDescent="0.5">
      <c r="A313" s="9">
        <f>+IS_Data!C313</f>
        <v>0</v>
      </c>
      <c r="B313" s="135">
        <f>IF('Summary P&amp;L'!$F$4="Libs Master","Libs Master",IF(AND('Summary P&amp;L'!$F$4="Liberatores Rollup",AND(H313&lt;&gt;"Libs_G_MA",H313&lt;&gt;"Libs_G_PH"))=TRUE,"Liberatores Rollup",IF(AND('Summary P&amp;L'!$F$4="Libs Grill Rollup",OR(H313="Libs_G_MA",H313="Libs_G_PH"))=TRUE,"Libs Grill Rollup",H313)))</f>
        <v>0</v>
      </c>
      <c r="C313" s="9">
        <f>+IS_Data!A313</f>
        <v>0</v>
      </c>
      <c r="D313" s="9">
        <f ca="1">+SUM(OFFSET(IS_Data!D313,0,('Summary P&amp;L'!$D$6-2018-1)*12):OFFSET(IS_Data!D313,0,('Summary P&amp;L'!$D$6-2018-1)*12+'Summary P&amp;L'!$B$2-1))</f>
        <v>0</v>
      </c>
      <c r="E313" s="9">
        <f ca="1">OFFSET(IS_Data!D313,0,('Summary P&amp;L'!$D$6-2018)*12+'Summary P&amp;L'!$B$2-1)</f>
        <v>0</v>
      </c>
      <c r="F313" s="9">
        <f ca="1">OFFSET(IS_Data!D313,0,('Summary P&amp;L'!$D$6-2018-1)*12+'Summary P&amp;L'!$B$2-1)</f>
        <v>0</v>
      </c>
      <c r="G313" s="7">
        <f ca="1">+SUM(OFFSET(IS_Data!D313,0,(-2015+'Summary P&amp;L'!$D$6)*12+'Summary P&amp;L'!$B$1-1):OFFSET(IS_Data!D313,0,(-2015+'Summary P&amp;L'!$D$6)*12*2-1))</f>
        <v>0</v>
      </c>
      <c r="H313" s="10">
        <f>IS_Data!B313</f>
        <v>0</v>
      </c>
    </row>
    <row r="314" spans="1:8" x14ac:dyDescent="0.5">
      <c r="A314" s="9">
        <f>+IS_Data!C314</f>
        <v>0</v>
      </c>
      <c r="B314" s="135">
        <f>IF('Summary P&amp;L'!$F$4="Libs Master","Libs Master",IF(AND('Summary P&amp;L'!$F$4="Liberatores Rollup",AND(H314&lt;&gt;"Libs_G_MA",H314&lt;&gt;"Libs_G_PH"))=TRUE,"Liberatores Rollup",IF(AND('Summary P&amp;L'!$F$4="Libs Grill Rollup",OR(H314="Libs_G_MA",H314="Libs_G_PH"))=TRUE,"Libs Grill Rollup",H314)))</f>
        <v>0</v>
      </c>
      <c r="C314" s="9">
        <f>+IS_Data!A314</f>
        <v>0</v>
      </c>
      <c r="D314" s="9">
        <f ca="1">+SUM(OFFSET(IS_Data!D314,0,('Summary P&amp;L'!$D$6-2018-1)*12):OFFSET(IS_Data!D314,0,('Summary P&amp;L'!$D$6-2018-1)*12+'Summary P&amp;L'!$B$2-1))</f>
        <v>0</v>
      </c>
      <c r="E314" s="9">
        <f ca="1">OFFSET(IS_Data!D314,0,('Summary P&amp;L'!$D$6-2018)*12+'Summary P&amp;L'!$B$2-1)</f>
        <v>0</v>
      </c>
      <c r="F314" s="9">
        <f ca="1">OFFSET(IS_Data!D314,0,('Summary P&amp;L'!$D$6-2018-1)*12+'Summary P&amp;L'!$B$2-1)</f>
        <v>0</v>
      </c>
      <c r="G314" s="7">
        <f ca="1">+SUM(OFFSET(IS_Data!D314,0,(-2015+'Summary P&amp;L'!$D$6)*12+'Summary P&amp;L'!$B$1-1):OFFSET(IS_Data!D314,0,(-2015+'Summary P&amp;L'!$D$6)*12*2-1))</f>
        <v>0</v>
      </c>
      <c r="H314" s="10">
        <f>IS_Data!B314</f>
        <v>0</v>
      </c>
    </row>
    <row r="315" spans="1:8" x14ac:dyDescent="0.5">
      <c r="A315" s="9">
        <f>+IS_Data!C315</f>
        <v>0</v>
      </c>
      <c r="B315" s="135">
        <f>IF('Summary P&amp;L'!$F$4="Libs Master","Libs Master",IF(AND('Summary P&amp;L'!$F$4="Liberatores Rollup",AND(H315&lt;&gt;"Libs_G_MA",H315&lt;&gt;"Libs_G_PH"))=TRUE,"Liberatores Rollup",IF(AND('Summary P&amp;L'!$F$4="Libs Grill Rollup",OR(H315="Libs_G_MA",H315="Libs_G_PH"))=TRUE,"Libs Grill Rollup",H315)))</f>
        <v>0</v>
      </c>
      <c r="C315" s="9">
        <f>+IS_Data!A315</f>
        <v>0</v>
      </c>
      <c r="D315" s="9">
        <f ca="1">+SUM(OFFSET(IS_Data!D315,0,('Summary P&amp;L'!$D$6-2018-1)*12):OFFSET(IS_Data!D315,0,('Summary P&amp;L'!$D$6-2018-1)*12+'Summary P&amp;L'!$B$2-1))</f>
        <v>0</v>
      </c>
      <c r="E315" s="9">
        <f ca="1">OFFSET(IS_Data!D315,0,('Summary P&amp;L'!$D$6-2018)*12+'Summary P&amp;L'!$B$2-1)</f>
        <v>0</v>
      </c>
      <c r="F315" s="9">
        <f ca="1">OFFSET(IS_Data!D315,0,('Summary P&amp;L'!$D$6-2018-1)*12+'Summary P&amp;L'!$B$2-1)</f>
        <v>0</v>
      </c>
      <c r="G315" s="7">
        <f ca="1">+SUM(OFFSET(IS_Data!D315,0,(-2015+'Summary P&amp;L'!$D$6)*12+'Summary P&amp;L'!$B$1-1):OFFSET(IS_Data!D315,0,(-2015+'Summary P&amp;L'!$D$6)*12*2-1))</f>
        <v>0</v>
      </c>
      <c r="H315" s="10">
        <f>IS_Data!B315</f>
        <v>0</v>
      </c>
    </row>
    <row r="316" spans="1:8" x14ac:dyDescent="0.5">
      <c r="A316" s="9">
        <f>+IS_Data!C316</f>
        <v>0</v>
      </c>
      <c r="B316" s="135">
        <f>IF('Summary P&amp;L'!$F$4="Libs Master","Libs Master",IF(AND('Summary P&amp;L'!$F$4="Liberatores Rollup",AND(H316&lt;&gt;"Libs_G_MA",H316&lt;&gt;"Libs_G_PH"))=TRUE,"Liberatores Rollup",IF(AND('Summary P&amp;L'!$F$4="Libs Grill Rollup",OR(H316="Libs_G_MA",H316="Libs_G_PH"))=TRUE,"Libs Grill Rollup",H316)))</f>
        <v>0</v>
      </c>
      <c r="C316" s="9">
        <f>+IS_Data!A316</f>
        <v>0</v>
      </c>
      <c r="D316" s="9">
        <f ca="1">+SUM(OFFSET(IS_Data!D316,0,('Summary P&amp;L'!$D$6-2018-1)*12):OFFSET(IS_Data!D316,0,('Summary P&amp;L'!$D$6-2018-1)*12+'Summary P&amp;L'!$B$2-1))</f>
        <v>0</v>
      </c>
      <c r="E316" s="9">
        <f ca="1">OFFSET(IS_Data!D316,0,('Summary P&amp;L'!$D$6-2018)*12+'Summary P&amp;L'!$B$2-1)</f>
        <v>0</v>
      </c>
      <c r="F316" s="9">
        <f ca="1">OFFSET(IS_Data!D316,0,('Summary P&amp;L'!$D$6-2018-1)*12+'Summary P&amp;L'!$B$2-1)</f>
        <v>0</v>
      </c>
      <c r="G316" s="7">
        <f ca="1">+SUM(OFFSET(IS_Data!D316,0,(-2015+'Summary P&amp;L'!$D$6)*12+'Summary P&amp;L'!$B$1-1):OFFSET(IS_Data!D316,0,(-2015+'Summary P&amp;L'!$D$6)*12*2-1))</f>
        <v>0</v>
      </c>
      <c r="H316" s="10">
        <f>IS_Data!B316</f>
        <v>0</v>
      </c>
    </row>
    <row r="317" spans="1:8" x14ac:dyDescent="0.5">
      <c r="A317" s="9">
        <f>+IS_Data!C317</f>
        <v>0</v>
      </c>
      <c r="B317" s="135">
        <f>IF('Summary P&amp;L'!$F$4="Libs Master","Libs Master",IF(AND('Summary P&amp;L'!$F$4="Liberatores Rollup",AND(H317&lt;&gt;"Libs_G_MA",H317&lt;&gt;"Libs_G_PH"))=TRUE,"Liberatores Rollup",IF(AND('Summary P&amp;L'!$F$4="Libs Grill Rollup",OR(H317="Libs_G_MA",H317="Libs_G_PH"))=TRUE,"Libs Grill Rollup",H317)))</f>
        <v>0</v>
      </c>
      <c r="C317" s="9">
        <f>+IS_Data!A317</f>
        <v>0</v>
      </c>
      <c r="D317" s="9">
        <f ca="1">+SUM(OFFSET(IS_Data!D317,0,('Summary P&amp;L'!$D$6-2018-1)*12):OFFSET(IS_Data!D317,0,('Summary P&amp;L'!$D$6-2018-1)*12+'Summary P&amp;L'!$B$2-1))</f>
        <v>0</v>
      </c>
      <c r="E317" s="9">
        <f ca="1">OFFSET(IS_Data!D317,0,('Summary P&amp;L'!$D$6-2018)*12+'Summary P&amp;L'!$B$2-1)</f>
        <v>0</v>
      </c>
      <c r="F317" s="9">
        <f ca="1">OFFSET(IS_Data!D317,0,('Summary P&amp;L'!$D$6-2018-1)*12+'Summary P&amp;L'!$B$2-1)</f>
        <v>0</v>
      </c>
      <c r="G317" s="12">
        <f ca="1">+SUM(OFFSET(IS_Data!D317,0,(-2015+'Summary P&amp;L'!$D$6)*12+'Summary P&amp;L'!$B$1-1):OFFSET(IS_Data!D317,0,(-2015+'Summary P&amp;L'!$D$6)*12*2-1))</f>
        <v>0</v>
      </c>
      <c r="H317" s="10">
        <f>IS_Data!B317</f>
        <v>0</v>
      </c>
    </row>
    <row r="318" spans="1:8" x14ac:dyDescent="0.5">
      <c r="A318" s="9">
        <f>+IS_Data!C318</f>
        <v>0</v>
      </c>
      <c r="B318" s="135">
        <f>IF('Summary P&amp;L'!$F$4="Libs Master","Libs Master",IF(AND('Summary P&amp;L'!$F$4="Liberatores Rollup",AND(H318&lt;&gt;"Libs_G_MA",H318&lt;&gt;"Libs_G_PH"))=TRUE,"Liberatores Rollup",IF(AND('Summary P&amp;L'!$F$4="Libs Grill Rollup",OR(H318="Libs_G_MA",H318="Libs_G_PH"))=TRUE,"Libs Grill Rollup",H318)))</f>
        <v>0</v>
      </c>
      <c r="C318" s="9">
        <f>+IS_Data!A318</f>
        <v>0</v>
      </c>
      <c r="D318" s="9">
        <f ca="1">+SUM(OFFSET(IS_Data!D318,0,('Summary P&amp;L'!$D$6-2018-1)*12):OFFSET(IS_Data!D318,0,('Summary P&amp;L'!$D$6-2018-1)*12+'Summary P&amp;L'!$B$2-1))</f>
        <v>0</v>
      </c>
      <c r="E318" s="9">
        <f ca="1">OFFSET(IS_Data!D318,0,('Summary P&amp;L'!$D$6-2018)*12+'Summary P&amp;L'!$B$2-1)</f>
        <v>0</v>
      </c>
      <c r="F318" s="9">
        <f ca="1">OFFSET(IS_Data!D318,0,('Summary P&amp;L'!$D$6-2018-1)*12+'Summary P&amp;L'!$B$2-1)</f>
        <v>0</v>
      </c>
      <c r="G318" s="12">
        <f ca="1">+SUM(OFFSET(IS_Data!D318,0,(-2015+'Summary P&amp;L'!$D$6)*12+'Summary P&amp;L'!$B$1-1):OFFSET(IS_Data!D318,0,(-2015+'Summary P&amp;L'!$D$6)*12*2-1))</f>
        <v>0</v>
      </c>
      <c r="H318" s="10">
        <f>IS_Data!B318</f>
        <v>0</v>
      </c>
    </row>
    <row r="319" spans="1:8" x14ac:dyDescent="0.5">
      <c r="A319" s="9">
        <f>+IS_Data!C319</f>
        <v>0</v>
      </c>
      <c r="B319" s="135">
        <f>IF('Summary P&amp;L'!$F$4="Libs Master","Libs Master",IF(AND('Summary P&amp;L'!$F$4="Liberatores Rollup",AND(H319&lt;&gt;"Libs_G_MA",H319&lt;&gt;"Libs_G_PH"))=TRUE,"Liberatores Rollup",IF(AND('Summary P&amp;L'!$F$4="Libs Grill Rollup",OR(H319="Libs_G_MA",H319="Libs_G_PH"))=TRUE,"Libs Grill Rollup",H319)))</f>
        <v>0</v>
      </c>
      <c r="C319" s="9">
        <f>+IS_Data!A319</f>
        <v>0</v>
      </c>
      <c r="D319" s="9">
        <f ca="1">+SUM(OFFSET(IS_Data!D319,0,('Summary P&amp;L'!$D$6-2018-1)*12):OFFSET(IS_Data!D319,0,('Summary P&amp;L'!$D$6-2018-1)*12+'Summary P&amp;L'!$B$2-1))</f>
        <v>0</v>
      </c>
      <c r="E319" s="9">
        <f ca="1">OFFSET(IS_Data!D319,0,('Summary P&amp;L'!$D$6-2018)*12+'Summary P&amp;L'!$B$2-1)</f>
        <v>0</v>
      </c>
      <c r="F319" s="9">
        <f ca="1">OFFSET(IS_Data!D319,0,('Summary P&amp;L'!$D$6-2018-1)*12+'Summary P&amp;L'!$B$2-1)</f>
        <v>0</v>
      </c>
      <c r="G319" s="7">
        <f ca="1">+SUM(OFFSET(IS_Data!D319,0,(-2015+'Summary P&amp;L'!$D$6)*12+'Summary P&amp;L'!$B$1-1):OFFSET(IS_Data!D319,0,(-2015+'Summary P&amp;L'!$D$6)*12*2-1))</f>
        <v>0</v>
      </c>
      <c r="H319" s="10">
        <f>IS_Data!B319</f>
        <v>0</v>
      </c>
    </row>
    <row r="320" spans="1:8" x14ac:dyDescent="0.5">
      <c r="A320" s="9">
        <f>+IS_Data!C320</f>
        <v>0</v>
      </c>
      <c r="B320" s="135">
        <f>IF('Summary P&amp;L'!$F$4="Libs Master","Libs Master",IF(AND('Summary P&amp;L'!$F$4="Liberatores Rollup",AND(H320&lt;&gt;"Libs_G_MA",H320&lt;&gt;"Libs_G_PH"))=TRUE,"Liberatores Rollup",IF(AND('Summary P&amp;L'!$F$4="Libs Grill Rollup",OR(H320="Libs_G_MA",H320="Libs_G_PH"))=TRUE,"Libs Grill Rollup",H320)))</f>
        <v>0</v>
      </c>
      <c r="C320" s="9">
        <f>+IS_Data!A320</f>
        <v>0</v>
      </c>
      <c r="D320" s="9">
        <f ca="1">+SUM(OFFSET(IS_Data!D320,0,('Summary P&amp;L'!$D$6-2018-1)*12):OFFSET(IS_Data!D320,0,('Summary P&amp;L'!$D$6-2018-1)*12+'Summary P&amp;L'!$B$2-1))</f>
        <v>0</v>
      </c>
      <c r="E320" s="9">
        <f ca="1">OFFSET(IS_Data!D320,0,('Summary P&amp;L'!$D$6-2018)*12+'Summary P&amp;L'!$B$2-1)</f>
        <v>0</v>
      </c>
      <c r="F320" s="9">
        <f ca="1">OFFSET(IS_Data!D320,0,('Summary P&amp;L'!$D$6-2018-1)*12+'Summary P&amp;L'!$B$2-1)</f>
        <v>0</v>
      </c>
      <c r="G320" s="7">
        <f ca="1">+SUM(OFFSET(IS_Data!D320,0,(-2015+'Summary P&amp;L'!$D$6)*12+'Summary P&amp;L'!$B$1-1):OFFSET(IS_Data!D320,0,(-2015+'Summary P&amp;L'!$D$6)*12*2-1))</f>
        <v>0</v>
      </c>
      <c r="H320" s="10">
        <f>IS_Data!B320</f>
        <v>0</v>
      </c>
    </row>
    <row r="321" spans="1:8" x14ac:dyDescent="0.5">
      <c r="A321" s="9">
        <f>+IS_Data!C321</f>
        <v>0</v>
      </c>
      <c r="B321" s="135">
        <f>IF('Summary P&amp;L'!$F$4="Libs Master","Libs Master",IF(AND('Summary P&amp;L'!$F$4="Liberatores Rollup",AND(H321&lt;&gt;"Libs_G_MA",H321&lt;&gt;"Libs_G_PH"))=TRUE,"Liberatores Rollup",IF(AND('Summary P&amp;L'!$F$4="Libs Grill Rollup",OR(H321="Libs_G_MA",H321="Libs_G_PH"))=TRUE,"Libs Grill Rollup",H321)))</f>
        <v>0</v>
      </c>
      <c r="C321" s="9">
        <f>+IS_Data!A321</f>
        <v>0</v>
      </c>
      <c r="D321" s="9">
        <f ca="1">+SUM(OFFSET(IS_Data!D321,0,('Summary P&amp;L'!$D$6-2018-1)*12):OFFSET(IS_Data!D321,0,('Summary P&amp;L'!$D$6-2018-1)*12+'Summary P&amp;L'!$B$2-1))</f>
        <v>0</v>
      </c>
      <c r="E321" s="9">
        <f ca="1">OFFSET(IS_Data!D321,0,('Summary P&amp;L'!$D$6-2018)*12+'Summary P&amp;L'!$B$2-1)</f>
        <v>0</v>
      </c>
      <c r="F321" s="9">
        <f ca="1">OFFSET(IS_Data!D321,0,('Summary P&amp;L'!$D$6-2018-1)*12+'Summary P&amp;L'!$B$2-1)</f>
        <v>0</v>
      </c>
      <c r="G321" s="7">
        <f ca="1">+SUM(OFFSET(IS_Data!D321,0,(-2015+'Summary P&amp;L'!$D$6)*12+'Summary P&amp;L'!$B$1-1):OFFSET(IS_Data!D321,0,(-2015+'Summary P&amp;L'!$D$6)*12*2-1))</f>
        <v>0</v>
      </c>
      <c r="H321" s="10">
        <f>IS_Data!B321</f>
        <v>0</v>
      </c>
    </row>
    <row r="322" spans="1:8" x14ac:dyDescent="0.5">
      <c r="A322" s="9">
        <f>+IS_Data!C322</f>
        <v>0</v>
      </c>
      <c r="B322" s="135">
        <f>IF('Summary P&amp;L'!$F$4="Libs Master","Libs Master",IF(AND('Summary P&amp;L'!$F$4="Liberatores Rollup",AND(H322&lt;&gt;"Libs_G_MA",H322&lt;&gt;"Libs_G_PH"))=TRUE,"Liberatores Rollup",IF(AND('Summary P&amp;L'!$F$4="Libs Grill Rollup",OR(H322="Libs_G_MA",H322="Libs_G_PH"))=TRUE,"Libs Grill Rollup",H322)))</f>
        <v>0</v>
      </c>
      <c r="C322" s="9">
        <f>+IS_Data!A322</f>
        <v>0</v>
      </c>
      <c r="D322" s="9">
        <f ca="1">+SUM(OFFSET(IS_Data!D322,0,('Summary P&amp;L'!$D$6-2018-1)*12):OFFSET(IS_Data!D322,0,('Summary P&amp;L'!$D$6-2018-1)*12+'Summary P&amp;L'!$B$2-1))</f>
        <v>0</v>
      </c>
      <c r="E322" s="9">
        <f ca="1">OFFSET(IS_Data!D322,0,('Summary P&amp;L'!$D$6-2018)*12+'Summary P&amp;L'!$B$2-1)</f>
        <v>0</v>
      </c>
      <c r="F322" s="9">
        <f ca="1">OFFSET(IS_Data!D322,0,('Summary P&amp;L'!$D$6-2018-1)*12+'Summary P&amp;L'!$B$2-1)</f>
        <v>0</v>
      </c>
      <c r="G322" s="7">
        <f ca="1">+SUM(OFFSET(IS_Data!D322,0,(-2015+'Summary P&amp;L'!$D$6)*12+'Summary P&amp;L'!$B$1-1):OFFSET(IS_Data!D322,0,(-2015+'Summary P&amp;L'!$D$6)*12*2-1))</f>
        <v>0</v>
      </c>
      <c r="H322" s="10">
        <f>IS_Data!B322</f>
        <v>0</v>
      </c>
    </row>
    <row r="323" spans="1:8" x14ac:dyDescent="0.5">
      <c r="A323" s="9">
        <f>+IS_Data!C323</f>
        <v>0</v>
      </c>
      <c r="B323" s="135">
        <f>IF('Summary P&amp;L'!$F$4="Libs Master","Libs Master",IF(AND('Summary P&amp;L'!$F$4="Liberatores Rollup",AND(H323&lt;&gt;"Libs_G_MA",H323&lt;&gt;"Libs_G_PH"))=TRUE,"Liberatores Rollup",IF(AND('Summary P&amp;L'!$F$4="Libs Grill Rollup",OR(H323="Libs_G_MA",H323="Libs_G_PH"))=TRUE,"Libs Grill Rollup",H323)))</f>
        <v>0</v>
      </c>
      <c r="C323" s="9">
        <f>+IS_Data!A323</f>
        <v>0</v>
      </c>
      <c r="D323" s="9">
        <f ca="1">+SUM(OFFSET(IS_Data!D323,0,('Summary P&amp;L'!$D$6-2018-1)*12):OFFSET(IS_Data!D323,0,('Summary P&amp;L'!$D$6-2018-1)*12+'Summary P&amp;L'!$B$2-1))</f>
        <v>0</v>
      </c>
      <c r="E323" s="9">
        <f ca="1">OFFSET(IS_Data!D323,0,('Summary P&amp;L'!$D$6-2018)*12+'Summary P&amp;L'!$B$2-1)</f>
        <v>0</v>
      </c>
      <c r="F323" s="9">
        <f ca="1">OFFSET(IS_Data!D323,0,('Summary P&amp;L'!$D$6-2018-1)*12+'Summary P&amp;L'!$B$2-1)</f>
        <v>0</v>
      </c>
      <c r="G323" s="7">
        <f ca="1">+SUM(OFFSET(IS_Data!D323,0,(-2015+'Summary P&amp;L'!$D$6)*12+'Summary P&amp;L'!$B$1-1):OFFSET(IS_Data!D323,0,(-2015+'Summary P&amp;L'!$D$6)*12*2-1))</f>
        <v>0</v>
      </c>
      <c r="H323" s="10">
        <f>IS_Data!B323</f>
        <v>0</v>
      </c>
    </row>
    <row r="324" spans="1:8" x14ac:dyDescent="0.5">
      <c r="A324" s="9">
        <f>+IS_Data!C324</f>
        <v>0</v>
      </c>
      <c r="B324" s="135">
        <f>IF('Summary P&amp;L'!$F$4="Libs Master","Libs Master",IF(AND('Summary P&amp;L'!$F$4="Liberatores Rollup",AND(H324&lt;&gt;"Libs_G_MA",H324&lt;&gt;"Libs_G_PH"))=TRUE,"Liberatores Rollup",IF(AND('Summary P&amp;L'!$F$4="Libs Grill Rollup",OR(H324="Libs_G_MA",H324="Libs_G_PH"))=TRUE,"Libs Grill Rollup",H324)))</f>
        <v>0</v>
      </c>
      <c r="C324" s="9">
        <f>+IS_Data!A324</f>
        <v>0</v>
      </c>
      <c r="D324" s="9">
        <f ca="1">+SUM(OFFSET(IS_Data!D324,0,('Summary P&amp;L'!$D$6-2018-1)*12):OFFSET(IS_Data!D324,0,('Summary P&amp;L'!$D$6-2018-1)*12+'Summary P&amp;L'!$B$2-1))</f>
        <v>0</v>
      </c>
      <c r="E324" s="9">
        <f ca="1">OFFSET(IS_Data!D324,0,('Summary P&amp;L'!$D$6-2018)*12+'Summary P&amp;L'!$B$2-1)</f>
        <v>0</v>
      </c>
      <c r="F324" s="9">
        <f ca="1">OFFSET(IS_Data!D324,0,('Summary P&amp;L'!$D$6-2018-1)*12+'Summary P&amp;L'!$B$2-1)</f>
        <v>0</v>
      </c>
      <c r="G324" s="7">
        <f ca="1">+SUM(OFFSET(IS_Data!D324,0,(-2015+'Summary P&amp;L'!$D$6)*12+'Summary P&amp;L'!$B$1-1):OFFSET(IS_Data!D324,0,(-2015+'Summary P&amp;L'!$D$6)*12*2-1))</f>
        <v>0</v>
      </c>
      <c r="H324" s="10">
        <f>IS_Data!B324</f>
        <v>0</v>
      </c>
    </row>
    <row r="325" spans="1:8" x14ac:dyDescent="0.5">
      <c r="A325" s="9">
        <f>+IS_Data!C325</f>
        <v>0</v>
      </c>
      <c r="B325" s="135">
        <f>IF('Summary P&amp;L'!$F$4="Libs Master","Libs Master",IF(AND('Summary P&amp;L'!$F$4="Liberatores Rollup",AND(H325&lt;&gt;"Libs_G_MA",H325&lt;&gt;"Libs_G_PH"))=TRUE,"Liberatores Rollup",IF(AND('Summary P&amp;L'!$F$4="Libs Grill Rollup",OR(H325="Libs_G_MA",H325="Libs_G_PH"))=TRUE,"Libs Grill Rollup",H325)))</f>
        <v>0</v>
      </c>
      <c r="C325" s="9">
        <f>+IS_Data!A325</f>
        <v>0</v>
      </c>
      <c r="D325" s="9">
        <f ca="1">+SUM(OFFSET(IS_Data!D325,0,('Summary P&amp;L'!$D$6-2018-1)*12):OFFSET(IS_Data!D325,0,('Summary P&amp;L'!$D$6-2018-1)*12+'Summary P&amp;L'!$B$2-1))</f>
        <v>0</v>
      </c>
      <c r="E325" s="9">
        <f ca="1">OFFSET(IS_Data!D325,0,('Summary P&amp;L'!$D$6-2018)*12+'Summary P&amp;L'!$B$2-1)</f>
        <v>0</v>
      </c>
      <c r="F325" s="9">
        <f ca="1">OFFSET(IS_Data!D325,0,('Summary P&amp;L'!$D$6-2018-1)*12+'Summary P&amp;L'!$B$2-1)</f>
        <v>0</v>
      </c>
      <c r="G325" s="7">
        <f ca="1">+SUM(OFFSET(IS_Data!D325,0,(-2015+'Summary P&amp;L'!$D$6)*12+'Summary P&amp;L'!$B$1-1):OFFSET(IS_Data!D325,0,(-2015+'Summary P&amp;L'!$D$6)*12*2-1))</f>
        <v>0</v>
      </c>
      <c r="H325" s="10">
        <f>IS_Data!B325</f>
        <v>0</v>
      </c>
    </row>
    <row r="326" spans="1:8" x14ac:dyDescent="0.5">
      <c r="A326" s="9">
        <f>+IS_Data!C326</f>
        <v>0</v>
      </c>
      <c r="B326" s="135">
        <f>IF('Summary P&amp;L'!$F$4="Libs Master","Libs Master",IF(AND('Summary P&amp;L'!$F$4="Liberatores Rollup",AND(H326&lt;&gt;"Libs_G_MA",H326&lt;&gt;"Libs_G_PH"))=TRUE,"Liberatores Rollup",IF(AND('Summary P&amp;L'!$F$4="Libs Grill Rollup",OR(H326="Libs_G_MA",H326="Libs_G_PH"))=TRUE,"Libs Grill Rollup",H326)))</f>
        <v>0</v>
      </c>
      <c r="C326" s="9">
        <f>+IS_Data!A326</f>
        <v>0</v>
      </c>
      <c r="D326" s="9">
        <f ca="1">+SUM(OFFSET(IS_Data!D326,0,('Summary P&amp;L'!$D$6-2018-1)*12):OFFSET(IS_Data!D326,0,('Summary P&amp;L'!$D$6-2018-1)*12+'Summary P&amp;L'!$B$2-1))</f>
        <v>0</v>
      </c>
      <c r="E326" s="9">
        <f ca="1">OFFSET(IS_Data!D326,0,('Summary P&amp;L'!$D$6-2018)*12+'Summary P&amp;L'!$B$2-1)</f>
        <v>0</v>
      </c>
      <c r="F326" s="9">
        <f ca="1">OFFSET(IS_Data!D326,0,('Summary P&amp;L'!$D$6-2018-1)*12+'Summary P&amp;L'!$B$2-1)</f>
        <v>0</v>
      </c>
      <c r="G326" s="7">
        <f ca="1">+SUM(OFFSET(IS_Data!D326,0,(-2015+'Summary P&amp;L'!$D$6)*12+'Summary P&amp;L'!$B$1-1):OFFSET(IS_Data!D326,0,(-2015+'Summary P&amp;L'!$D$6)*12*2-1))</f>
        <v>0</v>
      </c>
      <c r="H326" s="10">
        <f>IS_Data!B326</f>
        <v>0</v>
      </c>
    </row>
    <row r="327" spans="1:8" x14ac:dyDescent="0.5">
      <c r="A327" s="9">
        <f>+IS_Data!C327</f>
        <v>0</v>
      </c>
      <c r="B327" s="135">
        <f>IF('Summary P&amp;L'!$F$4="Libs Master","Libs Master",IF(AND('Summary P&amp;L'!$F$4="Liberatores Rollup",AND(H327&lt;&gt;"Libs_G_MA",H327&lt;&gt;"Libs_G_PH"))=TRUE,"Liberatores Rollup",IF(AND('Summary P&amp;L'!$F$4="Libs Grill Rollup",OR(H327="Libs_G_MA",H327="Libs_G_PH"))=TRUE,"Libs Grill Rollup",H327)))</f>
        <v>0</v>
      </c>
      <c r="C327" s="9">
        <f>+IS_Data!A327</f>
        <v>0</v>
      </c>
      <c r="D327" s="9">
        <f ca="1">+SUM(OFFSET(IS_Data!D327,0,('Summary P&amp;L'!$D$6-2018-1)*12):OFFSET(IS_Data!D327,0,('Summary P&amp;L'!$D$6-2018-1)*12+'Summary P&amp;L'!$B$2-1))</f>
        <v>0</v>
      </c>
      <c r="E327" s="9">
        <f ca="1">OFFSET(IS_Data!D327,0,('Summary P&amp;L'!$D$6-2018)*12+'Summary P&amp;L'!$B$2-1)</f>
        <v>0</v>
      </c>
      <c r="F327" s="9">
        <f ca="1">OFFSET(IS_Data!D327,0,('Summary P&amp;L'!$D$6-2018-1)*12+'Summary P&amp;L'!$B$2-1)</f>
        <v>0</v>
      </c>
      <c r="G327" s="7">
        <f ca="1">+SUM(OFFSET(IS_Data!D327,0,(-2015+'Summary P&amp;L'!$D$6)*12+'Summary P&amp;L'!$B$1-1):OFFSET(IS_Data!D327,0,(-2015+'Summary P&amp;L'!$D$6)*12*2-1))</f>
        <v>0</v>
      </c>
      <c r="H327" s="10">
        <f>IS_Data!B327</f>
        <v>0</v>
      </c>
    </row>
    <row r="328" spans="1:8" x14ac:dyDescent="0.5">
      <c r="A328" s="9">
        <f>+IS_Data!C328</f>
        <v>0</v>
      </c>
      <c r="B328" s="135">
        <f>IF('Summary P&amp;L'!$F$4="Libs Master","Libs Master",IF(AND('Summary P&amp;L'!$F$4="Liberatores Rollup",AND(H328&lt;&gt;"Libs_G_MA",H328&lt;&gt;"Libs_G_PH"))=TRUE,"Liberatores Rollup",IF(AND('Summary P&amp;L'!$F$4="Libs Grill Rollup",OR(H328="Libs_G_MA",H328="Libs_G_PH"))=TRUE,"Libs Grill Rollup",H328)))</f>
        <v>0</v>
      </c>
      <c r="C328" s="9">
        <f>+IS_Data!A328</f>
        <v>0</v>
      </c>
      <c r="D328" s="9">
        <f ca="1">+SUM(OFFSET(IS_Data!D328,0,('Summary P&amp;L'!$D$6-2018-1)*12):OFFSET(IS_Data!D328,0,('Summary P&amp;L'!$D$6-2018-1)*12+'Summary P&amp;L'!$B$2-1))</f>
        <v>0</v>
      </c>
      <c r="E328" s="9">
        <f ca="1">OFFSET(IS_Data!D328,0,('Summary P&amp;L'!$D$6-2018)*12+'Summary P&amp;L'!$B$2-1)</f>
        <v>0</v>
      </c>
      <c r="F328" s="9">
        <f ca="1">OFFSET(IS_Data!D328,0,('Summary P&amp;L'!$D$6-2018-1)*12+'Summary P&amp;L'!$B$2-1)</f>
        <v>0</v>
      </c>
      <c r="G328" s="7">
        <f ca="1">+SUM(OFFSET(IS_Data!D328,0,(-2015+'Summary P&amp;L'!$D$6)*12+'Summary P&amp;L'!$B$1-1):OFFSET(IS_Data!D328,0,(-2015+'Summary P&amp;L'!$D$6)*12*2-1))</f>
        <v>0</v>
      </c>
      <c r="H328" s="10">
        <f>IS_Data!B328</f>
        <v>0</v>
      </c>
    </row>
    <row r="329" spans="1:8" x14ac:dyDescent="0.5">
      <c r="A329" s="9">
        <f>+IS_Data!C329</f>
        <v>0</v>
      </c>
      <c r="B329" s="135">
        <f>IF('Summary P&amp;L'!$F$4="Libs Master","Libs Master",IF(AND('Summary P&amp;L'!$F$4="Liberatores Rollup",AND(H329&lt;&gt;"Libs_G_MA",H329&lt;&gt;"Libs_G_PH"))=TRUE,"Liberatores Rollup",IF(AND('Summary P&amp;L'!$F$4="Libs Grill Rollup",OR(H329="Libs_G_MA",H329="Libs_G_PH"))=TRUE,"Libs Grill Rollup",H329)))</f>
        <v>0</v>
      </c>
      <c r="C329" s="9">
        <f>+IS_Data!A329</f>
        <v>0</v>
      </c>
      <c r="D329" s="9">
        <f ca="1">+SUM(OFFSET(IS_Data!D329,0,('Summary P&amp;L'!$D$6-2018-1)*12):OFFSET(IS_Data!D329,0,('Summary P&amp;L'!$D$6-2018-1)*12+'Summary P&amp;L'!$B$2-1))</f>
        <v>0</v>
      </c>
      <c r="E329" s="9">
        <f ca="1">OFFSET(IS_Data!D329,0,('Summary P&amp;L'!$D$6-2018)*12+'Summary P&amp;L'!$B$2-1)</f>
        <v>0</v>
      </c>
      <c r="F329" s="9">
        <f ca="1">OFFSET(IS_Data!D329,0,('Summary P&amp;L'!$D$6-2018-1)*12+'Summary P&amp;L'!$B$2-1)</f>
        <v>0</v>
      </c>
      <c r="G329" s="7">
        <f ca="1">+SUM(OFFSET(IS_Data!D329,0,(-2015+'Summary P&amp;L'!$D$6)*12+'Summary P&amp;L'!$B$1-1):OFFSET(IS_Data!D329,0,(-2015+'Summary P&amp;L'!$D$6)*12*2-1))</f>
        <v>0</v>
      </c>
      <c r="H329" s="10">
        <f>IS_Data!B329</f>
        <v>0</v>
      </c>
    </row>
    <row r="330" spans="1:8" x14ac:dyDescent="0.5">
      <c r="A330" s="9">
        <f>+IS_Data!C330</f>
        <v>0</v>
      </c>
      <c r="B330" s="135">
        <f>IF('Summary P&amp;L'!$F$4="Libs Master","Libs Master",IF(AND('Summary P&amp;L'!$F$4="Liberatores Rollup",AND(H330&lt;&gt;"Libs_G_MA",H330&lt;&gt;"Libs_G_PH"))=TRUE,"Liberatores Rollup",IF(AND('Summary P&amp;L'!$F$4="Libs Grill Rollup",OR(H330="Libs_G_MA",H330="Libs_G_PH"))=TRUE,"Libs Grill Rollup",H330)))</f>
        <v>0</v>
      </c>
      <c r="C330" s="9">
        <f>+IS_Data!A330</f>
        <v>0</v>
      </c>
      <c r="D330" s="9">
        <f ca="1">+SUM(OFFSET(IS_Data!D330,0,('Summary P&amp;L'!$D$6-2018-1)*12):OFFSET(IS_Data!D330,0,('Summary P&amp;L'!$D$6-2018-1)*12+'Summary P&amp;L'!$B$2-1))</f>
        <v>0</v>
      </c>
      <c r="E330" s="9">
        <f ca="1">OFFSET(IS_Data!D330,0,('Summary P&amp;L'!$D$6-2018)*12+'Summary P&amp;L'!$B$2-1)</f>
        <v>0</v>
      </c>
      <c r="F330" s="9">
        <f ca="1">OFFSET(IS_Data!D330,0,('Summary P&amp;L'!$D$6-2018-1)*12+'Summary P&amp;L'!$B$2-1)</f>
        <v>0</v>
      </c>
      <c r="G330" s="7">
        <f ca="1">+SUM(OFFSET(IS_Data!D330,0,(-2015+'Summary P&amp;L'!$D$6)*12+'Summary P&amp;L'!$B$1-1):OFFSET(IS_Data!D330,0,(-2015+'Summary P&amp;L'!$D$6)*12*2-1))</f>
        <v>0</v>
      </c>
      <c r="H330" s="10">
        <f>IS_Data!B330</f>
        <v>0</v>
      </c>
    </row>
    <row r="331" spans="1:8" x14ac:dyDescent="0.5">
      <c r="A331" s="9">
        <f>+IS_Data!C331</f>
        <v>0</v>
      </c>
      <c r="B331" s="135">
        <f>IF('Summary P&amp;L'!$F$4="Libs Master","Libs Master",IF(AND('Summary P&amp;L'!$F$4="Liberatores Rollup",AND(H331&lt;&gt;"Libs_G_MA",H331&lt;&gt;"Libs_G_PH"))=TRUE,"Liberatores Rollup",IF(AND('Summary P&amp;L'!$F$4="Libs Grill Rollup",OR(H331="Libs_G_MA",H331="Libs_G_PH"))=TRUE,"Libs Grill Rollup",H331)))</f>
        <v>0</v>
      </c>
      <c r="C331" s="9">
        <f>+IS_Data!A331</f>
        <v>0</v>
      </c>
      <c r="D331" s="9">
        <f ca="1">+SUM(OFFSET(IS_Data!D331,0,('Summary P&amp;L'!$D$6-2018-1)*12):OFFSET(IS_Data!D331,0,('Summary P&amp;L'!$D$6-2018-1)*12+'Summary P&amp;L'!$B$2-1))</f>
        <v>0</v>
      </c>
      <c r="E331" s="9">
        <f ca="1">OFFSET(IS_Data!D331,0,('Summary P&amp;L'!$D$6-2018)*12+'Summary P&amp;L'!$B$2-1)</f>
        <v>0</v>
      </c>
      <c r="F331" s="9">
        <f ca="1">OFFSET(IS_Data!D331,0,('Summary P&amp;L'!$D$6-2018-1)*12+'Summary P&amp;L'!$B$2-1)</f>
        <v>0</v>
      </c>
      <c r="G331" s="7">
        <f ca="1">+SUM(OFFSET(IS_Data!D331,0,(-2015+'Summary P&amp;L'!$D$6)*12+'Summary P&amp;L'!$B$1-1):OFFSET(IS_Data!D331,0,(-2015+'Summary P&amp;L'!$D$6)*12*2-1))</f>
        <v>0</v>
      </c>
      <c r="H331" s="10">
        <f>IS_Data!B331</f>
        <v>0</v>
      </c>
    </row>
    <row r="332" spans="1:8" x14ac:dyDescent="0.5">
      <c r="A332" s="9">
        <f>+IS_Data!C332</f>
        <v>0</v>
      </c>
      <c r="B332" s="135">
        <f>IF('Summary P&amp;L'!$F$4="Libs Master","Libs Master",IF(AND('Summary P&amp;L'!$F$4="Liberatores Rollup",AND(H332&lt;&gt;"Libs_G_MA",H332&lt;&gt;"Libs_G_PH"))=TRUE,"Liberatores Rollup",IF(AND('Summary P&amp;L'!$F$4="Libs Grill Rollup",OR(H332="Libs_G_MA",H332="Libs_G_PH"))=TRUE,"Libs Grill Rollup",H332)))</f>
        <v>0</v>
      </c>
      <c r="C332" s="9">
        <f>+IS_Data!A332</f>
        <v>0</v>
      </c>
      <c r="D332" s="9">
        <f ca="1">+SUM(OFFSET(IS_Data!D332,0,('Summary P&amp;L'!$D$6-2018-1)*12):OFFSET(IS_Data!D332,0,('Summary P&amp;L'!$D$6-2018-1)*12+'Summary P&amp;L'!$B$2-1))</f>
        <v>0</v>
      </c>
      <c r="E332" s="9">
        <f ca="1">OFFSET(IS_Data!D332,0,('Summary P&amp;L'!$D$6-2018)*12+'Summary P&amp;L'!$B$2-1)</f>
        <v>0</v>
      </c>
      <c r="F332" s="9">
        <f ca="1">OFFSET(IS_Data!D332,0,('Summary P&amp;L'!$D$6-2018-1)*12+'Summary P&amp;L'!$B$2-1)</f>
        <v>0</v>
      </c>
      <c r="G332" s="7">
        <f ca="1">+SUM(OFFSET(IS_Data!D332,0,(-2015+'Summary P&amp;L'!$D$6)*12+'Summary P&amp;L'!$B$1-1):OFFSET(IS_Data!D332,0,(-2015+'Summary P&amp;L'!$D$6)*12*2-1))</f>
        <v>0</v>
      </c>
      <c r="H332" s="10">
        <f>IS_Data!B332</f>
        <v>0</v>
      </c>
    </row>
    <row r="333" spans="1:8" x14ac:dyDescent="0.5">
      <c r="A333" s="9">
        <f>+IS_Data!C333</f>
        <v>0</v>
      </c>
      <c r="B333" s="135">
        <f>IF('Summary P&amp;L'!$F$4="Libs Master","Libs Master",IF(AND('Summary P&amp;L'!$F$4="Liberatores Rollup",AND(H333&lt;&gt;"Libs_G_MA",H333&lt;&gt;"Libs_G_PH"))=TRUE,"Liberatores Rollup",IF(AND('Summary P&amp;L'!$F$4="Libs Grill Rollup",OR(H333="Libs_G_MA",H333="Libs_G_PH"))=TRUE,"Libs Grill Rollup",H333)))</f>
        <v>0</v>
      </c>
      <c r="C333" s="9">
        <f>+IS_Data!A333</f>
        <v>0</v>
      </c>
      <c r="D333" s="9">
        <f ca="1">+SUM(OFFSET(IS_Data!D333,0,('Summary P&amp;L'!$D$6-2018-1)*12):OFFSET(IS_Data!D333,0,('Summary P&amp;L'!$D$6-2018-1)*12+'Summary P&amp;L'!$B$2-1))</f>
        <v>0</v>
      </c>
      <c r="E333" s="9">
        <f ca="1">OFFSET(IS_Data!D333,0,('Summary P&amp;L'!$D$6-2018)*12+'Summary P&amp;L'!$B$2-1)</f>
        <v>0</v>
      </c>
      <c r="F333" s="9">
        <f ca="1">OFFSET(IS_Data!D333,0,('Summary P&amp;L'!$D$6-2018-1)*12+'Summary P&amp;L'!$B$2-1)</f>
        <v>0</v>
      </c>
      <c r="G333" s="7">
        <f ca="1">+SUM(OFFSET(IS_Data!D333,0,(-2015+'Summary P&amp;L'!$D$6)*12+'Summary P&amp;L'!$B$1-1):OFFSET(IS_Data!D333,0,(-2015+'Summary P&amp;L'!$D$6)*12*2-1))</f>
        <v>0</v>
      </c>
      <c r="H333" s="10">
        <f>IS_Data!B333</f>
        <v>0</v>
      </c>
    </row>
    <row r="334" spans="1:8" x14ac:dyDescent="0.5">
      <c r="A334" s="9">
        <f>+IS_Data!C334</f>
        <v>0</v>
      </c>
      <c r="B334" s="135">
        <f>IF('Summary P&amp;L'!$F$4="Libs Master","Libs Master",IF(AND('Summary P&amp;L'!$F$4="Liberatores Rollup",AND(H334&lt;&gt;"Libs_G_MA",H334&lt;&gt;"Libs_G_PH"))=TRUE,"Liberatores Rollup",IF(AND('Summary P&amp;L'!$F$4="Libs Grill Rollup",OR(H334="Libs_G_MA",H334="Libs_G_PH"))=TRUE,"Libs Grill Rollup",H334)))</f>
        <v>0</v>
      </c>
      <c r="C334" s="9">
        <f>+IS_Data!A334</f>
        <v>0</v>
      </c>
      <c r="D334" s="9">
        <f ca="1">+SUM(OFFSET(IS_Data!D334,0,('Summary P&amp;L'!$D$6-2018-1)*12):OFFSET(IS_Data!D334,0,('Summary P&amp;L'!$D$6-2018-1)*12+'Summary P&amp;L'!$B$2-1))</f>
        <v>0</v>
      </c>
      <c r="E334" s="9">
        <f ca="1">OFFSET(IS_Data!D334,0,('Summary P&amp;L'!$D$6-2018)*12+'Summary P&amp;L'!$B$2-1)</f>
        <v>0</v>
      </c>
      <c r="F334" s="9">
        <f ca="1">OFFSET(IS_Data!D334,0,('Summary P&amp;L'!$D$6-2018-1)*12+'Summary P&amp;L'!$B$2-1)</f>
        <v>0</v>
      </c>
      <c r="G334" s="7">
        <f ca="1">+SUM(OFFSET(IS_Data!D334,0,(-2015+'Summary P&amp;L'!$D$6)*12+'Summary P&amp;L'!$B$1-1):OFFSET(IS_Data!D334,0,(-2015+'Summary P&amp;L'!$D$6)*12*2-1))</f>
        <v>0</v>
      </c>
      <c r="H334" s="10">
        <f>IS_Data!B334</f>
        <v>0</v>
      </c>
    </row>
    <row r="335" spans="1:8" x14ac:dyDescent="0.5">
      <c r="A335" s="9">
        <f>+IS_Data!C335</f>
        <v>0</v>
      </c>
      <c r="B335" s="135">
        <f>IF('Summary P&amp;L'!$F$4="Libs Master","Libs Master",IF(AND('Summary P&amp;L'!$F$4="Liberatores Rollup",AND(H335&lt;&gt;"Libs_G_MA",H335&lt;&gt;"Libs_G_PH"))=TRUE,"Liberatores Rollup",IF(AND('Summary P&amp;L'!$F$4="Libs Grill Rollup",OR(H335="Libs_G_MA",H335="Libs_G_PH"))=TRUE,"Libs Grill Rollup",H335)))</f>
        <v>0</v>
      </c>
      <c r="C335" s="9">
        <f>+IS_Data!A335</f>
        <v>0</v>
      </c>
      <c r="D335" s="9">
        <f ca="1">+SUM(OFFSET(IS_Data!D335,0,('Summary P&amp;L'!$D$6-2018-1)*12):OFFSET(IS_Data!D335,0,('Summary P&amp;L'!$D$6-2018-1)*12+'Summary P&amp;L'!$B$2-1))</f>
        <v>0</v>
      </c>
      <c r="E335" s="9">
        <f ca="1">OFFSET(IS_Data!D335,0,('Summary P&amp;L'!$D$6-2018)*12+'Summary P&amp;L'!$B$2-1)</f>
        <v>0</v>
      </c>
      <c r="F335" s="9">
        <f ca="1">OFFSET(IS_Data!D335,0,('Summary P&amp;L'!$D$6-2018-1)*12+'Summary P&amp;L'!$B$2-1)</f>
        <v>0</v>
      </c>
      <c r="G335" s="7">
        <f ca="1">+SUM(OFFSET(IS_Data!D335,0,(-2015+'Summary P&amp;L'!$D$6)*12+'Summary P&amp;L'!$B$1-1):OFFSET(IS_Data!D335,0,(-2015+'Summary P&amp;L'!$D$6)*12*2-1))</f>
        <v>0</v>
      </c>
      <c r="H335" s="10">
        <f>IS_Data!B335</f>
        <v>0</v>
      </c>
    </row>
    <row r="336" spans="1:8" x14ac:dyDescent="0.5">
      <c r="A336" s="9">
        <f>+IS_Data!C336</f>
        <v>0</v>
      </c>
      <c r="B336" s="135">
        <f>IF('Summary P&amp;L'!$F$4="Libs Master","Libs Master",IF(AND('Summary P&amp;L'!$F$4="Liberatores Rollup",AND(H336&lt;&gt;"Libs_G_MA",H336&lt;&gt;"Libs_G_PH"))=TRUE,"Liberatores Rollup",IF(AND('Summary P&amp;L'!$F$4="Libs Grill Rollup",OR(H336="Libs_G_MA",H336="Libs_G_PH"))=TRUE,"Libs Grill Rollup",H336)))</f>
        <v>0</v>
      </c>
      <c r="C336" s="9">
        <f>+IS_Data!A336</f>
        <v>0</v>
      </c>
      <c r="D336" s="9">
        <f ca="1">+SUM(OFFSET(IS_Data!D336,0,('Summary P&amp;L'!$D$6-2018-1)*12):OFFSET(IS_Data!D336,0,('Summary P&amp;L'!$D$6-2018-1)*12+'Summary P&amp;L'!$B$2-1))</f>
        <v>0</v>
      </c>
      <c r="E336" s="9">
        <f ca="1">OFFSET(IS_Data!D336,0,('Summary P&amp;L'!$D$6-2018)*12+'Summary P&amp;L'!$B$2-1)</f>
        <v>0</v>
      </c>
      <c r="F336" s="9">
        <f ca="1">OFFSET(IS_Data!D336,0,('Summary P&amp;L'!$D$6-2018-1)*12+'Summary P&amp;L'!$B$2-1)</f>
        <v>0</v>
      </c>
      <c r="G336" s="7">
        <f ca="1">+SUM(OFFSET(IS_Data!D336,0,(-2015+'Summary P&amp;L'!$D$6)*12+'Summary P&amp;L'!$B$1-1):OFFSET(IS_Data!D336,0,(-2015+'Summary P&amp;L'!$D$6)*12*2-1))</f>
        <v>0</v>
      </c>
      <c r="H336" s="10">
        <f>IS_Data!B336</f>
        <v>0</v>
      </c>
    </row>
    <row r="337" spans="1:8" x14ac:dyDescent="0.5">
      <c r="A337" s="9">
        <f>+IS_Data!C337</f>
        <v>0</v>
      </c>
      <c r="B337" s="135">
        <f>IF('Summary P&amp;L'!$F$4="Libs Master","Libs Master",IF(AND('Summary P&amp;L'!$F$4="Liberatores Rollup",AND(H337&lt;&gt;"Libs_G_MA",H337&lt;&gt;"Libs_G_PH"))=TRUE,"Liberatores Rollup",IF(AND('Summary P&amp;L'!$F$4="Libs Grill Rollup",OR(H337="Libs_G_MA",H337="Libs_G_PH"))=TRUE,"Libs Grill Rollup",H337)))</f>
        <v>0</v>
      </c>
      <c r="C337" s="9">
        <f>+IS_Data!A337</f>
        <v>0</v>
      </c>
      <c r="D337" s="9">
        <f ca="1">+SUM(OFFSET(IS_Data!D337,0,('Summary P&amp;L'!$D$6-2018-1)*12):OFFSET(IS_Data!D337,0,('Summary P&amp;L'!$D$6-2018-1)*12+'Summary P&amp;L'!$B$2-1))</f>
        <v>0</v>
      </c>
      <c r="E337" s="9">
        <f ca="1">OFFSET(IS_Data!D337,0,('Summary P&amp;L'!$D$6-2018)*12+'Summary P&amp;L'!$B$2-1)</f>
        <v>0</v>
      </c>
      <c r="F337" s="9">
        <f ca="1">OFFSET(IS_Data!D337,0,('Summary P&amp;L'!$D$6-2018-1)*12+'Summary P&amp;L'!$B$2-1)</f>
        <v>0</v>
      </c>
      <c r="G337" s="7">
        <f ca="1">+SUM(OFFSET(IS_Data!D337,0,(-2015+'Summary P&amp;L'!$D$6)*12+'Summary P&amp;L'!$B$1-1):OFFSET(IS_Data!D337,0,(-2015+'Summary P&amp;L'!$D$6)*12*2-1))</f>
        <v>0</v>
      </c>
      <c r="H337" s="10">
        <f>IS_Data!B337</f>
        <v>0</v>
      </c>
    </row>
    <row r="338" spans="1:8" x14ac:dyDescent="0.5">
      <c r="A338" s="9">
        <f>+IS_Data!C338</f>
        <v>0</v>
      </c>
      <c r="B338" s="135">
        <f>IF('Summary P&amp;L'!$F$4="Libs Master","Libs Master",IF(AND('Summary P&amp;L'!$F$4="Liberatores Rollup",AND(H338&lt;&gt;"Libs_G_MA",H338&lt;&gt;"Libs_G_PH"))=TRUE,"Liberatores Rollup",IF(AND('Summary P&amp;L'!$F$4="Libs Grill Rollup",OR(H338="Libs_G_MA",H338="Libs_G_PH"))=TRUE,"Libs Grill Rollup",H338)))</f>
        <v>0</v>
      </c>
      <c r="C338" s="9">
        <f>+IS_Data!A338</f>
        <v>0</v>
      </c>
      <c r="D338" s="9">
        <f ca="1">+SUM(OFFSET(IS_Data!D338,0,('Summary P&amp;L'!$D$6-2018-1)*12):OFFSET(IS_Data!D338,0,('Summary P&amp;L'!$D$6-2018-1)*12+'Summary P&amp;L'!$B$2-1))</f>
        <v>0</v>
      </c>
      <c r="E338" s="9">
        <f ca="1">OFFSET(IS_Data!D338,0,('Summary P&amp;L'!$D$6-2018)*12+'Summary P&amp;L'!$B$2-1)</f>
        <v>0</v>
      </c>
      <c r="F338" s="9">
        <f ca="1">OFFSET(IS_Data!D338,0,('Summary P&amp;L'!$D$6-2018-1)*12+'Summary P&amp;L'!$B$2-1)</f>
        <v>0</v>
      </c>
      <c r="G338" s="7">
        <f ca="1">+SUM(OFFSET(IS_Data!D338,0,(-2015+'Summary P&amp;L'!$D$6)*12+'Summary P&amp;L'!$B$1-1):OFFSET(IS_Data!D338,0,(-2015+'Summary P&amp;L'!$D$6)*12*2-1))</f>
        <v>0</v>
      </c>
      <c r="H338" s="10">
        <f>IS_Data!B338</f>
        <v>0</v>
      </c>
    </row>
    <row r="339" spans="1:8" x14ac:dyDescent="0.5">
      <c r="A339" s="9">
        <f>+IS_Data!C339</f>
        <v>0</v>
      </c>
      <c r="B339" s="135">
        <f>IF('Summary P&amp;L'!$F$4="Libs Master","Libs Master",IF(AND('Summary P&amp;L'!$F$4="Liberatores Rollup",AND(H339&lt;&gt;"Libs_G_MA",H339&lt;&gt;"Libs_G_PH"))=TRUE,"Liberatores Rollup",IF(AND('Summary P&amp;L'!$F$4="Libs Grill Rollup",OR(H339="Libs_G_MA",H339="Libs_G_PH"))=TRUE,"Libs Grill Rollup",H339)))</f>
        <v>0</v>
      </c>
      <c r="C339" s="9">
        <f>+IS_Data!A339</f>
        <v>0</v>
      </c>
      <c r="D339" s="9">
        <f ca="1">+SUM(OFFSET(IS_Data!D339,0,('Summary P&amp;L'!$D$6-2018-1)*12):OFFSET(IS_Data!D339,0,('Summary P&amp;L'!$D$6-2018-1)*12+'Summary P&amp;L'!$B$2-1))</f>
        <v>0</v>
      </c>
      <c r="E339" s="9">
        <f ca="1">OFFSET(IS_Data!D339,0,('Summary P&amp;L'!$D$6-2018)*12+'Summary P&amp;L'!$B$2-1)</f>
        <v>0</v>
      </c>
      <c r="F339" s="9">
        <f ca="1">OFFSET(IS_Data!D339,0,('Summary P&amp;L'!$D$6-2018-1)*12+'Summary P&amp;L'!$B$2-1)</f>
        <v>0</v>
      </c>
      <c r="G339" s="7">
        <f ca="1">+SUM(OFFSET(IS_Data!D339,0,(-2015+'Summary P&amp;L'!$D$6)*12+'Summary P&amp;L'!$B$1-1):OFFSET(IS_Data!D339,0,(-2015+'Summary P&amp;L'!$D$6)*12*2-1))</f>
        <v>0</v>
      </c>
      <c r="H339" s="10">
        <f>IS_Data!B339</f>
        <v>0</v>
      </c>
    </row>
    <row r="340" spans="1:8" x14ac:dyDescent="0.5">
      <c r="A340" s="9">
        <f>+IS_Data!C340</f>
        <v>0</v>
      </c>
      <c r="B340" s="135">
        <f>IF('Summary P&amp;L'!$F$4="Libs Master","Libs Master",IF(AND('Summary P&amp;L'!$F$4="Liberatores Rollup",AND(H340&lt;&gt;"Libs_G_MA",H340&lt;&gt;"Libs_G_PH"))=TRUE,"Liberatores Rollup",IF(AND('Summary P&amp;L'!$F$4="Libs Grill Rollup",OR(H340="Libs_G_MA",H340="Libs_G_PH"))=TRUE,"Libs Grill Rollup",H340)))</f>
        <v>0</v>
      </c>
      <c r="C340" s="9">
        <f>+IS_Data!A340</f>
        <v>0</v>
      </c>
      <c r="D340" s="9">
        <f ca="1">+SUM(OFFSET(IS_Data!D340,0,('Summary P&amp;L'!$D$6-2018-1)*12):OFFSET(IS_Data!D340,0,('Summary P&amp;L'!$D$6-2018-1)*12+'Summary P&amp;L'!$B$2-1))</f>
        <v>0</v>
      </c>
      <c r="E340" s="9">
        <f ca="1">OFFSET(IS_Data!D340,0,('Summary P&amp;L'!$D$6-2018)*12+'Summary P&amp;L'!$B$2-1)</f>
        <v>0</v>
      </c>
      <c r="F340" s="9">
        <f ca="1">OFFSET(IS_Data!D340,0,('Summary P&amp;L'!$D$6-2018-1)*12+'Summary P&amp;L'!$B$2-1)</f>
        <v>0</v>
      </c>
      <c r="G340" s="7">
        <f ca="1">+SUM(OFFSET(IS_Data!D340,0,(-2015+'Summary P&amp;L'!$D$6)*12+'Summary P&amp;L'!$B$1-1):OFFSET(IS_Data!D340,0,(-2015+'Summary P&amp;L'!$D$6)*12*2-1))</f>
        <v>0</v>
      </c>
      <c r="H340" s="10">
        <f>IS_Data!B340</f>
        <v>0</v>
      </c>
    </row>
    <row r="341" spans="1:8" x14ac:dyDescent="0.5">
      <c r="A341" s="9">
        <f>+IS_Data!C341</f>
        <v>0</v>
      </c>
      <c r="B341" s="135">
        <f>IF('Summary P&amp;L'!$F$4="Libs Master","Libs Master",IF(AND('Summary P&amp;L'!$F$4="Liberatores Rollup",AND(H341&lt;&gt;"Libs_G_MA",H341&lt;&gt;"Libs_G_PH"))=TRUE,"Liberatores Rollup",IF(AND('Summary P&amp;L'!$F$4="Libs Grill Rollup",OR(H341="Libs_G_MA",H341="Libs_G_PH"))=TRUE,"Libs Grill Rollup",H341)))</f>
        <v>0</v>
      </c>
      <c r="C341" s="9">
        <f>+IS_Data!A341</f>
        <v>0</v>
      </c>
      <c r="D341" s="9">
        <f ca="1">+SUM(OFFSET(IS_Data!D341,0,('Summary P&amp;L'!$D$6-2018-1)*12):OFFSET(IS_Data!D341,0,('Summary P&amp;L'!$D$6-2018-1)*12+'Summary P&amp;L'!$B$2-1))</f>
        <v>0</v>
      </c>
      <c r="E341" s="9">
        <f ca="1">OFFSET(IS_Data!D341,0,('Summary P&amp;L'!$D$6-2018)*12+'Summary P&amp;L'!$B$2-1)</f>
        <v>0</v>
      </c>
      <c r="F341" s="9">
        <f ca="1">OFFSET(IS_Data!D341,0,('Summary P&amp;L'!$D$6-2018-1)*12+'Summary P&amp;L'!$B$2-1)</f>
        <v>0</v>
      </c>
      <c r="G341" s="7">
        <f ca="1">+SUM(OFFSET(IS_Data!D341,0,(-2015+'Summary P&amp;L'!$D$6)*12+'Summary P&amp;L'!$B$1-1):OFFSET(IS_Data!D341,0,(-2015+'Summary P&amp;L'!$D$6)*12*2-1))</f>
        <v>0</v>
      </c>
      <c r="H341" s="10">
        <f>IS_Data!B341</f>
        <v>0</v>
      </c>
    </row>
    <row r="342" spans="1:8" x14ac:dyDescent="0.5">
      <c r="A342" s="9">
        <f>+IS_Data!C342</f>
        <v>0</v>
      </c>
      <c r="B342" s="135">
        <f>IF('Summary P&amp;L'!$F$4="Libs Master","Libs Master",IF(AND('Summary P&amp;L'!$F$4="Liberatores Rollup",AND(H342&lt;&gt;"Libs_G_MA",H342&lt;&gt;"Libs_G_PH"))=TRUE,"Liberatores Rollup",IF(AND('Summary P&amp;L'!$F$4="Libs Grill Rollup",OR(H342="Libs_G_MA",H342="Libs_G_PH"))=TRUE,"Libs Grill Rollup",H342)))</f>
        <v>0</v>
      </c>
      <c r="C342" s="9">
        <f>+IS_Data!A342</f>
        <v>0</v>
      </c>
      <c r="D342" s="9">
        <f ca="1">+SUM(OFFSET(IS_Data!D342,0,('Summary P&amp;L'!$D$6-2018-1)*12):OFFSET(IS_Data!D342,0,('Summary P&amp;L'!$D$6-2018-1)*12+'Summary P&amp;L'!$B$2-1))</f>
        <v>0</v>
      </c>
      <c r="E342" s="9">
        <f ca="1">OFFSET(IS_Data!D342,0,('Summary P&amp;L'!$D$6-2018)*12+'Summary P&amp;L'!$B$2-1)</f>
        <v>0</v>
      </c>
      <c r="F342" s="9">
        <f ca="1">OFFSET(IS_Data!D342,0,('Summary P&amp;L'!$D$6-2018-1)*12+'Summary P&amp;L'!$B$2-1)</f>
        <v>0</v>
      </c>
      <c r="G342" s="7">
        <f ca="1">+SUM(OFFSET(IS_Data!D342,0,(-2015+'Summary P&amp;L'!$D$6)*12+'Summary P&amp;L'!$B$1-1):OFFSET(IS_Data!D342,0,(-2015+'Summary P&amp;L'!$D$6)*12*2-1))</f>
        <v>0</v>
      </c>
      <c r="H342" s="10">
        <f>IS_Data!B342</f>
        <v>0</v>
      </c>
    </row>
    <row r="343" spans="1:8" x14ac:dyDescent="0.5">
      <c r="A343" s="9">
        <f>+IS_Data!C343</f>
        <v>0</v>
      </c>
      <c r="B343" s="135">
        <f>IF('Summary P&amp;L'!$F$4="Libs Master","Libs Master",IF(AND('Summary P&amp;L'!$F$4="Liberatores Rollup",AND(H343&lt;&gt;"Libs_G_MA",H343&lt;&gt;"Libs_G_PH"))=TRUE,"Liberatores Rollup",IF(AND('Summary P&amp;L'!$F$4="Libs Grill Rollup",OR(H343="Libs_G_MA",H343="Libs_G_PH"))=TRUE,"Libs Grill Rollup",H343)))</f>
        <v>0</v>
      </c>
      <c r="C343" s="9">
        <f>+IS_Data!A343</f>
        <v>0</v>
      </c>
      <c r="D343" s="9">
        <f ca="1">+SUM(OFFSET(IS_Data!D343,0,('Summary P&amp;L'!$D$6-2018-1)*12):OFFSET(IS_Data!D343,0,('Summary P&amp;L'!$D$6-2018-1)*12+'Summary P&amp;L'!$B$2-1))</f>
        <v>0</v>
      </c>
      <c r="E343" s="9">
        <f ca="1">OFFSET(IS_Data!D343,0,('Summary P&amp;L'!$D$6-2018)*12+'Summary P&amp;L'!$B$2-1)</f>
        <v>0</v>
      </c>
      <c r="F343" s="9">
        <f ca="1">OFFSET(IS_Data!D343,0,('Summary P&amp;L'!$D$6-2018-1)*12+'Summary P&amp;L'!$B$2-1)</f>
        <v>0</v>
      </c>
      <c r="G343" s="7">
        <f ca="1">+SUM(OFFSET(IS_Data!D343,0,(-2015+'Summary P&amp;L'!$D$6)*12+'Summary P&amp;L'!$B$1-1):OFFSET(IS_Data!D343,0,(-2015+'Summary P&amp;L'!$D$6)*12*2-1))</f>
        <v>0</v>
      </c>
      <c r="H343" s="10">
        <f>IS_Data!B343</f>
        <v>0</v>
      </c>
    </row>
    <row r="344" spans="1:8" x14ac:dyDescent="0.5">
      <c r="A344" s="9">
        <f>+IS_Data!C344</f>
        <v>0</v>
      </c>
      <c r="B344" s="135">
        <f>IF('Summary P&amp;L'!$F$4="Libs Master","Libs Master",IF(AND('Summary P&amp;L'!$F$4="Liberatores Rollup",AND(H344&lt;&gt;"Libs_G_MA",H344&lt;&gt;"Libs_G_PH"))=TRUE,"Liberatores Rollup",IF(AND('Summary P&amp;L'!$F$4="Libs Grill Rollup",OR(H344="Libs_G_MA",H344="Libs_G_PH"))=TRUE,"Libs Grill Rollup",H344)))</f>
        <v>0</v>
      </c>
      <c r="C344" s="9">
        <f>+IS_Data!A344</f>
        <v>0</v>
      </c>
      <c r="D344" s="9">
        <f ca="1">+SUM(OFFSET(IS_Data!D344,0,('Summary P&amp;L'!$D$6-2018-1)*12):OFFSET(IS_Data!D344,0,('Summary P&amp;L'!$D$6-2018-1)*12+'Summary P&amp;L'!$B$2-1))</f>
        <v>0</v>
      </c>
      <c r="E344" s="9">
        <f ca="1">OFFSET(IS_Data!D344,0,('Summary P&amp;L'!$D$6-2018)*12+'Summary P&amp;L'!$B$2-1)</f>
        <v>0</v>
      </c>
      <c r="F344" s="9">
        <f ca="1">OFFSET(IS_Data!D344,0,('Summary P&amp;L'!$D$6-2018-1)*12+'Summary P&amp;L'!$B$2-1)</f>
        <v>0</v>
      </c>
      <c r="G344" s="7">
        <f ca="1">+SUM(OFFSET(IS_Data!D344,0,(-2015+'Summary P&amp;L'!$D$6)*12+'Summary P&amp;L'!$B$1-1):OFFSET(IS_Data!D344,0,(-2015+'Summary P&amp;L'!$D$6)*12*2-1))</f>
        <v>0</v>
      </c>
      <c r="H344" s="10">
        <f>IS_Data!B344</f>
        <v>0</v>
      </c>
    </row>
    <row r="345" spans="1:8" x14ac:dyDescent="0.5">
      <c r="A345" s="9">
        <f>+IS_Data!C345</f>
        <v>0</v>
      </c>
      <c r="B345" s="135">
        <f>IF('Summary P&amp;L'!$F$4="Libs Master","Libs Master",IF(AND('Summary P&amp;L'!$F$4="Liberatores Rollup",AND(H345&lt;&gt;"Libs_G_MA",H345&lt;&gt;"Libs_G_PH"))=TRUE,"Liberatores Rollup",IF(AND('Summary P&amp;L'!$F$4="Libs Grill Rollup",OR(H345="Libs_G_MA",H345="Libs_G_PH"))=TRUE,"Libs Grill Rollup",H345)))</f>
        <v>0</v>
      </c>
      <c r="C345" s="9">
        <f>+IS_Data!A345</f>
        <v>0</v>
      </c>
      <c r="D345" s="9">
        <f ca="1">+SUM(OFFSET(IS_Data!D345,0,('Summary P&amp;L'!$D$6-2018-1)*12):OFFSET(IS_Data!D345,0,('Summary P&amp;L'!$D$6-2018-1)*12+'Summary P&amp;L'!$B$2-1))</f>
        <v>0</v>
      </c>
      <c r="E345" s="9">
        <f ca="1">OFFSET(IS_Data!D345,0,('Summary P&amp;L'!$D$6-2018)*12+'Summary P&amp;L'!$B$2-1)</f>
        <v>0</v>
      </c>
      <c r="F345" s="9">
        <f ca="1">OFFSET(IS_Data!D345,0,('Summary P&amp;L'!$D$6-2018-1)*12+'Summary P&amp;L'!$B$2-1)</f>
        <v>0</v>
      </c>
      <c r="G345" s="7">
        <f ca="1">+SUM(OFFSET(IS_Data!D345,0,(-2015+'Summary P&amp;L'!$D$6)*12+'Summary P&amp;L'!$B$1-1):OFFSET(IS_Data!D345,0,(-2015+'Summary P&amp;L'!$D$6)*12*2-1))</f>
        <v>0</v>
      </c>
      <c r="H345" s="10">
        <f>IS_Data!B345</f>
        <v>0</v>
      </c>
    </row>
    <row r="346" spans="1:8" x14ac:dyDescent="0.5">
      <c r="A346" s="9">
        <f>+IS_Data!C346</f>
        <v>0</v>
      </c>
      <c r="B346" s="135">
        <f>IF('Summary P&amp;L'!$F$4="Libs Master","Libs Master",IF(AND('Summary P&amp;L'!$F$4="Liberatores Rollup",AND(H346&lt;&gt;"Libs_G_MA",H346&lt;&gt;"Libs_G_PH"))=TRUE,"Liberatores Rollup",IF(AND('Summary P&amp;L'!$F$4="Libs Grill Rollup",OR(H346="Libs_G_MA",H346="Libs_G_PH"))=TRUE,"Libs Grill Rollup",H346)))</f>
        <v>0</v>
      </c>
      <c r="C346" s="9">
        <f>+IS_Data!A346</f>
        <v>0</v>
      </c>
      <c r="D346" s="9">
        <f ca="1">+SUM(OFFSET(IS_Data!D346,0,('Summary P&amp;L'!$D$6-2018-1)*12):OFFSET(IS_Data!D346,0,('Summary P&amp;L'!$D$6-2018-1)*12+'Summary P&amp;L'!$B$2-1))</f>
        <v>0</v>
      </c>
      <c r="E346" s="9">
        <f ca="1">OFFSET(IS_Data!D346,0,('Summary P&amp;L'!$D$6-2018)*12+'Summary P&amp;L'!$B$2-1)</f>
        <v>0</v>
      </c>
      <c r="F346" s="9">
        <f ca="1">OFFSET(IS_Data!D346,0,('Summary P&amp;L'!$D$6-2018-1)*12+'Summary P&amp;L'!$B$2-1)</f>
        <v>0</v>
      </c>
      <c r="G346" s="7">
        <f ca="1">+SUM(OFFSET(IS_Data!D346,0,(-2015+'Summary P&amp;L'!$D$6)*12+'Summary P&amp;L'!$B$1-1):OFFSET(IS_Data!D346,0,(-2015+'Summary P&amp;L'!$D$6)*12*2-1))</f>
        <v>0</v>
      </c>
      <c r="H346" s="10">
        <f>IS_Data!B346</f>
        <v>0</v>
      </c>
    </row>
    <row r="347" spans="1:8" x14ac:dyDescent="0.5">
      <c r="A347" s="9">
        <f>+IS_Data!C347</f>
        <v>0</v>
      </c>
      <c r="B347" s="135">
        <f>IF('Summary P&amp;L'!$F$4="Libs Master","Libs Master",IF(AND('Summary P&amp;L'!$F$4="Liberatores Rollup",AND(H347&lt;&gt;"Libs_G_MA",H347&lt;&gt;"Libs_G_PH"))=TRUE,"Liberatores Rollup",IF(AND('Summary P&amp;L'!$F$4="Libs Grill Rollup",OR(H347="Libs_G_MA",H347="Libs_G_PH"))=TRUE,"Libs Grill Rollup",H347)))</f>
        <v>0</v>
      </c>
      <c r="C347" s="9">
        <f>+IS_Data!A347</f>
        <v>0</v>
      </c>
      <c r="D347" s="9">
        <f ca="1">+SUM(OFFSET(IS_Data!D347,0,('Summary P&amp;L'!$D$6-2018-1)*12):OFFSET(IS_Data!D347,0,('Summary P&amp;L'!$D$6-2018-1)*12+'Summary P&amp;L'!$B$2-1))</f>
        <v>0</v>
      </c>
      <c r="E347" s="9">
        <f ca="1">OFFSET(IS_Data!D347,0,('Summary P&amp;L'!$D$6-2018)*12+'Summary P&amp;L'!$B$2-1)</f>
        <v>0</v>
      </c>
      <c r="F347" s="9">
        <f ca="1">OFFSET(IS_Data!D347,0,('Summary P&amp;L'!$D$6-2018-1)*12+'Summary P&amp;L'!$B$2-1)</f>
        <v>0</v>
      </c>
      <c r="G347" s="7">
        <f ca="1">+SUM(OFFSET(IS_Data!D347,0,(-2015+'Summary P&amp;L'!$D$6)*12+'Summary P&amp;L'!$B$1-1):OFFSET(IS_Data!D347,0,(-2015+'Summary P&amp;L'!$D$6)*12*2-1))</f>
        <v>0</v>
      </c>
      <c r="H347" s="10">
        <f>IS_Data!B347</f>
        <v>0</v>
      </c>
    </row>
    <row r="348" spans="1:8" x14ac:dyDescent="0.5">
      <c r="A348" s="9">
        <f>+IS_Data!C348</f>
        <v>0</v>
      </c>
      <c r="B348" s="135">
        <f>IF('Summary P&amp;L'!$F$4="Libs Master","Libs Master",IF(AND('Summary P&amp;L'!$F$4="Liberatores Rollup",AND(H348&lt;&gt;"Libs_G_MA",H348&lt;&gt;"Libs_G_PH"))=TRUE,"Liberatores Rollup",IF(AND('Summary P&amp;L'!$F$4="Libs Grill Rollup",OR(H348="Libs_G_MA",H348="Libs_G_PH"))=TRUE,"Libs Grill Rollup",H348)))</f>
        <v>0</v>
      </c>
      <c r="C348" s="9">
        <f>+IS_Data!A348</f>
        <v>0</v>
      </c>
      <c r="D348" s="9">
        <f ca="1">+SUM(OFFSET(IS_Data!D348,0,('Summary P&amp;L'!$D$6-2018-1)*12):OFFSET(IS_Data!D348,0,('Summary P&amp;L'!$D$6-2018-1)*12+'Summary P&amp;L'!$B$2-1))</f>
        <v>0</v>
      </c>
      <c r="E348" s="9">
        <f ca="1">OFFSET(IS_Data!D348,0,('Summary P&amp;L'!$D$6-2018)*12+'Summary P&amp;L'!$B$2-1)</f>
        <v>0</v>
      </c>
      <c r="F348" s="9">
        <f ca="1">OFFSET(IS_Data!D348,0,('Summary P&amp;L'!$D$6-2018-1)*12+'Summary P&amp;L'!$B$2-1)</f>
        <v>0</v>
      </c>
      <c r="G348" s="7">
        <f ca="1">+SUM(OFFSET(IS_Data!D348,0,(-2015+'Summary P&amp;L'!$D$6)*12+'Summary P&amp;L'!$B$1-1):OFFSET(IS_Data!D348,0,(-2015+'Summary P&amp;L'!$D$6)*12*2-1))</f>
        <v>0</v>
      </c>
      <c r="H348" s="10">
        <f>IS_Data!B348</f>
        <v>0</v>
      </c>
    </row>
    <row r="349" spans="1:8" x14ac:dyDescent="0.5">
      <c r="A349" s="9">
        <f>+IS_Data!C349</f>
        <v>0</v>
      </c>
      <c r="B349" s="135">
        <f>IF('Summary P&amp;L'!$F$4="Libs Master","Libs Master",IF(AND('Summary P&amp;L'!$F$4="Liberatores Rollup",AND(H349&lt;&gt;"Libs_G_MA",H349&lt;&gt;"Libs_G_PH"))=TRUE,"Liberatores Rollup",IF(AND('Summary P&amp;L'!$F$4="Libs Grill Rollup",OR(H349="Libs_G_MA",H349="Libs_G_PH"))=TRUE,"Libs Grill Rollup",H349)))</f>
        <v>0</v>
      </c>
      <c r="C349" s="9">
        <f>+IS_Data!A349</f>
        <v>0</v>
      </c>
      <c r="D349" s="9">
        <f ca="1">+SUM(OFFSET(IS_Data!D349,0,('Summary P&amp;L'!$D$6-2018-1)*12):OFFSET(IS_Data!D349,0,('Summary P&amp;L'!$D$6-2018-1)*12+'Summary P&amp;L'!$B$2-1))</f>
        <v>0</v>
      </c>
      <c r="E349" s="9">
        <f ca="1">OFFSET(IS_Data!D349,0,('Summary P&amp;L'!$D$6-2018)*12+'Summary P&amp;L'!$B$2-1)</f>
        <v>0</v>
      </c>
      <c r="F349" s="9">
        <f ca="1">OFFSET(IS_Data!D349,0,('Summary P&amp;L'!$D$6-2018-1)*12+'Summary P&amp;L'!$B$2-1)</f>
        <v>0</v>
      </c>
      <c r="G349" s="7">
        <f ca="1">+SUM(OFFSET(IS_Data!D349,0,(-2015+'Summary P&amp;L'!$D$6)*12+'Summary P&amp;L'!$B$1-1):OFFSET(IS_Data!D349,0,(-2015+'Summary P&amp;L'!$D$6)*12*2-1))</f>
        <v>0</v>
      </c>
      <c r="H349" s="10">
        <f>IS_Data!B349</f>
        <v>0</v>
      </c>
    </row>
    <row r="350" spans="1:8" x14ac:dyDescent="0.5">
      <c r="A350" s="9">
        <f>+IS_Data!C350</f>
        <v>0</v>
      </c>
      <c r="B350" s="135">
        <f>IF('Summary P&amp;L'!$F$4="Libs Master","Libs Master",IF(AND('Summary P&amp;L'!$F$4="Liberatores Rollup",AND(H350&lt;&gt;"Libs_G_MA",H350&lt;&gt;"Libs_G_PH"))=TRUE,"Liberatores Rollup",IF(AND('Summary P&amp;L'!$F$4="Libs Grill Rollup",OR(H350="Libs_G_MA",H350="Libs_G_PH"))=TRUE,"Libs Grill Rollup",H350)))</f>
        <v>0</v>
      </c>
      <c r="C350" s="9">
        <f>+IS_Data!A350</f>
        <v>0</v>
      </c>
      <c r="D350" s="9">
        <f ca="1">+SUM(OFFSET(IS_Data!D350,0,('Summary P&amp;L'!$D$6-2018-1)*12):OFFSET(IS_Data!D350,0,('Summary P&amp;L'!$D$6-2018-1)*12+'Summary P&amp;L'!$B$2-1))</f>
        <v>0</v>
      </c>
      <c r="E350" s="9">
        <f ca="1">OFFSET(IS_Data!D350,0,('Summary P&amp;L'!$D$6-2018)*12+'Summary P&amp;L'!$B$2-1)</f>
        <v>0</v>
      </c>
      <c r="F350" s="9">
        <f ca="1">OFFSET(IS_Data!D350,0,('Summary P&amp;L'!$D$6-2018-1)*12+'Summary P&amp;L'!$B$2-1)</f>
        <v>0</v>
      </c>
      <c r="G350" s="7">
        <f ca="1">+SUM(OFFSET(IS_Data!D350,0,(-2015+'Summary P&amp;L'!$D$6)*12+'Summary P&amp;L'!$B$1-1):OFFSET(IS_Data!D350,0,(-2015+'Summary P&amp;L'!$D$6)*12*2-1))</f>
        <v>0</v>
      </c>
      <c r="H350" s="10">
        <f>IS_Data!B350</f>
        <v>0</v>
      </c>
    </row>
    <row r="351" spans="1:8" x14ac:dyDescent="0.5">
      <c r="A351" s="9">
        <f>+IS_Data!C351</f>
        <v>0</v>
      </c>
      <c r="B351" s="135">
        <f>IF('Summary P&amp;L'!$F$4="Libs Master","Libs Master",IF(AND('Summary P&amp;L'!$F$4="Liberatores Rollup",AND(H351&lt;&gt;"Libs_G_MA",H351&lt;&gt;"Libs_G_PH"))=TRUE,"Liberatores Rollup",IF(AND('Summary P&amp;L'!$F$4="Libs Grill Rollup",OR(H351="Libs_G_MA",H351="Libs_G_PH"))=TRUE,"Libs Grill Rollup",H351)))</f>
        <v>0</v>
      </c>
      <c r="C351" s="9">
        <f>+IS_Data!A351</f>
        <v>0</v>
      </c>
      <c r="D351" s="9">
        <f ca="1">+SUM(OFFSET(IS_Data!D351,0,('Summary P&amp;L'!$D$6-2018-1)*12):OFFSET(IS_Data!D351,0,('Summary P&amp;L'!$D$6-2018-1)*12+'Summary P&amp;L'!$B$2-1))</f>
        <v>0</v>
      </c>
      <c r="E351" s="9">
        <f ca="1">OFFSET(IS_Data!D351,0,('Summary P&amp;L'!$D$6-2018)*12+'Summary P&amp;L'!$B$2-1)</f>
        <v>0</v>
      </c>
      <c r="F351" s="9">
        <f ca="1">OFFSET(IS_Data!D351,0,('Summary P&amp;L'!$D$6-2018-1)*12+'Summary P&amp;L'!$B$2-1)</f>
        <v>0</v>
      </c>
      <c r="G351" s="7">
        <f ca="1">+SUM(OFFSET(IS_Data!D351,0,(-2015+'Summary P&amp;L'!$D$6)*12+'Summary P&amp;L'!$B$1-1):OFFSET(IS_Data!D351,0,(-2015+'Summary P&amp;L'!$D$6)*12*2-1))</f>
        <v>0</v>
      </c>
      <c r="H351" s="10">
        <f>IS_Data!B351</f>
        <v>0</v>
      </c>
    </row>
    <row r="352" spans="1:8" x14ac:dyDescent="0.5">
      <c r="A352" s="9">
        <f>+IS_Data!C352</f>
        <v>0</v>
      </c>
      <c r="B352" s="135">
        <f>IF('Summary P&amp;L'!$F$4="Libs Master","Libs Master",IF(AND('Summary P&amp;L'!$F$4="Liberatores Rollup",AND(H352&lt;&gt;"Libs_G_MA",H352&lt;&gt;"Libs_G_PH"))=TRUE,"Liberatores Rollup",IF(AND('Summary P&amp;L'!$F$4="Libs Grill Rollup",OR(H352="Libs_G_MA",H352="Libs_G_PH"))=TRUE,"Libs Grill Rollup",H352)))</f>
        <v>0</v>
      </c>
      <c r="C352" s="9">
        <f>+IS_Data!A352</f>
        <v>0</v>
      </c>
      <c r="D352" s="9">
        <f ca="1">+SUM(OFFSET(IS_Data!D352,0,('Summary P&amp;L'!$D$6-2018-1)*12):OFFSET(IS_Data!D352,0,('Summary P&amp;L'!$D$6-2018-1)*12+'Summary P&amp;L'!$B$2-1))</f>
        <v>0</v>
      </c>
      <c r="E352" s="9">
        <f ca="1">OFFSET(IS_Data!D352,0,('Summary P&amp;L'!$D$6-2018)*12+'Summary P&amp;L'!$B$2-1)</f>
        <v>0</v>
      </c>
      <c r="F352" s="9">
        <f ca="1">OFFSET(IS_Data!D352,0,('Summary P&amp;L'!$D$6-2018-1)*12+'Summary P&amp;L'!$B$2-1)</f>
        <v>0</v>
      </c>
      <c r="G352" s="12">
        <f ca="1">+SUM(OFFSET(IS_Data!D352,0,(-2015+'Summary P&amp;L'!$D$6)*12+'Summary P&amp;L'!$B$1-1):OFFSET(IS_Data!D352,0,(-2015+'Summary P&amp;L'!$D$6)*12*2-1))</f>
        <v>0</v>
      </c>
      <c r="H352" s="10">
        <f>IS_Data!B352</f>
        <v>0</v>
      </c>
    </row>
    <row r="353" spans="1:8" x14ac:dyDescent="0.5">
      <c r="A353" s="9">
        <f>+IS_Data!C353</f>
        <v>0</v>
      </c>
      <c r="B353" s="135">
        <f>IF('Summary P&amp;L'!$F$4="Libs Master","Libs Master",IF(AND('Summary P&amp;L'!$F$4="Liberatores Rollup",AND(H353&lt;&gt;"Libs_G_MA",H353&lt;&gt;"Libs_G_PH"))=TRUE,"Liberatores Rollup",IF(AND('Summary P&amp;L'!$F$4="Libs Grill Rollup",OR(H353="Libs_G_MA",H353="Libs_G_PH"))=TRUE,"Libs Grill Rollup",H353)))</f>
        <v>0</v>
      </c>
      <c r="C353" s="9">
        <f>+IS_Data!A353</f>
        <v>0</v>
      </c>
      <c r="D353" s="9">
        <f ca="1">+SUM(OFFSET(IS_Data!D353,0,('Summary P&amp;L'!$D$6-2018-1)*12):OFFSET(IS_Data!D353,0,('Summary P&amp;L'!$D$6-2018-1)*12+'Summary P&amp;L'!$B$2-1))</f>
        <v>0</v>
      </c>
      <c r="E353" s="9">
        <f ca="1">OFFSET(IS_Data!D353,0,('Summary P&amp;L'!$D$6-2018)*12+'Summary P&amp;L'!$B$2-1)</f>
        <v>0</v>
      </c>
      <c r="F353" s="9">
        <f ca="1">OFFSET(IS_Data!D353,0,('Summary P&amp;L'!$D$6-2018-1)*12+'Summary P&amp;L'!$B$2-1)</f>
        <v>0</v>
      </c>
      <c r="G353" s="12">
        <f ca="1">+SUM(OFFSET(IS_Data!D353,0,(-2015+'Summary P&amp;L'!$D$6)*12+'Summary P&amp;L'!$B$1-1):OFFSET(IS_Data!D353,0,(-2015+'Summary P&amp;L'!$D$6)*12*2-1))</f>
        <v>0</v>
      </c>
      <c r="H353" s="10">
        <f>IS_Data!B353</f>
        <v>0</v>
      </c>
    </row>
    <row r="354" spans="1:8" x14ac:dyDescent="0.5">
      <c r="A354" s="9">
        <f>+IS_Data!C354</f>
        <v>0</v>
      </c>
      <c r="B354" s="135">
        <f>IF('Summary P&amp;L'!$F$4="Libs Master","Libs Master",IF(AND('Summary P&amp;L'!$F$4="Liberatores Rollup",AND(H354&lt;&gt;"Libs_G_MA",H354&lt;&gt;"Libs_G_PH"))=TRUE,"Liberatores Rollup",IF(AND('Summary P&amp;L'!$F$4="Libs Grill Rollup",OR(H354="Libs_G_MA",H354="Libs_G_PH"))=TRUE,"Libs Grill Rollup",H354)))</f>
        <v>0</v>
      </c>
      <c r="C354" s="9">
        <f>+IS_Data!A354</f>
        <v>0</v>
      </c>
      <c r="D354" s="9">
        <f ca="1">+SUM(OFFSET(IS_Data!D354,0,('Summary P&amp;L'!$D$6-2018-1)*12):OFFSET(IS_Data!D354,0,('Summary P&amp;L'!$D$6-2018-1)*12+'Summary P&amp;L'!$B$2-1))</f>
        <v>0</v>
      </c>
      <c r="E354" s="9">
        <f ca="1">OFFSET(IS_Data!D354,0,('Summary P&amp;L'!$D$6-2018)*12+'Summary P&amp;L'!$B$2-1)</f>
        <v>0</v>
      </c>
      <c r="F354" s="9">
        <f ca="1">OFFSET(IS_Data!D354,0,('Summary P&amp;L'!$D$6-2018-1)*12+'Summary P&amp;L'!$B$2-1)</f>
        <v>0</v>
      </c>
      <c r="G354" s="7">
        <f ca="1">+SUM(OFFSET(IS_Data!D354,0,(-2015+'Summary P&amp;L'!$D$6)*12+'Summary P&amp;L'!$B$1-1):OFFSET(IS_Data!D354,0,(-2015+'Summary P&amp;L'!$D$6)*12*2-1))</f>
        <v>0</v>
      </c>
      <c r="H354" s="10">
        <f>IS_Data!B354</f>
        <v>0</v>
      </c>
    </row>
    <row r="355" spans="1:8" x14ac:dyDescent="0.5">
      <c r="A355" s="9">
        <f>+IS_Data!C355</f>
        <v>0</v>
      </c>
      <c r="B355" s="135">
        <f>IF('Summary P&amp;L'!$F$4="Libs Master","Libs Master",IF(AND('Summary P&amp;L'!$F$4="Liberatores Rollup",AND(H355&lt;&gt;"Libs_G_MA",H355&lt;&gt;"Libs_G_PH"))=TRUE,"Liberatores Rollup",IF(AND('Summary P&amp;L'!$F$4="Libs Grill Rollup",OR(H355="Libs_G_MA",H355="Libs_G_PH"))=TRUE,"Libs Grill Rollup",H355)))</f>
        <v>0</v>
      </c>
      <c r="C355" s="9">
        <f>+IS_Data!A355</f>
        <v>0</v>
      </c>
      <c r="D355" s="9">
        <f ca="1">+SUM(OFFSET(IS_Data!D355,0,('Summary P&amp;L'!$D$6-2018-1)*12):OFFSET(IS_Data!D355,0,('Summary P&amp;L'!$D$6-2018-1)*12+'Summary P&amp;L'!$B$2-1))</f>
        <v>0</v>
      </c>
      <c r="E355" s="9">
        <f ca="1">OFFSET(IS_Data!D355,0,('Summary P&amp;L'!$D$6-2018)*12+'Summary P&amp;L'!$B$2-1)</f>
        <v>0</v>
      </c>
      <c r="F355" s="9">
        <f ca="1">OFFSET(IS_Data!D355,0,('Summary P&amp;L'!$D$6-2018-1)*12+'Summary P&amp;L'!$B$2-1)</f>
        <v>0</v>
      </c>
      <c r="G355" s="7">
        <f ca="1">+SUM(OFFSET(IS_Data!D355,0,(-2015+'Summary P&amp;L'!$D$6)*12+'Summary P&amp;L'!$B$1-1):OFFSET(IS_Data!D355,0,(-2015+'Summary P&amp;L'!$D$6)*12*2-1))</f>
        <v>0</v>
      </c>
      <c r="H355" s="10">
        <f>IS_Data!B355</f>
        <v>0</v>
      </c>
    </row>
    <row r="356" spans="1:8" x14ac:dyDescent="0.5">
      <c r="A356" s="9">
        <f>+IS_Data!C356</f>
        <v>0</v>
      </c>
      <c r="B356" s="135">
        <f>IF('Summary P&amp;L'!$F$4="Libs Master","Libs Master",IF(AND('Summary P&amp;L'!$F$4="Liberatores Rollup",AND(H356&lt;&gt;"Libs_G_MA",H356&lt;&gt;"Libs_G_PH"))=TRUE,"Liberatores Rollup",IF(AND('Summary P&amp;L'!$F$4="Libs Grill Rollup",OR(H356="Libs_G_MA",H356="Libs_G_PH"))=TRUE,"Libs Grill Rollup",H356)))</f>
        <v>0</v>
      </c>
      <c r="C356" s="9">
        <f>+IS_Data!A356</f>
        <v>0</v>
      </c>
      <c r="D356" s="9">
        <f ca="1">+SUM(OFFSET(IS_Data!D356,0,('Summary P&amp;L'!$D$6-2018-1)*12):OFFSET(IS_Data!D356,0,('Summary P&amp;L'!$D$6-2018-1)*12+'Summary P&amp;L'!$B$2-1))</f>
        <v>0</v>
      </c>
      <c r="E356" s="9">
        <f ca="1">OFFSET(IS_Data!D356,0,('Summary P&amp;L'!$D$6-2018)*12+'Summary P&amp;L'!$B$2-1)</f>
        <v>0</v>
      </c>
      <c r="F356" s="9">
        <f ca="1">OFFSET(IS_Data!D356,0,('Summary P&amp;L'!$D$6-2018-1)*12+'Summary P&amp;L'!$B$2-1)</f>
        <v>0</v>
      </c>
      <c r="G356" s="7">
        <f ca="1">+SUM(OFFSET(IS_Data!D356,0,(-2015+'Summary P&amp;L'!$D$6)*12+'Summary P&amp;L'!$B$1-1):OFFSET(IS_Data!D356,0,(-2015+'Summary P&amp;L'!$D$6)*12*2-1))</f>
        <v>0</v>
      </c>
      <c r="H356" s="10">
        <f>IS_Data!B356</f>
        <v>0</v>
      </c>
    </row>
    <row r="357" spans="1:8" x14ac:dyDescent="0.5">
      <c r="A357" s="9">
        <f>+IS_Data!C357</f>
        <v>0</v>
      </c>
      <c r="B357" s="135">
        <f>IF('Summary P&amp;L'!$F$4="Libs Master","Libs Master",IF(AND('Summary P&amp;L'!$F$4="Liberatores Rollup",AND(H357&lt;&gt;"Libs_G_MA",H357&lt;&gt;"Libs_G_PH"))=TRUE,"Liberatores Rollup",IF(AND('Summary P&amp;L'!$F$4="Libs Grill Rollup",OR(H357="Libs_G_MA",H357="Libs_G_PH"))=TRUE,"Libs Grill Rollup",H357)))</f>
        <v>0</v>
      </c>
      <c r="C357" s="9">
        <f>+IS_Data!A357</f>
        <v>0</v>
      </c>
      <c r="D357" s="9">
        <f ca="1">+SUM(OFFSET(IS_Data!D357,0,('Summary P&amp;L'!$D$6-2018-1)*12):OFFSET(IS_Data!D357,0,('Summary P&amp;L'!$D$6-2018-1)*12+'Summary P&amp;L'!$B$2-1))</f>
        <v>0</v>
      </c>
      <c r="E357" s="9">
        <f ca="1">OFFSET(IS_Data!D357,0,('Summary P&amp;L'!$D$6-2018)*12+'Summary P&amp;L'!$B$2-1)</f>
        <v>0</v>
      </c>
      <c r="F357" s="9">
        <f ca="1">OFFSET(IS_Data!D357,0,('Summary P&amp;L'!$D$6-2018-1)*12+'Summary P&amp;L'!$B$2-1)</f>
        <v>0</v>
      </c>
      <c r="G357" s="7">
        <f ca="1">+SUM(OFFSET(IS_Data!D357,0,(-2015+'Summary P&amp;L'!$D$6)*12+'Summary P&amp;L'!$B$1-1):OFFSET(IS_Data!D357,0,(-2015+'Summary P&amp;L'!$D$6)*12*2-1))</f>
        <v>0</v>
      </c>
      <c r="H357" s="10">
        <f>IS_Data!B357</f>
        <v>0</v>
      </c>
    </row>
    <row r="358" spans="1:8" x14ac:dyDescent="0.5">
      <c r="A358" s="9">
        <f>+IS_Data!C358</f>
        <v>0</v>
      </c>
      <c r="B358" s="135">
        <f>IF('Summary P&amp;L'!$F$4="Libs Master","Libs Master",IF(AND('Summary P&amp;L'!$F$4="Liberatores Rollup",AND(H358&lt;&gt;"Libs_G_MA",H358&lt;&gt;"Libs_G_PH"))=TRUE,"Liberatores Rollup",IF(AND('Summary P&amp;L'!$F$4="Libs Grill Rollup",OR(H358="Libs_G_MA",H358="Libs_G_PH"))=TRUE,"Libs Grill Rollup",H358)))</f>
        <v>0</v>
      </c>
      <c r="C358" s="9">
        <f>+IS_Data!A358</f>
        <v>0</v>
      </c>
      <c r="D358" s="9">
        <f ca="1">+SUM(OFFSET(IS_Data!D358,0,('Summary P&amp;L'!$D$6-2018-1)*12):OFFSET(IS_Data!D358,0,('Summary P&amp;L'!$D$6-2018-1)*12+'Summary P&amp;L'!$B$2-1))</f>
        <v>0</v>
      </c>
      <c r="E358" s="9">
        <f ca="1">OFFSET(IS_Data!D358,0,('Summary P&amp;L'!$D$6-2018)*12+'Summary P&amp;L'!$B$2-1)</f>
        <v>0</v>
      </c>
      <c r="F358" s="9">
        <f ca="1">OFFSET(IS_Data!D358,0,('Summary P&amp;L'!$D$6-2018-1)*12+'Summary P&amp;L'!$B$2-1)</f>
        <v>0</v>
      </c>
      <c r="G358" s="7">
        <f ca="1">+SUM(OFFSET(IS_Data!D358,0,(-2015+'Summary P&amp;L'!$D$6)*12+'Summary P&amp;L'!$B$1-1):OFFSET(IS_Data!D358,0,(-2015+'Summary P&amp;L'!$D$6)*12*2-1))</f>
        <v>0</v>
      </c>
      <c r="H358" s="10">
        <f>IS_Data!B358</f>
        <v>0</v>
      </c>
    </row>
    <row r="359" spans="1:8" x14ac:dyDescent="0.5">
      <c r="A359" s="9">
        <f>+IS_Data!C359</f>
        <v>0</v>
      </c>
      <c r="B359" s="135">
        <f>IF('Summary P&amp;L'!$F$4="Libs Master","Libs Master",IF(AND('Summary P&amp;L'!$F$4="Liberatores Rollup",AND(H359&lt;&gt;"Libs_G_MA",H359&lt;&gt;"Libs_G_PH"))=TRUE,"Liberatores Rollup",IF(AND('Summary P&amp;L'!$F$4="Libs Grill Rollup",OR(H359="Libs_G_MA",H359="Libs_G_PH"))=TRUE,"Libs Grill Rollup",H359)))</f>
        <v>0</v>
      </c>
      <c r="C359" s="9">
        <f>+IS_Data!A359</f>
        <v>0</v>
      </c>
      <c r="D359" s="9">
        <f ca="1">+SUM(OFFSET(IS_Data!D359,0,('Summary P&amp;L'!$D$6-2018-1)*12):OFFSET(IS_Data!D359,0,('Summary P&amp;L'!$D$6-2018-1)*12+'Summary P&amp;L'!$B$2-1))</f>
        <v>0</v>
      </c>
      <c r="E359" s="9">
        <f ca="1">OFFSET(IS_Data!D359,0,('Summary P&amp;L'!$D$6-2018)*12+'Summary P&amp;L'!$B$2-1)</f>
        <v>0</v>
      </c>
      <c r="F359" s="9">
        <f ca="1">OFFSET(IS_Data!D359,0,('Summary P&amp;L'!$D$6-2018-1)*12+'Summary P&amp;L'!$B$2-1)</f>
        <v>0</v>
      </c>
      <c r="G359" s="7">
        <f ca="1">+SUM(OFFSET(IS_Data!D359,0,(-2015+'Summary P&amp;L'!$D$6)*12+'Summary P&amp;L'!$B$1-1):OFFSET(IS_Data!D359,0,(-2015+'Summary P&amp;L'!$D$6)*12*2-1))</f>
        <v>0</v>
      </c>
      <c r="H359" s="10">
        <f>IS_Data!B359</f>
        <v>0</v>
      </c>
    </row>
    <row r="360" spans="1:8" x14ac:dyDescent="0.5">
      <c r="A360" s="9">
        <f>+IS_Data!C360</f>
        <v>0</v>
      </c>
      <c r="B360" s="135">
        <f>IF('Summary P&amp;L'!$F$4="Libs Master","Libs Master",IF(AND('Summary P&amp;L'!$F$4="Liberatores Rollup",AND(H360&lt;&gt;"Libs_G_MA",H360&lt;&gt;"Libs_G_PH"))=TRUE,"Liberatores Rollup",IF(AND('Summary P&amp;L'!$F$4="Libs Grill Rollup",OR(H360="Libs_G_MA",H360="Libs_G_PH"))=TRUE,"Libs Grill Rollup",H360)))</f>
        <v>0</v>
      </c>
      <c r="C360" s="9">
        <f>+IS_Data!A360</f>
        <v>0</v>
      </c>
      <c r="D360" s="9">
        <f ca="1">+SUM(OFFSET(IS_Data!D360,0,('Summary P&amp;L'!$D$6-2018-1)*12):OFFSET(IS_Data!D360,0,('Summary P&amp;L'!$D$6-2018-1)*12+'Summary P&amp;L'!$B$2-1))</f>
        <v>0</v>
      </c>
      <c r="E360" s="9">
        <f ca="1">OFFSET(IS_Data!D360,0,('Summary P&amp;L'!$D$6-2018)*12+'Summary P&amp;L'!$B$2-1)</f>
        <v>0</v>
      </c>
      <c r="F360" s="9">
        <f ca="1">OFFSET(IS_Data!D360,0,('Summary P&amp;L'!$D$6-2018-1)*12+'Summary P&amp;L'!$B$2-1)</f>
        <v>0</v>
      </c>
      <c r="G360" s="7">
        <f ca="1">+SUM(OFFSET(IS_Data!D360,0,(-2015+'Summary P&amp;L'!$D$6)*12+'Summary P&amp;L'!$B$1-1):OFFSET(IS_Data!D360,0,(-2015+'Summary P&amp;L'!$D$6)*12*2-1))</f>
        <v>0</v>
      </c>
      <c r="H360" s="10">
        <f>IS_Data!B360</f>
        <v>0</v>
      </c>
    </row>
    <row r="361" spans="1:8" x14ac:dyDescent="0.5">
      <c r="A361" s="9">
        <f>+IS_Data!C361</f>
        <v>0</v>
      </c>
      <c r="B361" s="135">
        <f>IF('Summary P&amp;L'!$F$4="Libs Master","Libs Master",IF(AND('Summary P&amp;L'!$F$4="Liberatores Rollup",AND(H361&lt;&gt;"Libs_G_MA",H361&lt;&gt;"Libs_G_PH"))=TRUE,"Liberatores Rollup",IF(AND('Summary P&amp;L'!$F$4="Libs Grill Rollup",OR(H361="Libs_G_MA",H361="Libs_G_PH"))=TRUE,"Libs Grill Rollup",H361)))</f>
        <v>0</v>
      </c>
      <c r="C361" s="9">
        <f>+IS_Data!A361</f>
        <v>0</v>
      </c>
      <c r="D361" s="9">
        <f ca="1">+SUM(OFFSET(IS_Data!D361,0,('Summary P&amp;L'!$D$6-2018-1)*12):OFFSET(IS_Data!D361,0,('Summary P&amp;L'!$D$6-2018-1)*12+'Summary P&amp;L'!$B$2-1))</f>
        <v>0</v>
      </c>
      <c r="E361" s="9">
        <f ca="1">OFFSET(IS_Data!D361,0,('Summary P&amp;L'!$D$6-2018)*12+'Summary P&amp;L'!$B$2-1)</f>
        <v>0</v>
      </c>
      <c r="F361" s="9">
        <f ca="1">OFFSET(IS_Data!D361,0,('Summary P&amp;L'!$D$6-2018-1)*12+'Summary P&amp;L'!$B$2-1)</f>
        <v>0</v>
      </c>
      <c r="G361" s="7">
        <f ca="1">+SUM(OFFSET(IS_Data!D361,0,(-2015+'Summary P&amp;L'!$D$6)*12+'Summary P&amp;L'!$B$1-1):OFFSET(IS_Data!D361,0,(-2015+'Summary P&amp;L'!$D$6)*12*2-1))</f>
        <v>0</v>
      </c>
      <c r="H361" s="10">
        <f>IS_Data!B361</f>
        <v>0</v>
      </c>
    </row>
    <row r="362" spans="1:8" x14ac:dyDescent="0.5">
      <c r="A362" s="9">
        <f>+IS_Data!C362</f>
        <v>0</v>
      </c>
      <c r="B362" s="135">
        <f>IF('Summary P&amp;L'!$F$4="Libs Master","Libs Master",IF(AND('Summary P&amp;L'!$F$4="Liberatores Rollup",AND(H362&lt;&gt;"Libs_G_MA",H362&lt;&gt;"Libs_G_PH"))=TRUE,"Liberatores Rollup",IF(AND('Summary P&amp;L'!$F$4="Libs Grill Rollup",OR(H362="Libs_G_MA",H362="Libs_G_PH"))=TRUE,"Libs Grill Rollup",H362)))</f>
        <v>0</v>
      </c>
      <c r="C362" s="9">
        <f>+IS_Data!A362</f>
        <v>0</v>
      </c>
      <c r="D362" s="9">
        <f ca="1">+SUM(OFFSET(IS_Data!D362,0,('Summary P&amp;L'!$D$6-2018-1)*12):OFFSET(IS_Data!D362,0,('Summary P&amp;L'!$D$6-2018-1)*12+'Summary P&amp;L'!$B$2-1))</f>
        <v>0</v>
      </c>
      <c r="E362" s="9">
        <f ca="1">OFFSET(IS_Data!D362,0,('Summary P&amp;L'!$D$6-2018)*12+'Summary P&amp;L'!$B$2-1)</f>
        <v>0</v>
      </c>
      <c r="F362" s="9">
        <f ca="1">OFFSET(IS_Data!D362,0,('Summary P&amp;L'!$D$6-2018-1)*12+'Summary P&amp;L'!$B$2-1)</f>
        <v>0</v>
      </c>
      <c r="G362" s="7">
        <f ca="1">+SUM(OFFSET(IS_Data!D362,0,(-2015+'Summary P&amp;L'!$D$6)*12+'Summary P&amp;L'!$B$1-1):OFFSET(IS_Data!D362,0,(-2015+'Summary P&amp;L'!$D$6)*12*2-1))</f>
        <v>0</v>
      </c>
      <c r="H362" s="10">
        <f>IS_Data!B362</f>
        <v>0</v>
      </c>
    </row>
    <row r="363" spans="1:8" x14ac:dyDescent="0.5">
      <c r="A363" s="9">
        <f>+IS_Data!C363</f>
        <v>0</v>
      </c>
      <c r="B363" s="135">
        <f>IF('Summary P&amp;L'!$F$4="Libs Master","Libs Master",IF(AND('Summary P&amp;L'!$F$4="Liberatores Rollup",AND(H363&lt;&gt;"Libs_G_MA",H363&lt;&gt;"Libs_G_PH"))=TRUE,"Liberatores Rollup",IF(AND('Summary P&amp;L'!$F$4="Libs Grill Rollup",OR(H363="Libs_G_MA",H363="Libs_G_PH"))=TRUE,"Libs Grill Rollup",H363)))</f>
        <v>0</v>
      </c>
      <c r="C363" s="9">
        <f>+IS_Data!A363</f>
        <v>0</v>
      </c>
      <c r="D363" s="9">
        <f ca="1">+SUM(OFFSET(IS_Data!D363,0,('Summary P&amp;L'!$D$6-2018-1)*12):OFFSET(IS_Data!D363,0,('Summary P&amp;L'!$D$6-2018-1)*12+'Summary P&amp;L'!$B$2-1))</f>
        <v>0</v>
      </c>
      <c r="E363" s="9">
        <f ca="1">OFFSET(IS_Data!D363,0,('Summary P&amp;L'!$D$6-2018)*12+'Summary P&amp;L'!$B$2-1)</f>
        <v>0</v>
      </c>
      <c r="F363" s="9">
        <f ca="1">OFFSET(IS_Data!D363,0,('Summary P&amp;L'!$D$6-2018-1)*12+'Summary P&amp;L'!$B$2-1)</f>
        <v>0</v>
      </c>
      <c r="G363" s="7">
        <f ca="1">+SUM(OFFSET(IS_Data!D363,0,(-2015+'Summary P&amp;L'!$D$6)*12+'Summary P&amp;L'!$B$1-1):OFFSET(IS_Data!D363,0,(-2015+'Summary P&amp;L'!$D$6)*12*2-1))</f>
        <v>0</v>
      </c>
      <c r="H363" s="10">
        <f>IS_Data!B363</f>
        <v>0</v>
      </c>
    </row>
    <row r="364" spans="1:8" x14ac:dyDescent="0.5">
      <c r="A364" s="9">
        <f>+IS_Data!C364</f>
        <v>0</v>
      </c>
      <c r="B364" s="135">
        <f>IF('Summary P&amp;L'!$F$4="Libs Master","Libs Master",IF(AND('Summary P&amp;L'!$F$4="Liberatores Rollup",AND(H364&lt;&gt;"Libs_G_MA",H364&lt;&gt;"Libs_G_PH"))=TRUE,"Liberatores Rollup",IF(AND('Summary P&amp;L'!$F$4="Libs Grill Rollup",OR(H364="Libs_G_MA",H364="Libs_G_PH"))=TRUE,"Libs Grill Rollup",H364)))</f>
        <v>0</v>
      </c>
      <c r="C364" s="9">
        <f>+IS_Data!A364</f>
        <v>0</v>
      </c>
      <c r="D364" s="9">
        <f ca="1">+SUM(OFFSET(IS_Data!D364,0,('Summary P&amp;L'!$D$6-2018-1)*12):OFFSET(IS_Data!D364,0,('Summary P&amp;L'!$D$6-2018-1)*12+'Summary P&amp;L'!$B$2-1))</f>
        <v>0</v>
      </c>
      <c r="E364" s="9">
        <f ca="1">OFFSET(IS_Data!D364,0,('Summary P&amp;L'!$D$6-2018)*12+'Summary P&amp;L'!$B$2-1)</f>
        <v>0</v>
      </c>
      <c r="F364" s="9">
        <f ca="1">OFFSET(IS_Data!D364,0,('Summary P&amp;L'!$D$6-2018-1)*12+'Summary P&amp;L'!$B$2-1)</f>
        <v>0</v>
      </c>
      <c r="G364" s="7">
        <f ca="1">+SUM(OFFSET(IS_Data!D364,0,(-2015+'Summary P&amp;L'!$D$6)*12+'Summary P&amp;L'!$B$1-1):OFFSET(IS_Data!D364,0,(-2015+'Summary P&amp;L'!$D$6)*12*2-1))</f>
        <v>0</v>
      </c>
      <c r="H364" s="10">
        <f>IS_Data!B364</f>
        <v>0</v>
      </c>
    </row>
    <row r="365" spans="1:8" x14ac:dyDescent="0.5">
      <c r="A365" s="9">
        <f>+IS_Data!C365</f>
        <v>0</v>
      </c>
      <c r="B365" s="135">
        <f>IF('Summary P&amp;L'!$F$4="Libs Master","Libs Master",IF(AND('Summary P&amp;L'!$F$4="Liberatores Rollup",AND(H365&lt;&gt;"Libs_G_MA",H365&lt;&gt;"Libs_G_PH"))=TRUE,"Liberatores Rollup",IF(AND('Summary P&amp;L'!$F$4="Libs Grill Rollup",OR(H365="Libs_G_MA",H365="Libs_G_PH"))=TRUE,"Libs Grill Rollup",H365)))</f>
        <v>0</v>
      </c>
      <c r="C365" s="9">
        <f>+IS_Data!A365</f>
        <v>0</v>
      </c>
      <c r="D365" s="9">
        <f ca="1">+SUM(OFFSET(IS_Data!D365,0,('Summary P&amp;L'!$D$6-2018-1)*12):OFFSET(IS_Data!D365,0,('Summary P&amp;L'!$D$6-2018-1)*12+'Summary P&amp;L'!$B$2-1))</f>
        <v>0</v>
      </c>
      <c r="E365" s="9">
        <f ca="1">OFFSET(IS_Data!D365,0,('Summary P&amp;L'!$D$6-2018)*12+'Summary P&amp;L'!$B$2-1)</f>
        <v>0</v>
      </c>
      <c r="F365" s="9">
        <f ca="1">OFFSET(IS_Data!D365,0,('Summary P&amp;L'!$D$6-2018-1)*12+'Summary P&amp;L'!$B$2-1)</f>
        <v>0</v>
      </c>
      <c r="G365" s="7">
        <f ca="1">+SUM(OFFSET(IS_Data!D365,0,(-2015+'Summary P&amp;L'!$D$6)*12+'Summary P&amp;L'!$B$1-1):OFFSET(IS_Data!D365,0,(-2015+'Summary P&amp;L'!$D$6)*12*2-1))</f>
        <v>0</v>
      </c>
      <c r="H365" s="10">
        <f>IS_Data!B365</f>
        <v>0</v>
      </c>
    </row>
    <row r="366" spans="1:8" x14ac:dyDescent="0.5">
      <c r="A366" s="9">
        <f>+IS_Data!C366</f>
        <v>0</v>
      </c>
      <c r="B366" s="135">
        <f>IF('Summary P&amp;L'!$F$4="Libs Master","Libs Master",IF(AND('Summary P&amp;L'!$F$4="Liberatores Rollup",AND(H366&lt;&gt;"Libs_G_MA",H366&lt;&gt;"Libs_G_PH"))=TRUE,"Liberatores Rollup",IF(AND('Summary P&amp;L'!$F$4="Libs Grill Rollup",OR(H366="Libs_G_MA",H366="Libs_G_PH"))=TRUE,"Libs Grill Rollup",H366)))</f>
        <v>0</v>
      </c>
      <c r="C366" s="9">
        <f>+IS_Data!A366</f>
        <v>0</v>
      </c>
      <c r="D366" s="9">
        <f ca="1">+SUM(OFFSET(IS_Data!D366,0,('Summary P&amp;L'!$D$6-2018-1)*12):OFFSET(IS_Data!D366,0,('Summary P&amp;L'!$D$6-2018-1)*12+'Summary P&amp;L'!$B$2-1))</f>
        <v>0</v>
      </c>
      <c r="E366" s="9">
        <f ca="1">OFFSET(IS_Data!D366,0,('Summary P&amp;L'!$D$6-2018)*12+'Summary P&amp;L'!$B$2-1)</f>
        <v>0</v>
      </c>
      <c r="F366" s="9">
        <f ca="1">OFFSET(IS_Data!D366,0,('Summary P&amp;L'!$D$6-2018-1)*12+'Summary P&amp;L'!$B$2-1)</f>
        <v>0</v>
      </c>
      <c r="G366" s="7">
        <f ca="1">+SUM(OFFSET(IS_Data!D366,0,(-2015+'Summary P&amp;L'!$D$6)*12+'Summary P&amp;L'!$B$1-1):OFFSET(IS_Data!D366,0,(-2015+'Summary P&amp;L'!$D$6)*12*2-1))</f>
        <v>0</v>
      </c>
      <c r="H366" s="10">
        <f>IS_Data!B366</f>
        <v>0</v>
      </c>
    </row>
    <row r="367" spans="1:8" x14ac:dyDescent="0.5">
      <c r="A367" s="9">
        <f>+IS_Data!C367</f>
        <v>0</v>
      </c>
      <c r="B367" s="135">
        <f>IF('Summary P&amp;L'!$F$4="Libs Master","Libs Master",IF(AND('Summary P&amp;L'!$F$4="Liberatores Rollup",AND(H367&lt;&gt;"Libs_G_MA",H367&lt;&gt;"Libs_G_PH"))=TRUE,"Liberatores Rollup",IF(AND('Summary P&amp;L'!$F$4="Libs Grill Rollup",OR(H367="Libs_G_MA",H367="Libs_G_PH"))=TRUE,"Libs Grill Rollup",H367)))</f>
        <v>0</v>
      </c>
      <c r="C367" s="9">
        <f>+IS_Data!A367</f>
        <v>0</v>
      </c>
      <c r="D367" s="9">
        <f ca="1">+SUM(OFFSET(IS_Data!D367,0,('Summary P&amp;L'!$D$6-2018-1)*12):OFFSET(IS_Data!D367,0,('Summary P&amp;L'!$D$6-2018-1)*12+'Summary P&amp;L'!$B$2-1))</f>
        <v>0</v>
      </c>
      <c r="E367" s="9">
        <f ca="1">OFFSET(IS_Data!D367,0,('Summary P&amp;L'!$D$6-2018)*12+'Summary P&amp;L'!$B$2-1)</f>
        <v>0</v>
      </c>
      <c r="F367" s="9">
        <f ca="1">OFFSET(IS_Data!D367,0,('Summary P&amp;L'!$D$6-2018-1)*12+'Summary P&amp;L'!$B$2-1)</f>
        <v>0</v>
      </c>
      <c r="G367" s="7">
        <f ca="1">+SUM(OFFSET(IS_Data!D367,0,(-2015+'Summary P&amp;L'!$D$6)*12+'Summary P&amp;L'!$B$1-1):OFFSET(IS_Data!D367,0,(-2015+'Summary P&amp;L'!$D$6)*12*2-1))</f>
        <v>0</v>
      </c>
      <c r="H367" s="10">
        <f>IS_Data!B367</f>
        <v>0</v>
      </c>
    </row>
    <row r="368" spans="1:8" x14ac:dyDescent="0.5">
      <c r="A368" s="9">
        <f>+IS_Data!C368</f>
        <v>0</v>
      </c>
      <c r="B368" s="135">
        <f>IF('Summary P&amp;L'!$F$4="Libs Master","Libs Master",IF(AND('Summary P&amp;L'!$F$4="Liberatores Rollup",AND(H368&lt;&gt;"Libs_G_MA",H368&lt;&gt;"Libs_G_PH"))=TRUE,"Liberatores Rollup",IF(AND('Summary P&amp;L'!$F$4="Libs Grill Rollup",OR(H368="Libs_G_MA",H368="Libs_G_PH"))=TRUE,"Libs Grill Rollup",H368)))</f>
        <v>0</v>
      </c>
      <c r="C368" s="9">
        <f>+IS_Data!A368</f>
        <v>0</v>
      </c>
      <c r="D368" s="9">
        <f ca="1">+SUM(OFFSET(IS_Data!D368,0,('Summary P&amp;L'!$D$6-2018-1)*12):OFFSET(IS_Data!D368,0,('Summary P&amp;L'!$D$6-2018-1)*12+'Summary P&amp;L'!$B$2-1))</f>
        <v>0</v>
      </c>
      <c r="E368" s="9">
        <f ca="1">OFFSET(IS_Data!D368,0,('Summary P&amp;L'!$D$6-2018)*12+'Summary P&amp;L'!$B$2-1)</f>
        <v>0</v>
      </c>
      <c r="F368" s="9">
        <f ca="1">OFFSET(IS_Data!D368,0,('Summary P&amp;L'!$D$6-2018-1)*12+'Summary P&amp;L'!$B$2-1)</f>
        <v>0</v>
      </c>
      <c r="G368" s="7">
        <f ca="1">+SUM(OFFSET(IS_Data!D368,0,(-2015+'Summary P&amp;L'!$D$6)*12+'Summary P&amp;L'!$B$1-1):OFFSET(IS_Data!D368,0,(-2015+'Summary P&amp;L'!$D$6)*12*2-1))</f>
        <v>0</v>
      </c>
      <c r="H368" s="10">
        <f>IS_Data!B368</f>
        <v>0</v>
      </c>
    </row>
    <row r="369" spans="1:8" x14ac:dyDescent="0.5">
      <c r="A369" s="9">
        <f>+IS_Data!C369</f>
        <v>0</v>
      </c>
      <c r="B369" s="135">
        <f>IF('Summary P&amp;L'!$F$4="Libs Master","Libs Master",IF(AND('Summary P&amp;L'!$F$4="Liberatores Rollup",AND(H369&lt;&gt;"Libs_G_MA",H369&lt;&gt;"Libs_G_PH"))=TRUE,"Liberatores Rollup",IF(AND('Summary P&amp;L'!$F$4="Libs Grill Rollup",OR(H369="Libs_G_MA",H369="Libs_G_PH"))=TRUE,"Libs Grill Rollup",H369)))</f>
        <v>0</v>
      </c>
      <c r="C369" s="9">
        <f>+IS_Data!A369</f>
        <v>0</v>
      </c>
      <c r="D369" s="9">
        <f ca="1">+SUM(OFFSET(IS_Data!D369,0,('Summary P&amp;L'!$D$6-2018-1)*12):OFFSET(IS_Data!D369,0,('Summary P&amp;L'!$D$6-2018-1)*12+'Summary P&amp;L'!$B$2-1))</f>
        <v>0</v>
      </c>
      <c r="E369" s="9">
        <f ca="1">OFFSET(IS_Data!D369,0,('Summary P&amp;L'!$D$6-2018)*12+'Summary P&amp;L'!$B$2-1)</f>
        <v>0</v>
      </c>
      <c r="F369" s="9">
        <f ca="1">OFFSET(IS_Data!D369,0,('Summary P&amp;L'!$D$6-2018-1)*12+'Summary P&amp;L'!$B$2-1)</f>
        <v>0</v>
      </c>
      <c r="G369" s="7">
        <f ca="1">+SUM(OFFSET(IS_Data!D369,0,(-2015+'Summary P&amp;L'!$D$6)*12+'Summary P&amp;L'!$B$1-1):OFFSET(IS_Data!D369,0,(-2015+'Summary P&amp;L'!$D$6)*12*2-1))</f>
        <v>0</v>
      </c>
      <c r="H369" s="10">
        <f>IS_Data!B369</f>
        <v>0</v>
      </c>
    </row>
    <row r="370" spans="1:8" x14ac:dyDescent="0.5">
      <c r="A370" s="9">
        <f>+IS_Data!C370</f>
        <v>0</v>
      </c>
      <c r="B370" s="135">
        <f>IF('Summary P&amp;L'!$F$4="Libs Master","Libs Master",IF(AND('Summary P&amp;L'!$F$4="Liberatores Rollup",AND(H370&lt;&gt;"Libs_G_MA",H370&lt;&gt;"Libs_G_PH"))=TRUE,"Liberatores Rollup",IF(AND('Summary P&amp;L'!$F$4="Libs Grill Rollup",OR(H370="Libs_G_MA",H370="Libs_G_PH"))=TRUE,"Libs Grill Rollup",H370)))</f>
        <v>0</v>
      </c>
      <c r="C370" s="9">
        <f>+IS_Data!A370</f>
        <v>0</v>
      </c>
      <c r="D370" s="9">
        <f ca="1">+SUM(OFFSET(IS_Data!D370,0,('Summary P&amp;L'!$D$6-2018-1)*12):OFFSET(IS_Data!D370,0,('Summary P&amp;L'!$D$6-2018-1)*12+'Summary P&amp;L'!$B$2-1))</f>
        <v>0</v>
      </c>
      <c r="E370" s="9">
        <f ca="1">OFFSET(IS_Data!D370,0,('Summary P&amp;L'!$D$6-2018)*12+'Summary P&amp;L'!$B$2-1)</f>
        <v>0</v>
      </c>
      <c r="F370" s="9">
        <f ca="1">OFFSET(IS_Data!D370,0,('Summary P&amp;L'!$D$6-2018-1)*12+'Summary P&amp;L'!$B$2-1)</f>
        <v>0</v>
      </c>
      <c r="G370" s="7">
        <f ca="1">+SUM(OFFSET(IS_Data!D370,0,(-2015+'Summary P&amp;L'!$D$6)*12+'Summary P&amp;L'!$B$1-1):OFFSET(IS_Data!D370,0,(-2015+'Summary P&amp;L'!$D$6)*12*2-1))</f>
        <v>0</v>
      </c>
      <c r="H370" s="10">
        <f>IS_Data!B370</f>
        <v>0</v>
      </c>
    </row>
    <row r="371" spans="1:8" x14ac:dyDescent="0.5">
      <c r="A371" s="9">
        <f>+IS_Data!C371</f>
        <v>0</v>
      </c>
      <c r="B371" s="135">
        <f>IF('Summary P&amp;L'!$F$4="Libs Master","Libs Master",IF(AND('Summary P&amp;L'!$F$4="Liberatores Rollup",AND(H371&lt;&gt;"Libs_G_MA",H371&lt;&gt;"Libs_G_PH"))=TRUE,"Liberatores Rollup",IF(AND('Summary P&amp;L'!$F$4="Libs Grill Rollup",OR(H371="Libs_G_MA",H371="Libs_G_PH"))=TRUE,"Libs Grill Rollup",H371)))</f>
        <v>0</v>
      </c>
      <c r="C371" s="9">
        <f>+IS_Data!A371</f>
        <v>0</v>
      </c>
      <c r="D371" s="9">
        <f ca="1">+SUM(OFFSET(IS_Data!D371,0,('Summary P&amp;L'!$D$6-2018-1)*12):OFFSET(IS_Data!D371,0,('Summary P&amp;L'!$D$6-2018-1)*12+'Summary P&amp;L'!$B$2-1))</f>
        <v>0</v>
      </c>
      <c r="E371" s="9">
        <f ca="1">OFFSET(IS_Data!D371,0,('Summary P&amp;L'!$D$6-2018)*12+'Summary P&amp;L'!$B$2-1)</f>
        <v>0</v>
      </c>
      <c r="F371" s="9">
        <f ca="1">OFFSET(IS_Data!D371,0,('Summary P&amp;L'!$D$6-2018-1)*12+'Summary P&amp;L'!$B$2-1)</f>
        <v>0</v>
      </c>
      <c r="G371" s="7">
        <f ca="1">+SUM(OFFSET(IS_Data!D371,0,(-2015+'Summary P&amp;L'!$D$6)*12+'Summary P&amp;L'!$B$1-1):OFFSET(IS_Data!D371,0,(-2015+'Summary P&amp;L'!$D$6)*12*2-1))</f>
        <v>0</v>
      </c>
      <c r="H371" s="10">
        <f>IS_Data!B371</f>
        <v>0</v>
      </c>
    </row>
    <row r="372" spans="1:8" x14ac:dyDescent="0.5">
      <c r="A372" s="9">
        <f>+IS_Data!C372</f>
        <v>0</v>
      </c>
      <c r="B372" s="135">
        <f>IF('Summary P&amp;L'!$F$4="Libs Master","Libs Master",IF(AND('Summary P&amp;L'!$F$4="Liberatores Rollup",AND(H372&lt;&gt;"Libs_G_MA",H372&lt;&gt;"Libs_G_PH"))=TRUE,"Liberatores Rollup",IF(AND('Summary P&amp;L'!$F$4="Libs Grill Rollup",OR(H372="Libs_G_MA",H372="Libs_G_PH"))=TRUE,"Libs Grill Rollup",H372)))</f>
        <v>0</v>
      </c>
      <c r="C372" s="9">
        <f>+IS_Data!A372</f>
        <v>0</v>
      </c>
      <c r="D372" s="9">
        <f ca="1">+SUM(OFFSET(IS_Data!D372,0,('Summary P&amp;L'!$D$6-2018-1)*12):OFFSET(IS_Data!D372,0,('Summary P&amp;L'!$D$6-2018-1)*12+'Summary P&amp;L'!$B$2-1))</f>
        <v>0</v>
      </c>
      <c r="E372" s="9">
        <f ca="1">OFFSET(IS_Data!D372,0,('Summary P&amp;L'!$D$6-2018)*12+'Summary P&amp;L'!$B$2-1)</f>
        <v>0</v>
      </c>
      <c r="F372" s="9">
        <f ca="1">OFFSET(IS_Data!D372,0,('Summary P&amp;L'!$D$6-2018-1)*12+'Summary P&amp;L'!$B$2-1)</f>
        <v>0</v>
      </c>
      <c r="G372" s="7">
        <f ca="1">+SUM(OFFSET(IS_Data!D372,0,(-2015+'Summary P&amp;L'!$D$6)*12+'Summary P&amp;L'!$B$1-1):OFFSET(IS_Data!D372,0,(-2015+'Summary P&amp;L'!$D$6)*12*2-1))</f>
        <v>0</v>
      </c>
      <c r="H372" s="10">
        <f>IS_Data!B372</f>
        <v>0</v>
      </c>
    </row>
    <row r="373" spans="1:8" x14ac:dyDescent="0.5">
      <c r="A373" s="9">
        <f>+IS_Data!C373</f>
        <v>0</v>
      </c>
      <c r="B373" s="135">
        <f>IF('Summary P&amp;L'!$F$4="Libs Master","Libs Master",IF(AND('Summary P&amp;L'!$F$4="Liberatores Rollup",AND(H373&lt;&gt;"Libs_G_MA",H373&lt;&gt;"Libs_G_PH"))=TRUE,"Liberatores Rollup",IF(AND('Summary P&amp;L'!$F$4="Libs Grill Rollup",OR(H373="Libs_G_MA",H373="Libs_G_PH"))=TRUE,"Libs Grill Rollup",H373)))</f>
        <v>0</v>
      </c>
      <c r="C373" s="9">
        <f>+IS_Data!A373</f>
        <v>0</v>
      </c>
      <c r="D373" s="9">
        <f ca="1">+SUM(OFFSET(IS_Data!D373,0,('Summary P&amp;L'!$D$6-2018-1)*12):OFFSET(IS_Data!D373,0,('Summary P&amp;L'!$D$6-2018-1)*12+'Summary P&amp;L'!$B$2-1))</f>
        <v>0</v>
      </c>
      <c r="E373" s="9">
        <f ca="1">OFFSET(IS_Data!D373,0,('Summary P&amp;L'!$D$6-2018)*12+'Summary P&amp;L'!$B$2-1)</f>
        <v>0</v>
      </c>
      <c r="F373" s="9">
        <f ca="1">OFFSET(IS_Data!D373,0,('Summary P&amp;L'!$D$6-2018-1)*12+'Summary P&amp;L'!$B$2-1)</f>
        <v>0</v>
      </c>
      <c r="G373" s="7">
        <f ca="1">+SUM(OFFSET(IS_Data!D373,0,(-2015+'Summary P&amp;L'!$D$6)*12+'Summary P&amp;L'!$B$1-1):OFFSET(IS_Data!D373,0,(-2015+'Summary P&amp;L'!$D$6)*12*2-1))</f>
        <v>0</v>
      </c>
      <c r="H373" s="10">
        <f>IS_Data!B373</f>
        <v>0</v>
      </c>
    </row>
    <row r="374" spans="1:8" x14ac:dyDescent="0.5">
      <c r="A374" s="9">
        <f>+IS_Data!C374</f>
        <v>0</v>
      </c>
      <c r="B374" s="135">
        <f>IF('Summary P&amp;L'!$F$4="Libs Master","Libs Master",IF(AND('Summary P&amp;L'!$F$4="Liberatores Rollup",AND(H374&lt;&gt;"Libs_G_MA",H374&lt;&gt;"Libs_G_PH"))=TRUE,"Liberatores Rollup",IF(AND('Summary P&amp;L'!$F$4="Libs Grill Rollup",OR(H374="Libs_G_MA",H374="Libs_G_PH"))=TRUE,"Libs Grill Rollup",H374)))</f>
        <v>0</v>
      </c>
      <c r="C374" s="9">
        <f>+IS_Data!A374</f>
        <v>0</v>
      </c>
      <c r="D374" s="9">
        <f ca="1">+SUM(OFFSET(IS_Data!D374,0,('Summary P&amp;L'!$D$6-2018-1)*12):OFFSET(IS_Data!D374,0,('Summary P&amp;L'!$D$6-2018-1)*12+'Summary P&amp;L'!$B$2-1))</f>
        <v>0</v>
      </c>
      <c r="E374" s="9">
        <f ca="1">OFFSET(IS_Data!D374,0,('Summary P&amp;L'!$D$6-2018)*12+'Summary P&amp;L'!$B$2-1)</f>
        <v>0</v>
      </c>
      <c r="F374" s="9">
        <f ca="1">OFFSET(IS_Data!D374,0,('Summary P&amp;L'!$D$6-2018-1)*12+'Summary P&amp;L'!$B$2-1)</f>
        <v>0</v>
      </c>
      <c r="G374" s="7">
        <f ca="1">+SUM(OFFSET(IS_Data!D374,0,(-2015+'Summary P&amp;L'!$D$6)*12+'Summary P&amp;L'!$B$1-1):OFFSET(IS_Data!D374,0,(-2015+'Summary P&amp;L'!$D$6)*12*2-1))</f>
        <v>0</v>
      </c>
      <c r="H374" s="10">
        <f>IS_Data!B374</f>
        <v>0</v>
      </c>
    </row>
    <row r="375" spans="1:8" x14ac:dyDescent="0.5">
      <c r="A375" s="9">
        <f>+IS_Data!C375</f>
        <v>0</v>
      </c>
      <c r="B375" s="135">
        <f>IF('Summary P&amp;L'!$F$4="Libs Master","Libs Master",IF(AND('Summary P&amp;L'!$F$4="Liberatores Rollup",AND(H375&lt;&gt;"Libs_G_MA",H375&lt;&gt;"Libs_G_PH"))=TRUE,"Liberatores Rollup",IF(AND('Summary P&amp;L'!$F$4="Libs Grill Rollup",OR(H375="Libs_G_MA",H375="Libs_G_PH"))=TRUE,"Libs Grill Rollup",H375)))</f>
        <v>0</v>
      </c>
      <c r="C375" s="9">
        <f>+IS_Data!A375</f>
        <v>0</v>
      </c>
      <c r="D375" s="9">
        <f ca="1">+SUM(OFFSET(IS_Data!D375,0,('Summary P&amp;L'!$D$6-2018-1)*12):OFFSET(IS_Data!D375,0,('Summary P&amp;L'!$D$6-2018-1)*12+'Summary P&amp;L'!$B$2-1))</f>
        <v>0</v>
      </c>
      <c r="E375" s="9">
        <f ca="1">OFFSET(IS_Data!D375,0,('Summary P&amp;L'!$D$6-2018)*12+'Summary P&amp;L'!$B$2-1)</f>
        <v>0</v>
      </c>
      <c r="F375" s="9">
        <f ca="1">OFFSET(IS_Data!D375,0,('Summary P&amp;L'!$D$6-2018-1)*12+'Summary P&amp;L'!$B$2-1)</f>
        <v>0</v>
      </c>
      <c r="G375" s="7">
        <f ca="1">+SUM(OFFSET(IS_Data!D375,0,(-2015+'Summary P&amp;L'!$D$6)*12+'Summary P&amp;L'!$B$1-1):OFFSET(IS_Data!D375,0,(-2015+'Summary P&amp;L'!$D$6)*12*2-1))</f>
        <v>0</v>
      </c>
      <c r="H375" s="10">
        <f>IS_Data!B375</f>
        <v>0</v>
      </c>
    </row>
    <row r="376" spans="1:8" x14ac:dyDescent="0.5">
      <c r="A376" s="9">
        <f>+IS_Data!C376</f>
        <v>0</v>
      </c>
      <c r="B376" s="135">
        <f>IF('Summary P&amp;L'!$F$4="Libs Master","Libs Master",IF(AND('Summary P&amp;L'!$F$4="Liberatores Rollup",AND(H376&lt;&gt;"Libs_G_MA",H376&lt;&gt;"Libs_G_PH"))=TRUE,"Liberatores Rollup",IF(AND('Summary P&amp;L'!$F$4="Libs Grill Rollup",OR(H376="Libs_G_MA",H376="Libs_G_PH"))=TRUE,"Libs Grill Rollup",H376)))</f>
        <v>0</v>
      </c>
      <c r="C376" s="9">
        <f>+IS_Data!A376</f>
        <v>0</v>
      </c>
      <c r="D376" s="9">
        <f ca="1">+SUM(OFFSET(IS_Data!D376,0,('Summary P&amp;L'!$D$6-2018-1)*12):OFFSET(IS_Data!D376,0,('Summary P&amp;L'!$D$6-2018-1)*12+'Summary P&amp;L'!$B$2-1))</f>
        <v>0</v>
      </c>
      <c r="E376" s="9">
        <f ca="1">OFFSET(IS_Data!D376,0,('Summary P&amp;L'!$D$6-2018)*12+'Summary P&amp;L'!$B$2-1)</f>
        <v>0</v>
      </c>
      <c r="F376" s="9">
        <f ca="1">OFFSET(IS_Data!D376,0,('Summary P&amp;L'!$D$6-2018-1)*12+'Summary P&amp;L'!$B$2-1)</f>
        <v>0</v>
      </c>
      <c r="G376" s="7">
        <f ca="1">+SUM(OFFSET(IS_Data!D376,0,(-2015+'Summary P&amp;L'!$D$6)*12+'Summary P&amp;L'!$B$1-1):OFFSET(IS_Data!D376,0,(-2015+'Summary P&amp;L'!$D$6)*12*2-1))</f>
        <v>0</v>
      </c>
      <c r="H376" s="10">
        <f>IS_Data!B376</f>
        <v>0</v>
      </c>
    </row>
    <row r="377" spans="1:8" x14ac:dyDescent="0.5">
      <c r="A377" s="9">
        <f>+IS_Data!C377</f>
        <v>0</v>
      </c>
      <c r="B377" s="135">
        <f>IF('Summary P&amp;L'!$F$4="Libs Master","Libs Master",IF(AND('Summary P&amp;L'!$F$4="Liberatores Rollup",AND(H377&lt;&gt;"Libs_G_MA",H377&lt;&gt;"Libs_G_PH"))=TRUE,"Liberatores Rollup",IF(AND('Summary P&amp;L'!$F$4="Libs Grill Rollup",OR(H377="Libs_G_MA",H377="Libs_G_PH"))=TRUE,"Libs Grill Rollup",H377)))</f>
        <v>0</v>
      </c>
      <c r="C377" s="9">
        <f>+IS_Data!A377</f>
        <v>0</v>
      </c>
      <c r="D377" s="9">
        <f ca="1">+SUM(OFFSET(IS_Data!D377,0,('Summary P&amp;L'!$D$6-2018-1)*12):OFFSET(IS_Data!D377,0,('Summary P&amp;L'!$D$6-2018-1)*12+'Summary P&amp;L'!$B$2-1))</f>
        <v>0</v>
      </c>
      <c r="E377" s="9">
        <f ca="1">OFFSET(IS_Data!D377,0,('Summary P&amp;L'!$D$6-2018)*12+'Summary P&amp;L'!$B$2-1)</f>
        <v>0</v>
      </c>
      <c r="F377" s="9">
        <f ca="1">OFFSET(IS_Data!D377,0,('Summary P&amp;L'!$D$6-2018-1)*12+'Summary P&amp;L'!$B$2-1)</f>
        <v>0</v>
      </c>
      <c r="G377" s="7">
        <f ca="1">+SUM(OFFSET(IS_Data!D377,0,(-2015+'Summary P&amp;L'!$D$6)*12+'Summary P&amp;L'!$B$1-1):OFFSET(IS_Data!D377,0,(-2015+'Summary P&amp;L'!$D$6)*12*2-1))</f>
        <v>0</v>
      </c>
      <c r="H377" s="10">
        <f>IS_Data!B377</f>
        <v>0</v>
      </c>
    </row>
    <row r="378" spans="1:8" x14ac:dyDescent="0.5">
      <c r="A378" s="9">
        <f>+IS_Data!C378</f>
        <v>0</v>
      </c>
      <c r="B378" s="135">
        <f>IF('Summary P&amp;L'!$F$4="Libs Master","Libs Master",IF(AND('Summary P&amp;L'!$F$4="Liberatores Rollup",AND(H378&lt;&gt;"Libs_G_MA",H378&lt;&gt;"Libs_G_PH"))=TRUE,"Liberatores Rollup",IF(AND('Summary P&amp;L'!$F$4="Libs Grill Rollup",OR(H378="Libs_G_MA",H378="Libs_G_PH"))=TRUE,"Libs Grill Rollup",H378)))</f>
        <v>0</v>
      </c>
      <c r="C378" s="9">
        <f>+IS_Data!A378</f>
        <v>0</v>
      </c>
      <c r="D378" s="9">
        <f ca="1">+SUM(OFFSET(IS_Data!D378,0,('Summary P&amp;L'!$D$6-2018-1)*12):OFFSET(IS_Data!D378,0,('Summary P&amp;L'!$D$6-2018-1)*12+'Summary P&amp;L'!$B$2-1))</f>
        <v>0</v>
      </c>
      <c r="E378" s="9">
        <f ca="1">OFFSET(IS_Data!D378,0,('Summary P&amp;L'!$D$6-2018)*12+'Summary P&amp;L'!$B$2-1)</f>
        <v>0</v>
      </c>
      <c r="F378" s="9">
        <f ca="1">OFFSET(IS_Data!D378,0,('Summary P&amp;L'!$D$6-2018-1)*12+'Summary P&amp;L'!$B$2-1)</f>
        <v>0</v>
      </c>
      <c r="G378" s="7">
        <f ca="1">+SUM(OFFSET(IS_Data!D378,0,(-2015+'Summary P&amp;L'!$D$6)*12+'Summary P&amp;L'!$B$1-1):OFFSET(IS_Data!D378,0,(-2015+'Summary P&amp;L'!$D$6)*12*2-1))</f>
        <v>0</v>
      </c>
      <c r="H378" s="10">
        <f>IS_Data!B378</f>
        <v>0</v>
      </c>
    </row>
    <row r="379" spans="1:8" x14ac:dyDescent="0.5">
      <c r="A379" s="9">
        <f>+IS_Data!C379</f>
        <v>0</v>
      </c>
      <c r="B379" s="135">
        <f>IF('Summary P&amp;L'!$F$4="Libs Master","Libs Master",IF(AND('Summary P&amp;L'!$F$4="Liberatores Rollup",AND(H379&lt;&gt;"Libs_G_MA",H379&lt;&gt;"Libs_G_PH"))=TRUE,"Liberatores Rollup",IF(AND('Summary P&amp;L'!$F$4="Libs Grill Rollup",OR(H379="Libs_G_MA",H379="Libs_G_PH"))=TRUE,"Libs Grill Rollup",H379)))</f>
        <v>0</v>
      </c>
      <c r="C379" s="9">
        <f>+IS_Data!A379</f>
        <v>0</v>
      </c>
      <c r="D379" s="9">
        <f ca="1">+SUM(OFFSET(IS_Data!D379,0,('Summary P&amp;L'!$D$6-2018-1)*12):OFFSET(IS_Data!D379,0,('Summary P&amp;L'!$D$6-2018-1)*12+'Summary P&amp;L'!$B$2-1))</f>
        <v>0</v>
      </c>
      <c r="E379" s="9">
        <f ca="1">OFFSET(IS_Data!D379,0,('Summary P&amp;L'!$D$6-2018)*12+'Summary P&amp;L'!$B$2-1)</f>
        <v>0</v>
      </c>
      <c r="F379" s="9">
        <f ca="1">OFFSET(IS_Data!D379,0,('Summary P&amp;L'!$D$6-2018-1)*12+'Summary P&amp;L'!$B$2-1)</f>
        <v>0</v>
      </c>
      <c r="G379" s="7">
        <f ca="1">+SUM(OFFSET(IS_Data!D379,0,(-2015+'Summary P&amp;L'!$D$6)*12+'Summary P&amp;L'!$B$1-1):OFFSET(IS_Data!D379,0,(-2015+'Summary P&amp;L'!$D$6)*12*2-1))</f>
        <v>0</v>
      </c>
      <c r="H379" s="10">
        <f>IS_Data!B379</f>
        <v>0</v>
      </c>
    </row>
    <row r="380" spans="1:8" x14ac:dyDescent="0.5">
      <c r="A380" s="9">
        <f>+IS_Data!C380</f>
        <v>0</v>
      </c>
      <c r="B380" s="135">
        <f>IF('Summary P&amp;L'!$F$4="Libs Master","Libs Master",IF(AND('Summary P&amp;L'!$F$4="Liberatores Rollup",AND(H380&lt;&gt;"Libs_G_MA",H380&lt;&gt;"Libs_G_PH"))=TRUE,"Liberatores Rollup",IF(AND('Summary P&amp;L'!$F$4="Libs Grill Rollup",OR(H380="Libs_G_MA",H380="Libs_G_PH"))=TRUE,"Libs Grill Rollup",H380)))</f>
        <v>0</v>
      </c>
      <c r="C380" s="9">
        <f>+IS_Data!A380</f>
        <v>0</v>
      </c>
      <c r="D380" s="9">
        <f ca="1">+SUM(OFFSET(IS_Data!D380,0,('Summary P&amp;L'!$D$6-2018-1)*12):OFFSET(IS_Data!D380,0,('Summary P&amp;L'!$D$6-2018-1)*12+'Summary P&amp;L'!$B$2-1))</f>
        <v>0</v>
      </c>
      <c r="E380" s="9">
        <f ca="1">OFFSET(IS_Data!D380,0,('Summary P&amp;L'!$D$6-2018)*12+'Summary P&amp;L'!$B$2-1)</f>
        <v>0</v>
      </c>
      <c r="F380" s="9">
        <f ca="1">OFFSET(IS_Data!D380,0,('Summary P&amp;L'!$D$6-2018-1)*12+'Summary P&amp;L'!$B$2-1)</f>
        <v>0</v>
      </c>
      <c r="G380" s="7">
        <f ca="1">+SUM(OFFSET(IS_Data!D380,0,(-2015+'Summary P&amp;L'!$D$6)*12+'Summary P&amp;L'!$B$1-1):OFFSET(IS_Data!D380,0,(-2015+'Summary P&amp;L'!$D$6)*12*2-1))</f>
        <v>0</v>
      </c>
      <c r="H380" s="10">
        <f>IS_Data!B380</f>
        <v>0</v>
      </c>
    </row>
    <row r="381" spans="1:8" x14ac:dyDescent="0.5">
      <c r="A381" s="9">
        <f>+IS_Data!C381</f>
        <v>0</v>
      </c>
      <c r="B381" s="135">
        <f>IF('Summary P&amp;L'!$F$4="Libs Master","Libs Master",IF(AND('Summary P&amp;L'!$F$4="Liberatores Rollup",AND(H381&lt;&gt;"Libs_G_MA",H381&lt;&gt;"Libs_G_PH"))=TRUE,"Liberatores Rollup",IF(AND('Summary P&amp;L'!$F$4="Libs Grill Rollup",OR(H381="Libs_G_MA",H381="Libs_G_PH"))=TRUE,"Libs Grill Rollup",H381)))</f>
        <v>0</v>
      </c>
      <c r="C381" s="9">
        <f>+IS_Data!A381</f>
        <v>0</v>
      </c>
      <c r="D381" s="9">
        <f ca="1">+SUM(OFFSET(IS_Data!D381,0,('Summary P&amp;L'!$D$6-2018-1)*12):OFFSET(IS_Data!D381,0,('Summary P&amp;L'!$D$6-2018-1)*12+'Summary P&amp;L'!$B$2-1))</f>
        <v>0</v>
      </c>
      <c r="E381" s="9">
        <f ca="1">OFFSET(IS_Data!D381,0,('Summary P&amp;L'!$D$6-2018)*12+'Summary P&amp;L'!$B$2-1)</f>
        <v>0</v>
      </c>
      <c r="F381" s="9">
        <f ca="1">OFFSET(IS_Data!D381,0,('Summary P&amp;L'!$D$6-2018-1)*12+'Summary P&amp;L'!$B$2-1)</f>
        <v>0</v>
      </c>
      <c r="G381" s="7">
        <f ca="1">+SUM(OFFSET(IS_Data!D381,0,(-2015+'Summary P&amp;L'!$D$6)*12+'Summary P&amp;L'!$B$1-1):OFFSET(IS_Data!D381,0,(-2015+'Summary P&amp;L'!$D$6)*12*2-1))</f>
        <v>0</v>
      </c>
      <c r="H381" s="10">
        <f>IS_Data!B381</f>
        <v>0</v>
      </c>
    </row>
    <row r="382" spans="1:8" x14ac:dyDescent="0.5">
      <c r="A382" s="9">
        <f>+IS_Data!C382</f>
        <v>0</v>
      </c>
      <c r="B382" s="135">
        <f>IF('Summary P&amp;L'!$F$4="Libs Master","Libs Master",IF(AND('Summary P&amp;L'!$F$4="Liberatores Rollup",AND(H382&lt;&gt;"Libs_G_MA",H382&lt;&gt;"Libs_G_PH"))=TRUE,"Liberatores Rollup",IF(AND('Summary P&amp;L'!$F$4="Libs Grill Rollup",OR(H382="Libs_G_MA",H382="Libs_G_PH"))=TRUE,"Libs Grill Rollup",H382)))</f>
        <v>0</v>
      </c>
      <c r="C382" s="9">
        <f>+IS_Data!A382</f>
        <v>0</v>
      </c>
      <c r="D382" s="9">
        <f ca="1">+SUM(OFFSET(IS_Data!D382,0,('Summary P&amp;L'!$D$6-2018-1)*12):OFFSET(IS_Data!D382,0,('Summary P&amp;L'!$D$6-2018-1)*12+'Summary P&amp;L'!$B$2-1))</f>
        <v>0</v>
      </c>
      <c r="E382" s="9">
        <f ca="1">OFFSET(IS_Data!D382,0,('Summary P&amp;L'!$D$6-2018)*12+'Summary P&amp;L'!$B$2-1)</f>
        <v>0</v>
      </c>
      <c r="F382" s="9">
        <f ca="1">OFFSET(IS_Data!D382,0,('Summary P&amp;L'!$D$6-2018-1)*12+'Summary P&amp;L'!$B$2-1)</f>
        <v>0</v>
      </c>
      <c r="G382" s="7">
        <f ca="1">+SUM(OFFSET(IS_Data!D382,0,(-2015+'Summary P&amp;L'!$D$6)*12+'Summary P&amp;L'!$B$1-1):OFFSET(IS_Data!D382,0,(-2015+'Summary P&amp;L'!$D$6)*12*2-1))</f>
        <v>0</v>
      </c>
      <c r="H382" s="10">
        <f>IS_Data!B382</f>
        <v>0</v>
      </c>
    </row>
    <row r="383" spans="1:8" x14ac:dyDescent="0.5">
      <c r="A383" s="9">
        <f>+IS_Data!C383</f>
        <v>0</v>
      </c>
      <c r="B383" s="135">
        <f>IF('Summary P&amp;L'!$F$4="Libs Master","Libs Master",IF(AND('Summary P&amp;L'!$F$4="Liberatores Rollup",AND(H383&lt;&gt;"Libs_G_MA",H383&lt;&gt;"Libs_G_PH"))=TRUE,"Liberatores Rollup",IF(AND('Summary P&amp;L'!$F$4="Libs Grill Rollup",OR(H383="Libs_G_MA",H383="Libs_G_PH"))=TRUE,"Libs Grill Rollup",H383)))</f>
        <v>0</v>
      </c>
      <c r="C383" s="9">
        <f>+IS_Data!A383</f>
        <v>0</v>
      </c>
      <c r="D383" s="9">
        <f ca="1">+SUM(OFFSET(IS_Data!D383,0,('Summary P&amp;L'!$D$6-2018-1)*12):OFFSET(IS_Data!D383,0,('Summary P&amp;L'!$D$6-2018-1)*12+'Summary P&amp;L'!$B$2-1))</f>
        <v>0</v>
      </c>
      <c r="E383" s="9">
        <f ca="1">OFFSET(IS_Data!D383,0,('Summary P&amp;L'!$D$6-2018)*12+'Summary P&amp;L'!$B$2-1)</f>
        <v>0</v>
      </c>
      <c r="F383" s="9">
        <f ca="1">OFFSET(IS_Data!D383,0,('Summary P&amp;L'!$D$6-2018-1)*12+'Summary P&amp;L'!$B$2-1)</f>
        <v>0</v>
      </c>
      <c r="G383" s="7">
        <f ca="1">+SUM(OFFSET(IS_Data!D383,0,(-2015+'Summary P&amp;L'!$D$6)*12+'Summary P&amp;L'!$B$1-1):OFFSET(IS_Data!D383,0,(-2015+'Summary P&amp;L'!$D$6)*12*2-1))</f>
        <v>0</v>
      </c>
      <c r="H383" s="10">
        <f>IS_Data!B383</f>
        <v>0</v>
      </c>
    </row>
    <row r="384" spans="1:8" x14ac:dyDescent="0.5">
      <c r="A384" s="9">
        <f>+IS_Data!C384</f>
        <v>0</v>
      </c>
      <c r="B384" s="135">
        <f>IF('Summary P&amp;L'!$F$4="Libs Master","Libs Master",IF(AND('Summary P&amp;L'!$F$4="Liberatores Rollup",AND(H384&lt;&gt;"Libs_G_MA",H384&lt;&gt;"Libs_G_PH"))=TRUE,"Liberatores Rollup",IF(AND('Summary P&amp;L'!$F$4="Libs Grill Rollup",OR(H384="Libs_G_MA",H384="Libs_G_PH"))=TRUE,"Libs Grill Rollup",H384)))</f>
        <v>0</v>
      </c>
      <c r="C384" s="9">
        <f>+IS_Data!A384</f>
        <v>0</v>
      </c>
      <c r="D384" s="9">
        <f ca="1">+SUM(OFFSET(IS_Data!D384,0,('Summary P&amp;L'!$D$6-2018-1)*12):OFFSET(IS_Data!D384,0,('Summary P&amp;L'!$D$6-2018-1)*12+'Summary P&amp;L'!$B$2-1))</f>
        <v>0</v>
      </c>
      <c r="E384" s="9">
        <f ca="1">OFFSET(IS_Data!D384,0,('Summary P&amp;L'!$D$6-2018)*12+'Summary P&amp;L'!$B$2-1)</f>
        <v>0</v>
      </c>
      <c r="F384" s="9">
        <f ca="1">OFFSET(IS_Data!D384,0,('Summary P&amp;L'!$D$6-2018-1)*12+'Summary P&amp;L'!$B$2-1)</f>
        <v>0</v>
      </c>
      <c r="G384" s="7">
        <f ca="1">+SUM(OFFSET(IS_Data!D384,0,(-2015+'Summary P&amp;L'!$D$6)*12+'Summary P&amp;L'!$B$1-1):OFFSET(IS_Data!D384,0,(-2015+'Summary P&amp;L'!$D$6)*12*2-1))</f>
        <v>0</v>
      </c>
      <c r="H384" s="10">
        <f>IS_Data!B384</f>
        <v>0</v>
      </c>
    </row>
    <row r="385" spans="1:8" x14ac:dyDescent="0.5">
      <c r="A385" s="9">
        <f>+IS_Data!C385</f>
        <v>0</v>
      </c>
      <c r="B385" s="135">
        <f>IF('Summary P&amp;L'!$F$4="Libs Master","Libs Master",IF(AND('Summary P&amp;L'!$F$4="Liberatores Rollup",AND(H385&lt;&gt;"Libs_G_MA",H385&lt;&gt;"Libs_G_PH"))=TRUE,"Liberatores Rollup",IF(AND('Summary P&amp;L'!$F$4="Libs Grill Rollup",OR(H385="Libs_G_MA",H385="Libs_G_PH"))=TRUE,"Libs Grill Rollup",H385)))</f>
        <v>0</v>
      </c>
      <c r="C385" s="9">
        <f>+IS_Data!A385</f>
        <v>0</v>
      </c>
      <c r="D385" s="9">
        <f ca="1">+SUM(OFFSET(IS_Data!D385,0,('Summary P&amp;L'!$D$6-2018-1)*12):OFFSET(IS_Data!D385,0,('Summary P&amp;L'!$D$6-2018-1)*12+'Summary P&amp;L'!$B$2-1))</f>
        <v>0</v>
      </c>
      <c r="E385" s="9">
        <f ca="1">OFFSET(IS_Data!D385,0,('Summary P&amp;L'!$D$6-2018)*12+'Summary P&amp;L'!$B$2-1)</f>
        <v>0</v>
      </c>
      <c r="F385" s="9">
        <f ca="1">OFFSET(IS_Data!D385,0,('Summary P&amp;L'!$D$6-2018-1)*12+'Summary P&amp;L'!$B$2-1)</f>
        <v>0</v>
      </c>
      <c r="G385" s="7">
        <f ca="1">+SUM(OFFSET(IS_Data!D385,0,(-2015+'Summary P&amp;L'!$D$6)*12+'Summary P&amp;L'!$B$1-1):OFFSET(IS_Data!D385,0,(-2015+'Summary P&amp;L'!$D$6)*12*2-1))</f>
        <v>0</v>
      </c>
      <c r="H385" s="10">
        <f>IS_Data!B385</f>
        <v>0</v>
      </c>
    </row>
    <row r="386" spans="1:8" x14ac:dyDescent="0.5">
      <c r="A386" s="9">
        <f>+IS_Data!C386</f>
        <v>0</v>
      </c>
      <c r="B386" s="135">
        <f>IF('Summary P&amp;L'!$F$4="Libs Master","Libs Master",IF(AND('Summary P&amp;L'!$F$4="Liberatores Rollup",AND(H386&lt;&gt;"Libs_G_MA",H386&lt;&gt;"Libs_G_PH"))=TRUE,"Liberatores Rollup",IF(AND('Summary P&amp;L'!$F$4="Libs Grill Rollup",OR(H386="Libs_G_MA",H386="Libs_G_PH"))=TRUE,"Libs Grill Rollup",H386)))</f>
        <v>0</v>
      </c>
      <c r="C386" s="9">
        <f>+IS_Data!A386</f>
        <v>0</v>
      </c>
      <c r="D386" s="9">
        <f ca="1">+SUM(OFFSET(IS_Data!D386,0,('Summary P&amp;L'!$D$6-2018-1)*12):OFFSET(IS_Data!D386,0,('Summary P&amp;L'!$D$6-2018-1)*12+'Summary P&amp;L'!$B$2-1))</f>
        <v>0</v>
      </c>
      <c r="E386" s="9">
        <f ca="1">OFFSET(IS_Data!D386,0,('Summary P&amp;L'!$D$6-2018)*12+'Summary P&amp;L'!$B$2-1)</f>
        <v>0</v>
      </c>
      <c r="F386" s="9">
        <f ca="1">OFFSET(IS_Data!D386,0,('Summary P&amp;L'!$D$6-2018-1)*12+'Summary P&amp;L'!$B$2-1)</f>
        <v>0</v>
      </c>
      <c r="G386" s="7">
        <f ca="1">+SUM(OFFSET(IS_Data!D386,0,(-2015+'Summary P&amp;L'!$D$6)*12+'Summary P&amp;L'!$B$1-1):OFFSET(IS_Data!D386,0,(-2015+'Summary P&amp;L'!$D$6)*12*2-1))</f>
        <v>0</v>
      </c>
      <c r="H386" s="10">
        <f>IS_Data!B386</f>
        <v>0</v>
      </c>
    </row>
    <row r="387" spans="1:8" x14ac:dyDescent="0.5">
      <c r="A387" s="9">
        <f>+IS_Data!C387</f>
        <v>0</v>
      </c>
      <c r="B387" s="135">
        <f>IF('Summary P&amp;L'!$F$4="Libs Master","Libs Master",IF(AND('Summary P&amp;L'!$F$4="Liberatores Rollup",AND(H387&lt;&gt;"Libs_G_MA",H387&lt;&gt;"Libs_G_PH"))=TRUE,"Liberatores Rollup",IF(AND('Summary P&amp;L'!$F$4="Libs Grill Rollup",OR(H387="Libs_G_MA",H387="Libs_G_PH"))=TRUE,"Libs Grill Rollup",H387)))</f>
        <v>0</v>
      </c>
      <c r="C387" s="9">
        <f>+IS_Data!A387</f>
        <v>0</v>
      </c>
      <c r="D387" s="9">
        <f ca="1">+SUM(OFFSET(IS_Data!D387,0,('Summary P&amp;L'!$D$6-2018-1)*12):OFFSET(IS_Data!D387,0,('Summary P&amp;L'!$D$6-2018-1)*12+'Summary P&amp;L'!$B$2-1))</f>
        <v>0</v>
      </c>
      <c r="E387" s="9">
        <f ca="1">OFFSET(IS_Data!D387,0,('Summary P&amp;L'!$D$6-2018)*12+'Summary P&amp;L'!$B$2-1)</f>
        <v>0</v>
      </c>
      <c r="F387" s="9">
        <f ca="1">OFFSET(IS_Data!D387,0,('Summary P&amp;L'!$D$6-2018-1)*12+'Summary P&amp;L'!$B$2-1)</f>
        <v>0</v>
      </c>
      <c r="G387" s="7">
        <f ca="1">+SUM(OFFSET(IS_Data!D387,0,(-2015+'Summary P&amp;L'!$D$6)*12+'Summary P&amp;L'!$B$1-1):OFFSET(IS_Data!D387,0,(-2015+'Summary P&amp;L'!$D$6)*12*2-1))</f>
        <v>0</v>
      </c>
      <c r="H387" s="10">
        <f>IS_Data!B387</f>
        <v>0</v>
      </c>
    </row>
    <row r="388" spans="1:8" x14ac:dyDescent="0.5">
      <c r="A388" s="9">
        <f>+IS_Data!C388</f>
        <v>0</v>
      </c>
      <c r="B388" s="135">
        <f>IF('Summary P&amp;L'!$F$4="Libs Master","Libs Master",IF(AND('Summary P&amp;L'!$F$4="Liberatores Rollup",AND(H388&lt;&gt;"Libs_G_MA",H388&lt;&gt;"Libs_G_PH"))=TRUE,"Liberatores Rollup",IF(AND('Summary P&amp;L'!$F$4="Libs Grill Rollup",OR(H388="Libs_G_MA",H388="Libs_G_PH"))=TRUE,"Libs Grill Rollup",H388)))</f>
        <v>0</v>
      </c>
      <c r="C388" s="9">
        <f>+IS_Data!A388</f>
        <v>0</v>
      </c>
      <c r="D388" s="9">
        <f ca="1">+SUM(OFFSET(IS_Data!D388,0,('Summary P&amp;L'!$D$6-2018-1)*12):OFFSET(IS_Data!D388,0,('Summary P&amp;L'!$D$6-2018-1)*12+'Summary P&amp;L'!$B$2-1))</f>
        <v>0</v>
      </c>
      <c r="E388" s="9">
        <f ca="1">OFFSET(IS_Data!D388,0,('Summary P&amp;L'!$D$6-2018)*12+'Summary P&amp;L'!$B$2-1)</f>
        <v>0</v>
      </c>
      <c r="F388" s="9">
        <f ca="1">OFFSET(IS_Data!D388,0,('Summary P&amp;L'!$D$6-2018-1)*12+'Summary P&amp;L'!$B$2-1)</f>
        <v>0</v>
      </c>
      <c r="G388" s="7">
        <f ca="1">+SUM(OFFSET(IS_Data!D388,0,(-2015+'Summary P&amp;L'!$D$6)*12+'Summary P&amp;L'!$B$1-1):OFFSET(IS_Data!D388,0,(-2015+'Summary P&amp;L'!$D$6)*12*2-1))</f>
        <v>0</v>
      </c>
      <c r="H388" s="10">
        <f>IS_Data!B388</f>
        <v>0</v>
      </c>
    </row>
    <row r="389" spans="1:8" x14ac:dyDescent="0.5">
      <c r="A389" s="9">
        <f>+IS_Data!C389</f>
        <v>0</v>
      </c>
      <c r="B389" s="135">
        <f>IF('Summary P&amp;L'!$F$4="Libs Master","Libs Master",IF(AND('Summary P&amp;L'!$F$4="Liberatores Rollup",AND(H389&lt;&gt;"Libs_G_MA",H389&lt;&gt;"Libs_G_PH"))=TRUE,"Liberatores Rollup",IF(AND('Summary P&amp;L'!$F$4="Libs Grill Rollup",OR(H389="Libs_G_MA",H389="Libs_G_PH"))=TRUE,"Libs Grill Rollup",H389)))</f>
        <v>0</v>
      </c>
      <c r="C389" s="9">
        <f>+IS_Data!A389</f>
        <v>0</v>
      </c>
      <c r="D389" s="9">
        <f ca="1">+SUM(OFFSET(IS_Data!D389,0,('Summary P&amp;L'!$D$6-2018-1)*12):OFFSET(IS_Data!D389,0,('Summary P&amp;L'!$D$6-2018-1)*12+'Summary P&amp;L'!$B$2-1))</f>
        <v>0</v>
      </c>
      <c r="E389" s="9">
        <f ca="1">OFFSET(IS_Data!D389,0,('Summary P&amp;L'!$D$6-2018)*12+'Summary P&amp;L'!$B$2-1)</f>
        <v>0</v>
      </c>
      <c r="F389" s="9">
        <f ca="1">OFFSET(IS_Data!D389,0,('Summary P&amp;L'!$D$6-2018-1)*12+'Summary P&amp;L'!$B$2-1)</f>
        <v>0</v>
      </c>
      <c r="G389" s="7">
        <f ca="1">+SUM(OFFSET(IS_Data!D389,0,(-2015+'Summary P&amp;L'!$D$6)*12+'Summary P&amp;L'!$B$1-1):OFFSET(IS_Data!D389,0,(-2015+'Summary P&amp;L'!$D$6)*12*2-1))</f>
        <v>0</v>
      </c>
      <c r="H389" s="10">
        <f>IS_Data!B389</f>
        <v>0</v>
      </c>
    </row>
    <row r="390" spans="1:8" x14ac:dyDescent="0.5">
      <c r="A390" s="9">
        <f>+IS_Data!C390</f>
        <v>0</v>
      </c>
      <c r="B390" s="135">
        <f>IF('Summary P&amp;L'!$F$4="Libs Master","Libs Master",IF(AND('Summary P&amp;L'!$F$4="Liberatores Rollup",AND(H390&lt;&gt;"Libs_G_MA",H390&lt;&gt;"Libs_G_PH"))=TRUE,"Liberatores Rollup",IF(AND('Summary P&amp;L'!$F$4="Libs Grill Rollup",OR(H390="Libs_G_MA",H390="Libs_G_PH"))=TRUE,"Libs Grill Rollup",H390)))</f>
        <v>0</v>
      </c>
      <c r="C390" s="9">
        <f>+IS_Data!A390</f>
        <v>0</v>
      </c>
      <c r="D390" s="9">
        <f ca="1">+SUM(OFFSET(IS_Data!D390,0,('Summary P&amp;L'!$D$6-2018-1)*12):OFFSET(IS_Data!D390,0,('Summary P&amp;L'!$D$6-2018-1)*12+'Summary P&amp;L'!$B$2-1))</f>
        <v>0</v>
      </c>
      <c r="E390" s="9">
        <f ca="1">OFFSET(IS_Data!D390,0,('Summary P&amp;L'!$D$6-2018)*12+'Summary P&amp;L'!$B$2-1)</f>
        <v>0</v>
      </c>
      <c r="F390" s="9">
        <f ca="1">OFFSET(IS_Data!D390,0,('Summary P&amp;L'!$D$6-2018-1)*12+'Summary P&amp;L'!$B$2-1)</f>
        <v>0</v>
      </c>
      <c r="G390" s="7">
        <f ca="1">+SUM(OFFSET(IS_Data!D390,0,(-2015+'Summary P&amp;L'!$D$6)*12+'Summary P&amp;L'!$B$1-1):OFFSET(IS_Data!D390,0,(-2015+'Summary P&amp;L'!$D$6)*12*2-1))</f>
        <v>0</v>
      </c>
      <c r="H390" s="10">
        <f>IS_Data!B390</f>
        <v>0</v>
      </c>
    </row>
    <row r="391" spans="1:8" x14ac:dyDescent="0.5">
      <c r="A391" s="9">
        <f>+IS_Data!C391</f>
        <v>0</v>
      </c>
      <c r="B391" s="135">
        <f>IF('Summary P&amp;L'!$F$4="Libs Master","Libs Master",IF(AND('Summary P&amp;L'!$F$4="Liberatores Rollup",AND(H391&lt;&gt;"Libs_G_MA",H391&lt;&gt;"Libs_G_PH"))=TRUE,"Liberatores Rollup",IF(AND('Summary P&amp;L'!$F$4="Libs Grill Rollup",OR(H391="Libs_G_MA",H391="Libs_G_PH"))=TRUE,"Libs Grill Rollup",H391)))</f>
        <v>0</v>
      </c>
      <c r="C391" s="9">
        <f>+IS_Data!A391</f>
        <v>0</v>
      </c>
      <c r="D391" s="9">
        <f ca="1">+SUM(OFFSET(IS_Data!D391,0,('Summary P&amp;L'!$D$6-2018-1)*12):OFFSET(IS_Data!D391,0,('Summary P&amp;L'!$D$6-2018-1)*12+'Summary P&amp;L'!$B$2-1))</f>
        <v>0</v>
      </c>
      <c r="E391" s="9">
        <f ca="1">OFFSET(IS_Data!D391,0,('Summary P&amp;L'!$D$6-2018)*12+'Summary P&amp;L'!$B$2-1)</f>
        <v>0</v>
      </c>
      <c r="F391" s="9">
        <f ca="1">OFFSET(IS_Data!D391,0,('Summary P&amp;L'!$D$6-2018-1)*12+'Summary P&amp;L'!$B$2-1)</f>
        <v>0</v>
      </c>
      <c r="G391" s="7">
        <f ca="1">+SUM(OFFSET(IS_Data!D391,0,(-2015+'Summary P&amp;L'!$D$6)*12+'Summary P&amp;L'!$B$1-1):OFFSET(IS_Data!D391,0,(-2015+'Summary P&amp;L'!$D$6)*12*2-1))</f>
        <v>0</v>
      </c>
      <c r="H391" s="10">
        <f>IS_Data!B391</f>
        <v>0</v>
      </c>
    </row>
    <row r="392" spans="1:8" x14ac:dyDescent="0.5">
      <c r="A392" s="9">
        <f>+IS_Data!C392</f>
        <v>0</v>
      </c>
      <c r="B392" s="135">
        <f>IF('Summary P&amp;L'!$F$4="Libs Master","Libs Master",IF(AND('Summary P&amp;L'!$F$4="Liberatores Rollup",AND(H392&lt;&gt;"Libs_G_MA",H392&lt;&gt;"Libs_G_PH"))=TRUE,"Liberatores Rollup",IF(AND('Summary P&amp;L'!$F$4="Libs Grill Rollup",OR(H392="Libs_G_MA",H392="Libs_G_PH"))=TRUE,"Libs Grill Rollup",H392)))</f>
        <v>0</v>
      </c>
      <c r="C392" s="9">
        <f>+IS_Data!A392</f>
        <v>0</v>
      </c>
      <c r="D392" s="9">
        <f ca="1">+SUM(OFFSET(IS_Data!D392,0,('Summary P&amp;L'!$D$6-2018-1)*12):OFFSET(IS_Data!D392,0,('Summary P&amp;L'!$D$6-2018-1)*12+'Summary P&amp;L'!$B$2-1))</f>
        <v>0</v>
      </c>
      <c r="E392" s="9">
        <f ca="1">OFFSET(IS_Data!D392,0,('Summary P&amp;L'!$D$6-2018)*12+'Summary P&amp;L'!$B$2-1)</f>
        <v>0</v>
      </c>
      <c r="F392" s="9">
        <f ca="1">OFFSET(IS_Data!D392,0,('Summary P&amp;L'!$D$6-2018-1)*12+'Summary P&amp;L'!$B$2-1)</f>
        <v>0</v>
      </c>
      <c r="G392" s="7">
        <f ca="1">+SUM(OFFSET(IS_Data!D392,0,(-2015+'Summary P&amp;L'!$D$6)*12+'Summary P&amp;L'!$B$1-1):OFFSET(IS_Data!D392,0,(-2015+'Summary P&amp;L'!$D$6)*12*2-1))</f>
        <v>0</v>
      </c>
      <c r="H392" s="10">
        <f>IS_Data!B392</f>
        <v>0</v>
      </c>
    </row>
    <row r="393" spans="1:8" x14ac:dyDescent="0.5">
      <c r="A393" s="9">
        <f>+IS_Data!C393</f>
        <v>0</v>
      </c>
      <c r="B393" s="135">
        <f>IF('Summary P&amp;L'!$F$4="Libs Master","Libs Master",IF(AND('Summary P&amp;L'!$F$4="Liberatores Rollup",AND(H393&lt;&gt;"Libs_G_MA",H393&lt;&gt;"Libs_G_PH"))=TRUE,"Liberatores Rollup",IF(AND('Summary P&amp;L'!$F$4="Libs Grill Rollup",OR(H393="Libs_G_MA",H393="Libs_G_PH"))=TRUE,"Libs Grill Rollup",H393)))</f>
        <v>0</v>
      </c>
      <c r="C393" s="9">
        <f>+IS_Data!A393</f>
        <v>0</v>
      </c>
      <c r="D393" s="9">
        <f ca="1">+SUM(OFFSET(IS_Data!D393,0,('Summary P&amp;L'!$D$6-2018-1)*12):OFFSET(IS_Data!D393,0,('Summary P&amp;L'!$D$6-2018-1)*12+'Summary P&amp;L'!$B$2-1))</f>
        <v>0</v>
      </c>
      <c r="E393" s="9">
        <f ca="1">OFFSET(IS_Data!D393,0,('Summary P&amp;L'!$D$6-2018)*12+'Summary P&amp;L'!$B$2-1)</f>
        <v>0</v>
      </c>
      <c r="F393" s="9">
        <f ca="1">OFFSET(IS_Data!D393,0,('Summary P&amp;L'!$D$6-2018-1)*12+'Summary P&amp;L'!$B$2-1)</f>
        <v>0</v>
      </c>
      <c r="G393" s="7">
        <f ca="1">+SUM(OFFSET(IS_Data!D393,0,(-2015+'Summary P&amp;L'!$D$6)*12+'Summary P&amp;L'!$B$1-1):OFFSET(IS_Data!D393,0,(-2015+'Summary P&amp;L'!$D$6)*12*2-1))</f>
        <v>0</v>
      </c>
      <c r="H393" s="10">
        <f>IS_Data!B393</f>
        <v>0</v>
      </c>
    </row>
    <row r="394" spans="1:8" x14ac:dyDescent="0.5">
      <c r="A394" s="9">
        <f>+IS_Data!C394</f>
        <v>0</v>
      </c>
      <c r="B394" s="135">
        <f>IF('Summary P&amp;L'!$F$4="Libs Master","Libs Master",IF(AND('Summary P&amp;L'!$F$4="Liberatores Rollup",AND(H394&lt;&gt;"Libs_G_MA",H394&lt;&gt;"Libs_G_PH"))=TRUE,"Liberatores Rollup",IF(AND('Summary P&amp;L'!$F$4="Libs Grill Rollup",OR(H394="Libs_G_MA",H394="Libs_G_PH"))=TRUE,"Libs Grill Rollup",H394)))</f>
        <v>0</v>
      </c>
      <c r="C394" s="9">
        <f>+IS_Data!A394</f>
        <v>0</v>
      </c>
      <c r="D394" s="9">
        <f ca="1">+SUM(OFFSET(IS_Data!D394,0,('Summary P&amp;L'!$D$6-2018-1)*12):OFFSET(IS_Data!D394,0,('Summary P&amp;L'!$D$6-2018-1)*12+'Summary P&amp;L'!$B$2-1))</f>
        <v>0</v>
      </c>
      <c r="E394" s="9">
        <f ca="1">OFFSET(IS_Data!D394,0,('Summary P&amp;L'!$D$6-2018)*12+'Summary P&amp;L'!$B$2-1)</f>
        <v>0</v>
      </c>
      <c r="F394" s="9">
        <f ca="1">OFFSET(IS_Data!D394,0,('Summary P&amp;L'!$D$6-2018-1)*12+'Summary P&amp;L'!$B$2-1)</f>
        <v>0</v>
      </c>
      <c r="G394" s="7">
        <f ca="1">+SUM(OFFSET(IS_Data!D394,0,(-2015+'Summary P&amp;L'!$D$6)*12+'Summary P&amp;L'!$B$1-1):OFFSET(IS_Data!D394,0,(-2015+'Summary P&amp;L'!$D$6)*12*2-1))</f>
        <v>0</v>
      </c>
      <c r="H394" s="10">
        <f>IS_Data!B394</f>
        <v>0</v>
      </c>
    </row>
    <row r="395" spans="1:8" x14ac:dyDescent="0.5">
      <c r="A395" s="9">
        <f>+IS_Data!C395</f>
        <v>0</v>
      </c>
      <c r="B395" s="135">
        <f>IF('Summary P&amp;L'!$F$4="Libs Master","Libs Master",IF(AND('Summary P&amp;L'!$F$4="Liberatores Rollup",AND(H395&lt;&gt;"Libs_G_MA",H395&lt;&gt;"Libs_G_PH"))=TRUE,"Liberatores Rollup",IF(AND('Summary P&amp;L'!$F$4="Libs Grill Rollup",OR(H395="Libs_G_MA",H395="Libs_G_PH"))=TRUE,"Libs Grill Rollup",H395)))</f>
        <v>0</v>
      </c>
      <c r="C395" s="9">
        <f>+IS_Data!A395</f>
        <v>0</v>
      </c>
      <c r="D395" s="9">
        <f ca="1">+SUM(OFFSET(IS_Data!D395,0,('Summary P&amp;L'!$D$6-2018-1)*12):OFFSET(IS_Data!D395,0,('Summary P&amp;L'!$D$6-2018-1)*12+'Summary P&amp;L'!$B$2-1))</f>
        <v>0</v>
      </c>
      <c r="E395" s="9">
        <f ca="1">OFFSET(IS_Data!D395,0,('Summary P&amp;L'!$D$6-2018)*12+'Summary P&amp;L'!$B$2-1)</f>
        <v>0</v>
      </c>
      <c r="F395" s="9">
        <f ca="1">OFFSET(IS_Data!D395,0,('Summary P&amp;L'!$D$6-2018-1)*12+'Summary P&amp;L'!$B$2-1)</f>
        <v>0</v>
      </c>
      <c r="G395" s="7">
        <f ca="1">+SUM(OFFSET(IS_Data!D395,0,(-2015+'Summary P&amp;L'!$D$6)*12+'Summary P&amp;L'!$B$1-1):OFFSET(IS_Data!D395,0,(-2015+'Summary P&amp;L'!$D$6)*12*2-1))</f>
        <v>0</v>
      </c>
      <c r="H395" s="10">
        <f>IS_Data!B395</f>
        <v>0</v>
      </c>
    </row>
    <row r="396" spans="1:8" x14ac:dyDescent="0.5">
      <c r="A396" s="9">
        <f>+IS_Data!C396</f>
        <v>0</v>
      </c>
      <c r="B396" s="135">
        <f>IF('Summary P&amp;L'!$F$4="Libs Master","Libs Master",IF(AND('Summary P&amp;L'!$F$4="Liberatores Rollup",AND(H396&lt;&gt;"Libs_G_MA",H396&lt;&gt;"Libs_G_PH"))=TRUE,"Liberatores Rollup",IF(AND('Summary P&amp;L'!$F$4="Libs Grill Rollup",OR(H396="Libs_G_MA",H396="Libs_G_PH"))=TRUE,"Libs Grill Rollup",H396)))</f>
        <v>0</v>
      </c>
      <c r="C396" s="9">
        <f>+IS_Data!A396</f>
        <v>0</v>
      </c>
      <c r="D396" s="9">
        <f ca="1">+SUM(OFFSET(IS_Data!D396,0,('Summary P&amp;L'!$D$6-2018-1)*12):OFFSET(IS_Data!D396,0,('Summary P&amp;L'!$D$6-2018-1)*12+'Summary P&amp;L'!$B$2-1))</f>
        <v>0</v>
      </c>
      <c r="E396" s="9">
        <f ca="1">OFFSET(IS_Data!D396,0,('Summary P&amp;L'!$D$6-2018)*12+'Summary P&amp;L'!$B$2-1)</f>
        <v>0</v>
      </c>
      <c r="F396" s="9">
        <f ca="1">OFFSET(IS_Data!D396,0,('Summary P&amp;L'!$D$6-2018-1)*12+'Summary P&amp;L'!$B$2-1)</f>
        <v>0</v>
      </c>
      <c r="G396" s="7">
        <f ca="1">+SUM(OFFSET(IS_Data!D396,0,(-2015+'Summary P&amp;L'!$D$6)*12+'Summary P&amp;L'!$B$1-1):OFFSET(IS_Data!D396,0,(-2015+'Summary P&amp;L'!$D$6)*12*2-1))</f>
        <v>0</v>
      </c>
      <c r="H396" s="10">
        <f>IS_Data!B396</f>
        <v>0</v>
      </c>
    </row>
    <row r="397" spans="1:8" x14ac:dyDescent="0.5">
      <c r="A397" s="9">
        <f>+IS_Data!C397</f>
        <v>0</v>
      </c>
      <c r="B397" s="135">
        <f>IF('Summary P&amp;L'!$F$4="Libs Master","Libs Master",IF(AND('Summary P&amp;L'!$F$4="Liberatores Rollup",AND(H397&lt;&gt;"Libs_G_MA",H397&lt;&gt;"Libs_G_PH"))=TRUE,"Liberatores Rollup",IF(AND('Summary P&amp;L'!$F$4="Libs Grill Rollup",OR(H397="Libs_G_MA",H397="Libs_G_PH"))=TRUE,"Libs Grill Rollup",H397)))</f>
        <v>0</v>
      </c>
      <c r="C397" s="9">
        <f>+IS_Data!A397</f>
        <v>0</v>
      </c>
      <c r="D397" s="9">
        <f ca="1">+SUM(OFFSET(IS_Data!D397,0,('Summary P&amp;L'!$D$6-2018-1)*12):OFFSET(IS_Data!D397,0,('Summary P&amp;L'!$D$6-2018-1)*12+'Summary P&amp;L'!$B$2-1))</f>
        <v>0</v>
      </c>
      <c r="E397" s="9">
        <f ca="1">OFFSET(IS_Data!D397,0,('Summary P&amp;L'!$D$6-2018)*12+'Summary P&amp;L'!$B$2-1)</f>
        <v>0</v>
      </c>
      <c r="F397" s="9">
        <f ca="1">OFFSET(IS_Data!D397,0,('Summary P&amp;L'!$D$6-2018-1)*12+'Summary P&amp;L'!$B$2-1)</f>
        <v>0</v>
      </c>
      <c r="G397" s="7">
        <f ca="1">+SUM(OFFSET(IS_Data!D397,0,(-2015+'Summary P&amp;L'!$D$6)*12+'Summary P&amp;L'!$B$1-1):OFFSET(IS_Data!D397,0,(-2015+'Summary P&amp;L'!$D$6)*12*2-1))</f>
        <v>0</v>
      </c>
      <c r="H397" s="10">
        <f>IS_Data!B397</f>
        <v>0</v>
      </c>
    </row>
    <row r="398" spans="1:8" x14ac:dyDescent="0.5">
      <c r="A398" s="9">
        <f>+IS_Data!C398</f>
        <v>0</v>
      </c>
      <c r="B398" s="135">
        <f>IF('Summary P&amp;L'!$F$4="Libs Master","Libs Master",IF(AND('Summary P&amp;L'!$F$4="Liberatores Rollup",AND(H398&lt;&gt;"Libs_G_MA",H398&lt;&gt;"Libs_G_PH"))=TRUE,"Liberatores Rollup",IF(AND('Summary P&amp;L'!$F$4="Libs Grill Rollup",OR(H398="Libs_G_MA",H398="Libs_G_PH"))=TRUE,"Libs Grill Rollup",H398)))</f>
        <v>0</v>
      </c>
      <c r="C398" s="9">
        <f>+IS_Data!A398</f>
        <v>0</v>
      </c>
      <c r="D398" s="9">
        <f ca="1">+SUM(OFFSET(IS_Data!D398,0,('Summary P&amp;L'!$D$6-2018-1)*12):OFFSET(IS_Data!D398,0,('Summary P&amp;L'!$D$6-2018-1)*12+'Summary P&amp;L'!$B$2-1))</f>
        <v>0</v>
      </c>
      <c r="E398" s="9">
        <f ca="1">OFFSET(IS_Data!D398,0,('Summary P&amp;L'!$D$6-2018)*12+'Summary P&amp;L'!$B$2-1)</f>
        <v>0</v>
      </c>
      <c r="F398" s="9">
        <f ca="1">OFFSET(IS_Data!D398,0,('Summary P&amp;L'!$D$6-2018-1)*12+'Summary P&amp;L'!$B$2-1)</f>
        <v>0</v>
      </c>
      <c r="G398" s="7">
        <f ca="1">+SUM(OFFSET(IS_Data!D398,0,(-2015+'Summary P&amp;L'!$D$6)*12+'Summary P&amp;L'!$B$1-1):OFFSET(IS_Data!D398,0,(-2015+'Summary P&amp;L'!$D$6)*12*2-1))</f>
        <v>0</v>
      </c>
      <c r="H398" s="10">
        <f>IS_Data!B398</f>
        <v>0</v>
      </c>
    </row>
    <row r="399" spans="1:8" x14ac:dyDescent="0.5">
      <c r="A399" s="9">
        <f>+IS_Data!C399</f>
        <v>0</v>
      </c>
      <c r="B399" s="135">
        <f>IF('Summary P&amp;L'!$F$4="Libs Master","Libs Master",IF(AND('Summary P&amp;L'!$F$4="Liberatores Rollup",AND(H399&lt;&gt;"Libs_G_MA",H399&lt;&gt;"Libs_G_PH"))=TRUE,"Liberatores Rollup",IF(AND('Summary P&amp;L'!$F$4="Libs Grill Rollup",OR(H399="Libs_G_MA",H399="Libs_G_PH"))=TRUE,"Libs Grill Rollup",H399)))</f>
        <v>0</v>
      </c>
      <c r="C399" s="9">
        <f>+IS_Data!A399</f>
        <v>0</v>
      </c>
      <c r="D399" s="9">
        <f ca="1">+SUM(OFFSET(IS_Data!D399,0,('Summary P&amp;L'!$D$6-2018-1)*12):OFFSET(IS_Data!D399,0,('Summary P&amp;L'!$D$6-2018-1)*12+'Summary P&amp;L'!$B$2-1))</f>
        <v>0</v>
      </c>
      <c r="E399" s="9">
        <f ca="1">OFFSET(IS_Data!D399,0,('Summary P&amp;L'!$D$6-2018)*12+'Summary P&amp;L'!$B$2-1)</f>
        <v>0</v>
      </c>
      <c r="F399" s="9">
        <f ca="1">OFFSET(IS_Data!D399,0,('Summary P&amp;L'!$D$6-2018-1)*12+'Summary P&amp;L'!$B$2-1)</f>
        <v>0</v>
      </c>
      <c r="G399" s="7">
        <f ca="1">+SUM(OFFSET(IS_Data!D399,0,(-2015+'Summary P&amp;L'!$D$6)*12+'Summary P&amp;L'!$B$1-1):OFFSET(IS_Data!D399,0,(-2015+'Summary P&amp;L'!$D$6)*12*2-1))</f>
        <v>0</v>
      </c>
      <c r="H399" s="10">
        <f>IS_Data!B399</f>
        <v>0</v>
      </c>
    </row>
    <row r="400" spans="1:8" x14ac:dyDescent="0.5">
      <c r="A400" s="9">
        <f>+IS_Data!C400</f>
        <v>0</v>
      </c>
      <c r="B400" s="135">
        <f>IF('Summary P&amp;L'!$F$4="Libs Master","Libs Master",IF(AND('Summary P&amp;L'!$F$4="Liberatores Rollup",AND(H400&lt;&gt;"Libs_G_MA",H400&lt;&gt;"Libs_G_PH"))=TRUE,"Liberatores Rollup",IF(AND('Summary P&amp;L'!$F$4="Libs Grill Rollup",OR(H400="Libs_G_MA",H400="Libs_G_PH"))=TRUE,"Libs Grill Rollup",H400)))</f>
        <v>0</v>
      </c>
      <c r="C400" s="9">
        <f>+IS_Data!A400</f>
        <v>0</v>
      </c>
      <c r="D400" s="9">
        <f ca="1">+SUM(OFFSET(IS_Data!D400,0,('Summary P&amp;L'!$D$6-2018-1)*12):OFFSET(IS_Data!D400,0,('Summary P&amp;L'!$D$6-2018-1)*12+'Summary P&amp;L'!$B$2-1))</f>
        <v>0</v>
      </c>
      <c r="E400" s="9">
        <f ca="1">OFFSET(IS_Data!D400,0,('Summary P&amp;L'!$D$6-2018)*12+'Summary P&amp;L'!$B$2-1)</f>
        <v>0</v>
      </c>
      <c r="F400" s="9">
        <f ca="1">OFFSET(IS_Data!D400,0,('Summary P&amp;L'!$D$6-2018-1)*12+'Summary P&amp;L'!$B$2-1)</f>
        <v>0</v>
      </c>
      <c r="G400" s="7">
        <f ca="1">+SUM(OFFSET(IS_Data!D400,0,(-2015+'Summary P&amp;L'!$D$6)*12+'Summary P&amp;L'!$B$1-1):OFFSET(IS_Data!D400,0,(-2015+'Summary P&amp;L'!$D$6)*12*2-1))</f>
        <v>0</v>
      </c>
      <c r="H400" s="10">
        <f>IS_Data!B400</f>
        <v>0</v>
      </c>
    </row>
    <row r="401" spans="1:8" x14ac:dyDescent="0.5">
      <c r="A401" s="9">
        <f>+IS_Data!C401</f>
        <v>0</v>
      </c>
      <c r="B401" s="135">
        <f>IF('Summary P&amp;L'!$F$4="Libs Master","Libs Master",IF(AND('Summary P&amp;L'!$F$4="Liberatores Rollup",AND(H401&lt;&gt;"Libs_G_MA",H401&lt;&gt;"Libs_G_PH"))=TRUE,"Liberatores Rollup",IF(AND('Summary P&amp;L'!$F$4="Libs Grill Rollup",OR(H401="Libs_G_MA",H401="Libs_G_PH"))=TRUE,"Libs Grill Rollup",H401)))</f>
        <v>0</v>
      </c>
      <c r="C401" s="9">
        <f>+IS_Data!A401</f>
        <v>0</v>
      </c>
      <c r="D401" s="9">
        <f ca="1">+SUM(OFFSET(IS_Data!D401,0,('Summary P&amp;L'!$D$6-2018-1)*12):OFFSET(IS_Data!D401,0,('Summary P&amp;L'!$D$6-2018-1)*12+'Summary P&amp;L'!$B$2-1))</f>
        <v>0</v>
      </c>
      <c r="E401" s="9">
        <f ca="1">OFFSET(IS_Data!D401,0,('Summary P&amp;L'!$D$6-2018)*12+'Summary P&amp;L'!$B$2-1)</f>
        <v>0</v>
      </c>
      <c r="F401" s="9">
        <f ca="1">OFFSET(IS_Data!D401,0,('Summary P&amp;L'!$D$6-2018-1)*12+'Summary P&amp;L'!$B$2-1)</f>
        <v>0</v>
      </c>
      <c r="G401" s="7">
        <f ca="1">+SUM(OFFSET(IS_Data!D401,0,(-2015+'Summary P&amp;L'!$D$6)*12+'Summary P&amp;L'!$B$1-1):OFFSET(IS_Data!D401,0,(-2015+'Summary P&amp;L'!$D$6)*12*2-1))</f>
        <v>0</v>
      </c>
      <c r="H401" s="10">
        <f>IS_Data!B401</f>
        <v>0</v>
      </c>
    </row>
    <row r="402" spans="1:8" x14ac:dyDescent="0.5">
      <c r="A402" s="9">
        <f>+IS_Data!C402</f>
        <v>0</v>
      </c>
      <c r="B402" s="135">
        <f>IF('Summary P&amp;L'!$F$4="Libs Master","Libs Master",IF(AND('Summary P&amp;L'!$F$4="Liberatores Rollup",AND(H402&lt;&gt;"Libs_G_MA",H402&lt;&gt;"Libs_G_PH"))=TRUE,"Liberatores Rollup",IF(AND('Summary P&amp;L'!$F$4="Libs Grill Rollup",OR(H402="Libs_G_MA",H402="Libs_G_PH"))=TRUE,"Libs Grill Rollup",H402)))</f>
        <v>0</v>
      </c>
      <c r="C402" s="9">
        <f>+IS_Data!A402</f>
        <v>0</v>
      </c>
      <c r="D402" s="9">
        <f ca="1">+SUM(OFFSET(IS_Data!D402,0,('Summary P&amp;L'!$D$6-2018-1)*12):OFFSET(IS_Data!D402,0,('Summary P&amp;L'!$D$6-2018-1)*12+'Summary P&amp;L'!$B$2-1))</f>
        <v>0</v>
      </c>
      <c r="E402" s="9">
        <f ca="1">OFFSET(IS_Data!D402,0,('Summary P&amp;L'!$D$6-2018)*12+'Summary P&amp;L'!$B$2-1)</f>
        <v>0</v>
      </c>
      <c r="F402" s="9">
        <f ca="1">OFFSET(IS_Data!D402,0,('Summary P&amp;L'!$D$6-2018-1)*12+'Summary P&amp;L'!$B$2-1)</f>
        <v>0</v>
      </c>
      <c r="G402" s="7">
        <f ca="1">+SUM(OFFSET(IS_Data!D402,0,(-2015+'Summary P&amp;L'!$D$6)*12+'Summary P&amp;L'!$B$1-1):OFFSET(IS_Data!D402,0,(-2015+'Summary P&amp;L'!$D$6)*12*2-1))</f>
        <v>0</v>
      </c>
      <c r="H402" s="10">
        <f>IS_Data!B402</f>
        <v>0</v>
      </c>
    </row>
    <row r="403" spans="1:8" x14ac:dyDescent="0.5">
      <c r="A403" s="9">
        <f>+IS_Data!C403</f>
        <v>0</v>
      </c>
      <c r="B403" s="135">
        <f>IF('Summary P&amp;L'!$F$4="Libs Master","Libs Master",IF(AND('Summary P&amp;L'!$F$4="Liberatores Rollup",AND(H403&lt;&gt;"Libs_G_MA",H403&lt;&gt;"Libs_G_PH"))=TRUE,"Liberatores Rollup",IF(AND('Summary P&amp;L'!$F$4="Libs Grill Rollup",OR(H403="Libs_G_MA",H403="Libs_G_PH"))=TRUE,"Libs Grill Rollup",H403)))</f>
        <v>0</v>
      </c>
      <c r="C403" s="9">
        <f>+IS_Data!A403</f>
        <v>0</v>
      </c>
      <c r="D403" s="9">
        <f ca="1">+SUM(OFFSET(IS_Data!D403,0,('Summary P&amp;L'!$D$6-2018-1)*12):OFFSET(IS_Data!D403,0,('Summary P&amp;L'!$D$6-2018-1)*12+'Summary P&amp;L'!$B$2-1))</f>
        <v>0</v>
      </c>
      <c r="E403" s="9">
        <f ca="1">OFFSET(IS_Data!D403,0,('Summary P&amp;L'!$D$6-2018)*12+'Summary P&amp;L'!$B$2-1)</f>
        <v>0</v>
      </c>
      <c r="F403" s="9">
        <f ca="1">OFFSET(IS_Data!D403,0,('Summary P&amp;L'!$D$6-2018-1)*12+'Summary P&amp;L'!$B$2-1)</f>
        <v>0</v>
      </c>
      <c r="G403" s="7">
        <f ca="1">+SUM(OFFSET(IS_Data!D403,0,(-2015+'Summary P&amp;L'!$D$6)*12+'Summary P&amp;L'!$B$1-1):OFFSET(IS_Data!D403,0,(-2015+'Summary P&amp;L'!$D$6)*12*2-1))</f>
        <v>0</v>
      </c>
      <c r="H403" s="10">
        <f>IS_Data!B403</f>
        <v>0</v>
      </c>
    </row>
    <row r="404" spans="1:8" x14ac:dyDescent="0.5">
      <c r="A404" s="9">
        <f>+IS_Data!C404</f>
        <v>0</v>
      </c>
      <c r="B404" s="135">
        <f>IF('Summary P&amp;L'!$F$4="Libs Master","Libs Master",IF(AND('Summary P&amp;L'!$F$4="Liberatores Rollup",AND(H404&lt;&gt;"Libs_G_MA",H404&lt;&gt;"Libs_G_PH"))=TRUE,"Liberatores Rollup",IF(AND('Summary P&amp;L'!$F$4="Libs Grill Rollup",OR(H404="Libs_G_MA",H404="Libs_G_PH"))=TRUE,"Libs Grill Rollup",H404)))</f>
        <v>0</v>
      </c>
      <c r="C404" s="9">
        <f>+IS_Data!A404</f>
        <v>0</v>
      </c>
      <c r="D404" s="9">
        <f ca="1">+SUM(OFFSET(IS_Data!D404,0,('Summary P&amp;L'!$D$6-2018-1)*12):OFFSET(IS_Data!D404,0,('Summary P&amp;L'!$D$6-2018-1)*12+'Summary P&amp;L'!$B$2-1))</f>
        <v>0</v>
      </c>
      <c r="E404" s="9">
        <f ca="1">OFFSET(IS_Data!D404,0,('Summary P&amp;L'!$D$6-2018)*12+'Summary P&amp;L'!$B$2-1)</f>
        <v>0</v>
      </c>
      <c r="F404" s="9">
        <f ca="1">OFFSET(IS_Data!D404,0,('Summary P&amp;L'!$D$6-2018-1)*12+'Summary P&amp;L'!$B$2-1)</f>
        <v>0</v>
      </c>
      <c r="G404" s="7">
        <f ca="1">+SUM(OFFSET(IS_Data!D404,0,(-2015+'Summary P&amp;L'!$D$6)*12+'Summary P&amp;L'!$B$1-1):OFFSET(IS_Data!D404,0,(-2015+'Summary P&amp;L'!$D$6)*12*2-1))</f>
        <v>0</v>
      </c>
      <c r="H404" s="10">
        <f>IS_Data!B404</f>
        <v>0</v>
      </c>
    </row>
    <row r="405" spans="1:8" x14ac:dyDescent="0.5">
      <c r="A405" s="9">
        <f>+IS_Data!C405</f>
        <v>0</v>
      </c>
      <c r="B405" s="135">
        <f>IF('Summary P&amp;L'!$F$4="Libs Master","Libs Master",IF(AND('Summary P&amp;L'!$F$4="Liberatores Rollup",AND(H405&lt;&gt;"Libs_G_MA",H405&lt;&gt;"Libs_G_PH"))=TRUE,"Liberatores Rollup",IF(AND('Summary P&amp;L'!$F$4="Libs Grill Rollup",OR(H405="Libs_G_MA",H405="Libs_G_PH"))=TRUE,"Libs Grill Rollup",H405)))</f>
        <v>0</v>
      </c>
      <c r="C405" s="9">
        <f>+IS_Data!A405</f>
        <v>0</v>
      </c>
      <c r="D405" s="9">
        <f ca="1">+SUM(OFFSET(IS_Data!D405,0,('Summary P&amp;L'!$D$6-2018-1)*12):OFFSET(IS_Data!D405,0,('Summary P&amp;L'!$D$6-2018-1)*12+'Summary P&amp;L'!$B$2-1))</f>
        <v>0</v>
      </c>
      <c r="E405" s="9">
        <f ca="1">OFFSET(IS_Data!D405,0,('Summary P&amp;L'!$D$6-2018)*12+'Summary P&amp;L'!$B$2-1)</f>
        <v>0</v>
      </c>
      <c r="F405" s="9">
        <f ca="1">OFFSET(IS_Data!D405,0,('Summary P&amp;L'!$D$6-2018-1)*12+'Summary P&amp;L'!$B$2-1)</f>
        <v>0</v>
      </c>
      <c r="G405" s="7">
        <f ca="1">+SUM(OFFSET(IS_Data!D405,0,(-2015+'Summary P&amp;L'!$D$6)*12+'Summary P&amp;L'!$B$1-1):OFFSET(IS_Data!D405,0,(-2015+'Summary P&amp;L'!$D$6)*12*2-1))</f>
        <v>0</v>
      </c>
      <c r="H405" s="10">
        <f>IS_Data!B405</f>
        <v>0</v>
      </c>
    </row>
    <row r="406" spans="1:8" x14ac:dyDescent="0.5">
      <c r="A406" s="9">
        <f>+IS_Data!C406</f>
        <v>0</v>
      </c>
      <c r="B406" s="135">
        <f>IF('Summary P&amp;L'!$F$4="Libs Master","Libs Master",IF(AND('Summary P&amp;L'!$F$4="Liberatores Rollup",AND(H406&lt;&gt;"Libs_G_MA",H406&lt;&gt;"Libs_G_PH"))=TRUE,"Liberatores Rollup",IF(AND('Summary P&amp;L'!$F$4="Libs Grill Rollup",OR(H406="Libs_G_MA",H406="Libs_G_PH"))=TRUE,"Libs Grill Rollup",H406)))</f>
        <v>0</v>
      </c>
      <c r="C406" s="9">
        <f>+IS_Data!A406</f>
        <v>0</v>
      </c>
      <c r="D406" s="9">
        <f ca="1">+SUM(OFFSET(IS_Data!D406,0,('Summary P&amp;L'!$D$6-2018-1)*12):OFFSET(IS_Data!D406,0,('Summary P&amp;L'!$D$6-2018-1)*12+'Summary P&amp;L'!$B$2-1))</f>
        <v>0</v>
      </c>
      <c r="E406" s="9">
        <f ca="1">OFFSET(IS_Data!D406,0,('Summary P&amp;L'!$D$6-2018)*12+'Summary P&amp;L'!$B$2-1)</f>
        <v>0</v>
      </c>
      <c r="F406" s="9">
        <f ca="1">OFFSET(IS_Data!D406,0,('Summary P&amp;L'!$D$6-2018-1)*12+'Summary P&amp;L'!$B$2-1)</f>
        <v>0</v>
      </c>
      <c r="G406" s="7">
        <f ca="1">+SUM(OFFSET(IS_Data!D406,0,(-2015+'Summary P&amp;L'!$D$6)*12+'Summary P&amp;L'!$B$1-1):OFFSET(IS_Data!D406,0,(-2015+'Summary P&amp;L'!$D$6)*12*2-1))</f>
        <v>0</v>
      </c>
      <c r="H406" s="10">
        <f>IS_Data!B406</f>
        <v>0</v>
      </c>
    </row>
    <row r="407" spans="1:8" x14ac:dyDescent="0.5">
      <c r="A407" s="9">
        <f>+IS_Data!C407</f>
        <v>0</v>
      </c>
      <c r="B407" s="135">
        <f>IF('Summary P&amp;L'!$F$4="Libs Master","Libs Master",IF(AND('Summary P&amp;L'!$F$4="Liberatores Rollup",AND(H407&lt;&gt;"Libs_G_MA",H407&lt;&gt;"Libs_G_PH"))=TRUE,"Liberatores Rollup",IF(AND('Summary P&amp;L'!$F$4="Libs Grill Rollup",OR(H407="Libs_G_MA",H407="Libs_G_PH"))=TRUE,"Libs Grill Rollup",H407)))</f>
        <v>0</v>
      </c>
      <c r="C407" s="9">
        <f>+IS_Data!A407</f>
        <v>0</v>
      </c>
      <c r="D407" s="9">
        <f ca="1">+SUM(OFFSET(IS_Data!D407,0,('Summary P&amp;L'!$D$6-2018-1)*12):OFFSET(IS_Data!D407,0,('Summary P&amp;L'!$D$6-2018-1)*12+'Summary P&amp;L'!$B$2-1))</f>
        <v>0</v>
      </c>
      <c r="E407" s="9">
        <f ca="1">OFFSET(IS_Data!D407,0,('Summary P&amp;L'!$D$6-2018)*12+'Summary P&amp;L'!$B$2-1)</f>
        <v>0</v>
      </c>
      <c r="F407" s="9">
        <f ca="1">OFFSET(IS_Data!D407,0,('Summary P&amp;L'!$D$6-2018-1)*12+'Summary P&amp;L'!$B$2-1)</f>
        <v>0</v>
      </c>
      <c r="G407" s="7">
        <f ca="1">+SUM(OFFSET(IS_Data!D407,0,(-2015+'Summary P&amp;L'!$D$6)*12+'Summary P&amp;L'!$B$1-1):OFFSET(IS_Data!D407,0,(-2015+'Summary P&amp;L'!$D$6)*12*2-1))</f>
        <v>0</v>
      </c>
      <c r="H407" s="10">
        <f>IS_Data!B407</f>
        <v>0</v>
      </c>
    </row>
    <row r="408" spans="1:8" x14ac:dyDescent="0.5">
      <c r="A408" s="9">
        <f>+IS_Data!C408</f>
        <v>0</v>
      </c>
      <c r="B408" s="135">
        <f>IF('Summary P&amp;L'!$F$4="Libs Master","Libs Master",IF(AND('Summary P&amp;L'!$F$4="Liberatores Rollup",AND(H408&lt;&gt;"Libs_G_MA",H408&lt;&gt;"Libs_G_PH"))=TRUE,"Liberatores Rollup",IF(AND('Summary P&amp;L'!$F$4="Libs Grill Rollup",OR(H408="Libs_G_MA",H408="Libs_G_PH"))=TRUE,"Libs Grill Rollup",H408)))</f>
        <v>0</v>
      </c>
      <c r="C408" s="9">
        <f>+IS_Data!A408</f>
        <v>0</v>
      </c>
      <c r="D408" s="9">
        <f ca="1">+SUM(OFFSET(IS_Data!D408,0,('Summary P&amp;L'!$D$6-2018-1)*12):OFFSET(IS_Data!D408,0,('Summary P&amp;L'!$D$6-2018-1)*12+'Summary P&amp;L'!$B$2-1))</f>
        <v>0</v>
      </c>
      <c r="E408" s="9">
        <f ca="1">OFFSET(IS_Data!D408,0,('Summary P&amp;L'!$D$6-2018)*12+'Summary P&amp;L'!$B$2-1)</f>
        <v>0</v>
      </c>
      <c r="F408" s="9">
        <f ca="1">OFFSET(IS_Data!D408,0,('Summary P&amp;L'!$D$6-2018-1)*12+'Summary P&amp;L'!$B$2-1)</f>
        <v>0</v>
      </c>
      <c r="G408" s="7">
        <f ca="1">+SUM(OFFSET(IS_Data!D408,0,(-2015+'Summary P&amp;L'!$D$6)*12+'Summary P&amp;L'!$B$1-1):OFFSET(IS_Data!D408,0,(-2015+'Summary P&amp;L'!$D$6)*12*2-1))</f>
        <v>0</v>
      </c>
      <c r="H408" s="10">
        <f>IS_Data!B408</f>
        <v>0</v>
      </c>
    </row>
    <row r="409" spans="1:8" x14ac:dyDescent="0.5">
      <c r="A409" s="9">
        <f>+IS_Data!C409</f>
        <v>0</v>
      </c>
      <c r="B409" s="135">
        <f>IF('Summary P&amp;L'!$F$4="Libs Master","Libs Master",IF(AND('Summary P&amp;L'!$F$4="Liberatores Rollup",AND(H409&lt;&gt;"Libs_G_MA",H409&lt;&gt;"Libs_G_PH"))=TRUE,"Liberatores Rollup",IF(AND('Summary P&amp;L'!$F$4="Libs Grill Rollup",OR(H409="Libs_G_MA",H409="Libs_G_PH"))=TRUE,"Libs Grill Rollup",H409)))</f>
        <v>0</v>
      </c>
      <c r="C409" s="9">
        <f>+IS_Data!A409</f>
        <v>0</v>
      </c>
      <c r="D409" s="9">
        <f ca="1">+SUM(OFFSET(IS_Data!D409,0,('Summary P&amp;L'!$D$6-2018-1)*12):OFFSET(IS_Data!D409,0,('Summary P&amp;L'!$D$6-2018-1)*12+'Summary P&amp;L'!$B$2-1))</f>
        <v>0</v>
      </c>
      <c r="E409" s="9">
        <f ca="1">OFFSET(IS_Data!D409,0,('Summary P&amp;L'!$D$6-2018)*12+'Summary P&amp;L'!$B$2-1)</f>
        <v>0</v>
      </c>
      <c r="F409" s="9">
        <f ca="1">OFFSET(IS_Data!D409,0,('Summary P&amp;L'!$D$6-2018-1)*12+'Summary P&amp;L'!$B$2-1)</f>
        <v>0</v>
      </c>
      <c r="G409" s="7">
        <f ca="1">+SUM(OFFSET(IS_Data!D409,0,(-2015+'Summary P&amp;L'!$D$6)*12+'Summary P&amp;L'!$B$1-1):OFFSET(IS_Data!D409,0,(-2015+'Summary P&amp;L'!$D$6)*12*2-1))</f>
        <v>0</v>
      </c>
      <c r="H409" s="10">
        <f>IS_Data!B409</f>
        <v>0</v>
      </c>
    </row>
    <row r="410" spans="1:8" x14ac:dyDescent="0.5">
      <c r="A410" s="9">
        <f>+IS_Data!C410</f>
        <v>0</v>
      </c>
      <c r="B410" s="135">
        <f>IF('Summary P&amp;L'!$F$4="Libs Master","Libs Master",IF(AND('Summary P&amp;L'!$F$4="Liberatores Rollup",AND(H410&lt;&gt;"Libs_G_MA",H410&lt;&gt;"Libs_G_PH"))=TRUE,"Liberatores Rollup",IF(AND('Summary P&amp;L'!$F$4="Libs Grill Rollup",OR(H410="Libs_G_MA",H410="Libs_G_PH"))=TRUE,"Libs Grill Rollup",H410)))</f>
        <v>0</v>
      </c>
      <c r="C410" s="9">
        <f>+IS_Data!A410</f>
        <v>0</v>
      </c>
      <c r="D410" s="9">
        <f ca="1">+SUM(OFFSET(IS_Data!D410,0,('Summary P&amp;L'!$D$6-2018-1)*12):OFFSET(IS_Data!D410,0,('Summary P&amp;L'!$D$6-2018-1)*12+'Summary P&amp;L'!$B$2-1))</f>
        <v>0</v>
      </c>
      <c r="E410" s="9">
        <f ca="1">OFFSET(IS_Data!D410,0,('Summary P&amp;L'!$D$6-2018)*12+'Summary P&amp;L'!$B$2-1)</f>
        <v>0</v>
      </c>
      <c r="F410" s="9">
        <f ca="1">OFFSET(IS_Data!D410,0,('Summary P&amp;L'!$D$6-2018-1)*12+'Summary P&amp;L'!$B$2-1)</f>
        <v>0</v>
      </c>
      <c r="G410" s="7">
        <f ca="1">+SUM(OFFSET(IS_Data!D410,0,(-2015+'Summary P&amp;L'!$D$6)*12+'Summary P&amp;L'!$B$1-1):OFFSET(IS_Data!D410,0,(-2015+'Summary P&amp;L'!$D$6)*12*2-1))</f>
        <v>0</v>
      </c>
      <c r="H410" s="10">
        <f>IS_Data!B410</f>
        <v>0</v>
      </c>
    </row>
    <row r="411" spans="1:8" x14ac:dyDescent="0.5">
      <c r="A411" s="9">
        <f>+IS_Data!C411</f>
        <v>0</v>
      </c>
      <c r="B411" s="135">
        <f>IF('Summary P&amp;L'!$F$4="Libs Master","Libs Master",IF(AND('Summary P&amp;L'!$F$4="Liberatores Rollup",AND(H411&lt;&gt;"Libs_G_MA",H411&lt;&gt;"Libs_G_PH"))=TRUE,"Liberatores Rollup",IF(AND('Summary P&amp;L'!$F$4="Libs Grill Rollup",OR(H411="Libs_G_MA",H411="Libs_G_PH"))=TRUE,"Libs Grill Rollup",H411)))</f>
        <v>0</v>
      </c>
      <c r="C411" s="9">
        <f>+IS_Data!A411</f>
        <v>0</v>
      </c>
      <c r="D411" s="9">
        <f ca="1">+SUM(OFFSET(IS_Data!D411,0,('Summary P&amp;L'!$D$6-2018-1)*12):OFFSET(IS_Data!D411,0,('Summary P&amp;L'!$D$6-2018-1)*12+'Summary P&amp;L'!$B$2-1))</f>
        <v>0</v>
      </c>
      <c r="E411" s="9">
        <f ca="1">OFFSET(IS_Data!D411,0,('Summary P&amp;L'!$D$6-2018)*12+'Summary P&amp;L'!$B$2-1)</f>
        <v>0</v>
      </c>
      <c r="F411" s="9">
        <f ca="1">OFFSET(IS_Data!D411,0,('Summary P&amp;L'!$D$6-2018-1)*12+'Summary P&amp;L'!$B$2-1)</f>
        <v>0</v>
      </c>
      <c r="G411" s="7">
        <f ca="1">+SUM(OFFSET(IS_Data!D411,0,(-2015+'Summary P&amp;L'!$D$6)*12+'Summary P&amp;L'!$B$1-1):OFFSET(IS_Data!D411,0,(-2015+'Summary P&amp;L'!$D$6)*12*2-1))</f>
        <v>0</v>
      </c>
      <c r="H411" s="10">
        <f>IS_Data!B411</f>
        <v>0</v>
      </c>
    </row>
    <row r="412" spans="1:8" x14ac:dyDescent="0.5">
      <c r="A412" s="9">
        <f>+IS_Data!C412</f>
        <v>0</v>
      </c>
      <c r="B412" s="135">
        <f>IF('Summary P&amp;L'!$F$4="Libs Master","Libs Master",IF(AND('Summary P&amp;L'!$F$4="Liberatores Rollup",AND(H412&lt;&gt;"Libs_G_MA",H412&lt;&gt;"Libs_G_PH"))=TRUE,"Liberatores Rollup",IF(AND('Summary P&amp;L'!$F$4="Libs Grill Rollup",OR(H412="Libs_G_MA",H412="Libs_G_PH"))=TRUE,"Libs Grill Rollup",H412)))</f>
        <v>0</v>
      </c>
      <c r="C412" s="9">
        <f>+IS_Data!A412</f>
        <v>0</v>
      </c>
      <c r="D412" s="9">
        <f ca="1">+SUM(OFFSET(IS_Data!D412,0,('Summary P&amp;L'!$D$6-2018-1)*12):OFFSET(IS_Data!D412,0,('Summary P&amp;L'!$D$6-2018-1)*12+'Summary P&amp;L'!$B$2-1))</f>
        <v>0</v>
      </c>
      <c r="E412" s="9">
        <f ca="1">OFFSET(IS_Data!D412,0,('Summary P&amp;L'!$D$6-2018)*12+'Summary P&amp;L'!$B$2-1)</f>
        <v>0</v>
      </c>
      <c r="F412" s="9">
        <f ca="1">OFFSET(IS_Data!D412,0,('Summary P&amp;L'!$D$6-2018-1)*12+'Summary P&amp;L'!$B$2-1)</f>
        <v>0</v>
      </c>
      <c r="G412" s="7">
        <f ca="1">+SUM(OFFSET(IS_Data!D412,0,(-2015+'Summary P&amp;L'!$D$6)*12+'Summary P&amp;L'!$B$1-1):OFFSET(IS_Data!D412,0,(-2015+'Summary P&amp;L'!$D$6)*12*2-1))</f>
        <v>0</v>
      </c>
      <c r="H412" s="10">
        <f>IS_Data!B412</f>
        <v>0</v>
      </c>
    </row>
    <row r="413" spans="1:8" x14ac:dyDescent="0.5">
      <c r="A413" s="9">
        <f>+IS_Data!C413</f>
        <v>0</v>
      </c>
      <c r="B413" s="135">
        <f>IF('Summary P&amp;L'!$F$4="Libs Master","Libs Master",IF(AND('Summary P&amp;L'!$F$4="Liberatores Rollup",AND(H413&lt;&gt;"Libs_G_MA",H413&lt;&gt;"Libs_G_PH"))=TRUE,"Liberatores Rollup",IF(AND('Summary P&amp;L'!$F$4="Libs Grill Rollup",OR(H413="Libs_G_MA",H413="Libs_G_PH"))=TRUE,"Libs Grill Rollup",H413)))</f>
        <v>0</v>
      </c>
      <c r="C413" s="9">
        <f>+IS_Data!A413</f>
        <v>0</v>
      </c>
      <c r="D413" s="9">
        <f ca="1">+SUM(OFFSET(IS_Data!D413,0,('Summary P&amp;L'!$D$6-2018-1)*12):OFFSET(IS_Data!D413,0,('Summary P&amp;L'!$D$6-2018-1)*12+'Summary P&amp;L'!$B$2-1))</f>
        <v>0</v>
      </c>
      <c r="E413" s="9">
        <f ca="1">OFFSET(IS_Data!D413,0,('Summary P&amp;L'!$D$6-2018)*12+'Summary P&amp;L'!$B$2-1)</f>
        <v>0</v>
      </c>
      <c r="F413" s="9">
        <f ca="1">OFFSET(IS_Data!D413,0,('Summary P&amp;L'!$D$6-2018-1)*12+'Summary P&amp;L'!$B$2-1)</f>
        <v>0</v>
      </c>
      <c r="G413" s="7">
        <f ca="1">+SUM(OFFSET(IS_Data!D413,0,(-2015+'Summary P&amp;L'!$D$6)*12+'Summary P&amp;L'!$B$1-1):OFFSET(IS_Data!D413,0,(-2015+'Summary P&amp;L'!$D$6)*12*2-1))</f>
        <v>0</v>
      </c>
      <c r="H413" s="10">
        <f>IS_Data!B413</f>
        <v>0</v>
      </c>
    </row>
    <row r="414" spans="1:8" x14ac:dyDescent="0.5">
      <c r="A414" s="9">
        <f>+IS_Data!C414</f>
        <v>0</v>
      </c>
      <c r="B414" s="135">
        <f>IF('Summary P&amp;L'!$F$4="Libs Master","Libs Master",IF(AND('Summary P&amp;L'!$F$4="Liberatores Rollup",AND(H414&lt;&gt;"Libs_G_MA",H414&lt;&gt;"Libs_G_PH"))=TRUE,"Liberatores Rollup",IF(AND('Summary P&amp;L'!$F$4="Libs Grill Rollup",OR(H414="Libs_G_MA",H414="Libs_G_PH"))=TRUE,"Libs Grill Rollup",H414)))</f>
        <v>0</v>
      </c>
      <c r="C414" s="9">
        <f>+IS_Data!A414</f>
        <v>0</v>
      </c>
      <c r="D414" s="9">
        <f ca="1">+SUM(OFFSET(IS_Data!D414,0,('Summary P&amp;L'!$D$6-2018-1)*12):OFFSET(IS_Data!D414,0,('Summary P&amp;L'!$D$6-2018-1)*12+'Summary P&amp;L'!$B$2-1))</f>
        <v>0</v>
      </c>
      <c r="E414" s="9">
        <f ca="1">OFFSET(IS_Data!D414,0,('Summary P&amp;L'!$D$6-2018)*12+'Summary P&amp;L'!$B$2-1)</f>
        <v>0</v>
      </c>
      <c r="F414" s="9">
        <f ca="1">OFFSET(IS_Data!D414,0,('Summary P&amp;L'!$D$6-2018-1)*12+'Summary P&amp;L'!$B$2-1)</f>
        <v>0</v>
      </c>
      <c r="G414" s="7">
        <f ca="1">+SUM(OFFSET(IS_Data!D414,0,(-2015+'Summary P&amp;L'!$D$6)*12+'Summary P&amp;L'!$B$1-1):OFFSET(IS_Data!D414,0,(-2015+'Summary P&amp;L'!$D$6)*12*2-1))</f>
        <v>0</v>
      </c>
      <c r="H414" s="10">
        <f>IS_Data!B414</f>
        <v>0</v>
      </c>
    </row>
    <row r="415" spans="1:8" x14ac:dyDescent="0.5">
      <c r="A415" s="9">
        <f>+IS_Data!C415</f>
        <v>0</v>
      </c>
      <c r="B415" s="135">
        <f>IF('Summary P&amp;L'!$F$4="Libs Master","Libs Master",IF(AND('Summary P&amp;L'!$F$4="Liberatores Rollup",AND(H415&lt;&gt;"Libs_G_MA",H415&lt;&gt;"Libs_G_PH"))=TRUE,"Liberatores Rollup",IF(AND('Summary P&amp;L'!$F$4="Libs Grill Rollup",OR(H415="Libs_G_MA",H415="Libs_G_PH"))=TRUE,"Libs Grill Rollup",H415)))</f>
        <v>0</v>
      </c>
      <c r="C415" s="9">
        <f>+IS_Data!A415</f>
        <v>0</v>
      </c>
      <c r="D415" s="9">
        <f ca="1">+SUM(OFFSET(IS_Data!D415,0,('Summary P&amp;L'!$D$6-2018-1)*12):OFFSET(IS_Data!D415,0,('Summary P&amp;L'!$D$6-2018-1)*12+'Summary P&amp;L'!$B$2-1))</f>
        <v>0</v>
      </c>
      <c r="E415" s="9">
        <f ca="1">OFFSET(IS_Data!D415,0,('Summary P&amp;L'!$D$6-2018)*12+'Summary P&amp;L'!$B$2-1)</f>
        <v>0</v>
      </c>
      <c r="F415" s="9">
        <f ca="1">OFFSET(IS_Data!D415,0,('Summary P&amp;L'!$D$6-2018-1)*12+'Summary P&amp;L'!$B$2-1)</f>
        <v>0</v>
      </c>
      <c r="G415" s="7">
        <f ca="1">+SUM(OFFSET(IS_Data!D415,0,(-2015+'Summary P&amp;L'!$D$6)*12+'Summary P&amp;L'!$B$1-1):OFFSET(IS_Data!D415,0,(-2015+'Summary P&amp;L'!$D$6)*12*2-1))</f>
        <v>0</v>
      </c>
      <c r="H415" s="10">
        <f>IS_Data!B415</f>
        <v>0</v>
      </c>
    </row>
    <row r="416" spans="1:8" x14ac:dyDescent="0.5">
      <c r="A416" s="9">
        <f>+IS_Data!C416</f>
        <v>0</v>
      </c>
      <c r="B416" s="135">
        <f>IF('Summary P&amp;L'!$F$4="Libs Master","Libs Master",IF(AND('Summary P&amp;L'!$F$4="Liberatores Rollup",AND(H416&lt;&gt;"Libs_G_MA",H416&lt;&gt;"Libs_G_PH"))=TRUE,"Liberatores Rollup",IF(AND('Summary P&amp;L'!$F$4="Libs Grill Rollup",OR(H416="Libs_G_MA",H416="Libs_G_PH"))=TRUE,"Libs Grill Rollup",H416)))</f>
        <v>0</v>
      </c>
      <c r="C416" s="9">
        <f>+IS_Data!A416</f>
        <v>0</v>
      </c>
      <c r="D416" s="9">
        <f ca="1">+SUM(OFFSET(IS_Data!D416,0,('Summary P&amp;L'!$D$6-2018-1)*12):OFFSET(IS_Data!D416,0,('Summary P&amp;L'!$D$6-2018-1)*12+'Summary P&amp;L'!$B$2-1))</f>
        <v>0</v>
      </c>
      <c r="E416" s="9">
        <f ca="1">OFFSET(IS_Data!D416,0,('Summary P&amp;L'!$D$6-2018)*12+'Summary P&amp;L'!$B$2-1)</f>
        <v>0</v>
      </c>
      <c r="F416" s="9">
        <f ca="1">OFFSET(IS_Data!D416,0,('Summary P&amp;L'!$D$6-2018-1)*12+'Summary P&amp;L'!$B$2-1)</f>
        <v>0</v>
      </c>
      <c r="G416" s="7">
        <f ca="1">+SUM(OFFSET(IS_Data!D416,0,(-2015+'Summary P&amp;L'!$D$6)*12+'Summary P&amp;L'!$B$1-1):OFFSET(IS_Data!D416,0,(-2015+'Summary P&amp;L'!$D$6)*12*2-1))</f>
        <v>0</v>
      </c>
      <c r="H416" s="10">
        <f>IS_Data!B416</f>
        <v>0</v>
      </c>
    </row>
    <row r="417" spans="1:8" x14ac:dyDescent="0.5">
      <c r="A417" s="9">
        <f>+IS_Data!C417</f>
        <v>0</v>
      </c>
      <c r="B417" s="135">
        <f>IF('Summary P&amp;L'!$F$4="Libs Master","Libs Master",IF(AND('Summary P&amp;L'!$F$4="Liberatores Rollup",AND(H417&lt;&gt;"Libs_G_MA",H417&lt;&gt;"Libs_G_PH"))=TRUE,"Liberatores Rollup",IF(AND('Summary P&amp;L'!$F$4="Libs Grill Rollup",OR(H417="Libs_G_MA",H417="Libs_G_PH"))=TRUE,"Libs Grill Rollup",H417)))</f>
        <v>0</v>
      </c>
      <c r="C417" s="9">
        <f>+IS_Data!A417</f>
        <v>0</v>
      </c>
      <c r="D417" s="9">
        <f ca="1">+SUM(OFFSET(IS_Data!D417,0,('Summary P&amp;L'!$D$6-2018-1)*12):OFFSET(IS_Data!D417,0,('Summary P&amp;L'!$D$6-2018-1)*12+'Summary P&amp;L'!$B$2-1))</f>
        <v>0</v>
      </c>
      <c r="E417" s="9">
        <f ca="1">OFFSET(IS_Data!D417,0,('Summary P&amp;L'!$D$6-2018)*12+'Summary P&amp;L'!$B$2-1)</f>
        <v>0</v>
      </c>
      <c r="F417" s="9">
        <f ca="1">OFFSET(IS_Data!D417,0,('Summary P&amp;L'!$D$6-2018-1)*12+'Summary P&amp;L'!$B$2-1)</f>
        <v>0</v>
      </c>
      <c r="G417" s="7">
        <f ca="1">+SUM(OFFSET(IS_Data!D417,0,(-2015+'Summary P&amp;L'!$D$6)*12+'Summary P&amp;L'!$B$1-1):OFFSET(IS_Data!D417,0,(-2015+'Summary P&amp;L'!$D$6)*12*2-1))</f>
        <v>0</v>
      </c>
      <c r="H417" s="10">
        <f>IS_Data!B417</f>
        <v>0</v>
      </c>
    </row>
    <row r="418" spans="1:8" x14ac:dyDescent="0.5">
      <c r="A418" s="9">
        <f>+IS_Data!C418</f>
        <v>0</v>
      </c>
      <c r="B418" s="135">
        <f>IF('Summary P&amp;L'!$F$4="Libs Master","Libs Master",IF(AND('Summary P&amp;L'!$F$4="Liberatores Rollup",AND(H418&lt;&gt;"Libs_G_MA",H418&lt;&gt;"Libs_G_PH"))=TRUE,"Liberatores Rollup",IF(AND('Summary P&amp;L'!$F$4="Libs Grill Rollup",OR(H418="Libs_G_MA",H418="Libs_G_PH"))=TRUE,"Libs Grill Rollup",H418)))</f>
        <v>0</v>
      </c>
      <c r="C418" s="9">
        <f>+IS_Data!A418</f>
        <v>0</v>
      </c>
      <c r="D418" s="9">
        <f ca="1">+SUM(OFFSET(IS_Data!D418,0,('Summary P&amp;L'!$D$6-2018-1)*12):OFFSET(IS_Data!D418,0,('Summary P&amp;L'!$D$6-2018-1)*12+'Summary P&amp;L'!$B$2-1))</f>
        <v>0</v>
      </c>
      <c r="E418" s="9">
        <f ca="1">OFFSET(IS_Data!D418,0,('Summary P&amp;L'!$D$6-2018)*12+'Summary P&amp;L'!$B$2-1)</f>
        <v>0</v>
      </c>
      <c r="F418" s="9">
        <f ca="1">OFFSET(IS_Data!D418,0,('Summary P&amp;L'!$D$6-2018-1)*12+'Summary P&amp;L'!$B$2-1)</f>
        <v>0</v>
      </c>
      <c r="G418" s="7">
        <f ca="1">+SUM(OFFSET(IS_Data!D418,0,(-2015+'Summary P&amp;L'!$D$6)*12+'Summary P&amp;L'!$B$1-1):OFFSET(IS_Data!D418,0,(-2015+'Summary P&amp;L'!$D$6)*12*2-1))</f>
        <v>0</v>
      </c>
      <c r="H418" s="10">
        <f>IS_Data!B418</f>
        <v>0</v>
      </c>
    </row>
    <row r="419" spans="1:8" x14ac:dyDescent="0.5">
      <c r="A419" s="9">
        <f>+IS_Data!C419</f>
        <v>0</v>
      </c>
      <c r="B419" s="135">
        <f>IF('Summary P&amp;L'!$F$4="Libs Master","Libs Master",IF(AND('Summary P&amp;L'!$F$4="Liberatores Rollup",AND(H419&lt;&gt;"Libs_G_MA",H419&lt;&gt;"Libs_G_PH"))=TRUE,"Liberatores Rollup",IF(AND('Summary P&amp;L'!$F$4="Libs Grill Rollup",OR(H419="Libs_G_MA",H419="Libs_G_PH"))=TRUE,"Libs Grill Rollup",H419)))</f>
        <v>0</v>
      </c>
      <c r="C419" s="9">
        <f>+IS_Data!A419</f>
        <v>0</v>
      </c>
      <c r="D419" s="9">
        <f ca="1">+SUM(OFFSET(IS_Data!D419,0,('Summary P&amp;L'!$D$6-2018-1)*12):OFFSET(IS_Data!D419,0,('Summary P&amp;L'!$D$6-2018-1)*12+'Summary P&amp;L'!$B$2-1))</f>
        <v>0</v>
      </c>
      <c r="E419" s="9">
        <f ca="1">OFFSET(IS_Data!D419,0,('Summary P&amp;L'!$D$6-2018)*12+'Summary P&amp;L'!$B$2-1)</f>
        <v>0</v>
      </c>
      <c r="F419" s="9">
        <f ca="1">OFFSET(IS_Data!D419,0,('Summary P&amp;L'!$D$6-2018-1)*12+'Summary P&amp;L'!$B$2-1)</f>
        <v>0</v>
      </c>
      <c r="G419" s="7">
        <f ca="1">+SUM(OFFSET(IS_Data!D419,0,(-2015+'Summary P&amp;L'!$D$6)*12+'Summary P&amp;L'!$B$1-1):OFFSET(IS_Data!D419,0,(-2015+'Summary P&amp;L'!$D$6)*12*2-1))</f>
        <v>0</v>
      </c>
      <c r="H419" s="10">
        <f>IS_Data!B419</f>
        <v>0</v>
      </c>
    </row>
    <row r="420" spans="1:8" x14ac:dyDescent="0.5">
      <c r="A420" s="9">
        <f>+IS_Data!C420</f>
        <v>0</v>
      </c>
      <c r="B420" s="135">
        <f>IF('Summary P&amp;L'!$F$4="Libs Master","Libs Master",IF(AND('Summary P&amp;L'!$F$4="Liberatores Rollup",AND(H420&lt;&gt;"Libs_G_MA",H420&lt;&gt;"Libs_G_PH"))=TRUE,"Liberatores Rollup",IF(AND('Summary P&amp;L'!$F$4="Libs Grill Rollup",OR(H420="Libs_G_MA",H420="Libs_G_PH"))=TRUE,"Libs Grill Rollup",H420)))</f>
        <v>0</v>
      </c>
      <c r="C420" s="9">
        <f>+IS_Data!A420</f>
        <v>0</v>
      </c>
      <c r="D420" s="9">
        <f ca="1">+SUM(OFFSET(IS_Data!D420,0,('Summary P&amp;L'!$D$6-2018-1)*12):OFFSET(IS_Data!D420,0,('Summary P&amp;L'!$D$6-2018-1)*12+'Summary P&amp;L'!$B$2-1))</f>
        <v>0</v>
      </c>
      <c r="E420" s="9">
        <f ca="1">OFFSET(IS_Data!D420,0,('Summary P&amp;L'!$D$6-2018)*12+'Summary P&amp;L'!$B$2-1)</f>
        <v>0</v>
      </c>
      <c r="F420" s="9">
        <f ca="1">OFFSET(IS_Data!D420,0,('Summary P&amp;L'!$D$6-2018-1)*12+'Summary P&amp;L'!$B$2-1)</f>
        <v>0</v>
      </c>
      <c r="G420" s="7">
        <f ca="1">+SUM(OFFSET(IS_Data!D420,0,(-2015+'Summary P&amp;L'!$D$6)*12+'Summary P&amp;L'!$B$1-1):OFFSET(IS_Data!D420,0,(-2015+'Summary P&amp;L'!$D$6)*12*2-1))</f>
        <v>0</v>
      </c>
      <c r="H420" s="10">
        <f>IS_Data!B420</f>
        <v>0</v>
      </c>
    </row>
    <row r="421" spans="1:8" x14ac:dyDescent="0.5">
      <c r="A421" s="9">
        <f>+IS_Data!C421</f>
        <v>0</v>
      </c>
      <c r="B421" s="135">
        <f>IF('Summary P&amp;L'!$F$4="Libs Master","Libs Master",IF(AND('Summary P&amp;L'!$F$4="Liberatores Rollup",AND(H421&lt;&gt;"Libs_G_MA",H421&lt;&gt;"Libs_G_PH"))=TRUE,"Liberatores Rollup",IF(AND('Summary P&amp;L'!$F$4="Libs Grill Rollup",OR(H421="Libs_G_MA",H421="Libs_G_PH"))=TRUE,"Libs Grill Rollup",H421)))</f>
        <v>0</v>
      </c>
      <c r="C421" s="9">
        <f>+IS_Data!A421</f>
        <v>0</v>
      </c>
      <c r="D421" s="9">
        <f ca="1">+SUM(OFFSET(IS_Data!D421,0,('Summary P&amp;L'!$D$6-2018-1)*12):OFFSET(IS_Data!D421,0,('Summary P&amp;L'!$D$6-2018-1)*12+'Summary P&amp;L'!$B$2-1))</f>
        <v>0</v>
      </c>
      <c r="E421" s="9">
        <f ca="1">OFFSET(IS_Data!D421,0,('Summary P&amp;L'!$D$6-2018)*12+'Summary P&amp;L'!$B$2-1)</f>
        <v>0</v>
      </c>
      <c r="F421" s="9">
        <f ca="1">OFFSET(IS_Data!D421,0,('Summary P&amp;L'!$D$6-2018-1)*12+'Summary P&amp;L'!$B$2-1)</f>
        <v>0</v>
      </c>
      <c r="G421" s="7">
        <f ca="1">+SUM(OFFSET(IS_Data!D421,0,(-2015+'Summary P&amp;L'!$D$6)*12+'Summary P&amp;L'!$B$1-1):OFFSET(IS_Data!D421,0,(-2015+'Summary P&amp;L'!$D$6)*12*2-1))</f>
        <v>0</v>
      </c>
      <c r="H421" s="10">
        <f>IS_Data!B421</f>
        <v>0</v>
      </c>
    </row>
    <row r="422" spans="1:8" x14ac:dyDescent="0.5">
      <c r="A422" s="9">
        <f>+IS_Data!C422</f>
        <v>0</v>
      </c>
      <c r="B422" s="135">
        <f>IF('Summary P&amp;L'!$F$4="Libs Master","Libs Master",IF(AND('Summary P&amp;L'!$F$4="Liberatores Rollup",AND(H422&lt;&gt;"Libs_G_MA",H422&lt;&gt;"Libs_G_PH"))=TRUE,"Liberatores Rollup",IF(AND('Summary P&amp;L'!$F$4="Libs Grill Rollup",OR(H422="Libs_G_MA",H422="Libs_G_PH"))=TRUE,"Libs Grill Rollup",H422)))</f>
        <v>0</v>
      </c>
      <c r="C422" s="9">
        <f>+IS_Data!A422</f>
        <v>0</v>
      </c>
      <c r="D422" s="9">
        <f ca="1">+SUM(OFFSET(IS_Data!D422,0,('Summary P&amp;L'!$D$6-2018-1)*12):OFFSET(IS_Data!D422,0,('Summary P&amp;L'!$D$6-2018-1)*12+'Summary P&amp;L'!$B$2-1))</f>
        <v>0</v>
      </c>
      <c r="E422" s="9">
        <f ca="1">OFFSET(IS_Data!D422,0,('Summary P&amp;L'!$D$6-2018)*12+'Summary P&amp;L'!$B$2-1)</f>
        <v>0</v>
      </c>
      <c r="F422" s="9">
        <f ca="1">OFFSET(IS_Data!D422,0,('Summary P&amp;L'!$D$6-2018-1)*12+'Summary P&amp;L'!$B$2-1)</f>
        <v>0</v>
      </c>
      <c r="G422" s="7">
        <f ca="1">+SUM(OFFSET(IS_Data!D422,0,(-2015+'Summary P&amp;L'!$D$6)*12+'Summary P&amp;L'!$B$1-1):OFFSET(IS_Data!D422,0,(-2015+'Summary P&amp;L'!$D$6)*12*2-1))</f>
        <v>0</v>
      </c>
      <c r="H422" s="10">
        <f>IS_Data!B422</f>
        <v>0</v>
      </c>
    </row>
    <row r="423" spans="1:8" x14ac:dyDescent="0.5">
      <c r="A423" s="9">
        <f>+IS_Data!C423</f>
        <v>0</v>
      </c>
      <c r="B423" s="135">
        <f>IF('Summary P&amp;L'!$F$4="Libs Master","Libs Master",IF(AND('Summary P&amp;L'!$F$4="Liberatores Rollup",AND(H423&lt;&gt;"Libs_G_MA",H423&lt;&gt;"Libs_G_PH"))=TRUE,"Liberatores Rollup",IF(AND('Summary P&amp;L'!$F$4="Libs Grill Rollup",OR(H423="Libs_G_MA",H423="Libs_G_PH"))=TRUE,"Libs Grill Rollup",H423)))</f>
        <v>0</v>
      </c>
      <c r="C423" s="9">
        <f>+IS_Data!A423</f>
        <v>0</v>
      </c>
      <c r="D423" s="9">
        <f ca="1">+SUM(OFFSET(IS_Data!D423,0,('Summary P&amp;L'!$D$6-2018-1)*12):OFFSET(IS_Data!D423,0,('Summary P&amp;L'!$D$6-2018-1)*12+'Summary P&amp;L'!$B$2-1))</f>
        <v>0</v>
      </c>
      <c r="E423" s="9">
        <f ca="1">OFFSET(IS_Data!D423,0,('Summary P&amp;L'!$D$6-2018)*12+'Summary P&amp;L'!$B$2-1)</f>
        <v>0</v>
      </c>
      <c r="F423" s="9">
        <f ca="1">OFFSET(IS_Data!D423,0,('Summary P&amp;L'!$D$6-2018-1)*12+'Summary P&amp;L'!$B$2-1)</f>
        <v>0</v>
      </c>
      <c r="G423" s="7">
        <f ca="1">+SUM(OFFSET(IS_Data!D423,0,(-2015+'Summary P&amp;L'!$D$6)*12+'Summary P&amp;L'!$B$1-1):OFFSET(IS_Data!D423,0,(-2015+'Summary P&amp;L'!$D$6)*12*2-1))</f>
        <v>0</v>
      </c>
      <c r="H423" s="10">
        <f>IS_Data!B423</f>
        <v>0</v>
      </c>
    </row>
    <row r="424" spans="1:8" x14ac:dyDescent="0.5">
      <c r="A424" s="9">
        <f>+IS_Data!C424</f>
        <v>0</v>
      </c>
      <c r="B424" s="135">
        <f>IF('Summary P&amp;L'!$F$4="Libs Master","Libs Master",IF(AND('Summary P&amp;L'!$F$4="Liberatores Rollup",AND(H424&lt;&gt;"Libs_G_MA",H424&lt;&gt;"Libs_G_PH"))=TRUE,"Liberatores Rollup",IF(AND('Summary P&amp;L'!$F$4="Libs Grill Rollup",OR(H424="Libs_G_MA",H424="Libs_G_PH"))=TRUE,"Libs Grill Rollup",H424)))</f>
        <v>0</v>
      </c>
      <c r="C424" s="9">
        <f>+IS_Data!A424</f>
        <v>0</v>
      </c>
      <c r="D424" s="9">
        <f ca="1">+SUM(OFFSET(IS_Data!D424,0,('Summary P&amp;L'!$D$6-2018-1)*12):OFFSET(IS_Data!D424,0,('Summary P&amp;L'!$D$6-2018-1)*12+'Summary P&amp;L'!$B$2-1))</f>
        <v>0</v>
      </c>
      <c r="E424" s="9">
        <f ca="1">OFFSET(IS_Data!D424,0,('Summary P&amp;L'!$D$6-2018)*12+'Summary P&amp;L'!$B$2-1)</f>
        <v>0</v>
      </c>
      <c r="F424" s="9">
        <f ca="1">OFFSET(IS_Data!D424,0,('Summary P&amp;L'!$D$6-2018-1)*12+'Summary P&amp;L'!$B$2-1)</f>
        <v>0</v>
      </c>
      <c r="G424" s="7">
        <f ca="1">+SUM(OFFSET(IS_Data!D424,0,(-2015+'Summary P&amp;L'!$D$6)*12+'Summary P&amp;L'!$B$1-1):OFFSET(IS_Data!D424,0,(-2015+'Summary P&amp;L'!$D$6)*12*2-1))</f>
        <v>0</v>
      </c>
      <c r="H424" s="10">
        <f>IS_Data!B424</f>
        <v>0</v>
      </c>
    </row>
    <row r="425" spans="1:8" x14ac:dyDescent="0.5">
      <c r="A425" s="9">
        <f>+IS_Data!C425</f>
        <v>0</v>
      </c>
      <c r="B425" s="135">
        <f>IF('Summary P&amp;L'!$F$4="Libs Master","Libs Master",IF(AND('Summary P&amp;L'!$F$4="Liberatores Rollup",AND(H425&lt;&gt;"Libs_G_MA",H425&lt;&gt;"Libs_G_PH"))=TRUE,"Liberatores Rollup",IF(AND('Summary P&amp;L'!$F$4="Libs Grill Rollup",OR(H425="Libs_G_MA",H425="Libs_G_PH"))=TRUE,"Libs Grill Rollup",H425)))</f>
        <v>0</v>
      </c>
      <c r="C425" s="9">
        <f>+IS_Data!A425</f>
        <v>0</v>
      </c>
      <c r="D425" s="9">
        <f ca="1">+SUM(OFFSET(IS_Data!D425,0,('Summary P&amp;L'!$D$6-2018-1)*12):OFFSET(IS_Data!D425,0,('Summary P&amp;L'!$D$6-2018-1)*12+'Summary P&amp;L'!$B$2-1))</f>
        <v>0</v>
      </c>
      <c r="E425" s="9">
        <f ca="1">OFFSET(IS_Data!D425,0,('Summary P&amp;L'!$D$6-2018)*12+'Summary P&amp;L'!$B$2-1)</f>
        <v>0</v>
      </c>
      <c r="F425" s="9">
        <f ca="1">OFFSET(IS_Data!D425,0,('Summary P&amp;L'!$D$6-2018-1)*12+'Summary P&amp;L'!$B$2-1)</f>
        <v>0</v>
      </c>
      <c r="G425" s="7">
        <f ca="1">+SUM(OFFSET(IS_Data!D425,0,(-2015+'Summary P&amp;L'!$D$6)*12+'Summary P&amp;L'!$B$1-1):OFFSET(IS_Data!D425,0,(-2015+'Summary P&amp;L'!$D$6)*12*2-1))</f>
        <v>0</v>
      </c>
      <c r="H425" s="10">
        <f>IS_Data!B425</f>
        <v>0</v>
      </c>
    </row>
    <row r="426" spans="1:8" x14ac:dyDescent="0.5">
      <c r="A426" s="9">
        <f>+IS_Data!C426</f>
        <v>0</v>
      </c>
      <c r="B426" s="135">
        <f>IF('Summary P&amp;L'!$F$4="Libs Master","Libs Master",IF(AND('Summary P&amp;L'!$F$4="Liberatores Rollup",AND(H426&lt;&gt;"Libs_G_MA",H426&lt;&gt;"Libs_G_PH"))=TRUE,"Liberatores Rollup",IF(AND('Summary P&amp;L'!$F$4="Libs Grill Rollup",OR(H426="Libs_G_MA",H426="Libs_G_PH"))=TRUE,"Libs Grill Rollup",H426)))</f>
        <v>0</v>
      </c>
      <c r="C426" s="9">
        <f>+IS_Data!A426</f>
        <v>0</v>
      </c>
      <c r="D426" s="9">
        <f ca="1">+SUM(OFFSET(IS_Data!D426,0,('Summary P&amp;L'!$D$6-2018-1)*12):OFFSET(IS_Data!D426,0,('Summary P&amp;L'!$D$6-2018-1)*12+'Summary P&amp;L'!$B$2-1))</f>
        <v>0</v>
      </c>
      <c r="E426" s="9">
        <f ca="1">OFFSET(IS_Data!D426,0,('Summary P&amp;L'!$D$6-2018)*12+'Summary P&amp;L'!$B$2-1)</f>
        <v>0</v>
      </c>
      <c r="F426" s="9">
        <f ca="1">OFFSET(IS_Data!D426,0,('Summary P&amp;L'!$D$6-2018-1)*12+'Summary P&amp;L'!$B$2-1)</f>
        <v>0</v>
      </c>
      <c r="G426" s="7">
        <f ca="1">+SUM(OFFSET(IS_Data!D426,0,(-2015+'Summary P&amp;L'!$D$6)*12+'Summary P&amp;L'!$B$1-1):OFFSET(IS_Data!D426,0,(-2015+'Summary P&amp;L'!$D$6)*12*2-1))</f>
        <v>0</v>
      </c>
      <c r="H426" s="10">
        <f>IS_Data!B426</f>
        <v>0</v>
      </c>
    </row>
    <row r="427" spans="1:8" x14ac:dyDescent="0.5">
      <c r="A427" s="9">
        <f>+IS_Data!C427</f>
        <v>0</v>
      </c>
      <c r="B427" s="135">
        <f>IF('Summary P&amp;L'!$F$4="Libs Master","Libs Master",IF(AND('Summary P&amp;L'!$F$4="Liberatores Rollup",AND(H427&lt;&gt;"Libs_G_MA",H427&lt;&gt;"Libs_G_PH"))=TRUE,"Liberatores Rollup",IF(AND('Summary P&amp;L'!$F$4="Libs Grill Rollup",OR(H427="Libs_G_MA",H427="Libs_G_PH"))=TRUE,"Libs Grill Rollup",H427)))</f>
        <v>0</v>
      </c>
      <c r="C427" s="9">
        <f>+IS_Data!A427</f>
        <v>0</v>
      </c>
      <c r="D427" s="9">
        <f ca="1">+SUM(OFFSET(IS_Data!D427,0,('Summary P&amp;L'!$D$6-2018-1)*12):OFFSET(IS_Data!D427,0,('Summary P&amp;L'!$D$6-2018-1)*12+'Summary P&amp;L'!$B$2-1))</f>
        <v>0</v>
      </c>
      <c r="E427" s="9">
        <f ca="1">OFFSET(IS_Data!D427,0,('Summary P&amp;L'!$D$6-2018)*12+'Summary P&amp;L'!$B$2-1)</f>
        <v>0</v>
      </c>
      <c r="F427" s="9">
        <f ca="1">OFFSET(IS_Data!D427,0,('Summary P&amp;L'!$D$6-2018-1)*12+'Summary P&amp;L'!$B$2-1)</f>
        <v>0</v>
      </c>
      <c r="G427" s="7">
        <f ca="1">+SUM(OFFSET(IS_Data!D427,0,(-2015+'Summary P&amp;L'!$D$6)*12+'Summary P&amp;L'!$B$1-1):OFFSET(IS_Data!D427,0,(-2015+'Summary P&amp;L'!$D$6)*12*2-1))</f>
        <v>0</v>
      </c>
      <c r="H427" s="10">
        <f>IS_Data!B427</f>
        <v>0</v>
      </c>
    </row>
    <row r="428" spans="1:8" x14ac:dyDescent="0.5">
      <c r="A428" s="9">
        <f>+IS_Data!C428</f>
        <v>0</v>
      </c>
      <c r="B428" s="135">
        <f>IF('Summary P&amp;L'!$F$4="Libs Master","Libs Master",IF(AND('Summary P&amp;L'!$F$4="Liberatores Rollup",AND(H428&lt;&gt;"Libs_G_MA",H428&lt;&gt;"Libs_G_PH"))=TRUE,"Liberatores Rollup",IF(AND('Summary P&amp;L'!$F$4="Libs Grill Rollup",OR(H428="Libs_G_MA",H428="Libs_G_PH"))=TRUE,"Libs Grill Rollup",H428)))</f>
        <v>0</v>
      </c>
      <c r="C428" s="9">
        <f>+IS_Data!A428</f>
        <v>0</v>
      </c>
      <c r="D428" s="9">
        <f ca="1">+SUM(OFFSET(IS_Data!D428,0,('Summary P&amp;L'!$D$6-2018-1)*12):OFFSET(IS_Data!D428,0,('Summary P&amp;L'!$D$6-2018-1)*12+'Summary P&amp;L'!$B$2-1))</f>
        <v>0</v>
      </c>
      <c r="E428" s="9">
        <f ca="1">OFFSET(IS_Data!D428,0,('Summary P&amp;L'!$D$6-2018)*12+'Summary P&amp;L'!$B$2-1)</f>
        <v>0</v>
      </c>
      <c r="F428" s="9">
        <f ca="1">OFFSET(IS_Data!D428,0,('Summary P&amp;L'!$D$6-2018-1)*12+'Summary P&amp;L'!$B$2-1)</f>
        <v>0</v>
      </c>
      <c r="G428" s="7">
        <f ca="1">+SUM(OFFSET(IS_Data!D428,0,(-2015+'Summary P&amp;L'!$D$6)*12+'Summary P&amp;L'!$B$1-1):OFFSET(IS_Data!D428,0,(-2015+'Summary P&amp;L'!$D$6)*12*2-1))</f>
        <v>0</v>
      </c>
      <c r="H428" s="10">
        <f>IS_Data!B428</f>
        <v>0</v>
      </c>
    </row>
    <row r="429" spans="1:8" x14ac:dyDescent="0.5">
      <c r="A429" s="9">
        <f>+IS_Data!C429</f>
        <v>0</v>
      </c>
      <c r="B429" s="135">
        <f>IF('Summary P&amp;L'!$F$4="Libs Master","Libs Master",IF(AND('Summary P&amp;L'!$F$4="Liberatores Rollup",AND(H429&lt;&gt;"Libs_G_MA",H429&lt;&gt;"Libs_G_PH"))=TRUE,"Liberatores Rollup",IF(AND('Summary P&amp;L'!$F$4="Libs Grill Rollup",OR(H429="Libs_G_MA",H429="Libs_G_PH"))=TRUE,"Libs Grill Rollup",H429)))</f>
        <v>0</v>
      </c>
      <c r="C429" s="9">
        <f>+IS_Data!A429</f>
        <v>0</v>
      </c>
      <c r="D429" s="9">
        <f ca="1">+SUM(OFFSET(IS_Data!D429,0,('Summary P&amp;L'!$D$6-2018-1)*12):OFFSET(IS_Data!D429,0,('Summary P&amp;L'!$D$6-2018-1)*12+'Summary P&amp;L'!$B$2-1))</f>
        <v>0</v>
      </c>
      <c r="E429" s="9">
        <f ca="1">OFFSET(IS_Data!D429,0,('Summary P&amp;L'!$D$6-2018)*12+'Summary P&amp;L'!$B$2-1)</f>
        <v>0</v>
      </c>
      <c r="F429" s="9">
        <f ca="1">OFFSET(IS_Data!D429,0,('Summary P&amp;L'!$D$6-2018-1)*12+'Summary P&amp;L'!$B$2-1)</f>
        <v>0</v>
      </c>
      <c r="G429" s="7">
        <f ca="1">+SUM(OFFSET(IS_Data!D429,0,(-2015+'Summary P&amp;L'!$D$6)*12+'Summary P&amp;L'!$B$1-1):OFFSET(IS_Data!D429,0,(-2015+'Summary P&amp;L'!$D$6)*12*2-1))</f>
        <v>0</v>
      </c>
      <c r="H429" s="10">
        <f>IS_Data!B429</f>
        <v>0</v>
      </c>
    </row>
    <row r="430" spans="1:8" x14ac:dyDescent="0.5">
      <c r="A430" s="9">
        <f>+IS_Data!C430</f>
        <v>0</v>
      </c>
      <c r="B430" s="135">
        <f>IF('Summary P&amp;L'!$F$4="Libs Master","Libs Master",IF(AND('Summary P&amp;L'!$F$4="Liberatores Rollup",AND(H430&lt;&gt;"Libs_G_MA",H430&lt;&gt;"Libs_G_PH"))=TRUE,"Liberatores Rollup",IF(AND('Summary P&amp;L'!$F$4="Libs Grill Rollup",OR(H430="Libs_G_MA",H430="Libs_G_PH"))=TRUE,"Libs Grill Rollup",H430)))</f>
        <v>0</v>
      </c>
      <c r="C430" s="9">
        <f>+IS_Data!A430</f>
        <v>0</v>
      </c>
      <c r="D430" s="9">
        <f ca="1">+SUM(OFFSET(IS_Data!D430,0,('Summary P&amp;L'!$D$6-2018-1)*12):OFFSET(IS_Data!D430,0,('Summary P&amp;L'!$D$6-2018-1)*12+'Summary P&amp;L'!$B$2-1))</f>
        <v>0</v>
      </c>
      <c r="E430" s="9">
        <f ca="1">OFFSET(IS_Data!D430,0,('Summary P&amp;L'!$D$6-2018)*12+'Summary P&amp;L'!$B$2-1)</f>
        <v>0</v>
      </c>
      <c r="F430" s="9">
        <f ca="1">OFFSET(IS_Data!D430,0,('Summary P&amp;L'!$D$6-2018-1)*12+'Summary P&amp;L'!$B$2-1)</f>
        <v>0</v>
      </c>
      <c r="G430" s="7">
        <f ca="1">+SUM(OFFSET(IS_Data!D430,0,(-2015+'Summary P&amp;L'!$D$6)*12+'Summary P&amp;L'!$B$1-1):OFFSET(IS_Data!D430,0,(-2015+'Summary P&amp;L'!$D$6)*12*2-1))</f>
        <v>0</v>
      </c>
      <c r="H430" s="10">
        <f>IS_Data!B430</f>
        <v>0</v>
      </c>
    </row>
    <row r="431" spans="1:8" x14ac:dyDescent="0.5">
      <c r="A431" s="9">
        <f>+IS_Data!C431</f>
        <v>0</v>
      </c>
      <c r="B431" s="135">
        <f>IF('Summary P&amp;L'!$F$4="Libs Master","Libs Master",IF(AND('Summary P&amp;L'!$F$4="Liberatores Rollup",AND(H431&lt;&gt;"Libs_G_MA",H431&lt;&gt;"Libs_G_PH"))=TRUE,"Liberatores Rollup",IF(AND('Summary P&amp;L'!$F$4="Libs Grill Rollup",OR(H431="Libs_G_MA",H431="Libs_G_PH"))=TRUE,"Libs Grill Rollup",H431)))</f>
        <v>0</v>
      </c>
      <c r="C431" s="9">
        <f>+IS_Data!A431</f>
        <v>0</v>
      </c>
      <c r="D431" s="9">
        <f ca="1">+SUM(OFFSET(IS_Data!D431,0,('Summary P&amp;L'!$D$6-2018-1)*12):OFFSET(IS_Data!D431,0,('Summary P&amp;L'!$D$6-2018-1)*12+'Summary P&amp;L'!$B$2-1))</f>
        <v>0</v>
      </c>
      <c r="E431" s="9">
        <f ca="1">OFFSET(IS_Data!D431,0,('Summary P&amp;L'!$D$6-2018)*12+'Summary P&amp;L'!$B$2-1)</f>
        <v>0</v>
      </c>
      <c r="F431" s="9">
        <f ca="1">OFFSET(IS_Data!D431,0,('Summary P&amp;L'!$D$6-2018-1)*12+'Summary P&amp;L'!$B$2-1)</f>
        <v>0</v>
      </c>
      <c r="G431" s="7">
        <f ca="1">+SUM(OFFSET(IS_Data!D431,0,(-2015+'Summary P&amp;L'!$D$6)*12+'Summary P&amp;L'!$B$1-1):OFFSET(IS_Data!D431,0,(-2015+'Summary P&amp;L'!$D$6)*12*2-1))</f>
        <v>0</v>
      </c>
      <c r="H431" s="10">
        <f>IS_Data!B431</f>
        <v>0</v>
      </c>
    </row>
    <row r="432" spans="1:8" x14ac:dyDescent="0.5">
      <c r="A432" s="9">
        <f>+IS_Data!C432</f>
        <v>0</v>
      </c>
      <c r="B432" s="135">
        <f>IF('Summary P&amp;L'!$F$4="Libs Master","Libs Master",IF(AND('Summary P&amp;L'!$F$4="Liberatores Rollup",AND(H432&lt;&gt;"Libs_G_MA",H432&lt;&gt;"Libs_G_PH"))=TRUE,"Liberatores Rollup",IF(AND('Summary P&amp;L'!$F$4="Libs Grill Rollup",OR(H432="Libs_G_MA",H432="Libs_G_PH"))=TRUE,"Libs Grill Rollup",H432)))</f>
        <v>0</v>
      </c>
      <c r="C432" s="9">
        <f>+IS_Data!A432</f>
        <v>0</v>
      </c>
      <c r="D432" s="9">
        <f ca="1">+SUM(OFFSET(IS_Data!D432,0,('Summary P&amp;L'!$D$6-2018-1)*12):OFFSET(IS_Data!D432,0,('Summary P&amp;L'!$D$6-2018-1)*12+'Summary P&amp;L'!$B$2-1))</f>
        <v>0</v>
      </c>
      <c r="E432" s="9">
        <f ca="1">OFFSET(IS_Data!D432,0,('Summary P&amp;L'!$D$6-2018)*12+'Summary P&amp;L'!$B$2-1)</f>
        <v>0</v>
      </c>
      <c r="F432" s="9">
        <f ca="1">OFFSET(IS_Data!D432,0,('Summary P&amp;L'!$D$6-2018-1)*12+'Summary P&amp;L'!$B$2-1)</f>
        <v>0</v>
      </c>
      <c r="G432" s="7">
        <f ca="1">+SUM(OFFSET(IS_Data!D432,0,(-2015+'Summary P&amp;L'!$D$6)*12+'Summary P&amp;L'!$B$1-1):OFFSET(IS_Data!D432,0,(-2015+'Summary P&amp;L'!$D$6)*12*2-1))</f>
        <v>0</v>
      </c>
      <c r="H432" s="10">
        <f>IS_Data!B432</f>
        <v>0</v>
      </c>
    </row>
    <row r="433" spans="1:8" x14ac:dyDescent="0.5">
      <c r="A433" s="9">
        <f>+IS_Data!C433</f>
        <v>0</v>
      </c>
      <c r="B433" s="135">
        <f>IF('Summary P&amp;L'!$F$4="Libs Master","Libs Master",IF(AND('Summary P&amp;L'!$F$4="Liberatores Rollup",AND(H433&lt;&gt;"Libs_G_MA",H433&lt;&gt;"Libs_G_PH"))=TRUE,"Liberatores Rollup",IF(AND('Summary P&amp;L'!$F$4="Libs Grill Rollup",OR(H433="Libs_G_MA",H433="Libs_G_PH"))=TRUE,"Libs Grill Rollup",H433)))</f>
        <v>0</v>
      </c>
      <c r="C433" s="9">
        <f>+IS_Data!A433</f>
        <v>0</v>
      </c>
      <c r="D433" s="9">
        <f ca="1">+SUM(OFFSET(IS_Data!D433,0,('Summary P&amp;L'!$D$6-2018-1)*12):OFFSET(IS_Data!D433,0,('Summary P&amp;L'!$D$6-2018-1)*12+'Summary P&amp;L'!$B$2-1))</f>
        <v>0</v>
      </c>
      <c r="E433" s="9">
        <f ca="1">OFFSET(IS_Data!D433,0,('Summary P&amp;L'!$D$6-2018)*12+'Summary P&amp;L'!$B$2-1)</f>
        <v>0</v>
      </c>
      <c r="F433" s="9">
        <f ca="1">OFFSET(IS_Data!D433,0,('Summary P&amp;L'!$D$6-2018-1)*12+'Summary P&amp;L'!$B$2-1)</f>
        <v>0</v>
      </c>
      <c r="G433" s="7">
        <f ca="1">+SUM(OFFSET(IS_Data!D433,0,(-2015+'Summary P&amp;L'!$D$6)*12+'Summary P&amp;L'!$B$1-1):OFFSET(IS_Data!D433,0,(-2015+'Summary P&amp;L'!$D$6)*12*2-1))</f>
        <v>0</v>
      </c>
      <c r="H433" s="10">
        <f>IS_Data!B433</f>
        <v>0</v>
      </c>
    </row>
    <row r="434" spans="1:8" x14ac:dyDescent="0.5">
      <c r="A434" s="9">
        <f>+IS_Data!C434</f>
        <v>0</v>
      </c>
      <c r="B434" s="135">
        <f>IF('Summary P&amp;L'!$F$4="Libs Master","Libs Master",IF(AND('Summary P&amp;L'!$F$4="Liberatores Rollup",AND(H434&lt;&gt;"Libs_G_MA",H434&lt;&gt;"Libs_G_PH"))=TRUE,"Liberatores Rollup",IF(AND('Summary P&amp;L'!$F$4="Libs Grill Rollup",OR(H434="Libs_G_MA",H434="Libs_G_PH"))=TRUE,"Libs Grill Rollup",H434)))</f>
        <v>0</v>
      </c>
      <c r="C434" s="9">
        <f>+IS_Data!A434</f>
        <v>0</v>
      </c>
      <c r="D434" s="9">
        <f ca="1">+SUM(OFFSET(IS_Data!D434,0,('Summary P&amp;L'!$D$6-2018-1)*12):OFFSET(IS_Data!D434,0,('Summary P&amp;L'!$D$6-2018-1)*12+'Summary P&amp;L'!$B$2-1))</f>
        <v>0</v>
      </c>
      <c r="E434" s="9">
        <f ca="1">OFFSET(IS_Data!D434,0,('Summary P&amp;L'!$D$6-2018)*12+'Summary P&amp;L'!$B$2-1)</f>
        <v>0</v>
      </c>
      <c r="F434" s="9">
        <f ca="1">OFFSET(IS_Data!D434,0,('Summary P&amp;L'!$D$6-2018-1)*12+'Summary P&amp;L'!$B$2-1)</f>
        <v>0</v>
      </c>
      <c r="G434" s="7">
        <f ca="1">+SUM(OFFSET(IS_Data!D434,0,(-2015+'Summary P&amp;L'!$D$6)*12+'Summary P&amp;L'!$B$1-1):OFFSET(IS_Data!D434,0,(-2015+'Summary P&amp;L'!$D$6)*12*2-1))</f>
        <v>0</v>
      </c>
      <c r="H434" s="10">
        <f>IS_Data!B434</f>
        <v>0</v>
      </c>
    </row>
    <row r="435" spans="1:8" x14ac:dyDescent="0.5">
      <c r="A435" s="9">
        <f>+IS_Data!C435</f>
        <v>0</v>
      </c>
      <c r="B435" s="135">
        <f>IF('Summary P&amp;L'!$F$4="Libs Master","Libs Master",IF(AND('Summary P&amp;L'!$F$4="Liberatores Rollup",AND(H435&lt;&gt;"Libs_G_MA",H435&lt;&gt;"Libs_G_PH"))=TRUE,"Liberatores Rollup",IF(AND('Summary P&amp;L'!$F$4="Libs Grill Rollup",OR(H435="Libs_G_MA",H435="Libs_G_PH"))=TRUE,"Libs Grill Rollup",H435)))</f>
        <v>0</v>
      </c>
      <c r="C435" s="9">
        <f>+IS_Data!A435</f>
        <v>0</v>
      </c>
      <c r="D435" s="9">
        <f ca="1">+SUM(OFFSET(IS_Data!D435,0,('Summary P&amp;L'!$D$6-2018-1)*12):OFFSET(IS_Data!D435,0,('Summary P&amp;L'!$D$6-2018-1)*12+'Summary P&amp;L'!$B$2-1))</f>
        <v>0</v>
      </c>
      <c r="E435" s="9">
        <f ca="1">OFFSET(IS_Data!D435,0,('Summary P&amp;L'!$D$6-2018)*12+'Summary P&amp;L'!$B$2-1)</f>
        <v>0</v>
      </c>
      <c r="F435" s="9">
        <f ca="1">OFFSET(IS_Data!D435,0,('Summary P&amp;L'!$D$6-2018-1)*12+'Summary P&amp;L'!$B$2-1)</f>
        <v>0</v>
      </c>
      <c r="G435" s="7">
        <f ca="1">+SUM(OFFSET(IS_Data!D435,0,(-2015+'Summary P&amp;L'!$D$6)*12+'Summary P&amp;L'!$B$1-1):OFFSET(IS_Data!D435,0,(-2015+'Summary P&amp;L'!$D$6)*12*2-1))</f>
        <v>0</v>
      </c>
      <c r="H435" s="10">
        <f>IS_Data!B435</f>
        <v>0</v>
      </c>
    </row>
    <row r="436" spans="1:8" x14ac:dyDescent="0.5">
      <c r="A436" s="9">
        <f>+IS_Data!C436</f>
        <v>0</v>
      </c>
      <c r="B436" s="135">
        <f>IF('Summary P&amp;L'!$F$4="Libs Master","Libs Master",IF(AND('Summary P&amp;L'!$F$4="Liberatores Rollup",AND(H436&lt;&gt;"Libs_G_MA",H436&lt;&gt;"Libs_G_PH"))=TRUE,"Liberatores Rollup",IF(AND('Summary P&amp;L'!$F$4="Libs Grill Rollup",OR(H436="Libs_G_MA",H436="Libs_G_PH"))=TRUE,"Libs Grill Rollup",H436)))</f>
        <v>0</v>
      </c>
      <c r="C436" s="9">
        <f>+IS_Data!A436</f>
        <v>0</v>
      </c>
      <c r="D436" s="9">
        <f ca="1">+SUM(OFFSET(IS_Data!D436,0,('Summary P&amp;L'!$D$6-2018-1)*12):OFFSET(IS_Data!D436,0,('Summary P&amp;L'!$D$6-2018-1)*12+'Summary P&amp;L'!$B$2-1))</f>
        <v>0</v>
      </c>
      <c r="E436" s="9">
        <f ca="1">OFFSET(IS_Data!D436,0,('Summary P&amp;L'!$D$6-2018)*12+'Summary P&amp;L'!$B$2-1)</f>
        <v>0</v>
      </c>
      <c r="F436" s="9">
        <f ca="1">OFFSET(IS_Data!D436,0,('Summary P&amp;L'!$D$6-2018-1)*12+'Summary P&amp;L'!$B$2-1)</f>
        <v>0</v>
      </c>
      <c r="G436" s="7">
        <f ca="1">+SUM(OFFSET(IS_Data!D436,0,(-2015+'Summary P&amp;L'!$D$6)*12+'Summary P&amp;L'!$B$1-1):OFFSET(IS_Data!D436,0,(-2015+'Summary P&amp;L'!$D$6)*12*2-1))</f>
        <v>0</v>
      </c>
      <c r="H436" s="10">
        <f>IS_Data!B436</f>
        <v>0</v>
      </c>
    </row>
    <row r="437" spans="1:8" x14ac:dyDescent="0.5">
      <c r="A437" s="9">
        <f>+IS_Data!C437</f>
        <v>0</v>
      </c>
      <c r="B437" s="135">
        <f>IF('Summary P&amp;L'!$F$4="Libs Master","Libs Master",IF(AND('Summary P&amp;L'!$F$4="Liberatores Rollup",AND(H437&lt;&gt;"Libs_G_MA",H437&lt;&gt;"Libs_G_PH"))=TRUE,"Liberatores Rollup",IF(AND('Summary P&amp;L'!$F$4="Libs Grill Rollup",OR(H437="Libs_G_MA",H437="Libs_G_PH"))=TRUE,"Libs Grill Rollup",H437)))</f>
        <v>0</v>
      </c>
      <c r="C437" s="9">
        <f>+IS_Data!A437</f>
        <v>0</v>
      </c>
      <c r="D437" s="9">
        <f ca="1">+SUM(OFFSET(IS_Data!D437,0,('Summary P&amp;L'!$D$6-2018-1)*12):OFFSET(IS_Data!D437,0,('Summary P&amp;L'!$D$6-2018-1)*12+'Summary P&amp;L'!$B$2-1))</f>
        <v>0</v>
      </c>
      <c r="E437" s="9">
        <f ca="1">OFFSET(IS_Data!D437,0,('Summary P&amp;L'!$D$6-2018)*12+'Summary P&amp;L'!$B$2-1)</f>
        <v>0</v>
      </c>
      <c r="F437" s="9">
        <f ca="1">OFFSET(IS_Data!D437,0,('Summary P&amp;L'!$D$6-2018-1)*12+'Summary P&amp;L'!$B$2-1)</f>
        <v>0</v>
      </c>
      <c r="G437" s="7">
        <f ca="1">+SUM(OFFSET(IS_Data!D437,0,(-2015+'Summary P&amp;L'!$D$6)*12+'Summary P&amp;L'!$B$1-1):OFFSET(IS_Data!D437,0,(-2015+'Summary P&amp;L'!$D$6)*12*2-1))</f>
        <v>0</v>
      </c>
      <c r="H437" s="10">
        <f>IS_Data!B437</f>
        <v>0</v>
      </c>
    </row>
    <row r="438" spans="1:8" x14ac:dyDescent="0.5">
      <c r="A438" s="9">
        <f>+IS_Data!C438</f>
        <v>0</v>
      </c>
      <c r="B438" s="135">
        <f>IF('Summary P&amp;L'!$F$4="Libs Master","Libs Master",IF(AND('Summary P&amp;L'!$F$4="Liberatores Rollup",AND(H438&lt;&gt;"Libs_G_MA",H438&lt;&gt;"Libs_G_PH"))=TRUE,"Liberatores Rollup",IF(AND('Summary P&amp;L'!$F$4="Libs Grill Rollup",OR(H438="Libs_G_MA",H438="Libs_G_PH"))=TRUE,"Libs Grill Rollup",H438)))</f>
        <v>0</v>
      </c>
      <c r="C438" s="9">
        <f>+IS_Data!A438</f>
        <v>0</v>
      </c>
      <c r="D438" s="9">
        <f ca="1">+SUM(OFFSET(IS_Data!D438,0,('Summary P&amp;L'!$D$6-2018-1)*12):OFFSET(IS_Data!D438,0,('Summary P&amp;L'!$D$6-2018-1)*12+'Summary P&amp;L'!$B$2-1))</f>
        <v>0</v>
      </c>
      <c r="E438" s="9">
        <f ca="1">OFFSET(IS_Data!D438,0,('Summary P&amp;L'!$D$6-2018)*12+'Summary P&amp;L'!$B$2-1)</f>
        <v>0</v>
      </c>
      <c r="F438" s="9">
        <f ca="1">OFFSET(IS_Data!D438,0,('Summary P&amp;L'!$D$6-2018-1)*12+'Summary P&amp;L'!$B$2-1)</f>
        <v>0</v>
      </c>
      <c r="G438" s="7">
        <f ca="1">+SUM(OFFSET(IS_Data!D438,0,(-2015+'Summary P&amp;L'!$D$6)*12+'Summary P&amp;L'!$B$1-1):OFFSET(IS_Data!D438,0,(-2015+'Summary P&amp;L'!$D$6)*12*2-1))</f>
        <v>0</v>
      </c>
      <c r="H438" s="10">
        <f>IS_Data!B438</f>
        <v>0</v>
      </c>
    </row>
    <row r="439" spans="1:8" x14ac:dyDescent="0.5">
      <c r="A439" s="9">
        <f>+IS_Data!C439</f>
        <v>0</v>
      </c>
      <c r="B439" s="135">
        <f>IF('Summary P&amp;L'!$F$4="Libs Master","Libs Master",IF(AND('Summary P&amp;L'!$F$4="Liberatores Rollup",AND(H439&lt;&gt;"Libs_G_MA",H439&lt;&gt;"Libs_G_PH"))=TRUE,"Liberatores Rollup",IF(AND('Summary P&amp;L'!$F$4="Libs Grill Rollup",OR(H439="Libs_G_MA",H439="Libs_G_PH"))=TRUE,"Libs Grill Rollup",H439)))</f>
        <v>0</v>
      </c>
      <c r="C439" s="9">
        <f>+IS_Data!A439</f>
        <v>0</v>
      </c>
      <c r="D439" s="9">
        <f ca="1">+SUM(OFFSET(IS_Data!D439,0,('Summary P&amp;L'!$D$6-2018-1)*12):OFFSET(IS_Data!D439,0,('Summary P&amp;L'!$D$6-2018-1)*12+'Summary P&amp;L'!$B$2-1))</f>
        <v>0</v>
      </c>
      <c r="E439" s="9">
        <f ca="1">OFFSET(IS_Data!D439,0,('Summary P&amp;L'!$D$6-2018)*12+'Summary P&amp;L'!$B$2-1)</f>
        <v>0</v>
      </c>
      <c r="F439" s="9">
        <f ca="1">OFFSET(IS_Data!D439,0,('Summary P&amp;L'!$D$6-2018-1)*12+'Summary P&amp;L'!$B$2-1)</f>
        <v>0</v>
      </c>
      <c r="G439" s="7">
        <f ca="1">+SUM(OFFSET(IS_Data!D439,0,(-2015+'Summary P&amp;L'!$D$6)*12+'Summary P&amp;L'!$B$1-1):OFFSET(IS_Data!D439,0,(-2015+'Summary P&amp;L'!$D$6)*12*2-1))</f>
        <v>0</v>
      </c>
      <c r="H439" s="10">
        <f>IS_Data!B439</f>
        <v>0</v>
      </c>
    </row>
    <row r="440" spans="1:8" x14ac:dyDescent="0.5">
      <c r="A440" s="9">
        <f>+IS_Data!C440</f>
        <v>0</v>
      </c>
      <c r="B440" s="135">
        <f>IF('Summary P&amp;L'!$F$4="Libs Master","Libs Master",IF(AND('Summary P&amp;L'!$F$4="Liberatores Rollup",AND(H440&lt;&gt;"Libs_G_MA",H440&lt;&gt;"Libs_G_PH"))=TRUE,"Liberatores Rollup",IF(AND('Summary P&amp;L'!$F$4="Libs Grill Rollup",OR(H440="Libs_G_MA",H440="Libs_G_PH"))=TRUE,"Libs Grill Rollup",H440)))</f>
        <v>0</v>
      </c>
      <c r="C440" s="9">
        <f>+IS_Data!A440</f>
        <v>0</v>
      </c>
      <c r="D440" s="9">
        <f ca="1">+SUM(OFFSET(IS_Data!D440,0,('Summary P&amp;L'!$D$6-2018-1)*12):OFFSET(IS_Data!D440,0,('Summary P&amp;L'!$D$6-2018-1)*12+'Summary P&amp;L'!$B$2-1))</f>
        <v>0</v>
      </c>
      <c r="E440" s="9">
        <f ca="1">OFFSET(IS_Data!D440,0,('Summary P&amp;L'!$D$6-2018)*12+'Summary P&amp;L'!$B$2-1)</f>
        <v>0</v>
      </c>
      <c r="F440" s="9">
        <f ca="1">OFFSET(IS_Data!D440,0,('Summary P&amp;L'!$D$6-2018-1)*12+'Summary P&amp;L'!$B$2-1)</f>
        <v>0</v>
      </c>
      <c r="G440" s="7">
        <f ca="1">+SUM(OFFSET(IS_Data!D440,0,(-2015+'Summary P&amp;L'!$D$6)*12+'Summary P&amp;L'!$B$1-1):OFFSET(IS_Data!D440,0,(-2015+'Summary P&amp;L'!$D$6)*12*2-1))</f>
        <v>0</v>
      </c>
      <c r="H440" s="10">
        <f>IS_Data!B440</f>
        <v>0</v>
      </c>
    </row>
    <row r="441" spans="1:8" x14ac:dyDescent="0.5">
      <c r="A441" s="9">
        <f>+IS_Data!C441</f>
        <v>0</v>
      </c>
      <c r="B441" s="135">
        <f>IF('Summary P&amp;L'!$F$4="Libs Master","Libs Master",IF(AND('Summary P&amp;L'!$F$4="Liberatores Rollup",AND(H441&lt;&gt;"Libs_G_MA",H441&lt;&gt;"Libs_G_PH"))=TRUE,"Liberatores Rollup",IF(AND('Summary P&amp;L'!$F$4="Libs Grill Rollup",OR(H441="Libs_G_MA",H441="Libs_G_PH"))=TRUE,"Libs Grill Rollup",H441)))</f>
        <v>0</v>
      </c>
      <c r="C441" s="9">
        <f>+IS_Data!A441</f>
        <v>0</v>
      </c>
      <c r="D441" s="9">
        <f ca="1">+SUM(OFFSET(IS_Data!D441,0,('Summary P&amp;L'!$D$6-2018-1)*12):OFFSET(IS_Data!D441,0,('Summary P&amp;L'!$D$6-2018-1)*12+'Summary P&amp;L'!$B$2-1))</f>
        <v>0</v>
      </c>
      <c r="E441" s="9">
        <f ca="1">OFFSET(IS_Data!D441,0,('Summary P&amp;L'!$D$6-2018)*12+'Summary P&amp;L'!$B$2-1)</f>
        <v>0</v>
      </c>
      <c r="F441" s="9">
        <f ca="1">OFFSET(IS_Data!D441,0,('Summary P&amp;L'!$D$6-2018-1)*12+'Summary P&amp;L'!$B$2-1)</f>
        <v>0</v>
      </c>
      <c r="G441" s="7">
        <f ca="1">+SUM(OFFSET(IS_Data!D441,0,(-2015+'Summary P&amp;L'!$D$6)*12+'Summary P&amp;L'!$B$1-1):OFFSET(IS_Data!D441,0,(-2015+'Summary P&amp;L'!$D$6)*12*2-1))</f>
        <v>0</v>
      </c>
      <c r="H441" s="10">
        <f>IS_Data!B441</f>
        <v>0</v>
      </c>
    </row>
    <row r="442" spans="1:8" x14ac:dyDescent="0.5">
      <c r="A442" s="9">
        <f>+IS_Data!C442</f>
        <v>0</v>
      </c>
      <c r="B442" s="135">
        <f>IF('Summary P&amp;L'!$F$4="Libs Master","Libs Master",IF(AND('Summary P&amp;L'!$F$4="Liberatores Rollup",AND(H442&lt;&gt;"Libs_G_MA",H442&lt;&gt;"Libs_G_PH"))=TRUE,"Liberatores Rollup",IF(AND('Summary P&amp;L'!$F$4="Libs Grill Rollup",OR(H442="Libs_G_MA",H442="Libs_G_PH"))=TRUE,"Libs Grill Rollup",H442)))</f>
        <v>0</v>
      </c>
      <c r="C442" s="9">
        <f>+IS_Data!A442</f>
        <v>0</v>
      </c>
      <c r="D442" s="9">
        <f ca="1">+SUM(OFFSET(IS_Data!D442,0,('Summary P&amp;L'!$D$6-2018-1)*12):OFFSET(IS_Data!D442,0,('Summary P&amp;L'!$D$6-2018-1)*12+'Summary P&amp;L'!$B$2-1))</f>
        <v>0</v>
      </c>
      <c r="E442" s="9">
        <f ca="1">OFFSET(IS_Data!D442,0,('Summary P&amp;L'!$D$6-2018)*12+'Summary P&amp;L'!$B$2-1)</f>
        <v>0</v>
      </c>
      <c r="F442" s="9">
        <f ca="1">OFFSET(IS_Data!D442,0,('Summary P&amp;L'!$D$6-2018-1)*12+'Summary P&amp;L'!$B$2-1)</f>
        <v>0</v>
      </c>
      <c r="G442" s="7">
        <f ca="1">+SUM(OFFSET(IS_Data!D442,0,(-2015+'Summary P&amp;L'!$D$6)*12+'Summary P&amp;L'!$B$1-1):OFFSET(IS_Data!D442,0,(-2015+'Summary P&amp;L'!$D$6)*12*2-1))</f>
        <v>0</v>
      </c>
      <c r="H442" s="10">
        <f>IS_Data!B442</f>
        <v>0</v>
      </c>
    </row>
    <row r="443" spans="1:8" x14ac:dyDescent="0.5">
      <c r="A443" s="9">
        <f>+IS_Data!C443</f>
        <v>0</v>
      </c>
      <c r="B443" s="135">
        <f>IF('Summary P&amp;L'!$F$4="Libs Master","Libs Master",IF(AND('Summary P&amp;L'!$F$4="Liberatores Rollup",AND(H443&lt;&gt;"Libs_G_MA",H443&lt;&gt;"Libs_G_PH"))=TRUE,"Liberatores Rollup",IF(AND('Summary P&amp;L'!$F$4="Libs Grill Rollup",OR(H443="Libs_G_MA",H443="Libs_G_PH"))=TRUE,"Libs Grill Rollup",H443)))</f>
        <v>0</v>
      </c>
      <c r="C443" s="9">
        <f>+IS_Data!A443</f>
        <v>0</v>
      </c>
      <c r="D443" s="9">
        <f ca="1">+SUM(OFFSET(IS_Data!D443,0,('Summary P&amp;L'!$D$6-2018-1)*12):OFFSET(IS_Data!D443,0,('Summary P&amp;L'!$D$6-2018-1)*12+'Summary P&amp;L'!$B$2-1))</f>
        <v>0</v>
      </c>
      <c r="E443" s="9">
        <f ca="1">OFFSET(IS_Data!D443,0,('Summary P&amp;L'!$D$6-2018)*12+'Summary P&amp;L'!$B$2-1)</f>
        <v>0</v>
      </c>
      <c r="F443" s="9">
        <f ca="1">OFFSET(IS_Data!D443,0,('Summary P&amp;L'!$D$6-2018-1)*12+'Summary P&amp;L'!$B$2-1)</f>
        <v>0</v>
      </c>
      <c r="G443" s="7">
        <f ca="1">+SUM(OFFSET(IS_Data!D443,0,(-2015+'Summary P&amp;L'!$D$6)*12+'Summary P&amp;L'!$B$1-1):OFFSET(IS_Data!D443,0,(-2015+'Summary P&amp;L'!$D$6)*12*2-1))</f>
        <v>0</v>
      </c>
      <c r="H443" s="10">
        <f>IS_Data!B443</f>
        <v>0</v>
      </c>
    </row>
    <row r="444" spans="1:8" x14ac:dyDescent="0.5">
      <c r="A444" s="9">
        <f>+IS_Data!C444</f>
        <v>0</v>
      </c>
      <c r="B444" s="135">
        <f>IF('Summary P&amp;L'!$F$4="Libs Master","Libs Master",IF(AND('Summary P&amp;L'!$F$4="Liberatores Rollup",AND(H444&lt;&gt;"Libs_G_MA",H444&lt;&gt;"Libs_G_PH"))=TRUE,"Liberatores Rollup",IF(AND('Summary P&amp;L'!$F$4="Libs Grill Rollup",OR(H444="Libs_G_MA",H444="Libs_G_PH"))=TRUE,"Libs Grill Rollup",H444)))</f>
        <v>0</v>
      </c>
      <c r="C444" s="9">
        <f>+IS_Data!A444</f>
        <v>0</v>
      </c>
      <c r="D444" s="9">
        <f ca="1">+SUM(OFFSET(IS_Data!D444,0,('Summary P&amp;L'!$D$6-2018-1)*12):OFFSET(IS_Data!D444,0,('Summary P&amp;L'!$D$6-2018-1)*12+'Summary P&amp;L'!$B$2-1))</f>
        <v>0</v>
      </c>
      <c r="E444" s="9">
        <f ca="1">OFFSET(IS_Data!D444,0,('Summary P&amp;L'!$D$6-2018)*12+'Summary P&amp;L'!$B$2-1)</f>
        <v>0</v>
      </c>
      <c r="F444" s="9">
        <f ca="1">OFFSET(IS_Data!D444,0,('Summary P&amp;L'!$D$6-2018-1)*12+'Summary P&amp;L'!$B$2-1)</f>
        <v>0</v>
      </c>
      <c r="G444" s="7">
        <f ca="1">+SUM(OFFSET(IS_Data!D444,0,(-2015+'Summary P&amp;L'!$D$6)*12+'Summary P&amp;L'!$B$1-1):OFFSET(IS_Data!D444,0,(-2015+'Summary P&amp;L'!$D$6)*12*2-1))</f>
        <v>0</v>
      </c>
      <c r="H444" s="10">
        <f>IS_Data!B444</f>
        <v>0</v>
      </c>
    </row>
    <row r="445" spans="1:8" x14ac:dyDescent="0.5">
      <c r="A445" s="9">
        <f>+IS_Data!C445</f>
        <v>0</v>
      </c>
      <c r="B445" s="135">
        <f>IF('Summary P&amp;L'!$F$4="Libs Master","Libs Master",IF(AND('Summary P&amp;L'!$F$4="Liberatores Rollup",AND(H445&lt;&gt;"Libs_G_MA",H445&lt;&gt;"Libs_G_PH"))=TRUE,"Liberatores Rollup",IF(AND('Summary P&amp;L'!$F$4="Libs Grill Rollup",OR(H445="Libs_G_MA",H445="Libs_G_PH"))=TRUE,"Libs Grill Rollup",H445)))</f>
        <v>0</v>
      </c>
      <c r="C445" s="9">
        <f>+IS_Data!A445</f>
        <v>0</v>
      </c>
      <c r="D445" s="9">
        <f ca="1">+SUM(OFFSET(IS_Data!D445,0,('Summary P&amp;L'!$D$6-2018-1)*12):OFFSET(IS_Data!D445,0,('Summary P&amp;L'!$D$6-2018-1)*12+'Summary P&amp;L'!$B$2-1))</f>
        <v>0</v>
      </c>
      <c r="E445" s="9">
        <f ca="1">OFFSET(IS_Data!D445,0,('Summary P&amp;L'!$D$6-2018)*12+'Summary P&amp;L'!$B$2-1)</f>
        <v>0</v>
      </c>
      <c r="F445" s="9">
        <f ca="1">OFFSET(IS_Data!D445,0,('Summary P&amp;L'!$D$6-2018-1)*12+'Summary P&amp;L'!$B$2-1)</f>
        <v>0</v>
      </c>
      <c r="G445" s="7">
        <f ca="1">+SUM(OFFSET(IS_Data!D445,0,(-2015+'Summary P&amp;L'!$D$6)*12+'Summary P&amp;L'!$B$1-1):OFFSET(IS_Data!D445,0,(-2015+'Summary P&amp;L'!$D$6)*12*2-1))</f>
        <v>0</v>
      </c>
      <c r="H445" s="10">
        <f>IS_Data!B445</f>
        <v>0</v>
      </c>
    </row>
    <row r="446" spans="1:8" x14ac:dyDescent="0.5">
      <c r="A446" s="9">
        <f>+IS_Data!C446</f>
        <v>0</v>
      </c>
      <c r="B446" s="135">
        <f>IF('Summary P&amp;L'!$F$4="Libs Master","Libs Master",IF(AND('Summary P&amp;L'!$F$4="Liberatores Rollup",AND(H446&lt;&gt;"Libs_G_MA",H446&lt;&gt;"Libs_G_PH"))=TRUE,"Liberatores Rollup",IF(AND('Summary P&amp;L'!$F$4="Libs Grill Rollup",OR(H446="Libs_G_MA",H446="Libs_G_PH"))=TRUE,"Libs Grill Rollup",H446)))</f>
        <v>0</v>
      </c>
      <c r="C446" s="9">
        <f>+IS_Data!A446</f>
        <v>0</v>
      </c>
      <c r="D446" s="9">
        <f ca="1">+SUM(OFFSET(IS_Data!D446,0,('Summary P&amp;L'!$D$6-2018-1)*12):OFFSET(IS_Data!D446,0,('Summary P&amp;L'!$D$6-2018-1)*12+'Summary P&amp;L'!$B$2-1))</f>
        <v>0</v>
      </c>
      <c r="E446" s="9">
        <f ca="1">OFFSET(IS_Data!D446,0,('Summary P&amp;L'!$D$6-2018)*12+'Summary P&amp;L'!$B$2-1)</f>
        <v>0</v>
      </c>
      <c r="F446" s="9">
        <f ca="1">OFFSET(IS_Data!D446,0,('Summary P&amp;L'!$D$6-2018-1)*12+'Summary P&amp;L'!$B$2-1)</f>
        <v>0</v>
      </c>
      <c r="G446" s="7">
        <f ca="1">+SUM(OFFSET(IS_Data!D446,0,(-2015+'Summary P&amp;L'!$D$6)*12+'Summary P&amp;L'!$B$1-1):OFFSET(IS_Data!D446,0,(-2015+'Summary P&amp;L'!$D$6)*12*2-1))</f>
        <v>0</v>
      </c>
      <c r="H446" s="10">
        <f>IS_Data!B446</f>
        <v>0</v>
      </c>
    </row>
    <row r="447" spans="1:8" x14ac:dyDescent="0.5">
      <c r="A447" s="9">
        <f>+IS_Data!C447</f>
        <v>0</v>
      </c>
      <c r="B447" s="135">
        <f>IF('Summary P&amp;L'!$F$4="Libs Master","Libs Master",IF(AND('Summary P&amp;L'!$F$4="Liberatores Rollup",AND(H447&lt;&gt;"Libs_G_MA",H447&lt;&gt;"Libs_G_PH"))=TRUE,"Liberatores Rollup",IF(AND('Summary P&amp;L'!$F$4="Libs Grill Rollup",OR(H447="Libs_G_MA",H447="Libs_G_PH"))=TRUE,"Libs Grill Rollup",H447)))</f>
        <v>0</v>
      </c>
      <c r="C447" s="9">
        <f>+IS_Data!A447</f>
        <v>0</v>
      </c>
      <c r="D447" s="9">
        <f ca="1">+SUM(OFFSET(IS_Data!D447,0,('Summary P&amp;L'!$D$6-2018-1)*12):OFFSET(IS_Data!D447,0,('Summary P&amp;L'!$D$6-2018-1)*12+'Summary P&amp;L'!$B$2-1))</f>
        <v>0</v>
      </c>
      <c r="E447" s="9">
        <f ca="1">OFFSET(IS_Data!D447,0,('Summary P&amp;L'!$D$6-2018)*12+'Summary P&amp;L'!$B$2-1)</f>
        <v>0</v>
      </c>
      <c r="F447" s="9">
        <f ca="1">OFFSET(IS_Data!D447,0,('Summary P&amp;L'!$D$6-2018-1)*12+'Summary P&amp;L'!$B$2-1)</f>
        <v>0</v>
      </c>
      <c r="G447" s="7">
        <f ca="1">+SUM(OFFSET(IS_Data!D447,0,(-2015+'Summary P&amp;L'!$D$6)*12+'Summary P&amp;L'!$B$1-1):OFFSET(IS_Data!D447,0,(-2015+'Summary P&amp;L'!$D$6)*12*2-1))</f>
        <v>0</v>
      </c>
      <c r="H447" s="10">
        <f>IS_Data!B447</f>
        <v>0</v>
      </c>
    </row>
    <row r="448" spans="1:8" x14ac:dyDescent="0.5">
      <c r="A448" s="9">
        <f>+IS_Data!C448</f>
        <v>0</v>
      </c>
      <c r="B448" s="135">
        <f>IF('Summary P&amp;L'!$F$4="Libs Master","Libs Master",IF(AND('Summary P&amp;L'!$F$4="Liberatores Rollup",AND(H448&lt;&gt;"Libs_G_MA",H448&lt;&gt;"Libs_G_PH"))=TRUE,"Liberatores Rollup",IF(AND('Summary P&amp;L'!$F$4="Libs Grill Rollup",OR(H448="Libs_G_MA",H448="Libs_G_PH"))=TRUE,"Libs Grill Rollup",H448)))</f>
        <v>0</v>
      </c>
      <c r="C448" s="9">
        <f>+IS_Data!A448</f>
        <v>0</v>
      </c>
      <c r="D448" s="9">
        <f ca="1">+SUM(OFFSET(IS_Data!D448,0,('Summary P&amp;L'!$D$6-2018-1)*12):OFFSET(IS_Data!D448,0,('Summary P&amp;L'!$D$6-2018-1)*12+'Summary P&amp;L'!$B$2-1))</f>
        <v>0</v>
      </c>
      <c r="E448" s="9">
        <f ca="1">OFFSET(IS_Data!D448,0,('Summary P&amp;L'!$D$6-2018)*12+'Summary P&amp;L'!$B$2-1)</f>
        <v>0</v>
      </c>
      <c r="F448" s="9">
        <f ca="1">OFFSET(IS_Data!D448,0,('Summary P&amp;L'!$D$6-2018-1)*12+'Summary P&amp;L'!$B$2-1)</f>
        <v>0</v>
      </c>
      <c r="G448" s="7">
        <f ca="1">+SUM(OFFSET(IS_Data!D448,0,(-2015+'Summary P&amp;L'!$D$6)*12+'Summary P&amp;L'!$B$1-1):OFFSET(IS_Data!D448,0,(-2015+'Summary P&amp;L'!$D$6)*12*2-1))</f>
        <v>0</v>
      </c>
      <c r="H448" s="10">
        <f>IS_Data!B448</f>
        <v>0</v>
      </c>
    </row>
    <row r="449" spans="1:8" x14ac:dyDescent="0.5">
      <c r="A449" s="9">
        <f>+IS_Data!C449</f>
        <v>0</v>
      </c>
      <c r="B449" s="135">
        <f>IF('Summary P&amp;L'!$F$4="Libs Master","Libs Master",IF(AND('Summary P&amp;L'!$F$4="Liberatores Rollup",AND(H449&lt;&gt;"Libs_G_MA",H449&lt;&gt;"Libs_G_PH"))=TRUE,"Liberatores Rollup",IF(AND('Summary P&amp;L'!$F$4="Libs Grill Rollup",OR(H449="Libs_G_MA",H449="Libs_G_PH"))=TRUE,"Libs Grill Rollup",H449)))</f>
        <v>0</v>
      </c>
      <c r="C449" s="9">
        <f>+IS_Data!A449</f>
        <v>0</v>
      </c>
      <c r="D449" s="9">
        <f ca="1">+SUM(OFFSET(IS_Data!D449,0,('Summary P&amp;L'!$D$6-2018-1)*12):OFFSET(IS_Data!D449,0,('Summary P&amp;L'!$D$6-2018-1)*12+'Summary P&amp;L'!$B$2-1))</f>
        <v>0</v>
      </c>
      <c r="E449" s="9">
        <f ca="1">OFFSET(IS_Data!D449,0,('Summary P&amp;L'!$D$6-2018)*12+'Summary P&amp;L'!$B$2-1)</f>
        <v>0</v>
      </c>
      <c r="F449" s="9">
        <f ca="1">OFFSET(IS_Data!D449,0,('Summary P&amp;L'!$D$6-2018-1)*12+'Summary P&amp;L'!$B$2-1)</f>
        <v>0</v>
      </c>
      <c r="G449" s="7">
        <f ca="1">+SUM(OFFSET(IS_Data!D449,0,(-2015+'Summary P&amp;L'!$D$6)*12+'Summary P&amp;L'!$B$1-1):OFFSET(IS_Data!D449,0,(-2015+'Summary P&amp;L'!$D$6)*12*2-1))</f>
        <v>0</v>
      </c>
      <c r="H449" s="10">
        <f>IS_Data!B449</f>
        <v>0</v>
      </c>
    </row>
    <row r="450" spans="1:8" x14ac:dyDescent="0.5">
      <c r="A450" s="9">
        <f>+IS_Data!C450</f>
        <v>0</v>
      </c>
      <c r="B450" s="135">
        <f>IF('Summary P&amp;L'!$F$4="Libs Master","Libs Master",IF(AND('Summary P&amp;L'!$F$4="Liberatores Rollup",AND(H450&lt;&gt;"Libs_G_MA",H450&lt;&gt;"Libs_G_PH"))=TRUE,"Liberatores Rollup",IF(AND('Summary P&amp;L'!$F$4="Libs Grill Rollup",OR(H450="Libs_G_MA",H450="Libs_G_PH"))=TRUE,"Libs Grill Rollup",H450)))</f>
        <v>0</v>
      </c>
      <c r="C450" s="9">
        <f>+IS_Data!A450</f>
        <v>0</v>
      </c>
      <c r="D450" s="9">
        <f ca="1">+SUM(OFFSET(IS_Data!D450,0,('Summary P&amp;L'!$D$6-2018-1)*12):OFFSET(IS_Data!D450,0,('Summary P&amp;L'!$D$6-2018-1)*12+'Summary P&amp;L'!$B$2-1))</f>
        <v>0</v>
      </c>
      <c r="E450" s="9">
        <f ca="1">OFFSET(IS_Data!D450,0,('Summary P&amp;L'!$D$6-2018)*12+'Summary P&amp;L'!$B$2-1)</f>
        <v>0</v>
      </c>
      <c r="F450" s="9">
        <f ca="1">OFFSET(IS_Data!D450,0,('Summary P&amp;L'!$D$6-2018-1)*12+'Summary P&amp;L'!$B$2-1)</f>
        <v>0</v>
      </c>
      <c r="G450" s="7">
        <f ca="1">+SUM(OFFSET(IS_Data!D450,0,(-2015+'Summary P&amp;L'!$D$6)*12+'Summary P&amp;L'!$B$1-1):OFFSET(IS_Data!D450,0,(-2015+'Summary P&amp;L'!$D$6)*12*2-1))</f>
        <v>0</v>
      </c>
      <c r="H450" s="10">
        <f>IS_Data!B450</f>
        <v>0</v>
      </c>
    </row>
    <row r="451" spans="1:8" x14ac:dyDescent="0.5">
      <c r="A451" s="9">
        <f>+IS_Data!C451</f>
        <v>0</v>
      </c>
      <c r="B451" s="135">
        <f>IF('Summary P&amp;L'!$F$4="Libs Master","Libs Master",IF(AND('Summary P&amp;L'!$F$4="Liberatores Rollup",AND(H451&lt;&gt;"Libs_G_MA",H451&lt;&gt;"Libs_G_PH"))=TRUE,"Liberatores Rollup",IF(AND('Summary P&amp;L'!$F$4="Libs Grill Rollup",OR(H451="Libs_G_MA",H451="Libs_G_PH"))=TRUE,"Libs Grill Rollup",H451)))</f>
        <v>0</v>
      </c>
      <c r="C451" s="9">
        <f>+IS_Data!A451</f>
        <v>0</v>
      </c>
      <c r="D451" s="9">
        <f ca="1">+SUM(OFFSET(IS_Data!D451,0,('Summary P&amp;L'!$D$6-2018-1)*12):OFFSET(IS_Data!D451,0,('Summary P&amp;L'!$D$6-2018-1)*12+'Summary P&amp;L'!$B$2-1))</f>
        <v>0</v>
      </c>
      <c r="E451" s="9">
        <f ca="1">OFFSET(IS_Data!D451,0,('Summary P&amp;L'!$D$6-2018)*12+'Summary P&amp;L'!$B$2-1)</f>
        <v>0</v>
      </c>
      <c r="F451" s="9">
        <f ca="1">OFFSET(IS_Data!D451,0,('Summary P&amp;L'!$D$6-2018-1)*12+'Summary P&amp;L'!$B$2-1)</f>
        <v>0</v>
      </c>
      <c r="G451" s="7">
        <f ca="1">+SUM(OFFSET(IS_Data!D451,0,(-2015+'Summary P&amp;L'!$D$6)*12+'Summary P&amp;L'!$B$1-1):OFFSET(IS_Data!D451,0,(-2015+'Summary P&amp;L'!$D$6)*12*2-1))</f>
        <v>0</v>
      </c>
      <c r="H451" s="10">
        <f>IS_Data!B451</f>
        <v>0</v>
      </c>
    </row>
    <row r="452" spans="1:8" x14ac:dyDescent="0.5">
      <c r="A452" s="9">
        <f>+IS_Data!C452</f>
        <v>0</v>
      </c>
      <c r="B452" s="135">
        <f>IF('Summary P&amp;L'!$F$4="Libs Master","Libs Master",IF(AND('Summary P&amp;L'!$F$4="Liberatores Rollup",AND(H452&lt;&gt;"Libs_G_MA",H452&lt;&gt;"Libs_G_PH"))=TRUE,"Liberatores Rollup",IF(AND('Summary P&amp;L'!$F$4="Libs Grill Rollup",OR(H452="Libs_G_MA",H452="Libs_G_PH"))=TRUE,"Libs Grill Rollup",H452)))</f>
        <v>0</v>
      </c>
      <c r="C452" s="9">
        <f>+IS_Data!A452</f>
        <v>0</v>
      </c>
      <c r="D452" s="9">
        <f ca="1">+SUM(OFFSET(IS_Data!D452,0,('Summary P&amp;L'!$D$6-2018-1)*12):OFFSET(IS_Data!D452,0,('Summary P&amp;L'!$D$6-2018-1)*12+'Summary P&amp;L'!$B$2-1))</f>
        <v>0</v>
      </c>
      <c r="E452" s="9">
        <f ca="1">OFFSET(IS_Data!D452,0,('Summary P&amp;L'!$D$6-2018)*12+'Summary P&amp;L'!$B$2-1)</f>
        <v>0</v>
      </c>
      <c r="F452" s="9">
        <f ca="1">OFFSET(IS_Data!D452,0,('Summary P&amp;L'!$D$6-2018-1)*12+'Summary P&amp;L'!$B$2-1)</f>
        <v>0</v>
      </c>
      <c r="G452" s="7">
        <f ca="1">+SUM(OFFSET(IS_Data!D452,0,(-2015+'Summary P&amp;L'!$D$6)*12+'Summary P&amp;L'!$B$1-1):OFFSET(IS_Data!D452,0,(-2015+'Summary P&amp;L'!$D$6)*12*2-1))</f>
        <v>0</v>
      </c>
      <c r="H452" s="10">
        <f>IS_Data!B452</f>
        <v>0</v>
      </c>
    </row>
    <row r="453" spans="1:8" x14ac:dyDescent="0.5">
      <c r="A453" s="9">
        <f>+IS_Data!C453</f>
        <v>0</v>
      </c>
      <c r="B453" s="135">
        <f>IF('Summary P&amp;L'!$F$4="Libs Master","Libs Master",IF(AND('Summary P&amp;L'!$F$4="Liberatores Rollup",AND(H453&lt;&gt;"Libs_G_MA",H453&lt;&gt;"Libs_G_PH"))=TRUE,"Liberatores Rollup",IF(AND('Summary P&amp;L'!$F$4="Libs Grill Rollup",OR(H453="Libs_G_MA",H453="Libs_G_PH"))=TRUE,"Libs Grill Rollup",H453)))</f>
        <v>0</v>
      </c>
      <c r="C453" s="9">
        <f>+IS_Data!A453</f>
        <v>0</v>
      </c>
      <c r="D453" s="9">
        <f ca="1">+SUM(OFFSET(IS_Data!D453,0,('Summary P&amp;L'!$D$6-2018-1)*12):OFFSET(IS_Data!D453,0,('Summary P&amp;L'!$D$6-2018-1)*12+'Summary P&amp;L'!$B$2-1))</f>
        <v>0</v>
      </c>
      <c r="E453" s="9">
        <f ca="1">OFFSET(IS_Data!D453,0,('Summary P&amp;L'!$D$6-2018)*12+'Summary P&amp;L'!$B$2-1)</f>
        <v>0</v>
      </c>
      <c r="F453" s="9">
        <f ca="1">OFFSET(IS_Data!D453,0,('Summary P&amp;L'!$D$6-2018-1)*12+'Summary P&amp;L'!$B$2-1)</f>
        <v>0</v>
      </c>
      <c r="G453" s="7">
        <f ca="1">+SUM(OFFSET(IS_Data!D453,0,(-2015+'Summary P&amp;L'!$D$6)*12+'Summary P&amp;L'!$B$1-1):OFFSET(IS_Data!D453,0,(-2015+'Summary P&amp;L'!$D$6)*12*2-1))</f>
        <v>0</v>
      </c>
      <c r="H453" s="10">
        <f>IS_Data!B453</f>
        <v>0</v>
      </c>
    </row>
    <row r="454" spans="1:8" x14ac:dyDescent="0.5">
      <c r="A454" s="9">
        <f>+IS_Data!C454</f>
        <v>0</v>
      </c>
      <c r="B454" s="135">
        <f>IF('Summary P&amp;L'!$F$4="Libs Master","Libs Master",IF(AND('Summary P&amp;L'!$F$4="Liberatores Rollup",AND(H454&lt;&gt;"Libs_G_MA",H454&lt;&gt;"Libs_G_PH"))=TRUE,"Liberatores Rollup",IF(AND('Summary P&amp;L'!$F$4="Libs Grill Rollup",OR(H454="Libs_G_MA",H454="Libs_G_PH"))=TRUE,"Libs Grill Rollup",H454)))</f>
        <v>0</v>
      </c>
      <c r="C454" s="9">
        <f>+IS_Data!A454</f>
        <v>0</v>
      </c>
      <c r="D454" s="9">
        <f ca="1">+SUM(OFFSET(IS_Data!D454,0,('Summary P&amp;L'!$D$6-2018-1)*12):OFFSET(IS_Data!D454,0,('Summary P&amp;L'!$D$6-2018-1)*12+'Summary P&amp;L'!$B$2-1))</f>
        <v>0</v>
      </c>
      <c r="E454" s="9">
        <f ca="1">OFFSET(IS_Data!D454,0,('Summary P&amp;L'!$D$6-2018)*12+'Summary P&amp;L'!$B$2-1)</f>
        <v>0</v>
      </c>
      <c r="F454" s="9">
        <f ca="1">OFFSET(IS_Data!D454,0,('Summary P&amp;L'!$D$6-2018-1)*12+'Summary P&amp;L'!$B$2-1)</f>
        <v>0</v>
      </c>
      <c r="G454" s="7">
        <f ca="1">+SUM(OFFSET(IS_Data!D454,0,(-2015+'Summary P&amp;L'!$D$6)*12+'Summary P&amp;L'!$B$1-1):OFFSET(IS_Data!D454,0,(-2015+'Summary P&amp;L'!$D$6)*12*2-1))</f>
        <v>0</v>
      </c>
      <c r="H454" s="10">
        <f>IS_Data!B454</f>
        <v>0</v>
      </c>
    </row>
    <row r="455" spans="1:8" x14ac:dyDescent="0.5">
      <c r="A455" s="9">
        <f>+IS_Data!C455</f>
        <v>0</v>
      </c>
      <c r="B455" s="135">
        <f>IF('Summary P&amp;L'!$F$4="Libs Master","Libs Master",IF(AND('Summary P&amp;L'!$F$4="Liberatores Rollup",AND(H455&lt;&gt;"Libs_G_MA",H455&lt;&gt;"Libs_G_PH"))=TRUE,"Liberatores Rollup",IF(AND('Summary P&amp;L'!$F$4="Libs Grill Rollup",OR(H455="Libs_G_MA",H455="Libs_G_PH"))=TRUE,"Libs Grill Rollup",H455)))</f>
        <v>0</v>
      </c>
      <c r="C455" s="9">
        <f>+IS_Data!A455</f>
        <v>0</v>
      </c>
      <c r="D455" s="9">
        <f ca="1">+SUM(OFFSET(IS_Data!D455,0,('Summary P&amp;L'!$D$6-2018-1)*12):OFFSET(IS_Data!D455,0,('Summary P&amp;L'!$D$6-2018-1)*12+'Summary P&amp;L'!$B$2-1))</f>
        <v>0</v>
      </c>
      <c r="E455" s="9">
        <f ca="1">OFFSET(IS_Data!D455,0,('Summary P&amp;L'!$D$6-2018)*12+'Summary P&amp;L'!$B$2-1)</f>
        <v>0</v>
      </c>
      <c r="F455" s="9">
        <f ca="1">OFFSET(IS_Data!D455,0,('Summary P&amp;L'!$D$6-2018-1)*12+'Summary P&amp;L'!$B$2-1)</f>
        <v>0</v>
      </c>
      <c r="G455" s="7">
        <f ca="1">+SUM(OFFSET(IS_Data!D455,0,(-2015+'Summary P&amp;L'!$D$6)*12+'Summary P&amp;L'!$B$1-1):OFFSET(IS_Data!D455,0,(-2015+'Summary P&amp;L'!$D$6)*12*2-1))</f>
        <v>0</v>
      </c>
      <c r="H455" s="10">
        <f>IS_Data!B455</f>
        <v>0</v>
      </c>
    </row>
    <row r="456" spans="1:8" x14ac:dyDescent="0.5">
      <c r="A456" s="9">
        <f>+IS_Data!C456</f>
        <v>0</v>
      </c>
      <c r="B456" s="135">
        <f>IF('Summary P&amp;L'!$F$4="Libs Master","Libs Master",IF(AND('Summary P&amp;L'!$F$4="Liberatores Rollup",AND(H456&lt;&gt;"Libs_G_MA",H456&lt;&gt;"Libs_G_PH"))=TRUE,"Liberatores Rollup",IF(AND('Summary P&amp;L'!$F$4="Libs Grill Rollup",OR(H456="Libs_G_MA",H456="Libs_G_PH"))=TRUE,"Libs Grill Rollup",H456)))</f>
        <v>0</v>
      </c>
      <c r="C456" s="9">
        <f>+IS_Data!A456</f>
        <v>0</v>
      </c>
      <c r="D456" s="9">
        <f ca="1">+SUM(OFFSET(IS_Data!D456,0,('Summary P&amp;L'!$D$6-2018-1)*12):OFFSET(IS_Data!D456,0,('Summary P&amp;L'!$D$6-2018-1)*12+'Summary P&amp;L'!$B$2-1))</f>
        <v>0</v>
      </c>
      <c r="E456" s="9">
        <f ca="1">OFFSET(IS_Data!D456,0,('Summary P&amp;L'!$D$6-2018)*12+'Summary P&amp;L'!$B$2-1)</f>
        <v>0</v>
      </c>
      <c r="F456" s="9">
        <f ca="1">OFFSET(IS_Data!D456,0,('Summary P&amp;L'!$D$6-2018-1)*12+'Summary P&amp;L'!$B$2-1)</f>
        <v>0</v>
      </c>
      <c r="G456" s="7">
        <f ca="1">+SUM(OFFSET(IS_Data!D456,0,(-2015+'Summary P&amp;L'!$D$6)*12+'Summary P&amp;L'!$B$1-1):OFFSET(IS_Data!D456,0,(-2015+'Summary P&amp;L'!$D$6)*12*2-1))</f>
        <v>0</v>
      </c>
      <c r="H456" s="10">
        <f>IS_Data!B456</f>
        <v>0</v>
      </c>
    </row>
    <row r="457" spans="1:8" x14ac:dyDescent="0.5">
      <c r="A457" s="9">
        <f>+IS_Data!C457</f>
        <v>0</v>
      </c>
      <c r="B457" s="135">
        <f>IF('Summary P&amp;L'!$F$4="Libs Master","Libs Master",IF(AND('Summary P&amp;L'!$F$4="Liberatores Rollup",AND(H457&lt;&gt;"Libs_G_MA",H457&lt;&gt;"Libs_G_PH"))=TRUE,"Liberatores Rollup",IF(AND('Summary P&amp;L'!$F$4="Libs Grill Rollup",OR(H457="Libs_G_MA",H457="Libs_G_PH"))=TRUE,"Libs Grill Rollup",H457)))</f>
        <v>0</v>
      </c>
      <c r="C457" s="9">
        <f>+IS_Data!A457</f>
        <v>0</v>
      </c>
      <c r="D457" s="9">
        <f ca="1">+SUM(OFFSET(IS_Data!D457,0,('Summary P&amp;L'!$D$6-2018-1)*12):OFFSET(IS_Data!D457,0,('Summary P&amp;L'!$D$6-2018-1)*12+'Summary P&amp;L'!$B$2-1))</f>
        <v>0</v>
      </c>
      <c r="E457" s="9">
        <f ca="1">OFFSET(IS_Data!D457,0,('Summary P&amp;L'!$D$6-2018)*12+'Summary P&amp;L'!$B$2-1)</f>
        <v>0</v>
      </c>
      <c r="F457" s="9">
        <f ca="1">OFFSET(IS_Data!D457,0,('Summary P&amp;L'!$D$6-2018-1)*12+'Summary P&amp;L'!$B$2-1)</f>
        <v>0</v>
      </c>
      <c r="G457" s="7">
        <f ca="1">+SUM(OFFSET(IS_Data!D457,0,(-2015+'Summary P&amp;L'!$D$6)*12+'Summary P&amp;L'!$B$1-1):OFFSET(IS_Data!D457,0,(-2015+'Summary P&amp;L'!$D$6)*12*2-1))</f>
        <v>0</v>
      </c>
      <c r="H457" s="10">
        <f>IS_Data!B457</f>
        <v>0</v>
      </c>
    </row>
    <row r="458" spans="1:8" x14ac:dyDescent="0.5">
      <c r="A458" s="9">
        <f>+IS_Data!C458</f>
        <v>0</v>
      </c>
      <c r="B458" s="135">
        <f>IF('Summary P&amp;L'!$F$4="Libs Master","Libs Master",IF(AND('Summary P&amp;L'!$F$4="Liberatores Rollup",AND(H458&lt;&gt;"Libs_G_MA",H458&lt;&gt;"Libs_G_PH"))=TRUE,"Liberatores Rollup",IF(AND('Summary P&amp;L'!$F$4="Libs Grill Rollup",OR(H458="Libs_G_MA",H458="Libs_G_PH"))=TRUE,"Libs Grill Rollup",H458)))</f>
        <v>0</v>
      </c>
      <c r="C458" s="9">
        <f>+IS_Data!A458</f>
        <v>0</v>
      </c>
      <c r="D458" s="9">
        <f ca="1">+SUM(OFFSET(IS_Data!D458,0,('Summary P&amp;L'!$D$6-2018-1)*12):OFFSET(IS_Data!D458,0,('Summary P&amp;L'!$D$6-2018-1)*12+'Summary P&amp;L'!$B$2-1))</f>
        <v>0</v>
      </c>
      <c r="E458" s="9">
        <f ca="1">OFFSET(IS_Data!D458,0,('Summary P&amp;L'!$D$6-2018)*12+'Summary P&amp;L'!$B$2-1)</f>
        <v>0</v>
      </c>
      <c r="F458" s="9">
        <f ca="1">OFFSET(IS_Data!D458,0,('Summary P&amp;L'!$D$6-2018-1)*12+'Summary P&amp;L'!$B$2-1)</f>
        <v>0</v>
      </c>
      <c r="G458" s="7">
        <f ca="1">+SUM(OFFSET(IS_Data!D458,0,(-2015+'Summary P&amp;L'!$D$6)*12+'Summary P&amp;L'!$B$1-1):OFFSET(IS_Data!D458,0,(-2015+'Summary P&amp;L'!$D$6)*12*2-1))</f>
        <v>0</v>
      </c>
      <c r="H458" s="10">
        <f>IS_Data!B458</f>
        <v>0</v>
      </c>
    </row>
    <row r="459" spans="1:8" x14ac:dyDescent="0.5">
      <c r="A459" s="9">
        <f>+IS_Data!C459</f>
        <v>0</v>
      </c>
      <c r="B459" s="135">
        <f>IF('Summary P&amp;L'!$F$4="Libs Master","Libs Master",IF(AND('Summary P&amp;L'!$F$4="Liberatores Rollup",AND(H459&lt;&gt;"Libs_G_MA",H459&lt;&gt;"Libs_G_PH"))=TRUE,"Liberatores Rollup",IF(AND('Summary P&amp;L'!$F$4="Libs Grill Rollup",OR(H459="Libs_G_MA",H459="Libs_G_PH"))=TRUE,"Libs Grill Rollup",H459)))</f>
        <v>0</v>
      </c>
      <c r="C459" s="9">
        <f>+IS_Data!A459</f>
        <v>0</v>
      </c>
      <c r="D459" s="9">
        <f ca="1">+SUM(OFFSET(IS_Data!D459,0,('Summary P&amp;L'!$D$6-2018-1)*12):OFFSET(IS_Data!D459,0,('Summary P&amp;L'!$D$6-2018-1)*12+'Summary P&amp;L'!$B$2-1))</f>
        <v>0</v>
      </c>
      <c r="E459" s="9">
        <f ca="1">OFFSET(IS_Data!D459,0,('Summary P&amp;L'!$D$6-2018)*12+'Summary P&amp;L'!$B$2-1)</f>
        <v>0</v>
      </c>
      <c r="F459" s="9">
        <f ca="1">OFFSET(IS_Data!D459,0,('Summary P&amp;L'!$D$6-2018-1)*12+'Summary P&amp;L'!$B$2-1)</f>
        <v>0</v>
      </c>
      <c r="G459" s="7">
        <f ca="1">+SUM(OFFSET(IS_Data!D459,0,(-2015+'Summary P&amp;L'!$D$6)*12+'Summary P&amp;L'!$B$1-1):OFFSET(IS_Data!D459,0,(-2015+'Summary P&amp;L'!$D$6)*12*2-1))</f>
        <v>0</v>
      </c>
      <c r="H459" s="10">
        <f>IS_Data!B459</f>
        <v>0</v>
      </c>
    </row>
    <row r="460" spans="1:8" x14ac:dyDescent="0.5">
      <c r="A460" s="9">
        <f>+IS_Data!C460</f>
        <v>0</v>
      </c>
      <c r="B460" s="135">
        <f>IF('Summary P&amp;L'!$F$4="Libs Master","Libs Master",IF(AND('Summary P&amp;L'!$F$4="Liberatores Rollup",AND(H460&lt;&gt;"Libs_G_MA",H460&lt;&gt;"Libs_G_PH"))=TRUE,"Liberatores Rollup",IF(AND('Summary P&amp;L'!$F$4="Libs Grill Rollup",OR(H460="Libs_G_MA",H460="Libs_G_PH"))=TRUE,"Libs Grill Rollup",H460)))</f>
        <v>0</v>
      </c>
      <c r="C460" s="9">
        <f>+IS_Data!A460</f>
        <v>0</v>
      </c>
      <c r="D460" s="9">
        <f ca="1">+SUM(OFFSET(IS_Data!D460,0,('Summary P&amp;L'!$D$6-2018-1)*12):OFFSET(IS_Data!D460,0,('Summary P&amp;L'!$D$6-2018-1)*12+'Summary P&amp;L'!$B$2-1))</f>
        <v>0</v>
      </c>
      <c r="E460" s="9">
        <f ca="1">OFFSET(IS_Data!D460,0,('Summary P&amp;L'!$D$6-2018)*12+'Summary P&amp;L'!$B$2-1)</f>
        <v>0</v>
      </c>
      <c r="F460" s="9">
        <f ca="1">OFFSET(IS_Data!D460,0,('Summary P&amp;L'!$D$6-2018-1)*12+'Summary P&amp;L'!$B$2-1)</f>
        <v>0</v>
      </c>
      <c r="G460" s="7">
        <f ca="1">+SUM(OFFSET(IS_Data!D460,0,(-2015+'Summary P&amp;L'!$D$6)*12+'Summary P&amp;L'!$B$1-1):OFFSET(IS_Data!D460,0,(-2015+'Summary P&amp;L'!$D$6)*12*2-1))</f>
        <v>0</v>
      </c>
      <c r="H460" s="10">
        <f>IS_Data!B460</f>
        <v>0</v>
      </c>
    </row>
    <row r="461" spans="1:8" x14ac:dyDescent="0.5">
      <c r="A461" s="9">
        <f>+IS_Data!C461</f>
        <v>0</v>
      </c>
      <c r="B461" s="135">
        <f>IF('Summary P&amp;L'!$F$4="Libs Master","Libs Master",IF(AND('Summary P&amp;L'!$F$4="Liberatores Rollup",AND(H461&lt;&gt;"Libs_G_MA",H461&lt;&gt;"Libs_G_PH"))=TRUE,"Liberatores Rollup",IF(AND('Summary P&amp;L'!$F$4="Libs Grill Rollup",OR(H461="Libs_G_MA",H461="Libs_G_PH"))=TRUE,"Libs Grill Rollup",H461)))</f>
        <v>0</v>
      </c>
      <c r="C461" s="9">
        <f>+IS_Data!A461</f>
        <v>0</v>
      </c>
      <c r="D461" s="9">
        <f ca="1">+SUM(OFFSET(IS_Data!D461,0,('Summary P&amp;L'!$D$6-2018-1)*12):OFFSET(IS_Data!D461,0,('Summary P&amp;L'!$D$6-2018-1)*12+'Summary P&amp;L'!$B$2-1))</f>
        <v>0</v>
      </c>
      <c r="E461" s="9">
        <f ca="1">OFFSET(IS_Data!D461,0,('Summary P&amp;L'!$D$6-2018)*12+'Summary P&amp;L'!$B$2-1)</f>
        <v>0</v>
      </c>
      <c r="F461" s="9">
        <f ca="1">OFFSET(IS_Data!D461,0,('Summary P&amp;L'!$D$6-2018-1)*12+'Summary P&amp;L'!$B$2-1)</f>
        <v>0</v>
      </c>
      <c r="G461" s="7">
        <f ca="1">+SUM(OFFSET(IS_Data!D461,0,(-2015+'Summary P&amp;L'!$D$6)*12+'Summary P&amp;L'!$B$1-1):OFFSET(IS_Data!D461,0,(-2015+'Summary P&amp;L'!$D$6)*12*2-1))</f>
        <v>0</v>
      </c>
      <c r="H461" s="10">
        <f>IS_Data!B461</f>
        <v>0</v>
      </c>
    </row>
    <row r="462" spans="1:8" x14ac:dyDescent="0.5">
      <c r="A462" s="9">
        <f>+IS_Data!C462</f>
        <v>0</v>
      </c>
      <c r="B462" s="135">
        <f>IF('Summary P&amp;L'!$F$4="Libs Master","Libs Master",IF(AND('Summary P&amp;L'!$F$4="Liberatores Rollup",AND(H462&lt;&gt;"Libs_G_MA",H462&lt;&gt;"Libs_G_PH"))=TRUE,"Liberatores Rollup",IF(AND('Summary P&amp;L'!$F$4="Libs Grill Rollup",OR(H462="Libs_G_MA",H462="Libs_G_PH"))=TRUE,"Libs Grill Rollup",H462)))</f>
        <v>0</v>
      </c>
      <c r="C462" s="9">
        <f>+IS_Data!A462</f>
        <v>0</v>
      </c>
      <c r="D462" s="9">
        <f ca="1">+SUM(OFFSET(IS_Data!D462,0,('Summary P&amp;L'!$D$6-2018-1)*12):OFFSET(IS_Data!D462,0,('Summary P&amp;L'!$D$6-2018-1)*12+'Summary P&amp;L'!$B$2-1))</f>
        <v>0</v>
      </c>
      <c r="E462" s="9">
        <f ca="1">OFFSET(IS_Data!D462,0,('Summary P&amp;L'!$D$6-2018)*12+'Summary P&amp;L'!$B$2-1)</f>
        <v>0</v>
      </c>
      <c r="F462" s="9">
        <f ca="1">OFFSET(IS_Data!D462,0,('Summary P&amp;L'!$D$6-2018-1)*12+'Summary P&amp;L'!$B$2-1)</f>
        <v>0</v>
      </c>
      <c r="G462" s="7">
        <f ca="1">+SUM(OFFSET(IS_Data!D462,0,(-2015+'Summary P&amp;L'!$D$6)*12+'Summary P&amp;L'!$B$1-1):OFFSET(IS_Data!D462,0,(-2015+'Summary P&amp;L'!$D$6)*12*2-1))</f>
        <v>0</v>
      </c>
      <c r="H462" s="10">
        <f>IS_Data!B462</f>
        <v>0</v>
      </c>
    </row>
    <row r="463" spans="1:8" x14ac:dyDescent="0.5">
      <c r="A463" s="9">
        <f>+IS_Data!C463</f>
        <v>0</v>
      </c>
      <c r="B463" s="135">
        <f>IF('Summary P&amp;L'!$F$4="Libs Master","Libs Master",IF(AND('Summary P&amp;L'!$F$4="Liberatores Rollup",AND(H463&lt;&gt;"Libs_G_MA",H463&lt;&gt;"Libs_G_PH"))=TRUE,"Liberatores Rollup",IF(AND('Summary P&amp;L'!$F$4="Libs Grill Rollup",OR(H463="Libs_G_MA",H463="Libs_G_PH"))=TRUE,"Libs Grill Rollup",H463)))</f>
        <v>0</v>
      </c>
      <c r="C463" s="9">
        <f>+IS_Data!A463</f>
        <v>0</v>
      </c>
      <c r="D463" s="9">
        <f ca="1">+SUM(OFFSET(IS_Data!D463,0,('Summary P&amp;L'!$D$6-2018-1)*12):OFFSET(IS_Data!D463,0,('Summary P&amp;L'!$D$6-2018-1)*12+'Summary P&amp;L'!$B$2-1))</f>
        <v>0</v>
      </c>
      <c r="E463" s="9">
        <f ca="1">OFFSET(IS_Data!D463,0,('Summary P&amp;L'!$D$6-2018)*12+'Summary P&amp;L'!$B$2-1)</f>
        <v>0</v>
      </c>
      <c r="F463" s="9">
        <f ca="1">OFFSET(IS_Data!D463,0,('Summary P&amp;L'!$D$6-2018-1)*12+'Summary P&amp;L'!$B$2-1)</f>
        <v>0</v>
      </c>
      <c r="G463" s="7">
        <f ca="1">+SUM(OFFSET(IS_Data!D463,0,(-2015+'Summary P&amp;L'!$D$6)*12+'Summary P&amp;L'!$B$1-1):OFFSET(IS_Data!D463,0,(-2015+'Summary P&amp;L'!$D$6)*12*2-1))</f>
        <v>0</v>
      </c>
      <c r="H463" s="10">
        <f>IS_Data!B463</f>
        <v>0</v>
      </c>
    </row>
    <row r="464" spans="1:8" x14ac:dyDescent="0.5">
      <c r="A464" s="9">
        <f>+IS_Data!C464</f>
        <v>0</v>
      </c>
      <c r="B464" s="135">
        <f>IF('Summary P&amp;L'!$F$4="Libs Master","Libs Master",IF(AND('Summary P&amp;L'!$F$4="Liberatores Rollup",AND(H464&lt;&gt;"Libs_G_MA",H464&lt;&gt;"Libs_G_PH"))=TRUE,"Liberatores Rollup",IF(AND('Summary P&amp;L'!$F$4="Libs Grill Rollup",OR(H464="Libs_G_MA",H464="Libs_G_PH"))=TRUE,"Libs Grill Rollup",H464)))</f>
        <v>0</v>
      </c>
      <c r="C464" s="9">
        <f>+IS_Data!A464</f>
        <v>0</v>
      </c>
      <c r="D464" s="9">
        <f ca="1">+SUM(OFFSET(IS_Data!D464,0,('Summary P&amp;L'!$D$6-2018-1)*12):OFFSET(IS_Data!D464,0,('Summary P&amp;L'!$D$6-2018-1)*12+'Summary P&amp;L'!$B$2-1))</f>
        <v>0</v>
      </c>
      <c r="E464" s="9">
        <f ca="1">OFFSET(IS_Data!D464,0,('Summary P&amp;L'!$D$6-2018)*12+'Summary P&amp;L'!$B$2-1)</f>
        <v>0</v>
      </c>
      <c r="F464" s="9">
        <f ca="1">OFFSET(IS_Data!D464,0,('Summary P&amp;L'!$D$6-2018-1)*12+'Summary P&amp;L'!$B$2-1)</f>
        <v>0</v>
      </c>
      <c r="G464" s="7">
        <f ca="1">+SUM(OFFSET(IS_Data!D464,0,(-2015+'Summary P&amp;L'!$D$6)*12+'Summary P&amp;L'!$B$1-1):OFFSET(IS_Data!D464,0,(-2015+'Summary P&amp;L'!$D$6)*12*2-1))</f>
        <v>0</v>
      </c>
      <c r="H464" s="10">
        <f>IS_Data!B464</f>
        <v>0</v>
      </c>
    </row>
    <row r="465" spans="1:8" x14ac:dyDescent="0.5">
      <c r="A465" s="9">
        <f>+IS_Data!C465</f>
        <v>0</v>
      </c>
      <c r="B465" s="135">
        <f>IF('Summary P&amp;L'!$F$4="Libs Master","Libs Master",IF(AND('Summary P&amp;L'!$F$4="Liberatores Rollup",AND(H465&lt;&gt;"Libs_G_MA",H465&lt;&gt;"Libs_G_PH"))=TRUE,"Liberatores Rollup",IF(AND('Summary P&amp;L'!$F$4="Libs Grill Rollup",OR(H465="Libs_G_MA",H465="Libs_G_PH"))=TRUE,"Libs Grill Rollup",H465)))</f>
        <v>0</v>
      </c>
      <c r="C465" s="9">
        <f>+IS_Data!A465</f>
        <v>0</v>
      </c>
      <c r="D465" s="9">
        <f ca="1">+SUM(OFFSET(IS_Data!D465,0,('Summary P&amp;L'!$D$6-2018-1)*12):OFFSET(IS_Data!D465,0,('Summary P&amp;L'!$D$6-2018-1)*12+'Summary P&amp;L'!$B$2-1))</f>
        <v>0</v>
      </c>
      <c r="E465" s="9">
        <f ca="1">OFFSET(IS_Data!D465,0,('Summary P&amp;L'!$D$6-2018)*12+'Summary P&amp;L'!$B$2-1)</f>
        <v>0</v>
      </c>
      <c r="F465" s="9">
        <f ca="1">OFFSET(IS_Data!D465,0,('Summary P&amp;L'!$D$6-2018-1)*12+'Summary P&amp;L'!$B$2-1)</f>
        <v>0</v>
      </c>
      <c r="G465" s="7">
        <f ca="1">+SUM(OFFSET(IS_Data!D465,0,(-2015+'Summary P&amp;L'!$D$6)*12+'Summary P&amp;L'!$B$1-1):OFFSET(IS_Data!D465,0,(-2015+'Summary P&amp;L'!$D$6)*12*2-1))</f>
        <v>0</v>
      </c>
      <c r="H465" s="10">
        <f>IS_Data!B465</f>
        <v>0</v>
      </c>
    </row>
    <row r="466" spans="1:8" x14ac:dyDescent="0.5">
      <c r="A466" s="9">
        <f>+IS_Data!C466</f>
        <v>0</v>
      </c>
      <c r="B466" s="135">
        <f>IF('Summary P&amp;L'!$F$4="Libs Master","Libs Master",IF(AND('Summary P&amp;L'!$F$4="Liberatores Rollup",AND(H466&lt;&gt;"Libs_G_MA",H466&lt;&gt;"Libs_G_PH"))=TRUE,"Liberatores Rollup",IF(AND('Summary P&amp;L'!$F$4="Libs Grill Rollup",OR(H466="Libs_G_MA",H466="Libs_G_PH"))=TRUE,"Libs Grill Rollup",H466)))</f>
        <v>0</v>
      </c>
      <c r="C466" s="9">
        <f>+IS_Data!A466</f>
        <v>0</v>
      </c>
      <c r="D466" s="9">
        <f ca="1">+SUM(OFFSET(IS_Data!D466,0,('Summary P&amp;L'!$D$6-2018-1)*12):OFFSET(IS_Data!D466,0,('Summary P&amp;L'!$D$6-2018-1)*12+'Summary P&amp;L'!$B$2-1))</f>
        <v>0</v>
      </c>
      <c r="E466" s="9">
        <f ca="1">OFFSET(IS_Data!D466,0,('Summary P&amp;L'!$D$6-2018)*12+'Summary P&amp;L'!$B$2-1)</f>
        <v>0</v>
      </c>
      <c r="F466" s="9">
        <f ca="1">OFFSET(IS_Data!D466,0,('Summary P&amp;L'!$D$6-2018-1)*12+'Summary P&amp;L'!$B$2-1)</f>
        <v>0</v>
      </c>
      <c r="G466" s="7">
        <f ca="1">+SUM(OFFSET(IS_Data!D466,0,(-2015+'Summary P&amp;L'!$D$6)*12+'Summary P&amp;L'!$B$1-1):OFFSET(IS_Data!D466,0,(-2015+'Summary P&amp;L'!$D$6)*12*2-1))</f>
        <v>0</v>
      </c>
      <c r="H466" s="10">
        <f>IS_Data!B466</f>
        <v>0</v>
      </c>
    </row>
    <row r="467" spans="1:8" x14ac:dyDescent="0.5">
      <c r="A467" s="9">
        <f>+IS_Data!C467</f>
        <v>0</v>
      </c>
      <c r="B467" s="135">
        <f>IF('Summary P&amp;L'!$F$4="Libs Master","Libs Master",IF(AND('Summary P&amp;L'!$F$4="Liberatores Rollup",AND(H467&lt;&gt;"Libs_G_MA",H467&lt;&gt;"Libs_G_PH"))=TRUE,"Liberatores Rollup",IF(AND('Summary P&amp;L'!$F$4="Libs Grill Rollup",OR(H467="Libs_G_MA",H467="Libs_G_PH"))=TRUE,"Libs Grill Rollup",H467)))</f>
        <v>0</v>
      </c>
      <c r="C467" s="9">
        <f>+IS_Data!A467</f>
        <v>0</v>
      </c>
      <c r="D467" s="9">
        <f ca="1">+SUM(OFFSET(IS_Data!D467,0,('Summary P&amp;L'!$D$6-2018-1)*12):OFFSET(IS_Data!D467,0,('Summary P&amp;L'!$D$6-2018-1)*12+'Summary P&amp;L'!$B$2-1))</f>
        <v>0</v>
      </c>
      <c r="E467" s="9">
        <f ca="1">OFFSET(IS_Data!D467,0,('Summary P&amp;L'!$D$6-2018)*12+'Summary P&amp;L'!$B$2-1)</f>
        <v>0</v>
      </c>
      <c r="F467" s="9">
        <f ca="1">OFFSET(IS_Data!D467,0,('Summary P&amp;L'!$D$6-2018-1)*12+'Summary P&amp;L'!$B$2-1)</f>
        <v>0</v>
      </c>
      <c r="G467" s="7">
        <f ca="1">+SUM(OFFSET(IS_Data!D467,0,(-2015+'Summary P&amp;L'!$D$6)*12+'Summary P&amp;L'!$B$1-1):OFFSET(IS_Data!D467,0,(-2015+'Summary P&amp;L'!$D$6)*12*2-1))</f>
        <v>0</v>
      </c>
      <c r="H467" s="10">
        <f>IS_Data!B467</f>
        <v>0</v>
      </c>
    </row>
    <row r="468" spans="1:8" x14ac:dyDescent="0.5">
      <c r="A468" s="9">
        <f>+IS_Data!C468</f>
        <v>0</v>
      </c>
      <c r="B468" s="135">
        <f>IF('Summary P&amp;L'!$F$4="Libs Master","Libs Master",IF(AND('Summary P&amp;L'!$F$4="Liberatores Rollup",AND(H468&lt;&gt;"Libs_G_MA",H468&lt;&gt;"Libs_G_PH"))=TRUE,"Liberatores Rollup",IF(AND('Summary P&amp;L'!$F$4="Libs Grill Rollup",OR(H468="Libs_G_MA",H468="Libs_G_PH"))=TRUE,"Libs Grill Rollup",H468)))</f>
        <v>0</v>
      </c>
      <c r="C468" s="9">
        <f>+IS_Data!A468</f>
        <v>0</v>
      </c>
      <c r="D468" s="9">
        <f ca="1">+SUM(OFFSET(IS_Data!D468,0,('Summary P&amp;L'!$D$6-2018-1)*12):OFFSET(IS_Data!D468,0,('Summary P&amp;L'!$D$6-2018-1)*12+'Summary P&amp;L'!$B$2-1))</f>
        <v>0</v>
      </c>
      <c r="E468" s="9">
        <f ca="1">OFFSET(IS_Data!D468,0,('Summary P&amp;L'!$D$6-2018)*12+'Summary P&amp;L'!$B$2-1)</f>
        <v>0</v>
      </c>
      <c r="F468" s="9">
        <f ca="1">OFFSET(IS_Data!D468,0,('Summary P&amp;L'!$D$6-2018-1)*12+'Summary P&amp;L'!$B$2-1)</f>
        <v>0</v>
      </c>
      <c r="G468" s="7">
        <f ca="1">+SUM(OFFSET(IS_Data!D468,0,(-2015+'Summary P&amp;L'!$D$6)*12+'Summary P&amp;L'!$B$1-1):OFFSET(IS_Data!D468,0,(-2015+'Summary P&amp;L'!$D$6)*12*2-1))</f>
        <v>0</v>
      </c>
      <c r="H468" s="10">
        <f>IS_Data!B468</f>
        <v>0</v>
      </c>
    </row>
    <row r="469" spans="1:8" x14ac:dyDescent="0.5">
      <c r="A469" s="9">
        <f>+IS_Data!C469</f>
        <v>0</v>
      </c>
      <c r="B469" s="135">
        <f>IF('Summary P&amp;L'!$F$4="Libs Master","Libs Master",IF(AND('Summary P&amp;L'!$F$4="Liberatores Rollup",AND(H469&lt;&gt;"Libs_G_MA",H469&lt;&gt;"Libs_G_PH"))=TRUE,"Liberatores Rollup",IF(AND('Summary P&amp;L'!$F$4="Libs Grill Rollup",OR(H469="Libs_G_MA",H469="Libs_G_PH"))=TRUE,"Libs Grill Rollup",H469)))</f>
        <v>0</v>
      </c>
      <c r="C469" s="9">
        <f>+IS_Data!A469</f>
        <v>0</v>
      </c>
      <c r="D469" s="9">
        <f ca="1">+SUM(OFFSET(IS_Data!D469,0,('Summary P&amp;L'!$D$6-2018-1)*12):OFFSET(IS_Data!D469,0,('Summary P&amp;L'!$D$6-2018-1)*12+'Summary P&amp;L'!$B$2-1))</f>
        <v>0</v>
      </c>
      <c r="E469" s="9">
        <f ca="1">OFFSET(IS_Data!D469,0,('Summary P&amp;L'!$D$6-2018)*12+'Summary P&amp;L'!$B$2-1)</f>
        <v>0</v>
      </c>
      <c r="F469" s="9">
        <f ca="1">OFFSET(IS_Data!D469,0,('Summary P&amp;L'!$D$6-2018-1)*12+'Summary P&amp;L'!$B$2-1)</f>
        <v>0</v>
      </c>
      <c r="G469" s="7">
        <f ca="1">+SUM(OFFSET(IS_Data!D469,0,(-2015+'Summary P&amp;L'!$D$6)*12+'Summary P&amp;L'!$B$1-1):OFFSET(IS_Data!D469,0,(-2015+'Summary P&amp;L'!$D$6)*12*2-1))</f>
        <v>0</v>
      </c>
      <c r="H469" s="10">
        <f>IS_Data!B469</f>
        <v>0</v>
      </c>
    </row>
    <row r="470" spans="1:8" x14ac:dyDescent="0.5">
      <c r="A470" s="9">
        <f>+IS_Data!C470</f>
        <v>0</v>
      </c>
      <c r="B470" s="135">
        <f>IF('Summary P&amp;L'!$F$4="Libs Master","Libs Master",IF(AND('Summary P&amp;L'!$F$4="Liberatores Rollup",AND(H470&lt;&gt;"Libs_G_MA",H470&lt;&gt;"Libs_G_PH"))=TRUE,"Liberatores Rollup",IF(AND('Summary P&amp;L'!$F$4="Libs Grill Rollup",OR(H470="Libs_G_MA",H470="Libs_G_PH"))=TRUE,"Libs Grill Rollup",H470)))</f>
        <v>0</v>
      </c>
      <c r="C470" s="9">
        <f>+IS_Data!A470</f>
        <v>0</v>
      </c>
      <c r="D470" s="9">
        <f ca="1">+SUM(OFFSET(IS_Data!D470,0,('Summary P&amp;L'!$D$6-2018-1)*12):OFFSET(IS_Data!D470,0,('Summary P&amp;L'!$D$6-2018-1)*12+'Summary P&amp;L'!$B$2-1))</f>
        <v>0</v>
      </c>
      <c r="E470" s="9">
        <f ca="1">OFFSET(IS_Data!D470,0,('Summary P&amp;L'!$D$6-2018)*12+'Summary P&amp;L'!$B$2-1)</f>
        <v>0</v>
      </c>
      <c r="F470" s="9">
        <f ca="1">OFFSET(IS_Data!D470,0,('Summary P&amp;L'!$D$6-2018-1)*12+'Summary P&amp;L'!$B$2-1)</f>
        <v>0</v>
      </c>
      <c r="G470" s="7">
        <f ca="1">+SUM(OFFSET(IS_Data!D470,0,(-2015+'Summary P&amp;L'!$D$6)*12+'Summary P&amp;L'!$B$1-1):OFFSET(IS_Data!D470,0,(-2015+'Summary P&amp;L'!$D$6)*12*2-1))</f>
        <v>0</v>
      </c>
      <c r="H470" s="10">
        <f>IS_Data!B470</f>
        <v>0</v>
      </c>
    </row>
    <row r="471" spans="1:8" x14ac:dyDescent="0.5">
      <c r="A471" s="9">
        <f>+IS_Data!C471</f>
        <v>0</v>
      </c>
      <c r="B471" s="135">
        <f>IF('Summary P&amp;L'!$F$4="Libs Master","Libs Master",IF(AND('Summary P&amp;L'!$F$4="Liberatores Rollup",AND(H471&lt;&gt;"Libs_G_MA",H471&lt;&gt;"Libs_G_PH"))=TRUE,"Liberatores Rollup",IF(AND('Summary P&amp;L'!$F$4="Libs Grill Rollup",OR(H471="Libs_G_MA",H471="Libs_G_PH"))=TRUE,"Libs Grill Rollup",H471)))</f>
        <v>0</v>
      </c>
      <c r="C471" s="9">
        <f>+IS_Data!A471</f>
        <v>0</v>
      </c>
      <c r="D471" s="9">
        <f ca="1">+SUM(OFFSET(IS_Data!D471,0,('Summary P&amp;L'!$D$6-2018-1)*12):OFFSET(IS_Data!D471,0,('Summary P&amp;L'!$D$6-2018-1)*12+'Summary P&amp;L'!$B$2-1))</f>
        <v>0</v>
      </c>
      <c r="E471" s="9">
        <f ca="1">OFFSET(IS_Data!D471,0,('Summary P&amp;L'!$D$6-2018)*12+'Summary P&amp;L'!$B$2-1)</f>
        <v>0</v>
      </c>
      <c r="F471" s="9">
        <f ca="1">OFFSET(IS_Data!D471,0,('Summary P&amp;L'!$D$6-2018-1)*12+'Summary P&amp;L'!$B$2-1)</f>
        <v>0</v>
      </c>
      <c r="G471" s="7">
        <f ca="1">+SUM(OFFSET(IS_Data!D471,0,(-2015+'Summary P&amp;L'!$D$6)*12+'Summary P&amp;L'!$B$1-1):OFFSET(IS_Data!D471,0,(-2015+'Summary P&amp;L'!$D$6)*12*2-1))</f>
        <v>0</v>
      </c>
      <c r="H471" s="10">
        <f>IS_Data!B471</f>
        <v>0</v>
      </c>
    </row>
    <row r="472" spans="1:8" x14ac:dyDescent="0.5">
      <c r="A472" s="9">
        <f>+IS_Data!C472</f>
        <v>0</v>
      </c>
      <c r="B472" s="135">
        <f>IF('Summary P&amp;L'!$F$4="Libs Master","Libs Master",IF(AND('Summary P&amp;L'!$F$4="Liberatores Rollup",AND(H472&lt;&gt;"Libs_G_MA",H472&lt;&gt;"Libs_G_PH"))=TRUE,"Liberatores Rollup",IF(AND('Summary P&amp;L'!$F$4="Libs Grill Rollup",OR(H472="Libs_G_MA",H472="Libs_G_PH"))=TRUE,"Libs Grill Rollup",H472)))</f>
        <v>0</v>
      </c>
      <c r="C472" s="9">
        <f>+IS_Data!A472</f>
        <v>0</v>
      </c>
      <c r="D472" s="9">
        <f ca="1">+SUM(OFFSET(IS_Data!D472,0,('Summary P&amp;L'!$D$6-2018-1)*12):OFFSET(IS_Data!D472,0,('Summary P&amp;L'!$D$6-2018-1)*12+'Summary P&amp;L'!$B$2-1))</f>
        <v>0</v>
      </c>
      <c r="E472" s="9">
        <f ca="1">OFFSET(IS_Data!D472,0,('Summary P&amp;L'!$D$6-2018)*12+'Summary P&amp;L'!$B$2-1)</f>
        <v>0</v>
      </c>
      <c r="F472" s="9">
        <f ca="1">OFFSET(IS_Data!D472,0,('Summary P&amp;L'!$D$6-2018-1)*12+'Summary P&amp;L'!$B$2-1)</f>
        <v>0</v>
      </c>
      <c r="G472" s="7">
        <f ca="1">+SUM(OFFSET(IS_Data!D472,0,(-2015+'Summary P&amp;L'!$D$6)*12+'Summary P&amp;L'!$B$1-1):OFFSET(IS_Data!D472,0,(-2015+'Summary P&amp;L'!$D$6)*12*2-1))</f>
        <v>0</v>
      </c>
      <c r="H472" s="10">
        <f>IS_Data!B472</f>
        <v>0</v>
      </c>
    </row>
    <row r="473" spans="1:8" x14ac:dyDescent="0.5">
      <c r="A473" s="9">
        <f>+IS_Data!C473</f>
        <v>0</v>
      </c>
      <c r="B473" s="135">
        <f>IF('Summary P&amp;L'!$F$4="Libs Master","Libs Master",IF(AND('Summary P&amp;L'!$F$4="Liberatores Rollup",AND(H473&lt;&gt;"Libs_G_MA",H473&lt;&gt;"Libs_G_PH"))=TRUE,"Liberatores Rollup",IF(AND('Summary P&amp;L'!$F$4="Libs Grill Rollup",OR(H473="Libs_G_MA",H473="Libs_G_PH"))=TRUE,"Libs Grill Rollup",H473)))</f>
        <v>0</v>
      </c>
      <c r="C473" s="9">
        <f>+IS_Data!A473</f>
        <v>0</v>
      </c>
      <c r="D473" s="9">
        <f ca="1">+SUM(OFFSET(IS_Data!D473,0,('Summary P&amp;L'!$D$6-2018-1)*12):OFFSET(IS_Data!D473,0,('Summary P&amp;L'!$D$6-2018-1)*12+'Summary P&amp;L'!$B$2-1))</f>
        <v>0</v>
      </c>
      <c r="E473" s="9">
        <f ca="1">OFFSET(IS_Data!D473,0,('Summary P&amp;L'!$D$6-2018)*12+'Summary P&amp;L'!$B$2-1)</f>
        <v>0</v>
      </c>
      <c r="F473" s="9">
        <f ca="1">OFFSET(IS_Data!D473,0,('Summary P&amp;L'!$D$6-2018-1)*12+'Summary P&amp;L'!$B$2-1)</f>
        <v>0</v>
      </c>
      <c r="G473" s="7">
        <f ca="1">+SUM(OFFSET(IS_Data!D473,0,(-2015+'Summary P&amp;L'!$D$6)*12+'Summary P&amp;L'!$B$1-1):OFFSET(IS_Data!D473,0,(-2015+'Summary P&amp;L'!$D$6)*12*2-1))</f>
        <v>0</v>
      </c>
      <c r="H473" s="10">
        <f>IS_Data!B473</f>
        <v>0</v>
      </c>
    </row>
    <row r="474" spans="1:8" x14ac:dyDescent="0.5">
      <c r="A474" s="9">
        <f>+IS_Data!C474</f>
        <v>0</v>
      </c>
      <c r="B474" s="135">
        <f>IF('Summary P&amp;L'!$F$4="Libs Master","Libs Master",IF(AND('Summary P&amp;L'!$F$4="Liberatores Rollup",AND(H474&lt;&gt;"Libs_G_MA",H474&lt;&gt;"Libs_G_PH"))=TRUE,"Liberatores Rollup",IF(AND('Summary P&amp;L'!$F$4="Libs Grill Rollup",OR(H474="Libs_G_MA",H474="Libs_G_PH"))=TRUE,"Libs Grill Rollup",H474)))</f>
        <v>0</v>
      </c>
      <c r="C474" s="9">
        <f>+IS_Data!A474</f>
        <v>0</v>
      </c>
      <c r="D474" s="9">
        <f ca="1">+SUM(OFFSET(IS_Data!D474,0,('Summary P&amp;L'!$D$6-2018-1)*12):OFFSET(IS_Data!D474,0,('Summary P&amp;L'!$D$6-2018-1)*12+'Summary P&amp;L'!$B$2-1))</f>
        <v>0</v>
      </c>
      <c r="E474" s="9">
        <f ca="1">OFFSET(IS_Data!D474,0,('Summary P&amp;L'!$D$6-2018)*12+'Summary P&amp;L'!$B$2-1)</f>
        <v>0</v>
      </c>
      <c r="F474" s="9">
        <f ca="1">OFFSET(IS_Data!D474,0,('Summary P&amp;L'!$D$6-2018-1)*12+'Summary P&amp;L'!$B$2-1)</f>
        <v>0</v>
      </c>
      <c r="G474" s="7">
        <f ca="1">+SUM(OFFSET(IS_Data!D474,0,(-2015+'Summary P&amp;L'!$D$6)*12+'Summary P&amp;L'!$B$1-1):OFFSET(IS_Data!D474,0,(-2015+'Summary P&amp;L'!$D$6)*12*2-1))</f>
        <v>0</v>
      </c>
      <c r="H474" s="10">
        <f>IS_Data!B474</f>
        <v>0</v>
      </c>
    </row>
    <row r="475" spans="1:8" x14ac:dyDescent="0.5">
      <c r="A475" s="9">
        <f>+IS_Data!C475</f>
        <v>0</v>
      </c>
      <c r="B475" s="135">
        <f>IF('Summary P&amp;L'!$F$4="Libs Master","Libs Master",IF(AND('Summary P&amp;L'!$F$4="Liberatores Rollup",AND(H475&lt;&gt;"Libs_G_MA",H475&lt;&gt;"Libs_G_PH"))=TRUE,"Liberatores Rollup",IF(AND('Summary P&amp;L'!$F$4="Libs Grill Rollup",OR(H475="Libs_G_MA",H475="Libs_G_PH"))=TRUE,"Libs Grill Rollup",H475)))</f>
        <v>0</v>
      </c>
      <c r="C475" s="9">
        <f>+IS_Data!A475</f>
        <v>0</v>
      </c>
      <c r="D475" s="9">
        <f ca="1">+SUM(OFFSET(IS_Data!D475,0,('Summary P&amp;L'!$D$6-2018-1)*12):OFFSET(IS_Data!D475,0,('Summary P&amp;L'!$D$6-2018-1)*12+'Summary P&amp;L'!$B$2-1))</f>
        <v>0</v>
      </c>
      <c r="E475" s="9">
        <f ca="1">OFFSET(IS_Data!D475,0,('Summary P&amp;L'!$D$6-2018)*12+'Summary P&amp;L'!$B$2-1)</f>
        <v>0</v>
      </c>
      <c r="F475" s="9">
        <f ca="1">OFFSET(IS_Data!D475,0,('Summary P&amp;L'!$D$6-2018-1)*12+'Summary P&amp;L'!$B$2-1)</f>
        <v>0</v>
      </c>
      <c r="G475" s="7">
        <f ca="1">+SUM(OFFSET(IS_Data!D475,0,(-2015+'Summary P&amp;L'!$D$6)*12+'Summary P&amp;L'!$B$1-1):OFFSET(IS_Data!D475,0,(-2015+'Summary P&amp;L'!$D$6)*12*2-1))</f>
        <v>0</v>
      </c>
      <c r="H475" s="10">
        <f>IS_Data!B475</f>
        <v>0</v>
      </c>
    </row>
    <row r="476" spans="1:8" x14ac:dyDescent="0.5">
      <c r="A476" s="9">
        <f>+IS_Data!C476</f>
        <v>0</v>
      </c>
      <c r="B476" s="135">
        <f>IF('Summary P&amp;L'!$F$4="Libs Master","Libs Master",IF(AND('Summary P&amp;L'!$F$4="Liberatores Rollup",AND(H476&lt;&gt;"Libs_G_MA",H476&lt;&gt;"Libs_G_PH"))=TRUE,"Liberatores Rollup",IF(AND('Summary P&amp;L'!$F$4="Libs Grill Rollup",OR(H476="Libs_G_MA",H476="Libs_G_PH"))=TRUE,"Libs Grill Rollup",H476)))</f>
        <v>0</v>
      </c>
      <c r="C476" s="9">
        <f>+IS_Data!A476</f>
        <v>0</v>
      </c>
      <c r="D476" s="9">
        <f ca="1">+SUM(OFFSET(IS_Data!D476,0,('Summary P&amp;L'!$D$6-2018-1)*12):OFFSET(IS_Data!D476,0,('Summary P&amp;L'!$D$6-2018-1)*12+'Summary P&amp;L'!$B$2-1))</f>
        <v>0</v>
      </c>
      <c r="E476" s="9">
        <f ca="1">OFFSET(IS_Data!D476,0,('Summary P&amp;L'!$D$6-2018)*12+'Summary P&amp;L'!$B$2-1)</f>
        <v>0</v>
      </c>
      <c r="F476" s="9">
        <f ca="1">OFFSET(IS_Data!D476,0,('Summary P&amp;L'!$D$6-2018-1)*12+'Summary P&amp;L'!$B$2-1)</f>
        <v>0</v>
      </c>
      <c r="G476" s="7">
        <f ca="1">+SUM(OFFSET(IS_Data!D476,0,(-2015+'Summary P&amp;L'!$D$6)*12+'Summary P&amp;L'!$B$1-1):OFFSET(IS_Data!D476,0,(-2015+'Summary P&amp;L'!$D$6)*12*2-1))</f>
        <v>0</v>
      </c>
      <c r="H476" s="10">
        <f>IS_Data!B476</f>
        <v>0</v>
      </c>
    </row>
    <row r="477" spans="1:8" x14ac:dyDescent="0.5">
      <c r="A477" s="9">
        <f>+IS_Data!C477</f>
        <v>0</v>
      </c>
      <c r="B477" s="135">
        <f>IF('Summary P&amp;L'!$F$4="Libs Master","Libs Master",IF(AND('Summary P&amp;L'!$F$4="Liberatores Rollup",AND(H477&lt;&gt;"Libs_G_MA",H477&lt;&gt;"Libs_G_PH"))=TRUE,"Liberatores Rollup",IF(AND('Summary P&amp;L'!$F$4="Libs Grill Rollup",OR(H477="Libs_G_MA",H477="Libs_G_PH"))=TRUE,"Libs Grill Rollup",H477)))</f>
        <v>0</v>
      </c>
      <c r="C477" s="9">
        <f>+IS_Data!A477</f>
        <v>0</v>
      </c>
      <c r="D477" s="9">
        <f ca="1">+SUM(OFFSET(IS_Data!D477,0,('Summary P&amp;L'!$D$6-2018-1)*12):OFFSET(IS_Data!D477,0,('Summary P&amp;L'!$D$6-2018-1)*12+'Summary P&amp;L'!$B$2-1))</f>
        <v>0</v>
      </c>
      <c r="E477" s="9">
        <f ca="1">OFFSET(IS_Data!D477,0,('Summary P&amp;L'!$D$6-2018)*12+'Summary P&amp;L'!$B$2-1)</f>
        <v>0</v>
      </c>
      <c r="F477" s="9">
        <f ca="1">OFFSET(IS_Data!D477,0,('Summary P&amp;L'!$D$6-2018-1)*12+'Summary P&amp;L'!$B$2-1)</f>
        <v>0</v>
      </c>
      <c r="G477" s="7">
        <f ca="1">+SUM(OFFSET(IS_Data!D477,0,(-2015+'Summary P&amp;L'!$D$6)*12+'Summary P&amp;L'!$B$1-1):OFFSET(IS_Data!D477,0,(-2015+'Summary P&amp;L'!$D$6)*12*2-1))</f>
        <v>0</v>
      </c>
      <c r="H477" s="10">
        <f>IS_Data!B477</f>
        <v>0</v>
      </c>
    </row>
    <row r="478" spans="1:8" x14ac:dyDescent="0.5">
      <c r="A478" s="9">
        <f>+IS_Data!C478</f>
        <v>0</v>
      </c>
      <c r="B478" s="135">
        <f>IF('Summary P&amp;L'!$F$4="Libs Master","Libs Master",IF(AND('Summary P&amp;L'!$F$4="Liberatores Rollup",AND(H478&lt;&gt;"Libs_G_MA",H478&lt;&gt;"Libs_G_PH"))=TRUE,"Liberatores Rollup",IF(AND('Summary P&amp;L'!$F$4="Libs Grill Rollup",OR(H478="Libs_G_MA",H478="Libs_G_PH"))=TRUE,"Libs Grill Rollup",H478)))</f>
        <v>0</v>
      </c>
      <c r="C478" s="9">
        <f>+IS_Data!A478</f>
        <v>0</v>
      </c>
      <c r="D478" s="9">
        <f ca="1">+SUM(OFFSET(IS_Data!D478,0,('Summary P&amp;L'!$D$6-2018-1)*12):OFFSET(IS_Data!D478,0,('Summary P&amp;L'!$D$6-2018-1)*12+'Summary P&amp;L'!$B$2-1))</f>
        <v>0</v>
      </c>
      <c r="E478" s="9">
        <f ca="1">OFFSET(IS_Data!D478,0,('Summary P&amp;L'!$D$6-2018)*12+'Summary P&amp;L'!$B$2-1)</f>
        <v>0</v>
      </c>
      <c r="F478" s="9">
        <f ca="1">OFFSET(IS_Data!D478,0,('Summary P&amp;L'!$D$6-2018-1)*12+'Summary P&amp;L'!$B$2-1)</f>
        <v>0</v>
      </c>
      <c r="G478" s="7">
        <f ca="1">+SUM(OFFSET(IS_Data!D478,0,(-2015+'Summary P&amp;L'!$D$6)*12+'Summary P&amp;L'!$B$1-1):OFFSET(IS_Data!D478,0,(-2015+'Summary P&amp;L'!$D$6)*12*2-1))</f>
        <v>0</v>
      </c>
      <c r="H478" s="10">
        <f>IS_Data!B478</f>
        <v>0</v>
      </c>
    </row>
    <row r="479" spans="1:8" x14ac:dyDescent="0.5">
      <c r="A479" s="9">
        <f>+IS_Data!C479</f>
        <v>0</v>
      </c>
      <c r="B479" s="135">
        <f>IF('Summary P&amp;L'!$F$4="Libs Master","Libs Master",IF(AND('Summary P&amp;L'!$F$4="Liberatores Rollup",AND(H479&lt;&gt;"Libs_G_MA",H479&lt;&gt;"Libs_G_PH"))=TRUE,"Liberatores Rollup",IF(AND('Summary P&amp;L'!$F$4="Libs Grill Rollup",OR(H479="Libs_G_MA",H479="Libs_G_PH"))=TRUE,"Libs Grill Rollup",H479)))</f>
        <v>0</v>
      </c>
      <c r="C479" s="9">
        <f>+IS_Data!A479</f>
        <v>0</v>
      </c>
      <c r="D479" s="9">
        <f ca="1">+SUM(OFFSET(IS_Data!D479,0,('Summary P&amp;L'!$D$6-2018-1)*12):OFFSET(IS_Data!D479,0,('Summary P&amp;L'!$D$6-2018-1)*12+'Summary P&amp;L'!$B$2-1))</f>
        <v>0</v>
      </c>
      <c r="E479" s="9">
        <f ca="1">OFFSET(IS_Data!D479,0,('Summary P&amp;L'!$D$6-2018)*12+'Summary P&amp;L'!$B$2-1)</f>
        <v>0</v>
      </c>
      <c r="F479" s="9">
        <f ca="1">OFFSET(IS_Data!D479,0,('Summary P&amp;L'!$D$6-2018-1)*12+'Summary P&amp;L'!$B$2-1)</f>
        <v>0</v>
      </c>
      <c r="G479" s="7">
        <f ca="1">+SUM(OFFSET(IS_Data!D479,0,(-2015+'Summary P&amp;L'!$D$6)*12+'Summary P&amp;L'!$B$1-1):OFFSET(IS_Data!D479,0,(-2015+'Summary P&amp;L'!$D$6)*12*2-1))</f>
        <v>0</v>
      </c>
      <c r="H479" s="10">
        <f>IS_Data!B479</f>
        <v>0</v>
      </c>
    </row>
    <row r="480" spans="1:8" x14ac:dyDescent="0.5">
      <c r="A480" s="9">
        <f>+IS_Data!C480</f>
        <v>0</v>
      </c>
      <c r="B480" s="135">
        <f>IF('Summary P&amp;L'!$F$4="Libs Master","Libs Master",IF(AND('Summary P&amp;L'!$F$4="Liberatores Rollup",AND(H480&lt;&gt;"Libs_G_MA",H480&lt;&gt;"Libs_G_PH"))=TRUE,"Liberatores Rollup",IF(AND('Summary P&amp;L'!$F$4="Libs Grill Rollup",OR(H480="Libs_G_MA",H480="Libs_G_PH"))=TRUE,"Libs Grill Rollup",H480)))</f>
        <v>0</v>
      </c>
      <c r="C480" s="9">
        <f>+IS_Data!A480</f>
        <v>0</v>
      </c>
      <c r="D480" s="9">
        <f ca="1">+SUM(OFFSET(IS_Data!D480,0,('Summary P&amp;L'!$D$6-2018-1)*12):OFFSET(IS_Data!D480,0,('Summary P&amp;L'!$D$6-2018-1)*12+'Summary P&amp;L'!$B$2-1))</f>
        <v>0</v>
      </c>
      <c r="E480" s="9">
        <f ca="1">OFFSET(IS_Data!D480,0,('Summary P&amp;L'!$D$6-2018)*12+'Summary P&amp;L'!$B$2-1)</f>
        <v>0</v>
      </c>
      <c r="F480" s="9">
        <f ca="1">OFFSET(IS_Data!D480,0,('Summary P&amp;L'!$D$6-2018-1)*12+'Summary P&amp;L'!$B$2-1)</f>
        <v>0</v>
      </c>
      <c r="G480" s="7">
        <f ca="1">+SUM(OFFSET(IS_Data!D480,0,(-2015+'Summary P&amp;L'!$D$6)*12+'Summary P&amp;L'!$B$1-1):OFFSET(IS_Data!D480,0,(-2015+'Summary P&amp;L'!$D$6)*12*2-1))</f>
        <v>0</v>
      </c>
      <c r="H480" s="10">
        <f>IS_Data!B480</f>
        <v>0</v>
      </c>
    </row>
    <row r="481" spans="1:8" x14ac:dyDescent="0.5">
      <c r="A481" s="9">
        <f>+IS_Data!C481</f>
        <v>0</v>
      </c>
      <c r="B481" s="135">
        <f>IF('Summary P&amp;L'!$F$4="Libs Master","Libs Master",IF(AND('Summary P&amp;L'!$F$4="Liberatores Rollup",AND(H481&lt;&gt;"Libs_G_MA",H481&lt;&gt;"Libs_G_PH"))=TRUE,"Liberatores Rollup",IF(AND('Summary P&amp;L'!$F$4="Libs Grill Rollup",OR(H481="Libs_G_MA",H481="Libs_G_PH"))=TRUE,"Libs Grill Rollup",H481)))</f>
        <v>0</v>
      </c>
      <c r="C481" s="9">
        <f>+IS_Data!A481</f>
        <v>0</v>
      </c>
      <c r="D481" s="9">
        <f ca="1">+SUM(OFFSET(IS_Data!D481,0,('Summary P&amp;L'!$D$6-2018-1)*12):OFFSET(IS_Data!D481,0,('Summary P&amp;L'!$D$6-2018-1)*12+'Summary P&amp;L'!$B$2-1))</f>
        <v>0</v>
      </c>
      <c r="E481" s="9">
        <f ca="1">OFFSET(IS_Data!D481,0,('Summary P&amp;L'!$D$6-2018)*12+'Summary P&amp;L'!$B$2-1)</f>
        <v>0</v>
      </c>
      <c r="F481" s="9">
        <f ca="1">OFFSET(IS_Data!D481,0,('Summary P&amp;L'!$D$6-2018-1)*12+'Summary P&amp;L'!$B$2-1)</f>
        <v>0</v>
      </c>
      <c r="G481" s="7">
        <f ca="1">+SUM(OFFSET(IS_Data!D481,0,(-2015+'Summary P&amp;L'!$D$6)*12+'Summary P&amp;L'!$B$1-1):OFFSET(IS_Data!D481,0,(-2015+'Summary P&amp;L'!$D$6)*12*2-1))</f>
        <v>0</v>
      </c>
      <c r="H481" s="10">
        <f>IS_Data!B481</f>
        <v>0</v>
      </c>
    </row>
    <row r="482" spans="1:8" x14ac:dyDescent="0.5">
      <c r="A482" s="9">
        <f>+IS_Data!C482</f>
        <v>0</v>
      </c>
      <c r="B482" s="135">
        <f>IF('Summary P&amp;L'!$F$4="Libs Master","Libs Master",IF(AND('Summary P&amp;L'!$F$4="Liberatores Rollup",AND(H482&lt;&gt;"Libs_G_MA",H482&lt;&gt;"Libs_G_PH"))=TRUE,"Liberatores Rollup",IF(AND('Summary P&amp;L'!$F$4="Libs Grill Rollup",OR(H482="Libs_G_MA",H482="Libs_G_PH"))=TRUE,"Libs Grill Rollup",H482)))</f>
        <v>0</v>
      </c>
      <c r="C482" s="9">
        <f>+IS_Data!A482</f>
        <v>0</v>
      </c>
      <c r="D482" s="9">
        <f ca="1">+SUM(OFFSET(IS_Data!D482,0,('Summary P&amp;L'!$D$6-2018-1)*12):OFFSET(IS_Data!D482,0,('Summary P&amp;L'!$D$6-2018-1)*12+'Summary P&amp;L'!$B$2-1))</f>
        <v>0</v>
      </c>
      <c r="E482" s="9">
        <f ca="1">OFFSET(IS_Data!D482,0,('Summary P&amp;L'!$D$6-2018)*12+'Summary P&amp;L'!$B$2-1)</f>
        <v>0</v>
      </c>
      <c r="F482" s="9">
        <f ca="1">OFFSET(IS_Data!D482,0,('Summary P&amp;L'!$D$6-2018-1)*12+'Summary P&amp;L'!$B$2-1)</f>
        <v>0</v>
      </c>
      <c r="G482" s="7">
        <f ca="1">+SUM(OFFSET(IS_Data!D482,0,(-2015+'Summary P&amp;L'!$D$6)*12+'Summary P&amp;L'!$B$1-1):OFFSET(IS_Data!D482,0,(-2015+'Summary P&amp;L'!$D$6)*12*2-1))</f>
        <v>0</v>
      </c>
      <c r="H482" s="10">
        <f>IS_Data!B482</f>
        <v>0</v>
      </c>
    </row>
    <row r="483" spans="1:8" x14ac:dyDescent="0.5">
      <c r="A483" s="9">
        <f>+IS_Data!C483</f>
        <v>0</v>
      </c>
      <c r="B483" s="135">
        <f>IF('Summary P&amp;L'!$F$4="Libs Master","Libs Master",IF(AND('Summary P&amp;L'!$F$4="Liberatores Rollup",AND(H483&lt;&gt;"Libs_G_MA",H483&lt;&gt;"Libs_G_PH"))=TRUE,"Liberatores Rollup",IF(AND('Summary P&amp;L'!$F$4="Libs Grill Rollup",OR(H483="Libs_G_MA",H483="Libs_G_PH"))=TRUE,"Libs Grill Rollup",H483)))</f>
        <v>0</v>
      </c>
      <c r="C483" s="9">
        <f>+IS_Data!A483</f>
        <v>0</v>
      </c>
      <c r="D483" s="9">
        <f ca="1">+SUM(OFFSET(IS_Data!D483,0,('Summary P&amp;L'!$D$6-2018-1)*12):OFFSET(IS_Data!D483,0,('Summary P&amp;L'!$D$6-2018-1)*12+'Summary P&amp;L'!$B$2-1))</f>
        <v>0</v>
      </c>
      <c r="E483" s="9">
        <f ca="1">OFFSET(IS_Data!D483,0,('Summary P&amp;L'!$D$6-2018)*12+'Summary P&amp;L'!$B$2-1)</f>
        <v>0</v>
      </c>
      <c r="F483" s="9">
        <f ca="1">OFFSET(IS_Data!D483,0,('Summary P&amp;L'!$D$6-2018-1)*12+'Summary P&amp;L'!$B$2-1)</f>
        <v>0</v>
      </c>
      <c r="G483" s="7">
        <f ca="1">+SUM(OFFSET(IS_Data!D483,0,(-2015+'Summary P&amp;L'!$D$6)*12+'Summary P&amp;L'!$B$1-1):OFFSET(IS_Data!D483,0,(-2015+'Summary P&amp;L'!$D$6)*12*2-1))</f>
        <v>0</v>
      </c>
      <c r="H483" s="10">
        <f>IS_Data!B483</f>
        <v>0</v>
      </c>
    </row>
    <row r="484" spans="1:8" x14ac:dyDescent="0.5">
      <c r="A484" s="9">
        <f>+IS_Data!C484</f>
        <v>0</v>
      </c>
      <c r="B484" s="135">
        <f>IF('Summary P&amp;L'!$F$4="Libs Master","Libs Master",IF(AND('Summary P&amp;L'!$F$4="Liberatores Rollup",AND(H484&lt;&gt;"Libs_G_MA",H484&lt;&gt;"Libs_G_PH"))=TRUE,"Liberatores Rollup",IF(AND('Summary P&amp;L'!$F$4="Libs Grill Rollup",OR(H484="Libs_G_MA",H484="Libs_G_PH"))=TRUE,"Libs Grill Rollup",H484)))</f>
        <v>0</v>
      </c>
      <c r="C484" s="9">
        <f>+IS_Data!A484</f>
        <v>0</v>
      </c>
      <c r="D484" s="9">
        <f ca="1">+SUM(OFFSET(IS_Data!D484,0,('Summary P&amp;L'!$D$6-2018-1)*12):OFFSET(IS_Data!D484,0,('Summary P&amp;L'!$D$6-2018-1)*12+'Summary P&amp;L'!$B$2-1))</f>
        <v>0</v>
      </c>
      <c r="E484" s="9">
        <f ca="1">OFFSET(IS_Data!D484,0,('Summary P&amp;L'!$D$6-2018)*12+'Summary P&amp;L'!$B$2-1)</f>
        <v>0</v>
      </c>
      <c r="F484" s="9">
        <f ca="1">OFFSET(IS_Data!D484,0,('Summary P&amp;L'!$D$6-2018-1)*12+'Summary P&amp;L'!$B$2-1)</f>
        <v>0</v>
      </c>
      <c r="G484" s="7">
        <f ca="1">+SUM(OFFSET(IS_Data!D484,0,(-2015+'Summary P&amp;L'!$D$6)*12+'Summary P&amp;L'!$B$1-1):OFFSET(IS_Data!D484,0,(-2015+'Summary P&amp;L'!$D$6)*12*2-1))</f>
        <v>0</v>
      </c>
      <c r="H484" s="10">
        <f>IS_Data!B484</f>
        <v>0</v>
      </c>
    </row>
    <row r="485" spans="1:8" x14ac:dyDescent="0.5">
      <c r="A485" s="9">
        <f>+IS_Data!C485</f>
        <v>0</v>
      </c>
      <c r="B485" s="135">
        <f>IF('Summary P&amp;L'!$F$4="Libs Master","Libs Master",IF(AND('Summary P&amp;L'!$F$4="Liberatores Rollup",AND(H485&lt;&gt;"Libs_G_MA",H485&lt;&gt;"Libs_G_PH"))=TRUE,"Liberatores Rollup",IF(AND('Summary P&amp;L'!$F$4="Libs Grill Rollup",OR(H485="Libs_G_MA",H485="Libs_G_PH"))=TRUE,"Libs Grill Rollup",H485)))</f>
        <v>0</v>
      </c>
      <c r="C485" s="9">
        <f>+IS_Data!A485</f>
        <v>0</v>
      </c>
      <c r="D485" s="9">
        <f ca="1">+SUM(OFFSET(IS_Data!D485,0,('Summary P&amp;L'!$D$6-2018-1)*12):OFFSET(IS_Data!D485,0,('Summary P&amp;L'!$D$6-2018-1)*12+'Summary P&amp;L'!$B$2-1))</f>
        <v>0</v>
      </c>
      <c r="E485" s="9">
        <f ca="1">OFFSET(IS_Data!D485,0,('Summary P&amp;L'!$D$6-2018)*12+'Summary P&amp;L'!$B$2-1)</f>
        <v>0</v>
      </c>
      <c r="F485" s="9">
        <f ca="1">OFFSET(IS_Data!D485,0,('Summary P&amp;L'!$D$6-2018-1)*12+'Summary P&amp;L'!$B$2-1)</f>
        <v>0</v>
      </c>
      <c r="G485" s="7">
        <f ca="1">+SUM(OFFSET(IS_Data!D485,0,(-2015+'Summary P&amp;L'!$D$6)*12+'Summary P&amp;L'!$B$1-1):OFFSET(IS_Data!D485,0,(-2015+'Summary P&amp;L'!$D$6)*12*2-1))</f>
        <v>0</v>
      </c>
      <c r="H485" s="10">
        <f>IS_Data!B485</f>
        <v>0</v>
      </c>
    </row>
    <row r="486" spans="1:8" x14ac:dyDescent="0.5">
      <c r="A486" s="9">
        <f>+IS_Data!C486</f>
        <v>0</v>
      </c>
      <c r="B486" s="135">
        <f>IF('Summary P&amp;L'!$F$4="Libs Master","Libs Master",IF(AND('Summary P&amp;L'!$F$4="Liberatores Rollup",AND(H486&lt;&gt;"Libs_G_MA",H486&lt;&gt;"Libs_G_PH"))=TRUE,"Liberatores Rollup",IF(AND('Summary P&amp;L'!$F$4="Libs Grill Rollup",OR(H486="Libs_G_MA",H486="Libs_G_PH"))=TRUE,"Libs Grill Rollup",H486)))</f>
        <v>0</v>
      </c>
      <c r="C486" s="9">
        <f>+IS_Data!A486</f>
        <v>0</v>
      </c>
      <c r="D486" s="9">
        <f ca="1">+SUM(OFFSET(IS_Data!D486,0,('Summary P&amp;L'!$D$6-2018-1)*12):OFFSET(IS_Data!D486,0,('Summary P&amp;L'!$D$6-2018-1)*12+'Summary P&amp;L'!$B$2-1))</f>
        <v>0</v>
      </c>
      <c r="E486" s="9">
        <f ca="1">OFFSET(IS_Data!D486,0,('Summary P&amp;L'!$D$6-2018)*12+'Summary P&amp;L'!$B$2-1)</f>
        <v>0</v>
      </c>
      <c r="F486" s="9">
        <f ca="1">OFFSET(IS_Data!D486,0,('Summary P&amp;L'!$D$6-2018-1)*12+'Summary P&amp;L'!$B$2-1)</f>
        <v>0</v>
      </c>
      <c r="G486" s="7">
        <f ca="1">+SUM(OFFSET(IS_Data!D486,0,(-2015+'Summary P&amp;L'!$D$6)*12+'Summary P&amp;L'!$B$1-1):OFFSET(IS_Data!D486,0,(-2015+'Summary P&amp;L'!$D$6)*12*2-1))</f>
        <v>0</v>
      </c>
      <c r="H486" s="10">
        <f>IS_Data!B486</f>
        <v>0</v>
      </c>
    </row>
    <row r="487" spans="1:8" x14ac:dyDescent="0.5">
      <c r="A487" s="9">
        <f>+IS_Data!C487</f>
        <v>0</v>
      </c>
      <c r="B487" s="135">
        <f>IF('Summary P&amp;L'!$F$4="Libs Master","Libs Master",IF(AND('Summary P&amp;L'!$F$4="Liberatores Rollup",AND(H487&lt;&gt;"Libs_G_MA",H487&lt;&gt;"Libs_G_PH"))=TRUE,"Liberatores Rollup",IF(AND('Summary P&amp;L'!$F$4="Libs Grill Rollup",OR(H487="Libs_G_MA",H487="Libs_G_PH"))=TRUE,"Libs Grill Rollup",H487)))</f>
        <v>0</v>
      </c>
      <c r="C487" s="9">
        <f>+IS_Data!A487</f>
        <v>0</v>
      </c>
      <c r="D487" s="9">
        <f ca="1">+SUM(OFFSET(IS_Data!D487,0,('Summary P&amp;L'!$D$6-2018-1)*12):OFFSET(IS_Data!D487,0,('Summary P&amp;L'!$D$6-2018-1)*12+'Summary P&amp;L'!$B$2-1))</f>
        <v>0</v>
      </c>
      <c r="E487" s="9">
        <f ca="1">OFFSET(IS_Data!D487,0,('Summary P&amp;L'!$D$6-2018)*12+'Summary P&amp;L'!$B$2-1)</f>
        <v>0</v>
      </c>
      <c r="F487" s="9">
        <f ca="1">OFFSET(IS_Data!D487,0,('Summary P&amp;L'!$D$6-2018-1)*12+'Summary P&amp;L'!$B$2-1)</f>
        <v>0</v>
      </c>
      <c r="G487" s="7">
        <f ca="1">+SUM(OFFSET(IS_Data!D487,0,(-2015+'Summary P&amp;L'!$D$6)*12+'Summary P&amp;L'!$B$1-1):OFFSET(IS_Data!D487,0,(-2015+'Summary P&amp;L'!$D$6)*12*2-1))</f>
        <v>0</v>
      </c>
      <c r="H487" s="10">
        <f>IS_Data!B487</f>
        <v>0</v>
      </c>
    </row>
    <row r="488" spans="1:8" x14ac:dyDescent="0.5">
      <c r="A488" s="9">
        <f>+IS_Data!C488</f>
        <v>0</v>
      </c>
      <c r="B488" s="135">
        <f>IF('Summary P&amp;L'!$F$4="Libs Master","Libs Master",IF(AND('Summary P&amp;L'!$F$4="Liberatores Rollup",AND(H488&lt;&gt;"Libs_G_MA",H488&lt;&gt;"Libs_G_PH"))=TRUE,"Liberatores Rollup",IF(AND('Summary P&amp;L'!$F$4="Libs Grill Rollup",OR(H488="Libs_G_MA",H488="Libs_G_PH"))=TRUE,"Libs Grill Rollup",H488)))</f>
        <v>0</v>
      </c>
      <c r="C488" s="9">
        <f>+IS_Data!A488</f>
        <v>0</v>
      </c>
      <c r="D488" s="9">
        <f ca="1">+SUM(OFFSET(IS_Data!D488,0,('Summary P&amp;L'!$D$6-2018-1)*12):OFFSET(IS_Data!D488,0,('Summary P&amp;L'!$D$6-2018-1)*12+'Summary P&amp;L'!$B$2-1))</f>
        <v>0</v>
      </c>
      <c r="E488" s="9">
        <f ca="1">OFFSET(IS_Data!D488,0,('Summary P&amp;L'!$D$6-2018)*12+'Summary P&amp;L'!$B$2-1)</f>
        <v>0</v>
      </c>
      <c r="F488" s="9">
        <f ca="1">OFFSET(IS_Data!D488,0,('Summary P&amp;L'!$D$6-2018-1)*12+'Summary P&amp;L'!$B$2-1)</f>
        <v>0</v>
      </c>
      <c r="G488" s="7">
        <f ca="1">+SUM(OFFSET(IS_Data!D488,0,(-2015+'Summary P&amp;L'!$D$6)*12+'Summary P&amp;L'!$B$1-1):OFFSET(IS_Data!D488,0,(-2015+'Summary P&amp;L'!$D$6)*12*2-1))</f>
        <v>0</v>
      </c>
      <c r="H488" s="10">
        <f>IS_Data!B488</f>
        <v>0</v>
      </c>
    </row>
    <row r="489" spans="1:8" x14ac:dyDescent="0.5">
      <c r="A489" s="9">
        <f>+IS_Data!C489</f>
        <v>0</v>
      </c>
      <c r="B489" s="135">
        <f>IF('Summary P&amp;L'!$F$4="Libs Master","Libs Master",IF(AND('Summary P&amp;L'!$F$4="Liberatores Rollup",AND(H489&lt;&gt;"Libs_G_MA",H489&lt;&gt;"Libs_G_PH"))=TRUE,"Liberatores Rollup",IF(AND('Summary P&amp;L'!$F$4="Libs Grill Rollup",OR(H489="Libs_G_MA",H489="Libs_G_PH"))=TRUE,"Libs Grill Rollup",H489)))</f>
        <v>0</v>
      </c>
      <c r="C489" s="9">
        <f>+IS_Data!A489</f>
        <v>0</v>
      </c>
      <c r="D489" s="9">
        <f ca="1">+SUM(OFFSET(IS_Data!D489,0,('Summary P&amp;L'!$D$6-2018-1)*12):OFFSET(IS_Data!D489,0,('Summary P&amp;L'!$D$6-2018-1)*12+'Summary P&amp;L'!$B$2-1))</f>
        <v>0</v>
      </c>
      <c r="E489" s="9">
        <f ca="1">OFFSET(IS_Data!D489,0,('Summary P&amp;L'!$D$6-2018)*12+'Summary P&amp;L'!$B$2-1)</f>
        <v>0</v>
      </c>
      <c r="F489" s="9">
        <f ca="1">OFFSET(IS_Data!D489,0,('Summary P&amp;L'!$D$6-2018-1)*12+'Summary P&amp;L'!$B$2-1)</f>
        <v>0</v>
      </c>
      <c r="G489" s="7">
        <f ca="1">+SUM(OFFSET(IS_Data!D489,0,(-2015+'Summary P&amp;L'!$D$6)*12+'Summary P&amp;L'!$B$1-1):OFFSET(IS_Data!D489,0,(-2015+'Summary P&amp;L'!$D$6)*12*2-1))</f>
        <v>0</v>
      </c>
      <c r="H489" s="10">
        <f>IS_Data!B489</f>
        <v>0</v>
      </c>
    </row>
    <row r="490" spans="1:8" x14ac:dyDescent="0.5">
      <c r="A490" s="9">
        <f>+IS_Data!C490</f>
        <v>0</v>
      </c>
      <c r="B490" s="135">
        <f>IF('Summary P&amp;L'!$F$4="Libs Master","Libs Master",IF(AND('Summary P&amp;L'!$F$4="Liberatores Rollup",AND(H490&lt;&gt;"Libs_G_MA",H490&lt;&gt;"Libs_G_PH"))=TRUE,"Liberatores Rollup",IF(AND('Summary P&amp;L'!$F$4="Libs Grill Rollup",OR(H490="Libs_G_MA",H490="Libs_G_PH"))=TRUE,"Libs Grill Rollup",H490)))</f>
        <v>0</v>
      </c>
      <c r="C490" s="9">
        <f>+IS_Data!A490</f>
        <v>0</v>
      </c>
      <c r="D490" s="9">
        <f ca="1">+SUM(OFFSET(IS_Data!D490,0,('Summary P&amp;L'!$D$6-2018-1)*12):OFFSET(IS_Data!D490,0,('Summary P&amp;L'!$D$6-2018-1)*12+'Summary P&amp;L'!$B$2-1))</f>
        <v>0</v>
      </c>
      <c r="E490" s="9">
        <f ca="1">OFFSET(IS_Data!D490,0,('Summary P&amp;L'!$D$6-2018)*12+'Summary P&amp;L'!$B$2-1)</f>
        <v>0</v>
      </c>
      <c r="F490" s="9">
        <f ca="1">OFFSET(IS_Data!D490,0,('Summary P&amp;L'!$D$6-2018-1)*12+'Summary P&amp;L'!$B$2-1)</f>
        <v>0</v>
      </c>
      <c r="G490" s="7">
        <f ca="1">+SUM(OFFSET(IS_Data!D490,0,(-2015+'Summary P&amp;L'!$D$6)*12+'Summary P&amp;L'!$B$1-1):OFFSET(IS_Data!D490,0,(-2015+'Summary P&amp;L'!$D$6)*12*2-1))</f>
        <v>0</v>
      </c>
      <c r="H490" s="10">
        <f>IS_Data!B490</f>
        <v>0</v>
      </c>
    </row>
    <row r="491" spans="1:8" x14ac:dyDescent="0.5">
      <c r="A491" s="9">
        <f>+IS_Data!C491</f>
        <v>0</v>
      </c>
      <c r="B491" s="135">
        <f>IF('Summary P&amp;L'!$F$4="Libs Master","Libs Master",IF(AND('Summary P&amp;L'!$F$4="Liberatores Rollup",AND(H491&lt;&gt;"Libs_G_MA",H491&lt;&gt;"Libs_G_PH"))=TRUE,"Liberatores Rollup",IF(AND('Summary P&amp;L'!$F$4="Libs Grill Rollup",OR(H491="Libs_G_MA",H491="Libs_G_PH"))=TRUE,"Libs Grill Rollup",H491)))</f>
        <v>0</v>
      </c>
      <c r="C491" s="9">
        <f>+IS_Data!A491</f>
        <v>0</v>
      </c>
      <c r="D491" s="9">
        <f ca="1">+SUM(OFFSET(IS_Data!D491,0,('Summary P&amp;L'!$D$6-2018-1)*12):OFFSET(IS_Data!D491,0,('Summary P&amp;L'!$D$6-2018-1)*12+'Summary P&amp;L'!$B$2-1))</f>
        <v>0</v>
      </c>
      <c r="E491" s="9">
        <f ca="1">OFFSET(IS_Data!D491,0,('Summary P&amp;L'!$D$6-2018)*12+'Summary P&amp;L'!$B$2-1)</f>
        <v>0</v>
      </c>
      <c r="F491" s="9">
        <f ca="1">OFFSET(IS_Data!D491,0,('Summary P&amp;L'!$D$6-2018-1)*12+'Summary P&amp;L'!$B$2-1)</f>
        <v>0</v>
      </c>
      <c r="G491" s="7">
        <f ca="1">+SUM(OFFSET(IS_Data!D491,0,(-2015+'Summary P&amp;L'!$D$6)*12+'Summary P&amp;L'!$B$1-1):OFFSET(IS_Data!D491,0,(-2015+'Summary P&amp;L'!$D$6)*12*2-1))</f>
        <v>0</v>
      </c>
      <c r="H491" s="10">
        <f>IS_Data!B491</f>
        <v>0</v>
      </c>
    </row>
    <row r="492" spans="1:8" x14ac:dyDescent="0.5">
      <c r="A492" s="9">
        <f>+IS_Data!C492</f>
        <v>0</v>
      </c>
      <c r="B492" s="135">
        <f>IF('Summary P&amp;L'!$F$4="Libs Master","Libs Master",IF(AND('Summary P&amp;L'!$F$4="Liberatores Rollup",AND(H492&lt;&gt;"Libs_G_MA",H492&lt;&gt;"Libs_G_PH"))=TRUE,"Liberatores Rollup",IF(AND('Summary P&amp;L'!$F$4="Libs Grill Rollup",OR(H492="Libs_G_MA",H492="Libs_G_PH"))=TRUE,"Libs Grill Rollup",H492)))</f>
        <v>0</v>
      </c>
      <c r="C492" s="9">
        <f>+IS_Data!A492</f>
        <v>0</v>
      </c>
      <c r="D492" s="9">
        <f ca="1">+SUM(OFFSET(IS_Data!D492,0,('Summary P&amp;L'!$D$6-2018-1)*12):OFFSET(IS_Data!D492,0,('Summary P&amp;L'!$D$6-2018-1)*12+'Summary P&amp;L'!$B$2-1))</f>
        <v>0</v>
      </c>
      <c r="E492" s="9">
        <f ca="1">OFFSET(IS_Data!D492,0,('Summary P&amp;L'!$D$6-2018)*12+'Summary P&amp;L'!$B$2-1)</f>
        <v>0</v>
      </c>
      <c r="F492" s="9">
        <f ca="1">OFFSET(IS_Data!D492,0,('Summary P&amp;L'!$D$6-2018-1)*12+'Summary P&amp;L'!$B$2-1)</f>
        <v>0</v>
      </c>
      <c r="G492" s="7">
        <f ca="1">+SUM(OFFSET(IS_Data!D492,0,(-2015+'Summary P&amp;L'!$D$6)*12+'Summary P&amp;L'!$B$1-1):OFFSET(IS_Data!D492,0,(-2015+'Summary P&amp;L'!$D$6)*12*2-1))</f>
        <v>0</v>
      </c>
      <c r="H492" s="10">
        <f>IS_Data!B492</f>
        <v>0</v>
      </c>
    </row>
    <row r="493" spans="1:8" x14ac:dyDescent="0.5">
      <c r="A493" s="9">
        <f>+IS_Data!C493</f>
        <v>0</v>
      </c>
      <c r="B493" s="135">
        <f>IF('Summary P&amp;L'!$F$4="Libs Master","Libs Master",IF(AND('Summary P&amp;L'!$F$4="Liberatores Rollup",AND(H493&lt;&gt;"Libs_G_MA",H493&lt;&gt;"Libs_G_PH"))=TRUE,"Liberatores Rollup",IF(AND('Summary P&amp;L'!$F$4="Libs Grill Rollup",OR(H493="Libs_G_MA",H493="Libs_G_PH"))=TRUE,"Libs Grill Rollup",H493)))</f>
        <v>0</v>
      </c>
      <c r="C493" s="9">
        <f>+IS_Data!A493</f>
        <v>0</v>
      </c>
      <c r="D493" s="9">
        <f ca="1">+SUM(OFFSET(IS_Data!D493,0,('Summary P&amp;L'!$D$6-2018-1)*12):OFFSET(IS_Data!D493,0,('Summary P&amp;L'!$D$6-2018-1)*12+'Summary P&amp;L'!$B$2-1))</f>
        <v>0</v>
      </c>
      <c r="E493" s="9">
        <f ca="1">OFFSET(IS_Data!D493,0,('Summary P&amp;L'!$D$6-2018)*12+'Summary P&amp;L'!$B$2-1)</f>
        <v>0</v>
      </c>
      <c r="F493" s="9">
        <f ca="1">OFFSET(IS_Data!D493,0,('Summary P&amp;L'!$D$6-2018-1)*12+'Summary P&amp;L'!$B$2-1)</f>
        <v>0</v>
      </c>
      <c r="G493" s="7">
        <f ca="1">+SUM(OFFSET(IS_Data!D493,0,(-2015+'Summary P&amp;L'!$D$6)*12+'Summary P&amp;L'!$B$1-1):OFFSET(IS_Data!D493,0,(-2015+'Summary P&amp;L'!$D$6)*12*2-1))</f>
        <v>0</v>
      </c>
      <c r="H493" s="10">
        <f>IS_Data!B493</f>
        <v>0</v>
      </c>
    </row>
    <row r="494" spans="1:8" x14ac:dyDescent="0.5">
      <c r="A494" s="9">
        <f>+IS_Data!C494</f>
        <v>0</v>
      </c>
      <c r="B494" s="135">
        <f>IF('Summary P&amp;L'!$F$4="Libs Master","Libs Master",IF(AND('Summary P&amp;L'!$F$4="Liberatores Rollup",AND(H494&lt;&gt;"Libs_G_MA",H494&lt;&gt;"Libs_G_PH"))=TRUE,"Liberatores Rollup",IF(AND('Summary P&amp;L'!$F$4="Libs Grill Rollup",OR(H494="Libs_G_MA",H494="Libs_G_PH"))=TRUE,"Libs Grill Rollup",H494)))</f>
        <v>0</v>
      </c>
      <c r="C494" s="9">
        <f>+IS_Data!A494</f>
        <v>0</v>
      </c>
      <c r="D494" s="9">
        <f ca="1">+SUM(OFFSET(IS_Data!D494,0,('Summary P&amp;L'!$D$6-2018-1)*12):OFFSET(IS_Data!D494,0,('Summary P&amp;L'!$D$6-2018-1)*12+'Summary P&amp;L'!$B$2-1))</f>
        <v>0</v>
      </c>
      <c r="E494" s="9">
        <f ca="1">OFFSET(IS_Data!D494,0,('Summary P&amp;L'!$D$6-2018)*12+'Summary P&amp;L'!$B$2-1)</f>
        <v>0</v>
      </c>
      <c r="F494" s="9">
        <f ca="1">OFFSET(IS_Data!D494,0,('Summary P&amp;L'!$D$6-2018-1)*12+'Summary P&amp;L'!$B$2-1)</f>
        <v>0</v>
      </c>
      <c r="G494" s="7">
        <f ca="1">+SUM(OFFSET(IS_Data!D494,0,(-2015+'Summary P&amp;L'!$D$6)*12+'Summary P&amp;L'!$B$1-1):OFFSET(IS_Data!D494,0,(-2015+'Summary P&amp;L'!$D$6)*12*2-1))</f>
        <v>0</v>
      </c>
      <c r="H494" s="10">
        <f>IS_Data!B494</f>
        <v>0</v>
      </c>
    </row>
    <row r="495" spans="1:8" x14ac:dyDescent="0.5">
      <c r="A495" s="9">
        <f>+IS_Data!C495</f>
        <v>0</v>
      </c>
      <c r="B495" s="135">
        <f>IF('Summary P&amp;L'!$F$4="Libs Master","Libs Master",IF(AND('Summary P&amp;L'!$F$4="Liberatores Rollup",AND(H495&lt;&gt;"Libs_G_MA",H495&lt;&gt;"Libs_G_PH"))=TRUE,"Liberatores Rollup",IF(AND('Summary P&amp;L'!$F$4="Libs Grill Rollup",OR(H495="Libs_G_MA",H495="Libs_G_PH"))=TRUE,"Libs Grill Rollup",H495)))</f>
        <v>0</v>
      </c>
      <c r="C495" s="9">
        <f>+IS_Data!A495</f>
        <v>0</v>
      </c>
      <c r="D495" s="9">
        <f ca="1">+SUM(OFFSET(IS_Data!D495,0,('Summary P&amp;L'!$D$6-2018-1)*12):OFFSET(IS_Data!D495,0,('Summary P&amp;L'!$D$6-2018-1)*12+'Summary P&amp;L'!$B$2-1))</f>
        <v>0</v>
      </c>
      <c r="E495" s="9">
        <f ca="1">OFFSET(IS_Data!D495,0,('Summary P&amp;L'!$D$6-2018)*12+'Summary P&amp;L'!$B$2-1)</f>
        <v>0</v>
      </c>
      <c r="F495" s="9">
        <f ca="1">OFFSET(IS_Data!D495,0,('Summary P&amp;L'!$D$6-2018-1)*12+'Summary P&amp;L'!$B$2-1)</f>
        <v>0</v>
      </c>
      <c r="G495" s="7">
        <f ca="1">+SUM(OFFSET(IS_Data!D495,0,(-2015+'Summary P&amp;L'!$D$6)*12+'Summary P&amp;L'!$B$1-1):OFFSET(IS_Data!D495,0,(-2015+'Summary P&amp;L'!$D$6)*12*2-1))</f>
        <v>0</v>
      </c>
      <c r="H495" s="10">
        <f>IS_Data!B495</f>
        <v>0</v>
      </c>
    </row>
    <row r="496" spans="1:8" x14ac:dyDescent="0.5">
      <c r="A496" s="9">
        <f>+IS_Data!C496</f>
        <v>0</v>
      </c>
      <c r="B496" s="135">
        <f>IF('Summary P&amp;L'!$F$4="Libs Master","Libs Master",IF(AND('Summary P&amp;L'!$F$4="Liberatores Rollup",AND(H496&lt;&gt;"Libs_G_MA",H496&lt;&gt;"Libs_G_PH"))=TRUE,"Liberatores Rollup",IF(AND('Summary P&amp;L'!$F$4="Libs Grill Rollup",OR(H496="Libs_G_MA",H496="Libs_G_PH"))=TRUE,"Libs Grill Rollup",H496)))</f>
        <v>0</v>
      </c>
      <c r="C496" s="9">
        <f>+IS_Data!A496</f>
        <v>0</v>
      </c>
      <c r="D496" s="9">
        <f ca="1">+SUM(OFFSET(IS_Data!D496,0,('Summary P&amp;L'!$D$6-2018-1)*12):OFFSET(IS_Data!D496,0,('Summary P&amp;L'!$D$6-2018-1)*12+'Summary P&amp;L'!$B$2-1))</f>
        <v>0</v>
      </c>
      <c r="E496" s="9">
        <f ca="1">OFFSET(IS_Data!D496,0,('Summary P&amp;L'!$D$6-2018)*12+'Summary P&amp;L'!$B$2-1)</f>
        <v>0</v>
      </c>
      <c r="F496" s="9">
        <f ca="1">OFFSET(IS_Data!D496,0,('Summary P&amp;L'!$D$6-2018-1)*12+'Summary P&amp;L'!$B$2-1)</f>
        <v>0</v>
      </c>
      <c r="G496" s="7">
        <f ca="1">+SUM(OFFSET(IS_Data!D496,0,(-2015+'Summary P&amp;L'!$D$6)*12+'Summary P&amp;L'!$B$1-1):OFFSET(IS_Data!D496,0,(-2015+'Summary P&amp;L'!$D$6)*12*2-1))</f>
        <v>0</v>
      </c>
      <c r="H496" s="10">
        <f>IS_Data!B496</f>
        <v>0</v>
      </c>
    </row>
    <row r="497" spans="1:8" x14ac:dyDescent="0.5">
      <c r="A497" s="9">
        <f>+IS_Data!C497</f>
        <v>0</v>
      </c>
      <c r="B497" s="135">
        <f>IF('Summary P&amp;L'!$F$4="Libs Master","Libs Master",IF(AND('Summary P&amp;L'!$F$4="Liberatores Rollup",AND(H497&lt;&gt;"Libs_G_MA",H497&lt;&gt;"Libs_G_PH"))=TRUE,"Liberatores Rollup",IF(AND('Summary P&amp;L'!$F$4="Libs Grill Rollup",OR(H497="Libs_G_MA",H497="Libs_G_PH"))=TRUE,"Libs Grill Rollup",H497)))</f>
        <v>0</v>
      </c>
      <c r="C497" s="9">
        <f>+IS_Data!A497</f>
        <v>0</v>
      </c>
      <c r="D497" s="9">
        <f ca="1">+SUM(OFFSET(IS_Data!D497,0,('Summary P&amp;L'!$D$6-2018-1)*12):OFFSET(IS_Data!D497,0,('Summary P&amp;L'!$D$6-2018-1)*12+'Summary P&amp;L'!$B$2-1))</f>
        <v>0</v>
      </c>
      <c r="E497" s="9">
        <f ca="1">OFFSET(IS_Data!D497,0,('Summary P&amp;L'!$D$6-2018)*12+'Summary P&amp;L'!$B$2-1)</f>
        <v>0</v>
      </c>
      <c r="F497" s="9">
        <f ca="1">OFFSET(IS_Data!D497,0,('Summary P&amp;L'!$D$6-2018-1)*12+'Summary P&amp;L'!$B$2-1)</f>
        <v>0</v>
      </c>
      <c r="G497" s="7">
        <f ca="1">+SUM(OFFSET(IS_Data!D497,0,(-2015+'Summary P&amp;L'!$D$6)*12+'Summary P&amp;L'!$B$1-1):OFFSET(IS_Data!D497,0,(-2015+'Summary P&amp;L'!$D$6)*12*2-1))</f>
        <v>0</v>
      </c>
      <c r="H497" s="10">
        <f>IS_Data!B497</f>
        <v>0</v>
      </c>
    </row>
    <row r="498" spans="1:8" x14ac:dyDescent="0.5">
      <c r="A498" s="9">
        <f>+IS_Data!C498</f>
        <v>0</v>
      </c>
      <c r="B498" s="135">
        <f>IF('Summary P&amp;L'!$F$4="Libs Master","Libs Master",IF(AND('Summary P&amp;L'!$F$4="Liberatores Rollup",AND(H498&lt;&gt;"Libs_G_MA",H498&lt;&gt;"Libs_G_PH"))=TRUE,"Liberatores Rollup",IF(AND('Summary P&amp;L'!$F$4="Libs Grill Rollup",OR(H498="Libs_G_MA",H498="Libs_G_PH"))=TRUE,"Libs Grill Rollup",H498)))</f>
        <v>0</v>
      </c>
      <c r="C498" s="9">
        <f>+IS_Data!A498</f>
        <v>0</v>
      </c>
      <c r="D498" s="9">
        <f ca="1">+SUM(OFFSET(IS_Data!D498,0,('Summary P&amp;L'!$D$6-2018-1)*12):OFFSET(IS_Data!D498,0,('Summary P&amp;L'!$D$6-2018-1)*12+'Summary P&amp;L'!$B$2-1))</f>
        <v>0</v>
      </c>
      <c r="E498" s="9">
        <f ca="1">OFFSET(IS_Data!D498,0,('Summary P&amp;L'!$D$6-2018)*12+'Summary P&amp;L'!$B$2-1)</f>
        <v>0</v>
      </c>
      <c r="F498" s="9">
        <f ca="1">OFFSET(IS_Data!D498,0,('Summary P&amp;L'!$D$6-2018-1)*12+'Summary P&amp;L'!$B$2-1)</f>
        <v>0</v>
      </c>
      <c r="G498" s="7">
        <f ca="1">+SUM(OFFSET(IS_Data!D498,0,(-2015+'Summary P&amp;L'!$D$6)*12+'Summary P&amp;L'!$B$1-1):OFFSET(IS_Data!D498,0,(-2015+'Summary P&amp;L'!$D$6)*12*2-1))</f>
        <v>0</v>
      </c>
      <c r="H498" s="10">
        <f>IS_Data!B498</f>
        <v>0</v>
      </c>
    </row>
    <row r="499" spans="1:8" x14ac:dyDescent="0.5">
      <c r="A499" s="9">
        <f>+IS_Data!C499</f>
        <v>0</v>
      </c>
      <c r="B499" s="135">
        <f>IF('Summary P&amp;L'!$F$4="Libs Master","Libs Master",IF(AND('Summary P&amp;L'!$F$4="Liberatores Rollup",AND(H499&lt;&gt;"Libs_G_MA",H499&lt;&gt;"Libs_G_PH"))=TRUE,"Liberatores Rollup",IF(AND('Summary P&amp;L'!$F$4="Libs Grill Rollup",OR(H499="Libs_G_MA",H499="Libs_G_PH"))=TRUE,"Libs Grill Rollup",H499)))</f>
        <v>0</v>
      </c>
      <c r="C499" s="9">
        <f>+IS_Data!A499</f>
        <v>0</v>
      </c>
      <c r="D499" s="9">
        <f ca="1">+SUM(OFFSET(IS_Data!D499,0,('Summary P&amp;L'!$D$6-2018-1)*12):OFFSET(IS_Data!D499,0,('Summary P&amp;L'!$D$6-2018-1)*12+'Summary P&amp;L'!$B$2-1))</f>
        <v>0</v>
      </c>
      <c r="E499" s="9">
        <f ca="1">OFFSET(IS_Data!D499,0,('Summary P&amp;L'!$D$6-2018)*12+'Summary P&amp;L'!$B$2-1)</f>
        <v>0</v>
      </c>
      <c r="F499" s="9">
        <f ca="1">OFFSET(IS_Data!D499,0,('Summary P&amp;L'!$D$6-2018-1)*12+'Summary P&amp;L'!$B$2-1)</f>
        <v>0</v>
      </c>
      <c r="G499" s="7">
        <f ca="1">+SUM(OFFSET(IS_Data!D499,0,(-2015+'Summary P&amp;L'!$D$6)*12+'Summary P&amp;L'!$B$1-1):OFFSET(IS_Data!D499,0,(-2015+'Summary P&amp;L'!$D$6)*12*2-1))</f>
        <v>0</v>
      </c>
      <c r="H499" s="10">
        <f>IS_Data!B499</f>
        <v>0</v>
      </c>
    </row>
    <row r="500" spans="1:8" x14ac:dyDescent="0.5">
      <c r="A500" s="9">
        <f>+IS_Data!C500</f>
        <v>0</v>
      </c>
      <c r="B500" s="135">
        <f>IF('Summary P&amp;L'!$F$4="Libs Master","Libs Master",IF(AND('Summary P&amp;L'!$F$4="Liberatores Rollup",AND(H500&lt;&gt;"Libs_G_MA",H500&lt;&gt;"Libs_G_PH"))=TRUE,"Liberatores Rollup",IF(AND('Summary P&amp;L'!$F$4="Libs Grill Rollup",OR(H500="Libs_G_MA",H500="Libs_G_PH"))=TRUE,"Libs Grill Rollup",H500)))</f>
        <v>0</v>
      </c>
      <c r="C500" s="9">
        <f>+IS_Data!A500</f>
        <v>0</v>
      </c>
      <c r="D500" s="9">
        <f ca="1">+SUM(OFFSET(IS_Data!D500,0,('Summary P&amp;L'!$D$6-2018-1)*12):OFFSET(IS_Data!D500,0,('Summary P&amp;L'!$D$6-2018-1)*12+'Summary P&amp;L'!$B$2-1))</f>
        <v>0</v>
      </c>
      <c r="E500" s="9">
        <f ca="1">OFFSET(IS_Data!D500,0,('Summary P&amp;L'!$D$6-2018)*12+'Summary P&amp;L'!$B$2-1)</f>
        <v>0</v>
      </c>
      <c r="F500" s="9">
        <f ca="1">OFFSET(IS_Data!D500,0,('Summary P&amp;L'!$D$6-2018-1)*12+'Summary P&amp;L'!$B$2-1)</f>
        <v>0</v>
      </c>
      <c r="G500" s="7">
        <f ca="1">+SUM(OFFSET(IS_Data!D500,0,(-2015+'Summary P&amp;L'!$D$6)*12+'Summary P&amp;L'!$B$1-1):OFFSET(IS_Data!D500,0,(-2015+'Summary P&amp;L'!$D$6)*12*2-1))</f>
        <v>0</v>
      </c>
      <c r="H500" s="10">
        <f>IS_Data!B500</f>
        <v>0</v>
      </c>
    </row>
    <row r="501" spans="1:8" x14ac:dyDescent="0.5">
      <c r="A501" s="9">
        <f>+IS_Data!C501</f>
        <v>0</v>
      </c>
      <c r="B501" s="135">
        <f>IF('Summary P&amp;L'!$F$4="Libs Master","Libs Master",IF(AND('Summary P&amp;L'!$F$4="Liberatores Rollup",AND(H501&lt;&gt;"Libs_G_MA",H501&lt;&gt;"Libs_G_PH"))=TRUE,"Liberatores Rollup",IF(AND('Summary P&amp;L'!$F$4="Libs Grill Rollup",OR(H501="Libs_G_MA",H501="Libs_G_PH"))=TRUE,"Libs Grill Rollup",H501)))</f>
        <v>0</v>
      </c>
      <c r="C501" s="9">
        <f>+IS_Data!A501</f>
        <v>0</v>
      </c>
      <c r="D501" s="9">
        <f ca="1">+SUM(OFFSET(IS_Data!D501,0,('Summary P&amp;L'!$D$6-2018-1)*12):OFFSET(IS_Data!D501,0,('Summary P&amp;L'!$D$6-2018-1)*12+'Summary P&amp;L'!$B$2-1))</f>
        <v>0</v>
      </c>
      <c r="E501" s="9">
        <f ca="1">OFFSET(IS_Data!D501,0,('Summary P&amp;L'!$D$6-2018)*12+'Summary P&amp;L'!$B$2-1)</f>
        <v>0</v>
      </c>
      <c r="F501" s="9">
        <f ca="1">OFFSET(IS_Data!D501,0,('Summary P&amp;L'!$D$6-2018-1)*12+'Summary P&amp;L'!$B$2-1)</f>
        <v>0</v>
      </c>
      <c r="G501" s="7">
        <f ca="1">+SUM(OFFSET(IS_Data!D501,0,(-2015+'Summary P&amp;L'!$D$6)*12+'Summary P&amp;L'!$B$1-1):OFFSET(IS_Data!D501,0,(-2015+'Summary P&amp;L'!$D$6)*12*2-1))</f>
        <v>0</v>
      </c>
      <c r="H501" s="10">
        <f>IS_Data!B501</f>
        <v>0</v>
      </c>
    </row>
    <row r="502" spans="1:8" x14ac:dyDescent="0.5">
      <c r="A502" s="9">
        <f>+IS_Data!C502</f>
        <v>0</v>
      </c>
      <c r="B502" s="135">
        <f>IF('Summary P&amp;L'!$F$4="Libs Master","Libs Master",IF(AND('Summary P&amp;L'!$F$4="Liberatores Rollup",AND(H502&lt;&gt;"Libs_G_MA",H502&lt;&gt;"Libs_G_PH"))=TRUE,"Liberatores Rollup",IF(AND('Summary P&amp;L'!$F$4="Libs Grill Rollup",OR(H502="Libs_G_MA",H502="Libs_G_PH"))=TRUE,"Libs Grill Rollup",H502)))</f>
        <v>0</v>
      </c>
      <c r="C502" s="9">
        <f>+IS_Data!A502</f>
        <v>0</v>
      </c>
      <c r="D502" s="9">
        <f ca="1">+SUM(OFFSET(IS_Data!D502,0,('Summary P&amp;L'!$D$6-2018-1)*12):OFFSET(IS_Data!D502,0,('Summary P&amp;L'!$D$6-2018-1)*12+'Summary P&amp;L'!$B$2-1))</f>
        <v>0</v>
      </c>
      <c r="E502" s="9">
        <f ca="1">OFFSET(IS_Data!D502,0,('Summary P&amp;L'!$D$6-2018)*12+'Summary P&amp;L'!$B$2-1)</f>
        <v>0</v>
      </c>
      <c r="F502" s="9">
        <f ca="1">OFFSET(IS_Data!D502,0,('Summary P&amp;L'!$D$6-2018-1)*12+'Summary P&amp;L'!$B$2-1)</f>
        <v>0</v>
      </c>
      <c r="G502" s="7">
        <f ca="1">+SUM(OFFSET(IS_Data!D502,0,(-2015+'Summary P&amp;L'!$D$6)*12+'Summary P&amp;L'!$B$1-1):OFFSET(IS_Data!D502,0,(-2015+'Summary P&amp;L'!$D$6)*12*2-1))</f>
        <v>0</v>
      </c>
      <c r="H502" s="10">
        <f>IS_Data!B502</f>
        <v>0</v>
      </c>
    </row>
    <row r="503" spans="1:8" x14ac:dyDescent="0.5">
      <c r="A503" s="9">
        <f>+IS_Data!C503</f>
        <v>0</v>
      </c>
      <c r="B503" s="135">
        <f>IF('Summary P&amp;L'!$F$4="Libs Master","Libs Master",IF(AND('Summary P&amp;L'!$F$4="Liberatores Rollup",AND(H503&lt;&gt;"Libs_G_MA",H503&lt;&gt;"Libs_G_PH"))=TRUE,"Liberatores Rollup",IF(AND('Summary P&amp;L'!$F$4="Libs Grill Rollup",OR(H503="Libs_G_MA",H503="Libs_G_PH"))=TRUE,"Libs Grill Rollup",H503)))</f>
        <v>0</v>
      </c>
      <c r="C503" s="9">
        <f>+IS_Data!A503</f>
        <v>0</v>
      </c>
      <c r="D503" s="9">
        <f ca="1">+SUM(OFFSET(IS_Data!D503,0,('Summary P&amp;L'!$D$6-2018-1)*12):OFFSET(IS_Data!D503,0,('Summary P&amp;L'!$D$6-2018-1)*12+'Summary P&amp;L'!$B$2-1))</f>
        <v>0</v>
      </c>
      <c r="E503" s="9">
        <f ca="1">OFFSET(IS_Data!D503,0,('Summary P&amp;L'!$D$6-2018)*12+'Summary P&amp;L'!$B$2-1)</f>
        <v>0</v>
      </c>
      <c r="F503" s="9">
        <f ca="1">OFFSET(IS_Data!D503,0,('Summary P&amp;L'!$D$6-2018-1)*12+'Summary P&amp;L'!$B$2-1)</f>
        <v>0</v>
      </c>
      <c r="G503" s="7">
        <f ca="1">+SUM(OFFSET(IS_Data!D503,0,(-2015+'Summary P&amp;L'!$D$6)*12+'Summary P&amp;L'!$B$1-1):OFFSET(IS_Data!D503,0,(-2015+'Summary P&amp;L'!$D$6)*12*2-1))</f>
        <v>0</v>
      </c>
      <c r="H503" s="10">
        <f>IS_Data!B503</f>
        <v>0</v>
      </c>
    </row>
    <row r="504" spans="1:8" x14ac:dyDescent="0.5">
      <c r="A504" s="9">
        <f>+IS_Data!C504</f>
        <v>0</v>
      </c>
      <c r="B504" s="135">
        <f>IF('Summary P&amp;L'!$F$4="Libs Master","Libs Master",IF(AND('Summary P&amp;L'!$F$4="Liberatores Rollup",AND(H504&lt;&gt;"Libs_G_MA",H504&lt;&gt;"Libs_G_PH"))=TRUE,"Liberatores Rollup",IF(AND('Summary P&amp;L'!$F$4="Libs Grill Rollup",OR(H504="Libs_G_MA",H504="Libs_G_PH"))=TRUE,"Libs Grill Rollup",H504)))</f>
        <v>0</v>
      </c>
      <c r="C504" s="9">
        <f>+IS_Data!A504</f>
        <v>0</v>
      </c>
      <c r="D504" s="9">
        <f ca="1">+SUM(OFFSET(IS_Data!D504,0,('Summary P&amp;L'!$D$6-2018-1)*12):OFFSET(IS_Data!D504,0,('Summary P&amp;L'!$D$6-2018-1)*12+'Summary P&amp;L'!$B$2-1))</f>
        <v>0</v>
      </c>
      <c r="E504" s="9">
        <f ca="1">OFFSET(IS_Data!D504,0,('Summary P&amp;L'!$D$6-2018)*12+'Summary P&amp;L'!$B$2-1)</f>
        <v>0</v>
      </c>
      <c r="F504" s="9">
        <f ca="1">OFFSET(IS_Data!D504,0,('Summary P&amp;L'!$D$6-2018-1)*12+'Summary P&amp;L'!$B$2-1)</f>
        <v>0</v>
      </c>
      <c r="G504" s="7">
        <f ca="1">+SUM(OFFSET(IS_Data!D504,0,(-2015+'Summary P&amp;L'!$D$6)*12+'Summary P&amp;L'!$B$1-1):OFFSET(IS_Data!D504,0,(-2015+'Summary P&amp;L'!$D$6)*12*2-1))</f>
        <v>0</v>
      </c>
      <c r="H504" s="10">
        <f>IS_Data!B504</f>
        <v>0</v>
      </c>
    </row>
    <row r="505" spans="1:8" x14ac:dyDescent="0.5">
      <c r="A505" s="9">
        <f>+IS_Data!C505</f>
        <v>0</v>
      </c>
      <c r="B505" s="135">
        <f>IF('Summary P&amp;L'!$F$4="Libs Master","Libs Master",IF(AND('Summary P&amp;L'!$F$4="Liberatores Rollup",AND(H505&lt;&gt;"Libs_G_MA",H505&lt;&gt;"Libs_G_PH"))=TRUE,"Liberatores Rollup",IF(AND('Summary P&amp;L'!$F$4="Libs Grill Rollup",OR(H505="Libs_G_MA",H505="Libs_G_PH"))=TRUE,"Libs Grill Rollup",H505)))</f>
        <v>0</v>
      </c>
      <c r="C505" s="9">
        <f>+IS_Data!A505</f>
        <v>0</v>
      </c>
      <c r="D505" s="9">
        <f ca="1">+SUM(OFFSET(IS_Data!D505,0,('Summary P&amp;L'!$D$6-2018-1)*12):OFFSET(IS_Data!D505,0,('Summary P&amp;L'!$D$6-2018-1)*12+'Summary P&amp;L'!$B$2-1))</f>
        <v>0</v>
      </c>
      <c r="E505" s="9">
        <f ca="1">OFFSET(IS_Data!D505,0,('Summary P&amp;L'!$D$6-2018)*12+'Summary P&amp;L'!$B$2-1)</f>
        <v>0</v>
      </c>
      <c r="F505" s="9">
        <f ca="1">OFFSET(IS_Data!D505,0,('Summary P&amp;L'!$D$6-2018-1)*12+'Summary P&amp;L'!$B$2-1)</f>
        <v>0</v>
      </c>
      <c r="G505" s="7">
        <f ca="1">+SUM(OFFSET(IS_Data!D505,0,(-2015+'Summary P&amp;L'!$D$6)*12+'Summary P&amp;L'!$B$1-1):OFFSET(IS_Data!D505,0,(-2015+'Summary P&amp;L'!$D$6)*12*2-1))</f>
        <v>0</v>
      </c>
      <c r="H505" s="10">
        <f>IS_Data!B505</f>
        <v>0</v>
      </c>
    </row>
    <row r="506" spans="1:8" x14ac:dyDescent="0.5">
      <c r="A506" s="9">
        <f>+IS_Data!C506</f>
        <v>0</v>
      </c>
      <c r="B506" s="135">
        <f>IF('Summary P&amp;L'!$F$4="Libs Master","Libs Master",IF(AND('Summary P&amp;L'!$F$4="Liberatores Rollup",AND(H506&lt;&gt;"Libs_G_MA",H506&lt;&gt;"Libs_G_PH"))=TRUE,"Liberatores Rollup",IF(AND('Summary P&amp;L'!$F$4="Libs Grill Rollup",OR(H506="Libs_G_MA",H506="Libs_G_PH"))=TRUE,"Libs Grill Rollup",H506)))</f>
        <v>0</v>
      </c>
      <c r="C506" s="9">
        <f>+IS_Data!A506</f>
        <v>0</v>
      </c>
      <c r="D506" s="9">
        <f ca="1">+SUM(OFFSET(IS_Data!D506,0,('Summary P&amp;L'!$D$6-2018-1)*12):OFFSET(IS_Data!D506,0,('Summary P&amp;L'!$D$6-2018-1)*12+'Summary P&amp;L'!$B$2-1))</f>
        <v>0</v>
      </c>
      <c r="E506" s="9">
        <f ca="1">OFFSET(IS_Data!D506,0,('Summary P&amp;L'!$D$6-2018)*12+'Summary P&amp;L'!$B$2-1)</f>
        <v>0</v>
      </c>
      <c r="F506" s="9">
        <f ca="1">OFFSET(IS_Data!D506,0,('Summary P&amp;L'!$D$6-2018-1)*12+'Summary P&amp;L'!$B$2-1)</f>
        <v>0</v>
      </c>
      <c r="G506" s="7">
        <f ca="1">+SUM(OFFSET(IS_Data!D506,0,(-2015+'Summary P&amp;L'!$D$6)*12+'Summary P&amp;L'!$B$1-1):OFFSET(IS_Data!D506,0,(-2015+'Summary P&amp;L'!$D$6)*12*2-1))</f>
        <v>0</v>
      </c>
      <c r="H506" s="10">
        <f>IS_Data!B506</f>
        <v>0</v>
      </c>
    </row>
    <row r="507" spans="1:8" x14ac:dyDescent="0.5">
      <c r="A507" s="9">
        <f>+IS_Data!C507</f>
        <v>0</v>
      </c>
      <c r="B507" s="135">
        <f>IF('Summary P&amp;L'!$F$4="Libs Master","Libs Master",IF(AND('Summary P&amp;L'!$F$4="Liberatores Rollup",AND(H507&lt;&gt;"Libs_G_MA",H507&lt;&gt;"Libs_G_PH"))=TRUE,"Liberatores Rollup",IF(AND('Summary P&amp;L'!$F$4="Libs Grill Rollup",OR(H507="Libs_G_MA",H507="Libs_G_PH"))=TRUE,"Libs Grill Rollup",H507)))</f>
        <v>0</v>
      </c>
      <c r="C507" s="9">
        <f>+IS_Data!A507</f>
        <v>0</v>
      </c>
      <c r="D507" s="9">
        <f ca="1">+SUM(OFFSET(IS_Data!D507,0,('Summary P&amp;L'!$D$6-2018-1)*12):OFFSET(IS_Data!D507,0,('Summary P&amp;L'!$D$6-2018-1)*12+'Summary P&amp;L'!$B$2-1))</f>
        <v>0</v>
      </c>
      <c r="E507" s="9">
        <f ca="1">OFFSET(IS_Data!D507,0,('Summary P&amp;L'!$D$6-2018)*12+'Summary P&amp;L'!$B$2-1)</f>
        <v>0</v>
      </c>
      <c r="F507" s="9">
        <f ca="1">OFFSET(IS_Data!D507,0,('Summary P&amp;L'!$D$6-2018-1)*12+'Summary P&amp;L'!$B$2-1)</f>
        <v>0</v>
      </c>
      <c r="G507" s="7">
        <f ca="1">+SUM(OFFSET(IS_Data!D507,0,(-2015+'Summary P&amp;L'!$D$6)*12+'Summary P&amp;L'!$B$1-1):OFFSET(IS_Data!D507,0,(-2015+'Summary P&amp;L'!$D$6)*12*2-1))</f>
        <v>0</v>
      </c>
      <c r="H507" s="10">
        <f>IS_Data!B507</f>
        <v>0</v>
      </c>
    </row>
    <row r="508" spans="1:8" x14ac:dyDescent="0.5">
      <c r="A508" s="9">
        <f>+IS_Data!C508</f>
        <v>0</v>
      </c>
      <c r="B508" s="135">
        <f>IF('Summary P&amp;L'!$F$4="Libs Master","Libs Master",IF(AND('Summary P&amp;L'!$F$4="Liberatores Rollup",AND(H508&lt;&gt;"Libs_G_MA",H508&lt;&gt;"Libs_G_PH"))=TRUE,"Liberatores Rollup",IF(AND('Summary P&amp;L'!$F$4="Libs Grill Rollup",OR(H508="Libs_G_MA",H508="Libs_G_PH"))=TRUE,"Libs Grill Rollup",H508)))</f>
        <v>0</v>
      </c>
      <c r="C508" s="9">
        <f>+IS_Data!A508</f>
        <v>0</v>
      </c>
      <c r="D508" s="9">
        <f ca="1">+SUM(OFFSET(IS_Data!D508,0,('Summary P&amp;L'!$D$6-2018-1)*12):OFFSET(IS_Data!D508,0,('Summary P&amp;L'!$D$6-2018-1)*12+'Summary P&amp;L'!$B$2-1))</f>
        <v>0</v>
      </c>
      <c r="E508" s="9">
        <f ca="1">OFFSET(IS_Data!D508,0,('Summary P&amp;L'!$D$6-2018)*12+'Summary P&amp;L'!$B$2-1)</f>
        <v>0</v>
      </c>
      <c r="F508" s="9">
        <f ca="1">OFFSET(IS_Data!D508,0,('Summary P&amp;L'!$D$6-2018-1)*12+'Summary P&amp;L'!$B$2-1)</f>
        <v>0</v>
      </c>
      <c r="G508" s="7">
        <f ca="1">+SUM(OFFSET(IS_Data!D508,0,(-2015+'Summary P&amp;L'!$D$6)*12+'Summary P&amp;L'!$B$1-1):OFFSET(IS_Data!D508,0,(-2015+'Summary P&amp;L'!$D$6)*12*2-1))</f>
        <v>0</v>
      </c>
      <c r="H508" s="10">
        <f>IS_Data!B508</f>
        <v>0</v>
      </c>
    </row>
    <row r="509" spans="1:8" x14ac:dyDescent="0.5">
      <c r="A509" s="9">
        <f>+IS_Data!C509</f>
        <v>0</v>
      </c>
      <c r="B509" s="135">
        <f>IF('Summary P&amp;L'!$F$4="Libs Master","Libs Master",IF(AND('Summary P&amp;L'!$F$4="Liberatores Rollup",AND(H509&lt;&gt;"Libs_G_MA",H509&lt;&gt;"Libs_G_PH"))=TRUE,"Liberatores Rollup",IF(AND('Summary P&amp;L'!$F$4="Libs Grill Rollup",OR(H509="Libs_G_MA",H509="Libs_G_PH"))=TRUE,"Libs Grill Rollup",H509)))</f>
        <v>0</v>
      </c>
      <c r="C509" s="9">
        <f>+IS_Data!A509</f>
        <v>0</v>
      </c>
      <c r="D509" s="9">
        <f ca="1">+SUM(OFFSET(IS_Data!D509,0,('Summary P&amp;L'!$D$6-2018-1)*12):OFFSET(IS_Data!D509,0,('Summary P&amp;L'!$D$6-2018-1)*12+'Summary P&amp;L'!$B$2-1))</f>
        <v>0</v>
      </c>
      <c r="E509" s="9">
        <f ca="1">OFFSET(IS_Data!D509,0,('Summary P&amp;L'!$D$6-2018)*12+'Summary P&amp;L'!$B$2-1)</f>
        <v>0</v>
      </c>
      <c r="F509" s="9">
        <f ca="1">OFFSET(IS_Data!D509,0,('Summary P&amp;L'!$D$6-2018-1)*12+'Summary P&amp;L'!$B$2-1)</f>
        <v>0</v>
      </c>
      <c r="G509" s="7">
        <f ca="1">+SUM(OFFSET(IS_Data!D509,0,(-2015+'Summary P&amp;L'!$D$6)*12+'Summary P&amp;L'!$B$1-1):OFFSET(IS_Data!D509,0,(-2015+'Summary P&amp;L'!$D$6)*12*2-1))</f>
        <v>0</v>
      </c>
      <c r="H509" s="10">
        <f>IS_Data!B509</f>
        <v>0</v>
      </c>
    </row>
    <row r="510" spans="1:8" x14ac:dyDescent="0.5">
      <c r="A510" s="9">
        <f>+IS_Data!C510</f>
        <v>0</v>
      </c>
      <c r="B510" s="135">
        <f>IF('Summary P&amp;L'!$F$4="Libs Master","Libs Master",IF(AND('Summary P&amp;L'!$F$4="Liberatores Rollup",AND(H510&lt;&gt;"Libs_G_MA",H510&lt;&gt;"Libs_G_PH"))=TRUE,"Liberatores Rollup",IF(AND('Summary P&amp;L'!$F$4="Libs Grill Rollup",OR(H510="Libs_G_MA",H510="Libs_G_PH"))=TRUE,"Libs Grill Rollup",H510)))</f>
        <v>0</v>
      </c>
      <c r="C510" s="9">
        <f>+IS_Data!A510</f>
        <v>0</v>
      </c>
      <c r="D510" s="9">
        <f ca="1">+SUM(OFFSET(IS_Data!D510,0,('Summary P&amp;L'!$D$6-2018-1)*12):OFFSET(IS_Data!D510,0,('Summary P&amp;L'!$D$6-2018-1)*12+'Summary P&amp;L'!$B$2-1))</f>
        <v>0</v>
      </c>
      <c r="E510" s="9">
        <f ca="1">OFFSET(IS_Data!D510,0,('Summary P&amp;L'!$D$6-2018)*12+'Summary P&amp;L'!$B$2-1)</f>
        <v>0</v>
      </c>
      <c r="F510" s="9">
        <f ca="1">OFFSET(IS_Data!D510,0,('Summary P&amp;L'!$D$6-2018-1)*12+'Summary P&amp;L'!$B$2-1)</f>
        <v>0</v>
      </c>
      <c r="G510" s="7">
        <f ca="1">+SUM(OFFSET(IS_Data!D510,0,(-2015+'Summary P&amp;L'!$D$6)*12+'Summary P&amp;L'!$B$1-1):OFFSET(IS_Data!D510,0,(-2015+'Summary P&amp;L'!$D$6)*12*2-1))</f>
        <v>0</v>
      </c>
      <c r="H510" s="10">
        <f>IS_Data!B510</f>
        <v>0</v>
      </c>
    </row>
    <row r="511" spans="1:8" x14ac:dyDescent="0.5">
      <c r="A511" s="9">
        <f>+IS_Data!C511</f>
        <v>0</v>
      </c>
      <c r="B511" s="135">
        <f>IF('Summary P&amp;L'!$F$4="Libs Master","Libs Master",IF(AND('Summary P&amp;L'!$F$4="Liberatores Rollup",AND(H511&lt;&gt;"Libs_G_MA",H511&lt;&gt;"Libs_G_PH"))=TRUE,"Liberatores Rollup",IF(AND('Summary P&amp;L'!$F$4="Libs Grill Rollup",OR(H511="Libs_G_MA",H511="Libs_G_PH"))=TRUE,"Libs Grill Rollup",H511)))</f>
        <v>0</v>
      </c>
      <c r="C511" s="9">
        <f>+IS_Data!A511</f>
        <v>0</v>
      </c>
      <c r="D511" s="9">
        <f ca="1">+SUM(OFFSET(IS_Data!D511,0,('Summary P&amp;L'!$D$6-2018-1)*12):OFFSET(IS_Data!D511,0,('Summary P&amp;L'!$D$6-2018-1)*12+'Summary P&amp;L'!$B$2-1))</f>
        <v>0</v>
      </c>
      <c r="E511" s="9">
        <f ca="1">OFFSET(IS_Data!D511,0,('Summary P&amp;L'!$D$6-2018)*12+'Summary P&amp;L'!$B$2-1)</f>
        <v>0</v>
      </c>
      <c r="F511" s="9">
        <f ca="1">OFFSET(IS_Data!D511,0,('Summary P&amp;L'!$D$6-2018-1)*12+'Summary P&amp;L'!$B$2-1)</f>
        <v>0</v>
      </c>
      <c r="G511" s="7">
        <f ca="1">+SUM(OFFSET(IS_Data!D511,0,(-2015+'Summary P&amp;L'!$D$6)*12+'Summary P&amp;L'!$B$1-1):OFFSET(IS_Data!D511,0,(-2015+'Summary P&amp;L'!$D$6)*12*2-1))</f>
        <v>0</v>
      </c>
      <c r="H511" s="10">
        <f>IS_Data!B511</f>
        <v>0</v>
      </c>
    </row>
    <row r="512" spans="1:8" x14ac:dyDescent="0.5">
      <c r="A512" s="9">
        <f>+IS_Data!C512</f>
        <v>0</v>
      </c>
      <c r="B512" s="135">
        <f>IF('Summary P&amp;L'!$F$4="Libs Master","Libs Master",IF(AND('Summary P&amp;L'!$F$4="Liberatores Rollup",AND(H512&lt;&gt;"Libs_G_MA",H512&lt;&gt;"Libs_G_PH"))=TRUE,"Liberatores Rollup",IF(AND('Summary P&amp;L'!$F$4="Libs Grill Rollup",OR(H512="Libs_G_MA",H512="Libs_G_PH"))=TRUE,"Libs Grill Rollup",H512)))</f>
        <v>0</v>
      </c>
      <c r="C512" s="9">
        <f>+IS_Data!A512</f>
        <v>0</v>
      </c>
      <c r="D512" s="9">
        <f ca="1">+SUM(OFFSET(IS_Data!D512,0,('Summary P&amp;L'!$D$6-2018-1)*12):OFFSET(IS_Data!D512,0,('Summary P&amp;L'!$D$6-2018-1)*12+'Summary P&amp;L'!$B$2-1))</f>
        <v>0</v>
      </c>
      <c r="E512" s="9">
        <f ca="1">OFFSET(IS_Data!D512,0,('Summary P&amp;L'!$D$6-2018)*12+'Summary P&amp;L'!$B$2-1)</f>
        <v>0</v>
      </c>
      <c r="F512" s="9">
        <f ca="1">OFFSET(IS_Data!D512,0,('Summary P&amp;L'!$D$6-2018-1)*12+'Summary P&amp;L'!$B$2-1)</f>
        <v>0</v>
      </c>
      <c r="G512" s="7">
        <f ca="1">+SUM(OFFSET(IS_Data!D512,0,(-2015+'Summary P&amp;L'!$D$6)*12+'Summary P&amp;L'!$B$1-1):OFFSET(IS_Data!D512,0,(-2015+'Summary P&amp;L'!$D$6)*12*2-1))</f>
        <v>0</v>
      </c>
      <c r="H512" s="10">
        <f>IS_Data!B512</f>
        <v>0</v>
      </c>
    </row>
    <row r="513" spans="1:8" x14ac:dyDescent="0.5">
      <c r="A513" s="9">
        <f>+IS_Data!C513</f>
        <v>0</v>
      </c>
      <c r="B513" s="135">
        <f>IF('Summary P&amp;L'!$F$4="Libs Master","Libs Master",IF(AND('Summary P&amp;L'!$F$4="Liberatores Rollup",AND(H513&lt;&gt;"Libs_G_MA",H513&lt;&gt;"Libs_G_PH"))=TRUE,"Liberatores Rollup",IF(AND('Summary P&amp;L'!$F$4="Libs Grill Rollup",OR(H513="Libs_G_MA",H513="Libs_G_PH"))=TRUE,"Libs Grill Rollup",H513)))</f>
        <v>0</v>
      </c>
      <c r="C513" s="9">
        <f>+IS_Data!A513</f>
        <v>0</v>
      </c>
      <c r="D513" s="9">
        <f ca="1">+SUM(OFFSET(IS_Data!D513,0,('Summary P&amp;L'!$D$6-2018-1)*12):OFFSET(IS_Data!D513,0,('Summary P&amp;L'!$D$6-2018-1)*12+'Summary P&amp;L'!$B$2-1))</f>
        <v>0</v>
      </c>
      <c r="E513" s="9">
        <f ca="1">OFFSET(IS_Data!D513,0,('Summary P&amp;L'!$D$6-2018)*12+'Summary P&amp;L'!$B$2-1)</f>
        <v>0</v>
      </c>
      <c r="F513" s="9">
        <f ca="1">OFFSET(IS_Data!D513,0,('Summary P&amp;L'!$D$6-2018-1)*12+'Summary P&amp;L'!$B$2-1)</f>
        <v>0</v>
      </c>
      <c r="G513" s="7">
        <f ca="1">+SUM(OFFSET(IS_Data!D513,0,(-2015+'Summary P&amp;L'!$D$6)*12+'Summary P&amp;L'!$B$1-1):OFFSET(IS_Data!D513,0,(-2015+'Summary P&amp;L'!$D$6)*12*2-1))</f>
        <v>0</v>
      </c>
      <c r="H513" s="10">
        <f>IS_Data!B513</f>
        <v>0</v>
      </c>
    </row>
    <row r="514" spans="1:8" x14ac:dyDescent="0.5">
      <c r="A514" s="9">
        <f>+IS_Data!C514</f>
        <v>0</v>
      </c>
      <c r="B514" s="135">
        <f>IF('Summary P&amp;L'!$F$4="Libs Master","Libs Master",IF(AND('Summary P&amp;L'!$F$4="Liberatores Rollup",AND(H514&lt;&gt;"Libs_G_MA",H514&lt;&gt;"Libs_G_PH"))=TRUE,"Liberatores Rollup",IF(AND('Summary P&amp;L'!$F$4="Libs Grill Rollup",OR(H514="Libs_G_MA",H514="Libs_G_PH"))=TRUE,"Libs Grill Rollup",H514)))</f>
        <v>0</v>
      </c>
      <c r="C514" s="9">
        <f>+IS_Data!A514</f>
        <v>0</v>
      </c>
      <c r="D514" s="9">
        <f ca="1">+SUM(OFFSET(IS_Data!D514,0,('Summary P&amp;L'!$D$6-2018-1)*12):OFFSET(IS_Data!D514,0,('Summary P&amp;L'!$D$6-2018-1)*12+'Summary P&amp;L'!$B$2-1))</f>
        <v>0</v>
      </c>
      <c r="E514" s="9">
        <f ca="1">OFFSET(IS_Data!D514,0,('Summary P&amp;L'!$D$6-2018)*12+'Summary P&amp;L'!$B$2-1)</f>
        <v>0</v>
      </c>
      <c r="F514" s="9">
        <f ca="1">OFFSET(IS_Data!D514,0,('Summary P&amp;L'!$D$6-2018-1)*12+'Summary P&amp;L'!$B$2-1)</f>
        <v>0</v>
      </c>
      <c r="G514" s="7">
        <f ca="1">+SUM(OFFSET(IS_Data!D514,0,(-2015+'Summary P&amp;L'!$D$6)*12+'Summary P&amp;L'!$B$1-1):OFFSET(IS_Data!D514,0,(-2015+'Summary P&amp;L'!$D$6)*12*2-1))</f>
        <v>0</v>
      </c>
      <c r="H514" s="10">
        <f>IS_Data!B514</f>
        <v>0</v>
      </c>
    </row>
    <row r="515" spans="1:8" x14ac:dyDescent="0.5">
      <c r="A515" s="9">
        <f>+IS_Data!C515</f>
        <v>0</v>
      </c>
      <c r="B515" s="135">
        <f>IF('Summary P&amp;L'!$F$4="Libs Master","Libs Master",IF(AND('Summary P&amp;L'!$F$4="Liberatores Rollup",AND(H515&lt;&gt;"Libs_G_MA",H515&lt;&gt;"Libs_G_PH"))=TRUE,"Liberatores Rollup",IF(AND('Summary P&amp;L'!$F$4="Libs Grill Rollup",OR(H515="Libs_G_MA",H515="Libs_G_PH"))=TRUE,"Libs Grill Rollup",H515)))</f>
        <v>0</v>
      </c>
      <c r="C515" s="9">
        <f>+IS_Data!A515</f>
        <v>0</v>
      </c>
      <c r="D515" s="9">
        <f ca="1">+SUM(OFFSET(IS_Data!D515,0,('Summary P&amp;L'!$D$6-2018-1)*12):OFFSET(IS_Data!D515,0,('Summary P&amp;L'!$D$6-2018-1)*12+'Summary P&amp;L'!$B$2-1))</f>
        <v>0</v>
      </c>
      <c r="E515" s="9">
        <f ca="1">OFFSET(IS_Data!D515,0,('Summary P&amp;L'!$D$6-2018)*12+'Summary P&amp;L'!$B$2-1)</f>
        <v>0</v>
      </c>
      <c r="F515" s="9">
        <f ca="1">OFFSET(IS_Data!D515,0,('Summary P&amp;L'!$D$6-2018-1)*12+'Summary P&amp;L'!$B$2-1)</f>
        <v>0</v>
      </c>
      <c r="G515" s="7">
        <f ca="1">+SUM(OFFSET(IS_Data!D515,0,(-2015+'Summary P&amp;L'!$D$6)*12+'Summary P&amp;L'!$B$1-1):OFFSET(IS_Data!D515,0,(-2015+'Summary P&amp;L'!$D$6)*12*2-1))</f>
        <v>0</v>
      </c>
      <c r="H515" s="10">
        <f>IS_Data!B515</f>
        <v>0</v>
      </c>
    </row>
    <row r="516" spans="1:8" x14ac:dyDescent="0.5">
      <c r="A516" s="9">
        <f>+IS_Data!C516</f>
        <v>0</v>
      </c>
      <c r="B516" s="135">
        <f>IF('Summary P&amp;L'!$F$4="Libs Master","Libs Master",IF(AND('Summary P&amp;L'!$F$4="Liberatores Rollup",AND(H516&lt;&gt;"Libs_G_MA",H516&lt;&gt;"Libs_G_PH"))=TRUE,"Liberatores Rollup",IF(AND('Summary P&amp;L'!$F$4="Libs Grill Rollup",OR(H516="Libs_G_MA",H516="Libs_G_PH"))=TRUE,"Libs Grill Rollup",H516)))</f>
        <v>0</v>
      </c>
      <c r="C516" s="9">
        <f>+IS_Data!A516</f>
        <v>0</v>
      </c>
      <c r="D516" s="9">
        <f ca="1">+SUM(OFFSET(IS_Data!D516,0,('Summary P&amp;L'!$D$6-2018-1)*12):OFFSET(IS_Data!D516,0,('Summary P&amp;L'!$D$6-2018-1)*12+'Summary P&amp;L'!$B$2-1))</f>
        <v>0</v>
      </c>
      <c r="E516" s="9">
        <f ca="1">OFFSET(IS_Data!D516,0,('Summary P&amp;L'!$D$6-2018)*12+'Summary P&amp;L'!$B$2-1)</f>
        <v>0</v>
      </c>
      <c r="F516" s="9">
        <f ca="1">OFFSET(IS_Data!D516,0,('Summary P&amp;L'!$D$6-2018-1)*12+'Summary P&amp;L'!$B$2-1)</f>
        <v>0</v>
      </c>
      <c r="G516" s="7">
        <f ca="1">+SUM(OFFSET(IS_Data!D516,0,(-2015+'Summary P&amp;L'!$D$6)*12+'Summary P&amp;L'!$B$1-1):OFFSET(IS_Data!D516,0,(-2015+'Summary P&amp;L'!$D$6)*12*2-1))</f>
        <v>0</v>
      </c>
      <c r="H516" s="10">
        <f>IS_Data!B516</f>
        <v>0</v>
      </c>
    </row>
    <row r="517" spans="1:8" x14ac:dyDescent="0.5">
      <c r="A517" s="9">
        <f>+IS_Data!C517</f>
        <v>0</v>
      </c>
      <c r="B517" s="135">
        <f>IF('Summary P&amp;L'!$F$4="Libs Master","Libs Master",IF(AND('Summary P&amp;L'!$F$4="Liberatores Rollup",AND(H517&lt;&gt;"Libs_G_MA",H517&lt;&gt;"Libs_G_PH"))=TRUE,"Liberatores Rollup",IF(AND('Summary P&amp;L'!$F$4="Libs Grill Rollup",OR(H517="Libs_G_MA",H517="Libs_G_PH"))=TRUE,"Libs Grill Rollup",H517)))</f>
        <v>0</v>
      </c>
      <c r="C517" s="9">
        <f>+IS_Data!A517</f>
        <v>0</v>
      </c>
      <c r="D517" s="9">
        <f ca="1">+SUM(OFFSET(IS_Data!D517,0,('Summary P&amp;L'!$D$6-2018-1)*12):OFFSET(IS_Data!D517,0,('Summary P&amp;L'!$D$6-2018-1)*12+'Summary P&amp;L'!$B$2-1))</f>
        <v>0</v>
      </c>
      <c r="E517" s="9">
        <f ca="1">OFFSET(IS_Data!D517,0,('Summary P&amp;L'!$D$6-2018)*12+'Summary P&amp;L'!$B$2-1)</f>
        <v>0</v>
      </c>
      <c r="F517" s="9">
        <f ca="1">OFFSET(IS_Data!D517,0,('Summary P&amp;L'!$D$6-2018-1)*12+'Summary P&amp;L'!$B$2-1)</f>
        <v>0</v>
      </c>
      <c r="G517" s="7">
        <f ca="1">+SUM(OFFSET(IS_Data!D517,0,(-2015+'Summary P&amp;L'!$D$6)*12+'Summary P&amp;L'!$B$1-1):OFFSET(IS_Data!D517,0,(-2015+'Summary P&amp;L'!$D$6)*12*2-1))</f>
        <v>0</v>
      </c>
      <c r="H517" s="10">
        <f>IS_Data!B517</f>
        <v>0</v>
      </c>
    </row>
    <row r="518" spans="1:8" x14ac:dyDescent="0.5">
      <c r="A518" s="9">
        <f>+IS_Data!C518</f>
        <v>0</v>
      </c>
      <c r="B518" s="135">
        <f>IF('Summary P&amp;L'!$F$4="Libs Master","Libs Master",IF(AND('Summary P&amp;L'!$F$4="Liberatores Rollup",AND(H518&lt;&gt;"Libs_G_MA",H518&lt;&gt;"Libs_G_PH"))=TRUE,"Liberatores Rollup",IF(AND('Summary P&amp;L'!$F$4="Libs Grill Rollup",OR(H518="Libs_G_MA",H518="Libs_G_PH"))=TRUE,"Libs Grill Rollup",H518)))</f>
        <v>0</v>
      </c>
      <c r="C518" s="9">
        <f>+IS_Data!A518</f>
        <v>0</v>
      </c>
      <c r="D518" s="9">
        <f ca="1">+SUM(OFFSET(IS_Data!D518,0,('Summary P&amp;L'!$D$6-2018-1)*12):OFFSET(IS_Data!D518,0,('Summary P&amp;L'!$D$6-2018-1)*12+'Summary P&amp;L'!$B$2-1))</f>
        <v>0</v>
      </c>
      <c r="E518" s="9">
        <f ca="1">OFFSET(IS_Data!D518,0,('Summary P&amp;L'!$D$6-2018)*12+'Summary P&amp;L'!$B$2-1)</f>
        <v>0</v>
      </c>
      <c r="F518" s="9">
        <f ca="1">OFFSET(IS_Data!D518,0,('Summary P&amp;L'!$D$6-2018-1)*12+'Summary P&amp;L'!$B$2-1)</f>
        <v>0</v>
      </c>
      <c r="G518" s="7">
        <f ca="1">+SUM(OFFSET(IS_Data!D518,0,(-2015+'Summary P&amp;L'!$D$6)*12+'Summary P&amp;L'!$B$1-1):OFFSET(IS_Data!D518,0,(-2015+'Summary P&amp;L'!$D$6)*12*2-1))</f>
        <v>0</v>
      </c>
      <c r="H518" s="10">
        <f>IS_Data!B518</f>
        <v>0</v>
      </c>
    </row>
    <row r="519" spans="1:8" x14ac:dyDescent="0.5">
      <c r="A519" s="9">
        <f>+IS_Data!C519</f>
        <v>0</v>
      </c>
      <c r="B519" s="135">
        <f>IF('Summary P&amp;L'!$F$4="Libs Master","Libs Master",IF(AND('Summary P&amp;L'!$F$4="Liberatores Rollup",AND(H519&lt;&gt;"Libs_G_MA",H519&lt;&gt;"Libs_G_PH"))=TRUE,"Liberatores Rollup",IF(AND('Summary P&amp;L'!$F$4="Libs Grill Rollup",OR(H519="Libs_G_MA",H519="Libs_G_PH"))=TRUE,"Libs Grill Rollup",H519)))</f>
        <v>0</v>
      </c>
      <c r="C519" s="9">
        <f>+IS_Data!A519</f>
        <v>0</v>
      </c>
      <c r="D519" s="9">
        <f ca="1">+SUM(OFFSET(IS_Data!D519,0,('Summary P&amp;L'!$D$6-2018-1)*12):OFFSET(IS_Data!D519,0,('Summary P&amp;L'!$D$6-2018-1)*12+'Summary P&amp;L'!$B$2-1))</f>
        <v>0</v>
      </c>
      <c r="E519" s="9">
        <f ca="1">OFFSET(IS_Data!D519,0,('Summary P&amp;L'!$D$6-2018)*12+'Summary P&amp;L'!$B$2-1)</f>
        <v>0</v>
      </c>
      <c r="F519" s="9">
        <f ca="1">OFFSET(IS_Data!D519,0,('Summary P&amp;L'!$D$6-2018-1)*12+'Summary P&amp;L'!$B$2-1)</f>
        <v>0</v>
      </c>
      <c r="G519" s="7">
        <f ca="1">+SUM(OFFSET(IS_Data!D519,0,(-2015+'Summary P&amp;L'!$D$6)*12+'Summary P&amp;L'!$B$1-1):OFFSET(IS_Data!D519,0,(-2015+'Summary P&amp;L'!$D$6)*12*2-1))</f>
        <v>0</v>
      </c>
      <c r="H519" s="10">
        <f>IS_Data!B519</f>
        <v>0</v>
      </c>
    </row>
    <row r="520" spans="1:8" x14ac:dyDescent="0.5">
      <c r="A520" s="9">
        <f>+IS_Data!C520</f>
        <v>0</v>
      </c>
      <c r="B520" s="135">
        <f>IF('Summary P&amp;L'!$F$4="Libs Master","Libs Master",IF(AND('Summary P&amp;L'!$F$4="Liberatores Rollup",AND(H520&lt;&gt;"Libs_G_MA",H520&lt;&gt;"Libs_G_PH"))=TRUE,"Liberatores Rollup",IF(AND('Summary P&amp;L'!$F$4="Libs Grill Rollup",OR(H520="Libs_G_MA",H520="Libs_G_PH"))=TRUE,"Libs Grill Rollup",H520)))</f>
        <v>0</v>
      </c>
      <c r="C520" s="9">
        <f>+IS_Data!A520</f>
        <v>0</v>
      </c>
      <c r="D520" s="9">
        <f ca="1">+SUM(OFFSET(IS_Data!D520,0,('Summary P&amp;L'!$D$6-2018-1)*12):OFFSET(IS_Data!D520,0,('Summary P&amp;L'!$D$6-2018-1)*12+'Summary P&amp;L'!$B$2-1))</f>
        <v>0</v>
      </c>
      <c r="E520" s="9">
        <f ca="1">OFFSET(IS_Data!D520,0,('Summary P&amp;L'!$D$6-2018)*12+'Summary P&amp;L'!$B$2-1)</f>
        <v>0</v>
      </c>
      <c r="F520" s="9">
        <f ca="1">OFFSET(IS_Data!D520,0,('Summary P&amp;L'!$D$6-2018-1)*12+'Summary P&amp;L'!$B$2-1)</f>
        <v>0</v>
      </c>
      <c r="G520" s="7">
        <f ca="1">+SUM(OFFSET(IS_Data!D520,0,(-2015+'Summary P&amp;L'!$D$6)*12+'Summary P&amp;L'!$B$1-1):OFFSET(IS_Data!D520,0,(-2015+'Summary P&amp;L'!$D$6)*12*2-1))</f>
        <v>0</v>
      </c>
      <c r="H520" s="10">
        <f>IS_Data!B520</f>
        <v>0</v>
      </c>
    </row>
    <row r="521" spans="1:8" x14ac:dyDescent="0.5">
      <c r="A521" s="9">
        <f>+IS_Data!C521</f>
        <v>0</v>
      </c>
      <c r="B521" s="135">
        <f>IF('Summary P&amp;L'!$F$4="Libs Master","Libs Master",IF(AND('Summary P&amp;L'!$F$4="Liberatores Rollup",AND(H521&lt;&gt;"Libs_G_MA",H521&lt;&gt;"Libs_G_PH"))=TRUE,"Liberatores Rollup",IF(AND('Summary P&amp;L'!$F$4="Libs Grill Rollup",OR(H521="Libs_G_MA",H521="Libs_G_PH"))=TRUE,"Libs Grill Rollup",H521)))</f>
        <v>0</v>
      </c>
      <c r="C521" s="9">
        <f>+IS_Data!A521</f>
        <v>0</v>
      </c>
      <c r="D521" s="9">
        <f ca="1">+SUM(OFFSET(IS_Data!D521,0,('Summary P&amp;L'!$D$6-2018-1)*12):OFFSET(IS_Data!D521,0,('Summary P&amp;L'!$D$6-2018-1)*12+'Summary P&amp;L'!$B$2-1))</f>
        <v>0</v>
      </c>
      <c r="E521" s="9">
        <f ca="1">OFFSET(IS_Data!D521,0,('Summary P&amp;L'!$D$6-2018)*12+'Summary P&amp;L'!$B$2-1)</f>
        <v>0</v>
      </c>
      <c r="F521" s="9">
        <f ca="1">OFFSET(IS_Data!D521,0,('Summary P&amp;L'!$D$6-2018-1)*12+'Summary P&amp;L'!$B$2-1)</f>
        <v>0</v>
      </c>
      <c r="G521" s="7">
        <f ca="1">+SUM(OFFSET(IS_Data!D521,0,(-2015+'Summary P&amp;L'!$D$6)*12+'Summary P&amp;L'!$B$1-1):OFFSET(IS_Data!D521,0,(-2015+'Summary P&amp;L'!$D$6)*12*2-1))</f>
        <v>0</v>
      </c>
      <c r="H521" s="10">
        <f>IS_Data!B521</f>
        <v>0</v>
      </c>
    </row>
    <row r="522" spans="1:8" x14ac:dyDescent="0.5">
      <c r="A522" s="9">
        <f>+IS_Data!C522</f>
        <v>0</v>
      </c>
      <c r="B522" s="135">
        <f>IF('Summary P&amp;L'!$F$4="Libs Master","Libs Master",IF(AND('Summary P&amp;L'!$F$4="Liberatores Rollup",AND(H522&lt;&gt;"Libs_G_MA",H522&lt;&gt;"Libs_G_PH"))=TRUE,"Liberatores Rollup",IF(AND('Summary P&amp;L'!$F$4="Libs Grill Rollup",OR(H522="Libs_G_MA",H522="Libs_G_PH"))=TRUE,"Libs Grill Rollup",H522)))</f>
        <v>0</v>
      </c>
      <c r="C522" s="9">
        <f>+IS_Data!A522</f>
        <v>0</v>
      </c>
      <c r="D522" s="9">
        <f ca="1">+SUM(OFFSET(IS_Data!D522,0,('Summary P&amp;L'!$D$6-2018-1)*12):OFFSET(IS_Data!D522,0,('Summary P&amp;L'!$D$6-2018-1)*12+'Summary P&amp;L'!$B$2-1))</f>
        <v>0</v>
      </c>
      <c r="E522" s="9">
        <f ca="1">OFFSET(IS_Data!D522,0,('Summary P&amp;L'!$D$6-2018)*12+'Summary P&amp;L'!$B$2-1)</f>
        <v>0</v>
      </c>
      <c r="F522" s="9">
        <f ca="1">OFFSET(IS_Data!D522,0,('Summary P&amp;L'!$D$6-2018-1)*12+'Summary P&amp;L'!$B$2-1)</f>
        <v>0</v>
      </c>
      <c r="G522" s="7">
        <f ca="1">+SUM(OFFSET(IS_Data!D522,0,(-2015+'Summary P&amp;L'!$D$6)*12+'Summary P&amp;L'!$B$1-1):OFFSET(IS_Data!D522,0,(-2015+'Summary P&amp;L'!$D$6)*12*2-1))</f>
        <v>0</v>
      </c>
      <c r="H522" s="10">
        <f>IS_Data!B522</f>
        <v>0</v>
      </c>
    </row>
    <row r="523" spans="1:8" x14ac:dyDescent="0.5">
      <c r="A523" s="9">
        <f>+IS_Data!C523</f>
        <v>0</v>
      </c>
      <c r="B523" s="135">
        <f>IF('Summary P&amp;L'!$F$4="Libs Master","Libs Master",IF(AND('Summary P&amp;L'!$F$4="Liberatores Rollup",AND(H523&lt;&gt;"Libs_G_MA",H523&lt;&gt;"Libs_G_PH"))=TRUE,"Liberatores Rollup",IF(AND('Summary P&amp;L'!$F$4="Libs Grill Rollup",OR(H523="Libs_G_MA",H523="Libs_G_PH"))=TRUE,"Libs Grill Rollup",H523)))</f>
        <v>0</v>
      </c>
      <c r="C523" s="9">
        <f>+IS_Data!A523</f>
        <v>0</v>
      </c>
      <c r="D523" s="9">
        <f ca="1">+SUM(OFFSET(IS_Data!D523,0,('Summary P&amp;L'!$D$6-2018-1)*12):OFFSET(IS_Data!D523,0,('Summary P&amp;L'!$D$6-2018-1)*12+'Summary P&amp;L'!$B$2-1))</f>
        <v>0</v>
      </c>
      <c r="E523" s="9">
        <f ca="1">OFFSET(IS_Data!D523,0,('Summary P&amp;L'!$D$6-2018)*12+'Summary P&amp;L'!$B$2-1)</f>
        <v>0</v>
      </c>
      <c r="F523" s="9">
        <f ca="1">OFFSET(IS_Data!D523,0,('Summary P&amp;L'!$D$6-2018-1)*12+'Summary P&amp;L'!$B$2-1)</f>
        <v>0</v>
      </c>
      <c r="G523" s="7">
        <f ca="1">+SUM(OFFSET(IS_Data!D523,0,(-2015+'Summary P&amp;L'!$D$6)*12+'Summary P&amp;L'!$B$1-1):OFFSET(IS_Data!D523,0,(-2015+'Summary P&amp;L'!$D$6)*12*2-1))</f>
        <v>0</v>
      </c>
      <c r="H523" s="10">
        <f>IS_Data!B523</f>
        <v>0</v>
      </c>
    </row>
    <row r="524" spans="1:8" x14ac:dyDescent="0.5">
      <c r="A524" s="9">
        <f>+IS_Data!C524</f>
        <v>0</v>
      </c>
      <c r="B524" s="135">
        <f>IF('Summary P&amp;L'!$F$4="Libs Master","Libs Master",IF(AND('Summary P&amp;L'!$F$4="Liberatores Rollup",AND(H524&lt;&gt;"Libs_G_MA",H524&lt;&gt;"Libs_G_PH"))=TRUE,"Liberatores Rollup",IF(AND('Summary P&amp;L'!$F$4="Libs Grill Rollup",OR(H524="Libs_G_MA",H524="Libs_G_PH"))=TRUE,"Libs Grill Rollup",H524)))</f>
        <v>0</v>
      </c>
      <c r="C524" s="9">
        <f>+IS_Data!A524</f>
        <v>0</v>
      </c>
      <c r="D524" s="9">
        <f ca="1">+SUM(OFFSET(IS_Data!D524,0,('Summary P&amp;L'!$D$6-2018-1)*12):OFFSET(IS_Data!D524,0,('Summary P&amp;L'!$D$6-2018-1)*12+'Summary P&amp;L'!$B$2-1))</f>
        <v>0</v>
      </c>
      <c r="E524" s="9">
        <f ca="1">OFFSET(IS_Data!D524,0,('Summary P&amp;L'!$D$6-2018)*12+'Summary P&amp;L'!$B$2-1)</f>
        <v>0</v>
      </c>
      <c r="F524" s="9">
        <f ca="1">OFFSET(IS_Data!D524,0,('Summary P&amp;L'!$D$6-2018-1)*12+'Summary P&amp;L'!$B$2-1)</f>
        <v>0</v>
      </c>
      <c r="G524" s="7">
        <f ca="1">+SUM(OFFSET(IS_Data!D524,0,(-2015+'Summary P&amp;L'!$D$6)*12+'Summary P&amp;L'!$B$1-1):OFFSET(IS_Data!D524,0,(-2015+'Summary P&amp;L'!$D$6)*12*2-1))</f>
        <v>0</v>
      </c>
      <c r="H524" s="10">
        <f>IS_Data!B524</f>
        <v>0</v>
      </c>
    </row>
    <row r="525" spans="1:8" x14ac:dyDescent="0.5">
      <c r="A525" s="9">
        <f>+IS_Data!C525</f>
        <v>0</v>
      </c>
      <c r="B525" s="135">
        <f>IF('Summary P&amp;L'!$F$4="Libs Master","Libs Master",IF(AND('Summary P&amp;L'!$F$4="Liberatores Rollup",AND(H525&lt;&gt;"Libs_G_MA",H525&lt;&gt;"Libs_G_PH"))=TRUE,"Liberatores Rollup",IF(AND('Summary P&amp;L'!$F$4="Libs Grill Rollup",OR(H525="Libs_G_MA",H525="Libs_G_PH"))=TRUE,"Libs Grill Rollup",H525)))</f>
        <v>0</v>
      </c>
      <c r="C525" s="9">
        <f>+IS_Data!A525</f>
        <v>0</v>
      </c>
      <c r="D525" s="9">
        <f ca="1">+SUM(OFFSET(IS_Data!D525,0,('Summary P&amp;L'!$D$6-2018-1)*12):OFFSET(IS_Data!D525,0,('Summary P&amp;L'!$D$6-2018-1)*12+'Summary P&amp;L'!$B$2-1))</f>
        <v>0</v>
      </c>
      <c r="E525" s="9">
        <f ca="1">OFFSET(IS_Data!D525,0,('Summary P&amp;L'!$D$6-2018)*12+'Summary P&amp;L'!$B$2-1)</f>
        <v>0</v>
      </c>
      <c r="F525" s="9">
        <f ca="1">OFFSET(IS_Data!D525,0,('Summary P&amp;L'!$D$6-2018-1)*12+'Summary P&amp;L'!$B$2-1)</f>
        <v>0</v>
      </c>
      <c r="G525" s="7">
        <f ca="1">+SUM(OFFSET(IS_Data!D525,0,(-2015+'Summary P&amp;L'!$D$6)*12+'Summary P&amp;L'!$B$1-1):OFFSET(IS_Data!D525,0,(-2015+'Summary P&amp;L'!$D$6)*12*2-1))</f>
        <v>0</v>
      </c>
      <c r="H525" s="10">
        <f>IS_Data!B525</f>
        <v>0</v>
      </c>
    </row>
    <row r="526" spans="1:8" x14ac:dyDescent="0.5">
      <c r="A526" s="9">
        <f>+IS_Data!C526</f>
        <v>0</v>
      </c>
      <c r="B526" s="135">
        <f>IF('Summary P&amp;L'!$F$4="Libs Master","Libs Master",IF(AND('Summary P&amp;L'!$F$4="Liberatores Rollup",AND(H526&lt;&gt;"Libs_G_MA",H526&lt;&gt;"Libs_G_PH"))=TRUE,"Liberatores Rollup",IF(AND('Summary P&amp;L'!$F$4="Libs Grill Rollup",OR(H526="Libs_G_MA",H526="Libs_G_PH"))=TRUE,"Libs Grill Rollup",H526)))</f>
        <v>0</v>
      </c>
      <c r="C526" s="9">
        <f>+IS_Data!A526</f>
        <v>0</v>
      </c>
      <c r="D526" s="9">
        <f ca="1">+SUM(OFFSET(IS_Data!D526,0,('Summary P&amp;L'!$D$6-2018-1)*12):OFFSET(IS_Data!D526,0,('Summary P&amp;L'!$D$6-2018-1)*12+'Summary P&amp;L'!$B$2-1))</f>
        <v>0</v>
      </c>
      <c r="E526" s="9">
        <f ca="1">OFFSET(IS_Data!D526,0,('Summary P&amp;L'!$D$6-2018)*12+'Summary P&amp;L'!$B$2-1)</f>
        <v>0</v>
      </c>
      <c r="F526" s="9">
        <f ca="1">OFFSET(IS_Data!D526,0,('Summary P&amp;L'!$D$6-2018-1)*12+'Summary P&amp;L'!$B$2-1)</f>
        <v>0</v>
      </c>
      <c r="G526" s="7">
        <f ca="1">+SUM(OFFSET(IS_Data!D526,0,(-2015+'Summary P&amp;L'!$D$6)*12+'Summary P&amp;L'!$B$1-1):OFFSET(IS_Data!D526,0,(-2015+'Summary P&amp;L'!$D$6)*12*2-1))</f>
        <v>0</v>
      </c>
      <c r="H526" s="10">
        <f>IS_Data!B526</f>
        <v>0</v>
      </c>
    </row>
    <row r="527" spans="1:8" x14ac:dyDescent="0.5">
      <c r="A527" s="9">
        <f>+IS_Data!C527</f>
        <v>0</v>
      </c>
      <c r="B527" s="135">
        <f>IF('Summary P&amp;L'!$F$4="Libs Master","Libs Master",IF(AND('Summary P&amp;L'!$F$4="Liberatores Rollup",AND(H527&lt;&gt;"Libs_G_MA",H527&lt;&gt;"Libs_G_PH"))=TRUE,"Liberatores Rollup",IF(AND('Summary P&amp;L'!$F$4="Libs Grill Rollup",OR(H527="Libs_G_MA",H527="Libs_G_PH"))=TRUE,"Libs Grill Rollup",H527)))</f>
        <v>0</v>
      </c>
      <c r="C527" s="9">
        <f>+IS_Data!A527</f>
        <v>0</v>
      </c>
      <c r="D527" s="9">
        <f ca="1">+SUM(OFFSET(IS_Data!D527,0,('Summary P&amp;L'!$D$6-2018-1)*12):OFFSET(IS_Data!D527,0,('Summary P&amp;L'!$D$6-2018-1)*12+'Summary P&amp;L'!$B$2-1))</f>
        <v>0</v>
      </c>
      <c r="E527" s="9">
        <f ca="1">OFFSET(IS_Data!D527,0,('Summary P&amp;L'!$D$6-2018)*12+'Summary P&amp;L'!$B$2-1)</f>
        <v>0</v>
      </c>
      <c r="F527" s="9">
        <f ca="1">OFFSET(IS_Data!D527,0,('Summary P&amp;L'!$D$6-2018-1)*12+'Summary P&amp;L'!$B$2-1)</f>
        <v>0</v>
      </c>
      <c r="G527" s="7">
        <f ca="1">+SUM(OFFSET(IS_Data!D527,0,(-2015+'Summary P&amp;L'!$D$6)*12+'Summary P&amp;L'!$B$1-1):OFFSET(IS_Data!D527,0,(-2015+'Summary P&amp;L'!$D$6)*12*2-1))</f>
        <v>0</v>
      </c>
      <c r="H527" s="10">
        <f>IS_Data!B527</f>
        <v>0</v>
      </c>
    </row>
    <row r="528" spans="1:8" x14ac:dyDescent="0.5">
      <c r="A528" s="9">
        <f>+IS_Data!C528</f>
        <v>0</v>
      </c>
      <c r="B528" s="135">
        <f>IF('Summary P&amp;L'!$F$4="Libs Master","Libs Master",IF(AND('Summary P&amp;L'!$F$4="Liberatores Rollup",AND(H528&lt;&gt;"Libs_G_MA",H528&lt;&gt;"Libs_G_PH"))=TRUE,"Liberatores Rollup",IF(AND('Summary P&amp;L'!$F$4="Libs Grill Rollup",OR(H528="Libs_G_MA",H528="Libs_G_PH"))=TRUE,"Libs Grill Rollup",H528)))</f>
        <v>0</v>
      </c>
      <c r="C528" s="9">
        <f>+IS_Data!A528</f>
        <v>0</v>
      </c>
      <c r="D528" s="9">
        <f ca="1">+SUM(OFFSET(IS_Data!D528,0,('Summary P&amp;L'!$D$6-2018-1)*12):OFFSET(IS_Data!D528,0,('Summary P&amp;L'!$D$6-2018-1)*12+'Summary P&amp;L'!$B$2-1))</f>
        <v>0</v>
      </c>
      <c r="E528" s="9">
        <f ca="1">OFFSET(IS_Data!D528,0,('Summary P&amp;L'!$D$6-2018)*12+'Summary P&amp;L'!$B$2-1)</f>
        <v>0</v>
      </c>
      <c r="F528" s="9">
        <f ca="1">OFFSET(IS_Data!D528,0,('Summary P&amp;L'!$D$6-2018-1)*12+'Summary P&amp;L'!$B$2-1)</f>
        <v>0</v>
      </c>
      <c r="G528" s="7">
        <f ca="1">+SUM(OFFSET(IS_Data!D528,0,(-2015+'Summary P&amp;L'!$D$6)*12+'Summary P&amp;L'!$B$1-1):OFFSET(IS_Data!D528,0,(-2015+'Summary P&amp;L'!$D$6)*12*2-1))</f>
        <v>0</v>
      </c>
      <c r="H528" s="10">
        <f>IS_Data!B528</f>
        <v>0</v>
      </c>
    </row>
    <row r="529" spans="1:8" x14ac:dyDescent="0.5">
      <c r="A529" s="9">
        <f>+IS_Data!C529</f>
        <v>0</v>
      </c>
      <c r="B529" s="135">
        <f>IF('Summary P&amp;L'!$F$4="Libs Master","Libs Master",IF(AND('Summary P&amp;L'!$F$4="Liberatores Rollup",AND(H529&lt;&gt;"Libs_G_MA",H529&lt;&gt;"Libs_G_PH"))=TRUE,"Liberatores Rollup",IF(AND('Summary P&amp;L'!$F$4="Libs Grill Rollup",OR(H529="Libs_G_MA",H529="Libs_G_PH"))=TRUE,"Libs Grill Rollup",H529)))</f>
        <v>0</v>
      </c>
      <c r="C529" s="9">
        <f>+IS_Data!A529</f>
        <v>0</v>
      </c>
      <c r="D529" s="9">
        <f ca="1">+SUM(OFFSET(IS_Data!D529,0,('Summary P&amp;L'!$D$6-2018-1)*12):OFFSET(IS_Data!D529,0,('Summary P&amp;L'!$D$6-2018-1)*12+'Summary P&amp;L'!$B$2-1))</f>
        <v>0</v>
      </c>
      <c r="E529" s="9">
        <f ca="1">OFFSET(IS_Data!D529,0,('Summary P&amp;L'!$D$6-2018)*12+'Summary P&amp;L'!$B$2-1)</f>
        <v>0</v>
      </c>
      <c r="F529" s="9">
        <f ca="1">OFFSET(IS_Data!D529,0,('Summary P&amp;L'!$D$6-2018-1)*12+'Summary P&amp;L'!$B$2-1)</f>
        <v>0</v>
      </c>
      <c r="G529" s="7">
        <f ca="1">+SUM(OFFSET(IS_Data!D529,0,(-2015+'Summary P&amp;L'!$D$6)*12+'Summary P&amp;L'!$B$1-1):OFFSET(IS_Data!D529,0,(-2015+'Summary P&amp;L'!$D$6)*12*2-1))</f>
        <v>0</v>
      </c>
      <c r="H529" s="10">
        <f>IS_Data!B529</f>
        <v>0</v>
      </c>
    </row>
    <row r="530" spans="1:8" x14ac:dyDescent="0.5">
      <c r="A530" s="9">
        <f>+IS_Data!C530</f>
        <v>0</v>
      </c>
      <c r="B530" s="135">
        <f>IF('Summary P&amp;L'!$F$4="Libs Master","Libs Master",IF(AND('Summary P&amp;L'!$F$4="Liberatores Rollup",AND(H530&lt;&gt;"Libs_G_MA",H530&lt;&gt;"Libs_G_PH"))=TRUE,"Liberatores Rollup",IF(AND('Summary P&amp;L'!$F$4="Libs Grill Rollup",OR(H530="Libs_G_MA",H530="Libs_G_PH"))=TRUE,"Libs Grill Rollup",H530)))</f>
        <v>0</v>
      </c>
      <c r="C530" s="9">
        <f>+IS_Data!A530</f>
        <v>0</v>
      </c>
      <c r="D530" s="9">
        <f ca="1">+SUM(OFFSET(IS_Data!D530,0,('Summary P&amp;L'!$D$6-2018-1)*12):OFFSET(IS_Data!D530,0,('Summary P&amp;L'!$D$6-2018-1)*12+'Summary P&amp;L'!$B$2-1))</f>
        <v>0</v>
      </c>
      <c r="E530" s="9">
        <f ca="1">OFFSET(IS_Data!D530,0,('Summary P&amp;L'!$D$6-2018)*12+'Summary P&amp;L'!$B$2-1)</f>
        <v>0</v>
      </c>
      <c r="F530" s="9">
        <f ca="1">OFFSET(IS_Data!D530,0,('Summary P&amp;L'!$D$6-2018-1)*12+'Summary P&amp;L'!$B$2-1)</f>
        <v>0</v>
      </c>
      <c r="G530" s="7">
        <f ca="1">+SUM(OFFSET(IS_Data!D530,0,(-2015+'Summary P&amp;L'!$D$6)*12+'Summary P&amp;L'!$B$1-1):OFFSET(IS_Data!D530,0,(-2015+'Summary P&amp;L'!$D$6)*12*2-1))</f>
        <v>0</v>
      </c>
      <c r="H530" s="10">
        <f>IS_Data!B530</f>
        <v>0</v>
      </c>
    </row>
    <row r="531" spans="1:8" x14ac:dyDescent="0.5">
      <c r="A531" s="9">
        <f>+IS_Data!C531</f>
        <v>0</v>
      </c>
      <c r="B531" s="135">
        <f>IF('Summary P&amp;L'!$F$4="Libs Master","Libs Master",IF(AND('Summary P&amp;L'!$F$4="Liberatores Rollup",AND(H531&lt;&gt;"Libs_G_MA",H531&lt;&gt;"Libs_G_PH"))=TRUE,"Liberatores Rollup",IF(AND('Summary P&amp;L'!$F$4="Libs Grill Rollup",OR(H531="Libs_G_MA",H531="Libs_G_PH"))=TRUE,"Libs Grill Rollup",H531)))</f>
        <v>0</v>
      </c>
      <c r="C531" s="9">
        <f>+IS_Data!A531</f>
        <v>0</v>
      </c>
      <c r="D531" s="9">
        <f ca="1">+SUM(OFFSET(IS_Data!D531,0,('Summary P&amp;L'!$D$6-2018-1)*12):OFFSET(IS_Data!D531,0,('Summary P&amp;L'!$D$6-2018-1)*12+'Summary P&amp;L'!$B$2-1))</f>
        <v>0</v>
      </c>
      <c r="E531" s="9">
        <f ca="1">OFFSET(IS_Data!D531,0,('Summary P&amp;L'!$D$6-2018)*12+'Summary P&amp;L'!$B$2-1)</f>
        <v>0</v>
      </c>
      <c r="F531" s="9">
        <f ca="1">OFFSET(IS_Data!D531,0,('Summary P&amp;L'!$D$6-2018-1)*12+'Summary P&amp;L'!$B$2-1)</f>
        <v>0</v>
      </c>
      <c r="G531" s="7">
        <f ca="1">+SUM(OFFSET(IS_Data!D531,0,(-2015+'Summary P&amp;L'!$D$6)*12+'Summary P&amp;L'!$B$1-1):OFFSET(IS_Data!D531,0,(-2015+'Summary P&amp;L'!$D$6)*12*2-1))</f>
        <v>0</v>
      </c>
      <c r="H531" s="10">
        <f>IS_Data!B531</f>
        <v>0</v>
      </c>
    </row>
    <row r="532" spans="1:8" x14ac:dyDescent="0.5">
      <c r="A532" s="9">
        <f>+IS_Data!C532</f>
        <v>0</v>
      </c>
      <c r="B532" s="135">
        <f>IF('Summary P&amp;L'!$F$4="Libs Master","Libs Master",IF(AND('Summary P&amp;L'!$F$4="Liberatores Rollup",AND(H532&lt;&gt;"Libs_G_MA",H532&lt;&gt;"Libs_G_PH"))=TRUE,"Liberatores Rollup",IF(AND('Summary P&amp;L'!$F$4="Libs Grill Rollup",OR(H532="Libs_G_MA",H532="Libs_G_PH"))=TRUE,"Libs Grill Rollup",H532)))</f>
        <v>0</v>
      </c>
      <c r="C532" s="9">
        <f>+IS_Data!A532</f>
        <v>0</v>
      </c>
      <c r="D532" s="9">
        <f ca="1">+SUM(OFFSET(IS_Data!D532,0,('Summary P&amp;L'!$D$6-2018-1)*12):OFFSET(IS_Data!D532,0,('Summary P&amp;L'!$D$6-2018-1)*12+'Summary P&amp;L'!$B$2-1))</f>
        <v>0</v>
      </c>
      <c r="E532" s="9">
        <f ca="1">OFFSET(IS_Data!D532,0,('Summary P&amp;L'!$D$6-2018)*12+'Summary P&amp;L'!$B$2-1)</f>
        <v>0</v>
      </c>
      <c r="F532" s="9">
        <f ca="1">OFFSET(IS_Data!D532,0,('Summary P&amp;L'!$D$6-2018-1)*12+'Summary P&amp;L'!$B$2-1)</f>
        <v>0</v>
      </c>
      <c r="G532" s="7">
        <f ca="1">+SUM(OFFSET(IS_Data!D532,0,(-2015+'Summary P&amp;L'!$D$6)*12+'Summary P&amp;L'!$B$1-1):OFFSET(IS_Data!D532,0,(-2015+'Summary P&amp;L'!$D$6)*12*2-1))</f>
        <v>0</v>
      </c>
      <c r="H532" s="10">
        <f>IS_Data!B532</f>
        <v>0</v>
      </c>
    </row>
    <row r="533" spans="1:8" x14ac:dyDescent="0.5">
      <c r="A533" s="9">
        <f>+IS_Data!C533</f>
        <v>0</v>
      </c>
      <c r="B533" s="135">
        <f>IF('Summary P&amp;L'!$F$4="Libs Master","Libs Master",IF(AND('Summary P&amp;L'!$F$4="Liberatores Rollup",AND(H533&lt;&gt;"Libs_G_MA",H533&lt;&gt;"Libs_G_PH"))=TRUE,"Liberatores Rollup",IF(AND('Summary P&amp;L'!$F$4="Libs Grill Rollup",OR(H533="Libs_G_MA",H533="Libs_G_PH"))=TRUE,"Libs Grill Rollup",H533)))</f>
        <v>0</v>
      </c>
      <c r="C533" s="9">
        <f>+IS_Data!A533</f>
        <v>0</v>
      </c>
      <c r="D533" s="9">
        <f ca="1">+SUM(OFFSET(IS_Data!D533,0,('Summary P&amp;L'!$D$6-2018-1)*12):OFFSET(IS_Data!D533,0,('Summary P&amp;L'!$D$6-2018-1)*12+'Summary P&amp;L'!$B$2-1))</f>
        <v>0</v>
      </c>
      <c r="E533" s="9">
        <f ca="1">OFFSET(IS_Data!D533,0,('Summary P&amp;L'!$D$6-2018)*12+'Summary P&amp;L'!$B$2-1)</f>
        <v>0</v>
      </c>
      <c r="F533" s="9">
        <f ca="1">OFFSET(IS_Data!D533,0,('Summary P&amp;L'!$D$6-2018-1)*12+'Summary P&amp;L'!$B$2-1)</f>
        <v>0</v>
      </c>
      <c r="G533" s="7">
        <f ca="1">+SUM(OFFSET(IS_Data!D533,0,(-2015+'Summary P&amp;L'!$D$6)*12+'Summary P&amp;L'!$B$1-1):OFFSET(IS_Data!D533,0,(-2015+'Summary P&amp;L'!$D$6)*12*2-1))</f>
        <v>0</v>
      </c>
      <c r="H533" s="10">
        <f>IS_Data!B533</f>
        <v>0</v>
      </c>
    </row>
    <row r="534" spans="1:8" x14ac:dyDescent="0.5">
      <c r="A534" s="9">
        <f>+IS_Data!C534</f>
        <v>0</v>
      </c>
      <c r="B534" s="135">
        <f>IF('Summary P&amp;L'!$F$4="Libs Master","Libs Master",IF(AND('Summary P&amp;L'!$F$4="Liberatores Rollup",AND(H534&lt;&gt;"Libs_G_MA",H534&lt;&gt;"Libs_G_PH"))=TRUE,"Liberatores Rollup",IF(AND('Summary P&amp;L'!$F$4="Libs Grill Rollup",OR(H534="Libs_G_MA",H534="Libs_G_PH"))=TRUE,"Libs Grill Rollup",H534)))</f>
        <v>0</v>
      </c>
      <c r="C534" s="9">
        <f>+IS_Data!A534</f>
        <v>0</v>
      </c>
      <c r="D534" s="9">
        <f ca="1">+SUM(OFFSET(IS_Data!D534,0,('Summary P&amp;L'!$D$6-2018-1)*12):OFFSET(IS_Data!D534,0,('Summary P&amp;L'!$D$6-2018-1)*12+'Summary P&amp;L'!$B$2-1))</f>
        <v>0</v>
      </c>
      <c r="E534" s="9">
        <f ca="1">OFFSET(IS_Data!D534,0,('Summary P&amp;L'!$D$6-2018)*12+'Summary P&amp;L'!$B$2-1)</f>
        <v>0</v>
      </c>
      <c r="F534" s="9">
        <f ca="1">OFFSET(IS_Data!D534,0,('Summary P&amp;L'!$D$6-2018-1)*12+'Summary P&amp;L'!$B$2-1)</f>
        <v>0</v>
      </c>
      <c r="G534" s="7">
        <f ca="1">+SUM(OFFSET(IS_Data!D534,0,(-2015+'Summary P&amp;L'!$D$6)*12+'Summary P&amp;L'!$B$1-1):OFFSET(IS_Data!D534,0,(-2015+'Summary P&amp;L'!$D$6)*12*2-1))</f>
        <v>0</v>
      </c>
      <c r="H534" s="10">
        <f>IS_Data!B534</f>
        <v>0</v>
      </c>
    </row>
    <row r="535" spans="1:8" x14ac:dyDescent="0.5">
      <c r="A535" s="9">
        <f>+IS_Data!C535</f>
        <v>0</v>
      </c>
      <c r="B535" s="135">
        <f>IF('Summary P&amp;L'!$F$4="Libs Master","Libs Master",IF(AND('Summary P&amp;L'!$F$4="Liberatores Rollup",AND(H535&lt;&gt;"Libs_G_MA",H535&lt;&gt;"Libs_G_PH"))=TRUE,"Liberatores Rollup",IF(AND('Summary P&amp;L'!$F$4="Libs Grill Rollup",OR(H535="Libs_G_MA",H535="Libs_G_PH"))=TRUE,"Libs Grill Rollup",H535)))</f>
        <v>0</v>
      </c>
      <c r="C535" s="9">
        <f>+IS_Data!A535</f>
        <v>0</v>
      </c>
      <c r="D535" s="9">
        <f ca="1">+SUM(OFFSET(IS_Data!D535,0,('Summary P&amp;L'!$D$6-2018-1)*12):OFFSET(IS_Data!D535,0,('Summary P&amp;L'!$D$6-2018-1)*12+'Summary P&amp;L'!$B$2-1))</f>
        <v>0</v>
      </c>
      <c r="E535" s="9">
        <f ca="1">OFFSET(IS_Data!D535,0,('Summary P&amp;L'!$D$6-2018)*12+'Summary P&amp;L'!$B$2-1)</f>
        <v>0</v>
      </c>
      <c r="F535" s="9">
        <f ca="1">OFFSET(IS_Data!D535,0,('Summary P&amp;L'!$D$6-2018-1)*12+'Summary P&amp;L'!$B$2-1)</f>
        <v>0</v>
      </c>
      <c r="G535" s="7">
        <f ca="1">+SUM(OFFSET(IS_Data!D535,0,(-2015+'Summary P&amp;L'!$D$6)*12+'Summary P&amp;L'!$B$1-1):OFFSET(IS_Data!D535,0,(-2015+'Summary P&amp;L'!$D$6)*12*2-1))</f>
        <v>0</v>
      </c>
      <c r="H535" s="10">
        <f>IS_Data!B535</f>
        <v>0</v>
      </c>
    </row>
    <row r="536" spans="1:8" x14ac:dyDescent="0.5">
      <c r="A536" s="9">
        <f>+IS_Data!C536</f>
        <v>0</v>
      </c>
      <c r="B536" s="135">
        <f>IF('Summary P&amp;L'!$F$4="Libs Master","Libs Master",IF(AND('Summary P&amp;L'!$F$4="Liberatores Rollup",AND(H536&lt;&gt;"Libs_G_MA",H536&lt;&gt;"Libs_G_PH"))=TRUE,"Liberatores Rollup",IF(AND('Summary P&amp;L'!$F$4="Libs Grill Rollup",OR(H536="Libs_G_MA",H536="Libs_G_PH"))=TRUE,"Libs Grill Rollup",H536)))</f>
        <v>0</v>
      </c>
      <c r="C536" s="9">
        <f>+IS_Data!A536</f>
        <v>0</v>
      </c>
      <c r="D536" s="9">
        <f ca="1">+SUM(OFFSET(IS_Data!D536,0,('Summary P&amp;L'!$D$6-2018-1)*12):OFFSET(IS_Data!D536,0,('Summary P&amp;L'!$D$6-2018-1)*12+'Summary P&amp;L'!$B$2-1))</f>
        <v>0</v>
      </c>
      <c r="E536" s="9">
        <f ca="1">OFFSET(IS_Data!D536,0,('Summary P&amp;L'!$D$6-2018)*12+'Summary P&amp;L'!$B$2-1)</f>
        <v>0</v>
      </c>
      <c r="F536" s="9">
        <f ca="1">OFFSET(IS_Data!D536,0,('Summary P&amp;L'!$D$6-2018-1)*12+'Summary P&amp;L'!$B$2-1)</f>
        <v>0</v>
      </c>
      <c r="G536" s="7">
        <f ca="1">+SUM(OFFSET(IS_Data!D536,0,(-2015+'Summary P&amp;L'!$D$6)*12+'Summary P&amp;L'!$B$1-1):OFFSET(IS_Data!D536,0,(-2015+'Summary P&amp;L'!$D$6)*12*2-1))</f>
        <v>0</v>
      </c>
      <c r="H536" s="10">
        <f>IS_Data!B536</f>
        <v>0</v>
      </c>
    </row>
    <row r="537" spans="1:8" x14ac:dyDescent="0.5">
      <c r="A537" s="9">
        <f>+IS_Data!C537</f>
        <v>0</v>
      </c>
      <c r="B537" s="135">
        <f>IF('Summary P&amp;L'!$F$4="Libs Master","Libs Master",IF(AND('Summary P&amp;L'!$F$4="Liberatores Rollup",AND(H537&lt;&gt;"Libs_G_MA",H537&lt;&gt;"Libs_G_PH"))=TRUE,"Liberatores Rollup",IF(AND('Summary P&amp;L'!$F$4="Libs Grill Rollup",OR(H537="Libs_G_MA",H537="Libs_G_PH"))=TRUE,"Libs Grill Rollup",H537)))</f>
        <v>0</v>
      </c>
      <c r="C537" s="9">
        <f>+IS_Data!A537</f>
        <v>0</v>
      </c>
      <c r="D537" s="9">
        <f ca="1">+SUM(OFFSET(IS_Data!D537,0,('Summary P&amp;L'!$D$6-2018-1)*12):OFFSET(IS_Data!D537,0,('Summary P&amp;L'!$D$6-2018-1)*12+'Summary P&amp;L'!$B$2-1))</f>
        <v>0</v>
      </c>
      <c r="E537" s="9">
        <f ca="1">OFFSET(IS_Data!D537,0,('Summary P&amp;L'!$D$6-2018)*12+'Summary P&amp;L'!$B$2-1)</f>
        <v>0</v>
      </c>
      <c r="F537" s="9">
        <f ca="1">OFFSET(IS_Data!D537,0,('Summary P&amp;L'!$D$6-2018-1)*12+'Summary P&amp;L'!$B$2-1)</f>
        <v>0</v>
      </c>
      <c r="G537" s="7">
        <f ca="1">+SUM(OFFSET(IS_Data!D537,0,(-2015+'Summary P&amp;L'!$D$6)*12+'Summary P&amp;L'!$B$1-1):OFFSET(IS_Data!D537,0,(-2015+'Summary P&amp;L'!$D$6)*12*2-1))</f>
        <v>0</v>
      </c>
      <c r="H537" s="10">
        <f>IS_Data!B537</f>
        <v>0</v>
      </c>
    </row>
    <row r="538" spans="1:8" x14ac:dyDescent="0.5">
      <c r="A538" s="9">
        <f>+IS_Data!C538</f>
        <v>0</v>
      </c>
      <c r="B538" s="135">
        <f>IF('Summary P&amp;L'!$F$4="Libs Master","Libs Master",IF(AND('Summary P&amp;L'!$F$4="Liberatores Rollup",AND(H538&lt;&gt;"Libs_G_MA",H538&lt;&gt;"Libs_G_PH"))=TRUE,"Liberatores Rollup",IF(AND('Summary P&amp;L'!$F$4="Libs Grill Rollup",OR(H538="Libs_G_MA",H538="Libs_G_PH"))=TRUE,"Libs Grill Rollup",H538)))</f>
        <v>0</v>
      </c>
      <c r="C538" s="9">
        <f>+IS_Data!A538</f>
        <v>0</v>
      </c>
      <c r="D538" s="9">
        <f ca="1">+SUM(OFFSET(IS_Data!D538,0,('Summary P&amp;L'!$D$6-2018-1)*12):OFFSET(IS_Data!D538,0,('Summary P&amp;L'!$D$6-2018-1)*12+'Summary P&amp;L'!$B$2-1))</f>
        <v>0</v>
      </c>
      <c r="E538" s="9">
        <f ca="1">OFFSET(IS_Data!D538,0,('Summary P&amp;L'!$D$6-2018)*12+'Summary P&amp;L'!$B$2-1)</f>
        <v>0</v>
      </c>
      <c r="F538" s="9">
        <f ca="1">OFFSET(IS_Data!D538,0,('Summary P&amp;L'!$D$6-2018-1)*12+'Summary P&amp;L'!$B$2-1)</f>
        <v>0</v>
      </c>
      <c r="G538" s="7">
        <f ca="1">+SUM(OFFSET(IS_Data!D538,0,(-2015+'Summary P&amp;L'!$D$6)*12+'Summary P&amp;L'!$B$1-1):OFFSET(IS_Data!D538,0,(-2015+'Summary P&amp;L'!$D$6)*12*2-1))</f>
        <v>0</v>
      </c>
      <c r="H538" s="10">
        <f>IS_Data!B538</f>
        <v>0</v>
      </c>
    </row>
    <row r="539" spans="1:8" x14ac:dyDescent="0.5">
      <c r="A539" s="9">
        <f>+IS_Data!C539</f>
        <v>0</v>
      </c>
      <c r="B539" s="135">
        <f>IF('Summary P&amp;L'!$F$4="Libs Master","Libs Master",IF(AND('Summary P&amp;L'!$F$4="Liberatores Rollup",AND(H539&lt;&gt;"Libs_G_MA",H539&lt;&gt;"Libs_G_PH"))=TRUE,"Liberatores Rollup",IF(AND('Summary P&amp;L'!$F$4="Libs Grill Rollup",OR(H539="Libs_G_MA",H539="Libs_G_PH"))=TRUE,"Libs Grill Rollup",H539)))</f>
        <v>0</v>
      </c>
      <c r="C539" s="9">
        <f>+IS_Data!A539</f>
        <v>0</v>
      </c>
      <c r="D539" s="9">
        <f ca="1">+SUM(OFFSET(IS_Data!D539,0,('Summary P&amp;L'!$D$6-2018-1)*12):OFFSET(IS_Data!D539,0,('Summary P&amp;L'!$D$6-2018-1)*12+'Summary P&amp;L'!$B$2-1))</f>
        <v>0</v>
      </c>
      <c r="E539" s="9">
        <f ca="1">OFFSET(IS_Data!D539,0,('Summary P&amp;L'!$D$6-2018)*12+'Summary P&amp;L'!$B$2-1)</f>
        <v>0</v>
      </c>
      <c r="F539" s="9">
        <f ca="1">OFFSET(IS_Data!D539,0,('Summary P&amp;L'!$D$6-2018-1)*12+'Summary P&amp;L'!$B$2-1)</f>
        <v>0</v>
      </c>
      <c r="G539" s="7">
        <f ca="1">+SUM(OFFSET(IS_Data!D539,0,(-2015+'Summary P&amp;L'!$D$6)*12+'Summary P&amp;L'!$B$1-1):OFFSET(IS_Data!D539,0,(-2015+'Summary P&amp;L'!$D$6)*12*2-1))</f>
        <v>0</v>
      </c>
      <c r="H539" s="10">
        <f>IS_Data!B539</f>
        <v>0</v>
      </c>
    </row>
    <row r="540" spans="1:8" x14ac:dyDescent="0.5">
      <c r="A540" s="9">
        <f>+IS_Data!C540</f>
        <v>0</v>
      </c>
      <c r="B540" s="135">
        <f>IF('Summary P&amp;L'!$F$4="Libs Master","Libs Master",IF(AND('Summary P&amp;L'!$F$4="Liberatores Rollup",AND(H540&lt;&gt;"Libs_G_MA",H540&lt;&gt;"Libs_G_PH"))=TRUE,"Liberatores Rollup",IF(AND('Summary P&amp;L'!$F$4="Libs Grill Rollup",OR(H540="Libs_G_MA",H540="Libs_G_PH"))=TRUE,"Libs Grill Rollup",H540)))</f>
        <v>0</v>
      </c>
      <c r="C540" s="9">
        <f>+IS_Data!A540</f>
        <v>0</v>
      </c>
      <c r="D540" s="9">
        <f ca="1">+SUM(OFFSET(IS_Data!D540,0,('Summary P&amp;L'!$D$6-2018-1)*12):OFFSET(IS_Data!D540,0,('Summary P&amp;L'!$D$6-2018-1)*12+'Summary P&amp;L'!$B$2-1))</f>
        <v>0</v>
      </c>
      <c r="E540" s="9">
        <f ca="1">OFFSET(IS_Data!D540,0,('Summary P&amp;L'!$D$6-2018)*12+'Summary P&amp;L'!$B$2-1)</f>
        <v>0</v>
      </c>
      <c r="F540" s="9">
        <f ca="1">OFFSET(IS_Data!D540,0,('Summary P&amp;L'!$D$6-2018-1)*12+'Summary P&amp;L'!$B$2-1)</f>
        <v>0</v>
      </c>
      <c r="G540" s="7">
        <f ca="1">+SUM(OFFSET(IS_Data!D540,0,(-2015+'Summary P&amp;L'!$D$6)*12+'Summary P&amp;L'!$B$1-1):OFFSET(IS_Data!D540,0,(-2015+'Summary P&amp;L'!$D$6)*12*2-1))</f>
        <v>0</v>
      </c>
      <c r="H540" s="10">
        <f>IS_Data!B540</f>
        <v>0</v>
      </c>
    </row>
    <row r="541" spans="1:8" x14ac:dyDescent="0.5">
      <c r="A541" s="9">
        <f>+IS_Data!C541</f>
        <v>0</v>
      </c>
      <c r="B541" s="135">
        <f>IF('Summary P&amp;L'!$F$4="Libs Master","Libs Master",IF(AND('Summary P&amp;L'!$F$4="Liberatores Rollup",AND(H541&lt;&gt;"Libs_G_MA",H541&lt;&gt;"Libs_G_PH"))=TRUE,"Liberatores Rollup",IF(AND('Summary P&amp;L'!$F$4="Libs Grill Rollup",OR(H541="Libs_G_MA",H541="Libs_G_PH"))=TRUE,"Libs Grill Rollup",H541)))</f>
        <v>0</v>
      </c>
      <c r="C541" s="9">
        <f>+IS_Data!A541</f>
        <v>0</v>
      </c>
      <c r="D541" s="9">
        <f ca="1">+SUM(OFFSET(IS_Data!D541,0,('Summary P&amp;L'!$D$6-2018-1)*12):OFFSET(IS_Data!D541,0,('Summary P&amp;L'!$D$6-2018-1)*12+'Summary P&amp;L'!$B$2-1))</f>
        <v>0</v>
      </c>
      <c r="E541" s="9">
        <f ca="1">OFFSET(IS_Data!D541,0,('Summary P&amp;L'!$D$6-2018)*12+'Summary P&amp;L'!$B$2-1)</f>
        <v>0</v>
      </c>
      <c r="F541" s="9">
        <f ca="1">OFFSET(IS_Data!D541,0,('Summary P&amp;L'!$D$6-2018-1)*12+'Summary P&amp;L'!$B$2-1)</f>
        <v>0</v>
      </c>
      <c r="G541" s="7">
        <f ca="1">+SUM(OFFSET(IS_Data!D541,0,(-2015+'Summary P&amp;L'!$D$6)*12+'Summary P&amp;L'!$B$1-1):OFFSET(IS_Data!D541,0,(-2015+'Summary P&amp;L'!$D$6)*12*2-1))</f>
        <v>0</v>
      </c>
      <c r="H541" s="10">
        <f>IS_Data!B541</f>
        <v>0</v>
      </c>
    </row>
    <row r="542" spans="1:8" x14ac:dyDescent="0.5">
      <c r="A542" s="9">
        <f>+IS_Data!C542</f>
        <v>0</v>
      </c>
      <c r="B542" s="135">
        <f>IF('Summary P&amp;L'!$F$4="Libs Master","Libs Master",IF(AND('Summary P&amp;L'!$F$4="Liberatores Rollup",AND(H542&lt;&gt;"Libs_G_MA",H542&lt;&gt;"Libs_G_PH"))=TRUE,"Liberatores Rollup",IF(AND('Summary P&amp;L'!$F$4="Libs Grill Rollup",OR(H542="Libs_G_MA",H542="Libs_G_PH"))=TRUE,"Libs Grill Rollup",H542)))</f>
        <v>0</v>
      </c>
      <c r="C542" s="9">
        <f>+IS_Data!A542</f>
        <v>0</v>
      </c>
      <c r="D542" s="9">
        <f ca="1">+SUM(OFFSET(IS_Data!D542,0,('Summary P&amp;L'!$D$6-2018-1)*12):OFFSET(IS_Data!D542,0,('Summary P&amp;L'!$D$6-2018-1)*12+'Summary P&amp;L'!$B$2-1))</f>
        <v>0</v>
      </c>
      <c r="E542" s="9">
        <f ca="1">OFFSET(IS_Data!D542,0,('Summary P&amp;L'!$D$6-2018)*12+'Summary P&amp;L'!$B$2-1)</f>
        <v>0</v>
      </c>
      <c r="F542" s="9">
        <f ca="1">OFFSET(IS_Data!D542,0,('Summary P&amp;L'!$D$6-2018-1)*12+'Summary P&amp;L'!$B$2-1)</f>
        <v>0</v>
      </c>
      <c r="G542" s="7">
        <f ca="1">+SUM(OFFSET(IS_Data!D542,0,(-2015+'Summary P&amp;L'!$D$6)*12+'Summary P&amp;L'!$B$1-1):OFFSET(IS_Data!D542,0,(-2015+'Summary P&amp;L'!$D$6)*12*2-1))</f>
        <v>0</v>
      </c>
      <c r="H542" s="10">
        <f>IS_Data!B542</f>
        <v>0</v>
      </c>
    </row>
    <row r="543" spans="1:8" x14ac:dyDescent="0.5">
      <c r="A543" s="9">
        <f>+IS_Data!C543</f>
        <v>0</v>
      </c>
      <c r="B543" s="135">
        <f>IF('Summary P&amp;L'!$F$4="Libs Master","Libs Master",IF(AND('Summary P&amp;L'!$F$4="Liberatores Rollup",AND(H543&lt;&gt;"Libs_G_MA",H543&lt;&gt;"Libs_G_PH"))=TRUE,"Liberatores Rollup",IF(AND('Summary P&amp;L'!$F$4="Libs Grill Rollup",OR(H543="Libs_G_MA",H543="Libs_G_PH"))=TRUE,"Libs Grill Rollup",H543)))</f>
        <v>0</v>
      </c>
      <c r="C543" s="9">
        <f>+IS_Data!A543</f>
        <v>0</v>
      </c>
      <c r="D543" s="9">
        <f ca="1">+SUM(OFFSET(IS_Data!D543,0,('Summary P&amp;L'!$D$6-2018-1)*12):OFFSET(IS_Data!D543,0,('Summary P&amp;L'!$D$6-2018-1)*12+'Summary P&amp;L'!$B$2-1))</f>
        <v>0</v>
      </c>
      <c r="E543" s="9">
        <f ca="1">OFFSET(IS_Data!D543,0,('Summary P&amp;L'!$D$6-2018)*12+'Summary P&amp;L'!$B$2-1)</f>
        <v>0</v>
      </c>
      <c r="F543" s="9">
        <f ca="1">OFFSET(IS_Data!D543,0,('Summary P&amp;L'!$D$6-2018-1)*12+'Summary P&amp;L'!$B$2-1)</f>
        <v>0</v>
      </c>
      <c r="G543" s="7">
        <f ca="1">+SUM(OFFSET(IS_Data!D543,0,(-2015+'Summary P&amp;L'!$D$6)*12+'Summary P&amp;L'!$B$1-1):OFFSET(IS_Data!D543,0,(-2015+'Summary P&amp;L'!$D$6)*12*2-1))</f>
        <v>0</v>
      </c>
      <c r="H543" s="10">
        <f>IS_Data!B543</f>
        <v>0</v>
      </c>
    </row>
    <row r="544" spans="1:8" x14ac:dyDescent="0.5">
      <c r="A544" s="9">
        <f>+IS_Data!C544</f>
        <v>0</v>
      </c>
      <c r="B544" s="135">
        <f>IF('Summary P&amp;L'!$F$4="Libs Master","Libs Master",IF(AND('Summary P&amp;L'!$F$4="Liberatores Rollup",AND(H544&lt;&gt;"Libs_G_MA",H544&lt;&gt;"Libs_G_PH"))=TRUE,"Liberatores Rollup",IF(AND('Summary P&amp;L'!$F$4="Libs Grill Rollup",OR(H544="Libs_G_MA",H544="Libs_G_PH"))=TRUE,"Libs Grill Rollup",H544)))</f>
        <v>0</v>
      </c>
      <c r="C544" s="9">
        <f>+IS_Data!A544</f>
        <v>0</v>
      </c>
      <c r="D544" s="9">
        <f ca="1">+SUM(OFFSET(IS_Data!D544,0,('Summary P&amp;L'!$D$6-2018-1)*12):OFFSET(IS_Data!D544,0,('Summary P&amp;L'!$D$6-2018-1)*12+'Summary P&amp;L'!$B$2-1))</f>
        <v>0</v>
      </c>
      <c r="E544" s="9">
        <f ca="1">OFFSET(IS_Data!D544,0,('Summary P&amp;L'!$D$6-2018)*12+'Summary P&amp;L'!$B$2-1)</f>
        <v>0</v>
      </c>
      <c r="F544" s="9">
        <f ca="1">OFFSET(IS_Data!D544,0,('Summary P&amp;L'!$D$6-2018-1)*12+'Summary P&amp;L'!$B$2-1)</f>
        <v>0</v>
      </c>
      <c r="G544" s="7">
        <f ca="1">+SUM(OFFSET(IS_Data!D544,0,(-2015+'Summary P&amp;L'!$D$6)*12+'Summary P&amp;L'!$B$1-1):OFFSET(IS_Data!D544,0,(-2015+'Summary P&amp;L'!$D$6)*12*2-1))</f>
        <v>0</v>
      </c>
      <c r="H544" s="10">
        <f>IS_Data!B544</f>
        <v>0</v>
      </c>
    </row>
    <row r="545" spans="1:8" x14ac:dyDescent="0.5">
      <c r="A545" s="9">
        <f>+IS_Data!C545</f>
        <v>0</v>
      </c>
      <c r="B545" s="135">
        <f>IF('Summary P&amp;L'!$F$4="Libs Master","Libs Master",IF(AND('Summary P&amp;L'!$F$4="Liberatores Rollup",AND(H545&lt;&gt;"Libs_G_MA",H545&lt;&gt;"Libs_G_PH"))=TRUE,"Liberatores Rollup",IF(AND('Summary P&amp;L'!$F$4="Libs Grill Rollup",OR(H545="Libs_G_MA",H545="Libs_G_PH"))=TRUE,"Libs Grill Rollup",H545)))</f>
        <v>0</v>
      </c>
      <c r="C545" s="9">
        <f>+IS_Data!A545</f>
        <v>0</v>
      </c>
      <c r="D545" s="9">
        <f ca="1">+SUM(OFFSET(IS_Data!D545,0,('Summary P&amp;L'!$D$6-2018-1)*12):OFFSET(IS_Data!D545,0,('Summary P&amp;L'!$D$6-2018-1)*12+'Summary P&amp;L'!$B$2-1))</f>
        <v>0</v>
      </c>
      <c r="E545" s="9">
        <f ca="1">OFFSET(IS_Data!D545,0,('Summary P&amp;L'!$D$6-2018)*12+'Summary P&amp;L'!$B$2-1)</f>
        <v>0</v>
      </c>
      <c r="F545" s="9">
        <f ca="1">OFFSET(IS_Data!D545,0,('Summary P&amp;L'!$D$6-2018-1)*12+'Summary P&amp;L'!$B$2-1)</f>
        <v>0</v>
      </c>
      <c r="G545" s="7">
        <f ca="1">+SUM(OFFSET(IS_Data!D545,0,(-2015+'Summary P&amp;L'!$D$6)*12+'Summary P&amp;L'!$B$1-1):OFFSET(IS_Data!D545,0,(-2015+'Summary P&amp;L'!$D$6)*12*2-1))</f>
        <v>0</v>
      </c>
      <c r="H545" s="10">
        <f>IS_Data!B545</f>
        <v>0</v>
      </c>
    </row>
    <row r="546" spans="1:8" x14ac:dyDescent="0.5">
      <c r="A546" s="9">
        <f>+IS_Data!C546</f>
        <v>0</v>
      </c>
      <c r="B546" s="135">
        <f>IF('Summary P&amp;L'!$F$4="Libs Master","Libs Master",IF(AND('Summary P&amp;L'!$F$4="Liberatores Rollup",AND(H546&lt;&gt;"Libs_G_MA",H546&lt;&gt;"Libs_G_PH"))=TRUE,"Liberatores Rollup",IF(AND('Summary P&amp;L'!$F$4="Libs Grill Rollup",OR(H546="Libs_G_MA",H546="Libs_G_PH"))=TRUE,"Libs Grill Rollup",H546)))</f>
        <v>0</v>
      </c>
      <c r="C546" s="9">
        <f>+IS_Data!A546</f>
        <v>0</v>
      </c>
      <c r="D546" s="9">
        <f ca="1">+SUM(OFFSET(IS_Data!D546,0,('Summary P&amp;L'!$D$6-2018-1)*12):OFFSET(IS_Data!D546,0,('Summary P&amp;L'!$D$6-2018-1)*12+'Summary P&amp;L'!$B$2-1))</f>
        <v>0</v>
      </c>
      <c r="E546" s="9">
        <f ca="1">OFFSET(IS_Data!D546,0,('Summary P&amp;L'!$D$6-2018)*12+'Summary P&amp;L'!$B$2-1)</f>
        <v>0</v>
      </c>
      <c r="F546" s="9">
        <f ca="1">OFFSET(IS_Data!D546,0,('Summary P&amp;L'!$D$6-2018-1)*12+'Summary P&amp;L'!$B$2-1)</f>
        <v>0</v>
      </c>
      <c r="G546" s="7">
        <f ca="1">+SUM(OFFSET(IS_Data!D546,0,(-2015+'Summary P&amp;L'!$D$6)*12+'Summary P&amp;L'!$B$1-1):OFFSET(IS_Data!D546,0,(-2015+'Summary P&amp;L'!$D$6)*12*2-1))</f>
        <v>0</v>
      </c>
      <c r="H546" s="10">
        <f>IS_Data!B546</f>
        <v>0</v>
      </c>
    </row>
    <row r="547" spans="1:8" x14ac:dyDescent="0.5">
      <c r="A547" s="9">
        <f>+IS_Data!C547</f>
        <v>0</v>
      </c>
      <c r="B547" s="135">
        <f>IF('Summary P&amp;L'!$F$4="Libs Master","Libs Master",IF(AND('Summary P&amp;L'!$F$4="Liberatores Rollup",AND(H547&lt;&gt;"Libs_G_MA",H547&lt;&gt;"Libs_G_PH"))=TRUE,"Liberatores Rollup",IF(AND('Summary P&amp;L'!$F$4="Libs Grill Rollup",OR(H547="Libs_G_MA",H547="Libs_G_PH"))=TRUE,"Libs Grill Rollup",H547)))</f>
        <v>0</v>
      </c>
      <c r="C547" s="9">
        <f>+IS_Data!A547</f>
        <v>0</v>
      </c>
      <c r="D547" s="9">
        <f ca="1">+SUM(OFFSET(IS_Data!D547,0,('Summary P&amp;L'!$D$6-2018-1)*12):OFFSET(IS_Data!D547,0,('Summary P&amp;L'!$D$6-2018-1)*12+'Summary P&amp;L'!$B$2-1))</f>
        <v>0</v>
      </c>
      <c r="E547" s="9">
        <f ca="1">OFFSET(IS_Data!D547,0,('Summary P&amp;L'!$D$6-2018)*12+'Summary P&amp;L'!$B$2-1)</f>
        <v>0</v>
      </c>
      <c r="F547" s="9">
        <f ca="1">OFFSET(IS_Data!D547,0,('Summary P&amp;L'!$D$6-2018-1)*12+'Summary P&amp;L'!$B$2-1)</f>
        <v>0</v>
      </c>
      <c r="G547" s="7">
        <f ca="1">+SUM(OFFSET(IS_Data!D547,0,(-2015+'Summary P&amp;L'!$D$6)*12+'Summary P&amp;L'!$B$1-1):OFFSET(IS_Data!D547,0,(-2015+'Summary P&amp;L'!$D$6)*12*2-1))</f>
        <v>0</v>
      </c>
      <c r="H547" s="10">
        <f>IS_Data!B547</f>
        <v>0</v>
      </c>
    </row>
    <row r="548" spans="1:8" x14ac:dyDescent="0.5">
      <c r="A548" s="9">
        <f>+IS_Data!C548</f>
        <v>0</v>
      </c>
      <c r="B548" s="135">
        <f>IF('Summary P&amp;L'!$F$4="Libs Master","Libs Master",IF(AND('Summary P&amp;L'!$F$4="Liberatores Rollup",AND(H548&lt;&gt;"Libs_G_MA",H548&lt;&gt;"Libs_G_PH"))=TRUE,"Liberatores Rollup",IF(AND('Summary P&amp;L'!$F$4="Libs Grill Rollup",OR(H548="Libs_G_MA",H548="Libs_G_PH"))=TRUE,"Libs Grill Rollup",H548)))</f>
        <v>0</v>
      </c>
      <c r="C548" s="9">
        <f>+IS_Data!A548</f>
        <v>0</v>
      </c>
      <c r="D548" s="9">
        <f ca="1">+SUM(OFFSET(IS_Data!D548,0,('Summary P&amp;L'!$D$6-2018-1)*12):OFFSET(IS_Data!D548,0,('Summary P&amp;L'!$D$6-2018-1)*12+'Summary P&amp;L'!$B$2-1))</f>
        <v>0</v>
      </c>
      <c r="E548" s="9">
        <f ca="1">OFFSET(IS_Data!D548,0,('Summary P&amp;L'!$D$6-2018)*12+'Summary P&amp;L'!$B$2-1)</f>
        <v>0</v>
      </c>
      <c r="F548" s="9">
        <f ca="1">OFFSET(IS_Data!D548,0,('Summary P&amp;L'!$D$6-2018-1)*12+'Summary P&amp;L'!$B$2-1)</f>
        <v>0</v>
      </c>
      <c r="G548" s="7">
        <f ca="1">+SUM(OFFSET(IS_Data!D548,0,(-2015+'Summary P&amp;L'!$D$6)*12+'Summary P&amp;L'!$B$1-1):OFFSET(IS_Data!D548,0,(-2015+'Summary P&amp;L'!$D$6)*12*2-1))</f>
        <v>0</v>
      </c>
      <c r="H548" s="10">
        <f>IS_Data!B548</f>
        <v>0</v>
      </c>
    </row>
    <row r="549" spans="1:8" x14ac:dyDescent="0.5">
      <c r="A549" s="9">
        <f>+IS_Data!C549</f>
        <v>0</v>
      </c>
      <c r="B549" s="135">
        <f>IF('Summary P&amp;L'!$F$4="Libs Master","Libs Master",IF(AND('Summary P&amp;L'!$F$4="Liberatores Rollup",AND(H549&lt;&gt;"Libs_G_MA",H549&lt;&gt;"Libs_G_PH"))=TRUE,"Liberatores Rollup",IF(AND('Summary P&amp;L'!$F$4="Libs Grill Rollup",OR(H549="Libs_G_MA",H549="Libs_G_PH"))=TRUE,"Libs Grill Rollup",H549)))</f>
        <v>0</v>
      </c>
      <c r="C549" s="9">
        <f>+IS_Data!A549</f>
        <v>0</v>
      </c>
      <c r="D549" s="9">
        <f ca="1">+SUM(OFFSET(IS_Data!D549,0,('Summary P&amp;L'!$D$6-2018-1)*12):OFFSET(IS_Data!D549,0,('Summary P&amp;L'!$D$6-2018-1)*12+'Summary P&amp;L'!$B$2-1))</f>
        <v>0</v>
      </c>
      <c r="E549" s="9">
        <f ca="1">OFFSET(IS_Data!D549,0,('Summary P&amp;L'!$D$6-2018)*12+'Summary P&amp;L'!$B$2-1)</f>
        <v>0</v>
      </c>
      <c r="F549" s="9">
        <f ca="1">OFFSET(IS_Data!D549,0,('Summary P&amp;L'!$D$6-2018-1)*12+'Summary P&amp;L'!$B$2-1)</f>
        <v>0</v>
      </c>
      <c r="G549" s="7">
        <f ca="1">+SUM(OFFSET(IS_Data!D549,0,(-2015+'Summary P&amp;L'!$D$6)*12+'Summary P&amp;L'!$B$1-1):OFFSET(IS_Data!D549,0,(-2015+'Summary P&amp;L'!$D$6)*12*2-1))</f>
        <v>0</v>
      </c>
      <c r="H549" s="10">
        <f>IS_Data!B549</f>
        <v>0</v>
      </c>
    </row>
    <row r="550" spans="1:8" x14ac:dyDescent="0.5">
      <c r="A550" s="9">
        <f>+IS_Data!C550</f>
        <v>0</v>
      </c>
      <c r="B550" s="135">
        <f>IF('Summary P&amp;L'!$F$4="Libs Master","Libs Master",IF(AND('Summary P&amp;L'!$F$4="Liberatores Rollup",AND(H550&lt;&gt;"Libs_G_MA",H550&lt;&gt;"Libs_G_PH"))=TRUE,"Liberatores Rollup",IF(AND('Summary P&amp;L'!$F$4="Libs Grill Rollup",OR(H550="Libs_G_MA",H550="Libs_G_PH"))=TRUE,"Libs Grill Rollup",H550)))</f>
        <v>0</v>
      </c>
      <c r="C550" s="9">
        <f>+IS_Data!A550</f>
        <v>0</v>
      </c>
      <c r="D550" s="9">
        <f ca="1">+SUM(OFFSET(IS_Data!D550,0,('Summary P&amp;L'!$D$6-2018-1)*12):OFFSET(IS_Data!D550,0,('Summary P&amp;L'!$D$6-2018-1)*12+'Summary P&amp;L'!$B$2-1))</f>
        <v>0</v>
      </c>
      <c r="E550" s="9">
        <f ca="1">OFFSET(IS_Data!D550,0,('Summary P&amp;L'!$D$6-2018)*12+'Summary P&amp;L'!$B$2-1)</f>
        <v>0</v>
      </c>
      <c r="F550" s="9">
        <f ca="1">OFFSET(IS_Data!D550,0,('Summary P&amp;L'!$D$6-2018-1)*12+'Summary P&amp;L'!$B$2-1)</f>
        <v>0</v>
      </c>
      <c r="G550" s="7">
        <f ca="1">+SUM(OFFSET(IS_Data!D550,0,(-2015+'Summary P&amp;L'!$D$6)*12+'Summary P&amp;L'!$B$1-1):OFFSET(IS_Data!D550,0,(-2015+'Summary P&amp;L'!$D$6)*12*2-1))</f>
        <v>0</v>
      </c>
      <c r="H550" s="10">
        <f>IS_Data!B550</f>
        <v>0</v>
      </c>
    </row>
    <row r="551" spans="1:8" x14ac:dyDescent="0.5">
      <c r="A551" s="9">
        <f>+IS_Data!C551</f>
        <v>0</v>
      </c>
      <c r="B551" s="135">
        <f>IF('Summary P&amp;L'!$F$4="Libs Master","Libs Master",IF(AND('Summary P&amp;L'!$F$4="Liberatores Rollup",AND(H551&lt;&gt;"Libs_G_MA",H551&lt;&gt;"Libs_G_PH"))=TRUE,"Liberatores Rollup",IF(AND('Summary P&amp;L'!$F$4="Libs Grill Rollup",OR(H551="Libs_G_MA",H551="Libs_G_PH"))=TRUE,"Libs Grill Rollup",H551)))</f>
        <v>0</v>
      </c>
      <c r="C551" s="9">
        <f>+IS_Data!A551</f>
        <v>0</v>
      </c>
      <c r="D551" s="9">
        <f ca="1">+SUM(OFFSET(IS_Data!D551,0,('Summary P&amp;L'!$D$6-2018-1)*12):OFFSET(IS_Data!D551,0,('Summary P&amp;L'!$D$6-2018-1)*12+'Summary P&amp;L'!$B$2-1))</f>
        <v>0</v>
      </c>
      <c r="E551" s="9">
        <f ca="1">OFFSET(IS_Data!D551,0,('Summary P&amp;L'!$D$6-2018)*12+'Summary P&amp;L'!$B$2-1)</f>
        <v>0</v>
      </c>
      <c r="F551" s="9">
        <f ca="1">OFFSET(IS_Data!D551,0,('Summary P&amp;L'!$D$6-2018-1)*12+'Summary P&amp;L'!$B$2-1)</f>
        <v>0</v>
      </c>
      <c r="G551" s="7">
        <f ca="1">+SUM(OFFSET(IS_Data!D551,0,(-2015+'Summary P&amp;L'!$D$6)*12+'Summary P&amp;L'!$B$1-1):OFFSET(IS_Data!D551,0,(-2015+'Summary P&amp;L'!$D$6)*12*2-1))</f>
        <v>0</v>
      </c>
      <c r="H551" s="10">
        <f>IS_Data!B551</f>
        <v>0</v>
      </c>
    </row>
    <row r="552" spans="1:8" x14ac:dyDescent="0.5">
      <c r="A552" s="9">
        <f>+IS_Data!C552</f>
        <v>0</v>
      </c>
      <c r="B552" s="135">
        <f>IF('Summary P&amp;L'!$F$4="Libs Master","Libs Master",IF(AND('Summary P&amp;L'!$F$4="Liberatores Rollup",AND(H552&lt;&gt;"Libs_G_MA",H552&lt;&gt;"Libs_G_PH"))=TRUE,"Liberatores Rollup",IF(AND('Summary P&amp;L'!$F$4="Libs Grill Rollup",OR(H552="Libs_G_MA",H552="Libs_G_PH"))=TRUE,"Libs Grill Rollup",H552)))</f>
        <v>0</v>
      </c>
      <c r="C552" s="9">
        <f>+IS_Data!A552</f>
        <v>0</v>
      </c>
      <c r="D552" s="9">
        <f ca="1">+SUM(OFFSET(IS_Data!D552,0,('Summary P&amp;L'!$D$6-2018-1)*12):OFFSET(IS_Data!D552,0,('Summary P&amp;L'!$D$6-2018-1)*12+'Summary P&amp;L'!$B$2-1))</f>
        <v>0</v>
      </c>
      <c r="E552" s="9">
        <f ca="1">OFFSET(IS_Data!D552,0,('Summary P&amp;L'!$D$6-2018)*12+'Summary P&amp;L'!$B$2-1)</f>
        <v>0</v>
      </c>
      <c r="F552" s="9">
        <f ca="1">OFFSET(IS_Data!D552,0,('Summary P&amp;L'!$D$6-2018-1)*12+'Summary P&amp;L'!$B$2-1)</f>
        <v>0</v>
      </c>
      <c r="G552" s="7">
        <f ca="1">+SUM(OFFSET(IS_Data!D552,0,(-2015+'Summary P&amp;L'!$D$6)*12+'Summary P&amp;L'!$B$1-1):OFFSET(IS_Data!D552,0,(-2015+'Summary P&amp;L'!$D$6)*12*2-1))</f>
        <v>0</v>
      </c>
      <c r="H552" s="10">
        <f>IS_Data!B552</f>
        <v>0</v>
      </c>
    </row>
    <row r="553" spans="1:8" x14ac:dyDescent="0.5">
      <c r="A553" s="9">
        <f>+IS_Data!C553</f>
        <v>0</v>
      </c>
      <c r="B553" s="135">
        <f>IF('Summary P&amp;L'!$F$4="Libs Master","Libs Master",IF(AND('Summary P&amp;L'!$F$4="Liberatores Rollup",AND(H553&lt;&gt;"Libs_G_MA",H553&lt;&gt;"Libs_G_PH"))=TRUE,"Liberatores Rollup",IF(AND('Summary P&amp;L'!$F$4="Libs Grill Rollup",OR(H553="Libs_G_MA",H553="Libs_G_PH"))=TRUE,"Libs Grill Rollup",H553)))</f>
        <v>0</v>
      </c>
      <c r="C553" s="9">
        <f>+IS_Data!A553</f>
        <v>0</v>
      </c>
      <c r="D553" s="9">
        <f ca="1">+SUM(OFFSET(IS_Data!D553,0,('Summary P&amp;L'!$D$6-2018-1)*12):OFFSET(IS_Data!D553,0,('Summary P&amp;L'!$D$6-2018-1)*12+'Summary P&amp;L'!$B$2-1))</f>
        <v>0</v>
      </c>
      <c r="E553" s="9">
        <f ca="1">OFFSET(IS_Data!D553,0,('Summary P&amp;L'!$D$6-2018)*12+'Summary P&amp;L'!$B$2-1)</f>
        <v>0</v>
      </c>
      <c r="F553" s="9">
        <f ca="1">OFFSET(IS_Data!D553,0,('Summary P&amp;L'!$D$6-2018-1)*12+'Summary P&amp;L'!$B$2-1)</f>
        <v>0</v>
      </c>
      <c r="G553" s="7">
        <f ca="1">+SUM(OFFSET(IS_Data!D553,0,(-2015+'Summary P&amp;L'!$D$6)*12+'Summary P&amp;L'!$B$1-1):OFFSET(IS_Data!D553,0,(-2015+'Summary P&amp;L'!$D$6)*12*2-1))</f>
        <v>0</v>
      </c>
      <c r="H553" s="10">
        <f>IS_Data!B553</f>
        <v>0</v>
      </c>
    </row>
    <row r="554" spans="1:8" x14ac:dyDescent="0.5">
      <c r="A554" s="9">
        <f>+IS_Data!C554</f>
        <v>0</v>
      </c>
      <c r="B554" s="135">
        <f>IF('Summary P&amp;L'!$F$4="Libs Master","Libs Master",IF(AND('Summary P&amp;L'!$F$4="Liberatores Rollup",AND(H554&lt;&gt;"Libs_G_MA",H554&lt;&gt;"Libs_G_PH"))=TRUE,"Liberatores Rollup",IF(AND('Summary P&amp;L'!$F$4="Libs Grill Rollup",OR(H554="Libs_G_MA",H554="Libs_G_PH"))=TRUE,"Libs Grill Rollup",H554)))</f>
        <v>0</v>
      </c>
      <c r="C554" s="9">
        <f>+IS_Data!A554</f>
        <v>0</v>
      </c>
      <c r="D554" s="9">
        <f ca="1">+SUM(OFFSET(IS_Data!D554,0,('Summary P&amp;L'!$D$6-2018-1)*12):OFFSET(IS_Data!D554,0,('Summary P&amp;L'!$D$6-2018-1)*12+'Summary P&amp;L'!$B$2-1))</f>
        <v>0</v>
      </c>
      <c r="E554" s="9">
        <f ca="1">OFFSET(IS_Data!D554,0,('Summary P&amp;L'!$D$6-2018)*12+'Summary P&amp;L'!$B$2-1)</f>
        <v>0</v>
      </c>
      <c r="F554" s="9">
        <f ca="1">OFFSET(IS_Data!D554,0,('Summary P&amp;L'!$D$6-2018-1)*12+'Summary P&amp;L'!$B$2-1)</f>
        <v>0</v>
      </c>
      <c r="G554" s="7">
        <f ca="1">+SUM(OFFSET(IS_Data!D554,0,(-2015+'Summary P&amp;L'!$D$6)*12+'Summary P&amp;L'!$B$1-1):OFFSET(IS_Data!D554,0,(-2015+'Summary P&amp;L'!$D$6)*12*2-1))</f>
        <v>0</v>
      </c>
      <c r="H554" s="10">
        <f>IS_Data!B554</f>
        <v>0</v>
      </c>
    </row>
    <row r="555" spans="1:8" x14ac:dyDescent="0.5">
      <c r="A555" s="9">
        <f>+IS_Data!C555</f>
        <v>0</v>
      </c>
      <c r="B555" s="135">
        <f>IF('Summary P&amp;L'!$F$4="Libs Master","Libs Master",IF(AND('Summary P&amp;L'!$F$4="Liberatores Rollup",AND(H555&lt;&gt;"Libs_G_MA",H555&lt;&gt;"Libs_G_PH"))=TRUE,"Liberatores Rollup",IF(AND('Summary P&amp;L'!$F$4="Libs Grill Rollup",OR(H555="Libs_G_MA",H555="Libs_G_PH"))=TRUE,"Libs Grill Rollup",H555)))</f>
        <v>0</v>
      </c>
      <c r="C555" s="9">
        <f>+IS_Data!A555</f>
        <v>0</v>
      </c>
      <c r="D555" s="9">
        <f ca="1">+SUM(OFFSET(IS_Data!D555,0,('Summary P&amp;L'!$D$6-2018-1)*12):OFFSET(IS_Data!D555,0,('Summary P&amp;L'!$D$6-2018-1)*12+'Summary P&amp;L'!$B$2-1))</f>
        <v>0</v>
      </c>
      <c r="E555" s="9">
        <f ca="1">OFFSET(IS_Data!D555,0,('Summary P&amp;L'!$D$6-2018)*12+'Summary P&amp;L'!$B$2-1)</f>
        <v>0</v>
      </c>
      <c r="F555" s="9">
        <f ca="1">OFFSET(IS_Data!D555,0,('Summary P&amp;L'!$D$6-2018-1)*12+'Summary P&amp;L'!$B$2-1)</f>
        <v>0</v>
      </c>
      <c r="G555" s="7">
        <f ca="1">+SUM(OFFSET(IS_Data!D555,0,(-2015+'Summary P&amp;L'!$D$6)*12+'Summary P&amp;L'!$B$1-1):OFFSET(IS_Data!D555,0,(-2015+'Summary P&amp;L'!$D$6)*12*2-1))</f>
        <v>0</v>
      </c>
      <c r="H555" s="10">
        <f>IS_Data!B555</f>
        <v>0</v>
      </c>
    </row>
    <row r="556" spans="1:8" x14ac:dyDescent="0.5">
      <c r="A556" s="9">
        <f>+IS_Data!C556</f>
        <v>0</v>
      </c>
      <c r="B556" s="135">
        <f>IF('Summary P&amp;L'!$F$4="Libs Master","Libs Master",IF(AND('Summary P&amp;L'!$F$4="Liberatores Rollup",AND(H556&lt;&gt;"Libs_G_MA",H556&lt;&gt;"Libs_G_PH"))=TRUE,"Liberatores Rollup",IF(AND('Summary P&amp;L'!$F$4="Libs Grill Rollup",OR(H556="Libs_G_MA",H556="Libs_G_PH"))=TRUE,"Libs Grill Rollup",H556)))</f>
        <v>0</v>
      </c>
      <c r="C556" s="9">
        <f>+IS_Data!A556</f>
        <v>0</v>
      </c>
      <c r="D556" s="9">
        <f ca="1">+SUM(OFFSET(IS_Data!D556,0,('Summary P&amp;L'!$D$6-2018-1)*12):OFFSET(IS_Data!D556,0,('Summary P&amp;L'!$D$6-2018-1)*12+'Summary P&amp;L'!$B$2-1))</f>
        <v>0</v>
      </c>
      <c r="E556" s="9">
        <f ca="1">OFFSET(IS_Data!D556,0,('Summary P&amp;L'!$D$6-2018)*12+'Summary P&amp;L'!$B$2-1)</f>
        <v>0</v>
      </c>
      <c r="F556" s="9">
        <f ca="1">OFFSET(IS_Data!D556,0,('Summary P&amp;L'!$D$6-2018-1)*12+'Summary P&amp;L'!$B$2-1)</f>
        <v>0</v>
      </c>
      <c r="G556" s="7">
        <f ca="1">+SUM(OFFSET(IS_Data!D556,0,(-2015+'Summary P&amp;L'!$D$6)*12+'Summary P&amp;L'!$B$1-1):OFFSET(IS_Data!D556,0,(-2015+'Summary P&amp;L'!$D$6)*12*2-1))</f>
        <v>0</v>
      </c>
      <c r="H556" s="10">
        <f>IS_Data!B556</f>
        <v>0</v>
      </c>
    </row>
    <row r="557" spans="1:8" x14ac:dyDescent="0.5">
      <c r="A557" s="9">
        <f>+IS_Data!C557</f>
        <v>0</v>
      </c>
      <c r="B557" s="135">
        <f>IF('Summary P&amp;L'!$F$4="Libs Master","Libs Master",IF(AND('Summary P&amp;L'!$F$4="Liberatores Rollup",AND(H557&lt;&gt;"Libs_G_MA",H557&lt;&gt;"Libs_G_PH"))=TRUE,"Liberatores Rollup",IF(AND('Summary P&amp;L'!$F$4="Libs Grill Rollup",OR(H557="Libs_G_MA",H557="Libs_G_PH"))=TRUE,"Libs Grill Rollup",H557)))</f>
        <v>0</v>
      </c>
      <c r="C557" s="9">
        <f>+IS_Data!A557</f>
        <v>0</v>
      </c>
      <c r="D557" s="9">
        <f ca="1">+SUM(OFFSET(IS_Data!D557,0,('Summary P&amp;L'!$D$6-2018-1)*12):OFFSET(IS_Data!D557,0,('Summary P&amp;L'!$D$6-2018-1)*12+'Summary P&amp;L'!$B$2-1))</f>
        <v>0</v>
      </c>
      <c r="E557" s="9">
        <f ca="1">OFFSET(IS_Data!D557,0,('Summary P&amp;L'!$D$6-2018)*12+'Summary P&amp;L'!$B$2-1)</f>
        <v>0</v>
      </c>
      <c r="F557" s="9">
        <f ca="1">OFFSET(IS_Data!D557,0,('Summary P&amp;L'!$D$6-2018-1)*12+'Summary P&amp;L'!$B$2-1)</f>
        <v>0</v>
      </c>
      <c r="G557" s="7">
        <f ca="1">+SUM(OFFSET(IS_Data!D557,0,(-2015+'Summary P&amp;L'!$D$6)*12+'Summary P&amp;L'!$B$1-1):OFFSET(IS_Data!D557,0,(-2015+'Summary P&amp;L'!$D$6)*12*2-1))</f>
        <v>0</v>
      </c>
      <c r="H557" s="10">
        <f>IS_Data!B557</f>
        <v>0</v>
      </c>
    </row>
    <row r="558" spans="1:8" x14ac:dyDescent="0.5">
      <c r="A558" s="9">
        <f>+IS_Data!C558</f>
        <v>0</v>
      </c>
      <c r="B558" s="135">
        <f>IF('Summary P&amp;L'!$F$4="Libs Master","Libs Master",IF(AND('Summary P&amp;L'!$F$4="Liberatores Rollup",AND(H558&lt;&gt;"Libs_G_MA",H558&lt;&gt;"Libs_G_PH"))=TRUE,"Liberatores Rollup",IF(AND('Summary P&amp;L'!$F$4="Libs Grill Rollup",OR(H558="Libs_G_MA",H558="Libs_G_PH"))=TRUE,"Libs Grill Rollup",H558)))</f>
        <v>0</v>
      </c>
      <c r="C558" s="9">
        <f>+IS_Data!A558</f>
        <v>0</v>
      </c>
      <c r="D558" s="9">
        <f ca="1">+SUM(OFFSET(IS_Data!D558,0,('Summary P&amp;L'!$D$6-2018-1)*12):OFFSET(IS_Data!D558,0,('Summary P&amp;L'!$D$6-2018-1)*12+'Summary P&amp;L'!$B$2-1))</f>
        <v>0</v>
      </c>
      <c r="E558" s="9">
        <f ca="1">OFFSET(IS_Data!D558,0,('Summary P&amp;L'!$D$6-2018)*12+'Summary P&amp;L'!$B$2-1)</f>
        <v>0</v>
      </c>
      <c r="F558" s="9">
        <f ca="1">OFFSET(IS_Data!D558,0,('Summary P&amp;L'!$D$6-2018-1)*12+'Summary P&amp;L'!$B$2-1)</f>
        <v>0</v>
      </c>
      <c r="G558" s="7">
        <f ca="1">+SUM(OFFSET(IS_Data!D558,0,(-2015+'Summary P&amp;L'!$D$6)*12+'Summary P&amp;L'!$B$1-1):OFFSET(IS_Data!D558,0,(-2015+'Summary P&amp;L'!$D$6)*12*2-1))</f>
        <v>0</v>
      </c>
      <c r="H558" s="10">
        <f>IS_Data!B558</f>
        <v>0</v>
      </c>
    </row>
    <row r="559" spans="1:8" x14ac:dyDescent="0.5">
      <c r="A559" s="9">
        <f>+IS_Data!C559</f>
        <v>0</v>
      </c>
      <c r="B559" s="135">
        <f>IF('Summary P&amp;L'!$F$4="Libs Master","Libs Master",IF(AND('Summary P&amp;L'!$F$4="Liberatores Rollup",AND(H559&lt;&gt;"Libs_G_MA",H559&lt;&gt;"Libs_G_PH"))=TRUE,"Liberatores Rollup",IF(AND('Summary P&amp;L'!$F$4="Libs Grill Rollup",OR(H559="Libs_G_MA",H559="Libs_G_PH"))=TRUE,"Libs Grill Rollup",H559)))</f>
        <v>0</v>
      </c>
      <c r="C559" s="9">
        <f>+IS_Data!A559</f>
        <v>0</v>
      </c>
      <c r="D559" s="9">
        <f ca="1">+SUM(OFFSET(IS_Data!D559,0,('Summary P&amp;L'!$D$6-2018-1)*12):OFFSET(IS_Data!D559,0,('Summary P&amp;L'!$D$6-2018-1)*12+'Summary P&amp;L'!$B$2-1))</f>
        <v>0</v>
      </c>
      <c r="E559" s="9">
        <f ca="1">OFFSET(IS_Data!D559,0,('Summary P&amp;L'!$D$6-2018)*12+'Summary P&amp;L'!$B$2-1)</f>
        <v>0</v>
      </c>
      <c r="F559" s="9">
        <f ca="1">OFFSET(IS_Data!D559,0,('Summary P&amp;L'!$D$6-2018-1)*12+'Summary P&amp;L'!$B$2-1)</f>
        <v>0</v>
      </c>
      <c r="G559" s="7">
        <f ca="1">+SUM(OFFSET(IS_Data!D559,0,(-2015+'Summary P&amp;L'!$D$6)*12+'Summary P&amp;L'!$B$1-1):OFFSET(IS_Data!D559,0,(-2015+'Summary P&amp;L'!$D$6)*12*2-1))</f>
        <v>0</v>
      </c>
      <c r="H559" s="10">
        <f>IS_Data!B559</f>
        <v>0</v>
      </c>
    </row>
    <row r="560" spans="1:8" x14ac:dyDescent="0.5">
      <c r="A560" s="9">
        <f>+IS_Data!C560</f>
        <v>0</v>
      </c>
      <c r="B560" s="135">
        <f>IF('Summary P&amp;L'!$F$4="Libs Master","Libs Master",IF(AND('Summary P&amp;L'!$F$4="Liberatores Rollup",AND(H560&lt;&gt;"Libs_G_MA",H560&lt;&gt;"Libs_G_PH"))=TRUE,"Liberatores Rollup",IF(AND('Summary P&amp;L'!$F$4="Libs Grill Rollup",OR(H560="Libs_G_MA",H560="Libs_G_PH"))=TRUE,"Libs Grill Rollup",H560)))</f>
        <v>0</v>
      </c>
      <c r="C560" s="9">
        <f>+IS_Data!A560</f>
        <v>0</v>
      </c>
      <c r="D560" s="9">
        <f ca="1">+SUM(OFFSET(IS_Data!D560,0,('Summary P&amp;L'!$D$6-2018-1)*12):OFFSET(IS_Data!D560,0,('Summary P&amp;L'!$D$6-2018-1)*12+'Summary P&amp;L'!$B$2-1))</f>
        <v>0</v>
      </c>
      <c r="E560" s="9">
        <f ca="1">OFFSET(IS_Data!D560,0,('Summary P&amp;L'!$D$6-2018)*12+'Summary P&amp;L'!$B$2-1)</f>
        <v>0</v>
      </c>
      <c r="F560" s="9">
        <f ca="1">OFFSET(IS_Data!D560,0,('Summary P&amp;L'!$D$6-2018-1)*12+'Summary P&amp;L'!$B$2-1)</f>
        <v>0</v>
      </c>
      <c r="G560" s="7">
        <f ca="1">+SUM(OFFSET(IS_Data!D560,0,(-2015+'Summary P&amp;L'!$D$6)*12+'Summary P&amp;L'!$B$1-1):OFFSET(IS_Data!D560,0,(-2015+'Summary P&amp;L'!$D$6)*12*2-1))</f>
        <v>0</v>
      </c>
      <c r="H560" s="10">
        <f>IS_Data!B560</f>
        <v>0</v>
      </c>
    </row>
    <row r="561" spans="1:8" x14ac:dyDescent="0.5">
      <c r="A561" s="9">
        <f>+IS_Data!C561</f>
        <v>0</v>
      </c>
      <c r="B561" s="135">
        <f>IF('Summary P&amp;L'!$F$4="Libs Master","Libs Master",IF(AND('Summary P&amp;L'!$F$4="Liberatores Rollup",AND(H561&lt;&gt;"Libs_G_MA",H561&lt;&gt;"Libs_G_PH"))=TRUE,"Liberatores Rollup",IF(AND('Summary P&amp;L'!$F$4="Libs Grill Rollup",OR(H561="Libs_G_MA",H561="Libs_G_PH"))=TRUE,"Libs Grill Rollup",H561)))</f>
        <v>0</v>
      </c>
      <c r="C561" s="9">
        <f>+IS_Data!A561</f>
        <v>0</v>
      </c>
      <c r="D561" s="9">
        <f ca="1">+SUM(OFFSET(IS_Data!D561,0,('Summary P&amp;L'!$D$6-2018-1)*12):OFFSET(IS_Data!D561,0,('Summary P&amp;L'!$D$6-2018-1)*12+'Summary P&amp;L'!$B$2-1))</f>
        <v>0</v>
      </c>
      <c r="E561" s="9">
        <f ca="1">OFFSET(IS_Data!D561,0,('Summary P&amp;L'!$D$6-2018)*12+'Summary P&amp;L'!$B$2-1)</f>
        <v>0</v>
      </c>
      <c r="F561" s="9">
        <f ca="1">OFFSET(IS_Data!D561,0,('Summary P&amp;L'!$D$6-2018-1)*12+'Summary P&amp;L'!$B$2-1)</f>
        <v>0</v>
      </c>
      <c r="G561" s="7">
        <f ca="1">+SUM(OFFSET(IS_Data!D561,0,(-2015+'Summary P&amp;L'!$D$6)*12+'Summary P&amp;L'!$B$1-1):OFFSET(IS_Data!D561,0,(-2015+'Summary P&amp;L'!$D$6)*12*2-1))</f>
        <v>0</v>
      </c>
      <c r="H561" s="10">
        <f>IS_Data!B561</f>
        <v>0</v>
      </c>
    </row>
    <row r="562" spans="1:8" x14ac:dyDescent="0.5">
      <c r="A562" s="9">
        <f>+IS_Data!C562</f>
        <v>0</v>
      </c>
      <c r="B562" s="135">
        <f>IF('Summary P&amp;L'!$F$4="Libs Master","Libs Master",IF(AND('Summary P&amp;L'!$F$4="Liberatores Rollup",AND(H562&lt;&gt;"Libs_G_MA",H562&lt;&gt;"Libs_G_PH"))=TRUE,"Liberatores Rollup",IF(AND('Summary P&amp;L'!$F$4="Libs Grill Rollup",OR(H562="Libs_G_MA",H562="Libs_G_PH"))=TRUE,"Libs Grill Rollup",H562)))</f>
        <v>0</v>
      </c>
      <c r="C562" s="9">
        <f>+IS_Data!A562</f>
        <v>0</v>
      </c>
      <c r="D562" s="9">
        <f ca="1">+SUM(OFFSET(IS_Data!D562,0,('Summary P&amp;L'!$D$6-2018-1)*12):OFFSET(IS_Data!D562,0,('Summary P&amp;L'!$D$6-2018-1)*12+'Summary P&amp;L'!$B$2-1))</f>
        <v>0</v>
      </c>
      <c r="E562" s="9">
        <f ca="1">OFFSET(IS_Data!D562,0,('Summary P&amp;L'!$D$6-2018)*12+'Summary P&amp;L'!$B$2-1)</f>
        <v>0</v>
      </c>
      <c r="F562" s="9">
        <f ca="1">OFFSET(IS_Data!D562,0,('Summary P&amp;L'!$D$6-2018-1)*12+'Summary P&amp;L'!$B$2-1)</f>
        <v>0</v>
      </c>
      <c r="G562" s="7">
        <f ca="1">+SUM(OFFSET(IS_Data!D562,0,(-2015+'Summary P&amp;L'!$D$6)*12+'Summary P&amp;L'!$B$1-1):OFFSET(IS_Data!D562,0,(-2015+'Summary P&amp;L'!$D$6)*12*2-1))</f>
        <v>0</v>
      </c>
      <c r="H562" s="10">
        <f>IS_Data!B562</f>
        <v>0</v>
      </c>
    </row>
    <row r="563" spans="1:8" x14ac:dyDescent="0.5">
      <c r="A563" s="9">
        <f>+IS_Data!C563</f>
        <v>0</v>
      </c>
      <c r="B563" s="135">
        <f>IF('Summary P&amp;L'!$F$4="Libs Master","Libs Master",IF(AND('Summary P&amp;L'!$F$4="Liberatores Rollup",AND(H563&lt;&gt;"Libs_G_MA",H563&lt;&gt;"Libs_G_PH"))=TRUE,"Liberatores Rollup",IF(AND('Summary P&amp;L'!$F$4="Libs Grill Rollup",OR(H563="Libs_G_MA",H563="Libs_G_PH"))=TRUE,"Libs Grill Rollup",H563)))</f>
        <v>0</v>
      </c>
      <c r="C563" s="9">
        <f>+IS_Data!A563</f>
        <v>0</v>
      </c>
      <c r="D563" s="9">
        <f ca="1">+SUM(OFFSET(IS_Data!D563,0,('Summary P&amp;L'!$D$6-2018-1)*12):OFFSET(IS_Data!D563,0,('Summary P&amp;L'!$D$6-2018-1)*12+'Summary P&amp;L'!$B$2-1))</f>
        <v>0</v>
      </c>
      <c r="E563" s="9">
        <f ca="1">OFFSET(IS_Data!D563,0,('Summary P&amp;L'!$D$6-2018)*12+'Summary P&amp;L'!$B$2-1)</f>
        <v>0</v>
      </c>
      <c r="F563" s="9">
        <f ca="1">OFFSET(IS_Data!D563,0,('Summary P&amp;L'!$D$6-2018-1)*12+'Summary P&amp;L'!$B$2-1)</f>
        <v>0</v>
      </c>
      <c r="G563" s="7">
        <f ca="1">+SUM(OFFSET(IS_Data!D563,0,(-2015+'Summary P&amp;L'!$D$6)*12+'Summary P&amp;L'!$B$1-1):OFFSET(IS_Data!D563,0,(-2015+'Summary P&amp;L'!$D$6)*12*2-1))</f>
        <v>0</v>
      </c>
      <c r="H563" s="10">
        <f>IS_Data!B563</f>
        <v>0</v>
      </c>
    </row>
    <row r="564" spans="1:8" x14ac:dyDescent="0.5">
      <c r="A564" s="9">
        <f>+IS_Data!C564</f>
        <v>0</v>
      </c>
      <c r="B564" s="135">
        <f>IF('Summary P&amp;L'!$F$4="Libs Master","Libs Master",IF(AND('Summary P&amp;L'!$F$4="Liberatores Rollup",AND(H564&lt;&gt;"Libs_G_MA",H564&lt;&gt;"Libs_G_PH"))=TRUE,"Liberatores Rollup",IF(AND('Summary P&amp;L'!$F$4="Libs Grill Rollup",OR(H564="Libs_G_MA",H564="Libs_G_PH"))=TRUE,"Libs Grill Rollup",H564)))</f>
        <v>0</v>
      </c>
      <c r="C564" s="9">
        <f>+IS_Data!A564</f>
        <v>0</v>
      </c>
      <c r="D564" s="9">
        <f ca="1">+SUM(OFFSET(IS_Data!D564,0,('Summary P&amp;L'!$D$6-2018-1)*12):OFFSET(IS_Data!D564,0,('Summary P&amp;L'!$D$6-2018-1)*12+'Summary P&amp;L'!$B$2-1))</f>
        <v>0</v>
      </c>
      <c r="E564" s="9">
        <f ca="1">OFFSET(IS_Data!D564,0,('Summary P&amp;L'!$D$6-2018)*12+'Summary P&amp;L'!$B$2-1)</f>
        <v>0</v>
      </c>
      <c r="F564" s="9">
        <f ca="1">OFFSET(IS_Data!D564,0,('Summary P&amp;L'!$D$6-2018-1)*12+'Summary P&amp;L'!$B$2-1)</f>
        <v>0</v>
      </c>
      <c r="G564" s="7">
        <f ca="1">+SUM(OFFSET(IS_Data!D564,0,(-2015+'Summary P&amp;L'!$D$6)*12+'Summary P&amp;L'!$B$1-1):OFFSET(IS_Data!D564,0,(-2015+'Summary P&amp;L'!$D$6)*12*2-1))</f>
        <v>0</v>
      </c>
      <c r="H564" s="10">
        <f>IS_Data!B564</f>
        <v>0</v>
      </c>
    </row>
    <row r="565" spans="1:8" x14ac:dyDescent="0.5">
      <c r="A565" s="9">
        <f>+IS_Data!C565</f>
        <v>0</v>
      </c>
      <c r="B565" s="135">
        <f>IF('Summary P&amp;L'!$F$4="Libs Master","Libs Master",IF(AND('Summary P&amp;L'!$F$4="Liberatores Rollup",AND(H565&lt;&gt;"Libs_G_MA",H565&lt;&gt;"Libs_G_PH"))=TRUE,"Liberatores Rollup",IF(AND('Summary P&amp;L'!$F$4="Libs Grill Rollup",OR(H565="Libs_G_MA",H565="Libs_G_PH"))=TRUE,"Libs Grill Rollup",H565)))</f>
        <v>0</v>
      </c>
      <c r="C565" s="9">
        <f>+IS_Data!A565</f>
        <v>0</v>
      </c>
      <c r="D565" s="9">
        <f ca="1">+SUM(OFFSET(IS_Data!D565,0,('Summary P&amp;L'!$D$6-2018-1)*12):OFFSET(IS_Data!D565,0,('Summary P&amp;L'!$D$6-2018-1)*12+'Summary P&amp;L'!$B$2-1))</f>
        <v>0</v>
      </c>
      <c r="E565" s="9">
        <f ca="1">OFFSET(IS_Data!D565,0,('Summary P&amp;L'!$D$6-2018)*12+'Summary P&amp;L'!$B$2-1)</f>
        <v>0</v>
      </c>
      <c r="F565" s="9">
        <f ca="1">OFFSET(IS_Data!D565,0,('Summary P&amp;L'!$D$6-2018-1)*12+'Summary P&amp;L'!$B$2-1)</f>
        <v>0</v>
      </c>
      <c r="G565" s="7">
        <f ca="1">+SUM(OFFSET(IS_Data!D565,0,(-2015+'Summary P&amp;L'!$D$6)*12+'Summary P&amp;L'!$B$1-1):OFFSET(IS_Data!D565,0,(-2015+'Summary P&amp;L'!$D$6)*12*2-1))</f>
        <v>0</v>
      </c>
      <c r="H565" s="10">
        <f>IS_Data!B565</f>
        <v>0</v>
      </c>
    </row>
    <row r="566" spans="1:8" x14ac:dyDescent="0.5">
      <c r="A566" s="9">
        <f>+IS_Data!C566</f>
        <v>0</v>
      </c>
      <c r="B566" s="135">
        <f>IF('Summary P&amp;L'!$F$4="Libs Master","Libs Master",IF(AND('Summary P&amp;L'!$F$4="Liberatores Rollup",AND(H566&lt;&gt;"Libs_G_MA",H566&lt;&gt;"Libs_G_PH"))=TRUE,"Liberatores Rollup",IF(AND('Summary P&amp;L'!$F$4="Libs Grill Rollup",OR(H566="Libs_G_MA",H566="Libs_G_PH"))=TRUE,"Libs Grill Rollup",H566)))</f>
        <v>0</v>
      </c>
      <c r="C566" s="9">
        <f>+IS_Data!A566</f>
        <v>0</v>
      </c>
      <c r="D566" s="9">
        <f ca="1">+SUM(OFFSET(IS_Data!D566,0,('Summary P&amp;L'!$D$6-2018-1)*12):OFFSET(IS_Data!D566,0,('Summary P&amp;L'!$D$6-2018-1)*12+'Summary P&amp;L'!$B$2-1))</f>
        <v>0</v>
      </c>
      <c r="E566" s="9">
        <f ca="1">OFFSET(IS_Data!D566,0,('Summary P&amp;L'!$D$6-2018)*12+'Summary P&amp;L'!$B$2-1)</f>
        <v>0</v>
      </c>
      <c r="F566" s="9">
        <f ca="1">OFFSET(IS_Data!D566,0,('Summary P&amp;L'!$D$6-2018-1)*12+'Summary P&amp;L'!$B$2-1)</f>
        <v>0</v>
      </c>
      <c r="G566" s="7">
        <f ca="1">+SUM(OFFSET(IS_Data!D566,0,(-2015+'Summary P&amp;L'!$D$6)*12+'Summary P&amp;L'!$B$1-1):OFFSET(IS_Data!D566,0,(-2015+'Summary P&amp;L'!$D$6)*12*2-1))</f>
        <v>0</v>
      </c>
      <c r="H566" s="10">
        <f>IS_Data!B566</f>
        <v>0</v>
      </c>
    </row>
    <row r="567" spans="1:8" x14ac:dyDescent="0.5">
      <c r="A567" s="9">
        <f>+IS_Data!C567</f>
        <v>0</v>
      </c>
      <c r="B567" s="135">
        <f>IF('Summary P&amp;L'!$F$4="Libs Master","Libs Master",IF(AND('Summary P&amp;L'!$F$4="Liberatores Rollup",AND(H567&lt;&gt;"Libs_G_MA",H567&lt;&gt;"Libs_G_PH"))=TRUE,"Liberatores Rollup",IF(AND('Summary P&amp;L'!$F$4="Libs Grill Rollup",OR(H567="Libs_G_MA",H567="Libs_G_PH"))=TRUE,"Libs Grill Rollup",H567)))</f>
        <v>0</v>
      </c>
      <c r="C567" s="9">
        <f>+IS_Data!A567</f>
        <v>0</v>
      </c>
      <c r="D567" s="9">
        <f ca="1">+SUM(OFFSET(IS_Data!D567,0,('Summary P&amp;L'!$D$6-2018-1)*12):OFFSET(IS_Data!D567,0,('Summary P&amp;L'!$D$6-2018-1)*12+'Summary P&amp;L'!$B$2-1))</f>
        <v>0</v>
      </c>
      <c r="E567" s="9">
        <f ca="1">OFFSET(IS_Data!D567,0,('Summary P&amp;L'!$D$6-2018)*12+'Summary P&amp;L'!$B$2-1)</f>
        <v>0</v>
      </c>
      <c r="F567" s="9">
        <f ca="1">OFFSET(IS_Data!D567,0,('Summary P&amp;L'!$D$6-2018-1)*12+'Summary P&amp;L'!$B$2-1)</f>
        <v>0</v>
      </c>
      <c r="G567" s="7">
        <f ca="1">+SUM(OFFSET(IS_Data!D567,0,(-2015+'Summary P&amp;L'!$D$6)*12+'Summary P&amp;L'!$B$1-1):OFFSET(IS_Data!D567,0,(-2015+'Summary P&amp;L'!$D$6)*12*2-1))</f>
        <v>0</v>
      </c>
      <c r="H567" s="10">
        <f>IS_Data!B567</f>
        <v>0</v>
      </c>
    </row>
    <row r="568" spans="1:8" x14ac:dyDescent="0.5">
      <c r="A568" s="9">
        <f>+IS_Data!C568</f>
        <v>0</v>
      </c>
      <c r="B568" s="135">
        <f>IF('Summary P&amp;L'!$F$4="Libs Master","Libs Master",IF(AND('Summary P&amp;L'!$F$4="Liberatores Rollup",AND(H568&lt;&gt;"Libs_G_MA",H568&lt;&gt;"Libs_G_PH"))=TRUE,"Liberatores Rollup",IF(AND('Summary P&amp;L'!$F$4="Libs Grill Rollup",OR(H568="Libs_G_MA",H568="Libs_G_PH"))=TRUE,"Libs Grill Rollup",H568)))</f>
        <v>0</v>
      </c>
      <c r="C568" s="9">
        <f>+IS_Data!A568</f>
        <v>0</v>
      </c>
      <c r="D568" s="9">
        <f ca="1">+SUM(OFFSET(IS_Data!D568,0,('Summary P&amp;L'!$D$6-2018-1)*12):OFFSET(IS_Data!D568,0,('Summary P&amp;L'!$D$6-2018-1)*12+'Summary P&amp;L'!$B$2-1))</f>
        <v>0</v>
      </c>
      <c r="E568" s="9">
        <f ca="1">OFFSET(IS_Data!D568,0,('Summary P&amp;L'!$D$6-2018)*12+'Summary P&amp;L'!$B$2-1)</f>
        <v>0</v>
      </c>
      <c r="F568" s="9">
        <f ca="1">OFFSET(IS_Data!D568,0,('Summary P&amp;L'!$D$6-2018-1)*12+'Summary P&amp;L'!$B$2-1)</f>
        <v>0</v>
      </c>
      <c r="G568" s="7">
        <f ca="1">+SUM(OFFSET(IS_Data!D568,0,(-2015+'Summary P&amp;L'!$D$6)*12+'Summary P&amp;L'!$B$1-1):OFFSET(IS_Data!D568,0,(-2015+'Summary P&amp;L'!$D$6)*12*2-1))</f>
        <v>0</v>
      </c>
      <c r="H568" s="10">
        <f>IS_Data!B568</f>
        <v>0</v>
      </c>
    </row>
    <row r="569" spans="1:8" x14ac:dyDescent="0.5">
      <c r="A569" s="9">
        <f>+IS_Data!C569</f>
        <v>0</v>
      </c>
      <c r="B569" s="135">
        <f>IF('Summary P&amp;L'!$F$4="Libs Master","Libs Master",IF(AND('Summary P&amp;L'!$F$4="Liberatores Rollup",AND(H569&lt;&gt;"Libs_G_MA",H569&lt;&gt;"Libs_G_PH"))=TRUE,"Liberatores Rollup",IF(AND('Summary P&amp;L'!$F$4="Libs Grill Rollup",OR(H569="Libs_G_MA",H569="Libs_G_PH"))=TRUE,"Libs Grill Rollup",H569)))</f>
        <v>0</v>
      </c>
      <c r="C569" s="9">
        <f>+IS_Data!A569</f>
        <v>0</v>
      </c>
      <c r="D569" s="9">
        <f ca="1">+SUM(OFFSET(IS_Data!D569,0,('Summary P&amp;L'!$D$6-2018-1)*12):OFFSET(IS_Data!D569,0,('Summary P&amp;L'!$D$6-2018-1)*12+'Summary P&amp;L'!$B$2-1))</f>
        <v>0</v>
      </c>
      <c r="E569" s="9">
        <f ca="1">OFFSET(IS_Data!D569,0,('Summary P&amp;L'!$D$6-2018)*12+'Summary P&amp;L'!$B$2-1)</f>
        <v>0</v>
      </c>
      <c r="F569" s="9">
        <f ca="1">OFFSET(IS_Data!D569,0,('Summary P&amp;L'!$D$6-2018-1)*12+'Summary P&amp;L'!$B$2-1)</f>
        <v>0</v>
      </c>
      <c r="G569" s="7">
        <f ca="1">+SUM(OFFSET(IS_Data!D569,0,(-2015+'Summary P&amp;L'!$D$6)*12+'Summary P&amp;L'!$B$1-1):OFFSET(IS_Data!D569,0,(-2015+'Summary P&amp;L'!$D$6)*12*2-1))</f>
        <v>0</v>
      </c>
      <c r="H569" s="10">
        <f>IS_Data!B569</f>
        <v>0</v>
      </c>
    </row>
    <row r="570" spans="1:8" x14ac:dyDescent="0.5">
      <c r="A570" s="9">
        <f>+IS_Data!C570</f>
        <v>0</v>
      </c>
      <c r="B570" s="135">
        <f>IF('Summary P&amp;L'!$F$4="Libs Master","Libs Master",IF(AND('Summary P&amp;L'!$F$4="Liberatores Rollup",AND(H570&lt;&gt;"Libs_G_MA",H570&lt;&gt;"Libs_G_PH"))=TRUE,"Liberatores Rollup",IF(AND('Summary P&amp;L'!$F$4="Libs Grill Rollup",OR(H570="Libs_G_MA",H570="Libs_G_PH"))=TRUE,"Libs Grill Rollup",H570)))</f>
        <v>0</v>
      </c>
      <c r="C570" s="9">
        <f>+IS_Data!A570</f>
        <v>0</v>
      </c>
      <c r="D570" s="9">
        <f ca="1">+SUM(OFFSET(IS_Data!D570,0,('Summary P&amp;L'!$D$6-2018-1)*12):OFFSET(IS_Data!D570,0,('Summary P&amp;L'!$D$6-2018-1)*12+'Summary P&amp;L'!$B$2-1))</f>
        <v>0</v>
      </c>
      <c r="E570" s="9">
        <f ca="1">OFFSET(IS_Data!D570,0,('Summary P&amp;L'!$D$6-2018)*12+'Summary P&amp;L'!$B$2-1)</f>
        <v>0</v>
      </c>
      <c r="F570" s="9">
        <f ca="1">OFFSET(IS_Data!D570,0,('Summary P&amp;L'!$D$6-2018-1)*12+'Summary P&amp;L'!$B$2-1)</f>
        <v>0</v>
      </c>
      <c r="G570" s="7">
        <f ca="1">+SUM(OFFSET(IS_Data!D570,0,(-2015+'Summary P&amp;L'!$D$6)*12+'Summary P&amp;L'!$B$1-1):OFFSET(IS_Data!D570,0,(-2015+'Summary P&amp;L'!$D$6)*12*2-1))</f>
        <v>0</v>
      </c>
      <c r="H570" s="10">
        <f>IS_Data!B570</f>
        <v>0</v>
      </c>
    </row>
    <row r="571" spans="1:8" x14ac:dyDescent="0.5">
      <c r="A571" s="9">
        <f>+IS_Data!C571</f>
        <v>0</v>
      </c>
      <c r="B571" s="135">
        <f>IF('Summary P&amp;L'!$F$4="Libs Master","Libs Master",IF(AND('Summary P&amp;L'!$F$4="Liberatores Rollup",AND(H571&lt;&gt;"Libs_G_MA",H571&lt;&gt;"Libs_G_PH"))=TRUE,"Liberatores Rollup",IF(AND('Summary P&amp;L'!$F$4="Libs Grill Rollup",OR(H571="Libs_G_MA",H571="Libs_G_PH"))=TRUE,"Libs Grill Rollup",H571)))</f>
        <v>0</v>
      </c>
      <c r="C571" s="9">
        <f>+IS_Data!A571</f>
        <v>0</v>
      </c>
      <c r="D571" s="9">
        <f ca="1">+SUM(OFFSET(IS_Data!D571,0,('Summary P&amp;L'!$D$6-2018-1)*12):OFFSET(IS_Data!D571,0,('Summary P&amp;L'!$D$6-2018-1)*12+'Summary P&amp;L'!$B$2-1))</f>
        <v>0</v>
      </c>
      <c r="E571" s="9">
        <f ca="1">OFFSET(IS_Data!D571,0,('Summary P&amp;L'!$D$6-2018)*12+'Summary P&amp;L'!$B$2-1)</f>
        <v>0</v>
      </c>
      <c r="F571" s="9">
        <f ca="1">OFFSET(IS_Data!D571,0,('Summary P&amp;L'!$D$6-2018-1)*12+'Summary P&amp;L'!$B$2-1)</f>
        <v>0</v>
      </c>
      <c r="G571" s="7">
        <f ca="1">+SUM(OFFSET(IS_Data!D571,0,(-2015+'Summary P&amp;L'!$D$6)*12+'Summary P&amp;L'!$B$1-1):OFFSET(IS_Data!D571,0,(-2015+'Summary P&amp;L'!$D$6)*12*2-1))</f>
        <v>0</v>
      </c>
      <c r="H571" s="10">
        <f>IS_Data!B571</f>
        <v>0</v>
      </c>
    </row>
    <row r="572" spans="1:8" x14ac:dyDescent="0.5">
      <c r="A572" s="9">
        <f>+IS_Data!C572</f>
        <v>0</v>
      </c>
      <c r="B572" s="135">
        <f>IF('Summary P&amp;L'!$F$4="Libs Master","Libs Master",IF(AND('Summary P&amp;L'!$F$4="Liberatores Rollup",AND(H572&lt;&gt;"Libs_G_MA",H572&lt;&gt;"Libs_G_PH"))=TRUE,"Liberatores Rollup",IF(AND('Summary P&amp;L'!$F$4="Libs Grill Rollup",OR(H572="Libs_G_MA",H572="Libs_G_PH"))=TRUE,"Libs Grill Rollup",H572)))</f>
        <v>0</v>
      </c>
      <c r="C572" s="9">
        <f>+IS_Data!A572</f>
        <v>0</v>
      </c>
      <c r="D572" s="9">
        <f ca="1">+SUM(OFFSET(IS_Data!D572,0,('Summary P&amp;L'!$D$6-2018-1)*12):OFFSET(IS_Data!D572,0,('Summary P&amp;L'!$D$6-2018-1)*12+'Summary P&amp;L'!$B$2-1))</f>
        <v>0</v>
      </c>
      <c r="E572" s="9">
        <f ca="1">OFFSET(IS_Data!D572,0,('Summary P&amp;L'!$D$6-2018)*12+'Summary P&amp;L'!$B$2-1)</f>
        <v>0</v>
      </c>
      <c r="F572" s="9">
        <f ca="1">OFFSET(IS_Data!D572,0,('Summary P&amp;L'!$D$6-2018-1)*12+'Summary P&amp;L'!$B$2-1)</f>
        <v>0</v>
      </c>
      <c r="G572" s="7">
        <f ca="1">+SUM(OFFSET(IS_Data!D572,0,(-2015+'Summary P&amp;L'!$D$6)*12+'Summary P&amp;L'!$B$1-1):OFFSET(IS_Data!D572,0,(-2015+'Summary P&amp;L'!$D$6)*12*2-1))</f>
        <v>0</v>
      </c>
      <c r="H572" s="10">
        <f>IS_Data!B572</f>
        <v>0</v>
      </c>
    </row>
    <row r="573" spans="1:8" x14ac:dyDescent="0.5">
      <c r="A573" s="9">
        <f>+IS_Data!C573</f>
        <v>0</v>
      </c>
      <c r="B573" s="135">
        <f>IF('Summary P&amp;L'!$F$4="Libs Master","Libs Master",IF(AND('Summary P&amp;L'!$F$4="Liberatores Rollup",AND(H573&lt;&gt;"Libs_G_MA",H573&lt;&gt;"Libs_G_PH"))=TRUE,"Liberatores Rollup",IF(AND('Summary P&amp;L'!$F$4="Libs Grill Rollup",OR(H573="Libs_G_MA",H573="Libs_G_PH"))=TRUE,"Libs Grill Rollup",H573)))</f>
        <v>0</v>
      </c>
      <c r="C573" s="9">
        <f>+IS_Data!A573</f>
        <v>0</v>
      </c>
      <c r="D573" s="9">
        <f ca="1">+SUM(OFFSET(IS_Data!D573,0,('Summary P&amp;L'!$D$6-2018-1)*12):OFFSET(IS_Data!D573,0,('Summary P&amp;L'!$D$6-2018-1)*12+'Summary P&amp;L'!$B$2-1))</f>
        <v>0</v>
      </c>
      <c r="E573" s="9">
        <f ca="1">OFFSET(IS_Data!D573,0,('Summary P&amp;L'!$D$6-2018)*12+'Summary P&amp;L'!$B$2-1)</f>
        <v>0</v>
      </c>
      <c r="F573" s="9">
        <f ca="1">OFFSET(IS_Data!D573,0,('Summary P&amp;L'!$D$6-2018-1)*12+'Summary P&amp;L'!$B$2-1)</f>
        <v>0</v>
      </c>
      <c r="G573" s="7">
        <f ca="1">+SUM(OFFSET(IS_Data!D573,0,(-2015+'Summary P&amp;L'!$D$6)*12+'Summary P&amp;L'!$B$1-1):OFFSET(IS_Data!D573,0,(-2015+'Summary P&amp;L'!$D$6)*12*2-1))</f>
        <v>0</v>
      </c>
      <c r="H573" s="10">
        <f>IS_Data!B573</f>
        <v>0</v>
      </c>
    </row>
    <row r="574" spans="1:8" x14ac:dyDescent="0.5">
      <c r="A574" s="9">
        <f>+IS_Data!C574</f>
        <v>0</v>
      </c>
      <c r="B574" s="135">
        <f>IF('Summary P&amp;L'!$F$4="Libs Master","Libs Master",IF(AND('Summary P&amp;L'!$F$4="Liberatores Rollup",AND(H574&lt;&gt;"Libs_G_MA",H574&lt;&gt;"Libs_G_PH"))=TRUE,"Liberatores Rollup",IF(AND('Summary P&amp;L'!$F$4="Libs Grill Rollup",OR(H574="Libs_G_MA",H574="Libs_G_PH"))=TRUE,"Libs Grill Rollup",H574)))</f>
        <v>0</v>
      </c>
      <c r="C574" s="9">
        <f>+IS_Data!A574</f>
        <v>0</v>
      </c>
      <c r="D574" s="9">
        <f ca="1">+SUM(OFFSET(IS_Data!D574,0,('Summary P&amp;L'!$D$6-2018-1)*12):OFFSET(IS_Data!D574,0,('Summary P&amp;L'!$D$6-2018-1)*12+'Summary P&amp;L'!$B$2-1))</f>
        <v>0</v>
      </c>
      <c r="E574" s="9">
        <f ca="1">OFFSET(IS_Data!D574,0,('Summary P&amp;L'!$D$6-2018)*12+'Summary P&amp;L'!$B$2-1)</f>
        <v>0</v>
      </c>
      <c r="F574" s="9">
        <f ca="1">OFFSET(IS_Data!D574,0,('Summary P&amp;L'!$D$6-2018-1)*12+'Summary P&amp;L'!$B$2-1)</f>
        <v>0</v>
      </c>
      <c r="G574" s="7">
        <f ca="1">+SUM(OFFSET(IS_Data!D574,0,(-2015+'Summary P&amp;L'!$D$6)*12+'Summary P&amp;L'!$B$1-1):OFFSET(IS_Data!D574,0,(-2015+'Summary P&amp;L'!$D$6)*12*2-1))</f>
        <v>0</v>
      </c>
      <c r="H574" s="10">
        <f>IS_Data!B574</f>
        <v>0</v>
      </c>
    </row>
    <row r="575" spans="1:8" x14ac:dyDescent="0.5">
      <c r="A575" s="9">
        <f>+IS_Data!C575</f>
        <v>0</v>
      </c>
      <c r="B575" s="135">
        <f>IF('Summary P&amp;L'!$F$4="Libs Master","Libs Master",IF(AND('Summary P&amp;L'!$F$4="Liberatores Rollup",AND(H575&lt;&gt;"Libs_G_MA",H575&lt;&gt;"Libs_G_PH"))=TRUE,"Liberatores Rollup",IF(AND('Summary P&amp;L'!$F$4="Libs Grill Rollup",OR(H575="Libs_G_MA",H575="Libs_G_PH"))=TRUE,"Libs Grill Rollup",H575)))</f>
        <v>0</v>
      </c>
      <c r="C575" s="9">
        <f>+IS_Data!A575</f>
        <v>0</v>
      </c>
      <c r="D575" s="9">
        <f ca="1">+SUM(OFFSET(IS_Data!D575,0,('Summary P&amp;L'!$D$6-2018-1)*12):OFFSET(IS_Data!D575,0,('Summary P&amp;L'!$D$6-2018-1)*12+'Summary P&amp;L'!$B$2-1))</f>
        <v>0</v>
      </c>
      <c r="E575" s="9">
        <f ca="1">OFFSET(IS_Data!D575,0,('Summary P&amp;L'!$D$6-2018)*12+'Summary P&amp;L'!$B$2-1)</f>
        <v>0</v>
      </c>
      <c r="F575" s="9">
        <f ca="1">OFFSET(IS_Data!D575,0,('Summary P&amp;L'!$D$6-2018-1)*12+'Summary P&amp;L'!$B$2-1)</f>
        <v>0</v>
      </c>
      <c r="G575" s="7">
        <f ca="1">+SUM(OFFSET(IS_Data!D575,0,(-2015+'Summary P&amp;L'!$D$6)*12+'Summary P&amp;L'!$B$1-1):OFFSET(IS_Data!D575,0,(-2015+'Summary P&amp;L'!$D$6)*12*2-1))</f>
        <v>0</v>
      </c>
      <c r="H575" s="10">
        <f>IS_Data!B575</f>
        <v>0</v>
      </c>
    </row>
    <row r="576" spans="1:8" x14ac:dyDescent="0.5">
      <c r="A576" s="9">
        <f>+IS_Data!C576</f>
        <v>0</v>
      </c>
      <c r="B576" s="135">
        <f>IF('Summary P&amp;L'!$F$4="Libs Master","Libs Master",IF(AND('Summary P&amp;L'!$F$4="Liberatores Rollup",AND(H576&lt;&gt;"Libs_G_MA",H576&lt;&gt;"Libs_G_PH"))=TRUE,"Liberatores Rollup",IF(AND('Summary P&amp;L'!$F$4="Libs Grill Rollup",OR(H576="Libs_G_MA",H576="Libs_G_PH"))=TRUE,"Libs Grill Rollup",H576)))</f>
        <v>0</v>
      </c>
      <c r="C576" s="9">
        <f>+IS_Data!A576</f>
        <v>0</v>
      </c>
      <c r="D576" s="9">
        <f ca="1">+SUM(OFFSET(IS_Data!D576,0,('Summary P&amp;L'!$D$6-2018-1)*12):OFFSET(IS_Data!D576,0,('Summary P&amp;L'!$D$6-2018-1)*12+'Summary P&amp;L'!$B$2-1))</f>
        <v>0</v>
      </c>
      <c r="E576" s="9">
        <f ca="1">OFFSET(IS_Data!D576,0,('Summary P&amp;L'!$D$6-2018)*12+'Summary P&amp;L'!$B$2-1)</f>
        <v>0</v>
      </c>
      <c r="F576" s="9">
        <f ca="1">OFFSET(IS_Data!D576,0,('Summary P&amp;L'!$D$6-2018-1)*12+'Summary P&amp;L'!$B$2-1)</f>
        <v>0</v>
      </c>
      <c r="G576" s="7">
        <f ca="1">+SUM(OFFSET(IS_Data!D576,0,(-2015+'Summary P&amp;L'!$D$6)*12+'Summary P&amp;L'!$B$1-1):OFFSET(IS_Data!D576,0,(-2015+'Summary P&amp;L'!$D$6)*12*2-1))</f>
        <v>0</v>
      </c>
      <c r="H576" s="10">
        <f>IS_Data!B576</f>
        <v>0</v>
      </c>
    </row>
    <row r="577" spans="1:8" x14ac:dyDescent="0.5">
      <c r="A577" s="9">
        <f>+IS_Data!C577</f>
        <v>0</v>
      </c>
      <c r="B577" s="135">
        <f>IF('Summary P&amp;L'!$F$4="Libs Master","Libs Master",IF(AND('Summary P&amp;L'!$F$4="Liberatores Rollup",AND(H577&lt;&gt;"Libs_G_MA",H577&lt;&gt;"Libs_G_PH"))=TRUE,"Liberatores Rollup",IF(AND('Summary P&amp;L'!$F$4="Libs Grill Rollup",OR(H577="Libs_G_MA",H577="Libs_G_PH"))=TRUE,"Libs Grill Rollup",H577)))</f>
        <v>0</v>
      </c>
      <c r="C577" s="9">
        <f>+IS_Data!A577</f>
        <v>0</v>
      </c>
      <c r="D577" s="9">
        <f ca="1">+SUM(OFFSET(IS_Data!D577,0,('Summary P&amp;L'!$D$6-2018-1)*12):OFFSET(IS_Data!D577,0,('Summary P&amp;L'!$D$6-2018-1)*12+'Summary P&amp;L'!$B$2-1))</f>
        <v>0</v>
      </c>
      <c r="E577" s="9">
        <f ca="1">OFFSET(IS_Data!D577,0,('Summary P&amp;L'!$D$6-2018)*12+'Summary P&amp;L'!$B$2-1)</f>
        <v>0</v>
      </c>
      <c r="F577" s="9">
        <f ca="1">OFFSET(IS_Data!D577,0,('Summary P&amp;L'!$D$6-2018-1)*12+'Summary P&amp;L'!$B$2-1)</f>
        <v>0</v>
      </c>
      <c r="G577" s="7">
        <f ca="1">+SUM(OFFSET(IS_Data!D577,0,(-2015+'Summary P&amp;L'!$D$6)*12+'Summary P&amp;L'!$B$1-1):OFFSET(IS_Data!D577,0,(-2015+'Summary P&amp;L'!$D$6)*12*2-1))</f>
        <v>0</v>
      </c>
      <c r="H577" s="10">
        <f>IS_Data!B577</f>
        <v>0</v>
      </c>
    </row>
    <row r="578" spans="1:8" x14ac:dyDescent="0.5">
      <c r="A578" s="9">
        <f>+IS_Data!C578</f>
        <v>0</v>
      </c>
      <c r="B578" s="135">
        <f>IF('Summary P&amp;L'!$F$4="Libs Master","Libs Master",IF(AND('Summary P&amp;L'!$F$4="Liberatores Rollup",AND(H578&lt;&gt;"Libs_G_MA",H578&lt;&gt;"Libs_G_PH"))=TRUE,"Liberatores Rollup",IF(AND('Summary P&amp;L'!$F$4="Libs Grill Rollup",OR(H578="Libs_G_MA",H578="Libs_G_PH"))=TRUE,"Libs Grill Rollup",H578)))</f>
        <v>0</v>
      </c>
      <c r="C578" s="9">
        <f>+IS_Data!A578</f>
        <v>0</v>
      </c>
      <c r="D578" s="9">
        <f ca="1">+SUM(OFFSET(IS_Data!D578,0,('Summary P&amp;L'!$D$6-2018-1)*12):OFFSET(IS_Data!D578,0,('Summary P&amp;L'!$D$6-2018-1)*12+'Summary P&amp;L'!$B$2-1))</f>
        <v>0</v>
      </c>
      <c r="E578" s="9">
        <f ca="1">OFFSET(IS_Data!D578,0,('Summary P&amp;L'!$D$6-2018)*12+'Summary P&amp;L'!$B$2-1)</f>
        <v>0</v>
      </c>
      <c r="F578" s="9">
        <f ca="1">OFFSET(IS_Data!D578,0,('Summary P&amp;L'!$D$6-2018-1)*12+'Summary P&amp;L'!$B$2-1)</f>
        <v>0</v>
      </c>
      <c r="G578" s="7">
        <f ca="1">+SUM(OFFSET(IS_Data!D578,0,(-2015+'Summary P&amp;L'!$D$6)*12+'Summary P&amp;L'!$B$1-1):OFFSET(IS_Data!D578,0,(-2015+'Summary P&amp;L'!$D$6)*12*2-1))</f>
        <v>0</v>
      </c>
      <c r="H578" s="10">
        <f>IS_Data!B578</f>
        <v>0</v>
      </c>
    </row>
    <row r="579" spans="1:8" x14ac:dyDescent="0.5">
      <c r="A579" s="9">
        <f>+IS_Data!C579</f>
        <v>0</v>
      </c>
      <c r="B579" s="135">
        <f>IF('Summary P&amp;L'!$F$4="Libs Master","Libs Master",IF(AND('Summary P&amp;L'!$F$4="Liberatores Rollup",AND(H579&lt;&gt;"Libs_G_MA",H579&lt;&gt;"Libs_G_PH"))=TRUE,"Liberatores Rollup",IF(AND('Summary P&amp;L'!$F$4="Libs Grill Rollup",OR(H579="Libs_G_MA",H579="Libs_G_PH"))=TRUE,"Libs Grill Rollup",H579)))</f>
        <v>0</v>
      </c>
      <c r="C579" s="9">
        <f>+IS_Data!A579</f>
        <v>0</v>
      </c>
      <c r="D579" s="9">
        <f ca="1">+SUM(OFFSET(IS_Data!D579,0,('Summary P&amp;L'!$D$6-2018-1)*12):OFFSET(IS_Data!D579,0,('Summary P&amp;L'!$D$6-2018-1)*12+'Summary P&amp;L'!$B$2-1))</f>
        <v>0</v>
      </c>
      <c r="E579" s="9">
        <f ca="1">OFFSET(IS_Data!D579,0,('Summary P&amp;L'!$D$6-2018)*12+'Summary P&amp;L'!$B$2-1)</f>
        <v>0</v>
      </c>
      <c r="F579" s="9">
        <f ca="1">OFFSET(IS_Data!D579,0,('Summary P&amp;L'!$D$6-2018-1)*12+'Summary P&amp;L'!$B$2-1)</f>
        <v>0</v>
      </c>
      <c r="G579" s="7">
        <f ca="1">+SUM(OFFSET(IS_Data!D579,0,(-2015+'Summary P&amp;L'!$D$6)*12+'Summary P&amp;L'!$B$1-1):OFFSET(IS_Data!D579,0,(-2015+'Summary P&amp;L'!$D$6)*12*2-1))</f>
        <v>0</v>
      </c>
      <c r="H579" s="10">
        <f>IS_Data!B579</f>
        <v>0</v>
      </c>
    </row>
    <row r="580" spans="1:8" x14ac:dyDescent="0.5">
      <c r="A580" s="9">
        <f>+IS_Data!C580</f>
        <v>0</v>
      </c>
      <c r="B580" s="135">
        <f>IF('Summary P&amp;L'!$F$4="Libs Master","Libs Master",IF(AND('Summary P&amp;L'!$F$4="Liberatores Rollup",AND(H580&lt;&gt;"Libs_G_MA",H580&lt;&gt;"Libs_G_PH"))=TRUE,"Liberatores Rollup",IF(AND('Summary P&amp;L'!$F$4="Libs Grill Rollup",OR(H580="Libs_G_MA",H580="Libs_G_PH"))=TRUE,"Libs Grill Rollup",H580)))</f>
        <v>0</v>
      </c>
      <c r="C580" s="9">
        <f>+IS_Data!A580</f>
        <v>0</v>
      </c>
      <c r="D580" s="9">
        <f ca="1">+SUM(OFFSET(IS_Data!D580,0,('Summary P&amp;L'!$D$6-2018-1)*12):OFFSET(IS_Data!D580,0,('Summary P&amp;L'!$D$6-2018-1)*12+'Summary P&amp;L'!$B$2-1))</f>
        <v>0</v>
      </c>
      <c r="E580" s="9">
        <f ca="1">OFFSET(IS_Data!D580,0,('Summary P&amp;L'!$D$6-2018)*12+'Summary P&amp;L'!$B$2-1)</f>
        <v>0</v>
      </c>
      <c r="F580" s="9">
        <f ca="1">OFFSET(IS_Data!D580,0,('Summary P&amp;L'!$D$6-2018-1)*12+'Summary P&amp;L'!$B$2-1)</f>
        <v>0</v>
      </c>
      <c r="G580" s="7">
        <f ca="1">+SUM(OFFSET(IS_Data!D580,0,(-2015+'Summary P&amp;L'!$D$6)*12+'Summary P&amp;L'!$B$1-1):OFFSET(IS_Data!D580,0,(-2015+'Summary P&amp;L'!$D$6)*12*2-1))</f>
        <v>0</v>
      </c>
      <c r="H580" s="10">
        <f>IS_Data!B580</f>
        <v>0</v>
      </c>
    </row>
    <row r="581" spans="1:8" x14ac:dyDescent="0.5">
      <c r="A581" s="9">
        <f>+IS_Data!C581</f>
        <v>0</v>
      </c>
      <c r="B581" s="135">
        <f>IF('Summary P&amp;L'!$F$4="Libs Master","Libs Master",IF(AND('Summary P&amp;L'!$F$4="Liberatores Rollup",AND(H581&lt;&gt;"Libs_G_MA",H581&lt;&gt;"Libs_G_PH"))=TRUE,"Liberatores Rollup",IF(AND('Summary P&amp;L'!$F$4="Libs Grill Rollup",OR(H581="Libs_G_MA",H581="Libs_G_PH"))=TRUE,"Libs Grill Rollup",H581)))</f>
        <v>0</v>
      </c>
      <c r="C581" s="9">
        <f>+IS_Data!A581</f>
        <v>0</v>
      </c>
      <c r="D581" s="9">
        <f ca="1">+SUM(OFFSET(IS_Data!D581,0,('Summary P&amp;L'!$D$6-2018-1)*12):OFFSET(IS_Data!D581,0,('Summary P&amp;L'!$D$6-2018-1)*12+'Summary P&amp;L'!$B$2-1))</f>
        <v>0</v>
      </c>
      <c r="E581" s="9">
        <f ca="1">OFFSET(IS_Data!D581,0,('Summary P&amp;L'!$D$6-2018)*12+'Summary P&amp;L'!$B$2-1)</f>
        <v>0</v>
      </c>
      <c r="F581" s="9">
        <f ca="1">OFFSET(IS_Data!D581,0,('Summary P&amp;L'!$D$6-2018-1)*12+'Summary P&amp;L'!$B$2-1)</f>
        <v>0</v>
      </c>
      <c r="G581" s="7">
        <f ca="1">+SUM(OFFSET(IS_Data!D581,0,(-2015+'Summary P&amp;L'!$D$6)*12+'Summary P&amp;L'!$B$1-1):OFFSET(IS_Data!D581,0,(-2015+'Summary P&amp;L'!$D$6)*12*2-1))</f>
        <v>0</v>
      </c>
      <c r="H581" s="10">
        <f>IS_Data!B581</f>
        <v>0</v>
      </c>
    </row>
    <row r="582" spans="1:8" x14ac:dyDescent="0.5">
      <c r="A582" s="9">
        <f>+IS_Data!C582</f>
        <v>0</v>
      </c>
      <c r="B582" s="135">
        <f>IF('Summary P&amp;L'!$F$4="Libs Master","Libs Master",IF(AND('Summary P&amp;L'!$F$4="Liberatores Rollup",AND(H582&lt;&gt;"Libs_G_MA",H582&lt;&gt;"Libs_G_PH"))=TRUE,"Liberatores Rollup",IF(AND('Summary P&amp;L'!$F$4="Libs Grill Rollup",OR(H582="Libs_G_MA",H582="Libs_G_PH"))=TRUE,"Libs Grill Rollup",H582)))</f>
        <v>0</v>
      </c>
      <c r="C582" s="9">
        <f>+IS_Data!A582</f>
        <v>0</v>
      </c>
      <c r="D582" s="9">
        <f ca="1">+SUM(OFFSET(IS_Data!D582,0,('Summary P&amp;L'!$D$6-2018-1)*12):OFFSET(IS_Data!D582,0,('Summary P&amp;L'!$D$6-2018-1)*12+'Summary P&amp;L'!$B$2-1))</f>
        <v>0</v>
      </c>
      <c r="E582" s="9">
        <f ca="1">OFFSET(IS_Data!D582,0,('Summary P&amp;L'!$D$6-2018)*12+'Summary P&amp;L'!$B$2-1)</f>
        <v>0</v>
      </c>
      <c r="F582" s="9">
        <f ca="1">OFFSET(IS_Data!D582,0,('Summary P&amp;L'!$D$6-2018-1)*12+'Summary P&amp;L'!$B$2-1)</f>
        <v>0</v>
      </c>
      <c r="G582" s="7">
        <f ca="1">+SUM(OFFSET(IS_Data!D582,0,(-2015+'Summary P&amp;L'!$D$6)*12+'Summary P&amp;L'!$B$1-1):OFFSET(IS_Data!D582,0,(-2015+'Summary P&amp;L'!$D$6)*12*2-1))</f>
        <v>0</v>
      </c>
      <c r="H582" s="10">
        <f>IS_Data!B582</f>
        <v>0</v>
      </c>
    </row>
    <row r="583" spans="1:8" x14ac:dyDescent="0.5">
      <c r="A583" s="9">
        <f>+IS_Data!C583</f>
        <v>0</v>
      </c>
      <c r="B583" s="135">
        <f>IF('Summary P&amp;L'!$F$4="Libs Master","Libs Master",IF(AND('Summary P&amp;L'!$F$4="Liberatores Rollup",AND(H583&lt;&gt;"Libs_G_MA",H583&lt;&gt;"Libs_G_PH"))=TRUE,"Liberatores Rollup",IF(AND('Summary P&amp;L'!$F$4="Libs Grill Rollup",OR(H583="Libs_G_MA",H583="Libs_G_PH"))=TRUE,"Libs Grill Rollup",H583)))</f>
        <v>0</v>
      </c>
      <c r="C583" s="9">
        <f>+IS_Data!A583</f>
        <v>0</v>
      </c>
      <c r="D583" s="9">
        <f ca="1">+SUM(OFFSET(IS_Data!D583,0,('Summary P&amp;L'!$D$6-2018-1)*12):OFFSET(IS_Data!D583,0,('Summary P&amp;L'!$D$6-2018-1)*12+'Summary P&amp;L'!$B$2-1))</f>
        <v>0</v>
      </c>
      <c r="E583" s="9">
        <f ca="1">OFFSET(IS_Data!D583,0,('Summary P&amp;L'!$D$6-2018)*12+'Summary P&amp;L'!$B$2-1)</f>
        <v>0</v>
      </c>
      <c r="F583" s="9">
        <f ca="1">OFFSET(IS_Data!D583,0,('Summary P&amp;L'!$D$6-2018-1)*12+'Summary P&amp;L'!$B$2-1)</f>
        <v>0</v>
      </c>
      <c r="G583" s="7">
        <f ca="1">+SUM(OFFSET(IS_Data!D583,0,(-2015+'Summary P&amp;L'!$D$6)*12+'Summary P&amp;L'!$B$1-1):OFFSET(IS_Data!D583,0,(-2015+'Summary P&amp;L'!$D$6)*12*2-1))</f>
        <v>0</v>
      </c>
      <c r="H583" s="10">
        <f>IS_Data!B583</f>
        <v>0</v>
      </c>
    </row>
    <row r="584" spans="1:8" x14ac:dyDescent="0.5">
      <c r="A584" s="9">
        <f>+IS_Data!C584</f>
        <v>0</v>
      </c>
      <c r="B584" s="135">
        <f>IF('Summary P&amp;L'!$F$4="Libs Master","Libs Master",IF(AND('Summary P&amp;L'!$F$4="Liberatores Rollup",AND(H584&lt;&gt;"Libs_G_MA",H584&lt;&gt;"Libs_G_PH"))=TRUE,"Liberatores Rollup",IF(AND('Summary P&amp;L'!$F$4="Libs Grill Rollup",OR(H584="Libs_G_MA",H584="Libs_G_PH"))=TRUE,"Libs Grill Rollup",H584)))</f>
        <v>0</v>
      </c>
      <c r="C584" s="9">
        <f>+IS_Data!A584</f>
        <v>0</v>
      </c>
      <c r="D584" s="9">
        <f ca="1">+SUM(OFFSET(IS_Data!D584,0,('Summary P&amp;L'!$D$6-2018-1)*12):OFFSET(IS_Data!D584,0,('Summary P&amp;L'!$D$6-2018-1)*12+'Summary P&amp;L'!$B$2-1))</f>
        <v>0</v>
      </c>
      <c r="E584" s="9">
        <f ca="1">OFFSET(IS_Data!D584,0,('Summary P&amp;L'!$D$6-2018)*12+'Summary P&amp;L'!$B$2-1)</f>
        <v>0</v>
      </c>
      <c r="F584" s="9">
        <f ca="1">OFFSET(IS_Data!D584,0,('Summary P&amp;L'!$D$6-2018-1)*12+'Summary P&amp;L'!$B$2-1)</f>
        <v>0</v>
      </c>
      <c r="G584" s="7">
        <f ca="1">+SUM(OFFSET(IS_Data!D584,0,(-2015+'Summary P&amp;L'!$D$6)*12+'Summary P&amp;L'!$B$1-1):OFFSET(IS_Data!D584,0,(-2015+'Summary P&amp;L'!$D$6)*12*2-1))</f>
        <v>0</v>
      </c>
      <c r="H584" s="10">
        <f>IS_Data!B584</f>
        <v>0</v>
      </c>
    </row>
    <row r="585" spans="1:8" x14ac:dyDescent="0.5">
      <c r="A585" s="9">
        <f>+IS_Data!C585</f>
        <v>0</v>
      </c>
      <c r="B585" s="135">
        <f>IF('Summary P&amp;L'!$F$4="Libs Master","Libs Master",IF(AND('Summary P&amp;L'!$F$4="Liberatores Rollup",AND(H585&lt;&gt;"Libs_G_MA",H585&lt;&gt;"Libs_G_PH"))=TRUE,"Liberatores Rollup",IF(AND('Summary P&amp;L'!$F$4="Libs Grill Rollup",OR(H585="Libs_G_MA",H585="Libs_G_PH"))=TRUE,"Libs Grill Rollup",H585)))</f>
        <v>0</v>
      </c>
      <c r="C585" s="9">
        <f>+IS_Data!A585</f>
        <v>0</v>
      </c>
      <c r="D585" s="9">
        <f ca="1">+SUM(OFFSET(IS_Data!D585,0,('Summary P&amp;L'!$D$6-2018-1)*12):OFFSET(IS_Data!D585,0,('Summary P&amp;L'!$D$6-2018-1)*12+'Summary P&amp;L'!$B$2-1))</f>
        <v>0</v>
      </c>
      <c r="E585" s="9">
        <f ca="1">OFFSET(IS_Data!D585,0,('Summary P&amp;L'!$D$6-2018)*12+'Summary P&amp;L'!$B$2-1)</f>
        <v>0</v>
      </c>
      <c r="F585" s="9">
        <f ca="1">OFFSET(IS_Data!D585,0,('Summary P&amp;L'!$D$6-2018-1)*12+'Summary P&amp;L'!$B$2-1)</f>
        <v>0</v>
      </c>
      <c r="G585" s="7">
        <f ca="1">+SUM(OFFSET(IS_Data!D585,0,(-2015+'Summary P&amp;L'!$D$6)*12+'Summary P&amp;L'!$B$1-1):OFFSET(IS_Data!D585,0,(-2015+'Summary P&amp;L'!$D$6)*12*2-1))</f>
        <v>0</v>
      </c>
      <c r="H585" s="10">
        <f>IS_Data!B585</f>
        <v>0</v>
      </c>
    </row>
    <row r="586" spans="1:8" x14ac:dyDescent="0.5">
      <c r="A586" s="9">
        <f>+IS_Data!C586</f>
        <v>0</v>
      </c>
      <c r="B586" s="135">
        <f>IF('Summary P&amp;L'!$F$4="Libs Master","Libs Master",IF(AND('Summary P&amp;L'!$F$4="Liberatores Rollup",AND(H586&lt;&gt;"Libs_G_MA",H586&lt;&gt;"Libs_G_PH"))=TRUE,"Liberatores Rollup",IF(AND('Summary P&amp;L'!$F$4="Libs Grill Rollup",OR(H586="Libs_G_MA",H586="Libs_G_PH"))=TRUE,"Libs Grill Rollup",H586)))</f>
        <v>0</v>
      </c>
      <c r="C586" s="9">
        <f>+IS_Data!A586</f>
        <v>0</v>
      </c>
      <c r="D586" s="9">
        <f ca="1">+SUM(OFFSET(IS_Data!D586,0,('Summary P&amp;L'!$D$6-2018-1)*12):OFFSET(IS_Data!D586,0,('Summary P&amp;L'!$D$6-2018-1)*12+'Summary P&amp;L'!$B$2-1))</f>
        <v>0</v>
      </c>
      <c r="E586" s="9">
        <f ca="1">OFFSET(IS_Data!D586,0,('Summary P&amp;L'!$D$6-2018)*12+'Summary P&amp;L'!$B$2-1)</f>
        <v>0</v>
      </c>
      <c r="F586" s="9">
        <f ca="1">OFFSET(IS_Data!D586,0,('Summary P&amp;L'!$D$6-2018-1)*12+'Summary P&amp;L'!$B$2-1)</f>
        <v>0</v>
      </c>
      <c r="G586" s="7">
        <f ca="1">+SUM(OFFSET(IS_Data!D586,0,(-2015+'Summary P&amp;L'!$D$6)*12+'Summary P&amp;L'!$B$1-1):OFFSET(IS_Data!D586,0,(-2015+'Summary P&amp;L'!$D$6)*12*2-1))</f>
        <v>0</v>
      </c>
      <c r="H586" s="10">
        <f>IS_Data!B586</f>
        <v>0</v>
      </c>
    </row>
    <row r="587" spans="1:8" x14ac:dyDescent="0.5">
      <c r="A587" s="9">
        <f>+IS_Data!C587</f>
        <v>0</v>
      </c>
      <c r="B587" s="135">
        <f>IF('Summary P&amp;L'!$F$4="Libs Master","Libs Master",IF(AND('Summary P&amp;L'!$F$4="Liberatores Rollup",AND(H587&lt;&gt;"Libs_G_MA",H587&lt;&gt;"Libs_G_PH"))=TRUE,"Liberatores Rollup",IF(AND('Summary P&amp;L'!$F$4="Libs Grill Rollup",OR(H587="Libs_G_MA",H587="Libs_G_PH"))=TRUE,"Libs Grill Rollup",H587)))</f>
        <v>0</v>
      </c>
      <c r="C587" s="9">
        <f>+IS_Data!A587</f>
        <v>0</v>
      </c>
      <c r="D587" s="9">
        <f ca="1">+SUM(OFFSET(IS_Data!D587,0,('Summary P&amp;L'!$D$6-2018-1)*12):OFFSET(IS_Data!D587,0,('Summary P&amp;L'!$D$6-2018-1)*12+'Summary P&amp;L'!$B$2-1))</f>
        <v>0</v>
      </c>
      <c r="E587" s="9">
        <f ca="1">OFFSET(IS_Data!D587,0,('Summary P&amp;L'!$D$6-2018)*12+'Summary P&amp;L'!$B$2-1)</f>
        <v>0</v>
      </c>
      <c r="F587" s="9">
        <f ca="1">OFFSET(IS_Data!D587,0,('Summary P&amp;L'!$D$6-2018-1)*12+'Summary P&amp;L'!$B$2-1)</f>
        <v>0</v>
      </c>
      <c r="G587" s="7">
        <f ca="1">+SUM(OFFSET(IS_Data!D587,0,(-2015+'Summary P&amp;L'!$D$6)*12+'Summary P&amp;L'!$B$1-1):OFFSET(IS_Data!D587,0,(-2015+'Summary P&amp;L'!$D$6)*12*2-1))</f>
        <v>0</v>
      </c>
      <c r="H587" s="10">
        <f>IS_Data!B587</f>
        <v>0</v>
      </c>
    </row>
    <row r="588" spans="1:8" x14ac:dyDescent="0.5">
      <c r="A588" s="9">
        <f>+IS_Data!C588</f>
        <v>0</v>
      </c>
      <c r="B588" s="135">
        <f>IF('Summary P&amp;L'!$F$4="Libs Master","Libs Master",IF(AND('Summary P&amp;L'!$F$4="Liberatores Rollup",AND(H588&lt;&gt;"Libs_G_MA",H588&lt;&gt;"Libs_G_PH"))=TRUE,"Liberatores Rollup",IF(AND('Summary P&amp;L'!$F$4="Libs Grill Rollup",OR(H588="Libs_G_MA",H588="Libs_G_PH"))=TRUE,"Libs Grill Rollup",H588)))</f>
        <v>0</v>
      </c>
      <c r="C588" s="9">
        <f>+IS_Data!A588</f>
        <v>0</v>
      </c>
      <c r="D588" s="9">
        <f ca="1">+SUM(OFFSET(IS_Data!D588,0,('Summary P&amp;L'!$D$6-2018-1)*12):OFFSET(IS_Data!D588,0,('Summary P&amp;L'!$D$6-2018-1)*12+'Summary P&amp;L'!$B$2-1))</f>
        <v>0</v>
      </c>
      <c r="E588" s="9">
        <f ca="1">OFFSET(IS_Data!D588,0,('Summary P&amp;L'!$D$6-2018)*12+'Summary P&amp;L'!$B$2-1)</f>
        <v>0</v>
      </c>
      <c r="F588" s="9">
        <f ca="1">OFFSET(IS_Data!D588,0,('Summary P&amp;L'!$D$6-2018-1)*12+'Summary P&amp;L'!$B$2-1)</f>
        <v>0</v>
      </c>
      <c r="G588" s="7">
        <f ca="1">+SUM(OFFSET(IS_Data!D588,0,(-2015+'Summary P&amp;L'!$D$6)*12+'Summary P&amp;L'!$B$1-1):OFFSET(IS_Data!D588,0,(-2015+'Summary P&amp;L'!$D$6)*12*2-1))</f>
        <v>0</v>
      </c>
      <c r="H588" s="10">
        <f>IS_Data!B588</f>
        <v>0</v>
      </c>
    </row>
    <row r="589" spans="1:8" x14ac:dyDescent="0.5">
      <c r="A589" s="9">
        <f>+IS_Data!C589</f>
        <v>0</v>
      </c>
      <c r="B589" s="135">
        <f>IF('Summary P&amp;L'!$F$4="Libs Master","Libs Master",IF(AND('Summary P&amp;L'!$F$4="Liberatores Rollup",AND(H589&lt;&gt;"Libs_G_MA",H589&lt;&gt;"Libs_G_PH"))=TRUE,"Liberatores Rollup",IF(AND('Summary P&amp;L'!$F$4="Libs Grill Rollup",OR(H589="Libs_G_MA",H589="Libs_G_PH"))=TRUE,"Libs Grill Rollup",H589)))</f>
        <v>0</v>
      </c>
      <c r="C589" s="9">
        <f>+IS_Data!A589</f>
        <v>0</v>
      </c>
      <c r="D589" s="9">
        <f ca="1">+SUM(OFFSET(IS_Data!D589,0,('Summary P&amp;L'!$D$6-2018-1)*12):OFFSET(IS_Data!D589,0,('Summary P&amp;L'!$D$6-2018-1)*12+'Summary P&amp;L'!$B$2-1))</f>
        <v>0</v>
      </c>
      <c r="E589" s="9">
        <f ca="1">OFFSET(IS_Data!D589,0,('Summary P&amp;L'!$D$6-2018)*12+'Summary P&amp;L'!$B$2-1)</f>
        <v>0</v>
      </c>
      <c r="F589" s="9">
        <f ca="1">OFFSET(IS_Data!D589,0,('Summary P&amp;L'!$D$6-2018-1)*12+'Summary P&amp;L'!$B$2-1)</f>
        <v>0</v>
      </c>
      <c r="G589" s="7">
        <f ca="1">+SUM(OFFSET(IS_Data!D589,0,(-2015+'Summary P&amp;L'!$D$6)*12+'Summary P&amp;L'!$B$1-1):OFFSET(IS_Data!D589,0,(-2015+'Summary P&amp;L'!$D$6)*12*2-1))</f>
        <v>0</v>
      </c>
      <c r="H589" s="10">
        <f>IS_Data!B589</f>
        <v>0</v>
      </c>
    </row>
    <row r="590" spans="1:8" x14ac:dyDescent="0.5">
      <c r="A590" s="9">
        <f>+IS_Data!C590</f>
        <v>0</v>
      </c>
      <c r="B590" s="135">
        <f>IF('Summary P&amp;L'!$F$4="Libs Master","Libs Master",IF(AND('Summary P&amp;L'!$F$4="Liberatores Rollup",AND(H590&lt;&gt;"Libs_G_MA",H590&lt;&gt;"Libs_G_PH"))=TRUE,"Liberatores Rollup",IF(AND('Summary P&amp;L'!$F$4="Libs Grill Rollup",OR(H590="Libs_G_MA",H590="Libs_G_PH"))=TRUE,"Libs Grill Rollup",H590)))</f>
        <v>0</v>
      </c>
      <c r="C590" s="9">
        <f>+IS_Data!A590</f>
        <v>0</v>
      </c>
      <c r="D590" s="9">
        <f ca="1">+SUM(OFFSET(IS_Data!D590,0,('Summary P&amp;L'!$D$6-2018-1)*12):OFFSET(IS_Data!D590,0,('Summary P&amp;L'!$D$6-2018-1)*12+'Summary P&amp;L'!$B$2-1))</f>
        <v>0</v>
      </c>
      <c r="E590" s="9">
        <f ca="1">OFFSET(IS_Data!D590,0,('Summary P&amp;L'!$D$6-2018)*12+'Summary P&amp;L'!$B$2-1)</f>
        <v>0</v>
      </c>
      <c r="F590" s="9">
        <f ca="1">OFFSET(IS_Data!D590,0,('Summary P&amp;L'!$D$6-2018-1)*12+'Summary P&amp;L'!$B$2-1)</f>
        <v>0</v>
      </c>
      <c r="G590" s="7">
        <f ca="1">+SUM(OFFSET(IS_Data!D590,0,(-2015+'Summary P&amp;L'!$D$6)*12+'Summary P&amp;L'!$B$1-1):OFFSET(IS_Data!D590,0,(-2015+'Summary P&amp;L'!$D$6)*12*2-1))</f>
        <v>0</v>
      </c>
      <c r="H590" s="10">
        <f>IS_Data!B590</f>
        <v>0</v>
      </c>
    </row>
    <row r="591" spans="1:8" x14ac:dyDescent="0.5">
      <c r="A591" s="9">
        <f>+IS_Data!C591</f>
        <v>0</v>
      </c>
      <c r="B591" s="135">
        <f>IF('Summary P&amp;L'!$F$4="Libs Master","Libs Master",IF(AND('Summary P&amp;L'!$F$4="Liberatores Rollup",AND(H591&lt;&gt;"Libs_G_MA",H591&lt;&gt;"Libs_G_PH"))=TRUE,"Liberatores Rollup",IF(AND('Summary P&amp;L'!$F$4="Libs Grill Rollup",OR(H591="Libs_G_MA",H591="Libs_G_PH"))=TRUE,"Libs Grill Rollup",H591)))</f>
        <v>0</v>
      </c>
      <c r="C591" s="9">
        <f>+IS_Data!A591</f>
        <v>0</v>
      </c>
      <c r="D591" s="9">
        <f ca="1">+SUM(OFFSET(IS_Data!D591,0,('Summary P&amp;L'!$D$6-2018-1)*12):OFFSET(IS_Data!D591,0,('Summary P&amp;L'!$D$6-2018-1)*12+'Summary P&amp;L'!$B$2-1))</f>
        <v>0</v>
      </c>
      <c r="E591" s="9">
        <f ca="1">OFFSET(IS_Data!D591,0,('Summary P&amp;L'!$D$6-2018)*12+'Summary P&amp;L'!$B$2-1)</f>
        <v>0</v>
      </c>
      <c r="F591" s="9">
        <f ca="1">OFFSET(IS_Data!D591,0,('Summary P&amp;L'!$D$6-2018-1)*12+'Summary P&amp;L'!$B$2-1)</f>
        <v>0</v>
      </c>
      <c r="G591" s="7">
        <f ca="1">+SUM(OFFSET(IS_Data!D591,0,(-2015+'Summary P&amp;L'!$D$6)*12+'Summary P&amp;L'!$B$1-1):OFFSET(IS_Data!D591,0,(-2015+'Summary P&amp;L'!$D$6)*12*2-1))</f>
        <v>0</v>
      </c>
      <c r="H591" s="10">
        <f>IS_Data!B591</f>
        <v>0</v>
      </c>
    </row>
    <row r="592" spans="1:8" x14ac:dyDescent="0.5">
      <c r="A592" s="9">
        <f>+IS_Data!C592</f>
        <v>0</v>
      </c>
      <c r="B592" s="135">
        <f>IF('Summary P&amp;L'!$F$4="Libs Master","Libs Master",IF(AND('Summary P&amp;L'!$F$4="Liberatores Rollup",AND(H592&lt;&gt;"Libs_G_MA",H592&lt;&gt;"Libs_G_PH"))=TRUE,"Liberatores Rollup",IF(AND('Summary P&amp;L'!$F$4="Libs Grill Rollup",OR(H592="Libs_G_MA",H592="Libs_G_PH"))=TRUE,"Libs Grill Rollup",H592)))</f>
        <v>0</v>
      </c>
      <c r="C592" s="9">
        <f>+IS_Data!A592</f>
        <v>0</v>
      </c>
      <c r="D592" s="9">
        <f ca="1">+SUM(OFFSET(IS_Data!D592,0,('Summary P&amp;L'!$D$6-2018-1)*12):OFFSET(IS_Data!D592,0,('Summary P&amp;L'!$D$6-2018-1)*12+'Summary P&amp;L'!$B$2-1))</f>
        <v>0</v>
      </c>
      <c r="E592" s="9">
        <f ca="1">OFFSET(IS_Data!D592,0,('Summary P&amp;L'!$D$6-2018)*12+'Summary P&amp;L'!$B$2-1)</f>
        <v>0</v>
      </c>
      <c r="F592" s="9">
        <f ca="1">OFFSET(IS_Data!D592,0,('Summary P&amp;L'!$D$6-2018-1)*12+'Summary P&amp;L'!$B$2-1)</f>
        <v>0</v>
      </c>
      <c r="G592" s="7">
        <f ca="1">+SUM(OFFSET(IS_Data!D592,0,(-2015+'Summary P&amp;L'!$D$6)*12+'Summary P&amp;L'!$B$1-1):OFFSET(IS_Data!D592,0,(-2015+'Summary P&amp;L'!$D$6)*12*2-1))</f>
        <v>0</v>
      </c>
      <c r="H592" s="10">
        <f>IS_Data!B592</f>
        <v>0</v>
      </c>
    </row>
    <row r="593" spans="1:8" x14ac:dyDescent="0.5">
      <c r="A593" s="9">
        <f>+IS_Data!C593</f>
        <v>0</v>
      </c>
      <c r="B593" s="135">
        <f>IF('Summary P&amp;L'!$F$4="Libs Master","Libs Master",IF(AND('Summary P&amp;L'!$F$4="Liberatores Rollup",AND(H593&lt;&gt;"Libs_G_MA",H593&lt;&gt;"Libs_G_PH"))=TRUE,"Liberatores Rollup",IF(AND('Summary P&amp;L'!$F$4="Libs Grill Rollup",OR(H593="Libs_G_MA",H593="Libs_G_PH"))=TRUE,"Libs Grill Rollup",H593)))</f>
        <v>0</v>
      </c>
      <c r="C593" s="9">
        <f>+IS_Data!A593</f>
        <v>0</v>
      </c>
      <c r="D593" s="9">
        <f ca="1">+SUM(OFFSET(IS_Data!D593,0,('Summary P&amp;L'!$D$6-2018-1)*12):OFFSET(IS_Data!D593,0,('Summary P&amp;L'!$D$6-2018-1)*12+'Summary P&amp;L'!$B$2-1))</f>
        <v>0</v>
      </c>
      <c r="E593" s="9">
        <f ca="1">OFFSET(IS_Data!D593,0,('Summary P&amp;L'!$D$6-2018)*12+'Summary P&amp;L'!$B$2-1)</f>
        <v>0</v>
      </c>
      <c r="F593" s="9">
        <f ca="1">OFFSET(IS_Data!D593,0,('Summary P&amp;L'!$D$6-2018-1)*12+'Summary P&amp;L'!$B$2-1)</f>
        <v>0</v>
      </c>
      <c r="G593" s="7">
        <f ca="1">+SUM(OFFSET(IS_Data!D593,0,(-2015+'Summary P&amp;L'!$D$6)*12+'Summary P&amp;L'!$B$1-1):OFFSET(IS_Data!D593,0,(-2015+'Summary P&amp;L'!$D$6)*12*2-1))</f>
        <v>0</v>
      </c>
      <c r="H593" s="10">
        <f>IS_Data!B593</f>
        <v>0</v>
      </c>
    </row>
    <row r="594" spans="1:8" x14ac:dyDescent="0.5">
      <c r="A594" s="9">
        <f>+IS_Data!C594</f>
        <v>0</v>
      </c>
      <c r="B594" s="135">
        <f>IF('Summary P&amp;L'!$F$4="Libs Master","Libs Master",IF(AND('Summary P&amp;L'!$F$4="Liberatores Rollup",AND(H594&lt;&gt;"Libs_G_MA",H594&lt;&gt;"Libs_G_PH"))=TRUE,"Liberatores Rollup",IF(AND('Summary P&amp;L'!$F$4="Libs Grill Rollup",OR(H594="Libs_G_MA",H594="Libs_G_PH"))=TRUE,"Libs Grill Rollup",H594)))</f>
        <v>0</v>
      </c>
      <c r="C594" s="9">
        <f>+IS_Data!A594</f>
        <v>0</v>
      </c>
      <c r="D594" s="9">
        <f ca="1">+SUM(OFFSET(IS_Data!D594,0,('Summary P&amp;L'!$D$6-2018-1)*12):OFFSET(IS_Data!D594,0,('Summary P&amp;L'!$D$6-2018-1)*12+'Summary P&amp;L'!$B$2-1))</f>
        <v>0</v>
      </c>
      <c r="E594" s="9">
        <f ca="1">OFFSET(IS_Data!D594,0,('Summary P&amp;L'!$D$6-2018)*12+'Summary P&amp;L'!$B$2-1)</f>
        <v>0</v>
      </c>
      <c r="F594" s="9">
        <f ca="1">OFFSET(IS_Data!D594,0,('Summary P&amp;L'!$D$6-2018-1)*12+'Summary P&amp;L'!$B$2-1)</f>
        <v>0</v>
      </c>
      <c r="G594" s="7">
        <f ca="1">+SUM(OFFSET(IS_Data!D594,0,(-2015+'Summary P&amp;L'!$D$6)*12+'Summary P&amp;L'!$B$1-1):OFFSET(IS_Data!D594,0,(-2015+'Summary P&amp;L'!$D$6)*12*2-1))</f>
        <v>0</v>
      </c>
      <c r="H594" s="10">
        <f>IS_Data!B594</f>
        <v>0</v>
      </c>
    </row>
    <row r="595" spans="1:8" x14ac:dyDescent="0.5">
      <c r="A595" s="9">
        <f>+IS_Data!C595</f>
        <v>0</v>
      </c>
      <c r="B595" s="135">
        <f>IF('Summary P&amp;L'!$F$4="Libs Master","Libs Master",IF(AND('Summary P&amp;L'!$F$4="Liberatores Rollup",AND(H595&lt;&gt;"Libs_G_MA",H595&lt;&gt;"Libs_G_PH"))=TRUE,"Liberatores Rollup",IF(AND('Summary P&amp;L'!$F$4="Libs Grill Rollup",OR(H595="Libs_G_MA",H595="Libs_G_PH"))=TRUE,"Libs Grill Rollup",H595)))</f>
        <v>0</v>
      </c>
      <c r="C595" s="9">
        <f>+IS_Data!A595</f>
        <v>0</v>
      </c>
      <c r="D595" s="9">
        <f ca="1">+SUM(OFFSET(IS_Data!D595,0,('Summary P&amp;L'!$D$6-2018-1)*12):OFFSET(IS_Data!D595,0,('Summary P&amp;L'!$D$6-2018-1)*12+'Summary P&amp;L'!$B$2-1))</f>
        <v>0</v>
      </c>
      <c r="E595" s="9">
        <f ca="1">OFFSET(IS_Data!D595,0,('Summary P&amp;L'!$D$6-2018)*12+'Summary P&amp;L'!$B$2-1)</f>
        <v>0</v>
      </c>
      <c r="F595" s="9">
        <f ca="1">OFFSET(IS_Data!D595,0,('Summary P&amp;L'!$D$6-2018-1)*12+'Summary P&amp;L'!$B$2-1)</f>
        <v>0</v>
      </c>
      <c r="G595" s="7">
        <f ca="1">+SUM(OFFSET(IS_Data!D595,0,(-2015+'Summary P&amp;L'!$D$6)*12+'Summary P&amp;L'!$B$1-1):OFFSET(IS_Data!D595,0,(-2015+'Summary P&amp;L'!$D$6)*12*2-1))</f>
        <v>0</v>
      </c>
      <c r="H595" s="10">
        <f>IS_Data!B595</f>
        <v>0</v>
      </c>
    </row>
    <row r="596" spans="1:8" x14ac:dyDescent="0.5">
      <c r="A596" s="9">
        <f>+IS_Data!C596</f>
        <v>0</v>
      </c>
      <c r="B596" s="135">
        <f>IF('Summary P&amp;L'!$F$4="Libs Master","Libs Master",IF(AND('Summary P&amp;L'!$F$4="Liberatores Rollup",AND(H596&lt;&gt;"Libs_G_MA",H596&lt;&gt;"Libs_G_PH"))=TRUE,"Liberatores Rollup",IF(AND('Summary P&amp;L'!$F$4="Libs Grill Rollup",OR(H596="Libs_G_MA",H596="Libs_G_PH"))=TRUE,"Libs Grill Rollup",H596)))</f>
        <v>0</v>
      </c>
      <c r="C596" s="9">
        <f>+IS_Data!A596</f>
        <v>0</v>
      </c>
      <c r="D596" s="9">
        <f ca="1">+SUM(OFFSET(IS_Data!D596,0,('Summary P&amp;L'!$D$6-2018-1)*12):OFFSET(IS_Data!D596,0,('Summary P&amp;L'!$D$6-2018-1)*12+'Summary P&amp;L'!$B$2-1))</f>
        <v>0</v>
      </c>
      <c r="E596" s="9">
        <f ca="1">OFFSET(IS_Data!D596,0,('Summary P&amp;L'!$D$6-2018)*12+'Summary P&amp;L'!$B$2-1)</f>
        <v>0</v>
      </c>
      <c r="F596" s="9">
        <f ca="1">OFFSET(IS_Data!D596,0,('Summary P&amp;L'!$D$6-2018-1)*12+'Summary P&amp;L'!$B$2-1)</f>
        <v>0</v>
      </c>
      <c r="G596" s="7">
        <f ca="1">+SUM(OFFSET(IS_Data!D596,0,(-2015+'Summary P&amp;L'!$D$6)*12+'Summary P&amp;L'!$B$1-1):OFFSET(IS_Data!D596,0,(-2015+'Summary P&amp;L'!$D$6)*12*2-1))</f>
        <v>0</v>
      </c>
      <c r="H596" s="10">
        <f>IS_Data!B596</f>
        <v>0</v>
      </c>
    </row>
    <row r="597" spans="1:8" x14ac:dyDescent="0.5">
      <c r="A597" s="9">
        <f>+IS_Data!C597</f>
        <v>0</v>
      </c>
      <c r="B597" s="135">
        <f>IF('Summary P&amp;L'!$F$4="Libs Master","Libs Master",IF(AND('Summary P&amp;L'!$F$4="Liberatores Rollup",AND(H597&lt;&gt;"Libs_G_MA",H597&lt;&gt;"Libs_G_PH"))=TRUE,"Liberatores Rollup",IF(AND('Summary P&amp;L'!$F$4="Libs Grill Rollup",OR(H597="Libs_G_MA",H597="Libs_G_PH"))=TRUE,"Libs Grill Rollup",H597)))</f>
        <v>0</v>
      </c>
      <c r="C597" s="9">
        <f>+IS_Data!A597</f>
        <v>0</v>
      </c>
      <c r="D597" s="9">
        <f ca="1">+SUM(OFFSET(IS_Data!D597,0,('Summary P&amp;L'!$D$6-2018-1)*12):OFFSET(IS_Data!D597,0,('Summary P&amp;L'!$D$6-2018-1)*12+'Summary P&amp;L'!$B$2-1))</f>
        <v>0</v>
      </c>
      <c r="E597" s="9">
        <f ca="1">OFFSET(IS_Data!D597,0,('Summary P&amp;L'!$D$6-2018)*12+'Summary P&amp;L'!$B$2-1)</f>
        <v>0</v>
      </c>
      <c r="F597" s="9">
        <f ca="1">OFFSET(IS_Data!D597,0,('Summary P&amp;L'!$D$6-2018-1)*12+'Summary P&amp;L'!$B$2-1)</f>
        <v>0</v>
      </c>
      <c r="G597" s="7">
        <f ca="1">+SUM(OFFSET(IS_Data!D597,0,(-2015+'Summary P&amp;L'!$D$6)*12+'Summary P&amp;L'!$B$1-1):OFFSET(IS_Data!D597,0,(-2015+'Summary P&amp;L'!$D$6)*12*2-1))</f>
        <v>0</v>
      </c>
      <c r="H597" s="10">
        <f>IS_Data!B597</f>
        <v>0</v>
      </c>
    </row>
    <row r="598" spans="1:8" x14ac:dyDescent="0.5">
      <c r="A598" s="9">
        <f>+IS_Data!C598</f>
        <v>0</v>
      </c>
      <c r="B598" s="135">
        <f>IF('Summary P&amp;L'!$F$4="Libs Master","Libs Master",IF(AND('Summary P&amp;L'!$F$4="Liberatores Rollup",AND(H598&lt;&gt;"Libs_G_MA",H598&lt;&gt;"Libs_G_PH"))=TRUE,"Liberatores Rollup",IF(AND('Summary P&amp;L'!$F$4="Libs Grill Rollup",OR(H598="Libs_G_MA",H598="Libs_G_PH"))=TRUE,"Libs Grill Rollup",H598)))</f>
        <v>0</v>
      </c>
      <c r="C598" s="9">
        <f>+IS_Data!A598</f>
        <v>0</v>
      </c>
      <c r="D598" s="9">
        <f ca="1">+SUM(OFFSET(IS_Data!D598,0,('Summary P&amp;L'!$D$6-2018-1)*12):OFFSET(IS_Data!D598,0,('Summary P&amp;L'!$D$6-2018-1)*12+'Summary P&amp;L'!$B$2-1))</f>
        <v>0</v>
      </c>
      <c r="E598" s="9">
        <f ca="1">OFFSET(IS_Data!D598,0,('Summary P&amp;L'!$D$6-2018)*12+'Summary P&amp;L'!$B$2-1)</f>
        <v>0</v>
      </c>
      <c r="F598" s="9">
        <f ca="1">OFFSET(IS_Data!D598,0,('Summary P&amp;L'!$D$6-2018-1)*12+'Summary P&amp;L'!$B$2-1)</f>
        <v>0</v>
      </c>
      <c r="G598" s="7">
        <f ca="1">+SUM(OFFSET(IS_Data!D598,0,(-2015+'Summary P&amp;L'!$D$6)*12+'Summary P&amp;L'!$B$1-1):OFFSET(IS_Data!D598,0,(-2015+'Summary P&amp;L'!$D$6)*12*2-1))</f>
        <v>0</v>
      </c>
      <c r="H598" s="10">
        <f>IS_Data!B598</f>
        <v>0</v>
      </c>
    </row>
    <row r="599" spans="1:8" x14ac:dyDescent="0.5">
      <c r="A599" s="9">
        <f>+IS_Data!C599</f>
        <v>0</v>
      </c>
      <c r="B599" s="135">
        <f>IF('Summary P&amp;L'!$F$4="Libs Master","Libs Master",IF(AND('Summary P&amp;L'!$F$4="Liberatores Rollup",AND(H599&lt;&gt;"Libs_G_MA",H599&lt;&gt;"Libs_G_PH"))=TRUE,"Liberatores Rollup",IF(AND('Summary P&amp;L'!$F$4="Libs Grill Rollup",OR(H599="Libs_G_MA",H599="Libs_G_PH"))=TRUE,"Libs Grill Rollup",H599)))</f>
        <v>0</v>
      </c>
      <c r="C599" s="9">
        <f>+IS_Data!A599</f>
        <v>0</v>
      </c>
      <c r="D599" s="9">
        <f ca="1">+SUM(OFFSET(IS_Data!D599,0,('Summary P&amp;L'!$D$6-2018-1)*12):OFFSET(IS_Data!D599,0,('Summary P&amp;L'!$D$6-2018-1)*12+'Summary P&amp;L'!$B$2-1))</f>
        <v>0</v>
      </c>
      <c r="E599" s="9">
        <f ca="1">OFFSET(IS_Data!D599,0,('Summary P&amp;L'!$D$6-2018)*12+'Summary P&amp;L'!$B$2-1)</f>
        <v>0</v>
      </c>
      <c r="F599" s="9">
        <f ca="1">OFFSET(IS_Data!D599,0,('Summary P&amp;L'!$D$6-2018-1)*12+'Summary P&amp;L'!$B$2-1)</f>
        <v>0</v>
      </c>
      <c r="G599" s="7">
        <f ca="1">+SUM(OFFSET(IS_Data!D599,0,(-2015+'Summary P&amp;L'!$D$6)*12+'Summary P&amp;L'!$B$1-1):OFFSET(IS_Data!D599,0,(-2015+'Summary P&amp;L'!$D$6)*12*2-1))</f>
        <v>0</v>
      </c>
      <c r="H599" s="10">
        <f>IS_Data!B599</f>
        <v>0</v>
      </c>
    </row>
    <row r="600" spans="1:8" x14ac:dyDescent="0.5">
      <c r="A600" s="9">
        <f>+IS_Data!C600</f>
        <v>0</v>
      </c>
      <c r="B600" s="135">
        <f>IF('Summary P&amp;L'!$F$4="Libs Master","Libs Master",IF(AND('Summary P&amp;L'!$F$4="Liberatores Rollup",AND(H600&lt;&gt;"Libs_G_MA",H600&lt;&gt;"Libs_G_PH"))=TRUE,"Liberatores Rollup",IF(AND('Summary P&amp;L'!$F$4="Libs Grill Rollup",OR(H600="Libs_G_MA",H600="Libs_G_PH"))=TRUE,"Libs Grill Rollup",H600)))</f>
        <v>0</v>
      </c>
      <c r="C600" s="9">
        <f>+IS_Data!A600</f>
        <v>0</v>
      </c>
      <c r="D600" s="9">
        <f ca="1">+SUM(OFFSET(IS_Data!D600,0,('Summary P&amp;L'!$D$6-2018-1)*12):OFFSET(IS_Data!D600,0,('Summary P&amp;L'!$D$6-2018-1)*12+'Summary P&amp;L'!$B$2-1))</f>
        <v>0</v>
      </c>
      <c r="E600" s="9">
        <f ca="1">OFFSET(IS_Data!D600,0,('Summary P&amp;L'!$D$6-2018)*12+'Summary P&amp;L'!$B$2-1)</f>
        <v>0</v>
      </c>
      <c r="F600" s="9">
        <f ca="1">OFFSET(IS_Data!D600,0,('Summary P&amp;L'!$D$6-2018-1)*12+'Summary P&amp;L'!$B$2-1)</f>
        <v>0</v>
      </c>
      <c r="G600" s="7">
        <f ca="1">+SUM(OFFSET(IS_Data!D600,0,(-2015+'Summary P&amp;L'!$D$6)*12+'Summary P&amp;L'!$B$1-1):OFFSET(IS_Data!D600,0,(-2015+'Summary P&amp;L'!$D$6)*12*2-1))</f>
        <v>0</v>
      </c>
      <c r="H600" s="10">
        <f>IS_Data!B600</f>
        <v>0</v>
      </c>
    </row>
    <row r="601" spans="1:8" x14ac:dyDescent="0.5">
      <c r="A601" s="9">
        <f>+IS_Data!C601</f>
        <v>0</v>
      </c>
      <c r="B601" s="135">
        <f>IF('Summary P&amp;L'!$F$4="Libs Master","Libs Master",IF(AND('Summary P&amp;L'!$F$4="Liberatores Rollup",AND(H601&lt;&gt;"Libs_G_MA",H601&lt;&gt;"Libs_G_PH"))=TRUE,"Liberatores Rollup",IF(AND('Summary P&amp;L'!$F$4="Libs Grill Rollup",OR(H601="Libs_G_MA",H601="Libs_G_PH"))=TRUE,"Libs Grill Rollup",H601)))</f>
        <v>0</v>
      </c>
      <c r="C601" s="9">
        <f>+IS_Data!A601</f>
        <v>0</v>
      </c>
      <c r="D601" s="9">
        <f ca="1">+SUM(OFFSET(IS_Data!D601,0,('Summary P&amp;L'!$D$6-2018-1)*12):OFFSET(IS_Data!D601,0,('Summary P&amp;L'!$D$6-2018-1)*12+'Summary P&amp;L'!$B$2-1))</f>
        <v>0</v>
      </c>
      <c r="E601" s="9">
        <f ca="1">OFFSET(IS_Data!D601,0,('Summary P&amp;L'!$D$6-2018)*12+'Summary P&amp;L'!$B$2-1)</f>
        <v>0</v>
      </c>
      <c r="F601" s="9">
        <f ca="1">OFFSET(IS_Data!D601,0,('Summary P&amp;L'!$D$6-2018-1)*12+'Summary P&amp;L'!$B$2-1)</f>
        <v>0</v>
      </c>
      <c r="G601" s="7">
        <f ca="1">+SUM(OFFSET(IS_Data!D601,0,(-2015+'Summary P&amp;L'!$D$6)*12+'Summary P&amp;L'!$B$1-1):OFFSET(IS_Data!D601,0,(-2015+'Summary P&amp;L'!$D$6)*12*2-1))</f>
        <v>0</v>
      </c>
      <c r="H601" s="10">
        <f>IS_Data!B601</f>
        <v>0</v>
      </c>
    </row>
    <row r="602" spans="1:8" x14ac:dyDescent="0.5">
      <c r="A602" s="9">
        <f>+IS_Data!C602</f>
        <v>0</v>
      </c>
      <c r="B602" s="135">
        <f>IF('Summary P&amp;L'!$F$4="Libs Master","Libs Master",IF(AND('Summary P&amp;L'!$F$4="Liberatores Rollup",AND(H602&lt;&gt;"Libs_G_MA",H602&lt;&gt;"Libs_G_PH"))=TRUE,"Liberatores Rollup",IF(AND('Summary P&amp;L'!$F$4="Libs Grill Rollup",OR(H602="Libs_G_MA",H602="Libs_G_PH"))=TRUE,"Libs Grill Rollup",H602)))</f>
        <v>0</v>
      </c>
      <c r="C602" s="9">
        <f>+IS_Data!A602</f>
        <v>0</v>
      </c>
      <c r="D602" s="9">
        <f ca="1">+SUM(OFFSET(IS_Data!D602,0,('Summary P&amp;L'!$D$6-2018-1)*12):OFFSET(IS_Data!D602,0,('Summary P&amp;L'!$D$6-2018-1)*12+'Summary P&amp;L'!$B$2-1))</f>
        <v>0</v>
      </c>
      <c r="E602" s="9">
        <f ca="1">OFFSET(IS_Data!D602,0,('Summary P&amp;L'!$D$6-2018)*12+'Summary P&amp;L'!$B$2-1)</f>
        <v>0</v>
      </c>
      <c r="F602" s="9">
        <f ca="1">OFFSET(IS_Data!D602,0,('Summary P&amp;L'!$D$6-2018-1)*12+'Summary P&amp;L'!$B$2-1)</f>
        <v>0</v>
      </c>
      <c r="G602" s="7">
        <f ca="1">+SUM(OFFSET(IS_Data!D602,0,(-2015+'Summary P&amp;L'!$D$6)*12+'Summary P&amp;L'!$B$1-1):OFFSET(IS_Data!D602,0,(-2015+'Summary P&amp;L'!$D$6)*12*2-1))</f>
        <v>0</v>
      </c>
      <c r="H602" s="10">
        <f>IS_Data!B602</f>
        <v>0</v>
      </c>
    </row>
    <row r="603" spans="1:8" x14ac:dyDescent="0.5">
      <c r="A603" s="9">
        <f>+IS_Data!C603</f>
        <v>0</v>
      </c>
      <c r="B603" s="135">
        <f>IF('Summary P&amp;L'!$F$4="Libs Master","Libs Master",IF(AND('Summary P&amp;L'!$F$4="Liberatores Rollup",AND(H603&lt;&gt;"Libs_G_MA",H603&lt;&gt;"Libs_G_PH"))=TRUE,"Liberatores Rollup",IF(AND('Summary P&amp;L'!$F$4="Libs Grill Rollup",OR(H603="Libs_G_MA",H603="Libs_G_PH"))=TRUE,"Libs Grill Rollup",H603)))</f>
        <v>0</v>
      </c>
      <c r="C603" s="9">
        <f>+IS_Data!A603</f>
        <v>0</v>
      </c>
      <c r="D603" s="9">
        <f ca="1">+SUM(OFFSET(IS_Data!D603,0,('Summary P&amp;L'!$D$6-2018-1)*12):OFFSET(IS_Data!D603,0,('Summary P&amp;L'!$D$6-2018-1)*12+'Summary P&amp;L'!$B$2-1))</f>
        <v>0</v>
      </c>
      <c r="E603" s="9">
        <f ca="1">OFFSET(IS_Data!D603,0,('Summary P&amp;L'!$D$6-2018)*12+'Summary P&amp;L'!$B$2-1)</f>
        <v>0</v>
      </c>
      <c r="F603" s="9">
        <f ca="1">OFFSET(IS_Data!D603,0,('Summary P&amp;L'!$D$6-2018-1)*12+'Summary P&amp;L'!$B$2-1)</f>
        <v>0</v>
      </c>
      <c r="G603" s="7">
        <f ca="1">+SUM(OFFSET(IS_Data!D603,0,(-2015+'Summary P&amp;L'!$D$6)*12+'Summary P&amp;L'!$B$1-1):OFFSET(IS_Data!D603,0,(-2015+'Summary P&amp;L'!$D$6)*12*2-1))</f>
        <v>0</v>
      </c>
      <c r="H603" s="10">
        <f>IS_Data!B603</f>
        <v>0</v>
      </c>
    </row>
    <row r="604" spans="1:8" x14ac:dyDescent="0.5">
      <c r="A604" s="9">
        <f>+IS_Data!C604</f>
        <v>0</v>
      </c>
      <c r="B604" s="135">
        <f>IF('Summary P&amp;L'!$F$4="Libs Master","Libs Master",IF(AND('Summary P&amp;L'!$F$4="Liberatores Rollup",AND(H604&lt;&gt;"Libs_G_MA",H604&lt;&gt;"Libs_G_PH"))=TRUE,"Liberatores Rollup",IF(AND('Summary P&amp;L'!$F$4="Libs Grill Rollup",OR(H604="Libs_G_MA",H604="Libs_G_PH"))=TRUE,"Libs Grill Rollup",H604)))</f>
        <v>0</v>
      </c>
      <c r="C604" s="9">
        <f>+IS_Data!A604</f>
        <v>0</v>
      </c>
      <c r="D604" s="9">
        <f ca="1">+SUM(OFFSET(IS_Data!D604,0,('Summary P&amp;L'!$D$6-2018-1)*12):OFFSET(IS_Data!D604,0,('Summary P&amp;L'!$D$6-2018-1)*12+'Summary P&amp;L'!$B$2-1))</f>
        <v>0</v>
      </c>
      <c r="E604" s="9">
        <f ca="1">OFFSET(IS_Data!D604,0,('Summary P&amp;L'!$D$6-2018)*12+'Summary P&amp;L'!$B$2-1)</f>
        <v>0</v>
      </c>
      <c r="F604" s="9">
        <f ca="1">OFFSET(IS_Data!D604,0,('Summary P&amp;L'!$D$6-2018-1)*12+'Summary P&amp;L'!$B$2-1)</f>
        <v>0</v>
      </c>
      <c r="G604" s="7">
        <f ca="1">+SUM(OFFSET(IS_Data!D604,0,(-2015+'Summary P&amp;L'!$D$6)*12+'Summary P&amp;L'!$B$1-1):OFFSET(IS_Data!D604,0,(-2015+'Summary P&amp;L'!$D$6)*12*2-1))</f>
        <v>0</v>
      </c>
      <c r="H604" s="10">
        <f>IS_Data!B604</f>
        <v>0</v>
      </c>
    </row>
    <row r="605" spans="1:8" x14ac:dyDescent="0.5">
      <c r="A605" s="9">
        <f>+IS_Data!C605</f>
        <v>0</v>
      </c>
      <c r="B605" s="135">
        <f>IF('Summary P&amp;L'!$F$4="Libs Master","Libs Master",IF(AND('Summary P&amp;L'!$F$4="Liberatores Rollup",AND(H605&lt;&gt;"Libs_G_MA",H605&lt;&gt;"Libs_G_PH"))=TRUE,"Liberatores Rollup",IF(AND('Summary P&amp;L'!$F$4="Libs Grill Rollup",OR(H605="Libs_G_MA",H605="Libs_G_PH"))=TRUE,"Libs Grill Rollup",H605)))</f>
        <v>0</v>
      </c>
      <c r="C605" s="9">
        <f>+IS_Data!A605</f>
        <v>0</v>
      </c>
      <c r="D605" s="9">
        <f ca="1">+SUM(OFFSET(IS_Data!D605,0,('Summary P&amp;L'!$D$6-2018-1)*12):OFFSET(IS_Data!D605,0,('Summary P&amp;L'!$D$6-2018-1)*12+'Summary P&amp;L'!$B$2-1))</f>
        <v>0</v>
      </c>
      <c r="E605" s="9">
        <f ca="1">OFFSET(IS_Data!D605,0,('Summary P&amp;L'!$D$6-2018)*12+'Summary P&amp;L'!$B$2-1)</f>
        <v>0</v>
      </c>
      <c r="F605" s="9">
        <f ca="1">OFFSET(IS_Data!D605,0,('Summary P&amp;L'!$D$6-2018-1)*12+'Summary P&amp;L'!$B$2-1)</f>
        <v>0</v>
      </c>
      <c r="G605" s="7">
        <f ca="1">+SUM(OFFSET(IS_Data!D605,0,(-2015+'Summary P&amp;L'!$D$6)*12+'Summary P&amp;L'!$B$1-1):OFFSET(IS_Data!D605,0,(-2015+'Summary P&amp;L'!$D$6)*12*2-1))</f>
        <v>0</v>
      </c>
      <c r="H605" s="10">
        <f>IS_Data!B605</f>
        <v>0</v>
      </c>
    </row>
    <row r="606" spans="1:8" x14ac:dyDescent="0.5">
      <c r="A606" s="9">
        <f>+IS_Data!C606</f>
        <v>0</v>
      </c>
      <c r="B606" s="135">
        <f>IF('Summary P&amp;L'!$F$4="Libs Master","Libs Master",IF(AND('Summary P&amp;L'!$F$4="Liberatores Rollup",AND(H606&lt;&gt;"Libs_G_MA",H606&lt;&gt;"Libs_G_PH"))=TRUE,"Liberatores Rollup",IF(AND('Summary P&amp;L'!$F$4="Libs Grill Rollup",OR(H606="Libs_G_MA",H606="Libs_G_PH"))=TRUE,"Libs Grill Rollup",H606)))</f>
        <v>0</v>
      </c>
      <c r="C606" s="9">
        <f>+IS_Data!A606</f>
        <v>0</v>
      </c>
      <c r="D606" s="9">
        <f ca="1">+SUM(OFFSET(IS_Data!D606,0,('Summary P&amp;L'!$D$6-2018-1)*12):OFFSET(IS_Data!D606,0,('Summary P&amp;L'!$D$6-2018-1)*12+'Summary P&amp;L'!$B$2-1))</f>
        <v>0</v>
      </c>
      <c r="E606" s="9">
        <f ca="1">OFFSET(IS_Data!D606,0,('Summary P&amp;L'!$D$6-2018)*12+'Summary P&amp;L'!$B$2-1)</f>
        <v>0</v>
      </c>
      <c r="F606" s="9">
        <f ca="1">OFFSET(IS_Data!D606,0,('Summary P&amp;L'!$D$6-2018-1)*12+'Summary P&amp;L'!$B$2-1)</f>
        <v>0</v>
      </c>
      <c r="G606" s="7">
        <f ca="1">+SUM(OFFSET(IS_Data!D606,0,(-2015+'Summary P&amp;L'!$D$6)*12+'Summary P&amp;L'!$B$1-1):OFFSET(IS_Data!D606,0,(-2015+'Summary P&amp;L'!$D$6)*12*2-1))</f>
        <v>0</v>
      </c>
      <c r="H606" s="10">
        <f>IS_Data!B606</f>
        <v>0</v>
      </c>
    </row>
    <row r="607" spans="1:8" x14ac:dyDescent="0.5">
      <c r="A607" s="9">
        <f>+IS_Data!C607</f>
        <v>0</v>
      </c>
      <c r="B607" s="135">
        <f>IF('Summary P&amp;L'!$F$4="Libs Master","Libs Master",IF(AND('Summary P&amp;L'!$F$4="Liberatores Rollup",AND(H607&lt;&gt;"Libs_G_MA",H607&lt;&gt;"Libs_G_PH"))=TRUE,"Liberatores Rollup",IF(AND('Summary P&amp;L'!$F$4="Libs Grill Rollup",OR(H607="Libs_G_MA",H607="Libs_G_PH"))=TRUE,"Libs Grill Rollup",H607)))</f>
        <v>0</v>
      </c>
      <c r="C607" s="9">
        <f>+IS_Data!A607</f>
        <v>0</v>
      </c>
      <c r="D607" s="9">
        <f ca="1">+SUM(OFFSET(IS_Data!D607,0,('Summary P&amp;L'!$D$6-2018-1)*12):OFFSET(IS_Data!D607,0,('Summary P&amp;L'!$D$6-2018-1)*12+'Summary P&amp;L'!$B$2-1))</f>
        <v>0</v>
      </c>
      <c r="E607" s="9">
        <f ca="1">OFFSET(IS_Data!D607,0,('Summary P&amp;L'!$D$6-2018)*12+'Summary P&amp;L'!$B$2-1)</f>
        <v>0</v>
      </c>
      <c r="F607" s="9">
        <f ca="1">OFFSET(IS_Data!D607,0,('Summary P&amp;L'!$D$6-2018-1)*12+'Summary P&amp;L'!$B$2-1)</f>
        <v>0</v>
      </c>
      <c r="G607" s="7">
        <f ca="1">+SUM(OFFSET(IS_Data!D607,0,(-2015+'Summary P&amp;L'!$D$6)*12+'Summary P&amp;L'!$B$1-1):OFFSET(IS_Data!D607,0,(-2015+'Summary P&amp;L'!$D$6)*12*2-1))</f>
        <v>0</v>
      </c>
      <c r="H607" s="10">
        <f>IS_Data!B607</f>
        <v>0</v>
      </c>
    </row>
    <row r="608" spans="1:8" x14ac:dyDescent="0.5">
      <c r="A608" s="9">
        <f>+IS_Data!C608</f>
        <v>0</v>
      </c>
      <c r="B608" s="135">
        <f>IF('Summary P&amp;L'!$F$4="Libs Master","Libs Master",IF(AND('Summary P&amp;L'!$F$4="Liberatores Rollup",AND(H608&lt;&gt;"Libs_G_MA",H608&lt;&gt;"Libs_G_PH"))=TRUE,"Liberatores Rollup",IF(AND('Summary P&amp;L'!$F$4="Libs Grill Rollup",OR(H608="Libs_G_MA",H608="Libs_G_PH"))=TRUE,"Libs Grill Rollup",H608)))</f>
        <v>0</v>
      </c>
      <c r="C608" s="9">
        <f>+IS_Data!A608</f>
        <v>0</v>
      </c>
      <c r="D608" s="9">
        <f ca="1">+SUM(OFFSET(IS_Data!D608,0,('Summary P&amp;L'!$D$6-2018-1)*12):OFFSET(IS_Data!D608,0,('Summary P&amp;L'!$D$6-2018-1)*12+'Summary P&amp;L'!$B$2-1))</f>
        <v>0</v>
      </c>
      <c r="E608" s="9">
        <f ca="1">OFFSET(IS_Data!D608,0,('Summary P&amp;L'!$D$6-2018)*12+'Summary P&amp;L'!$B$2-1)</f>
        <v>0</v>
      </c>
      <c r="F608" s="9">
        <f ca="1">OFFSET(IS_Data!D608,0,('Summary P&amp;L'!$D$6-2018-1)*12+'Summary P&amp;L'!$B$2-1)</f>
        <v>0</v>
      </c>
      <c r="G608" s="7">
        <f ca="1">+SUM(OFFSET(IS_Data!D608,0,(-2015+'Summary P&amp;L'!$D$6)*12+'Summary P&amp;L'!$B$1-1):OFFSET(IS_Data!D608,0,(-2015+'Summary P&amp;L'!$D$6)*12*2-1))</f>
        <v>0</v>
      </c>
      <c r="H608" s="10">
        <f>IS_Data!B608</f>
        <v>0</v>
      </c>
    </row>
    <row r="609" spans="1:8" x14ac:dyDescent="0.5">
      <c r="A609" s="9">
        <f>+IS_Data!C609</f>
        <v>0</v>
      </c>
      <c r="B609" s="135">
        <f>IF('Summary P&amp;L'!$F$4="Libs Master","Libs Master",IF(AND('Summary P&amp;L'!$F$4="Liberatores Rollup",AND(H609&lt;&gt;"Libs_G_MA",H609&lt;&gt;"Libs_G_PH"))=TRUE,"Liberatores Rollup",IF(AND('Summary P&amp;L'!$F$4="Libs Grill Rollup",OR(H609="Libs_G_MA",H609="Libs_G_PH"))=TRUE,"Libs Grill Rollup",H609)))</f>
        <v>0</v>
      </c>
      <c r="C609" s="9">
        <f>+IS_Data!A609</f>
        <v>0</v>
      </c>
      <c r="D609" s="9">
        <f ca="1">+SUM(OFFSET(IS_Data!D609,0,('Summary P&amp;L'!$D$6-2018-1)*12):OFFSET(IS_Data!D609,0,('Summary P&amp;L'!$D$6-2018-1)*12+'Summary P&amp;L'!$B$2-1))</f>
        <v>0</v>
      </c>
      <c r="E609" s="9">
        <f ca="1">OFFSET(IS_Data!D609,0,('Summary P&amp;L'!$D$6-2018)*12+'Summary P&amp;L'!$B$2-1)</f>
        <v>0</v>
      </c>
      <c r="F609" s="9">
        <f ca="1">OFFSET(IS_Data!D609,0,('Summary P&amp;L'!$D$6-2018-1)*12+'Summary P&amp;L'!$B$2-1)</f>
        <v>0</v>
      </c>
      <c r="G609" s="7">
        <f ca="1">+SUM(OFFSET(IS_Data!D609,0,(-2015+'Summary P&amp;L'!$D$6)*12+'Summary P&amp;L'!$B$1-1):OFFSET(IS_Data!D609,0,(-2015+'Summary P&amp;L'!$D$6)*12*2-1))</f>
        <v>0</v>
      </c>
      <c r="H609" s="10">
        <f>IS_Data!B609</f>
        <v>0</v>
      </c>
    </row>
    <row r="610" spans="1:8" x14ac:dyDescent="0.5">
      <c r="A610" s="9">
        <f>+IS_Data!C610</f>
        <v>0</v>
      </c>
      <c r="B610" s="135">
        <f>IF('Summary P&amp;L'!$F$4="Libs Master","Libs Master",IF(AND('Summary P&amp;L'!$F$4="Liberatores Rollup",AND(H610&lt;&gt;"Libs_G_MA",H610&lt;&gt;"Libs_G_PH"))=TRUE,"Liberatores Rollup",IF(AND('Summary P&amp;L'!$F$4="Libs Grill Rollup",OR(H610="Libs_G_MA",H610="Libs_G_PH"))=TRUE,"Libs Grill Rollup",H610)))</f>
        <v>0</v>
      </c>
      <c r="C610" s="9">
        <f>+IS_Data!A610</f>
        <v>0</v>
      </c>
      <c r="D610" s="9">
        <f ca="1">+SUM(OFFSET(IS_Data!D610,0,('Summary P&amp;L'!$D$6-2018-1)*12):OFFSET(IS_Data!D610,0,('Summary P&amp;L'!$D$6-2018-1)*12+'Summary P&amp;L'!$B$2-1))</f>
        <v>0</v>
      </c>
      <c r="E610" s="9">
        <f ca="1">OFFSET(IS_Data!D610,0,('Summary P&amp;L'!$D$6-2018)*12+'Summary P&amp;L'!$B$2-1)</f>
        <v>0</v>
      </c>
      <c r="F610" s="9">
        <f ca="1">OFFSET(IS_Data!D610,0,('Summary P&amp;L'!$D$6-2018-1)*12+'Summary P&amp;L'!$B$2-1)</f>
        <v>0</v>
      </c>
      <c r="G610" s="7">
        <f ca="1">+SUM(OFFSET(IS_Data!D610,0,(-2015+'Summary P&amp;L'!$D$6)*12+'Summary P&amp;L'!$B$1-1):OFFSET(IS_Data!D610,0,(-2015+'Summary P&amp;L'!$D$6)*12*2-1))</f>
        <v>0</v>
      </c>
      <c r="H610" s="10">
        <f>IS_Data!B610</f>
        <v>0</v>
      </c>
    </row>
    <row r="611" spans="1:8" x14ac:dyDescent="0.5">
      <c r="A611" s="9">
        <f>+IS_Data!C611</f>
        <v>0</v>
      </c>
      <c r="B611" s="135">
        <f>IF('Summary P&amp;L'!$F$4="Libs Master","Libs Master",IF(AND('Summary P&amp;L'!$F$4="Liberatores Rollup",AND(H611&lt;&gt;"Libs_G_MA",H611&lt;&gt;"Libs_G_PH"))=TRUE,"Liberatores Rollup",IF(AND('Summary P&amp;L'!$F$4="Libs Grill Rollup",OR(H611="Libs_G_MA",H611="Libs_G_PH"))=TRUE,"Libs Grill Rollup",H611)))</f>
        <v>0</v>
      </c>
      <c r="C611" s="9">
        <f>+IS_Data!A611</f>
        <v>0</v>
      </c>
      <c r="D611" s="9">
        <f ca="1">+SUM(OFFSET(IS_Data!D611,0,('Summary P&amp;L'!$D$6-2018-1)*12):OFFSET(IS_Data!D611,0,('Summary P&amp;L'!$D$6-2018-1)*12+'Summary P&amp;L'!$B$2-1))</f>
        <v>0</v>
      </c>
      <c r="E611" s="9">
        <f ca="1">OFFSET(IS_Data!D611,0,('Summary P&amp;L'!$D$6-2018)*12+'Summary P&amp;L'!$B$2-1)</f>
        <v>0</v>
      </c>
      <c r="F611" s="9">
        <f ca="1">OFFSET(IS_Data!D611,0,('Summary P&amp;L'!$D$6-2018-1)*12+'Summary P&amp;L'!$B$2-1)</f>
        <v>0</v>
      </c>
      <c r="G611" s="7">
        <f ca="1">+SUM(OFFSET(IS_Data!D611,0,(-2015+'Summary P&amp;L'!$D$6)*12+'Summary P&amp;L'!$B$1-1):OFFSET(IS_Data!D611,0,(-2015+'Summary P&amp;L'!$D$6)*12*2-1))</f>
        <v>0</v>
      </c>
      <c r="H611" s="10">
        <f>IS_Data!B611</f>
        <v>0</v>
      </c>
    </row>
    <row r="612" spans="1:8" x14ac:dyDescent="0.5">
      <c r="A612" s="9">
        <f>+IS_Data!C612</f>
        <v>0</v>
      </c>
      <c r="B612" s="135">
        <f>IF('Summary P&amp;L'!$F$4="Libs Master","Libs Master",IF(AND('Summary P&amp;L'!$F$4="Liberatores Rollup",AND(H612&lt;&gt;"Libs_G_MA",H612&lt;&gt;"Libs_G_PH"))=TRUE,"Liberatores Rollup",IF(AND('Summary P&amp;L'!$F$4="Libs Grill Rollup",OR(H612="Libs_G_MA",H612="Libs_G_PH"))=TRUE,"Libs Grill Rollup",H612)))</f>
        <v>0</v>
      </c>
      <c r="C612" s="9">
        <f>+IS_Data!A612</f>
        <v>0</v>
      </c>
      <c r="D612" s="9">
        <f ca="1">+SUM(OFFSET(IS_Data!D612,0,('Summary P&amp;L'!$D$6-2018-1)*12):OFFSET(IS_Data!D612,0,('Summary P&amp;L'!$D$6-2018-1)*12+'Summary P&amp;L'!$B$2-1))</f>
        <v>0</v>
      </c>
      <c r="E612" s="9">
        <f ca="1">OFFSET(IS_Data!D612,0,('Summary P&amp;L'!$D$6-2018)*12+'Summary P&amp;L'!$B$2-1)</f>
        <v>0</v>
      </c>
      <c r="F612" s="9">
        <f ca="1">OFFSET(IS_Data!D612,0,('Summary P&amp;L'!$D$6-2018-1)*12+'Summary P&amp;L'!$B$2-1)</f>
        <v>0</v>
      </c>
      <c r="G612" s="7">
        <f ca="1">+SUM(OFFSET(IS_Data!D612,0,(-2015+'Summary P&amp;L'!$D$6)*12+'Summary P&amp;L'!$B$1-1):OFFSET(IS_Data!D612,0,(-2015+'Summary P&amp;L'!$D$6)*12*2-1))</f>
        <v>0</v>
      </c>
      <c r="H612" s="10">
        <f>IS_Data!B612</f>
        <v>0</v>
      </c>
    </row>
    <row r="613" spans="1:8" x14ac:dyDescent="0.5">
      <c r="A613" s="9">
        <f>+IS_Data!C613</f>
        <v>0</v>
      </c>
      <c r="B613" s="135">
        <f>IF('Summary P&amp;L'!$F$4="Libs Master","Libs Master",IF(AND('Summary P&amp;L'!$F$4="Liberatores Rollup",AND(H613&lt;&gt;"Libs_G_MA",H613&lt;&gt;"Libs_G_PH"))=TRUE,"Liberatores Rollup",IF(AND('Summary P&amp;L'!$F$4="Libs Grill Rollup",OR(H613="Libs_G_MA",H613="Libs_G_PH"))=TRUE,"Libs Grill Rollup",H613)))</f>
        <v>0</v>
      </c>
      <c r="C613" s="9">
        <f>+IS_Data!A613</f>
        <v>0</v>
      </c>
      <c r="D613" s="9">
        <f ca="1">+SUM(OFFSET(IS_Data!D613,0,('Summary P&amp;L'!$D$6-2018-1)*12):OFFSET(IS_Data!D613,0,('Summary P&amp;L'!$D$6-2018-1)*12+'Summary P&amp;L'!$B$2-1))</f>
        <v>0</v>
      </c>
      <c r="E613" s="9">
        <f ca="1">OFFSET(IS_Data!D613,0,('Summary P&amp;L'!$D$6-2018)*12+'Summary P&amp;L'!$B$2-1)</f>
        <v>0</v>
      </c>
      <c r="F613" s="9">
        <f ca="1">OFFSET(IS_Data!D613,0,('Summary P&amp;L'!$D$6-2018-1)*12+'Summary P&amp;L'!$B$2-1)</f>
        <v>0</v>
      </c>
      <c r="G613" s="7">
        <f ca="1">+SUM(OFFSET(IS_Data!D613,0,(-2015+'Summary P&amp;L'!$D$6)*12+'Summary P&amp;L'!$B$1-1):OFFSET(IS_Data!D613,0,(-2015+'Summary P&amp;L'!$D$6)*12*2-1))</f>
        <v>0</v>
      </c>
      <c r="H613" s="10">
        <f>IS_Data!B613</f>
        <v>0</v>
      </c>
    </row>
    <row r="614" spans="1:8" x14ac:dyDescent="0.5">
      <c r="A614" s="9">
        <f>+IS_Data!C614</f>
        <v>0</v>
      </c>
      <c r="B614" s="135">
        <f>IF('Summary P&amp;L'!$F$4="Libs Master","Libs Master",IF(AND('Summary P&amp;L'!$F$4="Liberatores Rollup",AND(H614&lt;&gt;"Libs_G_MA",H614&lt;&gt;"Libs_G_PH"))=TRUE,"Liberatores Rollup",IF(AND('Summary P&amp;L'!$F$4="Libs Grill Rollup",OR(H614="Libs_G_MA",H614="Libs_G_PH"))=TRUE,"Libs Grill Rollup",H614)))</f>
        <v>0</v>
      </c>
      <c r="C614" s="9">
        <f>+IS_Data!A614</f>
        <v>0</v>
      </c>
      <c r="D614" s="9">
        <f ca="1">+SUM(OFFSET(IS_Data!D614,0,('Summary P&amp;L'!$D$6-2018-1)*12):OFFSET(IS_Data!D614,0,('Summary P&amp;L'!$D$6-2018-1)*12+'Summary P&amp;L'!$B$2-1))</f>
        <v>0</v>
      </c>
      <c r="E614" s="9">
        <f ca="1">OFFSET(IS_Data!D614,0,('Summary P&amp;L'!$D$6-2018)*12+'Summary P&amp;L'!$B$2-1)</f>
        <v>0</v>
      </c>
      <c r="F614" s="9">
        <f ca="1">OFFSET(IS_Data!D614,0,('Summary P&amp;L'!$D$6-2018-1)*12+'Summary P&amp;L'!$B$2-1)</f>
        <v>0</v>
      </c>
      <c r="G614" s="7">
        <f ca="1">+SUM(OFFSET(IS_Data!D614,0,(-2015+'Summary P&amp;L'!$D$6)*12+'Summary P&amp;L'!$B$1-1):OFFSET(IS_Data!D614,0,(-2015+'Summary P&amp;L'!$D$6)*12*2-1))</f>
        <v>0</v>
      </c>
      <c r="H614" s="10">
        <f>IS_Data!B614</f>
        <v>0</v>
      </c>
    </row>
    <row r="615" spans="1:8" x14ac:dyDescent="0.5">
      <c r="A615" s="9">
        <f>+IS_Data!C615</f>
        <v>0</v>
      </c>
      <c r="B615" s="135">
        <f>IF('Summary P&amp;L'!$F$4="Libs Master","Libs Master",IF(AND('Summary P&amp;L'!$F$4="Liberatores Rollup",AND(H615&lt;&gt;"Libs_G_MA",H615&lt;&gt;"Libs_G_PH"))=TRUE,"Liberatores Rollup",IF(AND('Summary P&amp;L'!$F$4="Libs Grill Rollup",OR(H615="Libs_G_MA",H615="Libs_G_PH"))=TRUE,"Libs Grill Rollup",H615)))</f>
        <v>0</v>
      </c>
      <c r="C615" s="9">
        <f>+IS_Data!A615</f>
        <v>0</v>
      </c>
      <c r="D615" s="9">
        <f ca="1">+SUM(OFFSET(IS_Data!D615,0,('Summary P&amp;L'!$D$6-2018-1)*12):OFFSET(IS_Data!D615,0,('Summary P&amp;L'!$D$6-2018-1)*12+'Summary P&amp;L'!$B$2-1))</f>
        <v>0</v>
      </c>
      <c r="E615" s="9">
        <f ca="1">OFFSET(IS_Data!D615,0,('Summary P&amp;L'!$D$6-2018)*12+'Summary P&amp;L'!$B$2-1)</f>
        <v>0</v>
      </c>
      <c r="F615" s="9">
        <f ca="1">OFFSET(IS_Data!D615,0,('Summary P&amp;L'!$D$6-2018-1)*12+'Summary P&amp;L'!$B$2-1)</f>
        <v>0</v>
      </c>
      <c r="G615" s="7">
        <f ca="1">+SUM(OFFSET(IS_Data!D615,0,(-2015+'Summary P&amp;L'!$D$6)*12+'Summary P&amp;L'!$B$1-1):OFFSET(IS_Data!D615,0,(-2015+'Summary P&amp;L'!$D$6)*12*2-1))</f>
        <v>0</v>
      </c>
      <c r="H615" s="10">
        <f>IS_Data!B615</f>
        <v>0</v>
      </c>
    </row>
    <row r="616" spans="1:8" x14ac:dyDescent="0.5">
      <c r="A616" s="9">
        <f>+IS_Data!C616</f>
        <v>0</v>
      </c>
      <c r="B616" s="135">
        <f>IF('Summary P&amp;L'!$F$4="Libs Master","Libs Master",IF(AND('Summary P&amp;L'!$F$4="Liberatores Rollup",AND(H616&lt;&gt;"Libs_G_MA",H616&lt;&gt;"Libs_G_PH"))=TRUE,"Liberatores Rollup",IF(AND('Summary P&amp;L'!$F$4="Libs Grill Rollup",OR(H616="Libs_G_MA",H616="Libs_G_PH"))=TRUE,"Libs Grill Rollup",H616)))</f>
        <v>0</v>
      </c>
      <c r="C616" s="9">
        <f>+IS_Data!A616</f>
        <v>0</v>
      </c>
      <c r="D616" s="9">
        <f ca="1">+SUM(OFFSET(IS_Data!D616,0,('Summary P&amp;L'!$D$6-2018-1)*12):OFFSET(IS_Data!D616,0,('Summary P&amp;L'!$D$6-2018-1)*12+'Summary P&amp;L'!$B$2-1))</f>
        <v>0</v>
      </c>
      <c r="E616" s="9">
        <f ca="1">OFFSET(IS_Data!D616,0,('Summary P&amp;L'!$D$6-2018)*12+'Summary P&amp;L'!$B$2-1)</f>
        <v>0</v>
      </c>
      <c r="F616" s="9">
        <f ca="1">OFFSET(IS_Data!D616,0,('Summary P&amp;L'!$D$6-2018-1)*12+'Summary P&amp;L'!$B$2-1)</f>
        <v>0</v>
      </c>
      <c r="G616" s="7">
        <f ca="1">+SUM(OFFSET(IS_Data!D616,0,(-2015+'Summary P&amp;L'!$D$6)*12+'Summary P&amp;L'!$B$1-1):OFFSET(IS_Data!D616,0,(-2015+'Summary P&amp;L'!$D$6)*12*2-1))</f>
        <v>0</v>
      </c>
      <c r="H616" s="10">
        <f>IS_Data!B616</f>
        <v>0</v>
      </c>
    </row>
    <row r="617" spans="1:8" x14ac:dyDescent="0.5">
      <c r="A617" s="9">
        <f>+IS_Data!C617</f>
        <v>0</v>
      </c>
      <c r="B617" s="135">
        <f>IF('Summary P&amp;L'!$F$4="Libs Master","Libs Master",IF(AND('Summary P&amp;L'!$F$4="Liberatores Rollup",AND(H617&lt;&gt;"Libs_G_MA",H617&lt;&gt;"Libs_G_PH"))=TRUE,"Liberatores Rollup",IF(AND('Summary P&amp;L'!$F$4="Libs Grill Rollup",OR(H617="Libs_G_MA",H617="Libs_G_PH"))=TRUE,"Libs Grill Rollup",H617)))</f>
        <v>0</v>
      </c>
      <c r="C617" s="9">
        <f>+IS_Data!A617</f>
        <v>0</v>
      </c>
      <c r="D617" s="9">
        <f ca="1">+SUM(OFFSET(IS_Data!D617,0,('Summary P&amp;L'!$D$6-2018-1)*12):OFFSET(IS_Data!D617,0,('Summary P&amp;L'!$D$6-2018-1)*12+'Summary P&amp;L'!$B$2-1))</f>
        <v>0</v>
      </c>
      <c r="E617" s="9">
        <f ca="1">OFFSET(IS_Data!D617,0,('Summary P&amp;L'!$D$6-2018)*12+'Summary P&amp;L'!$B$2-1)</f>
        <v>0</v>
      </c>
      <c r="F617" s="9">
        <f ca="1">OFFSET(IS_Data!D617,0,('Summary P&amp;L'!$D$6-2018-1)*12+'Summary P&amp;L'!$B$2-1)</f>
        <v>0</v>
      </c>
      <c r="G617" s="7">
        <f ca="1">+SUM(OFFSET(IS_Data!D617,0,(-2015+'Summary P&amp;L'!$D$6)*12+'Summary P&amp;L'!$B$1-1):OFFSET(IS_Data!D617,0,(-2015+'Summary P&amp;L'!$D$6)*12*2-1))</f>
        <v>0</v>
      </c>
      <c r="H617" s="10">
        <f>IS_Data!B617</f>
        <v>0</v>
      </c>
    </row>
    <row r="618" spans="1:8" x14ac:dyDescent="0.5">
      <c r="A618" s="9">
        <f>+IS_Data!C618</f>
        <v>0</v>
      </c>
      <c r="B618" s="135">
        <f>IF('Summary P&amp;L'!$F$4="Libs Master","Libs Master",IF(AND('Summary P&amp;L'!$F$4="Liberatores Rollup",AND(H618&lt;&gt;"Libs_G_MA",H618&lt;&gt;"Libs_G_PH"))=TRUE,"Liberatores Rollup",IF(AND('Summary P&amp;L'!$F$4="Libs Grill Rollup",OR(H618="Libs_G_MA",H618="Libs_G_PH"))=TRUE,"Libs Grill Rollup",H618)))</f>
        <v>0</v>
      </c>
      <c r="C618" s="9">
        <f>+IS_Data!A618</f>
        <v>0</v>
      </c>
      <c r="D618" s="9">
        <f ca="1">+SUM(OFFSET(IS_Data!D618,0,('Summary P&amp;L'!$D$6-2018-1)*12):OFFSET(IS_Data!D618,0,('Summary P&amp;L'!$D$6-2018-1)*12+'Summary P&amp;L'!$B$2-1))</f>
        <v>0</v>
      </c>
      <c r="E618" s="9">
        <f ca="1">OFFSET(IS_Data!D618,0,('Summary P&amp;L'!$D$6-2018)*12+'Summary P&amp;L'!$B$2-1)</f>
        <v>0</v>
      </c>
      <c r="F618" s="9">
        <f ca="1">OFFSET(IS_Data!D618,0,('Summary P&amp;L'!$D$6-2018-1)*12+'Summary P&amp;L'!$B$2-1)</f>
        <v>0</v>
      </c>
      <c r="G618" s="7">
        <f ca="1">+SUM(OFFSET(IS_Data!D618,0,(-2015+'Summary P&amp;L'!$D$6)*12+'Summary P&amp;L'!$B$1-1):OFFSET(IS_Data!D618,0,(-2015+'Summary P&amp;L'!$D$6)*12*2-1))</f>
        <v>0</v>
      </c>
      <c r="H618" s="10">
        <f>IS_Data!B618</f>
        <v>0</v>
      </c>
    </row>
    <row r="619" spans="1:8" x14ac:dyDescent="0.5">
      <c r="A619" s="9">
        <f>+IS_Data!C619</f>
        <v>0</v>
      </c>
      <c r="B619" s="135">
        <f>IF('Summary P&amp;L'!$F$4="Libs Master","Libs Master",IF(AND('Summary P&amp;L'!$F$4="Liberatores Rollup",AND(H619&lt;&gt;"Libs_G_MA",H619&lt;&gt;"Libs_G_PH"))=TRUE,"Liberatores Rollup",IF(AND('Summary P&amp;L'!$F$4="Libs Grill Rollup",OR(H619="Libs_G_MA",H619="Libs_G_PH"))=TRUE,"Libs Grill Rollup",H619)))</f>
        <v>0</v>
      </c>
      <c r="C619" s="9">
        <f>+IS_Data!A619</f>
        <v>0</v>
      </c>
      <c r="D619" s="9">
        <f ca="1">+SUM(OFFSET(IS_Data!D619,0,('Summary P&amp;L'!$D$6-2018-1)*12):OFFSET(IS_Data!D619,0,('Summary P&amp;L'!$D$6-2018-1)*12+'Summary P&amp;L'!$B$2-1))</f>
        <v>0</v>
      </c>
      <c r="E619" s="9">
        <f ca="1">OFFSET(IS_Data!D619,0,('Summary P&amp;L'!$D$6-2018)*12+'Summary P&amp;L'!$B$2-1)</f>
        <v>0</v>
      </c>
      <c r="F619" s="9">
        <f ca="1">OFFSET(IS_Data!D619,0,('Summary P&amp;L'!$D$6-2018-1)*12+'Summary P&amp;L'!$B$2-1)</f>
        <v>0</v>
      </c>
      <c r="G619" s="7">
        <f ca="1">+SUM(OFFSET(IS_Data!D619,0,(-2015+'Summary P&amp;L'!$D$6)*12+'Summary P&amp;L'!$B$1-1):OFFSET(IS_Data!D619,0,(-2015+'Summary P&amp;L'!$D$6)*12*2-1))</f>
        <v>0</v>
      </c>
      <c r="H619" s="10">
        <f>IS_Data!B619</f>
        <v>0</v>
      </c>
    </row>
    <row r="620" spans="1:8" x14ac:dyDescent="0.5">
      <c r="A620" s="9">
        <f>+IS_Data!C620</f>
        <v>0</v>
      </c>
      <c r="B620" s="135">
        <f>IF('Summary P&amp;L'!$F$4="Libs Master","Libs Master",IF(AND('Summary P&amp;L'!$F$4="Liberatores Rollup",AND(H620&lt;&gt;"Libs_G_MA",H620&lt;&gt;"Libs_G_PH"))=TRUE,"Liberatores Rollup",IF(AND('Summary P&amp;L'!$F$4="Libs Grill Rollup",OR(H620="Libs_G_MA",H620="Libs_G_PH"))=TRUE,"Libs Grill Rollup",H620)))</f>
        <v>0</v>
      </c>
      <c r="C620" s="9">
        <f>+IS_Data!A620</f>
        <v>0</v>
      </c>
      <c r="D620" s="9">
        <f ca="1">+SUM(OFFSET(IS_Data!D620,0,('Summary P&amp;L'!$D$6-2018-1)*12):OFFSET(IS_Data!D620,0,('Summary P&amp;L'!$D$6-2018-1)*12+'Summary P&amp;L'!$B$2-1))</f>
        <v>0</v>
      </c>
      <c r="E620" s="9">
        <f ca="1">OFFSET(IS_Data!D620,0,('Summary P&amp;L'!$D$6-2018)*12+'Summary P&amp;L'!$B$2-1)</f>
        <v>0</v>
      </c>
      <c r="F620" s="9">
        <f ca="1">OFFSET(IS_Data!D620,0,('Summary P&amp;L'!$D$6-2018-1)*12+'Summary P&amp;L'!$B$2-1)</f>
        <v>0</v>
      </c>
      <c r="G620" s="7">
        <f ca="1">+SUM(OFFSET(IS_Data!D620,0,(-2015+'Summary P&amp;L'!$D$6)*12+'Summary P&amp;L'!$B$1-1):OFFSET(IS_Data!D620,0,(-2015+'Summary P&amp;L'!$D$6)*12*2-1))</f>
        <v>0</v>
      </c>
      <c r="H620" s="10">
        <f>IS_Data!B620</f>
        <v>0</v>
      </c>
    </row>
    <row r="621" spans="1:8" x14ac:dyDescent="0.5">
      <c r="A621" s="9">
        <f>+IS_Data!C621</f>
        <v>0</v>
      </c>
      <c r="B621" s="135">
        <f>IF('Summary P&amp;L'!$F$4="Libs Master","Libs Master",IF(AND('Summary P&amp;L'!$F$4="Liberatores Rollup",AND(H621&lt;&gt;"Libs_G_MA",H621&lt;&gt;"Libs_G_PH"))=TRUE,"Liberatores Rollup",IF(AND('Summary P&amp;L'!$F$4="Libs Grill Rollup",OR(H621="Libs_G_MA",H621="Libs_G_PH"))=TRUE,"Libs Grill Rollup",H621)))</f>
        <v>0</v>
      </c>
      <c r="C621" s="9">
        <f>+IS_Data!A621</f>
        <v>0</v>
      </c>
      <c r="D621" s="9">
        <f ca="1">+SUM(OFFSET(IS_Data!D621,0,('Summary P&amp;L'!$D$6-2018-1)*12):OFFSET(IS_Data!D621,0,('Summary P&amp;L'!$D$6-2018-1)*12+'Summary P&amp;L'!$B$2-1))</f>
        <v>0</v>
      </c>
      <c r="E621" s="9">
        <f ca="1">OFFSET(IS_Data!D621,0,('Summary P&amp;L'!$D$6-2018)*12+'Summary P&amp;L'!$B$2-1)</f>
        <v>0</v>
      </c>
      <c r="F621" s="9">
        <f ca="1">OFFSET(IS_Data!D621,0,('Summary P&amp;L'!$D$6-2018-1)*12+'Summary P&amp;L'!$B$2-1)</f>
        <v>0</v>
      </c>
      <c r="G621" s="7">
        <f ca="1">+SUM(OFFSET(IS_Data!D621,0,(-2015+'Summary P&amp;L'!$D$6)*12+'Summary P&amp;L'!$B$1-1):OFFSET(IS_Data!D621,0,(-2015+'Summary P&amp;L'!$D$6)*12*2-1))</f>
        <v>0</v>
      </c>
      <c r="H621" s="10">
        <f>IS_Data!B621</f>
        <v>0</v>
      </c>
    </row>
    <row r="622" spans="1:8" x14ac:dyDescent="0.5">
      <c r="A622" s="9">
        <f>+IS_Data!C622</f>
        <v>0</v>
      </c>
      <c r="B622" s="135">
        <f>IF('Summary P&amp;L'!$F$4="Libs Master","Libs Master",IF(AND('Summary P&amp;L'!$F$4="Liberatores Rollup",AND(H622&lt;&gt;"Libs_G_MA",H622&lt;&gt;"Libs_G_PH"))=TRUE,"Liberatores Rollup",IF(AND('Summary P&amp;L'!$F$4="Libs Grill Rollup",OR(H622="Libs_G_MA",H622="Libs_G_PH"))=TRUE,"Libs Grill Rollup",H622)))</f>
        <v>0</v>
      </c>
      <c r="C622" s="9">
        <f>+IS_Data!A622</f>
        <v>0</v>
      </c>
      <c r="D622" s="9">
        <f ca="1">+SUM(OFFSET(IS_Data!D622,0,('Summary P&amp;L'!$D$6-2018-1)*12):OFFSET(IS_Data!D622,0,('Summary P&amp;L'!$D$6-2018-1)*12+'Summary P&amp;L'!$B$2-1))</f>
        <v>0</v>
      </c>
      <c r="E622" s="9">
        <f ca="1">OFFSET(IS_Data!D622,0,('Summary P&amp;L'!$D$6-2018)*12+'Summary P&amp;L'!$B$2-1)</f>
        <v>0</v>
      </c>
      <c r="F622" s="9">
        <f ca="1">OFFSET(IS_Data!D622,0,('Summary P&amp;L'!$D$6-2018-1)*12+'Summary P&amp;L'!$B$2-1)</f>
        <v>0</v>
      </c>
      <c r="G622" s="7">
        <f ca="1">+SUM(OFFSET(IS_Data!D622,0,(-2015+'Summary P&amp;L'!$D$6)*12+'Summary P&amp;L'!$B$1-1):OFFSET(IS_Data!D622,0,(-2015+'Summary P&amp;L'!$D$6)*12*2-1))</f>
        <v>0</v>
      </c>
      <c r="H622" s="10">
        <f>IS_Data!B622</f>
        <v>0</v>
      </c>
    </row>
    <row r="623" spans="1:8" x14ac:dyDescent="0.5">
      <c r="A623" s="9">
        <f>+IS_Data!C623</f>
        <v>0</v>
      </c>
      <c r="B623" s="135">
        <f>IF('Summary P&amp;L'!$F$4="Libs Master","Libs Master",IF(AND('Summary P&amp;L'!$F$4="Liberatores Rollup",AND(H623&lt;&gt;"Libs_G_MA",H623&lt;&gt;"Libs_G_PH"))=TRUE,"Liberatores Rollup",IF(AND('Summary P&amp;L'!$F$4="Libs Grill Rollup",OR(H623="Libs_G_MA",H623="Libs_G_PH"))=TRUE,"Libs Grill Rollup",H623)))</f>
        <v>0</v>
      </c>
      <c r="C623" s="9">
        <f>+IS_Data!A623</f>
        <v>0</v>
      </c>
      <c r="D623" s="9">
        <f ca="1">+SUM(OFFSET(IS_Data!D623,0,('Summary P&amp;L'!$D$6-2018-1)*12):OFFSET(IS_Data!D623,0,('Summary P&amp;L'!$D$6-2018-1)*12+'Summary P&amp;L'!$B$2-1))</f>
        <v>0</v>
      </c>
      <c r="E623" s="9">
        <f ca="1">OFFSET(IS_Data!D623,0,('Summary P&amp;L'!$D$6-2018)*12+'Summary P&amp;L'!$B$2-1)</f>
        <v>0</v>
      </c>
      <c r="F623" s="9">
        <f ca="1">OFFSET(IS_Data!D623,0,('Summary P&amp;L'!$D$6-2018-1)*12+'Summary P&amp;L'!$B$2-1)</f>
        <v>0</v>
      </c>
      <c r="G623" s="7">
        <f ca="1">+SUM(OFFSET(IS_Data!D623,0,(-2015+'Summary P&amp;L'!$D$6)*12+'Summary P&amp;L'!$B$1-1):OFFSET(IS_Data!D623,0,(-2015+'Summary P&amp;L'!$D$6)*12*2-1))</f>
        <v>0</v>
      </c>
      <c r="H623" s="10">
        <f>IS_Data!B623</f>
        <v>0</v>
      </c>
    </row>
    <row r="624" spans="1:8" x14ac:dyDescent="0.5">
      <c r="A624" s="9">
        <f>+IS_Data!C624</f>
        <v>0</v>
      </c>
      <c r="B624" s="135">
        <f>IF('Summary P&amp;L'!$F$4="Libs Master","Libs Master",IF(AND('Summary P&amp;L'!$F$4="Liberatores Rollup",AND(H624&lt;&gt;"Libs_G_MA",H624&lt;&gt;"Libs_G_PH"))=TRUE,"Liberatores Rollup",IF(AND('Summary P&amp;L'!$F$4="Libs Grill Rollup",OR(H624="Libs_G_MA",H624="Libs_G_PH"))=TRUE,"Libs Grill Rollup",H624)))</f>
        <v>0</v>
      </c>
      <c r="C624" s="9">
        <f>+IS_Data!A624</f>
        <v>0</v>
      </c>
      <c r="D624" s="9">
        <f ca="1">+SUM(OFFSET(IS_Data!D624,0,('Summary P&amp;L'!$D$6-2018-1)*12):OFFSET(IS_Data!D624,0,('Summary P&amp;L'!$D$6-2018-1)*12+'Summary P&amp;L'!$B$2-1))</f>
        <v>0</v>
      </c>
      <c r="E624" s="9">
        <f ca="1">OFFSET(IS_Data!D624,0,('Summary P&amp;L'!$D$6-2018)*12+'Summary P&amp;L'!$B$2-1)</f>
        <v>0</v>
      </c>
      <c r="F624" s="9">
        <f ca="1">OFFSET(IS_Data!D624,0,('Summary P&amp;L'!$D$6-2018-1)*12+'Summary P&amp;L'!$B$2-1)</f>
        <v>0</v>
      </c>
      <c r="G624" s="7">
        <f ca="1">+SUM(OFFSET(IS_Data!D624,0,(-2015+'Summary P&amp;L'!$D$6)*12+'Summary P&amp;L'!$B$1-1):OFFSET(IS_Data!D624,0,(-2015+'Summary P&amp;L'!$D$6)*12*2-1))</f>
        <v>0</v>
      </c>
      <c r="H624" s="10">
        <f>IS_Data!B624</f>
        <v>0</v>
      </c>
    </row>
    <row r="625" spans="1:8" x14ac:dyDescent="0.5">
      <c r="A625" s="9">
        <f>+IS_Data!C625</f>
        <v>0</v>
      </c>
      <c r="B625" s="135">
        <f>IF('Summary P&amp;L'!$F$4="Libs Master","Libs Master",IF(AND('Summary P&amp;L'!$F$4="Liberatores Rollup",AND(H625&lt;&gt;"Libs_G_MA",H625&lt;&gt;"Libs_G_PH"))=TRUE,"Liberatores Rollup",IF(AND('Summary P&amp;L'!$F$4="Libs Grill Rollup",OR(H625="Libs_G_MA",H625="Libs_G_PH"))=TRUE,"Libs Grill Rollup",H625)))</f>
        <v>0</v>
      </c>
      <c r="C625" s="9">
        <f>+IS_Data!A625</f>
        <v>0</v>
      </c>
      <c r="D625" s="9">
        <f ca="1">+SUM(OFFSET(IS_Data!D625,0,('Summary P&amp;L'!$D$6-2018-1)*12):OFFSET(IS_Data!D625,0,('Summary P&amp;L'!$D$6-2018-1)*12+'Summary P&amp;L'!$B$2-1))</f>
        <v>0</v>
      </c>
      <c r="E625" s="9">
        <f ca="1">OFFSET(IS_Data!D625,0,('Summary P&amp;L'!$D$6-2018)*12+'Summary P&amp;L'!$B$2-1)</f>
        <v>0</v>
      </c>
      <c r="F625" s="9">
        <f ca="1">OFFSET(IS_Data!D625,0,('Summary P&amp;L'!$D$6-2018-1)*12+'Summary P&amp;L'!$B$2-1)</f>
        <v>0</v>
      </c>
      <c r="G625" s="7">
        <f ca="1">+SUM(OFFSET(IS_Data!D625,0,(-2015+'Summary P&amp;L'!$D$6)*12+'Summary P&amp;L'!$B$1-1):OFFSET(IS_Data!D625,0,(-2015+'Summary P&amp;L'!$D$6)*12*2-1))</f>
        <v>0</v>
      </c>
      <c r="H625" s="10">
        <f>IS_Data!B625</f>
        <v>0</v>
      </c>
    </row>
    <row r="626" spans="1:8" x14ac:dyDescent="0.5">
      <c r="A626" s="9">
        <f>+IS_Data!C626</f>
        <v>0</v>
      </c>
      <c r="B626" s="135">
        <f>IF('Summary P&amp;L'!$F$4="Libs Master","Libs Master",IF(AND('Summary P&amp;L'!$F$4="Liberatores Rollup",AND(H626&lt;&gt;"Libs_G_MA",H626&lt;&gt;"Libs_G_PH"))=TRUE,"Liberatores Rollup",IF(AND('Summary P&amp;L'!$F$4="Libs Grill Rollup",OR(H626="Libs_G_MA",H626="Libs_G_PH"))=TRUE,"Libs Grill Rollup",H626)))</f>
        <v>0</v>
      </c>
      <c r="C626" s="9">
        <f>+IS_Data!A626</f>
        <v>0</v>
      </c>
      <c r="D626" s="9">
        <f ca="1">+SUM(OFFSET(IS_Data!D626,0,('Summary P&amp;L'!$D$6-2018-1)*12):OFFSET(IS_Data!D626,0,('Summary P&amp;L'!$D$6-2018-1)*12+'Summary P&amp;L'!$B$2-1))</f>
        <v>0</v>
      </c>
      <c r="E626" s="9">
        <f ca="1">OFFSET(IS_Data!D626,0,('Summary P&amp;L'!$D$6-2018)*12+'Summary P&amp;L'!$B$2-1)</f>
        <v>0</v>
      </c>
      <c r="F626" s="9">
        <f ca="1">OFFSET(IS_Data!D626,0,('Summary P&amp;L'!$D$6-2018-1)*12+'Summary P&amp;L'!$B$2-1)</f>
        <v>0</v>
      </c>
      <c r="G626" s="7">
        <f ca="1">+SUM(OFFSET(IS_Data!D626,0,(-2015+'Summary P&amp;L'!$D$6)*12+'Summary P&amp;L'!$B$1-1):OFFSET(IS_Data!D626,0,(-2015+'Summary P&amp;L'!$D$6)*12*2-1))</f>
        <v>0</v>
      </c>
      <c r="H626" s="10">
        <f>IS_Data!B626</f>
        <v>0</v>
      </c>
    </row>
    <row r="627" spans="1:8" x14ac:dyDescent="0.5">
      <c r="A627" s="9">
        <f>+IS_Data!C627</f>
        <v>0</v>
      </c>
      <c r="B627" s="135">
        <f>IF('Summary P&amp;L'!$F$4="Libs Master","Libs Master",IF(AND('Summary P&amp;L'!$F$4="Liberatores Rollup",AND(H627&lt;&gt;"Libs_G_MA",H627&lt;&gt;"Libs_G_PH"))=TRUE,"Liberatores Rollup",IF(AND('Summary P&amp;L'!$F$4="Libs Grill Rollup",OR(H627="Libs_G_MA",H627="Libs_G_PH"))=TRUE,"Libs Grill Rollup",H627)))</f>
        <v>0</v>
      </c>
      <c r="C627" s="9">
        <f>+IS_Data!A627</f>
        <v>0</v>
      </c>
      <c r="D627" s="9">
        <f ca="1">+SUM(OFFSET(IS_Data!D627,0,('Summary P&amp;L'!$D$6-2018-1)*12):OFFSET(IS_Data!D627,0,('Summary P&amp;L'!$D$6-2018-1)*12+'Summary P&amp;L'!$B$2-1))</f>
        <v>0</v>
      </c>
      <c r="E627" s="9">
        <f ca="1">OFFSET(IS_Data!D627,0,('Summary P&amp;L'!$D$6-2018)*12+'Summary P&amp;L'!$B$2-1)</f>
        <v>0</v>
      </c>
      <c r="F627" s="9">
        <f ca="1">OFFSET(IS_Data!D627,0,('Summary P&amp;L'!$D$6-2018-1)*12+'Summary P&amp;L'!$B$2-1)</f>
        <v>0</v>
      </c>
      <c r="G627" s="7">
        <f ca="1">+SUM(OFFSET(IS_Data!D627,0,(-2015+'Summary P&amp;L'!$D$6)*12+'Summary P&amp;L'!$B$1-1):OFFSET(IS_Data!D627,0,(-2015+'Summary P&amp;L'!$D$6)*12*2-1))</f>
        <v>0</v>
      </c>
      <c r="H627" s="10">
        <f>IS_Data!B627</f>
        <v>0</v>
      </c>
    </row>
    <row r="628" spans="1:8" x14ac:dyDescent="0.5">
      <c r="A628" s="9">
        <f>+IS_Data!C628</f>
        <v>0</v>
      </c>
      <c r="B628" s="135">
        <f>IF('Summary P&amp;L'!$F$4="Libs Master","Libs Master",IF(AND('Summary P&amp;L'!$F$4="Liberatores Rollup",AND(H628&lt;&gt;"Libs_G_MA",H628&lt;&gt;"Libs_G_PH"))=TRUE,"Liberatores Rollup",IF(AND('Summary P&amp;L'!$F$4="Libs Grill Rollup",OR(H628="Libs_G_MA",H628="Libs_G_PH"))=TRUE,"Libs Grill Rollup",H628)))</f>
        <v>0</v>
      </c>
      <c r="C628" s="9">
        <f>+IS_Data!A628</f>
        <v>0</v>
      </c>
      <c r="D628" s="9">
        <f ca="1">+SUM(OFFSET(IS_Data!D628,0,('Summary P&amp;L'!$D$6-2018-1)*12):OFFSET(IS_Data!D628,0,('Summary P&amp;L'!$D$6-2018-1)*12+'Summary P&amp;L'!$B$2-1))</f>
        <v>0</v>
      </c>
      <c r="E628" s="9">
        <f ca="1">OFFSET(IS_Data!D628,0,('Summary P&amp;L'!$D$6-2018)*12+'Summary P&amp;L'!$B$2-1)</f>
        <v>0</v>
      </c>
      <c r="F628" s="9">
        <f ca="1">OFFSET(IS_Data!D628,0,('Summary P&amp;L'!$D$6-2018-1)*12+'Summary P&amp;L'!$B$2-1)</f>
        <v>0</v>
      </c>
      <c r="G628" s="7">
        <f ca="1">+SUM(OFFSET(IS_Data!D628,0,(-2015+'Summary P&amp;L'!$D$6)*12+'Summary P&amp;L'!$B$1-1):OFFSET(IS_Data!D628,0,(-2015+'Summary P&amp;L'!$D$6)*12*2-1))</f>
        <v>0</v>
      </c>
      <c r="H628" s="10">
        <f>IS_Data!B628</f>
        <v>0</v>
      </c>
    </row>
    <row r="629" spans="1:8" x14ac:dyDescent="0.5">
      <c r="A629" s="9">
        <f>+IS_Data!C629</f>
        <v>0</v>
      </c>
      <c r="B629" s="135">
        <f>IF('Summary P&amp;L'!$F$4="Libs Master","Libs Master",IF(AND('Summary P&amp;L'!$F$4="Liberatores Rollup",AND(H629&lt;&gt;"Libs_G_MA",H629&lt;&gt;"Libs_G_PH"))=TRUE,"Liberatores Rollup",IF(AND('Summary P&amp;L'!$F$4="Libs Grill Rollup",OR(H629="Libs_G_MA",H629="Libs_G_PH"))=TRUE,"Libs Grill Rollup",H629)))</f>
        <v>0</v>
      </c>
      <c r="C629" s="9">
        <f>+IS_Data!A629</f>
        <v>0</v>
      </c>
      <c r="D629" s="9">
        <f ca="1">+SUM(OFFSET(IS_Data!D629,0,('Summary P&amp;L'!$D$6-2018-1)*12):OFFSET(IS_Data!D629,0,('Summary P&amp;L'!$D$6-2018-1)*12+'Summary P&amp;L'!$B$2-1))</f>
        <v>0</v>
      </c>
      <c r="E629" s="9">
        <f ca="1">OFFSET(IS_Data!D629,0,('Summary P&amp;L'!$D$6-2018)*12+'Summary P&amp;L'!$B$2-1)</f>
        <v>0</v>
      </c>
      <c r="F629" s="9">
        <f ca="1">OFFSET(IS_Data!D629,0,('Summary P&amp;L'!$D$6-2018-1)*12+'Summary P&amp;L'!$B$2-1)</f>
        <v>0</v>
      </c>
      <c r="G629" s="7">
        <f ca="1">+SUM(OFFSET(IS_Data!D629,0,(-2015+'Summary P&amp;L'!$D$6)*12+'Summary P&amp;L'!$B$1-1):OFFSET(IS_Data!D629,0,(-2015+'Summary P&amp;L'!$D$6)*12*2-1))</f>
        <v>0</v>
      </c>
      <c r="H629" s="10">
        <f>IS_Data!B629</f>
        <v>0</v>
      </c>
    </row>
    <row r="630" spans="1:8" x14ac:dyDescent="0.5">
      <c r="A630" s="9">
        <f>+IS_Data!C630</f>
        <v>0</v>
      </c>
      <c r="B630" s="135">
        <f>IF('Summary P&amp;L'!$F$4="Libs Master","Libs Master",IF(AND('Summary P&amp;L'!$F$4="Liberatores Rollup",AND(H630&lt;&gt;"Libs_G_MA",H630&lt;&gt;"Libs_G_PH"))=TRUE,"Liberatores Rollup",IF(AND('Summary P&amp;L'!$F$4="Libs Grill Rollup",OR(H630="Libs_G_MA",H630="Libs_G_PH"))=TRUE,"Libs Grill Rollup",H630)))</f>
        <v>0</v>
      </c>
      <c r="C630" s="9">
        <f>+IS_Data!A630</f>
        <v>0</v>
      </c>
      <c r="D630" s="9">
        <f ca="1">+SUM(OFFSET(IS_Data!D630,0,('Summary P&amp;L'!$D$6-2018-1)*12):OFFSET(IS_Data!D630,0,('Summary P&amp;L'!$D$6-2018-1)*12+'Summary P&amp;L'!$B$2-1))</f>
        <v>0</v>
      </c>
      <c r="E630" s="9">
        <f ca="1">OFFSET(IS_Data!D630,0,('Summary P&amp;L'!$D$6-2018)*12+'Summary P&amp;L'!$B$2-1)</f>
        <v>0</v>
      </c>
      <c r="F630" s="9">
        <f ca="1">OFFSET(IS_Data!D630,0,('Summary P&amp;L'!$D$6-2018-1)*12+'Summary P&amp;L'!$B$2-1)</f>
        <v>0</v>
      </c>
      <c r="G630" s="7">
        <f ca="1">+SUM(OFFSET(IS_Data!D630,0,(-2015+'Summary P&amp;L'!$D$6)*12+'Summary P&amp;L'!$B$1-1):OFFSET(IS_Data!D630,0,(-2015+'Summary P&amp;L'!$D$6)*12*2-1))</f>
        <v>0</v>
      </c>
      <c r="H630" s="10">
        <f>IS_Data!B630</f>
        <v>0</v>
      </c>
    </row>
    <row r="631" spans="1:8" x14ac:dyDescent="0.5">
      <c r="A631" s="9">
        <f>+IS_Data!C631</f>
        <v>0</v>
      </c>
      <c r="B631" s="135">
        <f>IF('Summary P&amp;L'!$F$4="Libs Master","Libs Master",IF(AND('Summary P&amp;L'!$F$4="Liberatores Rollup",AND(H631&lt;&gt;"Libs_G_MA",H631&lt;&gt;"Libs_G_PH"))=TRUE,"Liberatores Rollup",IF(AND('Summary P&amp;L'!$F$4="Libs Grill Rollup",OR(H631="Libs_G_MA",H631="Libs_G_PH"))=TRUE,"Libs Grill Rollup",H631)))</f>
        <v>0</v>
      </c>
      <c r="C631" s="9">
        <f>+IS_Data!A631</f>
        <v>0</v>
      </c>
      <c r="D631" s="9">
        <f ca="1">+SUM(OFFSET(IS_Data!D631,0,('Summary P&amp;L'!$D$6-2018-1)*12):OFFSET(IS_Data!D631,0,('Summary P&amp;L'!$D$6-2018-1)*12+'Summary P&amp;L'!$B$2-1))</f>
        <v>0</v>
      </c>
      <c r="E631" s="9">
        <f ca="1">OFFSET(IS_Data!D631,0,('Summary P&amp;L'!$D$6-2018)*12+'Summary P&amp;L'!$B$2-1)</f>
        <v>0</v>
      </c>
      <c r="F631" s="9">
        <f ca="1">OFFSET(IS_Data!D631,0,('Summary P&amp;L'!$D$6-2018-1)*12+'Summary P&amp;L'!$B$2-1)</f>
        <v>0</v>
      </c>
      <c r="G631" s="7">
        <f ca="1">+SUM(OFFSET(IS_Data!D631,0,(-2015+'Summary P&amp;L'!$D$6)*12+'Summary P&amp;L'!$B$1-1):OFFSET(IS_Data!D631,0,(-2015+'Summary P&amp;L'!$D$6)*12*2-1))</f>
        <v>0</v>
      </c>
      <c r="H631" s="10">
        <f>IS_Data!B631</f>
        <v>0</v>
      </c>
    </row>
    <row r="632" spans="1:8" x14ac:dyDescent="0.5">
      <c r="A632" s="9">
        <f>+IS_Data!C632</f>
        <v>0</v>
      </c>
      <c r="B632" s="135">
        <f>IF('Summary P&amp;L'!$F$4="Libs Master","Libs Master",IF(AND('Summary P&amp;L'!$F$4="Liberatores Rollup",AND(H632&lt;&gt;"Libs_G_MA",H632&lt;&gt;"Libs_G_PH"))=TRUE,"Liberatores Rollup",IF(AND('Summary P&amp;L'!$F$4="Libs Grill Rollup",OR(H632="Libs_G_MA",H632="Libs_G_PH"))=TRUE,"Libs Grill Rollup",H632)))</f>
        <v>0</v>
      </c>
      <c r="C632" s="9">
        <f>+IS_Data!A632</f>
        <v>0</v>
      </c>
      <c r="D632" s="9">
        <f ca="1">+SUM(OFFSET(IS_Data!D632,0,('Summary P&amp;L'!$D$6-2018-1)*12):OFFSET(IS_Data!D632,0,('Summary P&amp;L'!$D$6-2018-1)*12+'Summary P&amp;L'!$B$2-1))</f>
        <v>0</v>
      </c>
      <c r="E632" s="9">
        <f ca="1">OFFSET(IS_Data!D632,0,('Summary P&amp;L'!$D$6-2018)*12+'Summary P&amp;L'!$B$2-1)</f>
        <v>0</v>
      </c>
      <c r="F632" s="9">
        <f ca="1">OFFSET(IS_Data!D632,0,('Summary P&amp;L'!$D$6-2018-1)*12+'Summary P&amp;L'!$B$2-1)</f>
        <v>0</v>
      </c>
      <c r="G632" s="7">
        <f ca="1">+SUM(OFFSET(IS_Data!D632,0,(-2015+'Summary P&amp;L'!$D$6)*12+'Summary P&amp;L'!$B$1-1):OFFSET(IS_Data!D632,0,(-2015+'Summary P&amp;L'!$D$6)*12*2-1))</f>
        <v>0</v>
      </c>
      <c r="H632" s="10">
        <f>IS_Data!B632</f>
        <v>0</v>
      </c>
    </row>
    <row r="633" spans="1:8" x14ac:dyDescent="0.5">
      <c r="A633" s="9">
        <f>+IS_Data!C633</f>
        <v>0</v>
      </c>
      <c r="B633" s="135">
        <f>IF('Summary P&amp;L'!$F$4="Libs Master","Libs Master",IF(AND('Summary P&amp;L'!$F$4="Liberatores Rollup",AND(H633&lt;&gt;"Libs_G_MA",H633&lt;&gt;"Libs_G_PH"))=TRUE,"Liberatores Rollup",IF(AND('Summary P&amp;L'!$F$4="Libs Grill Rollup",OR(H633="Libs_G_MA",H633="Libs_G_PH"))=TRUE,"Libs Grill Rollup",H633)))</f>
        <v>0</v>
      </c>
      <c r="C633" s="9">
        <f>+IS_Data!A633</f>
        <v>0</v>
      </c>
      <c r="D633" s="9">
        <f ca="1">+SUM(OFFSET(IS_Data!D633,0,('Summary P&amp;L'!$D$6-2018-1)*12):OFFSET(IS_Data!D633,0,('Summary P&amp;L'!$D$6-2018-1)*12+'Summary P&amp;L'!$B$2-1))</f>
        <v>0</v>
      </c>
      <c r="E633" s="9">
        <f ca="1">OFFSET(IS_Data!D633,0,('Summary P&amp;L'!$D$6-2018)*12+'Summary P&amp;L'!$B$2-1)</f>
        <v>0</v>
      </c>
      <c r="F633" s="9">
        <f ca="1">OFFSET(IS_Data!D633,0,('Summary P&amp;L'!$D$6-2018-1)*12+'Summary P&amp;L'!$B$2-1)</f>
        <v>0</v>
      </c>
      <c r="G633" s="7">
        <f ca="1">+SUM(OFFSET(IS_Data!D633,0,(-2015+'Summary P&amp;L'!$D$6)*12+'Summary P&amp;L'!$B$1-1):OFFSET(IS_Data!D633,0,(-2015+'Summary P&amp;L'!$D$6)*12*2-1))</f>
        <v>0</v>
      </c>
      <c r="H633" s="10">
        <f>IS_Data!B633</f>
        <v>0</v>
      </c>
    </row>
    <row r="634" spans="1:8" x14ac:dyDescent="0.5">
      <c r="A634" s="9">
        <f>+IS_Data!C634</f>
        <v>0</v>
      </c>
      <c r="B634" s="135">
        <f>IF('Summary P&amp;L'!$F$4="Libs Master","Libs Master",IF(AND('Summary P&amp;L'!$F$4="Liberatores Rollup",AND(H634&lt;&gt;"Libs_G_MA",H634&lt;&gt;"Libs_G_PH"))=TRUE,"Liberatores Rollup",IF(AND('Summary P&amp;L'!$F$4="Libs Grill Rollup",OR(H634="Libs_G_MA",H634="Libs_G_PH"))=TRUE,"Libs Grill Rollup",H634)))</f>
        <v>0</v>
      </c>
      <c r="C634" s="9">
        <f>+IS_Data!A634</f>
        <v>0</v>
      </c>
      <c r="D634" s="9">
        <f ca="1">+SUM(OFFSET(IS_Data!D634,0,('Summary P&amp;L'!$D$6-2018-1)*12):OFFSET(IS_Data!D634,0,('Summary P&amp;L'!$D$6-2018-1)*12+'Summary P&amp;L'!$B$2-1))</f>
        <v>0</v>
      </c>
      <c r="E634" s="9">
        <f ca="1">OFFSET(IS_Data!D634,0,('Summary P&amp;L'!$D$6-2018)*12+'Summary P&amp;L'!$B$2-1)</f>
        <v>0</v>
      </c>
      <c r="F634" s="9">
        <f ca="1">OFFSET(IS_Data!D634,0,('Summary P&amp;L'!$D$6-2018-1)*12+'Summary P&amp;L'!$B$2-1)</f>
        <v>0</v>
      </c>
      <c r="G634" s="7">
        <f ca="1">+SUM(OFFSET(IS_Data!D634,0,(-2015+'Summary P&amp;L'!$D$6)*12+'Summary P&amp;L'!$B$1-1):OFFSET(IS_Data!D634,0,(-2015+'Summary P&amp;L'!$D$6)*12*2-1))</f>
        <v>0</v>
      </c>
      <c r="H634" s="10">
        <f>IS_Data!B634</f>
        <v>0</v>
      </c>
    </row>
    <row r="635" spans="1:8" x14ac:dyDescent="0.5">
      <c r="A635" s="9">
        <f>+IS_Data!C635</f>
        <v>0</v>
      </c>
      <c r="B635" s="135">
        <f>IF('Summary P&amp;L'!$F$4="Libs Master","Libs Master",IF(AND('Summary P&amp;L'!$F$4="Liberatores Rollup",AND(H635&lt;&gt;"Libs_G_MA",H635&lt;&gt;"Libs_G_PH"))=TRUE,"Liberatores Rollup",IF(AND('Summary P&amp;L'!$F$4="Libs Grill Rollup",OR(H635="Libs_G_MA",H635="Libs_G_PH"))=TRUE,"Libs Grill Rollup",H635)))</f>
        <v>0</v>
      </c>
      <c r="C635" s="9">
        <f>+IS_Data!A635</f>
        <v>0</v>
      </c>
      <c r="D635" s="9">
        <f ca="1">+SUM(OFFSET(IS_Data!D635,0,('Summary P&amp;L'!$D$6-2018-1)*12):OFFSET(IS_Data!D635,0,('Summary P&amp;L'!$D$6-2018-1)*12+'Summary P&amp;L'!$B$2-1))</f>
        <v>0</v>
      </c>
      <c r="E635" s="9">
        <f ca="1">OFFSET(IS_Data!D635,0,('Summary P&amp;L'!$D$6-2018)*12+'Summary P&amp;L'!$B$2-1)</f>
        <v>0</v>
      </c>
      <c r="F635" s="9">
        <f ca="1">OFFSET(IS_Data!D635,0,('Summary P&amp;L'!$D$6-2018-1)*12+'Summary P&amp;L'!$B$2-1)</f>
        <v>0</v>
      </c>
      <c r="G635" s="7">
        <f ca="1">+SUM(OFFSET(IS_Data!D635,0,(-2015+'Summary P&amp;L'!$D$6)*12+'Summary P&amp;L'!$B$1-1):OFFSET(IS_Data!D635,0,(-2015+'Summary P&amp;L'!$D$6)*12*2-1))</f>
        <v>0</v>
      </c>
      <c r="H635" s="10">
        <f>IS_Data!B635</f>
        <v>0</v>
      </c>
    </row>
    <row r="636" spans="1:8" x14ac:dyDescent="0.5">
      <c r="A636" s="9">
        <f>+IS_Data!C636</f>
        <v>0</v>
      </c>
      <c r="B636" s="135">
        <f>IF('Summary P&amp;L'!$F$4="Libs Master","Libs Master",IF(AND('Summary P&amp;L'!$F$4="Liberatores Rollup",AND(H636&lt;&gt;"Libs_G_MA",H636&lt;&gt;"Libs_G_PH"))=TRUE,"Liberatores Rollup",IF(AND('Summary P&amp;L'!$F$4="Libs Grill Rollup",OR(H636="Libs_G_MA",H636="Libs_G_PH"))=TRUE,"Libs Grill Rollup",H636)))</f>
        <v>0</v>
      </c>
      <c r="C636" s="9">
        <f>+IS_Data!A636</f>
        <v>0</v>
      </c>
      <c r="D636" s="9">
        <f ca="1">+SUM(OFFSET(IS_Data!D636,0,('Summary P&amp;L'!$D$6-2018-1)*12):OFFSET(IS_Data!D636,0,('Summary P&amp;L'!$D$6-2018-1)*12+'Summary P&amp;L'!$B$2-1))</f>
        <v>0</v>
      </c>
      <c r="E636" s="9">
        <f ca="1">OFFSET(IS_Data!D636,0,('Summary P&amp;L'!$D$6-2018)*12+'Summary P&amp;L'!$B$2-1)</f>
        <v>0</v>
      </c>
      <c r="F636" s="9">
        <f ca="1">OFFSET(IS_Data!D636,0,('Summary P&amp;L'!$D$6-2018-1)*12+'Summary P&amp;L'!$B$2-1)</f>
        <v>0</v>
      </c>
      <c r="G636" s="7">
        <f ca="1">+SUM(OFFSET(IS_Data!D636,0,(-2015+'Summary P&amp;L'!$D$6)*12+'Summary P&amp;L'!$B$1-1):OFFSET(IS_Data!D636,0,(-2015+'Summary P&amp;L'!$D$6)*12*2-1))</f>
        <v>0</v>
      </c>
      <c r="H636" s="10">
        <f>IS_Data!B636</f>
        <v>0</v>
      </c>
    </row>
    <row r="637" spans="1:8" x14ac:dyDescent="0.5">
      <c r="A637" s="9">
        <f>+IS_Data!C637</f>
        <v>0</v>
      </c>
      <c r="B637" s="135">
        <f>IF('Summary P&amp;L'!$F$4="Libs Master","Libs Master",IF(AND('Summary P&amp;L'!$F$4="Liberatores Rollup",AND(H637&lt;&gt;"Libs_G_MA",H637&lt;&gt;"Libs_G_PH"))=TRUE,"Liberatores Rollup",IF(AND('Summary P&amp;L'!$F$4="Libs Grill Rollup",OR(H637="Libs_G_MA",H637="Libs_G_PH"))=TRUE,"Libs Grill Rollup",H637)))</f>
        <v>0</v>
      </c>
      <c r="C637" s="9">
        <f>+IS_Data!A637</f>
        <v>0</v>
      </c>
      <c r="D637" s="9">
        <f ca="1">+SUM(OFFSET(IS_Data!D637,0,('Summary P&amp;L'!$D$6-2018-1)*12):OFFSET(IS_Data!D637,0,('Summary P&amp;L'!$D$6-2018-1)*12+'Summary P&amp;L'!$B$2-1))</f>
        <v>0</v>
      </c>
      <c r="E637" s="9">
        <f ca="1">OFFSET(IS_Data!D637,0,('Summary P&amp;L'!$D$6-2018)*12+'Summary P&amp;L'!$B$2-1)</f>
        <v>0</v>
      </c>
      <c r="F637" s="9">
        <f ca="1">OFFSET(IS_Data!D637,0,('Summary P&amp;L'!$D$6-2018-1)*12+'Summary P&amp;L'!$B$2-1)</f>
        <v>0</v>
      </c>
      <c r="G637" s="7">
        <f ca="1">+SUM(OFFSET(IS_Data!D637,0,(-2015+'Summary P&amp;L'!$D$6)*12+'Summary P&amp;L'!$B$1-1):OFFSET(IS_Data!D637,0,(-2015+'Summary P&amp;L'!$D$6)*12*2-1))</f>
        <v>0</v>
      </c>
      <c r="H637" s="10">
        <f>IS_Data!B637</f>
        <v>0</v>
      </c>
    </row>
    <row r="638" spans="1:8" x14ac:dyDescent="0.5">
      <c r="A638" s="9">
        <f>+IS_Data!C638</f>
        <v>0</v>
      </c>
      <c r="B638" s="135">
        <f>IF('Summary P&amp;L'!$F$4="Libs Master","Libs Master",IF(AND('Summary P&amp;L'!$F$4="Liberatores Rollup",AND(H638&lt;&gt;"Libs_G_MA",H638&lt;&gt;"Libs_G_PH"))=TRUE,"Liberatores Rollup",IF(AND('Summary P&amp;L'!$F$4="Libs Grill Rollup",OR(H638="Libs_G_MA",H638="Libs_G_PH"))=TRUE,"Libs Grill Rollup",H638)))</f>
        <v>0</v>
      </c>
      <c r="C638" s="9">
        <f>+IS_Data!A638</f>
        <v>0</v>
      </c>
      <c r="D638" s="9">
        <f ca="1">+SUM(OFFSET(IS_Data!D638,0,('Summary P&amp;L'!$D$6-2018-1)*12):OFFSET(IS_Data!D638,0,('Summary P&amp;L'!$D$6-2018-1)*12+'Summary P&amp;L'!$B$2-1))</f>
        <v>0</v>
      </c>
      <c r="E638" s="9">
        <f ca="1">OFFSET(IS_Data!D638,0,('Summary P&amp;L'!$D$6-2018)*12+'Summary P&amp;L'!$B$2-1)</f>
        <v>0</v>
      </c>
      <c r="F638" s="9">
        <f ca="1">OFFSET(IS_Data!D638,0,('Summary P&amp;L'!$D$6-2018-1)*12+'Summary P&amp;L'!$B$2-1)</f>
        <v>0</v>
      </c>
      <c r="G638" s="7">
        <f ca="1">+SUM(OFFSET(IS_Data!D638,0,(-2015+'Summary P&amp;L'!$D$6)*12+'Summary P&amp;L'!$B$1-1):OFFSET(IS_Data!D638,0,(-2015+'Summary P&amp;L'!$D$6)*12*2-1))</f>
        <v>0</v>
      </c>
      <c r="H638" s="10">
        <f>IS_Data!B638</f>
        <v>0</v>
      </c>
    </row>
    <row r="639" spans="1:8" x14ac:dyDescent="0.5">
      <c r="A639" s="9">
        <f>+IS_Data!C639</f>
        <v>0</v>
      </c>
      <c r="B639" s="135">
        <f>IF('Summary P&amp;L'!$F$4="Libs Master","Libs Master",IF(AND('Summary P&amp;L'!$F$4="Liberatores Rollup",AND(H639&lt;&gt;"Libs_G_MA",H639&lt;&gt;"Libs_G_PH"))=TRUE,"Liberatores Rollup",IF(AND('Summary P&amp;L'!$F$4="Libs Grill Rollup",OR(H639="Libs_G_MA",H639="Libs_G_PH"))=TRUE,"Libs Grill Rollup",H639)))</f>
        <v>0</v>
      </c>
      <c r="C639" s="9">
        <f>+IS_Data!A639</f>
        <v>0</v>
      </c>
      <c r="D639" s="9">
        <f ca="1">+SUM(OFFSET(IS_Data!D639,0,('Summary P&amp;L'!$D$6-2018-1)*12):OFFSET(IS_Data!D639,0,('Summary P&amp;L'!$D$6-2018-1)*12+'Summary P&amp;L'!$B$2-1))</f>
        <v>0</v>
      </c>
      <c r="E639" s="9">
        <f ca="1">OFFSET(IS_Data!D639,0,('Summary P&amp;L'!$D$6-2018)*12+'Summary P&amp;L'!$B$2-1)</f>
        <v>0</v>
      </c>
      <c r="F639" s="9">
        <f ca="1">OFFSET(IS_Data!D639,0,('Summary P&amp;L'!$D$6-2018-1)*12+'Summary P&amp;L'!$B$2-1)</f>
        <v>0</v>
      </c>
      <c r="G639" s="7">
        <f ca="1">+SUM(OFFSET(IS_Data!D639,0,(-2015+'Summary P&amp;L'!$D$6)*12+'Summary P&amp;L'!$B$1-1):OFFSET(IS_Data!D639,0,(-2015+'Summary P&amp;L'!$D$6)*12*2-1))</f>
        <v>0</v>
      </c>
      <c r="H639" s="10">
        <f>IS_Data!B639</f>
        <v>0</v>
      </c>
    </row>
    <row r="640" spans="1:8" x14ac:dyDescent="0.5">
      <c r="A640" s="9">
        <f>+IS_Data!C640</f>
        <v>0</v>
      </c>
      <c r="B640" s="135">
        <f>IF('Summary P&amp;L'!$F$4="Libs Master","Libs Master",IF(AND('Summary P&amp;L'!$F$4="Liberatores Rollup",AND(H640&lt;&gt;"Libs_G_MA",H640&lt;&gt;"Libs_G_PH"))=TRUE,"Liberatores Rollup",IF(AND('Summary P&amp;L'!$F$4="Libs Grill Rollup",OR(H640="Libs_G_MA",H640="Libs_G_PH"))=TRUE,"Libs Grill Rollup",H640)))</f>
        <v>0</v>
      </c>
      <c r="C640" s="9">
        <f>+IS_Data!A640</f>
        <v>0</v>
      </c>
      <c r="D640" s="9">
        <f ca="1">+SUM(OFFSET(IS_Data!D640,0,('Summary P&amp;L'!$D$6-2018-1)*12):OFFSET(IS_Data!D640,0,('Summary P&amp;L'!$D$6-2018-1)*12+'Summary P&amp;L'!$B$2-1))</f>
        <v>0</v>
      </c>
      <c r="E640" s="9">
        <f ca="1">OFFSET(IS_Data!D640,0,('Summary P&amp;L'!$D$6-2018)*12+'Summary P&amp;L'!$B$2-1)</f>
        <v>0</v>
      </c>
      <c r="F640" s="9">
        <f ca="1">OFFSET(IS_Data!D640,0,('Summary P&amp;L'!$D$6-2018-1)*12+'Summary P&amp;L'!$B$2-1)</f>
        <v>0</v>
      </c>
      <c r="G640" s="7">
        <f ca="1">+SUM(OFFSET(IS_Data!D640,0,(-2015+'Summary P&amp;L'!$D$6)*12+'Summary P&amp;L'!$B$1-1):OFFSET(IS_Data!D640,0,(-2015+'Summary P&amp;L'!$D$6)*12*2-1))</f>
        <v>0</v>
      </c>
      <c r="H640" s="10">
        <f>IS_Data!B640</f>
        <v>0</v>
      </c>
    </row>
    <row r="641" spans="1:8" x14ac:dyDescent="0.5">
      <c r="A641" s="9">
        <f>+IS_Data!C641</f>
        <v>0</v>
      </c>
      <c r="B641" s="135">
        <f>IF('Summary P&amp;L'!$F$4="Libs Master","Libs Master",IF(AND('Summary P&amp;L'!$F$4="Liberatores Rollup",AND(H641&lt;&gt;"Libs_G_MA",H641&lt;&gt;"Libs_G_PH"))=TRUE,"Liberatores Rollup",IF(AND('Summary P&amp;L'!$F$4="Libs Grill Rollup",OR(H641="Libs_G_MA",H641="Libs_G_PH"))=TRUE,"Libs Grill Rollup",H641)))</f>
        <v>0</v>
      </c>
      <c r="C641" s="9">
        <f>+IS_Data!A641</f>
        <v>0</v>
      </c>
      <c r="D641" s="9">
        <f ca="1">+SUM(OFFSET(IS_Data!D641,0,('Summary P&amp;L'!$D$6-2018-1)*12):OFFSET(IS_Data!D641,0,('Summary P&amp;L'!$D$6-2018-1)*12+'Summary P&amp;L'!$B$2-1))</f>
        <v>0</v>
      </c>
      <c r="E641" s="9">
        <f ca="1">OFFSET(IS_Data!D641,0,('Summary P&amp;L'!$D$6-2018)*12+'Summary P&amp;L'!$B$2-1)</f>
        <v>0</v>
      </c>
      <c r="F641" s="9">
        <f ca="1">OFFSET(IS_Data!D641,0,('Summary P&amp;L'!$D$6-2018-1)*12+'Summary P&amp;L'!$B$2-1)</f>
        <v>0</v>
      </c>
      <c r="G641" s="7">
        <f ca="1">+SUM(OFFSET(IS_Data!D641,0,(-2015+'Summary P&amp;L'!$D$6)*12+'Summary P&amp;L'!$B$1-1):OFFSET(IS_Data!D641,0,(-2015+'Summary P&amp;L'!$D$6)*12*2-1))</f>
        <v>0</v>
      </c>
      <c r="H641" s="10">
        <f>IS_Data!B641</f>
        <v>0</v>
      </c>
    </row>
    <row r="642" spans="1:8" x14ac:dyDescent="0.5">
      <c r="A642" s="9">
        <f>+IS_Data!C642</f>
        <v>0</v>
      </c>
      <c r="B642" s="135">
        <f>IF('Summary P&amp;L'!$F$4="Libs Master","Libs Master",IF(AND('Summary P&amp;L'!$F$4="Liberatores Rollup",AND(H642&lt;&gt;"Libs_G_MA",H642&lt;&gt;"Libs_G_PH"))=TRUE,"Liberatores Rollup",IF(AND('Summary P&amp;L'!$F$4="Libs Grill Rollup",OR(H642="Libs_G_MA",H642="Libs_G_PH"))=TRUE,"Libs Grill Rollup",H642)))</f>
        <v>0</v>
      </c>
      <c r="C642" s="9">
        <f>+IS_Data!A642</f>
        <v>0</v>
      </c>
      <c r="D642" s="9">
        <f ca="1">+SUM(OFFSET(IS_Data!D642,0,('Summary P&amp;L'!$D$6-2018-1)*12):OFFSET(IS_Data!D642,0,('Summary P&amp;L'!$D$6-2018-1)*12+'Summary P&amp;L'!$B$2-1))</f>
        <v>0</v>
      </c>
      <c r="E642" s="9">
        <f ca="1">OFFSET(IS_Data!D642,0,('Summary P&amp;L'!$D$6-2018)*12+'Summary P&amp;L'!$B$2-1)</f>
        <v>0</v>
      </c>
      <c r="F642" s="9">
        <f ca="1">OFFSET(IS_Data!D642,0,('Summary P&amp;L'!$D$6-2018-1)*12+'Summary P&amp;L'!$B$2-1)</f>
        <v>0</v>
      </c>
      <c r="G642" s="7">
        <f ca="1">+SUM(OFFSET(IS_Data!D642,0,(-2015+'Summary P&amp;L'!$D$6)*12+'Summary P&amp;L'!$B$1-1):OFFSET(IS_Data!D642,0,(-2015+'Summary P&amp;L'!$D$6)*12*2-1))</f>
        <v>0</v>
      </c>
      <c r="H642" s="10">
        <f>IS_Data!B642</f>
        <v>0</v>
      </c>
    </row>
    <row r="643" spans="1:8" x14ac:dyDescent="0.5">
      <c r="A643" s="9">
        <f>+IS_Data!C643</f>
        <v>0</v>
      </c>
      <c r="B643" s="135">
        <f>IF('Summary P&amp;L'!$F$4="Libs Master","Libs Master",IF(AND('Summary P&amp;L'!$F$4="Liberatores Rollup",AND(H643&lt;&gt;"Libs_G_MA",H643&lt;&gt;"Libs_G_PH"))=TRUE,"Liberatores Rollup",IF(AND('Summary P&amp;L'!$F$4="Libs Grill Rollup",OR(H643="Libs_G_MA",H643="Libs_G_PH"))=TRUE,"Libs Grill Rollup",H643)))</f>
        <v>0</v>
      </c>
      <c r="C643" s="9">
        <f>+IS_Data!A643</f>
        <v>0</v>
      </c>
      <c r="D643" s="9">
        <f ca="1">+SUM(OFFSET(IS_Data!D643,0,('Summary P&amp;L'!$D$6-2018-1)*12):OFFSET(IS_Data!D643,0,('Summary P&amp;L'!$D$6-2018-1)*12+'Summary P&amp;L'!$B$2-1))</f>
        <v>0</v>
      </c>
      <c r="E643" s="9">
        <f ca="1">OFFSET(IS_Data!D643,0,('Summary P&amp;L'!$D$6-2018)*12+'Summary P&amp;L'!$B$2-1)</f>
        <v>0</v>
      </c>
      <c r="F643" s="9">
        <f ca="1">OFFSET(IS_Data!D643,0,('Summary P&amp;L'!$D$6-2018-1)*12+'Summary P&amp;L'!$B$2-1)</f>
        <v>0</v>
      </c>
      <c r="G643" s="7">
        <f ca="1">+SUM(OFFSET(IS_Data!D643,0,(-2015+'Summary P&amp;L'!$D$6)*12+'Summary P&amp;L'!$B$1-1):OFFSET(IS_Data!D643,0,(-2015+'Summary P&amp;L'!$D$6)*12*2-1))</f>
        <v>0</v>
      </c>
      <c r="H643" s="10">
        <f>IS_Data!B643</f>
        <v>0</v>
      </c>
    </row>
    <row r="644" spans="1:8" x14ac:dyDescent="0.5">
      <c r="A644" s="9">
        <f>+IS_Data!C644</f>
        <v>0</v>
      </c>
      <c r="B644" s="135">
        <f>IF('Summary P&amp;L'!$F$4="Libs Master","Libs Master",IF(AND('Summary P&amp;L'!$F$4="Liberatores Rollup",AND(H644&lt;&gt;"Libs_G_MA",H644&lt;&gt;"Libs_G_PH"))=TRUE,"Liberatores Rollup",IF(AND('Summary P&amp;L'!$F$4="Libs Grill Rollup",OR(H644="Libs_G_MA",H644="Libs_G_PH"))=TRUE,"Libs Grill Rollup",H644)))</f>
        <v>0</v>
      </c>
      <c r="C644" s="9">
        <f>+IS_Data!A644</f>
        <v>0</v>
      </c>
      <c r="D644" s="9">
        <f ca="1">+SUM(OFFSET(IS_Data!D644,0,('Summary P&amp;L'!$D$6-2018-1)*12):OFFSET(IS_Data!D644,0,('Summary P&amp;L'!$D$6-2018-1)*12+'Summary P&amp;L'!$B$2-1))</f>
        <v>0</v>
      </c>
      <c r="E644" s="9">
        <f ca="1">OFFSET(IS_Data!D644,0,('Summary P&amp;L'!$D$6-2018)*12+'Summary P&amp;L'!$B$2-1)</f>
        <v>0</v>
      </c>
      <c r="F644" s="9">
        <f ca="1">OFFSET(IS_Data!D644,0,('Summary P&amp;L'!$D$6-2018-1)*12+'Summary P&amp;L'!$B$2-1)</f>
        <v>0</v>
      </c>
      <c r="G644" s="7">
        <f ca="1">+SUM(OFFSET(IS_Data!D644,0,(-2015+'Summary P&amp;L'!$D$6)*12+'Summary P&amp;L'!$B$1-1):OFFSET(IS_Data!D644,0,(-2015+'Summary P&amp;L'!$D$6)*12*2-1))</f>
        <v>0</v>
      </c>
      <c r="H644" s="10">
        <f>IS_Data!B644</f>
        <v>0</v>
      </c>
    </row>
    <row r="645" spans="1:8" x14ac:dyDescent="0.5">
      <c r="A645" s="9">
        <f>+IS_Data!C645</f>
        <v>0</v>
      </c>
      <c r="B645" s="135">
        <f>IF('Summary P&amp;L'!$F$4="Libs Master","Libs Master",IF(AND('Summary P&amp;L'!$F$4="Liberatores Rollup",AND(H645&lt;&gt;"Libs_G_MA",H645&lt;&gt;"Libs_G_PH"))=TRUE,"Liberatores Rollup",IF(AND('Summary P&amp;L'!$F$4="Libs Grill Rollup",OR(H645="Libs_G_MA",H645="Libs_G_PH"))=TRUE,"Libs Grill Rollup",H645)))</f>
        <v>0</v>
      </c>
      <c r="C645" s="9">
        <f>+IS_Data!A645</f>
        <v>0</v>
      </c>
      <c r="D645" s="9">
        <f ca="1">+SUM(OFFSET(IS_Data!D645,0,('Summary P&amp;L'!$D$6-2018-1)*12):OFFSET(IS_Data!D645,0,('Summary P&amp;L'!$D$6-2018-1)*12+'Summary P&amp;L'!$B$2-1))</f>
        <v>0</v>
      </c>
      <c r="E645" s="9">
        <f ca="1">OFFSET(IS_Data!D645,0,('Summary P&amp;L'!$D$6-2018)*12+'Summary P&amp;L'!$B$2-1)</f>
        <v>0</v>
      </c>
      <c r="F645" s="9">
        <f ca="1">OFFSET(IS_Data!D645,0,('Summary P&amp;L'!$D$6-2018-1)*12+'Summary P&amp;L'!$B$2-1)</f>
        <v>0</v>
      </c>
      <c r="G645" s="7">
        <f ca="1">+SUM(OFFSET(IS_Data!D645,0,(-2015+'Summary P&amp;L'!$D$6)*12+'Summary P&amp;L'!$B$1-1):OFFSET(IS_Data!D645,0,(-2015+'Summary P&amp;L'!$D$6)*12*2-1))</f>
        <v>0</v>
      </c>
      <c r="H645" s="10">
        <f>IS_Data!B645</f>
        <v>0</v>
      </c>
    </row>
    <row r="646" spans="1:8" x14ac:dyDescent="0.5">
      <c r="A646" s="9">
        <f>+IS_Data!C646</f>
        <v>0</v>
      </c>
      <c r="B646" s="135">
        <f>IF('Summary P&amp;L'!$F$4="Libs Master","Libs Master",IF(AND('Summary P&amp;L'!$F$4="Liberatores Rollup",AND(H646&lt;&gt;"Libs_G_MA",H646&lt;&gt;"Libs_G_PH"))=TRUE,"Liberatores Rollup",IF(AND('Summary P&amp;L'!$F$4="Libs Grill Rollup",OR(H646="Libs_G_MA",H646="Libs_G_PH"))=TRUE,"Libs Grill Rollup",H646)))</f>
        <v>0</v>
      </c>
      <c r="C646" s="9">
        <f>+IS_Data!A646</f>
        <v>0</v>
      </c>
      <c r="D646" s="9">
        <f ca="1">+SUM(OFFSET(IS_Data!D646,0,('Summary P&amp;L'!$D$6-2018-1)*12):OFFSET(IS_Data!D646,0,('Summary P&amp;L'!$D$6-2018-1)*12+'Summary P&amp;L'!$B$2-1))</f>
        <v>0</v>
      </c>
      <c r="E646" s="9">
        <f ca="1">OFFSET(IS_Data!D646,0,('Summary P&amp;L'!$D$6-2018)*12+'Summary P&amp;L'!$B$2-1)</f>
        <v>0</v>
      </c>
      <c r="F646" s="9">
        <f ca="1">OFFSET(IS_Data!D646,0,('Summary P&amp;L'!$D$6-2018-1)*12+'Summary P&amp;L'!$B$2-1)</f>
        <v>0</v>
      </c>
      <c r="G646" s="7">
        <f ca="1">+SUM(OFFSET(IS_Data!D646,0,(-2015+'Summary P&amp;L'!$D$6)*12+'Summary P&amp;L'!$B$1-1):OFFSET(IS_Data!D646,0,(-2015+'Summary P&amp;L'!$D$6)*12*2-1))</f>
        <v>0</v>
      </c>
      <c r="H646" s="10">
        <f>IS_Data!B646</f>
        <v>0</v>
      </c>
    </row>
    <row r="647" spans="1:8" x14ac:dyDescent="0.5">
      <c r="A647" s="9">
        <f>+IS_Data!C647</f>
        <v>0</v>
      </c>
      <c r="B647" s="135">
        <f>IF('Summary P&amp;L'!$F$4="Libs Master","Libs Master",IF(AND('Summary P&amp;L'!$F$4="Liberatores Rollup",AND(H647&lt;&gt;"Libs_G_MA",H647&lt;&gt;"Libs_G_PH"))=TRUE,"Liberatores Rollup",IF(AND('Summary P&amp;L'!$F$4="Libs Grill Rollup",OR(H647="Libs_G_MA",H647="Libs_G_PH"))=TRUE,"Libs Grill Rollup",H647)))</f>
        <v>0</v>
      </c>
      <c r="C647" s="9">
        <f>+IS_Data!A647</f>
        <v>0</v>
      </c>
      <c r="D647" s="9">
        <f ca="1">+SUM(OFFSET(IS_Data!D647,0,('Summary P&amp;L'!$D$6-2018-1)*12):OFFSET(IS_Data!D647,0,('Summary P&amp;L'!$D$6-2018-1)*12+'Summary P&amp;L'!$B$2-1))</f>
        <v>0</v>
      </c>
      <c r="E647" s="9">
        <f ca="1">OFFSET(IS_Data!D647,0,('Summary P&amp;L'!$D$6-2018)*12+'Summary P&amp;L'!$B$2-1)</f>
        <v>0</v>
      </c>
      <c r="F647" s="9">
        <f ca="1">OFFSET(IS_Data!D647,0,('Summary P&amp;L'!$D$6-2018-1)*12+'Summary P&amp;L'!$B$2-1)</f>
        <v>0</v>
      </c>
      <c r="G647" s="7">
        <f ca="1">+SUM(OFFSET(IS_Data!D647,0,(-2015+'Summary P&amp;L'!$D$6)*12+'Summary P&amp;L'!$B$1-1):OFFSET(IS_Data!D647,0,(-2015+'Summary P&amp;L'!$D$6)*12*2-1))</f>
        <v>0</v>
      </c>
      <c r="H647" s="10">
        <f>IS_Data!B647</f>
        <v>0</v>
      </c>
    </row>
    <row r="648" spans="1:8" x14ac:dyDescent="0.5">
      <c r="A648" s="9">
        <f>+IS_Data!C648</f>
        <v>0</v>
      </c>
      <c r="B648" s="135">
        <f>IF('Summary P&amp;L'!$F$4="Libs Master","Libs Master",IF(AND('Summary P&amp;L'!$F$4="Liberatores Rollup",AND(H648&lt;&gt;"Libs_G_MA",H648&lt;&gt;"Libs_G_PH"))=TRUE,"Liberatores Rollup",IF(AND('Summary P&amp;L'!$F$4="Libs Grill Rollup",OR(H648="Libs_G_MA",H648="Libs_G_PH"))=TRUE,"Libs Grill Rollup",H648)))</f>
        <v>0</v>
      </c>
      <c r="C648" s="9">
        <f>+IS_Data!A648</f>
        <v>0</v>
      </c>
      <c r="D648" s="9">
        <f ca="1">+SUM(OFFSET(IS_Data!D648,0,('Summary P&amp;L'!$D$6-2018-1)*12):OFFSET(IS_Data!D648,0,('Summary P&amp;L'!$D$6-2018-1)*12+'Summary P&amp;L'!$B$2-1))</f>
        <v>0</v>
      </c>
      <c r="E648" s="9">
        <f ca="1">OFFSET(IS_Data!D648,0,('Summary P&amp;L'!$D$6-2018)*12+'Summary P&amp;L'!$B$2-1)</f>
        <v>0</v>
      </c>
      <c r="F648" s="9">
        <f ca="1">OFFSET(IS_Data!D648,0,('Summary P&amp;L'!$D$6-2018-1)*12+'Summary P&amp;L'!$B$2-1)</f>
        <v>0</v>
      </c>
      <c r="G648" s="7">
        <f ca="1">+SUM(OFFSET(IS_Data!D648,0,(-2015+'Summary P&amp;L'!$D$6)*12+'Summary P&amp;L'!$B$1-1):OFFSET(IS_Data!D648,0,(-2015+'Summary P&amp;L'!$D$6)*12*2-1))</f>
        <v>0</v>
      </c>
      <c r="H648" s="10">
        <f>IS_Data!B648</f>
        <v>0</v>
      </c>
    </row>
    <row r="649" spans="1:8" x14ac:dyDescent="0.5">
      <c r="A649" s="9">
        <f>+IS_Data!C649</f>
        <v>0</v>
      </c>
      <c r="B649" s="135">
        <f>IF('Summary P&amp;L'!$F$4="Libs Master","Libs Master",IF(AND('Summary P&amp;L'!$F$4="Liberatores Rollup",AND(H649&lt;&gt;"Libs_G_MA",H649&lt;&gt;"Libs_G_PH"))=TRUE,"Liberatores Rollup",IF(AND('Summary P&amp;L'!$F$4="Libs Grill Rollup",OR(H649="Libs_G_MA",H649="Libs_G_PH"))=TRUE,"Libs Grill Rollup",H649)))</f>
        <v>0</v>
      </c>
      <c r="C649" s="9">
        <f>+IS_Data!A649</f>
        <v>0</v>
      </c>
      <c r="D649" s="9">
        <f ca="1">+SUM(OFFSET(IS_Data!D649,0,('Summary P&amp;L'!$D$6-2018-1)*12):OFFSET(IS_Data!D649,0,('Summary P&amp;L'!$D$6-2018-1)*12+'Summary P&amp;L'!$B$2-1))</f>
        <v>0</v>
      </c>
      <c r="E649" s="9">
        <f ca="1">OFFSET(IS_Data!D649,0,('Summary P&amp;L'!$D$6-2018)*12+'Summary P&amp;L'!$B$2-1)</f>
        <v>0</v>
      </c>
      <c r="F649" s="9">
        <f ca="1">OFFSET(IS_Data!D649,0,('Summary P&amp;L'!$D$6-2018-1)*12+'Summary P&amp;L'!$B$2-1)</f>
        <v>0</v>
      </c>
      <c r="G649" s="7">
        <f ca="1">+SUM(OFFSET(IS_Data!D649,0,(-2015+'Summary P&amp;L'!$D$6)*12+'Summary P&amp;L'!$B$1-1):OFFSET(IS_Data!D649,0,(-2015+'Summary P&amp;L'!$D$6)*12*2-1))</f>
        <v>0</v>
      </c>
      <c r="H649" s="10">
        <f>IS_Data!B649</f>
        <v>0</v>
      </c>
    </row>
    <row r="650" spans="1:8" x14ac:dyDescent="0.5">
      <c r="A650" s="9">
        <f>+IS_Data!C650</f>
        <v>0</v>
      </c>
      <c r="B650" s="135">
        <f>IF('Summary P&amp;L'!$F$4="Libs Master","Libs Master",IF(AND('Summary P&amp;L'!$F$4="Liberatores Rollup",AND(H650&lt;&gt;"Libs_G_MA",H650&lt;&gt;"Libs_G_PH"))=TRUE,"Liberatores Rollup",IF(AND('Summary P&amp;L'!$F$4="Libs Grill Rollup",OR(H650="Libs_G_MA",H650="Libs_G_PH"))=TRUE,"Libs Grill Rollup",H650)))</f>
        <v>0</v>
      </c>
      <c r="C650" s="9">
        <f>+IS_Data!A650</f>
        <v>0</v>
      </c>
      <c r="D650" s="9">
        <f ca="1">+SUM(OFFSET(IS_Data!D650,0,('Summary P&amp;L'!$D$6-2018-1)*12):OFFSET(IS_Data!D650,0,('Summary P&amp;L'!$D$6-2018-1)*12+'Summary P&amp;L'!$B$2-1))</f>
        <v>0</v>
      </c>
      <c r="E650" s="9">
        <f ca="1">OFFSET(IS_Data!D650,0,('Summary P&amp;L'!$D$6-2018)*12+'Summary P&amp;L'!$B$2-1)</f>
        <v>0</v>
      </c>
      <c r="F650" s="9">
        <f ca="1">OFFSET(IS_Data!D650,0,('Summary P&amp;L'!$D$6-2018-1)*12+'Summary P&amp;L'!$B$2-1)</f>
        <v>0</v>
      </c>
      <c r="G650" s="7">
        <f ca="1">+SUM(OFFSET(IS_Data!D650,0,(-2015+'Summary P&amp;L'!$D$6)*12+'Summary P&amp;L'!$B$1-1):OFFSET(IS_Data!D650,0,(-2015+'Summary P&amp;L'!$D$6)*12*2-1))</f>
        <v>0</v>
      </c>
      <c r="H650" s="10">
        <f>IS_Data!B650</f>
        <v>0</v>
      </c>
    </row>
    <row r="651" spans="1:8" x14ac:dyDescent="0.5">
      <c r="A651" s="9">
        <f>+IS_Data!C651</f>
        <v>0</v>
      </c>
      <c r="B651" s="135">
        <f>IF('Summary P&amp;L'!$F$4="Libs Master","Libs Master",IF(AND('Summary P&amp;L'!$F$4="Liberatores Rollup",AND(H651&lt;&gt;"Libs_G_MA",H651&lt;&gt;"Libs_G_PH"))=TRUE,"Liberatores Rollup",IF(AND('Summary P&amp;L'!$F$4="Libs Grill Rollup",OR(H651="Libs_G_MA",H651="Libs_G_PH"))=TRUE,"Libs Grill Rollup",H651)))</f>
        <v>0</v>
      </c>
      <c r="C651" s="9">
        <f>+IS_Data!A651</f>
        <v>0</v>
      </c>
      <c r="D651" s="9">
        <f ca="1">+SUM(OFFSET(IS_Data!D651,0,('Summary P&amp;L'!$D$6-2018-1)*12):OFFSET(IS_Data!D651,0,('Summary P&amp;L'!$D$6-2018-1)*12+'Summary P&amp;L'!$B$2-1))</f>
        <v>0</v>
      </c>
      <c r="E651" s="9">
        <f ca="1">OFFSET(IS_Data!D651,0,('Summary P&amp;L'!$D$6-2018)*12+'Summary P&amp;L'!$B$2-1)</f>
        <v>0</v>
      </c>
      <c r="F651" s="9">
        <f ca="1">OFFSET(IS_Data!D651,0,('Summary P&amp;L'!$D$6-2018-1)*12+'Summary P&amp;L'!$B$2-1)</f>
        <v>0</v>
      </c>
      <c r="G651" s="7">
        <f ca="1">+SUM(OFFSET(IS_Data!D651,0,(-2015+'Summary P&amp;L'!$D$6)*12+'Summary P&amp;L'!$B$1-1):OFFSET(IS_Data!D651,0,(-2015+'Summary P&amp;L'!$D$6)*12*2-1))</f>
        <v>0</v>
      </c>
      <c r="H651" s="10">
        <f>IS_Data!B651</f>
        <v>0</v>
      </c>
    </row>
    <row r="652" spans="1:8" x14ac:dyDescent="0.5">
      <c r="A652" s="9">
        <f>+IS_Data!C652</f>
        <v>0</v>
      </c>
      <c r="B652" s="135">
        <f>IF('Summary P&amp;L'!$F$4="Libs Master","Libs Master",IF(AND('Summary P&amp;L'!$F$4="Liberatores Rollup",AND(H652&lt;&gt;"Libs_G_MA",H652&lt;&gt;"Libs_G_PH"))=TRUE,"Liberatores Rollup",IF(AND('Summary P&amp;L'!$F$4="Libs Grill Rollup",OR(H652="Libs_G_MA",H652="Libs_G_PH"))=TRUE,"Libs Grill Rollup",H652)))</f>
        <v>0</v>
      </c>
      <c r="C652" s="9">
        <f>+IS_Data!A652</f>
        <v>0</v>
      </c>
      <c r="D652" s="9">
        <f ca="1">+SUM(OFFSET(IS_Data!D652,0,('Summary P&amp;L'!$D$6-2018-1)*12):OFFSET(IS_Data!D652,0,('Summary P&amp;L'!$D$6-2018-1)*12+'Summary P&amp;L'!$B$2-1))</f>
        <v>0</v>
      </c>
      <c r="E652" s="9">
        <f ca="1">OFFSET(IS_Data!D652,0,('Summary P&amp;L'!$D$6-2018)*12+'Summary P&amp;L'!$B$2-1)</f>
        <v>0</v>
      </c>
      <c r="F652" s="9">
        <f ca="1">OFFSET(IS_Data!D652,0,('Summary P&amp;L'!$D$6-2018-1)*12+'Summary P&amp;L'!$B$2-1)</f>
        <v>0</v>
      </c>
      <c r="G652" s="7">
        <f ca="1">+SUM(OFFSET(IS_Data!D652,0,(-2015+'Summary P&amp;L'!$D$6)*12+'Summary P&amp;L'!$B$1-1):OFFSET(IS_Data!D652,0,(-2015+'Summary P&amp;L'!$D$6)*12*2-1))</f>
        <v>0</v>
      </c>
      <c r="H652" s="10">
        <f>IS_Data!B652</f>
        <v>0</v>
      </c>
    </row>
    <row r="653" spans="1:8" x14ac:dyDescent="0.5">
      <c r="A653" s="9">
        <f>+IS_Data!C653</f>
        <v>0</v>
      </c>
      <c r="B653" s="135">
        <f>IF('Summary P&amp;L'!$F$4="Libs Master","Libs Master",IF(AND('Summary P&amp;L'!$F$4="Liberatores Rollup",AND(H653&lt;&gt;"Libs_G_MA",H653&lt;&gt;"Libs_G_PH"))=TRUE,"Liberatores Rollup",IF(AND('Summary P&amp;L'!$F$4="Libs Grill Rollup",OR(H653="Libs_G_MA",H653="Libs_G_PH"))=TRUE,"Libs Grill Rollup",H653)))</f>
        <v>0</v>
      </c>
      <c r="C653" s="9">
        <f>+IS_Data!A653</f>
        <v>0</v>
      </c>
      <c r="D653" s="9">
        <f ca="1">+SUM(OFFSET(IS_Data!D653,0,('Summary P&amp;L'!$D$6-2018-1)*12):OFFSET(IS_Data!D653,0,('Summary P&amp;L'!$D$6-2018-1)*12+'Summary P&amp;L'!$B$2-1))</f>
        <v>0</v>
      </c>
      <c r="E653" s="9">
        <f ca="1">OFFSET(IS_Data!D653,0,('Summary P&amp;L'!$D$6-2018)*12+'Summary P&amp;L'!$B$2-1)</f>
        <v>0</v>
      </c>
      <c r="F653" s="9">
        <f ca="1">OFFSET(IS_Data!D653,0,('Summary P&amp;L'!$D$6-2018-1)*12+'Summary P&amp;L'!$B$2-1)</f>
        <v>0</v>
      </c>
      <c r="G653" s="7">
        <f ca="1">+SUM(OFFSET(IS_Data!D653,0,(-2015+'Summary P&amp;L'!$D$6)*12+'Summary P&amp;L'!$B$1-1):OFFSET(IS_Data!D653,0,(-2015+'Summary P&amp;L'!$D$6)*12*2-1))</f>
        <v>0</v>
      </c>
      <c r="H653" s="10">
        <f>IS_Data!B653</f>
        <v>0</v>
      </c>
    </row>
    <row r="654" spans="1:8" x14ac:dyDescent="0.5">
      <c r="A654" s="9">
        <f>+IS_Data!C654</f>
        <v>0</v>
      </c>
      <c r="B654" s="135">
        <f>IF('Summary P&amp;L'!$F$4="Libs Master","Libs Master",IF(AND('Summary P&amp;L'!$F$4="Liberatores Rollup",AND(H654&lt;&gt;"Libs_G_MA",H654&lt;&gt;"Libs_G_PH"))=TRUE,"Liberatores Rollup",IF(AND('Summary P&amp;L'!$F$4="Libs Grill Rollup",OR(H654="Libs_G_MA",H654="Libs_G_PH"))=TRUE,"Libs Grill Rollup",H654)))</f>
        <v>0</v>
      </c>
      <c r="C654" s="9">
        <f>+IS_Data!A654</f>
        <v>0</v>
      </c>
      <c r="D654" s="9">
        <f ca="1">+SUM(OFFSET(IS_Data!D654,0,('Summary P&amp;L'!$D$6-2018-1)*12):OFFSET(IS_Data!D654,0,('Summary P&amp;L'!$D$6-2018-1)*12+'Summary P&amp;L'!$B$2-1))</f>
        <v>0</v>
      </c>
      <c r="E654" s="9">
        <f ca="1">OFFSET(IS_Data!D654,0,('Summary P&amp;L'!$D$6-2018)*12+'Summary P&amp;L'!$B$2-1)</f>
        <v>0</v>
      </c>
      <c r="F654" s="9">
        <f ca="1">OFFSET(IS_Data!D654,0,('Summary P&amp;L'!$D$6-2018-1)*12+'Summary P&amp;L'!$B$2-1)</f>
        <v>0</v>
      </c>
      <c r="G654" s="7">
        <f ca="1">+SUM(OFFSET(IS_Data!D654,0,(-2015+'Summary P&amp;L'!$D$6)*12+'Summary P&amp;L'!$B$1-1):OFFSET(IS_Data!D654,0,(-2015+'Summary P&amp;L'!$D$6)*12*2-1))</f>
        <v>0</v>
      </c>
      <c r="H654" s="10">
        <f>IS_Data!B654</f>
        <v>0</v>
      </c>
    </row>
    <row r="655" spans="1:8" x14ac:dyDescent="0.5">
      <c r="A655" s="9">
        <f>+IS_Data!C655</f>
        <v>0</v>
      </c>
      <c r="B655" s="135">
        <f>IF('Summary P&amp;L'!$F$4="Libs Master","Libs Master",IF(AND('Summary P&amp;L'!$F$4="Liberatores Rollup",AND(H655&lt;&gt;"Libs_G_MA",H655&lt;&gt;"Libs_G_PH"))=TRUE,"Liberatores Rollup",IF(AND('Summary P&amp;L'!$F$4="Libs Grill Rollup",OR(H655="Libs_G_MA",H655="Libs_G_PH"))=TRUE,"Libs Grill Rollup",H655)))</f>
        <v>0</v>
      </c>
      <c r="C655" s="9">
        <f>+IS_Data!A655</f>
        <v>0</v>
      </c>
      <c r="D655" s="9">
        <f ca="1">+SUM(OFFSET(IS_Data!D655,0,('Summary P&amp;L'!$D$6-2018-1)*12):OFFSET(IS_Data!D655,0,('Summary P&amp;L'!$D$6-2018-1)*12+'Summary P&amp;L'!$B$2-1))</f>
        <v>0</v>
      </c>
      <c r="E655" s="9">
        <f ca="1">OFFSET(IS_Data!D655,0,('Summary P&amp;L'!$D$6-2018)*12+'Summary P&amp;L'!$B$2-1)</f>
        <v>0</v>
      </c>
      <c r="F655" s="9">
        <f ca="1">OFFSET(IS_Data!D655,0,('Summary P&amp;L'!$D$6-2018-1)*12+'Summary P&amp;L'!$B$2-1)</f>
        <v>0</v>
      </c>
      <c r="G655" s="7">
        <f ca="1">+SUM(OFFSET(IS_Data!D655,0,(-2015+'Summary P&amp;L'!$D$6)*12+'Summary P&amp;L'!$B$1-1):OFFSET(IS_Data!D655,0,(-2015+'Summary P&amp;L'!$D$6)*12*2-1))</f>
        <v>0</v>
      </c>
      <c r="H655" s="10">
        <f>IS_Data!B655</f>
        <v>0</v>
      </c>
    </row>
    <row r="656" spans="1:8" x14ac:dyDescent="0.5">
      <c r="A656" s="9">
        <f>+IS_Data!C656</f>
        <v>0</v>
      </c>
      <c r="B656" s="135">
        <f>IF('Summary P&amp;L'!$F$4="Libs Master","Libs Master",IF(AND('Summary P&amp;L'!$F$4="Liberatores Rollup",AND(H656&lt;&gt;"Libs_G_MA",H656&lt;&gt;"Libs_G_PH"))=TRUE,"Liberatores Rollup",IF(AND('Summary P&amp;L'!$F$4="Libs Grill Rollup",OR(H656="Libs_G_MA",H656="Libs_G_PH"))=TRUE,"Libs Grill Rollup",H656)))</f>
        <v>0</v>
      </c>
      <c r="C656" s="9">
        <f>+IS_Data!A656</f>
        <v>0</v>
      </c>
      <c r="D656" s="9">
        <f ca="1">+SUM(OFFSET(IS_Data!D656,0,('Summary P&amp;L'!$D$6-2018-1)*12):OFFSET(IS_Data!D656,0,('Summary P&amp;L'!$D$6-2018-1)*12+'Summary P&amp;L'!$B$2-1))</f>
        <v>0</v>
      </c>
      <c r="E656" s="9">
        <f ca="1">OFFSET(IS_Data!D656,0,('Summary P&amp;L'!$D$6-2018)*12+'Summary P&amp;L'!$B$2-1)</f>
        <v>0</v>
      </c>
      <c r="F656" s="9">
        <f ca="1">OFFSET(IS_Data!D656,0,('Summary P&amp;L'!$D$6-2018-1)*12+'Summary P&amp;L'!$B$2-1)</f>
        <v>0</v>
      </c>
      <c r="G656" s="7">
        <f ca="1">+SUM(OFFSET(IS_Data!D656,0,(-2015+'Summary P&amp;L'!$D$6)*12+'Summary P&amp;L'!$B$1-1):OFFSET(IS_Data!D656,0,(-2015+'Summary P&amp;L'!$D$6)*12*2-1))</f>
        <v>0</v>
      </c>
      <c r="H656" s="10">
        <f>IS_Data!B656</f>
        <v>0</v>
      </c>
    </row>
    <row r="657" spans="1:8" x14ac:dyDescent="0.5">
      <c r="A657" s="9">
        <f>+IS_Data!C657</f>
        <v>0</v>
      </c>
      <c r="B657" s="135">
        <f>IF('Summary P&amp;L'!$F$4="Libs Master","Libs Master",IF(AND('Summary P&amp;L'!$F$4="Liberatores Rollup",AND(H657&lt;&gt;"Libs_G_MA",H657&lt;&gt;"Libs_G_PH"))=TRUE,"Liberatores Rollup",IF(AND('Summary P&amp;L'!$F$4="Libs Grill Rollup",OR(H657="Libs_G_MA",H657="Libs_G_PH"))=TRUE,"Libs Grill Rollup",H657)))</f>
        <v>0</v>
      </c>
      <c r="C657" s="9">
        <f>+IS_Data!A657</f>
        <v>0</v>
      </c>
      <c r="D657" s="9">
        <f ca="1">+SUM(OFFSET(IS_Data!D657,0,('Summary P&amp;L'!$D$6-2018-1)*12):OFFSET(IS_Data!D657,0,('Summary P&amp;L'!$D$6-2018-1)*12+'Summary P&amp;L'!$B$2-1))</f>
        <v>0</v>
      </c>
      <c r="E657" s="9">
        <f ca="1">OFFSET(IS_Data!D657,0,('Summary P&amp;L'!$D$6-2018)*12+'Summary P&amp;L'!$B$2-1)</f>
        <v>0</v>
      </c>
      <c r="F657" s="9">
        <f ca="1">OFFSET(IS_Data!D657,0,('Summary P&amp;L'!$D$6-2018-1)*12+'Summary P&amp;L'!$B$2-1)</f>
        <v>0</v>
      </c>
      <c r="G657" s="7">
        <f ca="1">+SUM(OFFSET(IS_Data!D657,0,(-2015+'Summary P&amp;L'!$D$6)*12+'Summary P&amp;L'!$B$1-1):OFFSET(IS_Data!D657,0,(-2015+'Summary P&amp;L'!$D$6)*12*2-1))</f>
        <v>0</v>
      </c>
      <c r="H657" s="10">
        <f>IS_Data!B657</f>
        <v>0</v>
      </c>
    </row>
    <row r="658" spans="1:8" x14ac:dyDescent="0.5">
      <c r="A658" s="9">
        <f>+IS_Data!C658</f>
        <v>0</v>
      </c>
      <c r="B658" s="135">
        <f>IF('Summary P&amp;L'!$F$4="Libs Master","Libs Master",IF(AND('Summary P&amp;L'!$F$4="Liberatores Rollup",AND(H658&lt;&gt;"Libs_G_MA",H658&lt;&gt;"Libs_G_PH"))=TRUE,"Liberatores Rollup",IF(AND('Summary P&amp;L'!$F$4="Libs Grill Rollup",OR(H658="Libs_G_MA",H658="Libs_G_PH"))=TRUE,"Libs Grill Rollup",H658)))</f>
        <v>0</v>
      </c>
      <c r="C658" s="9">
        <f>+IS_Data!A658</f>
        <v>0</v>
      </c>
      <c r="D658" s="9">
        <f ca="1">+SUM(OFFSET(IS_Data!D658,0,('Summary P&amp;L'!$D$6-2018-1)*12):OFFSET(IS_Data!D658,0,('Summary P&amp;L'!$D$6-2018-1)*12+'Summary P&amp;L'!$B$2-1))</f>
        <v>0</v>
      </c>
      <c r="E658" s="9">
        <f ca="1">OFFSET(IS_Data!D658,0,('Summary P&amp;L'!$D$6-2018)*12+'Summary P&amp;L'!$B$2-1)</f>
        <v>0</v>
      </c>
      <c r="F658" s="9">
        <f ca="1">OFFSET(IS_Data!D658,0,('Summary P&amp;L'!$D$6-2018-1)*12+'Summary P&amp;L'!$B$2-1)</f>
        <v>0</v>
      </c>
      <c r="G658" s="7">
        <f ca="1">+SUM(OFFSET(IS_Data!D658,0,(-2015+'Summary P&amp;L'!$D$6)*12+'Summary P&amp;L'!$B$1-1):OFFSET(IS_Data!D658,0,(-2015+'Summary P&amp;L'!$D$6)*12*2-1))</f>
        <v>0</v>
      </c>
      <c r="H658" s="10">
        <f>IS_Data!B658</f>
        <v>0</v>
      </c>
    </row>
    <row r="659" spans="1:8" x14ac:dyDescent="0.5">
      <c r="A659" s="9">
        <f>+IS_Data!C659</f>
        <v>0</v>
      </c>
      <c r="B659" s="135">
        <f>IF('Summary P&amp;L'!$F$4="Libs Master","Libs Master",IF(AND('Summary P&amp;L'!$F$4="Liberatores Rollup",AND(H659&lt;&gt;"Libs_G_MA",H659&lt;&gt;"Libs_G_PH"))=TRUE,"Liberatores Rollup",IF(AND('Summary P&amp;L'!$F$4="Libs Grill Rollup",OR(H659="Libs_G_MA",H659="Libs_G_PH"))=TRUE,"Libs Grill Rollup",H659)))</f>
        <v>0</v>
      </c>
      <c r="C659" s="9">
        <f>+IS_Data!A659</f>
        <v>0</v>
      </c>
      <c r="D659" s="9">
        <f ca="1">+SUM(OFFSET(IS_Data!D659,0,('Summary P&amp;L'!$D$6-2018-1)*12):OFFSET(IS_Data!D659,0,('Summary P&amp;L'!$D$6-2018-1)*12+'Summary P&amp;L'!$B$2-1))</f>
        <v>0</v>
      </c>
      <c r="E659" s="9">
        <f ca="1">OFFSET(IS_Data!D659,0,('Summary P&amp;L'!$D$6-2018)*12+'Summary P&amp;L'!$B$2-1)</f>
        <v>0</v>
      </c>
      <c r="F659" s="9">
        <f ca="1">OFFSET(IS_Data!D659,0,('Summary P&amp;L'!$D$6-2018-1)*12+'Summary P&amp;L'!$B$2-1)</f>
        <v>0</v>
      </c>
      <c r="G659" s="7">
        <f ca="1">+SUM(OFFSET(IS_Data!D659,0,(-2015+'Summary P&amp;L'!$D$6)*12+'Summary P&amp;L'!$B$1-1):OFFSET(IS_Data!D659,0,(-2015+'Summary P&amp;L'!$D$6)*12*2-1))</f>
        <v>0</v>
      </c>
      <c r="H659" s="10">
        <f>IS_Data!B659</f>
        <v>0</v>
      </c>
    </row>
    <row r="660" spans="1:8" x14ac:dyDescent="0.5">
      <c r="A660" s="9">
        <f>+IS_Data!C660</f>
        <v>0</v>
      </c>
      <c r="B660" s="135">
        <f>IF('Summary P&amp;L'!$F$4="Libs Master","Libs Master",IF(AND('Summary P&amp;L'!$F$4="Liberatores Rollup",AND(H660&lt;&gt;"Libs_G_MA",H660&lt;&gt;"Libs_G_PH"))=TRUE,"Liberatores Rollup",IF(AND('Summary P&amp;L'!$F$4="Libs Grill Rollup",OR(H660="Libs_G_MA",H660="Libs_G_PH"))=TRUE,"Libs Grill Rollup",H660)))</f>
        <v>0</v>
      </c>
      <c r="C660" s="9">
        <f>+IS_Data!A660</f>
        <v>0</v>
      </c>
      <c r="D660" s="9">
        <f ca="1">+SUM(OFFSET(IS_Data!D660,0,('Summary P&amp;L'!$D$6-2018-1)*12):OFFSET(IS_Data!D660,0,('Summary P&amp;L'!$D$6-2018-1)*12+'Summary P&amp;L'!$B$2-1))</f>
        <v>0</v>
      </c>
      <c r="E660" s="9">
        <f ca="1">OFFSET(IS_Data!D660,0,('Summary P&amp;L'!$D$6-2018)*12+'Summary P&amp;L'!$B$2-1)</f>
        <v>0</v>
      </c>
      <c r="F660" s="9">
        <f ca="1">OFFSET(IS_Data!D660,0,('Summary P&amp;L'!$D$6-2018-1)*12+'Summary P&amp;L'!$B$2-1)</f>
        <v>0</v>
      </c>
      <c r="G660" s="7">
        <f ca="1">+SUM(OFFSET(IS_Data!D660,0,(-2015+'Summary P&amp;L'!$D$6)*12+'Summary P&amp;L'!$B$1-1):OFFSET(IS_Data!D660,0,(-2015+'Summary P&amp;L'!$D$6)*12*2-1))</f>
        <v>0</v>
      </c>
      <c r="H660" s="10">
        <f>IS_Data!B660</f>
        <v>0</v>
      </c>
    </row>
    <row r="661" spans="1:8" x14ac:dyDescent="0.5">
      <c r="A661" s="9">
        <f>+IS_Data!C661</f>
        <v>0</v>
      </c>
      <c r="B661" s="135">
        <f>IF('Summary P&amp;L'!$F$4="Libs Master","Libs Master",IF(AND('Summary P&amp;L'!$F$4="Liberatores Rollup",AND(H661&lt;&gt;"Libs_G_MA",H661&lt;&gt;"Libs_G_PH"))=TRUE,"Liberatores Rollup",IF(AND('Summary P&amp;L'!$F$4="Libs Grill Rollup",OR(H661="Libs_G_MA",H661="Libs_G_PH"))=TRUE,"Libs Grill Rollup",H661)))</f>
        <v>0</v>
      </c>
      <c r="C661" s="9">
        <f>+IS_Data!A661</f>
        <v>0</v>
      </c>
      <c r="D661" s="9">
        <f ca="1">+SUM(OFFSET(IS_Data!D661,0,('Summary P&amp;L'!$D$6-2018-1)*12):OFFSET(IS_Data!D661,0,('Summary P&amp;L'!$D$6-2018-1)*12+'Summary P&amp;L'!$B$2-1))</f>
        <v>0</v>
      </c>
      <c r="E661" s="9">
        <f ca="1">OFFSET(IS_Data!D661,0,('Summary P&amp;L'!$D$6-2018)*12+'Summary P&amp;L'!$B$2-1)</f>
        <v>0</v>
      </c>
      <c r="F661" s="9">
        <f ca="1">OFFSET(IS_Data!D661,0,('Summary P&amp;L'!$D$6-2018-1)*12+'Summary P&amp;L'!$B$2-1)</f>
        <v>0</v>
      </c>
      <c r="G661" s="7">
        <f ca="1">+SUM(OFFSET(IS_Data!D661,0,(-2015+'Summary P&amp;L'!$D$6)*12+'Summary P&amp;L'!$B$1-1):OFFSET(IS_Data!D661,0,(-2015+'Summary P&amp;L'!$D$6)*12*2-1))</f>
        <v>0</v>
      </c>
      <c r="H661" s="10">
        <f>IS_Data!B661</f>
        <v>0</v>
      </c>
    </row>
    <row r="662" spans="1:8" x14ac:dyDescent="0.5">
      <c r="A662" s="9">
        <f>+IS_Data!C662</f>
        <v>0</v>
      </c>
      <c r="B662" s="135">
        <f>IF('Summary P&amp;L'!$F$4="Libs Master","Libs Master",IF(AND('Summary P&amp;L'!$F$4="Liberatores Rollup",AND(H662&lt;&gt;"Libs_G_MA",H662&lt;&gt;"Libs_G_PH"))=TRUE,"Liberatores Rollup",IF(AND('Summary P&amp;L'!$F$4="Libs Grill Rollup",OR(H662="Libs_G_MA",H662="Libs_G_PH"))=TRUE,"Libs Grill Rollup",H662)))</f>
        <v>0</v>
      </c>
      <c r="C662" s="9">
        <f>+IS_Data!A662</f>
        <v>0</v>
      </c>
      <c r="D662" s="9">
        <f ca="1">+SUM(OFFSET(IS_Data!D662,0,('Summary P&amp;L'!$D$6-2018-1)*12):OFFSET(IS_Data!D662,0,('Summary P&amp;L'!$D$6-2018-1)*12+'Summary P&amp;L'!$B$2-1))</f>
        <v>0</v>
      </c>
      <c r="E662" s="9">
        <f ca="1">OFFSET(IS_Data!D662,0,('Summary P&amp;L'!$D$6-2018)*12+'Summary P&amp;L'!$B$2-1)</f>
        <v>0</v>
      </c>
      <c r="F662" s="9">
        <f ca="1">OFFSET(IS_Data!D662,0,('Summary P&amp;L'!$D$6-2018-1)*12+'Summary P&amp;L'!$B$2-1)</f>
        <v>0</v>
      </c>
      <c r="G662" s="7">
        <f ca="1">+SUM(OFFSET(IS_Data!D662,0,(-2015+'Summary P&amp;L'!$D$6)*12+'Summary P&amp;L'!$B$1-1):OFFSET(IS_Data!D662,0,(-2015+'Summary P&amp;L'!$D$6)*12*2-1))</f>
        <v>0</v>
      </c>
      <c r="H662" s="10">
        <f>IS_Data!B662</f>
        <v>0</v>
      </c>
    </row>
    <row r="663" spans="1:8" x14ac:dyDescent="0.5">
      <c r="A663" s="9">
        <f>+IS_Data!C663</f>
        <v>0</v>
      </c>
      <c r="B663" s="135">
        <f>IF('Summary P&amp;L'!$F$4="Libs Master","Libs Master",IF(AND('Summary P&amp;L'!$F$4="Liberatores Rollup",AND(H663&lt;&gt;"Libs_G_MA",H663&lt;&gt;"Libs_G_PH"))=TRUE,"Liberatores Rollup",IF(AND('Summary P&amp;L'!$F$4="Libs Grill Rollup",OR(H663="Libs_G_MA",H663="Libs_G_PH"))=TRUE,"Libs Grill Rollup",H663)))</f>
        <v>0</v>
      </c>
      <c r="C663" s="9">
        <f>+IS_Data!A663</f>
        <v>0</v>
      </c>
      <c r="D663" s="9">
        <f ca="1">+SUM(OFFSET(IS_Data!D663,0,('Summary P&amp;L'!$D$6-2018-1)*12):OFFSET(IS_Data!D663,0,('Summary P&amp;L'!$D$6-2018-1)*12+'Summary P&amp;L'!$B$2-1))</f>
        <v>0</v>
      </c>
      <c r="E663" s="9">
        <f ca="1">OFFSET(IS_Data!D663,0,('Summary P&amp;L'!$D$6-2018)*12+'Summary P&amp;L'!$B$2-1)</f>
        <v>0</v>
      </c>
      <c r="F663" s="9">
        <f ca="1">OFFSET(IS_Data!D663,0,('Summary P&amp;L'!$D$6-2018-1)*12+'Summary P&amp;L'!$B$2-1)</f>
        <v>0</v>
      </c>
      <c r="G663" s="7">
        <f ca="1">+SUM(OFFSET(IS_Data!D663,0,(-2015+'Summary P&amp;L'!$D$6)*12+'Summary P&amp;L'!$B$1-1):OFFSET(IS_Data!D663,0,(-2015+'Summary P&amp;L'!$D$6)*12*2-1))</f>
        <v>0</v>
      </c>
      <c r="H663" s="10">
        <f>IS_Data!B663</f>
        <v>0</v>
      </c>
    </row>
    <row r="664" spans="1:8" x14ac:dyDescent="0.5">
      <c r="A664" s="9">
        <f>+IS_Data!C664</f>
        <v>0</v>
      </c>
      <c r="B664" s="135">
        <f>IF('Summary P&amp;L'!$F$4="Libs Master","Libs Master",IF(AND('Summary P&amp;L'!$F$4="Liberatores Rollup",AND(H664&lt;&gt;"Libs_G_MA",H664&lt;&gt;"Libs_G_PH"))=TRUE,"Liberatores Rollup",IF(AND('Summary P&amp;L'!$F$4="Libs Grill Rollup",OR(H664="Libs_G_MA",H664="Libs_G_PH"))=TRUE,"Libs Grill Rollup",H664)))</f>
        <v>0</v>
      </c>
      <c r="C664" s="9">
        <f>+IS_Data!A664</f>
        <v>0</v>
      </c>
      <c r="D664" s="9">
        <f ca="1">+SUM(OFFSET(IS_Data!D664,0,('Summary P&amp;L'!$D$6-2018-1)*12):OFFSET(IS_Data!D664,0,('Summary P&amp;L'!$D$6-2018-1)*12+'Summary P&amp;L'!$B$2-1))</f>
        <v>0</v>
      </c>
      <c r="E664" s="9">
        <f ca="1">OFFSET(IS_Data!D664,0,('Summary P&amp;L'!$D$6-2018)*12+'Summary P&amp;L'!$B$2-1)</f>
        <v>0</v>
      </c>
      <c r="F664" s="9">
        <f ca="1">OFFSET(IS_Data!D664,0,('Summary P&amp;L'!$D$6-2018-1)*12+'Summary P&amp;L'!$B$2-1)</f>
        <v>0</v>
      </c>
      <c r="G664" s="7">
        <f ca="1">+SUM(OFFSET(IS_Data!D664,0,(-2015+'Summary P&amp;L'!$D$6)*12+'Summary P&amp;L'!$B$1-1):OFFSET(IS_Data!D664,0,(-2015+'Summary P&amp;L'!$D$6)*12*2-1))</f>
        <v>0</v>
      </c>
      <c r="H664" s="10">
        <f>IS_Data!B664</f>
        <v>0</v>
      </c>
    </row>
    <row r="665" spans="1:8" x14ac:dyDescent="0.5">
      <c r="A665" s="9">
        <f>+IS_Data!C665</f>
        <v>0</v>
      </c>
      <c r="B665" s="135">
        <f>IF('Summary P&amp;L'!$F$4="Libs Master","Libs Master",IF(AND('Summary P&amp;L'!$F$4="Liberatores Rollup",AND(H665&lt;&gt;"Libs_G_MA",H665&lt;&gt;"Libs_G_PH"))=TRUE,"Liberatores Rollup",IF(AND('Summary P&amp;L'!$F$4="Libs Grill Rollup",OR(H665="Libs_G_MA",H665="Libs_G_PH"))=TRUE,"Libs Grill Rollup",H665)))</f>
        <v>0</v>
      </c>
      <c r="C665" s="9">
        <f>+IS_Data!A665</f>
        <v>0</v>
      </c>
      <c r="D665" s="9">
        <f ca="1">+SUM(OFFSET(IS_Data!D665,0,('Summary P&amp;L'!$D$6-2018-1)*12):OFFSET(IS_Data!D665,0,('Summary P&amp;L'!$D$6-2018-1)*12+'Summary P&amp;L'!$B$2-1))</f>
        <v>0</v>
      </c>
      <c r="E665" s="9">
        <f ca="1">OFFSET(IS_Data!D665,0,('Summary P&amp;L'!$D$6-2018)*12+'Summary P&amp;L'!$B$2-1)</f>
        <v>0</v>
      </c>
      <c r="F665" s="9">
        <f ca="1">OFFSET(IS_Data!D665,0,('Summary P&amp;L'!$D$6-2018-1)*12+'Summary P&amp;L'!$B$2-1)</f>
        <v>0</v>
      </c>
      <c r="G665" s="7">
        <f ca="1">+SUM(OFFSET(IS_Data!D665,0,(-2015+'Summary P&amp;L'!$D$6)*12+'Summary P&amp;L'!$B$1-1):OFFSET(IS_Data!D665,0,(-2015+'Summary P&amp;L'!$D$6)*12*2-1))</f>
        <v>0</v>
      </c>
      <c r="H665" s="10">
        <f>IS_Data!B665</f>
        <v>0</v>
      </c>
    </row>
    <row r="666" spans="1:8" x14ac:dyDescent="0.5">
      <c r="A666" s="9">
        <f>+IS_Data!C666</f>
        <v>0</v>
      </c>
      <c r="B666" s="135">
        <f>IF('Summary P&amp;L'!$F$4="Libs Master","Libs Master",IF(AND('Summary P&amp;L'!$F$4="Liberatores Rollup",AND(H666&lt;&gt;"Libs_G_MA",H666&lt;&gt;"Libs_G_PH"))=TRUE,"Liberatores Rollup",IF(AND('Summary P&amp;L'!$F$4="Libs Grill Rollup",OR(H666="Libs_G_MA",H666="Libs_G_PH"))=TRUE,"Libs Grill Rollup",H666)))</f>
        <v>0</v>
      </c>
      <c r="C666" s="9">
        <f>+IS_Data!A666</f>
        <v>0</v>
      </c>
      <c r="D666" s="9">
        <f ca="1">+SUM(OFFSET(IS_Data!D666,0,('Summary P&amp;L'!$D$6-2018-1)*12):OFFSET(IS_Data!D666,0,('Summary P&amp;L'!$D$6-2018-1)*12+'Summary P&amp;L'!$B$2-1))</f>
        <v>0</v>
      </c>
      <c r="E666" s="9">
        <f ca="1">OFFSET(IS_Data!D666,0,('Summary P&amp;L'!$D$6-2018)*12+'Summary P&amp;L'!$B$2-1)</f>
        <v>0</v>
      </c>
      <c r="F666" s="9">
        <f ca="1">OFFSET(IS_Data!D666,0,('Summary P&amp;L'!$D$6-2018-1)*12+'Summary P&amp;L'!$B$2-1)</f>
        <v>0</v>
      </c>
      <c r="G666" s="7">
        <f ca="1">+SUM(OFFSET(IS_Data!D666,0,(-2015+'Summary P&amp;L'!$D$6)*12+'Summary P&amp;L'!$B$1-1):OFFSET(IS_Data!D666,0,(-2015+'Summary P&amp;L'!$D$6)*12*2-1))</f>
        <v>0</v>
      </c>
      <c r="H666" s="10">
        <f>IS_Data!B666</f>
        <v>0</v>
      </c>
    </row>
    <row r="667" spans="1:8" x14ac:dyDescent="0.5">
      <c r="A667" s="9">
        <f>+IS_Data!C667</f>
        <v>0</v>
      </c>
      <c r="B667" s="135">
        <f>IF('Summary P&amp;L'!$F$4="Libs Master","Libs Master",IF(AND('Summary P&amp;L'!$F$4="Liberatores Rollup",AND(H667&lt;&gt;"Libs_G_MA",H667&lt;&gt;"Libs_G_PH"))=TRUE,"Liberatores Rollup",IF(AND('Summary P&amp;L'!$F$4="Libs Grill Rollup",OR(H667="Libs_G_MA",H667="Libs_G_PH"))=TRUE,"Libs Grill Rollup",H667)))</f>
        <v>0</v>
      </c>
      <c r="C667" s="9">
        <f>+IS_Data!A667</f>
        <v>0</v>
      </c>
      <c r="D667" s="9">
        <f ca="1">+SUM(OFFSET(IS_Data!D667,0,('Summary P&amp;L'!$D$6-2018-1)*12):OFFSET(IS_Data!D667,0,('Summary P&amp;L'!$D$6-2018-1)*12+'Summary P&amp;L'!$B$2-1))</f>
        <v>0</v>
      </c>
      <c r="E667" s="9">
        <f ca="1">OFFSET(IS_Data!D667,0,('Summary P&amp;L'!$D$6-2018)*12+'Summary P&amp;L'!$B$2-1)</f>
        <v>0</v>
      </c>
      <c r="F667" s="9">
        <f ca="1">OFFSET(IS_Data!D667,0,('Summary P&amp;L'!$D$6-2018-1)*12+'Summary P&amp;L'!$B$2-1)</f>
        <v>0</v>
      </c>
      <c r="G667" s="7">
        <f ca="1">+SUM(OFFSET(IS_Data!D667,0,(-2015+'Summary P&amp;L'!$D$6)*12+'Summary P&amp;L'!$B$1-1):OFFSET(IS_Data!D667,0,(-2015+'Summary P&amp;L'!$D$6)*12*2-1))</f>
        <v>0</v>
      </c>
      <c r="H667" s="10">
        <f>IS_Data!B667</f>
        <v>0</v>
      </c>
    </row>
    <row r="668" spans="1:8" x14ac:dyDescent="0.5">
      <c r="A668" s="9">
        <f>+IS_Data!C668</f>
        <v>0</v>
      </c>
      <c r="B668" s="135">
        <f>IF('Summary P&amp;L'!$F$4="Libs Master","Libs Master",IF(AND('Summary P&amp;L'!$F$4="Liberatores Rollup",AND(H668&lt;&gt;"Libs_G_MA",H668&lt;&gt;"Libs_G_PH"))=TRUE,"Liberatores Rollup",IF(AND('Summary P&amp;L'!$F$4="Libs Grill Rollup",OR(H668="Libs_G_MA",H668="Libs_G_PH"))=TRUE,"Libs Grill Rollup",H668)))</f>
        <v>0</v>
      </c>
      <c r="C668" s="9">
        <f>+IS_Data!A668</f>
        <v>0</v>
      </c>
      <c r="D668" s="9">
        <f ca="1">+SUM(OFFSET(IS_Data!D668,0,('Summary P&amp;L'!$D$6-2018-1)*12):OFFSET(IS_Data!D668,0,('Summary P&amp;L'!$D$6-2018-1)*12+'Summary P&amp;L'!$B$2-1))</f>
        <v>0</v>
      </c>
      <c r="E668" s="9">
        <f ca="1">OFFSET(IS_Data!D668,0,('Summary P&amp;L'!$D$6-2018)*12+'Summary P&amp;L'!$B$2-1)</f>
        <v>0</v>
      </c>
      <c r="F668" s="9">
        <f ca="1">OFFSET(IS_Data!D668,0,('Summary P&amp;L'!$D$6-2018-1)*12+'Summary P&amp;L'!$B$2-1)</f>
        <v>0</v>
      </c>
      <c r="G668" s="7">
        <f ca="1">+SUM(OFFSET(IS_Data!D668,0,(-2015+'Summary P&amp;L'!$D$6)*12+'Summary P&amp;L'!$B$1-1):OFFSET(IS_Data!D668,0,(-2015+'Summary P&amp;L'!$D$6)*12*2-1))</f>
        <v>0</v>
      </c>
      <c r="H668" s="10">
        <f>IS_Data!B668</f>
        <v>0</v>
      </c>
    </row>
    <row r="669" spans="1:8" x14ac:dyDescent="0.5">
      <c r="A669" s="9">
        <f>+IS_Data!C669</f>
        <v>0</v>
      </c>
      <c r="B669" s="135">
        <f>IF('Summary P&amp;L'!$F$4="Libs Master","Libs Master",IF(AND('Summary P&amp;L'!$F$4="Liberatores Rollup",AND(H669&lt;&gt;"Libs_G_MA",H669&lt;&gt;"Libs_G_PH"))=TRUE,"Liberatores Rollup",IF(AND('Summary P&amp;L'!$F$4="Libs Grill Rollup",OR(H669="Libs_G_MA",H669="Libs_G_PH"))=TRUE,"Libs Grill Rollup",H669)))</f>
        <v>0</v>
      </c>
      <c r="C669" s="9">
        <f>+IS_Data!A669</f>
        <v>0</v>
      </c>
      <c r="D669" s="9">
        <f ca="1">+SUM(OFFSET(IS_Data!D669,0,('Summary P&amp;L'!$D$6-2018-1)*12):OFFSET(IS_Data!D669,0,('Summary P&amp;L'!$D$6-2018-1)*12+'Summary P&amp;L'!$B$2-1))</f>
        <v>0</v>
      </c>
      <c r="E669" s="9">
        <f ca="1">OFFSET(IS_Data!D669,0,('Summary P&amp;L'!$D$6-2018)*12+'Summary P&amp;L'!$B$2-1)</f>
        <v>0</v>
      </c>
      <c r="F669" s="9">
        <f ca="1">OFFSET(IS_Data!D669,0,('Summary P&amp;L'!$D$6-2018-1)*12+'Summary P&amp;L'!$B$2-1)</f>
        <v>0</v>
      </c>
      <c r="G669" s="7">
        <f ca="1">+SUM(OFFSET(IS_Data!D669,0,(-2015+'Summary P&amp;L'!$D$6)*12+'Summary P&amp;L'!$B$1-1):OFFSET(IS_Data!D669,0,(-2015+'Summary P&amp;L'!$D$6)*12*2-1))</f>
        <v>0</v>
      </c>
      <c r="H669" s="10">
        <f>IS_Data!B669</f>
        <v>0</v>
      </c>
    </row>
    <row r="670" spans="1:8" x14ac:dyDescent="0.5">
      <c r="A670" s="9">
        <f>+IS_Data!C670</f>
        <v>0</v>
      </c>
      <c r="B670" s="135">
        <f>IF('Summary P&amp;L'!$F$4="Libs Master","Libs Master",IF(AND('Summary P&amp;L'!$F$4="Liberatores Rollup",AND(H670&lt;&gt;"Libs_G_MA",H670&lt;&gt;"Libs_G_PH"))=TRUE,"Liberatores Rollup",IF(AND('Summary P&amp;L'!$F$4="Libs Grill Rollup",OR(H670="Libs_G_MA",H670="Libs_G_PH"))=TRUE,"Libs Grill Rollup",H670)))</f>
        <v>0</v>
      </c>
      <c r="C670" s="9">
        <f>+IS_Data!A670</f>
        <v>0</v>
      </c>
      <c r="D670" s="9">
        <f ca="1">+SUM(OFFSET(IS_Data!D670,0,('Summary P&amp;L'!$D$6-2018-1)*12):OFFSET(IS_Data!D670,0,('Summary P&amp;L'!$D$6-2018-1)*12+'Summary P&amp;L'!$B$2-1))</f>
        <v>0</v>
      </c>
      <c r="E670" s="9">
        <f ca="1">OFFSET(IS_Data!D670,0,('Summary P&amp;L'!$D$6-2018)*12+'Summary P&amp;L'!$B$2-1)</f>
        <v>0</v>
      </c>
      <c r="F670" s="9">
        <f ca="1">OFFSET(IS_Data!D670,0,('Summary P&amp;L'!$D$6-2018-1)*12+'Summary P&amp;L'!$B$2-1)</f>
        <v>0</v>
      </c>
      <c r="G670" s="7">
        <f ca="1">+SUM(OFFSET(IS_Data!D670,0,(-2015+'Summary P&amp;L'!$D$6)*12+'Summary P&amp;L'!$B$1-1):OFFSET(IS_Data!D670,0,(-2015+'Summary P&amp;L'!$D$6)*12*2-1))</f>
        <v>0</v>
      </c>
      <c r="H670" s="10">
        <f>IS_Data!B670</f>
        <v>0</v>
      </c>
    </row>
    <row r="671" spans="1:8" x14ac:dyDescent="0.5">
      <c r="A671" s="9">
        <f>+IS_Data!C671</f>
        <v>0</v>
      </c>
      <c r="B671" s="135">
        <f>IF('Summary P&amp;L'!$F$4="Libs Master","Libs Master",IF(AND('Summary P&amp;L'!$F$4="Liberatores Rollup",AND(H671&lt;&gt;"Libs_G_MA",H671&lt;&gt;"Libs_G_PH"))=TRUE,"Liberatores Rollup",IF(AND('Summary P&amp;L'!$F$4="Libs Grill Rollup",OR(H671="Libs_G_MA",H671="Libs_G_PH"))=TRUE,"Libs Grill Rollup",H671)))</f>
        <v>0</v>
      </c>
      <c r="C671" s="9">
        <f>+IS_Data!A671</f>
        <v>0</v>
      </c>
      <c r="D671" s="9">
        <f ca="1">+SUM(OFFSET(IS_Data!D671,0,('Summary P&amp;L'!$D$6-2018-1)*12):OFFSET(IS_Data!D671,0,('Summary P&amp;L'!$D$6-2018-1)*12+'Summary P&amp;L'!$B$2-1))</f>
        <v>0</v>
      </c>
      <c r="E671" s="9">
        <f ca="1">OFFSET(IS_Data!D671,0,('Summary P&amp;L'!$D$6-2018)*12+'Summary P&amp;L'!$B$2-1)</f>
        <v>0</v>
      </c>
      <c r="F671" s="9">
        <f ca="1">OFFSET(IS_Data!D671,0,('Summary P&amp;L'!$D$6-2018-1)*12+'Summary P&amp;L'!$B$2-1)</f>
        <v>0</v>
      </c>
      <c r="G671" s="7">
        <f ca="1">+SUM(OFFSET(IS_Data!D671,0,(-2015+'Summary P&amp;L'!$D$6)*12+'Summary P&amp;L'!$B$1-1):OFFSET(IS_Data!D671,0,(-2015+'Summary P&amp;L'!$D$6)*12*2-1))</f>
        <v>0</v>
      </c>
      <c r="H671" s="10">
        <f>IS_Data!B671</f>
        <v>0</v>
      </c>
    </row>
    <row r="672" spans="1:8" x14ac:dyDescent="0.5">
      <c r="A672" s="9">
        <f>+IS_Data!C672</f>
        <v>0</v>
      </c>
      <c r="B672" s="135">
        <f>IF('Summary P&amp;L'!$F$4="Libs Master","Libs Master",IF(AND('Summary P&amp;L'!$F$4="Liberatores Rollup",AND(H672&lt;&gt;"Libs_G_MA",H672&lt;&gt;"Libs_G_PH"))=TRUE,"Liberatores Rollup",IF(AND('Summary P&amp;L'!$F$4="Libs Grill Rollup",OR(H672="Libs_G_MA",H672="Libs_G_PH"))=TRUE,"Libs Grill Rollup",H672)))</f>
        <v>0</v>
      </c>
      <c r="C672" s="9">
        <f>+IS_Data!A672</f>
        <v>0</v>
      </c>
      <c r="D672" s="9">
        <f ca="1">+SUM(OFFSET(IS_Data!D672,0,('Summary P&amp;L'!$D$6-2018-1)*12):OFFSET(IS_Data!D672,0,('Summary P&amp;L'!$D$6-2018-1)*12+'Summary P&amp;L'!$B$2-1))</f>
        <v>0</v>
      </c>
      <c r="E672" s="9">
        <f ca="1">OFFSET(IS_Data!D672,0,('Summary P&amp;L'!$D$6-2018)*12+'Summary P&amp;L'!$B$2-1)</f>
        <v>0</v>
      </c>
      <c r="F672" s="9">
        <f ca="1">OFFSET(IS_Data!D672,0,('Summary P&amp;L'!$D$6-2018-1)*12+'Summary P&amp;L'!$B$2-1)</f>
        <v>0</v>
      </c>
      <c r="G672" s="7">
        <f ca="1">+SUM(OFFSET(IS_Data!D672,0,(-2015+'Summary P&amp;L'!$D$6)*12+'Summary P&amp;L'!$B$1-1):OFFSET(IS_Data!D672,0,(-2015+'Summary P&amp;L'!$D$6)*12*2-1))</f>
        <v>0</v>
      </c>
      <c r="H672" s="10">
        <f>IS_Data!B672</f>
        <v>0</v>
      </c>
    </row>
    <row r="673" spans="1:8" x14ac:dyDescent="0.5">
      <c r="A673" s="9">
        <f>+IS_Data!C673</f>
        <v>0</v>
      </c>
      <c r="B673" s="135">
        <f>IF('Summary P&amp;L'!$F$4="Libs Master","Libs Master",IF(AND('Summary P&amp;L'!$F$4="Liberatores Rollup",AND(H673&lt;&gt;"Libs_G_MA",H673&lt;&gt;"Libs_G_PH"))=TRUE,"Liberatores Rollup",IF(AND('Summary P&amp;L'!$F$4="Libs Grill Rollup",OR(H673="Libs_G_MA",H673="Libs_G_PH"))=TRUE,"Libs Grill Rollup",H673)))</f>
        <v>0</v>
      </c>
      <c r="C673" s="9">
        <f>+IS_Data!A673</f>
        <v>0</v>
      </c>
      <c r="D673" s="9">
        <f ca="1">+SUM(OFFSET(IS_Data!D673,0,('Summary P&amp;L'!$D$6-2018-1)*12):OFFSET(IS_Data!D673,0,('Summary P&amp;L'!$D$6-2018-1)*12+'Summary P&amp;L'!$B$2-1))</f>
        <v>0</v>
      </c>
      <c r="E673" s="9">
        <f ca="1">OFFSET(IS_Data!D673,0,('Summary P&amp;L'!$D$6-2018)*12+'Summary P&amp;L'!$B$2-1)</f>
        <v>0</v>
      </c>
      <c r="F673" s="9">
        <f ca="1">OFFSET(IS_Data!D673,0,('Summary P&amp;L'!$D$6-2018-1)*12+'Summary P&amp;L'!$B$2-1)</f>
        <v>0</v>
      </c>
      <c r="G673" s="7">
        <f ca="1">+SUM(OFFSET(IS_Data!D673,0,(-2015+'Summary P&amp;L'!$D$6)*12+'Summary P&amp;L'!$B$1-1):OFFSET(IS_Data!D673,0,(-2015+'Summary P&amp;L'!$D$6)*12*2-1))</f>
        <v>0</v>
      </c>
      <c r="H673" s="10">
        <f>IS_Data!B673</f>
        <v>0</v>
      </c>
    </row>
    <row r="674" spans="1:8" x14ac:dyDescent="0.5">
      <c r="A674" s="9">
        <f>+IS_Data!C674</f>
        <v>0</v>
      </c>
      <c r="B674" s="135">
        <f>IF('Summary P&amp;L'!$F$4="Libs Master","Libs Master",IF(AND('Summary P&amp;L'!$F$4="Liberatores Rollup",AND(H674&lt;&gt;"Libs_G_MA",H674&lt;&gt;"Libs_G_PH"))=TRUE,"Liberatores Rollup",IF(AND('Summary P&amp;L'!$F$4="Libs Grill Rollup",OR(H674="Libs_G_MA",H674="Libs_G_PH"))=TRUE,"Libs Grill Rollup",H674)))</f>
        <v>0</v>
      </c>
      <c r="C674" s="9">
        <f>+IS_Data!A674</f>
        <v>0</v>
      </c>
      <c r="D674" s="9">
        <f ca="1">+SUM(OFFSET(IS_Data!D674,0,('Summary P&amp;L'!$D$6-2018-1)*12):OFFSET(IS_Data!D674,0,('Summary P&amp;L'!$D$6-2018-1)*12+'Summary P&amp;L'!$B$2-1))</f>
        <v>0</v>
      </c>
      <c r="E674" s="9">
        <f ca="1">OFFSET(IS_Data!D674,0,('Summary P&amp;L'!$D$6-2018)*12+'Summary P&amp;L'!$B$2-1)</f>
        <v>0</v>
      </c>
      <c r="F674" s="9">
        <f ca="1">OFFSET(IS_Data!D674,0,('Summary P&amp;L'!$D$6-2018-1)*12+'Summary P&amp;L'!$B$2-1)</f>
        <v>0</v>
      </c>
      <c r="G674" s="7">
        <f ca="1">+SUM(OFFSET(IS_Data!D674,0,(-2015+'Summary P&amp;L'!$D$6)*12+'Summary P&amp;L'!$B$1-1):OFFSET(IS_Data!D674,0,(-2015+'Summary P&amp;L'!$D$6)*12*2-1))</f>
        <v>0</v>
      </c>
      <c r="H674" s="10">
        <f>IS_Data!B674</f>
        <v>0</v>
      </c>
    </row>
    <row r="675" spans="1:8" x14ac:dyDescent="0.5">
      <c r="A675" s="9">
        <f>+IS_Data!C675</f>
        <v>0</v>
      </c>
      <c r="B675" s="135">
        <f>IF('Summary P&amp;L'!$F$4="Libs Master","Libs Master",IF(AND('Summary P&amp;L'!$F$4="Liberatores Rollup",AND(H675&lt;&gt;"Libs_G_MA",H675&lt;&gt;"Libs_G_PH"))=TRUE,"Liberatores Rollup",IF(AND('Summary P&amp;L'!$F$4="Libs Grill Rollup",OR(H675="Libs_G_MA",H675="Libs_G_PH"))=TRUE,"Libs Grill Rollup",H675)))</f>
        <v>0</v>
      </c>
      <c r="C675" s="9">
        <f>+IS_Data!A675</f>
        <v>0</v>
      </c>
      <c r="D675" s="9">
        <f ca="1">+SUM(OFFSET(IS_Data!D675,0,('Summary P&amp;L'!$D$6-2018-1)*12):OFFSET(IS_Data!D675,0,('Summary P&amp;L'!$D$6-2018-1)*12+'Summary P&amp;L'!$B$2-1))</f>
        <v>0</v>
      </c>
      <c r="E675" s="9">
        <f ca="1">OFFSET(IS_Data!D675,0,('Summary P&amp;L'!$D$6-2018)*12+'Summary P&amp;L'!$B$2-1)</f>
        <v>0</v>
      </c>
      <c r="F675" s="9">
        <f ca="1">OFFSET(IS_Data!D675,0,('Summary P&amp;L'!$D$6-2018-1)*12+'Summary P&amp;L'!$B$2-1)</f>
        <v>0</v>
      </c>
      <c r="G675" s="7">
        <f ca="1">+SUM(OFFSET(IS_Data!D675,0,(-2015+'Summary P&amp;L'!$D$6)*12+'Summary P&amp;L'!$B$1-1):OFFSET(IS_Data!D675,0,(-2015+'Summary P&amp;L'!$D$6)*12*2-1))</f>
        <v>0</v>
      </c>
      <c r="H675" s="10">
        <f>IS_Data!B675</f>
        <v>0</v>
      </c>
    </row>
    <row r="676" spans="1:8" x14ac:dyDescent="0.5">
      <c r="A676" s="9">
        <f>+IS_Data!C676</f>
        <v>0</v>
      </c>
      <c r="B676" s="135">
        <f>IF('Summary P&amp;L'!$F$4="Libs Master","Libs Master",IF(AND('Summary P&amp;L'!$F$4="Liberatores Rollup",AND(H676&lt;&gt;"Libs_G_MA",H676&lt;&gt;"Libs_G_PH"))=TRUE,"Liberatores Rollup",IF(AND('Summary P&amp;L'!$F$4="Libs Grill Rollup",OR(H676="Libs_G_MA",H676="Libs_G_PH"))=TRUE,"Libs Grill Rollup",H676)))</f>
        <v>0</v>
      </c>
      <c r="C676" s="9">
        <f>+IS_Data!A676</f>
        <v>0</v>
      </c>
      <c r="D676" s="9">
        <f ca="1">+SUM(OFFSET(IS_Data!D676,0,('Summary P&amp;L'!$D$6-2018-1)*12):OFFSET(IS_Data!D676,0,('Summary P&amp;L'!$D$6-2018-1)*12+'Summary P&amp;L'!$B$2-1))</f>
        <v>0</v>
      </c>
      <c r="E676" s="9">
        <f ca="1">OFFSET(IS_Data!D676,0,('Summary P&amp;L'!$D$6-2018)*12+'Summary P&amp;L'!$B$2-1)</f>
        <v>0</v>
      </c>
      <c r="F676" s="9">
        <f ca="1">OFFSET(IS_Data!D676,0,('Summary P&amp;L'!$D$6-2018-1)*12+'Summary P&amp;L'!$B$2-1)</f>
        <v>0</v>
      </c>
      <c r="G676" s="7">
        <f ca="1">+SUM(OFFSET(IS_Data!D676,0,(-2015+'Summary P&amp;L'!$D$6)*12+'Summary P&amp;L'!$B$1-1):OFFSET(IS_Data!D676,0,(-2015+'Summary P&amp;L'!$D$6)*12*2-1))</f>
        <v>0</v>
      </c>
      <c r="H676" s="10">
        <f>IS_Data!B676</f>
        <v>0</v>
      </c>
    </row>
    <row r="677" spans="1:8" x14ac:dyDescent="0.5">
      <c r="A677" s="9">
        <f>+IS_Data!C677</f>
        <v>0</v>
      </c>
      <c r="B677" s="135">
        <f>IF('Summary P&amp;L'!$F$4="Libs Master","Libs Master",IF(AND('Summary P&amp;L'!$F$4="Liberatores Rollup",AND(H677&lt;&gt;"Libs_G_MA",H677&lt;&gt;"Libs_G_PH"))=TRUE,"Liberatores Rollup",IF(AND('Summary P&amp;L'!$F$4="Libs Grill Rollup",OR(H677="Libs_G_MA",H677="Libs_G_PH"))=TRUE,"Libs Grill Rollup",H677)))</f>
        <v>0</v>
      </c>
      <c r="C677" s="9">
        <f>+IS_Data!A677</f>
        <v>0</v>
      </c>
      <c r="D677" s="9">
        <f ca="1">+SUM(OFFSET(IS_Data!D677,0,('Summary P&amp;L'!$D$6-2018-1)*12):OFFSET(IS_Data!D677,0,('Summary P&amp;L'!$D$6-2018-1)*12+'Summary P&amp;L'!$B$2-1))</f>
        <v>0</v>
      </c>
      <c r="E677" s="9">
        <f ca="1">OFFSET(IS_Data!D677,0,('Summary P&amp;L'!$D$6-2018)*12+'Summary P&amp;L'!$B$2-1)</f>
        <v>0</v>
      </c>
      <c r="F677" s="9">
        <f ca="1">OFFSET(IS_Data!D677,0,('Summary P&amp;L'!$D$6-2018-1)*12+'Summary P&amp;L'!$B$2-1)</f>
        <v>0</v>
      </c>
      <c r="G677" s="7">
        <f ca="1">+SUM(OFFSET(IS_Data!D677,0,(-2015+'Summary P&amp;L'!$D$6)*12+'Summary P&amp;L'!$B$1-1):OFFSET(IS_Data!D677,0,(-2015+'Summary P&amp;L'!$D$6)*12*2-1))</f>
        <v>0</v>
      </c>
      <c r="H677" s="10">
        <f>IS_Data!B677</f>
        <v>0</v>
      </c>
    </row>
    <row r="678" spans="1:8" x14ac:dyDescent="0.5">
      <c r="A678" s="9">
        <f>+IS_Data!C678</f>
        <v>0</v>
      </c>
      <c r="B678" s="135">
        <f>IF('Summary P&amp;L'!$F$4="Libs Master","Libs Master",IF(AND('Summary P&amp;L'!$F$4="Liberatores Rollup",AND(H678&lt;&gt;"Libs_G_MA",H678&lt;&gt;"Libs_G_PH"))=TRUE,"Liberatores Rollup",IF(AND('Summary P&amp;L'!$F$4="Libs Grill Rollup",OR(H678="Libs_G_MA",H678="Libs_G_PH"))=TRUE,"Libs Grill Rollup",H678)))</f>
        <v>0</v>
      </c>
      <c r="C678" s="9">
        <f>+IS_Data!A678</f>
        <v>0</v>
      </c>
      <c r="D678" s="9">
        <f ca="1">+SUM(OFFSET(IS_Data!D678,0,('Summary P&amp;L'!$D$6-2018-1)*12):OFFSET(IS_Data!D678,0,('Summary P&amp;L'!$D$6-2018-1)*12+'Summary P&amp;L'!$B$2-1))</f>
        <v>0</v>
      </c>
      <c r="E678" s="9">
        <f ca="1">OFFSET(IS_Data!D678,0,('Summary P&amp;L'!$D$6-2018)*12+'Summary P&amp;L'!$B$2-1)</f>
        <v>0</v>
      </c>
      <c r="F678" s="9">
        <f ca="1">OFFSET(IS_Data!D678,0,('Summary P&amp;L'!$D$6-2018-1)*12+'Summary P&amp;L'!$B$2-1)</f>
        <v>0</v>
      </c>
      <c r="G678" s="7">
        <f ca="1">+SUM(OFFSET(IS_Data!D678,0,(-2015+'Summary P&amp;L'!$D$6)*12+'Summary P&amp;L'!$B$1-1):OFFSET(IS_Data!D678,0,(-2015+'Summary P&amp;L'!$D$6)*12*2-1))</f>
        <v>0</v>
      </c>
      <c r="H678" s="10">
        <f>IS_Data!B678</f>
        <v>0</v>
      </c>
    </row>
    <row r="679" spans="1:8" x14ac:dyDescent="0.5">
      <c r="A679" s="9">
        <f>+IS_Data!C679</f>
        <v>0</v>
      </c>
      <c r="B679" s="135">
        <f>IF('Summary P&amp;L'!$F$4="Libs Master","Libs Master",IF(AND('Summary P&amp;L'!$F$4="Liberatores Rollup",AND(H679&lt;&gt;"Libs_G_MA",H679&lt;&gt;"Libs_G_PH"))=TRUE,"Liberatores Rollup",IF(AND('Summary P&amp;L'!$F$4="Libs Grill Rollup",OR(H679="Libs_G_MA",H679="Libs_G_PH"))=TRUE,"Libs Grill Rollup",H679)))</f>
        <v>0</v>
      </c>
      <c r="C679" s="9">
        <f>+IS_Data!A679</f>
        <v>0</v>
      </c>
      <c r="D679" s="9">
        <f ca="1">+SUM(OFFSET(IS_Data!D679,0,('Summary P&amp;L'!$D$6-2018-1)*12):OFFSET(IS_Data!D679,0,('Summary P&amp;L'!$D$6-2018-1)*12+'Summary P&amp;L'!$B$2-1))</f>
        <v>0</v>
      </c>
      <c r="E679" s="9">
        <f ca="1">OFFSET(IS_Data!D679,0,('Summary P&amp;L'!$D$6-2018)*12+'Summary P&amp;L'!$B$2-1)</f>
        <v>0</v>
      </c>
      <c r="F679" s="9">
        <f ca="1">OFFSET(IS_Data!D679,0,('Summary P&amp;L'!$D$6-2018-1)*12+'Summary P&amp;L'!$B$2-1)</f>
        <v>0</v>
      </c>
      <c r="G679" s="7">
        <f ca="1">+SUM(OFFSET(IS_Data!D679,0,(-2015+'Summary P&amp;L'!$D$6)*12+'Summary P&amp;L'!$B$1-1):OFFSET(IS_Data!D679,0,(-2015+'Summary P&amp;L'!$D$6)*12*2-1))</f>
        <v>0</v>
      </c>
      <c r="H679" s="10">
        <f>IS_Data!B679</f>
        <v>0</v>
      </c>
    </row>
    <row r="680" spans="1:8" x14ac:dyDescent="0.5">
      <c r="A680" s="9">
        <f>+IS_Data!C680</f>
        <v>0</v>
      </c>
      <c r="B680" s="135">
        <f>IF('Summary P&amp;L'!$F$4="Libs Master","Libs Master",IF(AND('Summary P&amp;L'!$F$4="Liberatores Rollup",AND(H680&lt;&gt;"Libs_G_MA",H680&lt;&gt;"Libs_G_PH"))=TRUE,"Liberatores Rollup",IF(AND('Summary P&amp;L'!$F$4="Libs Grill Rollup",OR(H680="Libs_G_MA",H680="Libs_G_PH"))=TRUE,"Libs Grill Rollup",H680)))</f>
        <v>0</v>
      </c>
      <c r="C680" s="9">
        <f>+IS_Data!A680</f>
        <v>0</v>
      </c>
      <c r="D680" s="9">
        <f ca="1">+SUM(OFFSET(IS_Data!D680,0,('Summary P&amp;L'!$D$6-2018-1)*12):OFFSET(IS_Data!D680,0,('Summary P&amp;L'!$D$6-2018-1)*12+'Summary P&amp;L'!$B$2-1))</f>
        <v>0</v>
      </c>
      <c r="E680" s="9">
        <f ca="1">OFFSET(IS_Data!D680,0,('Summary P&amp;L'!$D$6-2018)*12+'Summary P&amp;L'!$B$2-1)</f>
        <v>0</v>
      </c>
      <c r="F680" s="9">
        <f ca="1">OFFSET(IS_Data!D680,0,('Summary P&amp;L'!$D$6-2018-1)*12+'Summary P&amp;L'!$B$2-1)</f>
        <v>0</v>
      </c>
      <c r="G680" s="7">
        <f ca="1">+SUM(OFFSET(IS_Data!D680,0,(-2015+'Summary P&amp;L'!$D$6)*12+'Summary P&amp;L'!$B$1-1):OFFSET(IS_Data!D680,0,(-2015+'Summary P&amp;L'!$D$6)*12*2-1))</f>
        <v>0</v>
      </c>
      <c r="H680" s="10">
        <f>IS_Data!B680</f>
        <v>0</v>
      </c>
    </row>
    <row r="681" spans="1:8" x14ac:dyDescent="0.5">
      <c r="A681" s="9">
        <f>+IS_Data!C681</f>
        <v>0</v>
      </c>
      <c r="B681" s="135">
        <f>IF('Summary P&amp;L'!$F$4="Libs Master","Libs Master",IF(AND('Summary P&amp;L'!$F$4="Liberatores Rollup",AND(H681&lt;&gt;"Libs_G_MA",H681&lt;&gt;"Libs_G_PH"))=TRUE,"Liberatores Rollup",IF(AND('Summary P&amp;L'!$F$4="Libs Grill Rollup",OR(H681="Libs_G_MA",H681="Libs_G_PH"))=TRUE,"Libs Grill Rollup",H681)))</f>
        <v>0</v>
      </c>
      <c r="C681" s="9">
        <f>+IS_Data!A681</f>
        <v>0</v>
      </c>
      <c r="D681" s="9">
        <f ca="1">+SUM(OFFSET(IS_Data!D681,0,('Summary P&amp;L'!$D$6-2018-1)*12):OFFSET(IS_Data!D681,0,('Summary P&amp;L'!$D$6-2018-1)*12+'Summary P&amp;L'!$B$2-1))</f>
        <v>0</v>
      </c>
      <c r="E681" s="9">
        <f ca="1">OFFSET(IS_Data!D681,0,('Summary P&amp;L'!$D$6-2018)*12+'Summary P&amp;L'!$B$2-1)</f>
        <v>0</v>
      </c>
      <c r="F681" s="9">
        <f ca="1">OFFSET(IS_Data!D681,0,('Summary P&amp;L'!$D$6-2018-1)*12+'Summary P&amp;L'!$B$2-1)</f>
        <v>0</v>
      </c>
      <c r="G681" s="7">
        <f ca="1">+SUM(OFFSET(IS_Data!D681,0,(-2015+'Summary P&amp;L'!$D$6)*12+'Summary P&amp;L'!$B$1-1):OFFSET(IS_Data!D681,0,(-2015+'Summary P&amp;L'!$D$6)*12*2-1))</f>
        <v>0</v>
      </c>
      <c r="H681" s="10">
        <f>IS_Data!B681</f>
        <v>0</v>
      </c>
    </row>
    <row r="682" spans="1:8" x14ac:dyDescent="0.5">
      <c r="A682" s="9">
        <f>+IS_Data!C682</f>
        <v>0</v>
      </c>
      <c r="B682" s="135">
        <f>IF('Summary P&amp;L'!$F$4="Libs Master","Libs Master",IF(AND('Summary P&amp;L'!$F$4="Liberatores Rollup",AND(H682&lt;&gt;"Libs_G_MA",H682&lt;&gt;"Libs_G_PH"))=TRUE,"Liberatores Rollup",IF(AND('Summary P&amp;L'!$F$4="Libs Grill Rollup",OR(H682="Libs_G_MA",H682="Libs_G_PH"))=TRUE,"Libs Grill Rollup",H682)))</f>
        <v>0</v>
      </c>
      <c r="C682" s="9">
        <f>+IS_Data!A682</f>
        <v>0</v>
      </c>
      <c r="D682" s="9">
        <f ca="1">+SUM(OFFSET(IS_Data!D682,0,('Summary P&amp;L'!$D$6-2018-1)*12):OFFSET(IS_Data!D682,0,('Summary P&amp;L'!$D$6-2018-1)*12+'Summary P&amp;L'!$B$2-1))</f>
        <v>0</v>
      </c>
      <c r="E682" s="9">
        <f ca="1">OFFSET(IS_Data!D682,0,('Summary P&amp;L'!$D$6-2018)*12+'Summary P&amp;L'!$B$2-1)</f>
        <v>0</v>
      </c>
      <c r="F682" s="9">
        <f ca="1">OFFSET(IS_Data!D682,0,('Summary P&amp;L'!$D$6-2018-1)*12+'Summary P&amp;L'!$B$2-1)</f>
        <v>0</v>
      </c>
      <c r="G682" s="7">
        <f ca="1">+SUM(OFFSET(IS_Data!D682,0,(-2015+'Summary P&amp;L'!$D$6)*12+'Summary P&amp;L'!$B$1-1):OFFSET(IS_Data!D682,0,(-2015+'Summary P&amp;L'!$D$6)*12*2-1))</f>
        <v>0</v>
      </c>
      <c r="H682" s="10">
        <f>IS_Data!B682</f>
        <v>0</v>
      </c>
    </row>
    <row r="683" spans="1:8" x14ac:dyDescent="0.5">
      <c r="A683" s="9">
        <f>+IS_Data!C683</f>
        <v>0</v>
      </c>
      <c r="B683" s="135">
        <f>IF('Summary P&amp;L'!$F$4="Libs Master","Libs Master",IF(AND('Summary P&amp;L'!$F$4="Liberatores Rollup",AND(H683&lt;&gt;"Libs_G_MA",H683&lt;&gt;"Libs_G_PH"))=TRUE,"Liberatores Rollup",IF(AND('Summary P&amp;L'!$F$4="Libs Grill Rollup",OR(H683="Libs_G_MA",H683="Libs_G_PH"))=TRUE,"Libs Grill Rollup",H683)))</f>
        <v>0</v>
      </c>
      <c r="C683" s="9">
        <f>+IS_Data!A683</f>
        <v>0</v>
      </c>
      <c r="D683" s="9">
        <f ca="1">+SUM(OFFSET(IS_Data!D683,0,('Summary P&amp;L'!$D$6-2018-1)*12):OFFSET(IS_Data!D683,0,('Summary P&amp;L'!$D$6-2018-1)*12+'Summary P&amp;L'!$B$2-1))</f>
        <v>0</v>
      </c>
      <c r="E683" s="9">
        <f ca="1">OFFSET(IS_Data!D683,0,('Summary P&amp;L'!$D$6-2018)*12+'Summary P&amp;L'!$B$2-1)</f>
        <v>0</v>
      </c>
      <c r="F683" s="9">
        <f ca="1">OFFSET(IS_Data!D683,0,('Summary P&amp;L'!$D$6-2018-1)*12+'Summary P&amp;L'!$B$2-1)</f>
        <v>0</v>
      </c>
      <c r="G683" s="7">
        <f ca="1">+SUM(OFFSET(IS_Data!D683,0,(-2015+'Summary P&amp;L'!$D$6)*12+'Summary P&amp;L'!$B$1-1):OFFSET(IS_Data!D683,0,(-2015+'Summary P&amp;L'!$D$6)*12*2-1))</f>
        <v>0</v>
      </c>
      <c r="H683" s="10">
        <f>IS_Data!B683</f>
        <v>0</v>
      </c>
    </row>
    <row r="684" spans="1:8" x14ac:dyDescent="0.5">
      <c r="A684" s="9">
        <f>+IS_Data!C684</f>
        <v>0</v>
      </c>
      <c r="B684" s="135">
        <f>IF('Summary P&amp;L'!$F$4="Libs Master","Libs Master",IF(AND('Summary P&amp;L'!$F$4="Liberatores Rollup",AND(H684&lt;&gt;"Libs_G_MA",H684&lt;&gt;"Libs_G_PH"))=TRUE,"Liberatores Rollup",IF(AND('Summary P&amp;L'!$F$4="Libs Grill Rollup",OR(H684="Libs_G_MA",H684="Libs_G_PH"))=TRUE,"Libs Grill Rollup",H684)))</f>
        <v>0</v>
      </c>
      <c r="C684" s="9">
        <f>+IS_Data!A684</f>
        <v>0</v>
      </c>
      <c r="D684" s="9">
        <f ca="1">+SUM(OFFSET(IS_Data!D684,0,('Summary P&amp;L'!$D$6-2018-1)*12):OFFSET(IS_Data!D684,0,('Summary P&amp;L'!$D$6-2018-1)*12+'Summary P&amp;L'!$B$2-1))</f>
        <v>0</v>
      </c>
      <c r="E684" s="9">
        <f ca="1">OFFSET(IS_Data!D684,0,('Summary P&amp;L'!$D$6-2018)*12+'Summary P&amp;L'!$B$2-1)</f>
        <v>0</v>
      </c>
      <c r="F684" s="9">
        <f ca="1">OFFSET(IS_Data!D684,0,('Summary P&amp;L'!$D$6-2018-1)*12+'Summary P&amp;L'!$B$2-1)</f>
        <v>0</v>
      </c>
      <c r="G684" s="7">
        <f ca="1">+SUM(OFFSET(IS_Data!D684,0,(-2015+'Summary P&amp;L'!$D$6)*12+'Summary P&amp;L'!$B$1-1):OFFSET(IS_Data!D684,0,(-2015+'Summary P&amp;L'!$D$6)*12*2-1))</f>
        <v>0</v>
      </c>
      <c r="H684" s="10">
        <f>IS_Data!B684</f>
        <v>0</v>
      </c>
    </row>
    <row r="685" spans="1:8" x14ac:dyDescent="0.5">
      <c r="A685" s="9">
        <f>+IS_Data!C685</f>
        <v>0</v>
      </c>
      <c r="B685" s="135">
        <f>IF('Summary P&amp;L'!$F$4="Libs Master","Libs Master",IF(AND('Summary P&amp;L'!$F$4="Liberatores Rollup",AND(H685&lt;&gt;"Libs_G_MA",H685&lt;&gt;"Libs_G_PH"))=TRUE,"Liberatores Rollup",IF(AND('Summary P&amp;L'!$F$4="Libs Grill Rollup",OR(H685="Libs_G_MA",H685="Libs_G_PH"))=TRUE,"Libs Grill Rollup",H685)))</f>
        <v>0</v>
      </c>
      <c r="C685" s="9">
        <f>+IS_Data!A685</f>
        <v>0</v>
      </c>
      <c r="D685" s="9">
        <f ca="1">+SUM(OFFSET(IS_Data!D685,0,('Summary P&amp;L'!$D$6-2018-1)*12):OFFSET(IS_Data!D685,0,('Summary P&amp;L'!$D$6-2018-1)*12+'Summary P&amp;L'!$B$2-1))</f>
        <v>0</v>
      </c>
      <c r="E685" s="9">
        <f ca="1">OFFSET(IS_Data!D685,0,('Summary P&amp;L'!$D$6-2018)*12+'Summary P&amp;L'!$B$2-1)</f>
        <v>0</v>
      </c>
      <c r="F685" s="9">
        <f ca="1">OFFSET(IS_Data!D685,0,('Summary P&amp;L'!$D$6-2018-1)*12+'Summary P&amp;L'!$B$2-1)</f>
        <v>0</v>
      </c>
      <c r="G685" s="7">
        <f ca="1">+SUM(OFFSET(IS_Data!D685,0,(-2015+'Summary P&amp;L'!$D$6)*12+'Summary P&amp;L'!$B$1-1):OFFSET(IS_Data!D685,0,(-2015+'Summary P&amp;L'!$D$6)*12*2-1))</f>
        <v>0</v>
      </c>
      <c r="H685" s="10">
        <f>IS_Data!B685</f>
        <v>0</v>
      </c>
    </row>
    <row r="686" spans="1:8" x14ac:dyDescent="0.5">
      <c r="A686" s="9">
        <f>+IS_Data!C686</f>
        <v>0</v>
      </c>
      <c r="B686" s="135">
        <f>IF('Summary P&amp;L'!$F$4="Libs Master","Libs Master",IF(AND('Summary P&amp;L'!$F$4="Liberatores Rollup",AND(H686&lt;&gt;"Libs_G_MA",H686&lt;&gt;"Libs_G_PH"))=TRUE,"Liberatores Rollup",IF(AND('Summary P&amp;L'!$F$4="Libs Grill Rollup",OR(H686="Libs_G_MA",H686="Libs_G_PH"))=TRUE,"Libs Grill Rollup",H686)))</f>
        <v>0</v>
      </c>
      <c r="C686" s="9">
        <f>+IS_Data!A686</f>
        <v>0</v>
      </c>
      <c r="D686" s="9">
        <f ca="1">+SUM(OFFSET(IS_Data!D686,0,('Summary P&amp;L'!$D$6-2018-1)*12):OFFSET(IS_Data!D686,0,('Summary P&amp;L'!$D$6-2018-1)*12+'Summary P&amp;L'!$B$2-1))</f>
        <v>0</v>
      </c>
      <c r="E686" s="9">
        <f ca="1">OFFSET(IS_Data!D686,0,('Summary P&amp;L'!$D$6-2018)*12+'Summary P&amp;L'!$B$2-1)</f>
        <v>0</v>
      </c>
      <c r="F686" s="9">
        <f ca="1">OFFSET(IS_Data!D686,0,('Summary P&amp;L'!$D$6-2018-1)*12+'Summary P&amp;L'!$B$2-1)</f>
        <v>0</v>
      </c>
      <c r="G686" s="7">
        <f ca="1">+SUM(OFFSET(IS_Data!D686,0,(-2015+'Summary P&amp;L'!$D$6)*12+'Summary P&amp;L'!$B$1-1):OFFSET(IS_Data!D686,0,(-2015+'Summary P&amp;L'!$D$6)*12*2-1))</f>
        <v>0</v>
      </c>
      <c r="H686" s="10">
        <f>IS_Data!B686</f>
        <v>0</v>
      </c>
    </row>
    <row r="687" spans="1:8" x14ac:dyDescent="0.5">
      <c r="A687" s="9">
        <f>+IS_Data!C687</f>
        <v>0</v>
      </c>
      <c r="B687" s="135">
        <f>IF('Summary P&amp;L'!$F$4="Libs Master","Libs Master",IF(AND('Summary P&amp;L'!$F$4="Liberatores Rollup",AND(H687&lt;&gt;"Libs_G_MA",H687&lt;&gt;"Libs_G_PH"))=TRUE,"Liberatores Rollup",IF(AND('Summary P&amp;L'!$F$4="Libs Grill Rollup",OR(H687="Libs_G_MA",H687="Libs_G_PH"))=TRUE,"Libs Grill Rollup",H687)))</f>
        <v>0</v>
      </c>
      <c r="C687" s="9">
        <f>+IS_Data!A687</f>
        <v>0</v>
      </c>
      <c r="D687" s="9">
        <f ca="1">+SUM(OFFSET(IS_Data!D687,0,('Summary P&amp;L'!$D$6-2018-1)*12):OFFSET(IS_Data!D687,0,('Summary P&amp;L'!$D$6-2018-1)*12+'Summary P&amp;L'!$B$2-1))</f>
        <v>0</v>
      </c>
      <c r="E687" s="9">
        <f ca="1">OFFSET(IS_Data!D687,0,('Summary P&amp;L'!$D$6-2018)*12+'Summary P&amp;L'!$B$2-1)</f>
        <v>0</v>
      </c>
      <c r="F687" s="9">
        <f ca="1">OFFSET(IS_Data!D687,0,('Summary P&amp;L'!$D$6-2018-1)*12+'Summary P&amp;L'!$B$2-1)</f>
        <v>0</v>
      </c>
      <c r="G687" s="7">
        <f ca="1">+SUM(OFFSET(IS_Data!D687,0,(-2015+'Summary P&amp;L'!$D$6)*12+'Summary P&amp;L'!$B$1-1):OFFSET(IS_Data!D687,0,(-2015+'Summary P&amp;L'!$D$6)*12*2-1))</f>
        <v>0</v>
      </c>
      <c r="H687" s="10">
        <f>IS_Data!B687</f>
        <v>0</v>
      </c>
    </row>
    <row r="688" spans="1:8" x14ac:dyDescent="0.5">
      <c r="A688" s="9">
        <f>+IS_Data!C688</f>
        <v>0</v>
      </c>
      <c r="B688" s="135">
        <f>IF('Summary P&amp;L'!$F$4="Libs Master","Libs Master",IF(AND('Summary P&amp;L'!$F$4="Liberatores Rollup",AND(H688&lt;&gt;"Libs_G_MA",H688&lt;&gt;"Libs_G_PH"))=TRUE,"Liberatores Rollup",IF(AND('Summary P&amp;L'!$F$4="Libs Grill Rollup",OR(H688="Libs_G_MA",H688="Libs_G_PH"))=TRUE,"Libs Grill Rollup",H688)))</f>
        <v>0</v>
      </c>
      <c r="C688" s="9">
        <f>+IS_Data!A688</f>
        <v>0</v>
      </c>
      <c r="D688" s="9">
        <f ca="1">+SUM(OFFSET(IS_Data!D688,0,('Summary P&amp;L'!$D$6-2018-1)*12):OFFSET(IS_Data!D688,0,('Summary P&amp;L'!$D$6-2018-1)*12+'Summary P&amp;L'!$B$2-1))</f>
        <v>0</v>
      </c>
      <c r="E688" s="9">
        <f ca="1">OFFSET(IS_Data!D688,0,('Summary P&amp;L'!$D$6-2018)*12+'Summary P&amp;L'!$B$2-1)</f>
        <v>0</v>
      </c>
      <c r="F688" s="9">
        <f ca="1">OFFSET(IS_Data!D688,0,('Summary P&amp;L'!$D$6-2018-1)*12+'Summary P&amp;L'!$B$2-1)</f>
        <v>0</v>
      </c>
      <c r="G688" s="7">
        <f ca="1">+SUM(OFFSET(IS_Data!D688,0,(-2015+'Summary P&amp;L'!$D$6)*12+'Summary P&amp;L'!$B$1-1):OFFSET(IS_Data!D688,0,(-2015+'Summary P&amp;L'!$D$6)*12*2-1))</f>
        <v>0</v>
      </c>
      <c r="H688" s="10">
        <f>IS_Data!B688</f>
        <v>0</v>
      </c>
    </row>
    <row r="689" spans="1:8" x14ac:dyDescent="0.5">
      <c r="A689" s="9">
        <f>+IS_Data!C689</f>
        <v>0</v>
      </c>
      <c r="B689" s="135">
        <f>IF('Summary P&amp;L'!$F$4="Libs Master","Libs Master",IF(AND('Summary P&amp;L'!$F$4="Liberatores Rollup",AND(H689&lt;&gt;"Libs_G_MA",H689&lt;&gt;"Libs_G_PH"))=TRUE,"Liberatores Rollup",IF(AND('Summary P&amp;L'!$F$4="Libs Grill Rollup",OR(H689="Libs_G_MA",H689="Libs_G_PH"))=TRUE,"Libs Grill Rollup",H689)))</f>
        <v>0</v>
      </c>
      <c r="C689" s="9">
        <f>+IS_Data!A689</f>
        <v>0</v>
      </c>
      <c r="D689" s="9">
        <f ca="1">+SUM(OFFSET(IS_Data!D689,0,('Summary P&amp;L'!$D$6-2018-1)*12):OFFSET(IS_Data!D689,0,('Summary P&amp;L'!$D$6-2018-1)*12+'Summary P&amp;L'!$B$2-1))</f>
        <v>0</v>
      </c>
      <c r="E689" s="9">
        <f ca="1">OFFSET(IS_Data!D689,0,('Summary P&amp;L'!$D$6-2018)*12+'Summary P&amp;L'!$B$2-1)</f>
        <v>0</v>
      </c>
      <c r="F689" s="9">
        <f ca="1">OFFSET(IS_Data!D689,0,('Summary P&amp;L'!$D$6-2018-1)*12+'Summary P&amp;L'!$B$2-1)</f>
        <v>0</v>
      </c>
      <c r="G689" s="7">
        <f ca="1">+SUM(OFFSET(IS_Data!D689,0,(-2015+'Summary P&amp;L'!$D$6)*12+'Summary P&amp;L'!$B$1-1):OFFSET(IS_Data!D689,0,(-2015+'Summary P&amp;L'!$D$6)*12*2-1))</f>
        <v>0</v>
      </c>
      <c r="H689" s="10">
        <f>IS_Data!B689</f>
        <v>0</v>
      </c>
    </row>
    <row r="690" spans="1:8" x14ac:dyDescent="0.5">
      <c r="A690" s="9">
        <f>+IS_Data!C690</f>
        <v>0</v>
      </c>
      <c r="B690" s="135">
        <f>IF('Summary P&amp;L'!$F$4="Libs Master","Libs Master",IF(AND('Summary P&amp;L'!$F$4="Liberatores Rollup",AND(H690&lt;&gt;"Libs_G_MA",H690&lt;&gt;"Libs_G_PH"))=TRUE,"Liberatores Rollup",IF(AND('Summary P&amp;L'!$F$4="Libs Grill Rollup",OR(H690="Libs_G_MA",H690="Libs_G_PH"))=TRUE,"Libs Grill Rollup",H690)))</f>
        <v>0</v>
      </c>
      <c r="C690" s="9">
        <f>+IS_Data!A690</f>
        <v>0</v>
      </c>
      <c r="D690" s="9">
        <f ca="1">+SUM(OFFSET(IS_Data!D690,0,('Summary P&amp;L'!$D$6-2018-1)*12):OFFSET(IS_Data!D690,0,('Summary P&amp;L'!$D$6-2018-1)*12+'Summary P&amp;L'!$B$2-1))</f>
        <v>0</v>
      </c>
      <c r="E690" s="9">
        <f ca="1">OFFSET(IS_Data!D690,0,('Summary P&amp;L'!$D$6-2018)*12+'Summary P&amp;L'!$B$2-1)</f>
        <v>0</v>
      </c>
      <c r="F690" s="9">
        <f ca="1">OFFSET(IS_Data!D690,0,('Summary P&amp;L'!$D$6-2018-1)*12+'Summary P&amp;L'!$B$2-1)</f>
        <v>0</v>
      </c>
      <c r="G690" s="7">
        <f ca="1">+SUM(OFFSET(IS_Data!D690,0,(-2015+'Summary P&amp;L'!$D$6)*12+'Summary P&amp;L'!$B$1-1):OFFSET(IS_Data!D690,0,(-2015+'Summary P&amp;L'!$D$6)*12*2-1))</f>
        <v>0</v>
      </c>
      <c r="H690" s="10">
        <f>IS_Data!B690</f>
        <v>0</v>
      </c>
    </row>
    <row r="691" spans="1:8" x14ac:dyDescent="0.5">
      <c r="A691" s="9">
        <f>+IS_Data!C691</f>
        <v>0</v>
      </c>
      <c r="B691" s="135">
        <f>IF('Summary P&amp;L'!$F$4="Libs Master","Libs Master",IF(AND('Summary P&amp;L'!$F$4="Liberatores Rollup",AND(H691&lt;&gt;"Libs_G_MA",H691&lt;&gt;"Libs_G_PH"))=TRUE,"Liberatores Rollup",IF(AND('Summary P&amp;L'!$F$4="Libs Grill Rollup",OR(H691="Libs_G_MA",H691="Libs_G_PH"))=TRUE,"Libs Grill Rollup",H691)))</f>
        <v>0</v>
      </c>
      <c r="C691" s="9">
        <f>+IS_Data!A691</f>
        <v>0</v>
      </c>
      <c r="D691" s="9">
        <f ca="1">+SUM(OFFSET(IS_Data!D691,0,('Summary P&amp;L'!$D$6-2018-1)*12):OFFSET(IS_Data!D691,0,('Summary P&amp;L'!$D$6-2018-1)*12+'Summary P&amp;L'!$B$2-1))</f>
        <v>0</v>
      </c>
      <c r="E691" s="9">
        <f ca="1">OFFSET(IS_Data!D691,0,('Summary P&amp;L'!$D$6-2018)*12+'Summary P&amp;L'!$B$2-1)</f>
        <v>0</v>
      </c>
      <c r="F691" s="9">
        <f ca="1">OFFSET(IS_Data!D691,0,('Summary P&amp;L'!$D$6-2018-1)*12+'Summary P&amp;L'!$B$2-1)</f>
        <v>0</v>
      </c>
      <c r="G691" s="7">
        <f ca="1">+SUM(OFFSET(IS_Data!D691,0,(-2015+'Summary P&amp;L'!$D$6)*12+'Summary P&amp;L'!$B$1-1):OFFSET(IS_Data!D691,0,(-2015+'Summary P&amp;L'!$D$6)*12*2-1))</f>
        <v>0</v>
      </c>
      <c r="H691" s="10">
        <f>IS_Data!B691</f>
        <v>0</v>
      </c>
    </row>
    <row r="692" spans="1:8" x14ac:dyDescent="0.5">
      <c r="A692" s="9">
        <f>+IS_Data!C692</f>
        <v>0</v>
      </c>
      <c r="B692" s="135">
        <f>IF('Summary P&amp;L'!$F$4="Libs Master","Libs Master",IF(AND('Summary P&amp;L'!$F$4="Liberatores Rollup",AND(H692&lt;&gt;"Libs_G_MA",H692&lt;&gt;"Libs_G_PH"))=TRUE,"Liberatores Rollup",IF(AND('Summary P&amp;L'!$F$4="Libs Grill Rollup",OR(H692="Libs_G_MA",H692="Libs_G_PH"))=TRUE,"Libs Grill Rollup",H692)))</f>
        <v>0</v>
      </c>
      <c r="C692" s="9">
        <f>+IS_Data!A692</f>
        <v>0</v>
      </c>
      <c r="D692" s="9">
        <f ca="1">+SUM(OFFSET(IS_Data!D692,0,('Summary P&amp;L'!$D$6-2018-1)*12):OFFSET(IS_Data!D692,0,('Summary P&amp;L'!$D$6-2018-1)*12+'Summary P&amp;L'!$B$2-1))</f>
        <v>0</v>
      </c>
      <c r="E692" s="9">
        <f ca="1">OFFSET(IS_Data!D692,0,('Summary P&amp;L'!$D$6-2018)*12+'Summary P&amp;L'!$B$2-1)</f>
        <v>0</v>
      </c>
      <c r="F692" s="9">
        <f ca="1">OFFSET(IS_Data!D692,0,('Summary P&amp;L'!$D$6-2018-1)*12+'Summary P&amp;L'!$B$2-1)</f>
        <v>0</v>
      </c>
      <c r="G692" s="7">
        <f ca="1">+SUM(OFFSET(IS_Data!D692,0,(-2015+'Summary P&amp;L'!$D$6)*12+'Summary P&amp;L'!$B$1-1):OFFSET(IS_Data!D692,0,(-2015+'Summary P&amp;L'!$D$6)*12*2-1))</f>
        <v>0</v>
      </c>
      <c r="H692" s="10">
        <f>IS_Data!B692</f>
        <v>0</v>
      </c>
    </row>
    <row r="693" spans="1:8" x14ac:dyDescent="0.5">
      <c r="A693" s="9">
        <f>+IS_Data!C693</f>
        <v>0</v>
      </c>
      <c r="B693" s="135">
        <f>IF('Summary P&amp;L'!$F$4="Libs Master","Libs Master",IF(AND('Summary P&amp;L'!$F$4="Liberatores Rollup",AND(H693&lt;&gt;"Libs_G_MA",H693&lt;&gt;"Libs_G_PH"))=TRUE,"Liberatores Rollup",IF(AND('Summary P&amp;L'!$F$4="Libs Grill Rollup",OR(H693="Libs_G_MA",H693="Libs_G_PH"))=TRUE,"Libs Grill Rollup",H693)))</f>
        <v>0</v>
      </c>
      <c r="C693" s="9">
        <f>+IS_Data!A693</f>
        <v>0</v>
      </c>
      <c r="D693" s="9">
        <f ca="1">+SUM(OFFSET(IS_Data!D693,0,('Summary P&amp;L'!$D$6-2018-1)*12):OFFSET(IS_Data!D693,0,('Summary P&amp;L'!$D$6-2018-1)*12+'Summary P&amp;L'!$B$2-1))</f>
        <v>0</v>
      </c>
      <c r="E693" s="9">
        <f ca="1">OFFSET(IS_Data!D693,0,('Summary P&amp;L'!$D$6-2018)*12+'Summary P&amp;L'!$B$2-1)</f>
        <v>0</v>
      </c>
      <c r="F693" s="9">
        <f ca="1">OFFSET(IS_Data!D693,0,('Summary P&amp;L'!$D$6-2018-1)*12+'Summary P&amp;L'!$B$2-1)</f>
        <v>0</v>
      </c>
      <c r="G693" s="7">
        <f ca="1">+SUM(OFFSET(IS_Data!D693,0,(-2015+'Summary P&amp;L'!$D$6)*12+'Summary P&amp;L'!$B$1-1):OFFSET(IS_Data!D693,0,(-2015+'Summary P&amp;L'!$D$6)*12*2-1))</f>
        <v>0</v>
      </c>
      <c r="H693" s="10">
        <f>IS_Data!B693</f>
        <v>0</v>
      </c>
    </row>
    <row r="694" spans="1:8" x14ac:dyDescent="0.5">
      <c r="A694" s="9">
        <f>+IS_Data!C694</f>
        <v>0</v>
      </c>
      <c r="B694" s="135">
        <f>IF('Summary P&amp;L'!$F$4="Libs Master","Libs Master",IF(AND('Summary P&amp;L'!$F$4="Liberatores Rollup",AND(H694&lt;&gt;"Libs_G_MA",H694&lt;&gt;"Libs_G_PH"))=TRUE,"Liberatores Rollup",IF(AND('Summary P&amp;L'!$F$4="Libs Grill Rollup",OR(H694="Libs_G_MA",H694="Libs_G_PH"))=TRUE,"Libs Grill Rollup",H694)))</f>
        <v>0</v>
      </c>
      <c r="C694" s="9">
        <f>+IS_Data!A694</f>
        <v>0</v>
      </c>
      <c r="D694" s="9">
        <f ca="1">+SUM(OFFSET(IS_Data!D694,0,('Summary P&amp;L'!$D$6-2018-1)*12):OFFSET(IS_Data!D694,0,('Summary P&amp;L'!$D$6-2018-1)*12+'Summary P&amp;L'!$B$2-1))</f>
        <v>0</v>
      </c>
      <c r="E694" s="9">
        <f ca="1">OFFSET(IS_Data!D694,0,('Summary P&amp;L'!$D$6-2018)*12+'Summary P&amp;L'!$B$2-1)</f>
        <v>0</v>
      </c>
      <c r="F694" s="9">
        <f ca="1">OFFSET(IS_Data!D694,0,('Summary P&amp;L'!$D$6-2018-1)*12+'Summary P&amp;L'!$B$2-1)</f>
        <v>0</v>
      </c>
      <c r="G694" s="7">
        <f ca="1">+SUM(OFFSET(IS_Data!D694,0,(-2015+'Summary P&amp;L'!$D$6)*12+'Summary P&amp;L'!$B$1-1):OFFSET(IS_Data!D694,0,(-2015+'Summary P&amp;L'!$D$6)*12*2-1))</f>
        <v>0</v>
      </c>
      <c r="H694" s="10">
        <f>IS_Data!B694</f>
        <v>0</v>
      </c>
    </row>
    <row r="695" spans="1:8" x14ac:dyDescent="0.5">
      <c r="A695" s="9">
        <f>+IS_Data!C695</f>
        <v>0</v>
      </c>
      <c r="B695" s="135">
        <f>IF('Summary P&amp;L'!$F$4="Libs Master","Libs Master",IF(AND('Summary P&amp;L'!$F$4="Liberatores Rollup",AND(H695&lt;&gt;"Libs_G_MA",H695&lt;&gt;"Libs_G_PH"))=TRUE,"Liberatores Rollup",IF(AND('Summary P&amp;L'!$F$4="Libs Grill Rollup",OR(H695="Libs_G_MA",H695="Libs_G_PH"))=TRUE,"Libs Grill Rollup",H695)))</f>
        <v>0</v>
      </c>
      <c r="C695" s="9">
        <f>+IS_Data!A695</f>
        <v>0</v>
      </c>
      <c r="D695" s="9">
        <f ca="1">+SUM(OFFSET(IS_Data!D695,0,('Summary P&amp;L'!$D$6-2018-1)*12):OFFSET(IS_Data!D695,0,('Summary P&amp;L'!$D$6-2018-1)*12+'Summary P&amp;L'!$B$2-1))</f>
        <v>0</v>
      </c>
      <c r="E695" s="9">
        <f ca="1">OFFSET(IS_Data!D695,0,('Summary P&amp;L'!$D$6-2018)*12+'Summary P&amp;L'!$B$2-1)</f>
        <v>0</v>
      </c>
      <c r="F695" s="9">
        <f ca="1">OFFSET(IS_Data!D695,0,('Summary P&amp;L'!$D$6-2018-1)*12+'Summary P&amp;L'!$B$2-1)</f>
        <v>0</v>
      </c>
      <c r="G695" s="7">
        <f ca="1">+SUM(OFFSET(IS_Data!D695,0,(-2015+'Summary P&amp;L'!$D$6)*12+'Summary P&amp;L'!$B$1-1):OFFSET(IS_Data!D695,0,(-2015+'Summary P&amp;L'!$D$6)*12*2-1))</f>
        <v>0</v>
      </c>
      <c r="H695" s="10">
        <f>IS_Data!B695</f>
        <v>0</v>
      </c>
    </row>
    <row r="696" spans="1:8" x14ac:dyDescent="0.5">
      <c r="A696" s="9">
        <f>+IS_Data!C696</f>
        <v>0</v>
      </c>
      <c r="B696" s="135">
        <f>IF('Summary P&amp;L'!$F$4="Libs Master","Libs Master",IF(AND('Summary P&amp;L'!$F$4="Liberatores Rollup",AND(H696&lt;&gt;"Libs_G_MA",H696&lt;&gt;"Libs_G_PH"))=TRUE,"Liberatores Rollup",IF(AND('Summary P&amp;L'!$F$4="Libs Grill Rollup",OR(H696="Libs_G_MA",H696="Libs_G_PH"))=TRUE,"Libs Grill Rollup",H696)))</f>
        <v>0</v>
      </c>
      <c r="C696" s="9">
        <f>+IS_Data!A696</f>
        <v>0</v>
      </c>
      <c r="D696" s="9">
        <f ca="1">+SUM(OFFSET(IS_Data!D696,0,('Summary P&amp;L'!$D$6-2018-1)*12):OFFSET(IS_Data!D696,0,('Summary P&amp;L'!$D$6-2018-1)*12+'Summary P&amp;L'!$B$2-1))</f>
        <v>0</v>
      </c>
      <c r="E696" s="9">
        <f ca="1">OFFSET(IS_Data!D696,0,('Summary P&amp;L'!$D$6-2018)*12+'Summary P&amp;L'!$B$2-1)</f>
        <v>0</v>
      </c>
      <c r="F696" s="9">
        <f ca="1">OFFSET(IS_Data!D696,0,('Summary P&amp;L'!$D$6-2018-1)*12+'Summary P&amp;L'!$B$2-1)</f>
        <v>0</v>
      </c>
      <c r="G696" s="7">
        <f ca="1">+SUM(OFFSET(IS_Data!D696,0,(-2015+'Summary P&amp;L'!$D$6)*12+'Summary P&amp;L'!$B$1-1):OFFSET(IS_Data!D696,0,(-2015+'Summary P&amp;L'!$D$6)*12*2-1))</f>
        <v>0</v>
      </c>
      <c r="H696" s="10">
        <f>IS_Data!B696</f>
        <v>0</v>
      </c>
    </row>
    <row r="697" spans="1:8" x14ac:dyDescent="0.5">
      <c r="A697" s="9">
        <f>+IS_Data!C697</f>
        <v>0</v>
      </c>
      <c r="B697" s="135">
        <f>IF('Summary P&amp;L'!$F$4="Libs Master","Libs Master",IF(AND('Summary P&amp;L'!$F$4="Liberatores Rollup",AND(H697&lt;&gt;"Libs_G_MA",H697&lt;&gt;"Libs_G_PH"))=TRUE,"Liberatores Rollup",IF(AND('Summary P&amp;L'!$F$4="Libs Grill Rollup",OR(H697="Libs_G_MA",H697="Libs_G_PH"))=TRUE,"Libs Grill Rollup",H697)))</f>
        <v>0</v>
      </c>
      <c r="C697" s="9">
        <f>+IS_Data!A697</f>
        <v>0</v>
      </c>
      <c r="D697" s="9">
        <f ca="1">+SUM(OFFSET(IS_Data!D697,0,('Summary P&amp;L'!$D$6-2018-1)*12):OFFSET(IS_Data!D697,0,('Summary P&amp;L'!$D$6-2018-1)*12+'Summary P&amp;L'!$B$2-1))</f>
        <v>0</v>
      </c>
      <c r="E697" s="9">
        <f ca="1">OFFSET(IS_Data!D697,0,('Summary P&amp;L'!$D$6-2018)*12+'Summary P&amp;L'!$B$2-1)</f>
        <v>0</v>
      </c>
      <c r="F697" s="9">
        <f ca="1">OFFSET(IS_Data!D697,0,('Summary P&amp;L'!$D$6-2018-1)*12+'Summary P&amp;L'!$B$2-1)</f>
        <v>0</v>
      </c>
      <c r="G697" s="7">
        <f ca="1">+SUM(OFFSET(IS_Data!D697,0,(-2015+'Summary P&amp;L'!$D$6)*12+'Summary P&amp;L'!$B$1-1):OFFSET(IS_Data!D697,0,(-2015+'Summary P&amp;L'!$D$6)*12*2-1))</f>
        <v>0</v>
      </c>
      <c r="H697" s="10">
        <f>IS_Data!B697</f>
        <v>0</v>
      </c>
    </row>
    <row r="698" spans="1:8" x14ac:dyDescent="0.5">
      <c r="A698" s="9">
        <f>+IS_Data!C698</f>
        <v>0</v>
      </c>
      <c r="B698" s="135">
        <f>IF('Summary P&amp;L'!$F$4="Libs Master","Libs Master",IF(AND('Summary P&amp;L'!$F$4="Liberatores Rollup",AND(H698&lt;&gt;"Libs_G_MA",H698&lt;&gt;"Libs_G_PH"))=TRUE,"Liberatores Rollup",IF(AND('Summary P&amp;L'!$F$4="Libs Grill Rollup",OR(H698="Libs_G_MA",H698="Libs_G_PH"))=TRUE,"Libs Grill Rollup",H698)))</f>
        <v>0</v>
      </c>
      <c r="C698" s="9">
        <f>+IS_Data!A698</f>
        <v>0</v>
      </c>
      <c r="D698" s="9">
        <f ca="1">+SUM(OFFSET(IS_Data!D698,0,('Summary P&amp;L'!$D$6-2018-1)*12):OFFSET(IS_Data!D698,0,('Summary P&amp;L'!$D$6-2018-1)*12+'Summary P&amp;L'!$B$2-1))</f>
        <v>0</v>
      </c>
      <c r="E698" s="9">
        <f ca="1">OFFSET(IS_Data!D698,0,('Summary P&amp;L'!$D$6-2018)*12+'Summary P&amp;L'!$B$2-1)</f>
        <v>0</v>
      </c>
      <c r="F698" s="9">
        <f ca="1">OFFSET(IS_Data!D698,0,('Summary P&amp;L'!$D$6-2018-1)*12+'Summary P&amp;L'!$B$2-1)</f>
        <v>0</v>
      </c>
      <c r="G698" s="7">
        <f ca="1">+SUM(OFFSET(IS_Data!D698,0,(-2015+'Summary P&amp;L'!$D$6)*12+'Summary P&amp;L'!$B$1-1):OFFSET(IS_Data!D698,0,(-2015+'Summary P&amp;L'!$D$6)*12*2-1))</f>
        <v>0</v>
      </c>
      <c r="H698" s="10">
        <f>IS_Data!B698</f>
        <v>0</v>
      </c>
    </row>
    <row r="699" spans="1:8" x14ac:dyDescent="0.5">
      <c r="A699" s="9">
        <f>+IS_Data!C699</f>
        <v>0</v>
      </c>
      <c r="B699" s="135">
        <f>IF('Summary P&amp;L'!$F$4="Libs Master","Libs Master",IF(AND('Summary P&amp;L'!$F$4="Liberatores Rollup",AND(H699&lt;&gt;"Libs_G_MA",H699&lt;&gt;"Libs_G_PH"))=TRUE,"Liberatores Rollup",IF(AND('Summary P&amp;L'!$F$4="Libs Grill Rollup",OR(H699="Libs_G_MA",H699="Libs_G_PH"))=TRUE,"Libs Grill Rollup",H699)))</f>
        <v>0</v>
      </c>
      <c r="C699" s="9">
        <f>+IS_Data!A699</f>
        <v>0</v>
      </c>
      <c r="D699" s="9">
        <f ca="1">+SUM(OFFSET(IS_Data!D699,0,('Summary P&amp;L'!$D$6-2018-1)*12):OFFSET(IS_Data!D699,0,('Summary P&amp;L'!$D$6-2018-1)*12+'Summary P&amp;L'!$B$2-1))</f>
        <v>0</v>
      </c>
      <c r="E699" s="9">
        <f ca="1">OFFSET(IS_Data!D699,0,('Summary P&amp;L'!$D$6-2018)*12+'Summary P&amp;L'!$B$2-1)</f>
        <v>0</v>
      </c>
      <c r="F699" s="9">
        <f ca="1">OFFSET(IS_Data!D699,0,('Summary P&amp;L'!$D$6-2018-1)*12+'Summary P&amp;L'!$B$2-1)</f>
        <v>0</v>
      </c>
      <c r="G699" s="7">
        <f ca="1">+SUM(OFFSET(IS_Data!D699,0,(-2015+'Summary P&amp;L'!$D$6)*12+'Summary P&amp;L'!$B$1-1):OFFSET(IS_Data!D699,0,(-2015+'Summary P&amp;L'!$D$6)*12*2-1))</f>
        <v>0</v>
      </c>
      <c r="H699" s="10">
        <f>IS_Data!B699</f>
        <v>0</v>
      </c>
    </row>
    <row r="700" spans="1:8" x14ac:dyDescent="0.5">
      <c r="A700" s="9">
        <f>+IS_Data!C700</f>
        <v>0</v>
      </c>
      <c r="B700" s="135">
        <f>IF('Summary P&amp;L'!$F$4="Libs Master","Libs Master",IF(AND('Summary P&amp;L'!$F$4="Liberatores Rollup",AND(H700&lt;&gt;"Libs_G_MA",H700&lt;&gt;"Libs_G_PH"))=TRUE,"Liberatores Rollup",IF(AND('Summary P&amp;L'!$F$4="Libs Grill Rollup",OR(H700="Libs_G_MA",H700="Libs_G_PH"))=TRUE,"Libs Grill Rollup",H700)))</f>
        <v>0</v>
      </c>
      <c r="C700" s="9">
        <f>+IS_Data!A700</f>
        <v>0</v>
      </c>
      <c r="D700" s="9">
        <f ca="1">+SUM(OFFSET(IS_Data!D700,0,('Summary P&amp;L'!$D$6-2018-1)*12):OFFSET(IS_Data!D700,0,('Summary P&amp;L'!$D$6-2018-1)*12+'Summary P&amp;L'!$B$2-1))</f>
        <v>0</v>
      </c>
      <c r="E700" s="9">
        <f ca="1">OFFSET(IS_Data!D700,0,('Summary P&amp;L'!$D$6-2018)*12+'Summary P&amp;L'!$B$2-1)</f>
        <v>0</v>
      </c>
      <c r="F700" s="9">
        <f ca="1">OFFSET(IS_Data!D700,0,('Summary P&amp;L'!$D$6-2018-1)*12+'Summary P&amp;L'!$B$2-1)</f>
        <v>0</v>
      </c>
      <c r="G700" s="7">
        <f ca="1">+SUM(OFFSET(IS_Data!D700,0,(-2015+'Summary P&amp;L'!$D$6)*12+'Summary P&amp;L'!$B$1-1):OFFSET(IS_Data!D700,0,(-2015+'Summary P&amp;L'!$D$6)*12*2-1))</f>
        <v>0</v>
      </c>
      <c r="H700" s="10">
        <f>IS_Data!B700</f>
        <v>0</v>
      </c>
    </row>
    <row r="701" spans="1:8" x14ac:dyDescent="0.5">
      <c r="A701" s="9">
        <f>+IS_Data!C701</f>
        <v>0</v>
      </c>
      <c r="B701" s="135">
        <f>IF('Summary P&amp;L'!$F$4="Libs Master","Libs Master",IF(AND('Summary P&amp;L'!$F$4="Liberatores Rollup",AND(H701&lt;&gt;"Libs_G_MA",H701&lt;&gt;"Libs_G_PH"))=TRUE,"Liberatores Rollup",IF(AND('Summary P&amp;L'!$F$4="Libs Grill Rollup",OR(H701="Libs_G_MA",H701="Libs_G_PH"))=TRUE,"Libs Grill Rollup",H701)))</f>
        <v>0</v>
      </c>
      <c r="C701" s="9">
        <f>+IS_Data!A701</f>
        <v>0</v>
      </c>
      <c r="D701" s="9">
        <f ca="1">+SUM(OFFSET(IS_Data!D701,0,('Summary P&amp;L'!$D$6-2018-1)*12):OFFSET(IS_Data!D701,0,('Summary P&amp;L'!$D$6-2018-1)*12+'Summary P&amp;L'!$B$2-1))</f>
        <v>0</v>
      </c>
      <c r="E701" s="9">
        <f ca="1">OFFSET(IS_Data!D701,0,('Summary P&amp;L'!$D$6-2018)*12+'Summary P&amp;L'!$B$2-1)</f>
        <v>0</v>
      </c>
      <c r="F701" s="9">
        <f ca="1">OFFSET(IS_Data!D701,0,('Summary P&amp;L'!$D$6-2018-1)*12+'Summary P&amp;L'!$B$2-1)</f>
        <v>0</v>
      </c>
      <c r="G701" s="7">
        <f ca="1">+SUM(OFFSET(IS_Data!D701,0,(-2015+'Summary P&amp;L'!$D$6)*12+'Summary P&amp;L'!$B$1-1):OFFSET(IS_Data!D701,0,(-2015+'Summary P&amp;L'!$D$6)*12*2-1))</f>
        <v>0</v>
      </c>
      <c r="H701" s="10">
        <f>IS_Data!B701</f>
        <v>0</v>
      </c>
    </row>
    <row r="702" spans="1:8" x14ac:dyDescent="0.5">
      <c r="A702" s="9">
        <f>+IS_Data!C702</f>
        <v>0</v>
      </c>
      <c r="B702" s="135">
        <f>IF('Summary P&amp;L'!$F$4="Libs Master","Libs Master",IF(AND('Summary P&amp;L'!$F$4="Liberatores Rollup",AND(H702&lt;&gt;"Libs_G_MA",H702&lt;&gt;"Libs_G_PH"))=TRUE,"Liberatores Rollup",IF(AND('Summary P&amp;L'!$F$4="Libs Grill Rollup",OR(H702="Libs_G_MA",H702="Libs_G_PH"))=TRUE,"Libs Grill Rollup",H702)))</f>
        <v>0</v>
      </c>
      <c r="C702" s="9">
        <f>+IS_Data!A702</f>
        <v>0</v>
      </c>
      <c r="D702" s="9">
        <f ca="1">+SUM(OFFSET(IS_Data!D702,0,('Summary P&amp;L'!$D$6-2018-1)*12):OFFSET(IS_Data!D702,0,('Summary P&amp;L'!$D$6-2018-1)*12+'Summary P&amp;L'!$B$2-1))</f>
        <v>0</v>
      </c>
      <c r="E702" s="9">
        <f ca="1">OFFSET(IS_Data!D702,0,('Summary P&amp;L'!$D$6-2018)*12+'Summary P&amp;L'!$B$2-1)</f>
        <v>0</v>
      </c>
      <c r="F702" s="9">
        <f ca="1">OFFSET(IS_Data!D702,0,('Summary P&amp;L'!$D$6-2018-1)*12+'Summary P&amp;L'!$B$2-1)</f>
        <v>0</v>
      </c>
      <c r="G702" s="7">
        <f ca="1">+SUM(OFFSET(IS_Data!D702,0,(-2015+'Summary P&amp;L'!$D$6)*12+'Summary P&amp;L'!$B$1-1):OFFSET(IS_Data!D702,0,(-2015+'Summary P&amp;L'!$D$6)*12*2-1))</f>
        <v>0</v>
      </c>
      <c r="H702" s="10">
        <f>IS_Data!B702</f>
        <v>0</v>
      </c>
    </row>
    <row r="703" spans="1:8" x14ac:dyDescent="0.5">
      <c r="A703" s="9">
        <f>+IS_Data!C703</f>
        <v>0</v>
      </c>
      <c r="B703" s="135">
        <f>IF('Summary P&amp;L'!$F$4="Libs Master","Libs Master",IF(AND('Summary P&amp;L'!$F$4="Liberatores Rollup",AND(H703&lt;&gt;"Libs_G_MA",H703&lt;&gt;"Libs_G_PH"))=TRUE,"Liberatores Rollup",IF(AND('Summary P&amp;L'!$F$4="Libs Grill Rollup",OR(H703="Libs_G_MA",H703="Libs_G_PH"))=TRUE,"Libs Grill Rollup",H703)))</f>
        <v>0</v>
      </c>
      <c r="C703" s="9">
        <f>+IS_Data!A703</f>
        <v>0</v>
      </c>
      <c r="D703" s="9">
        <f ca="1">+SUM(OFFSET(IS_Data!D703,0,('Summary P&amp;L'!$D$6-2018-1)*12):OFFSET(IS_Data!D703,0,('Summary P&amp;L'!$D$6-2018-1)*12+'Summary P&amp;L'!$B$2-1))</f>
        <v>0</v>
      </c>
      <c r="E703" s="9">
        <f ca="1">OFFSET(IS_Data!D703,0,('Summary P&amp;L'!$D$6-2018)*12+'Summary P&amp;L'!$B$2-1)</f>
        <v>0</v>
      </c>
      <c r="F703" s="9">
        <f ca="1">OFFSET(IS_Data!D703,0,('Summary P&amp;L'!$D$6-2018-1)*12+'Summary P&amp;L'!$B$2-1)</f>
        <v>0</v>
      </c>
      <c r="G703" s="7">
        <f ca="1">+SUM(OFFSET(IS_Data!D703,0,(-2015+'Summary P&amp;L'!$D$6)*12+'Summary P&amp;L'!$B$1-1):OFFSET(IS_Data!D703,0,(-2015+'Summary P&amp;L'!$D$6)*12*2-1))</f>
        <v>0</v>
      </c>
      <c r="H703" s="10">
        <f>IS_Data!B703</f>
        <v>0</v>
      </c>
    </row>
    <row r="704" spans="1:8" x14ac:dyDescent="0.5">
      <c r="A704" s="9">
        <f>+IS_Data!C704</f>
        <v>0</v>
      </c>
      <c r="B704" s="135">
        <f>IF('Summary P&amp;L'!$F$4="Libs Master","Libs Master",IF(AND('Summary P&amp;L'!$F$4="Liberatores Rollup",AND(H704&lt;&gt;"Libs_G_MA",H704&lt;&gt;"Libs_G_PH"))=TRUE,"Liberatores Rollup",IF(AND('Summary P&amp;L'!$F$4="Libs Grill Rollup",OR(H704="Libs_G_MA",H704="Libs_G_PH"))=TRUE,"Libs Grill Rollup",H704)))</f>
        <v>0</v>
      </c>
      <c r="C704" s="9">
        <f>+IS_Data!A704</f>
        <v>0</v>
      </c>
      <c r="D704" s="9">
        <f ca="1">+SUM(OFFSET(IS_Data!D704,0,('Summary P&amp;L'!$D$6-2018-1)*12):OFFSET(IS_Data!D704,0,('Summary P&amp;L'!$D$6-2018-1)*12+'Summary P&amp;L'!$B$2-1))</f>
        <v>0</v>
      </c>
      <c r="E704" s="9">
        <f ca="1">OFFSET(IS_Data!D704,0,('Summary P&amp;L'!$D$6-2018)*12+'Summary P&amp;L'!$B$2-1)</f>
        <v>0</v>
      </c>
      <c r="F704" s="9">
        <f ca="1">OFFSET(IS_Data!D704,0,('Summary P&amp;L'!$D$6-2018-1)*12+'Summary P&amp;L'!$B$2-1)</f>
        <v>0</v>
      </c>
      <c r="G704" s="7">
        <f ca="1">+SUM(OFFSET(IS_Data!D704,0,(-2015+'Summary P&amp;L'!$D$6)*12+'Summary P&amp;L'!$B$1-1):OFFSET(IS_Data!D704,0,(-2015+'Summary P&amp;L'!$D$6)*12*2-1))</f>
        <v>0</v>
      </c>
      <c r="H704" s="10">
        <f>IS_Data!B704</f>
        <v>0</v>
      </c>
    </row>
    <row r="705" spans="1:8" x14ac:dyDescent="0.5">
      <c r="A705" s="9">
        <f>+IS_Data!C705</f>
        <v>0</v>
      </c>
      <c r="B705" s="135">
        <f>IF('Summary P&amp;L'!$F$4="Libs Master","Libs Master",IF(AND('Summary P&amp;L'!$F$4="Liberatores Rollup",AND(H705&lt;&gt;"Libs_G_MA",H705&lt;&gt;"Libs_G_PH"))=TRUE,"Liberatores Rollup",IF(AND('Summary P&amp;L'!$F$4="Libs Grill Rollup",OR(H705="Libs_G_MA",H705="Libs_G_PH"))=TRUE,"Libs Grill Rollup",H705)))</f>
        <v>0</v>
      </c>
      <c r="C705" s="9">
        <f>+IS_Data!A705</f>
        <v>0</v>
      </c>
      <c r="D705" s="9">
        <f ca="1">+SUM(OFFSET(IS_Data!D705,0,('Summary P&amp;L'!$D$6-2018-1)*12):OFFSET(IS_Data!D705,0,('Summary P&amp;L'!$D$6-2018-1)*12+'Summary P&amp;L'!$B$2-1))</f>
        <v>0</v>
      </c>
      <c r="E705" s="9">
        <f ca="1">OFFSET(IS_Data!D705,0,('Summary P&amp;L'!$D$6-2018)*12+'Summary P&amp;L'!$B$2-1)</f>
        <v>0</v>
      </c>
      <c r="F705" s="9">
        <f ca="1">OFFSET(IS_Data!D705,0,('Summary P&amp;L'!$D$6-2018-1)*12+'Summary P&amp;L'!$B$2-1)</f>
        <v>0</v>
      </c>
      <c r="G705" s="7">
        <f ca="1">+SUM(OFFSET(IS_Data!D705,0,(-2015+'Summary P&amp;L'!$D$6)*12+'Summary P&amp;L'!$B$1-1):OFFSET(IS_Data!D705,0,(-2015+'Summary P&amp;L'!$D$6)*12*2-1))</f>
        <v>0</v>
      </c>
      <c r="H705" s="10">
        <f>IS_Data!B705</f>
        <v>0</v>
      </c>
    </row>
    <row r="706" spans="1:8" x14ac:dyDescent="0.5">
      <c r="A706" s="9">
        <f>+IS_Data!C706</f>
        <v>0</v>
      </c>
      <c r="B706" s="135">
        <f>IF('Summary P&amp;L'!$F$4="Libs Master","Libs Master",IF(AND('Summary P&amp;L'!$F$4="Liberatores Rollup",AND(H706&lt;&gt;"Libs_G_MA",H706&lt;&gt;"Libs_G_PH"))=TRUE,"Liberatores Rollup",IF(AND('Summary P&amp;L'!$F$4="Libs Grill Rollup",OR(H706="Libs_G_MA",H706="Libs_G_PH"))=TRUE,"Libs Grill Rollup",H706)))</f>
        <v>0</v>
      </c>
      <c r="C706" s="9">
        <f>+IS_Data!A706</f>
        <v>0</v>
      </c>
      <c r="D706" s="9">
        <f ca="1">+SUM(OFFSET(IS_Data!D706,0,('Summary P&amp;L'!$D$6-2018-1)*12):OFFSET(IS_Data!D706,0,('Summary P&amp;L'!$D$6-2018-1)*12+'Summary P&amp;L'!$B$2-1))</f>
        <v>0</v>
      </c>
      <c r="E706" s="9">
        <f ca="1">OFFSET(IS_Data!D706,0,('Summary P&amp;L'!$D$6-2018)*12+'Summary P&amp;L'!$B$2-1)</f>
        <v>0</v>
      </c>
      <c r="F706" s="9">
        <f ca="1">OFFSET(IS_Data!D706,0,('Summary P&amp;L'!$D$6-2018-1)*12+'Summary P&amp;L'!$B$2-1)</f>
        <v>0</v>
      </c>
      <c r="G706" s="7">
        <f ca="1">+SUM(OFFSET(IS_Data!D706,0,(-2015+'Summary P&amp;L'!$D$6)*12+'Summary P&amp;L'!$B$1-1):OFFSET(IS_Data!D706,0,(-2015+'Summary P&amp;L'!$D$6)*12*2-1))</f>
        <v>0</v>
      </c>
      <c r="H706" s="10">
        <f>IS_Data!B706</f>
        <v>0</v>
      </c>
    </row>
    <row r="707" spans="1:8" x14ac:dyDescent="0.5">
      <c r="A707" s="9">
        <f>+IS_Data!C707</f>
        <v>0</v>
      </c>
      <c r="B707" s="135">
        <f>IF('Summary P&amp;L'!$F$4="Libs Master","Libs Master",IF(AND('Summary P&amp;L'!$F$4="Liberatores Rollup",AND(H707&lt;&gt;"Libs_G_MA",H707&lt;&gt;"Libs_G_PH"))=TRUE,"Liberatores Rollup",IF(AND('Summary P&amp;L'!$F$4="Libs Grill Rollup",OR(H707="Libs_G_MA",H707="Libs_G_PH"))=TRUE,"Libs Grill Rollup",H707)))</f>
        <v>0</v>
      </c>
      <c r="C707" s="9">
        <f>+IS_Data!A707</f>
        <v>0</v>
      </c>
      <c r="D707" s="9">
        <f ca="1">+SUM(OFFSET(IS_Data!D707,0,('Summary P&amp;L'!$D$6-2018-1)*12):OFFSET(IS_Data!D707,0,('Summary P&amp;L'!$D$6-2018-1)*12+'Summary P&amp;L'!$B$2-1))</f>
        <v>0</v>
      </c>
      <c r="E707" s="9">
        <f ca="1">OFFSET(IS_Data!D707,0,('Summary P&amp;L'!$D$6-2018)*12+'Summary P&amp;L'!$B$2-1)</f>
        <v>0</v>
      </c>
      <c r="F707" s="9">
        <f ca="1">OFFSET(IS_Data!D707,0,('Summary P&amp;L'!$D$6-2018-1)*12+'Summary P&amp;L'!$B$2-1)</f>
        <v>0</v>
      </c>
      <c r="G707" s="7">
        <f ca="1">+SUM(OFFSET(IS_Data!D707,0,(-2015+'Summary P&amp;L'!$D$6)*12+'Summary P&amp;L'!$B$1-1):OFFSET(IS_Data!D707,0,(-2015+'Summary P&amp;L'!$D$6)*12*2-1))</f>
        <v>0</v>
      </c>
      <c r="H707" s="10">
        <f>IS_Data!B707</f>
        <v>0</v>
      </c>
    </row>
    <row r="708" spans="1:8" x14ac:dyDescent="0.5">
      <c r="A708" s="9">
        <f>+IS_Data!C708</f>
        <v>0</v>
      </c>
      <c r="B708" s="135">
        <f>IF('Summary P&amp;L'!$F$4="Libs Master","Libs Master",IF(AND('Summary P&amp;L'!$F$4="Liberatores Rollup",AND(H708&lt;&gt;"Libs_G_MA",H708&lt;&gt;"Libs_G_PH"))=TRUE,"Liberatores Rollup",IF(AND('Summary P&amp;L'!$F$4="Libs Grill Rollup",OR(H708="Libs_G_MA",H708="Libs_G_PH"))=TRUE,"Libs Grill Rollup",H708)))</f>
        <v>0</v>
      </c>
      <c r="C708" s="9">
        <f>+IS_Data!A708</f>
        <v>0</v>
      </c>
      <c r="D708" s="9">
        <f ca="1">+SUM(OFFSET(IS_Data!D708,0,('Summary P&amp;L'!$D$6-2018-1)*12):OFFSET(IS_Data!D708,0,('Summary P&amp;L'!$D$6-2018-1)*12+'Summary P&amp;L'!$B$2-1))</f>
        <v>0</v>
      </c>
      <c r="E708" s="9">
        <f ca="1">OFFSET(IS_Data!D708,0,('Summary P&amp;L'!$D$6-2018)*12+'Summary P&amp;L'!$B$2-1)</f>
        <v>0</v>
      </c>
      <c r="F708" s="9">
        <f ca="1">OFFSET(IS_Data!D708,0,('Summary P&amp;L'!$D$6-2018-1)*12+'Summary P&amp;L'!$B$2-1)</f>
        <v>0</v>
      </c>
      <c r="G708" s="7">
        <f ca="1">+SUM(OFFSET(IS_Data!D708,0,(-2015+'Summary P&amp;L'!$D$6)*12+'Summary P&amp;L'!$B$1-1):OFFSET(IS_Data!D708,0,(-2015+'Summary P&amp;L'!$D$6)*12*2-1))</f>
        <v>0</v>
      </c>
      <c r="H708" s="10">
        <f>IS_Data!B708</f>
        <v>0</v>
      </c>
    </row>
    <row r="709" spans="1:8" x14ac:dyDescent="0.5">
      <c r="A709" s="9">
        <f>+IS_Data!C709</f>
        <v>0</v>
      </c>
      <c r="B709" s="135">
        <f>IF('Summary P&amp;L'!$F$4="Libs Master","Libs Master",IF(AND('Summary P&amp;L'!$F$4="Liberatores Rollup",AND(H709&lt;&gt;"Libs_G_MA",H709&lt;&gt;"Libs_G_PH"))=TRUE,"Liberatores Rollup",IF(AND('Summary P&amp;L'!$F$4="Libs Grill Rollup",OR(H709="Libs_G_MA",H709="Libs_G_PH"))=TRUE,"Libs Grill Rollup",H709)))</f>
        <v>0</v>
      </c>
      <c r="C709" s="9">
        <f>+IS_Data!A709</f>
        <v>0</v>
      </c>
      <c r="D709" s="9">
        <f ca="1">+SUM(OFFSET(IS_Data!D709,0,('Summary P&amp;L'!$D$6-2018-1)*12):OFFSET(IS_Data!D709,0,('Summary P&amp;L'!$D$6-2018-1)*12+'Summary P&amp;L'!$B$2-1))</f>
        <v>0</v>
      </c>
      <c r="E709" s="9">
        <f ca="1">OFFSET(IS_Data!D709,0,('Summary P&amp;L'!$D$6-2018)*12+'Summary P&amp;L'!$B$2-1)</f>
        <v>0</v>
      </c>
      <c r="F709" s="9">
        <f ca="1">OFFSET(IS_Data!D709,0,('Summary P&amp;L'!$D$6-2018-1)*12+'Summary P&amp;L'!$B$2-1)</f>
        <v>0</v>
      </c>
      <c r="G709" s="7">
        <f ca="1">+SUM(OFFSET(IS_Data!D709,0,(-2015+'Summary P&amp;L'!$D$6)*12+'Summary P&amp;L'!$B$1-1):OFFSET(IS_Data!D709,0,(-2015+'Summary P&amp;L'!$D$6)*12*2-1))</f>
        <v>0</v>
      </c>
      <c r="H709" s="10">
        <f>IS_Data!B709</f>
        <v>0</v>
      </c>
    </row>
    <row r="710" spans="1:8" x14ac:dyDescent="0.5">
      <c r="A710" s="9">
        <f>+IS_Data!C710</f>
        <v>0</v>
      </c>
      <c r="B710" s="135">
        <f>IF('Summary P&amp;L'!$F$4="Libs Master","Libs Master",IF(AND('Summary P&amp;L'!$F$4="Liberatores Rollup",AND(H710&lt;&gt;"Libs_G_MA",H710&lt;&gt;"Libs_G_PH"))=TRUE,"Liberatores Rollup",IF(AND('Summary P&amp;L'!$F$4="Libs Grill Rollup",OR(H710="Libs_G_MA",H710="Libs_G_PH"))=TRUE,"Libs Grill Rollup",H710)))</f>
        <v>0</v>
      </c>
      <c r="C710" s="9">
        <f>+IS_Data!A710</f>
        <v>0</v>
      </c>
      <c r="D710" s="9">
        <f ca="1">+SUM(OFFSET(IS_Data!D710,0,('Summary P&amp;L'!$D$6-2018-1)*12):OFFSET(IS_Data!D710,0,('Summary P&amp;L'!$D$6-2018-1)*12+'Summary P&amp;L'!$B$2-1))</f>
        <v>0</v>
      </c>
      <c r="E710" s="9">
        <f ca="1">OFFSET(IS_Data!D710,0,('Summary P&amp;L'!$D$6-2018)*12+'Summary P&amp;L'!$B$2-1)</f>
        <v>0</v>
      </c>
      <c r="F710" s="9">
        <f ca="1">OFFSET(IS_Data!D710,0,('Summary P&amp;L'!$D$6-2018-1)*12+'Summary P&amp;L'!$B$2-1)</f>
        <v>0</v>
      </c>
      <c r="G710" s="7">
        <f ca="1">+SUM(OFFSET(IS_Data!D710,0,(-2015+'Summary P&amp;L'!$D$6)*12+'Summary P&amp;L'!$B$1-1):OFFSET(IS_Data!D710,0,(-2015+'Summary P&amp;L'!$D$6)*12*2-1))</f>
        <v>0</v>
      </c>
      <c r="H710" s="10">
        <f>IS_Data!B710</f>
        <v>0</v>
      </c>
    </row>
    <row r="711" spans="1:8" x14ac:dyDescent="0.5">
      <c r="A711" s="9">
        <f>+IS_Data!C711</f>
        <v>0</v>
      </c>
      <c r="B711" s="135">
        <f>IF('Summary P&amp;L'!$F$4="Libs Master","Libs Master",IF(AND('Summary P&amp;L'!$F$4="Liberatores Rollup",AND(H711&lt;&gt;"Libs_G_MA",H711&lt;&gt;"Libs_G_PH"))=TRUE,"Liberatores Rollup",IF(AND('Summary P&amp;L'!$F$4="Libs Grill Rollup",OR(H711="Libs_G_MA",H711="Libs_G_PH"))=TRUE,"Libs Grill Rollup",H711)))</f>
        <v>0</v>
      </c>
      <c r="C711" s="9">
        <f>+IS_Data!A711</f>
        <v>0</v>
      </c>
      <c r="D711" s="9">
        <f ca="1">+SUM(OFFSET(IS_Data!D711,0,('Summary P&amp;L'!$D$6-2018-1)*12):OFFSET(IS_Data!D711,0,('Summary P&amp;L'!$D$6-2018-1)*12+'Summary P&amp;L'!$B$2-1))</f>
        <v>0</v>
      </c>
      <c r="E711" s="9">
        <f ca="1">OFFSET(IS_Data!D711,0,('Summary P&amp;L'!$D$6-2018)*12+'Summary P&amp;L'!$B$2-1)</f>
        <v>0</v>
      </c>
      <c r="F711" s="9">
        <f ca="1">OFFSET(IS_Data!D711,0,('Summary P&amp;L'!$D$6-2018-1)*12+'Summary P&amp;L'!$B$2-1)</f>
        <v>0</v>
      </c>
      <c r="G711" s="7">
        <f ca="1">+SUM(OFFSET(IS_Data!D711,0,(-2015+'Summary P&amp;L'!$D$6)*12+'Summary P&amp;L'!$B$1-1):OFFSET(IS_Data!D711,0,(-2015+'Summary P&amp;L'!$D$6)*12*2-1))</f>
        <v>0</v>
      </c>
      <c r="H711" s="10">
        <f>IS_Data!B711</f>
        <v>0</v>
      </c>
    </row>
    <row r="712" spans="1:8" x14ac:dyDescent="0.5">
      <c r="A712" s="9">
        <f>+IS_Data!C712</f>
        <v>0</v>
      </c>
      <c r="B712" s="135">
        <f>IF('Summary P&amp;L'!$F$4="Libs Master","Libs Master",IF(AND('Summary P&amp;L'!$F$4="Liberatores Rollup",AND(H712&lt;&gt;"Libs_G_MA",H712&lt;&gt;"Libs_G_PH"))=TRUE,"Liberatores Rollup",IF(AND('Summary P&amp;L'!$F$4="Libs Grill Rollup",OR(H712="Libs_G_MA",H712="Libs_G_PH"))=TRUE,"Libs Grill Rollup",H712)))</f>
        <v>0</v>
      </c>
      <c r="C712" s="9">
        <f>+IS_Data!A712</f>
        <v>0</v>
      </c>
      <c r="D712" s="9">
        <f ca="1">+SUM(OFFSET(IS_Data!D712,0,('Summary P&amp;L'!$D$6-2018-1)*12):OFFSET(IS_Data!D712,0,('Summary P&amp;L'!$D$6-2018-1)*12+'Summary P&amp;L'!$B$2-1))</f>
        <v>0</v>
      </c>
      <c r="E712" s="9">
        <f ca="1">OFFSET(IS_Data!D712,0,('Summary P&amp;L'!$D$6-2018)*12+'Summary P&amp;L'!$B$2-1)</f>
        <v>0</v>
      </c>
      <c r="F712" s="9">
        <f ca="1">OFFSET(IS_Data!D712,0,('Summary P&amp;L'!$D$6-2018-1)*12+'Summary P&amp;L'!$B$2-1)</f>
        <v>0</v>
      </c>
      <c r="G712" s="7">
        <f ca="1">+SUM(OFFSET(IS_Data!D712,0,(-2015+'Summary P&amp;L'!$D$6)*12+'Summary P&amp;L'!$B$1-1):OFFSET(IS_Data!D712,0,(-2015+'Summary P&amp;L'!$D$6)*12*2-1))</f>
        <v>0</v>
      </c>
      <c r="H712" s="10">
        <f>IS_Data!B712</f>
        <v>0</v>
      </c>
    </row>
    <row r="713" spans="1:8" x14ac:dyDescent="0.5">
      <c r="A713" s="9">
        <f>+IS_Data!C713</f>
        <v>0</v>
      </c>
      <c r="B713" s="135">
        <f>IF('Summary P&amp;L'!$F$4="Libs Master","Libs Master",IF(AND('Summary P&amp;L'!$F$4="Liberatores Rollup",AND(H713&lt;&gt;"Libs_G_MA",H713&lt;&gt;"Libs_G_PH"))=TRUE,"Liberatores Rollup",IF(AND('Summary P&amp;L'!$F$4="Libs Grill Rollup",OR(H713="Libs_G_MA",H713="Libs_G_PH"))=TRUE,"Libs Grill Rollup",H713)))</f>
        <v>0</v>
      </c>
      <c r="C713" s="9">
        <f>+IS_Data!A713</f>
        <v>0</v>
      </c>
      <c r="D713" s="9">
        <f ca="1">+SUM(OFFSET(IS_Data!D713,0,('Summary P&amp;L'!$D$6-2018-1)*12):OFFSET(IS_Data!D713,0,('Summary P&amp;L'!$D$6-2018-1)*12+'Summary P&amp;L'!$B$2-1))</f>
        <v>0</v>
      </c>
      <c r="E713" s="9">
        <f ca="1">OFFSET(IS_Data!D713,0,('Summary P&amp;L'!$D$6-2018)*12+'Summary P&amp;L'!$B$2-1)</f>
        <v>0</v>
      </c>
      <c r="F713" s="9">
        <f ca="1">OFFSET(IS_Data!D713,0,('Summary P&amp;L'!$D$6-2018-1)*12+'Summary P&amp;L'!$B$2-1)</f>
        <v>0</v>
      </c>
      <c r="G713" s="7">
        <f ca="1">+SUM(OFFSET(IS_Data!D713,0,(-2015+'Summary P&amp;L'!$D$6)*12+'Summary P&amp;L'!$B$1-1):OFFSET(IS_Data!D713,0,(-2015+'Summary P&amp;L'!$D$6)*12*2-1))</f>
        <v>0</v>
      </c>
      <c r="H713" s="10">
        <f>IS_Data!B713</f>
        <v>0</v>
      </c>
    </row>
    <row r="714" spans="1:8" x14ac:dyDescent="0.5">
      <c r="A714" s="9">
        <f>+IS_Data!C714</f>
        <v>0</v>
      </c>
      <c r="B714" s="135">
        <f>IF('Summary P&amp;L'!$F$4="Libs Master","Libs Master",IF(AND('Summary P&amp;L'!$F$4="Liberatores Rollup",AND(H714&lt;&gt;"Libs_G_MA",H714&lt;&gt;"Libs_G_PH"))=TRUE,"Liberatores Rollup",IF(AND('Summary P&amp;L'!$F$4="Libs Grill Rollup",OR(H714="Libs_G_MA",H714="Libs_G_PH"))=TRUE,"Libs Grill Rollup",H714)))</f>
        <v>0</v>
      </c>
      <c r="C714" s="9">
        <f>+IS_Data!A714</f>
        <v>0</v>
      </c>
      <c r="D714" s="9">
        <f ca="1">+SUM(OFFSET(IS_Data!D714,0,('Summary P&amp;L'!$D$6-2018-1)*12):OFFSET(IS_Data!D714,0,('Summary P&amp;L'!$D$6-2018-1)*12+'Summary P&amp;L'!$B$2-1))</f>
        <v>0</v>
      </c>
      <c r="E714" s="9">
        <f ca="1">OFFSET(IS_Data!D714,0,('Summary P&amp;L'!$D$6-2018)*12+'Summary P&amp;L'!$B$2-1)</f>
        <v>0</v>
      </c>
      <c r="F714" s="9">
        <f ca="1">OFFSET(IS_Data!D714,0,('Summary P&amp;L'!$D$6-2018-1)*12+'Summary P&amp;L'!$B$2-1)</f>
        <v>0</v>
      </c>
      <c r="G714" s="7">
        <f ca="1">+SUM(OFFSET(IS_Data!D714,0,(-2015+'Summary P&amp;L'!$D$6)*12+'Summary P&amp;L'!$B$1-1):OFFSET(IS_Data!D714,0,(-2015+'Summary P&amp;L'!$D$6)*12*2-1))</f>
        <v>0</v>
      </c>
      <c r="H714" s="10">
        <f>IS_Data!B714</f>
        <v>0</v>
      </c>
    </row>
    <row r="715" spans="1:8" x14ac:dyDescent="0.5">
      <c r="A715" s="9">
        <f>+IS_Data!C715</f>
        <v>0</v>
      </c>
      <c r="B715" s="135">
        <f>IF('Summary P&amp;L'!$F$4="Libs Master","Libs Master",IF(AND('Summary P&amp;L'!$F$4="Liberatores Rollup",AND(H715&lt;&gt;"Libs_G_MA",H715&lt;&gt;"Libs_G_PH"))=TRUE,"Liberatores Rollup",IF(AND('Summary P&amp;L'!$F$4="Libs Grill Rollup",OR(H715="Libs_G_MA",H715="Libs_G_PH"))=TRUE,"Libs Grill Rollup",H715)))</f>
        <v>0</v>
      </c>
      <c r="C715" s="9">
        <f>+IS_Data!A715</f>
        <v>0</v>
      </c>
      <c r="D715" s="9">
        <f ca="1">+SUM(OFFSET(IS_Data!D715,0,('Summary P&amp;L'!$D$6-2018-1)*12):OFFSET(IS_Data!D715,0,('Summary P&amp;L'!$D$6-2018-1)*12+'Summary P&amp;L'!$B$2-1))</f>
        <v>0</v>
      </c>
      <c r="E715" s="9">
        <f ca="1">OFFSET(IS_Data!D715,0,('Summary P&amp;L'!$D$6-2018)*12+'Summary P&amp;L'!$B$2-1)</f>
        <v>0</v>
      </c>
      <c r="F715" s="9">
        <f ca="1">OFFSET(IS_Data!D715,0,('Summary P&amp;L'!$D$6-2018-1)*12+'Summary P&amp;L'!$B$2-1)</f>
        <v>0</v>
      </c>
      <c r="G715" s="7">
        <f ca="1">+SUM(OFFSET(IS_Data!D715,0,(-2015+'Summary P&amp;L'!$D$6)*12+'Summary P&amp;L'!$B$1-1):OFFSET(IS_Data!D715,0,(-2015+'Summary P&amp;L'!$D$6)*12*2-1))</f>
        <v>0</v>
      </c>
      <c r="H715" s="10">
        <f>IS_Data!B715</f>
        <v>0</v>
      </c>
    </row>
    <row r="716" spans="1:8" x14ac:dyDescent="0.5">
      <c r="A716" s="9">
        <f>+IS_Data!C716</f>
        <v>0</v>
      </c>
      <c r="B716" s="135">
        <f>IF('Summary P&amp;L'!$F$4="Libs Master","Libs Master",IF(AND('Summary P&amp;L'!$F$4="Liberatores Rollup",AND(H716&lt;&gt;"Libs_G_MA",H716&lt;&gt;"Libs_G_PH"))=TRUE,"Liberatores Rollup",IF(AND('Summary P&amp;L'!$F$4="Libs Grill Rollup",OR(H716="Libs_G_MA",H716="Libs_G_PH"))=TRUE,"Libs Grill Rollup",H716)))</f>
        <v>0</v>
      </c>
      <c r="C716" s="9">
        <f>+IS_Data!A716</f>
        <v>0</v>
      </c>
      <c r="D716" s="9">
        <f ca="1">+SUM(OFFSET(IS_Data!D716,0,('Summary P&amp;L'!$D$6-2018-1)*12):OFFSET(IS_Data!D716,0,('Summary P&amp;L'!$D$6-2018-1)*12+'Summary P&amp;L'!$B$2-1))</f>
        <v>0</v>
      </c>
      <c r="E716" s="9">
        <f ca="1">OFFSET(IS_Data!D716,0,('Summary P&amp;L'!$D$6-2018)*12+'Summary P&amp;L'!$B$2-1)</f>
        <v>0</v>
      </c>
      <c r="F716" s="9">
        <f ca="1">OFFSET(IS_Data!D716,0,('Summary P&amp;L'!$D$6-2018-1)*12+'Summary P&amp;L'!$B$2-1)</f>
        <v>0</v>
      </c>
      <c r="G716" s="7">
        <f ca="1">+SUM(OFFSET(IS_Data!D716,0,(-2015+'Summary P&amp;L'!$D$6)*12+'Summary P&amp;L'!$B$1-1):OFFSET(IS_Data!D716,0,(-2015+'Summary P&amp;L'!$D$6)*12*2-1))</f>
        <v>0</v>
      </c>
      <c r="H716" s="10">
        <f>IS_Data!B716</f>
        <v>0</v>
      </c>
    </row>
    <row r="717" spans="1:8" x14ac:dyDescent="0.5">
      <c r="A717" s="9">
        <f>+IS_Data!C717</f>
        <v>0</v>
      </c>
      <c r="B717" s="135">
        <f>IF('Summary P&amp;L'!$F$4="Libs Master","Libs Master",IF(AND('Summary P&amp;L'!$F$4="Liberatores Rollup",AND(H717&lt;&gt;"Libs_G_MA",H717&lt;&gt;"Libs_G_PH"))=TRUE,"Liberatores Rollup",IF(AND('Summary P&amp;L'!$F$4="Libs Grill Rollup",OR(H717="Libs_G_MA",H717="Libs_G_PH"))=TRUE,"Libs Grill Rollup",H717)))</f>
        <v>0</v>
      </c>
      <c r="C717" s="9">
        <f>+IS_Data!A717</f>
        <v>0</v>
      </c>
      <c r="D717" s="9">
        <f ca="1">+SUM(OFFSET(IS_Data!D717,0,('Summary P&amp;L'!$D$6-2018-1)*12):OFFSET(IS_Data!D717,0,('Summary P&amp;L'!$D$6-2018-1)*12+'Summary P&amp;L'!$B$2-1))</f>
        <v>0</v>
      </c>
      <c r="E717" s="9">
        <f ca="1">OFFSET(IS_Data!D717,0,('Summary P&amp;L'!$D$6-2018)*12+'Summary P&amp;L'!$B$2-1)</f>
        <v>0</v>
      </c>
      <c r="F717" s="9">
        <f ca="1">OFFSET(IS_Data!D717,0,('Summary P&amp;L'!$D$6-2018-1)*12+'Summary P&amp;L'!$B$2-1)</f>
        <v>0</v>
      </c>
      <c r="G717" s="7">
        <f ca="1">+SUM(OFFSET(IS_Data!D717,0,(-2015+'Summary P&amp;L'!$D$6)*12+'Summary P&amp;L'!$B$1-1):OFFSET(IS_Data!D717,0,(-2015+'Summary P&amp;L'!$D$6)*12*2-1))</f>
        <v>0</v>
      </c>
      <c r="H717" s="10">
        <f>IS_Data!B717</f>
        <v>0</v>
      </c>
    </row>
    <row r="718" spans="1:8" x14ac:dyDescent="0.5">
      <c r="A718" s="9">
        <f>+IS_Data!C718</f>
        <v>0</v>
      </c>
      <c r="B718" s="135">
        <f>IF('Summary P&amp;L'!$F$4="Libs Master","Libs Master",IF(AND('Summary P&amp;L'!$F$4="Liberatores Rollup",AND(H718&lt;&gt;"Libs_G_MA",H718&lt;&gt;"Libs_G_PH"))=TRUE,"Liberatores Rollup",IF(AND('Summary P&amp;L'!$F$4="Libs Grill Rollup",OR(H718="Libs_G_MA",H718="Libs_G_PH"))=TRUE,"Libs Grill Rollup",H718)))</f>
        <v>0</v>
      </c>
      <c r="C718" s="9">
        <f>+IS_Data!A718</f>
        <v>0</v>
      </c>
      <c r="D718" s="9">
        <f ca="1">+SUM(OFFSET(IS_Data!D718,0,('Summary P&amp;L'!$D$6-2018-1)*12):OFFSET(IS_Data!D718,0,('Summary P&amp;L'!$D$6-2018-1)*12+'Summary P&amp;L'!$B$2-1))</f>
        <v>0</v>
      </c>
      <c r="E718" s="9">
        <f ca="1">OFFSET(IS_Data!D718,0,('Summary P&amp;L'!$D$6-2018)*12+'Summary P&amp;L'!$B$2-1)</f>
        <v>0</v>
      </c>
      <c r="F718" s="9">
        <f ca="1">OFFSET(IS_Data!D718,0,('Summary P&amp;L'!$D$6-2018-1)*12+'Summary P&amp;L'!$B$2-1)</f>
        <v>0</v>
      </c>
      <c r="G718" s="7">
        <f ca="1">+SUM(OFFSET(IS_Data!D718,0,(-2015+'Summary P&amp;L'!$D$6)*12+'Summary P&amp;L'!$B$1-1):OFFSET(IS_Data!D718,0,(-2015+'Summary P&amp;L'!$D$6)*12*2-1))</f>
        <v>0</v>
      </c>
      <c r="H718" s="10">
        <f>IS_Data!B718</f>
        <v>0</v>
      </c>
    </row>
    <row r="719" spans="1:8" x14ac:dyDescent="0.5">
      <c r="A719" s="9">
        <f>+IS_Data!C719</f>
        <v>0</v>
      </c>
      <c r="B719" s="135">
        <f>IF('Summary P&amp;L'!$F$4="Libs Master","Libs Master",IF(AND('Summary P&amp;L'!$F$4="Liberatores Rollup",AND(H719&lt;&gt;"Libs_G_MA",H719&lt;&gt;"Libs_G_PH"))=TRUE,"Liberatores Rollup",IF(AND('Summary P&amp;L'!$F$4="Libs Grill Rollup",OR(H719="Libs_G_MA",H719="Libs_G_PH"))=TRUE,"Libs Grill Rollup",H719)))</f>
        <v>0</v>
      </c>
      <c r="C719" s="9">
        <f>+IS_Data!A719</f>
        <v>0</v>
      </c>
      <c r="D719" s="9">
        <f ca="1">+SUM(OFFSET(IS_Data!D719,0,('Summary P&amp;L'!$D$6-2018-1)*12):OFFSET(IS_Data!D719,0,('Summary P&amp;L'!$D$6-2018-1)*12+'Summary P&amp;L'!$B$2-1))</f>
        <v>0</v>
      </c>
      <c r="E719" s="9">
        <f ca="1">OFFSET(IS_Data!D719,0,('Summary P&amp;L'!$D$6-2018)*12+'Summary P&amp;L'!$B$2-1)</f>
        <v>0</v>
      </c>
      <c r="F719" s="9">
        <f ca="1">OFFSET(IS_Data!D719,0,('Summary P&amp;L'!$D$6-2018-1)*12+'Summary P&amp;L'!$B$2-1)</f>
        <v>0</v>
      </c>
      <c r="G719" s="7">
        <f ca="1">+SUM(OFFSET(IS_Data!D719,0,(-2015+'Summary P&amp;L'!$D$6)*12+'Summary P&amp;L'!$B$1-1):OFFSET(IS_Data!D719,0,(-2015+'Summary P&amp;L'!$D$6)*12*2-1))</f>
        <v>0</v>
      </c>
      <c r="H719" s="10">
        <f>IS_Data!B719</f>
        <v>0</v>
      </c>
    </row>
    <row r="720" spans="1:8" x14ac:dyDescent="0.5">
      <c r="A720" s="9">
        <f>+IS_Data!C720</f>
        <v>0</v>
      </c>
      <c r="B720" s="135">
        <f>IF('Summary P&amp;L'!$F$4="Libs Master","Libs Master",IF(AND('Summary P&amp;L'!$F$4="Liberatores Rollup",AND(H720&lt;&gt;"Libs_G_MA",H720&lt;&gt;"Libs_G_PH"))=TRUE,"Liberatores Rollup",IF(AND('Summary P&amp;L'!$F$4="Libs Grill Rollup",OR(H720="Libs_G_MA",H720="Libs_G_PH"))=TRUE,"Libs Grill Rollup",H720)))</f>
        <v>0</v>
      </c>
      <c r="C720" s="9">
        <f>+IS_Data!A720</f>
        <v>0</v>
      </c>
      <c r="D720" s="9">
        <f ca="1">+SUM(OFFSET(IS_Data!D720,0,('Summary P&amp;L'!$D$6-2018-1)*12):OFFSET(IS_Data!D720,0,('Summary P&amp;L'!$D$6-2018-1)*12+'Summary P&amp;L'!$B$2-1))</f>
        <v>0</v>
      </c>
      <c r="E720" s="9">
        <f ca="1">OFFSET(IS_Data!D720,0,('Summary P&amp;L'!$D$6-2018)*12+'Summary P&amp;L'!$B$2-1)</f>
        <v>0</v>
      </c>
      <c r="F720" s="9">
        <f ca="1">OFFSET(IS_Data!D720,0,('Summary P&amp;L'!$D$6-2018-1)*12+'Summary P&amp;L'!$B$2-1)</f>
        <v>0</v>
      </c>
      <c r="G720" s="7">
        <f ca="1">+SUM(OFFSET(IS_Data!D720,0,(-2015+'Summary P&amp;L'!$D$6)*12+'Summary P&amp;L'!$B$1-1):OFFSET(IS_Data!D720,0,(-2015+'Summary P&amp;L'!$D$6)*12*2-1))</f>
        <v>0</v>
      </c>
      <c r="H720" s="10">
        <f>IS_Data!B720</f>
        <v>0</v>
      </c>
    </row>
    <row r="721" spans="1:8" x14ac:dyDescent="0.5">
      <c r="A721" s="9">
        <f>+IS_Data!C721</f>
        <v>0</v>
      </c>
      <c r="B721" s="135">
        <f>IF('Summary P&amp;L'!$F$4="Libs Master","Libs Master",IF(AND('Summary P&amp;L'!$F$4="Liberatores Rollup",AND(H721&lt;&gt;"Libs_G_MA",H721&lt;&gt;"Libs_G_PH"))=TRUE,"Liberatores Rollup",IF(AND('Summary P&amp;L'!$F$4="Libs Grill Rollup",OR(H721="Libs_G_MA",H721="Libs_G_PH"))=TRUE,"Libs Grill Rollup",H721)))</f>
        <v>0</v>
      </c>
      <c r="C721" s="9">
        <f>+IS_Data!A721</f>
        <v>0</v>
      </c>
      <c r="D721" s="9">
        <f ca="1">+SUM(OFFSET(IS_Data!D721,0,('Summary P&amp;L'!$D$6-2018-1)*12):OFFSET(IS_Data!D721,0,('Summary P&amp;L'!$D$6-2018-1)*12+'Summary P&amp;L'!$B$2-1))</f>
        <v>0</v>
      </c>
      <c r="E721" s="9">
        <f ca="1">OFFSET(IS_Data!D721,0,('Summary P&amp;L'!$D$6-2018)*12+'Summary P&amp;L'!$B$2-1)</f>
        <v>0</v>
      </c>
      <c r="F721" s="9">
        <f ca="1">OFFSET(IS_Data!D721,0,('Summary P&amp;L'!$D$6-2018-1)*12+'Summary P&amp;L'!$B$2-1)</f>
        <v>0</v>
      </c>
      <c r="G721" s="7">
        <f ca="1">+SUM(OFFSET(IS_Data!D721,0,(-2015+'Summary P&amp;L'!$D$6)*12+'Summary P&amp;L'!$B$1-1):OFFSET(IS_Data!D721,0,(-2015+'Summary P&amp;L'!$D$6)*12*2-1))</f>
        <v>0</v>
      </c>
      <c r="H721" s="10">
        <f>IS_Data!B721</f>
        <v>0</v>
      </c>
    </row>
    <row r="722" spans="1:8" x14ac:dyDescent="0.5">
      <c r="A722" s="9">
        <f>+IS_Data!C722</f>
        <v>0</v>
      </c>
      <c r="B722" s="135">
        <f>IF('Summary P&amp;L'!$F$4="Libs Master","Libs Master",IF(AND('Summary P&amp;L'!$F$4="Liberatores Rollup",AND(H722&lt;&gt;"Libs_G_MA",H722&lt;&gt;"Libs_G_PH"))=TRUE,"Liberatores Rollup",IF(AND('Summary P&amp;L'!$F$4="Libs Grill Rollup",OR(H722="Libs_G_MA",H722="Libs_G_PH"))=TRUE,"Libs Grill Rollup",H722)))</f>
        <v>0</v>
      </c>
      <c r="C722" s="9">
        <f>+IS_Data!A722</f>
        <v>0</v>
      </c>
      <c r="D722" s="9">
        <f ca="1">+SUM(OFFSET(IS_Data!D722,0,('Summary P&amp;L'!$D$6-2018-1)*12):OFFSET(IS_Data!D722,0,('Summary P&amp;L'!$D$6-2018-1)*12+'Summary P&amp;L'!$B$2-1))</f>
        <v>0</v>
      </c>
      <c r="E722" s="9">
        <f ca="1">OFFSET(IS_Data!D722,0,('Summary P&amp;L'!$D$6-2018)*12+'Summary P&amp;L'!$B$2-1)</f>
        <v>0</v>
      </c>
      <c r="F722" s="9">
        <f ca="1">OFFSET(IS_Data!D722,0,('Summary P&amp;L'!$D$6-2018-1)*12+'Summary P&amp;L'!$B$2-1)</f>
        <v>0</v>
      </c>
      <c r="G722" s="7">
        <f ca="1">+SUM(OFFSET(IS_Data!D722,0,(-2015+'Summary P&amp;L'!$D$6)*12+'Summary P&amp;L'!$B$1-1):OFFSET(IS_Data!D722,0,(-2015+'Summary P&amp;L'!$D$6)*12*2-1))</f>
        <v>0</v>
      </c>
      <c r="H722" s="10">
        <f>IS_Data!B722</f>
        <v>0</v>
      </c>
    </row>
    <row r="723" spans="1:8" x14ac:dyDescent="0.5">
      <c r="A723" s="9">
        <f>+IS_Data!C723</f>
        <v>0</v>
      </c>
      <c r="B723" s="135">
        <f>IF('Summary P&amp;L'!$F$4="Libs Master","Libs Master",IF(AND('Summary P&amp;L'!$F$4="Liberatores Rollup",AND(H723&lt;&gt;"Libs_G_MA",H723&lt;&gt;"Libs_G_PH"))=TRUE,"Liberatores Rollup",IF(AND('Summary P&amp;L'!$F$4="Libs Grill Rollup",OR(H723="Libs_G_MA",H723="Libs_G_PH"))=TRUE,"Libs Grill Rollup",H723)))</f>
        <v>0</v>
      </c>
      <c r="C723" s="9">
        <f>+IS_Data!A723</f>
        <v>0</v>
      </c>
      <c r="D723" s="9">
        <f ca="1">+SUM(OFFSET(IS_Data!D723,0,('Summary P&amp;L'!$D$6-2018-1)*12):OFFSET(IS_Data!D723,0,('Summary P&amp;L'!$D$6-2018-1)*12+'Summary P&amp;L'!$B$2-1))</f>
        <v>0</v>
      </c>
      <c r="E723" s="9">
        <f ca="1">OFFSET(IS_Data!D723,0,('Summary P&amp;L'!$D$6-2018)*12+'Summary P&amp;L'!$B$2-1)</f>
        <v>0</v>
      </c>
      <c r="F723" s="9">
        <f ca="1">OFFSET(IS_Data!D723,0,('Summary P&amp;L'!$D$6-2018-1)*12+'Summary P&amp;L'!$B$2-1)</f>
        <v>0</v>
      </c>
      <c r="G723" s="7">
        <f ca="1">+SUM(OFFSET(IS_Data!D723,0,(-2015+'Summary P&amp;L'!$D$6)*12+'Summary P&amp;L'!$B$1-1):OFFSET(IS_Data!D723,0,(-2015+'Summary P&amp;L'!$D$6)*12*2-1))</f>
        <v>0</v>
      </c>
      <c r="H723" s="10">
        <f>IS_Data!B723</f>
        <v>0</v>
      </c>
    </row>
    <row r="724" spans="1:8" x14ac:dyDescent="0.5">
      <c r="A724" s="9">
        <f>+IS_Data!C724</f>
        <v>0</v>
      </c>
      <c r="B724" s="135">
        <f>IF('Summary P&amp;L'!$F$4="Libs Master","Libs Master",IF(AND('Summary P&amp;L'!$F$4="Liberatores Rollup",AND(H724&lt;&gt;"Libs_G_MA",H724&lt;&gt;"Libs_G_PH"))=TRUE,"Liberatores Rollup",IF(AND('Summary P&amp;L'!$F$4="Libs Grill Rollup",OR(H724="Libs_G_MA",H724="Libs_G_PH"))=TRUE,"Libs Grill Rollup",H724)))</f>
        <v>0</v>
      </c>
      <c r="C724" s="9">
        <f>+IS_Data!A724</f>
        <v>0</v>
      </c>
      <c r="D724" s="9">
        <f ca="1">+SUM(OFFSET(IS_Data!D724,0,('Summary P&amp;L'!$D$6-2018-1)*12):OFFSET(IS_Data!D724,0,('Summary P&amp;L'!$D$6-2018-1)*12+'Summary P&amp;L'!$B$2-1))</f>
        <v>0</v>
      </c>
      <c r="E724" s="9">
        <f ca="1">OFFSET(IS_Data!D724,0,('Summary P&amp;L'!$D$6-2018)*12+'Summary P&amp;L'!$B$2-1)</f>
        <v>0</v>
      </c>
      <c r="F724" s="9">
        <f ca="1">OFFSET(IS_Data!D724,0,('Summary P&amp;L'!$D$6-2018-1)*12+'Summary P&amp;L'!$B$2-1)</f>
        <v>0</v>
      </c>
      <c r="G724" s="7">
        <f ca="1">+SUM(OFFSET(IS_Data!D724,0,(-2015+'Summary P&amp;L'!$D$6)*12+'Summary P&amp;L'!$B$1-1):OFFSET(IS_Data!D724,0,(-2015+'Summary P&amp;L'!$D$6)*12*2-1))</f>
        <v>0</v>
      </c>
      <c r="H724" s="10">
        <f>IS_Data!B724</f>
        <v>0</v>
      </c>
    </row>
    <row r="725" spans="1:8" x14ac:dyDescent="0.5">
      <c r="A725" s="9">
        <f>+IS_Data!C725</f>
        <v>0</v>
      </c>
      <c r="B725" s="135">
        <f>IF('Summary P&amp;L'!$F$4="Libs Master","Libs Master",IF(AND('Summary P&amp;L'!$F$4="Liberatores Rollup",AND(H725&lt;&gt;"Libs_G_MA",H725&lt;&gt;"Libs_G_PH"))=TRUE,"Liberatores Rollup",IF(AND('Summary P&amp;L'!$F$4="Libs Grill Rollup",OR(H725="Libs_G_MA",H725="Libs_G_PH"))=TRUE,"Libs Grill Rollup",H725)))</f>
        <v>0</v>
      </c>
      <c r="C725" s="9">
        <f>+IS_Data!A725</f>
        <v>0</v>
      </c>
      <c r="D725" s="9">
        <f ca="1">+SUM(OFFSET(IS_Data!D725,0,('Summary P&amp;L'!$D$6-2018-1)*12):OFFSET(IS_Data!D725,0,('Summary P&amp;L'!$D$6-2018-1)*12+'Summary P&amp;L'!$B$2-1))</f>
        <v>0</v>
      </c>
      <c r="E725" s="9">
        <f ca="1">OFFSET(IS_Data!D725,0,('Summary P&amp;L'!$D$6-2018)*12+'Summary P&amp;L'!$B$2-1)</f>
        <v>0</v>
      </c>
      <c r="F725" s="9">
        <f ca="1">OFFSET(IS_Data!D725,0,('Summary P&amp;L'!$D$6-2018-1)*12+'Summary P&amp;L'!$B$2-1)</f>
        <v>0</v>
      </c>
      <c r="G725" s="7">
        <f ca="1">+SUM(OFFSET(IS_Data!D725,0,(-2015+'Summary P&amp;L'!$D$6)*12+'Summary P&amp;L'!$B$1-1):OFFSET(IS_Data!D725,0,(-2015+'Summary P&amp;L'!$D$6)*12*2-1))</f>
        <v>0</v>
      </c>
      <c r="H725" s="10">
        <f>IS_Data!B725</f>
        <v>0</v>
      </c>
    </row>
    <row r="726" spans="1:8" x14ac:dyDescent="0.5">
      <c r="A726" s="9">
        <f>+IS_Data!C726</f>
        <v>0</v>
      </c>
      <c r="B726" s="135">
        <f>IF('Summary P&amp;L'!$F$4="Libs Master","Libs Master",IF(AND('Summary P&amp;L'!$F$4="Liberatores Rollup",AND(H726&lt;&gt;"Libs_G_MA",H726&lt;&gt;"Libs_G_PH"))=TRUE,"Liberatores Rollup",IF(AND('Summary P&amp;L'!$F$4="Libs Grill Rollup",OR(H726="Libs_G_MA",H726="Libs_G_PH"))=TRUE,"Libs Grill Rollup",H726)))</f>
        <v>0</v>
      </c>
      <c r="C726" s="9">
        <f>+IS_Data!A726</f>
        <v>0</v>
      </c>
      <c r="D726" s="9">
        <f ca="1">+SUM(OFFSET(IS_Data!D726,0,('Summary P&amp;L'!$D$6-2018-1)*12):OFFSET(IS_Data!D726,0,('Summary P&amp;L'!$D$6-2018-1)*12+'Summary P&amp;L'!$B$2-1))</f>
        <v>0</v>
      </c>
      <c r="E726" s="9">
        <f ca="1">OFFSET(IS_Data!D726,0,('Summary P&amp;L'!$D$6-2018)*12+'Summary P&amp;L'!$B$2-1)</f>
        <v>0</v>
      </c>
      <c r="F726" s="9">
        <f ca="1">OFFSET(IS_Data!D726,0,('Summary P&amp;L'!$D$6-2018-1)*12+'Summary P&amp;L'!$B$2-1)</f>
        <v>0</v>
      </c>
      <c r="G726" s="7">
        <f ca="1">+SUM(OFFSET(IS_Data!D726,0,(-2015+'Summary P&amp;L'!$D$6)*12+'Summary P&amp;L'!$B$1-1):OFFSET(IS_Data!D726,0,(-2015+'Summary P&amp;L'!$D$6)*12*2-1))</f>
        <v>0</v>
      </c>
      <c r="H726" s="10">
        <f>IS_Data!B726</f>
        <v>0</v>
      </c>
    </row>
    <row r="727" spans="1:8" x14ac:dyDescent="0.5">
      <c r="A727" s="9">
        <f>+IS_Data!C727</f>
        <v>0</v>
      </c>
      <c r="B727" s="135">
        <f>IF('Summary P&amp;L'!$F$4="Libs Master","Libs Master",IF(AND('Summary P&amp;L'!$F$4="Liberatores Rollup",AND(H727&lt;&gt;"Libs_G_MA",H727&lt;&gt;"Libs_G_PH"))=TRUE,"Liberatores Rollup",IF(AND('Summary P&amp;L'!$F$4="Libs Grill Rollup",OR(H727="Libs_G_MA",H727="Libs_G_PH"))=TRUE,"Libs Grill Rollup",H727)))</f>
        <v>0</v>
      </c>
      <c r="C727" s="9">
        <f>+IS_Data!A727</f>
        <v>0</v>
      </c>
      <c r="D727" s="9">
        <f ca="1">+SUM(OFFSET(IS_Data!D727,0,('Summary P&amp;L'!$D$6-2018-1)*12):OFFSET(IS_Data!D727,0,('Summary P&amp;L'!$D$6-2018-1)*12+'Summary P&amp;L'!$B$2-1))</f>
        <v>0</v>
      </c>
      <c r="E727" s="9">
        <f ca="1">OFFSET(IS_Data!D727,0,('Summary P&amp;L'!$D$6-2018)*12+'Summary P&amp;L'!$B$2-1)</f>
        <v>0</v>
      </c>
      <c r="F727" s="9">
        <f ca="1">OFFSET(IS_Data!D727,0,('Summary P&amp;L'!$D$6-2018-1)*12+'Summary P&amp;L'!$B$2-1)</f>
        <v>0</v>
      </c>
      <c r="G727" s="7">
        <f ca="1">+SUM(OFFSET(IS_Data!D727,0,(-2015+'Summary P&amp;L'!$D$6)*12+'Summary P&amp;L'!$B$1-1):OFFSET(IS_Data!D727,0,(-2015+'Summary P&amp;L'!$D$6)*12*2-1))</f>
        <v>0</v>
      </c>
      <c r="H727" s="10">
        <f>IS_Data!B727</f>
        <v>0</v>
      </c>
    </row>
    <row r="728" spans="1:8" x14ac:dyDescent="0.5">
      <c r="A728" s="9">
        <f>+IS_Data!C728</f>
        <v>0</v>
      </c>
      <c r="B728" s="135">
        <f>IF('Summary P&amp;L'!$F$4="Libs Master","Libs Master",IF(AND('Summary P&amp;L'!$F$4="Liberatores Rollup",AND(H728&lt;&gt;"Libs_G_MA",H728&lt;&gt;"Libs_G_PH"))=TRUE,"Liberatores Rollup",IF(AND('Summary P&amp;L'!$F$4="Libs Grill Rollup",OR(H728="Libs_G_MA",H728="Libs_G_PH"))=TRUE,"Libs Grill Rollup",H728)))</f>
        <v>0</v>
      </c>
      <c r="C728" s="9">
        <f>+IS_Data!A728</f>
        <v>0</v>
      </c>
      <c r="D728" s="9">
        <f ca="1">+SUM(OFFSET(IS_Data!D728,0,('Summary P&amp;L'!$D$6-2018-1)*12):OFFSET(IS_Data!D728,0,('Summary P&amp;L'!$D$6-2018-1)*12+'Summary P&amp;L'!$B$2-1))</f>
        <v>0</v>
      </c>
      <c r="E728" s="9">
        <f ca="1">OFFSET(IS_Data!D728,0,('Summary P&amp;L'!$D$6-2018)*12+'Summary P&amp;L'!$B$2-1)</f>
        <v>0</v>
      </c>
      <c r="F728" s="9">
        <f ca="1">OFFSET(IS_Data!D728,0,('Summary P&amp;L'!$D$6-2018-1)*12+'Summary P&amp;L'!$B$2-1)</f>
        <v>0</v>
      </c>
      <c r="G728" s="7">
        <f ca="1">+SUM(OFFSET(IS_Data!D728,0,(-2015+'Summary P&amp;L'!$D$6)*12+'Summary P&amp;L'!$B$1-1):OFFSET(IS_Data!D728,0,(-2015+'Summary P&amp;L'!$D$6)*12*2-1))</f>
        <v>0</v>
      </c>
      <c r="H728" s="10">
        <f>IS_Data!B728</f>
        <v>0</v>
      </c>
    </row>
    <row r="729" spans="1:8" x14ac:dyDescent="0.5">
      <c r="A729" s="9">
        <f>+IS_Data!C729</f>
        <v>0</v>
      </c>
      <c r="B729" s="135">
        <f>IF('Summary P&amp;L'!$F$4="Libs Master","Libs Master",IF(AND('Summary P&amp;L'!$F$4="Liberatores Rollup",AND(H729&lt;&gt;"Libs_G_MA",H729&lt;&gt;"Libs_G_PH"))=TRUE,"Liberatores Rollup",IF(AND('Summary P&amp;L'!$F$4="Libs Grill Rollup",OR(H729="Libs_G_MA",H729="Libs_G_PH"))=TRUE,"Libs Grill Rollup",H729)))</f>
        <v>0</v>
      </c>
      <c r="C729" s="9">
        <f>+IS_Data!A729</f>
        <v>0</v>
      </c>
      <c r="D729" s="9">
        <f ca="1">+SUM(OFFSET(IS_Data!D729,0,('Summary P&amp;L'!$D$6-2018-1)*12):OFFSET(IS_Data!D729,0,('Summary P&amp;L'!$D$6-2018-1)*12+'Summary P&amp;L'!$B$2-1))</f>
        <v>0</v>
      </c>
      <c r="E729" s="9">
        <f ca="1">OFFSET(IS_Data!D729,0,('Summary P&amp;L'!$D$6-2018)*12+'Summary P&amp;L'!$B$2-1)</f>
        <v>0</v>
      </c>
      <c r="F729" s="9">
        <f ca="1">OFFSET(IS_Data!D729,0,('Summary P&amp;L'!$D$6-2018-1)*12+'Summary P&amp;L'!$B$2-1)</f>
        <v>0</v>
      </c>
      <c r="G729" s="7">
        <f ca="1">+SUM(OFFSET(IS_Data!D729,0,(-2015+'Summary P&amp;L'!$D$6)*12+'Summary P&amp;L'!$B$1-1):OFFSET(IS_Data!D729,0,(-2015+'Summary P&amp;L'!$D$6)*12*2-1))</f>
        <v>0</v>
      </c>
      <c r="H729" s="10">
        <f>IS_Data!B729</f>
        <v>0</v>
      </c>
    </row>
    <row r="730" spans="1:8" x14ac:dyDescent="0.5">
      <c r="A730" s="9">
        <f>+IS_Data!C730</f>
        <v>0</v>
      </c>
      <c r="B730" s="135">
        <f>IF('Summary P&amp;L'!$F$4="Libs Master","Libs Master",IF(AND('Summary P&amp;L'!$F$4="Liberatores Rollup",AND(H730&lt;&gt;"Libs_G_MA",H730&lt;&gt;"Libs_G_PH"))=TRUE,"Liberatores Rollup",IF(AND('Summary P&amp;L'!$F$4="Libs Grill Rollup",OR(H730="Libs_G_MA",H730="Libs_G_PH"))=TRUE,"Libs Grill Rollup",H730)))</f>
        <v>0</v>
      </c>
      <c r="C730" s="9">
        <f>+IS_Data!A730</f>
        <v>0</v>
      </c>
      <c r="D730" s="9">
        <f ca="1">+SUM(OFFSET(IS_Data!D730,0,('Summary P&amp;L'!$D$6-2018-1)*12):OFFSET(IS_Data!D730,0,('Summary P&amp;L'!$D$6-2018-1)*12+'Summary P&amp;L'!$B$2-1))</f>
        <v>0</v>
      </c>
      <c r="E730" s="9">
        <f ca="1">OFFSET(IS_Data!D730,0,('Summary P&amp;L'!$D$6-2018)*12+'Summary P&amp;L'!$B$2-1)</f>
        <v>0</v>
      </c>
      <c r="F730" s="9">
        <f ca="1">OFFSET(IS_Data!D730,0,('Summary P&amp;L'!$D$6-2018-1)*12+'Summary P&amp;L'!$B$2-1)</f>
        <v>0</v>
      </c>
      <c r="G730" s="7">
        <f ca="1">+SUM(OFFSET(IS_Data!D730,0,(-2015+'Summary P&amp;L'!$D$6)*12+'Summary P&amp;L'!$B$1-1):OFFSET(IS_Data!D730,0,(-2015+'Summary P&amp;L'!$D$6)*12*2-1))</f>
        <v>0</v>
      </c>
      <c r="H730" s="10">
        <f>IS_Data!B730</f>
        <v>0</v>
      </c>
    </row>
    <row r="731" spans="1:8" x14ac:dyDescent="0.5">
      <c r="A731" s="9">
        <f>+IS_Data!C731</f>
        <v>0</v>
      </c>
      <c r="B731" s="135">
        <f>IF('Summary P&amp;L'!$F$4="Libs Master","Libs Master",IF(AND('Summary P&amp;L'!$F$4="Liberatores Rollup",AND(H731&lt;&gt;"Libs_G_MA",H731&lt;&gt;"Libs_G_PH"))=TRUE,"Liberatores Rollup",IF(AND('Summary P&amp;L'!$F$4="Libs Grill Rollup",OR(H731="Libs_G_MA",H731="Libs_G_PH"))=TRUE,"Libs Grill Rollup",H731)))</f>
        <v>0</v>
      </c>
      <c r="C731" s="9">
        <f>+IS_Data!A731</f>
        <v>0</v>
      </c>
      <c r="D731" s="9">
        <f ca="1">+SUM(OFFSET(IS_Data!D731,0,('Summary P&amp;L'!$D$6-2018-1)*12):OFFSET(IS_Data!D731,0,('Summary P&amp;L'!$D$6-2018-1)*12+'Summary P&amp;L'!$B$2-1))</f>
        <v>0</v>
      </c>
      <c r="E731" s="9">
        <f ca="1">OFFSET(IS_Data!D731,0,('Summary P&amp;L'!$D$6-2018)*12+'Summary P&amp;L'!$B$2-1)</f>
        <v>0</v>
      </c>
      <c r="F731" s="9">
        <f ca="1">OFFSET(IS_Data!D731,0,('Summary P&amp;L'!$D$6-2018-1)*12+'Summary P&amp;L'!$B$2-1)</f>
        <v>0</v>
      </c>
      <c r="G731" s="7">
        <f ca="1">+SUM(OFFSET(IS_Data!D731,0,(-2015+'Summary P&amp;L'!$D$6)*12+'Summary P&amp;L'!$B$1-1):OFFSET(IS_Data!D731,0,(-2015+'Summary P&amp;L'!$D$6)*12*2-1))</f>
        <v>0</v>
      </c>
      <c r="H731" s="10">
        <f>IS_Data!B731</f>
        <v>0</v>
      </c>
    </row>
    <row r="732" spans="1:8" x14ac:dyDescent="0.5">
      <c r="A732" s="9">
        <f>+IS_Data!C732</f>
        <v>0</v>
      </c>
      <c r="B732" s="135">
        <f>IF('Summary P&amp;L'!$F$4="Libs Master","Libs Master",IF(AND('Summary P&amp;L'!$F$4="Liberatores Rollup",AND(H732&lt;&gt;"Libs_G_MA",H732&lt;&gt;"Libs_G_PH"))=TRUE,"Liberatores Rollup",IF(AND('Summary P&amp;L'!$F$4="Libs Grill Rollup",OR(H732="Libs_G_MA",H732="Libs_G_PH"))=TRUE,"Libs Grill Rollup",H732)))</f>
        <v>0</v>
      </c>
      <c r="C732" s="9">
        <f>+IS_Data!A732</f>
        <v>0</v>
      </c>
      <c r="D732" s="9">
        <f ca="1">+SUM(OFFSET(IS_Data!D732,0,('Summary P&amp;L'!$D$6-2018-1)*12):OFFSET(IS_Data!D732,0,('Summary P&amp;L'!$D$6-2018-1)*12+'Summary P&amp;L'!$B$2-1))</f>
        <v>0</v>
      </c>
      <c r="E732" s="9">
        <f ca="1">OFFSET(IS_Data!D732,0,('Summary P&amp;L'!$D$6-2018)*12+'Summary P&amp;L'!$B$2-1)</f>
        <v>0</v>
      </c>
      <c r="F732" s="9">
        <f ca="1">OFFSET(IS_Data!D732,0,('Summary P&amp;L'!$D$6-2018-1)*12+'Summary P&amp;L'!$B$2-1)</f>
        <v>0</v>
      </c>
      <c r="G732" s="7">
        <f ca="1">+SUM(OFFSET(IS_Data!D732,0,(-2015+'Summary P&amp;L'!$D$6)*12+'Summary P&amp;L'!$B$1-1):OFFSET(IS_Data!D732,0,(-2015+'Summary P&amp;L'!$D$6)*12*2-1))</f>
        <v>0</v>
      </c>
      <c r="H732" s="10">
        <f>IS_Data!B732</f>
        <v>0</v>
      </c>
    </row>
    <row r="733" spans="1:8" x14ac:dyDescent="0.5">
      <c r="A733" s="9">
        <f>+IS_Data!C733</f>
        <v>0</v>
      </c>
      <c r="B733" s="135">
        <f>IF('Summary P&amp;L'!$F$4="Libs Master","Libs Master",IF(AND('Summary P&amp;L'!$F$4="Liberatores Rollup",AND(H733&lt;&gt;"Libs_G_MA",H733&lt;&gt;"Libs_G_PH"))=TRUE,"Liberatores Rollup",IF(AND('Summary P&amp;L'!$F$4="Libs Grill Rollup",OR(H733="Libs_G_MA",H733="Libs_G_PH"))=TRUE,"Libs Grill Rollup",H733)))</f>
        <v>0</v>
      </c>
      <c r="C733" s="9">
        <f>+IS_Data!A733</f>
        <v>0</v>
      </c>
      <c r="D733" s="9">
        <f ca="1">+SUM(OFFSET(IS_Data!D733,0,('Summary P&amp;L'!$D$6-2018-1)*12):OFFSET(IS_Data!D733,0,('Summary P&amp;L'!$D$6-2018-1)*12+'Summary P&amp;L'!$B$2-1))</f>
        <v>0</v>
      </c>
      <c r="E733" s="9">
        <f ca="1">OFFSET(IS_Data!D733,0,('Summary P&amp;L'!$D$6-2018)*12+'Summary P&amp;L'!$B$2-1)</f>
        <v>0</v>
      </c>
      <c r="F733" s="9">
        <f ca="1">OFFSET(IS_Data!D733,0,('Summary P&amp;L'!$D$6-2018-1)*12+'Summary P&amp;L'!$B$2-1)</f>
        <v>0</v>
      </c>
      <c r="G733" s="7">
        <f ca="1">+SUM(OFFSET(IS_Data!D733,0,(-2015+'Summary P&amp;L'!$D$6)*12+'Summary P&amp;L'!$B$1-1):OFFSET(IS_Data!D733,0,(-2015+'Summary P&amp;L'!$D$6)*12*2-1))</f>
        <v>0</v>
      </c>
      <c r="H733" s="10">
        <f>IS_Data!B733</f>
        <v>0</v>
      </c>
    </row>
    <row r="734" spans="1:8" x14ac:dyDescent="0.5">
      <c r="A734" s="9">
        <f>+IS_Data!C734</f>
        <v>0</v>
      </c>
      <c r="B734" s="135">
        <f>IF('Summary P&amp;L'!$F$4="Libs Master","Libs Master",IF(AND('Summary P&amp;L'!$F$4="Liberatores Rollup",AND(H734&lt;&gt;"Libs_G_MA",H734&lt;&gt;"Libs_G_PH"))=TRUE,"Liberatores Rollup",IF(AND('Summary P&amp;L'!$F$4="Libs Grill Rollup",OR(H734="Libs_G_MA",H734="Libs_G_PH"))=TRUE,"Libs Grill Rollup",H734)))</f>
        <v>0</v>
      </c>
      <c r="C734" s="9">
        <f>+IS_Data!A734</f>
        <v>0</v>
      </c>
      <c r="D734" s="9">
        <f ca="1">+SUM(OFFSET(IS_Data!D734,0,('Summary P&amp;L'!$D$6-2018-1)*12):OFFSET(IS_Data!D734,0,('Summary P&amp;L'!$D$6-2018-1)*12+'Summary P&amp;L'!$B$2-1))</f>
        <v>0</v>
      </c>
      <c r="E734" s="9">
        <f ca="1">OFFSET(IS_Data!D734,0,('Summary P&amp;L'!$D$6-2018)*12+'Summary P&amp;L'!$B$2-1)</f>
        <v>0</v>
      </c>
      <c r="F734" s="9">
        <f ca="1">OFFSET(IS_Data!D734,0,('Summary P&amp;L'!$D$6-2018-1)*12+'Summary P&amp;L'!$B$2-1)</f>
        <v>0</v>
      </c>
      <c r="G734" s="7">
        <f ca="1">+SUM(OFFSET(IS_Data!D734,0,(-2015+'Summary P&amp;L'!$D$6)*12+'Summary P&amp;L'!$B$1-1):OFFSET(IS_Data!D734,0,(-2015+'Summary P&amp;L'!$D$6)*12*2-1))</f>
        <v>0</v>
      </c>
      <c r="H734" s="10">
        <f>IS_Data!B734</f>
        <v>0</v>
      </c>
    </row>
    <row r="735" spans="1:8" x14ac:dyDescent="0.5">
      <c r="A735" s="9">
        <f>+IS_Data!C735</f>
        <v>0</v>
      </c>
      <c r="B735" s="135">
        <f>IF('Summary P&amp;L'!$F$4="Libs Master","Libs Master",IF(AND('Summary P&amp;L'!$F$4="Liberatores Rollup",AND(H735&lt;&gt;"Libs_G_MA",H735&lt;&gt;"Libs_G_PH"))=TRUE,"Liberatores Rollup",IF(AND('Summary P&amp;L'!$F$4="Libs Grill Rollup",OR(H735="Libs_G_MA",H735="Libs_G_PH"))=TRUE,"Libs Grill Rollup",H735)))</f>
        <v>0</v>
      </c>
      <c r="C735" s="9">
        <f>+IS_Data!A735</f>
        <v>0</v>
      </c>
      <c r="D735" s="9">
        <f ca="1">+SUM(OFFSET(IS_Data!D735,0,('Summary P&amp;L'!$D$6-2018-1)*12):OFFSET(IS_Data!D735,0,('Summary P&amp;L'!$D$6-2018-1)*12+'Summary P&amp;L'!$B$2-1))</f>
        <v>0</v>
      </c>
      <c r="E735" s="9">
        <f ca="1">OFFSET(IS_Data!D735,0,('Summary P&amp;L'!$D$6-2018)*12+'Summary P&amp;L'!$B$2-1)</f>
        <v>0</v>
      </c>
      <c r="F735" s="9">
        <f ca="1">OFFSET(IS_Data!D735,0,('Summary P&amp;L'!$D$6-2018-1)*12+'Summary P&amp;L'!$B$2-1)</f>
        <v>0</v>
      </c>
      <c r="G735" s="7">
        <f ca="1">+SUM(OFFSET(IS_Data!D735,0,(-2015+'Summary P&amp;L'!$D$6)*12+'Summary P&amp;L'!$B$1-1):OFFSET(IS_Data!D735,0,(-2015+'Summary P&amp;L'!$D$6)*12*2-1))</f>
        <v>0</v>
      </c>
      <c r="H735" s="10">
        <f>IS_Data!B735</f>
        <v>0</v>
      </c>
    </row>
    <row r="736" spans="1:8" x14ac:dyDescent="0.5">
      <c r="A736" s="9">
        <f>+IS_Data!C736</f>
        <v>0</v>
      </c>
      <c r="B736" s="135">
        <f>IF('Summary P&amp;L'!$F$4="Libs Master","Libs Master",IF(AND('Summary P&amp;L'!$F$4="Liberatores Rollup",AND(H736&lt;&gt;"Libs_G_MA",H736&lt;&gt;"Libs_G_PH"))=TRUE,"Liberatores Rollup",IF(AND('Summary P&amp;L'!$F$4="Libs Grill Rollup",OR(H736="Libs_G_MA",H736="Libs_G_PH"))=TRUE,"Libs Grill Rollup",H736)))</f>
        <v>0</v>
      </c>
      <c r="C736" s="9">
        <f>+IS_Data!A736</f>
        <v>0</v>
      </c>
      <c r="D736" s="9">
        <f ca="1">+SUM(OFFSET(IS_Data!D736,0,('Summary P&amp;L'!$D$6-2018-1)*12):OFFSET(IS_Data!D736,0,('Summary P&amp;L'!$D$6-2018-1)*12+'Summary P&amp;L'!$B$2-1))</f>
        <v>0</v>
      </c>
      <c r="E736" s="9">
        <f ca="1">OFFSET(IS_Data!D736,0,('Summary P&amp;L'!$D$6-2018)*12+'Summary P&amp;L'!$B$2-1)</f>
        <v>0</v>
      </c>
      <c r="F736" s="9">
        <f ca="1">OFFSET(IS_Data!D736,0,('Summary P&amp;L'!$D$6-2018-1)*12+'Summary P&amp;L'!$B$2-1)</f>
        <v>0</v>
      </c>
      <c r="G736" s="7">
        <f ca="1">+SUM(OFFSET(IS_Data!D736,0,(-2015+'Summary P&amp;L'!$D$6)*12+'Summary P&amp;L'!$B$1-1):OFFSET(IS_Data!D736,0,(-2015+'Summary P&amp;L'!$D$6)*12*2-1))</f>
        <v>0</v>
      </c>
      <c r="H736" s="10">
        <f>IS_Data!B736</f>
        <v>0</v>
      </c>
    </row>
    <row r="737" spans="1:8" x14ac:dyDescent="0.5">
      <c r="A737" s="9">
        <f>+IS_Data!C737</f>
        <v>0</v>
      </c>
      <c r="B737" s="135">
        <f>IF('Summary P&amp;L'!$F$4="Libs Master","Libs Master",IF(AND('Summary P&amp;L'!$F$4="Liberatores Rollup",AND(H737&lt;&gt;"Libs_G_MA",H737&lt;&gt;"Libs_G_PH"))=TRUE,"Liberatores Rollup",IF(AND('Summary P&amp;L'!$F$4="Libs Grill Rollup",OR(H737="Libs_G_MA",H737="Libs_G_PH"))=TRUE,"Libs Grill Rollup",H737)))</f>
        <v>0</v>
      </c>
      <c r="C737" s="9">
        <f>+IS_Data!A737</f>
        <v>0</v>
      </c>
      <c r="D737" s="9">
        <f ca="1">+SUM(OFFSET(IS_Data!D737,0,('Summary P&amp;L'!$D$6-2018-1)*12):OFFSET(IS_Data!D737,0,('Summary P&amp;L'!$D$6-2018-1)*12+'Summary P&amp;L'!$B$2-1))</f>
        <v>0</v>
      </c>
      <c r="E737" s="9">
        <f ca="1">OFFSET(IS_Data!D737,0,('Summary P&amp;L'!$D$6-2018)*12+'Summary P&amp;L'!$B$2-1)</f>
        <v>0</v>
      </c>
      <c r="F737" s="9">
        <f ca="1">OFFSET(IS_Data!D737,0,('Summary P&amp;L'!$D$6-2018-1)*12+'Summary P&amp;L'!$B$2-1)</f>
        <v>0</v>
      </c>
      <c r="G737" s="7">
        <f ca="1">+SUM(OFFSET(IS_Data!D737,0,(-2015+'Summary P&amp;L'!$D$6)*12+'Summary P&amp;L'!$B$1-1):OFFSET(IS_Data!D737,0,(-2015+'Summary P&amp;L'!$D$6)*12*2-1))</f>
        <v>0</v>
      </c>
      <c r="H737" s="10">
        <f>IS_Data!B737</f>
        <v>0</v>
      </c>
    </row>
    <row r="738" spans="1:8" x14ac:dyDescent="0.5">
      <c r="A738" s="9">
        <f>+IS_Data!C738</f>
        <v>0</v>
      </c>
      <c r="B738" s="135">
        <f>IF('Summary P&amp;L'!$F$4="Libs Master","Libs Master",IF(AND('Summary P&amp;L'!$F$4="Liberatores Rollup",AND(H738&lt;&gt;"Libs_G_MA",H738&lt;&gt;"Libs_G_PH"))=TRUE,"Liberatores Rollup",IF(AND('Summary P&amp;L'!$F$4="Libs Grill Rollup",OR(H738="Libs_G_MA",H738="Libs_G_PH"))=TRUE,"Libs Grill Rollup",H738)))</f>
        <v>0</v>
      </c>
      <c r="C738" s="9">
        <f>+IS_Data!A738</f>
        <v>0</v>
      </c>
      <c r="D738" s="9">
        <f ca="1">+SUM(OFFSET(IS_Data!D738,0,('Summary P&amp;L'!$D$6-2018-1)*12):OFFSET(IS_Data!D738,0,('Summary P&amp;L'!$D$6-2018-1)*12+'Summary P&amp;L'!$B$2-1))</f>
        <v>0</v>
      </c>
      <c r="E738" s="9">
        <f ca="1">OFFSET(IS_Data!D738,0,('Summary P&amp;L'!$D$6-2018)*12+'Summary P&amp;L'!$B$2-1)</f>
        <v>0</v>
      </c>
      <c r="F738" s="9">
        <f ca="1">OFFSET(IS_Data!D738,0,('Summary P&amp;L'!$D$6-2018-1)*12+'Summary P&amp;L'!$B$2-1)</f>
        <v>0</v>
      </c>
      <c r="G738" s="7">
        <f ca="1">+SUM(OFFSET(IS_Data!D738,0,(-2015+'Summary P&amp;L'!$D$6)*12+'Summary P&amp;L'!$B$1-1):OFFSET(IS_Data!D738,0,(-2015+'Summary P&amp;L'!$D$6)*12*2-1))</f>
        <v>0</v>
      </c>
      <c r="H738" s="10">
        <f>IS_Data!B738</f>
        <v>0</v>
      </c>
    </row>
    <row r="739" spans="1:8" x14ac:dyDescent="0.5">
      <c r="A739" s="9">
        <f>+IS_Data!C739</f>
        <v>0</v>
      </c>
      <c r="B739" s="135">
        <f>IF('Summary P&amp;L'!$F$4="Libs Master","Libs Master",IF(AND('Summary P&amp;L'!$F$4="Liberatores Rollup",AND(H739&lt;&gt;"Libs_G_MA",H739&lt;&gt;"Libs_G_PH"))=TRUE,"Liberatores Rollup",IF(AND('Summary P&amp;L'!$F$4="Libs Grill Rollup",OR(H739="Libs_G_MA",H739="Libs_G_PH"))=TRUE,"Libs Grill Rollup",H739)))</f>
        <v>0</v>
      </c>
      <c r="C739" s="9">
        <f>+IS_Data!A739</f>
        <v>0</v>
      </c>
      <c r="D739" s="9">
        <f ca="1">+SUM(OFFSET(IS_Data!D739,0,('Summary P&amp;L'!$D$6-2018-1)*12):OFFSET(IS_Data!D739,0,('Summary P&amp;L'!$D$6-2018-1)*12+'Summary P&amp;L'!$B$2-1))</f>
        <v>0</v>
      </c>
      <c r="E739" s="9">
        <f ca="1">OFFSET(IS_Data!D739,0,('Summary P&amp;L'!$D$6-2018)*12+'Summary P&amp;L'!$B$2-1)</f>
        <v>0</v>
      </c>
      <c r="F739" s="9">
        <f ca="1">OFFSET(IS_Data!D739,0,('Summary P&amp;L'!$D$6-2018-1)*12+'Summary P&amp;L'!$B$2-1)</f>
        <v>0</v>
      </c>
      <c r="G739" s="7">
        <f ca="1">+SUM(OFFSET(IS_Data!D739,0,(-2015+'Summary P&amp;L'!$D$6)*12+'Summary P&amp;L'!$B$1-1):OFFSET(IS_Data!D739,0,(-2015+'Summary P&amp;L'!$D$6)*12*2-1))</f>
        <v>0</v>
      </c>
      <c r="H739" s="10">
        <f>IS_Data!B739</f>
        <v>0</v>
      </c>
    </row>
    <row r="740" spans="1:8" x14ac:dyDescent="0.5">
      <c r="A740" s="9">
        <f>+IS_Data!C740</f>
        <v>0</v>
      </c>
      <c r="B740" s="135">
        <f>IF('Summary P&amp;L'!$F$4="Libs Master","Libs Master",IF(AND('Summary P&amp;L'!$F$4="Liberatores Rollup",AND(H740&lt;&gt;"Libs_G_MA",H740&lt;&gt;"Libs_G_PH"))=TRUE,"Liberatores Rollup",IF(AND('Summary P&amp;L'!$F$4="Libs Grill Rollup",OR(H740="Libs_G_MA",H740="Libs_G_PH"))=TRUE,"Libs Grill Rollup",H740)))</f>
        <v>0</v>
      </c>
      <c r="C740" s="9">
        <f>+IS_Data!A740</f>
        <v>0</v>
      </c>
      <c r="D740" s="9">
        <f ca="1">+SUM(OFFSET(IS_Data!D740,0,('Summary P&amp;L'!$D$6-2018-1)*12):OFFSET(IS_Data!D740,0,('Summary P&amp;L'!$D$6-2018-1)*12+'Summary P&amp;L'!$B$2-1))</f>
        <v>0</v>
      </c>
      <c r="E740" s="9">
        <f ca="1">OFFSET(IS_Data!D740,0,('Summary P&amp;L'!$D$6-2018)*12+'Summary P&amp;L'!$B$2-1)</f>
        <v>0</v>
      </c>
      <c r="F740" s="9">
        <f ca="1">OFFSET(IS_Data!D740,0,('Summary P&amp;L'!$D$6-2018-1)*12+'Summary P&amp;L'!$B$2-1)</f>
        <v>0</v>
      </c>
      <c r="G740" s="7">
        <f ca="1">+SUM(OFFSET(IS_Data!D740,0,(-2015+'Summary P&amp;L'!$D$6)*12+'Summary P&amp;L'!$B$1-1):OFFSET(IS_Data!D740,0,(-2015+'Summary P&amp;L'!$D$6)*12*2-1))</f>
        <v>0</v>
      </c>
      <c r="H740" s="10">
        <f>IS_Data!B740</f>
        <v>0</v>
      </c>
    </row>
    <row r="741" spans="1:8" x14ac:dyDescent="0.5">
      <c r="A741" s="9">
        <f>+IS_Data!C741</f>
        <v>0</v>
      </c>
      <c r="B741" s="135">
        <f>IF('Summary P&amp;L'!$F$4="Libs Master","Libs Master",IF(AND('Summary P&amp;L'!$F$4="Liberatores Rollup",AND(H741&lt;&gt;"Libs_G_MA",H741&lt;&gt;"Libs_G_PH"))=TRUE,"Liberatores Rollup",IF(AND('Summary P&amp;L'!$F$4="Libs Grill Rollup",OR(H741="Libs_G_MA",H741="Libs_G_PH"))=TRUE,"Libs Grill Rollup",H741)))</f>
        <v>0</v>
      </c>
      <c r="C741" s="9">
        <f>+IS_Data!A741</f>
        <v>0</v>
      </c>
      <c r="D741" s="9">
        <f ca="1">+SUM(OFFSET(IS_Data!D741,0,('Summary P&amp;L'!$D$6-2018-1)*12):OFFSET(IS_Data!D741,0,('Summary P&amp;L'!$D$6-2018-1)*12+'Summary P&amp;L'!$B$2-1))</f>
        <v>0</v>
      </c>
      <c r="E741" s="9">
        <f ca="1">OFFSET(IS_Data!D741,0,('Summary P&amp;L'!$D$6-2018)*12+'Summary P&amp;L'!$B$2-1)</f>
        <v>0</v>
      </c>
      <c r="F741" s="9">
        <f ca="1">OFFSET(IS_Data!D741,0,('Summary P&amp;L'!$D$6-2018-1)*12+'Summary P&amp;L'!$B$2-1)</f>
        <v>0</v>
      </c>
      <c r="G741" s="7">
        <f ca="1">+SUM(OFFSET(IS_Data!D741,0,(-2015+'Summary P&amp;L'!$D$6)*12+'Summary P&amp;L'!$B$1-1):OFFSET(IS_Data!D741,0,(-2015+'Summary P&amp;L'!$D$6)*12*2-1))</f>
        <v>0</v>
      </c>
      <c r="H741" s="10">
        <f>IS_Data!B741</f>
        <v>0</v>
      </c>
    </row>
    <row r="742" spans="1:8" x14ac:dyDescent="0.5">
      <c r="A742" s="9">
        <f>+IS_Data!C742</f>
        <v>0</v>
      </c>
      <c r="B742" s="135">
        <f>IF('Summary P&amp;L'!$F$4="Libs Master","Libs Master",IF(AND('Summary P&amp;L'!$F$4="Liberatores Rollup",AND(H742&lt;&gt;"Libs_G_MA",H742&lt;&gt;"Libs_G_PH"))=TRUE,"Liberatores Rollup",IF(AND('Summary P&amp;L'!$F$4="Libs Grill Rollup",OR(H742="Libs_G_MA",H742="Libs_G_PH"))=TRUE,"Libs Grill Rollup",H742)))</f>
        <v>0</v>
      </c>
      <c r="C742" s="9">
        <f>+IS_Data!A742</f>
        <v>0</v>
      </c>
      <c r="D742" s="9">
        <f ca="1">+SUM(OFFSET(IS_Data!D742,0,('Summary P&amp;L'!$D$6-2018-1)*12):OFFSET(IS_Data!D742,0,('Summary P&amp;L'!$D$6-2018-1)*12+'Summary P&amp;L'!$B$2-1))</f>
        <v>0</v>
      </c>
      <c r="E742" s="9">
        <f ca="1">OFFSET(IS_Data!D742,0,('Summary P&amp;L'!$D$6-2018)*12+'Summary P&amp;L'!$B$2-1)</f>
        <v>0</v>
      </c>
      <c r="F742" s="9">
        <f ca="1">OFFSET(IS_Data!D742,0,('Summary P&amp;L'!$D$6-2018-1)*12+'Summary P&amp;L'!$B$2-1)</f>
        <v>0</v>
      </c>
      <c r="G742" s="7">
        <f ca="1">+SUM(OFFSET(IS_Data!D742,0,(-2015+'Summary P&amp;L'!$D$6)*12+'Summary P&amp;L'!$B$1-1):OFFSET(IS_Data!D742,0,(-2015+'Summary P&amp;L'!$D$6)*12*2-1))</f>
        <v>0</v>
      </c>
      <c r="H742" s="10">
        <f>IS_Data!B742</f>
        <v>0</v>
      </c>
    </row>
    <row r="743" spans="1:8" x14ac:dyDescent="0.5">
      <c r="A743" s="9">
        <f>+IS_Data!C743</f>
        <v>0</v>
      </c>
      <c r="B743" s="135">
        <f>IF('Summary P&amp;L'!$F$4="Libs Master","Libs Master",IF(AND('Summary P&amp;L'!$F$4="Liberatores Rollup",AND(H743&lt;&gt;"Libs_G_MA",H743&lt;&gt;"Libs_G_PH"))=TRUE,"Liberatores Rollup",IF(AND('Summary P&amp;L'!$F$4="Libs Grill Rollup",OR(H743="Libs_G_MA",H743="Libs_G_PH"))=TRUE,"Libs Grill Rollup",H743)))</f>
        <v>0</v>
      </c>
      <c r="C743" s="9">
        <f>+IS_Data!A743</f>
        <v>0</v>
      </c>
      <c r="D743" s="9">
        <f ca="1">+SUM(OFFSET(IS_Data!D743,0,('Summary P&amp;L'!$D$6-2018-1)*12):OFFSET(IS_Data!D743,0,('Summary P&amp;L'!$D$6-2018-1)*12+'Summary P&amp;L'!$B$2-1))</f>
        <v>0</v>
      </c>
      <c r="E743" s="9">
        <f ca="1">OFFSET(IS_Data!D743,0,('Summary P&amp;L'!$D$6-2018)*12+'Summary P&amp;L'!$B$2-1)</f>
        <v>0</v>
      </c>
      <c r="F743" s="9">
        <f ca="1">OFFSET(IS_Data!D743,0,('Summary P&amp;L'!$D$6-2018-1)*12+'Summary P&amp;L'!$B$2-1)</f>
        <v>0</v>
      </c>
      <c r="G743" s="7">
        <f ca="1">+SUM(OFFSET(IS_Data!D743,0,(-2015+'Summary P&amp;L'!$D$6)*12+'Summary P&amp;L'!$B$1-1):OFFSET(IS_Data!D743,0,(-2015+'Summary P&amp;L'!$D$6)*12*2-1))</f>
        <v>0</v>
      </c>
      <c r="H743" s="10">
        <f>IS_Data!B743</f>
        <v>0</v>
      </c>
    </row>
    <row r="744" spans="1:8" x14ac:dyDescent="0.5">
      <c r="A744" s="9">
        <f>+IS_Data!C744</f>
        <v>0</v>
      </c>
      <c r="B744" s="135">
        <f>IF('Summary P&amp;L'!$F$4="Libs Master","Libs Master",IF(AND('Summary P&amp;L'!$F$4="Liberatores Rollup",AND(H744&lt;&gt;"Libs_G_MA",H744&lt;&gt;"Libs_G_PH"))=TRUE,"Liberatores Rollup",IF(AND('Summary P&amp;L'!$F$4="Libs Grill Rollup",OR(H744="Libs_G_MA",H744="Libs_G_PH"))=TRUE,"Libs Grill Rollup",H744)))</f>
        <v>0</v>
      </c>
      <c r="C744" s="9">
        <f>+IS_Data!A744</f>
        <v>0</v>
      </c>
      <c r="D744" s="9">
        <f ca="1">+SUM(OFFSET(IS_Data!D744,0,('Summary P&amp;L'!$D$6-2018-1)*12):OFFSET(IS_Data!D744,0,('Summary P&amp;L'!$D$6-2018-1)*12+'Summary P&amp;L'!$B$2-1))</f>
        <v>0</v>
      </c>
      <c r="E744" s="9">
        <f ca="1">OFFSET(IS_Data!D744,0,('Summary P&amp;L'!$D$6-2018)*12+'Summary P&amp;L'!$B$2-1)</f>
        <v>0</v>
      </c>
      <c r="F744" s="9">
        <f ca="1">OFFSET(IS_Data!D744,0,('Summary P&amp;L'!$D$6-2018-1)*12+'Summary P&amp;L'!$B$2-1)</f>
        <v>0</v>
      </c>
      <c r="G744" s="7">
        <f ca="1">+SUM(OFFSET(IS_Data!D744,0,(-2015+'Summary P&amp;L'!$D$6)*12+'Summary P&amp;L'!$B$1-1):OFFSET(IS_Data!D744,0,(-2015+'Summary P&amp;L'!$D$6)*12*2-1))</f>
        <v>0</v>
      </c>
      <c r="H744" s="10">
        <f>IS_Data!B744</f>
        <v>0</v>
      </c>
    </row>
    <row r="745" spans="1:8" x14ac:dyDescent="0.5">
      <c r="A745" s="9">
        <f>+IS_Data!C745</f>
        <v>0</v>
      </c>
      <c r="B745" s="135">
        <f>IF('Summary P&amp;L'!$F$4="Libs Master","Libs Master",IF(AND('Summary P&amp;L'!$F$4="Liberatores Rollup",AND(H745&lt;&gt;"Libs_G_MA",H745&lt;&gt;"Libs_G_PH"))=TRUE,"Liberatores Rollup",IF(AND('Summary P&amp;L'!$F$4="Libs Grill Rollup",OR(H745="Libs_G_MA",H745="Libs_G_PH"))=TRUE,"Libs Grill Rollup",H745)))</f>
        <v>0</v>
      </c>
      <c r="C745" s="9">
        <f>+IS_Data!A745</f>
        <v>0</v>
      </c>
      <c r="D745" s="9">
        <f ca="1">+SUM(OFFSET(IS_Data!D745,0,('Summary P&amp;L'!$D$6-2018-1)*12):OFFSET(IS_Data!D745,0,('Summary P&amp;L'!$D$6-2018-1)*12+'Summary P&amp;L'!$B$2-1))</f>
        <v>0</v>
      </c>
      <c r="E745" s="9">
        <f ca="1">OFFSET(IS_Data!D745,0,('Summary P&amp;L'!$D$6-2018)*12+'Summary P&amp;L'!$B$2-1)</f>
        <v>0</v>
      </c>
      <c r="F745" s="9">
        <f ca="1">OFFSET(IS_Data!D745,0,('Summary P&amp;L'!$D$6-2018-1)*12+'Summary P&amp;L'!$B$2-1)</f>
        <v>0</v>
      </c>
      <c r="G745" s="7">
        <f ca="1">+SUM(OFFSET(IS_Data!D745,0,(-2015+'Summary P&amp;L'!$D$6)*12+'Summary P&amp;L'!$B$1-1):OFFSET(IS_Data!D745,0,(-2015+'Summary P&amp;L'!$D$6)*12*2-1))</f>
        <v>0</v>
      </c>
      <c r="H745" s="10">
        <f>IS_Data!B745</f>
        <v>0</v>
      </c>
    </row>
    <row r="746" spans="1:8" x14ac:dyDescent="0.5">
      <c r="A746" s="9">
        <f>+IS_Data!C746</f>
        <v>0</v>
      </c>
      <c r="B746" s="135">
        <f>IF('Summary P&amp;L'!$F$4="Libs Master","Libs Master",IF(AND('Summary P&amp;L'!$F$4="Liberatores Rollup",AND(H746&lt;&gt;"Libs_G_MA",H746&lt;&gt;"Libs_G_PH"))=TRUE,"Liberatores Rollup",IF(AND('Summary P&amp;L'!$F$4="Libs Grill Rollup",OR(H746="Libs_G_MA",H746="Libs_G_PH"))=TRUE,"Libs Grill Rollup",H746)))</f>
        <v>0</v>
      </c>
      <c r="C746" s="9">
        <f>+IS_Data!A746</f>
        <v>0</v>
      </c>
      <c r="D746" s="9">
        <f ca="1">+SUM(OFFSET(IS_Data!D746,0,('Summary P&amp;L'!$D$6-2018-1)*12):OFFSET(IS_Data!D746,0,('Summary P&amp;L'!$D$6-2018-1)*12+'Summary P&amp;L'!$B$2-1))</f>
        <v>0</v>
      </c>
      <c r="E746" s="9">
        <f ca="1">OFFSET(IS_Data!D746,0,('Summary P&amp;L'!$D$6-2018)*12+'Summary P&amp;L'!$B$2-1)</f>
        <v>0</v>
      </c>
      <c r="F746" s="9">
        <f ca="1">OFFSET(IS_Data!D746,0,('Summary P&amp;L'!$D$6-2018-1)*12+'Summary P&amp;L'!$B$2-1)</f>
        <v>0</v>
      </c>
      <c r="G746" s="7">
        <f ca="1">+SUM(OFFSET(IS_Data!D746,0,(-2015+'Summary P&amp;L'!$D$6)*12+'Summary P&amp;L'!$B$1-1):OFFSET(IS_Data!D746,0,(-2015+'Summary P&amp;L'!$D$6)*12*2-1))</f>
        <v>0</v>
      </c>
      <c r="H746" s="10">
        <f>IS_Data!B746</f>
        <v>0</v>
      </c>
    </row>
    <row r="747" spans="1:8" x14ac:dyDescent="0.5">
      <c r="A747" s="9">
        <f>+IS_Data!C747</f>
        <v>0</v>
      </c>
      <c r="B747" s="135">
        <f>IF('Summary P&amp;L'!$F$4="Libs Master","Libs Master",IF(AND('Summary P&amp;L'!$F$4="Liberatores Rollup",AND(H747&lt;&gt;"Libs_G_MA",H747&lt;&gt;"Libs_G_PH"))=TRUE,"Liberatores Rollup",IF(AND('Summary P&amp;L'!$F$4="Libs Grill Rollup",OR(H747="Libs_G_MA",H747="Libs_G_PH"))=TRUE,"Libs Grill Rollup",H747)))</f>
        <v>0</v>
      </c>
      <c r="C747" s="9">
        <f>+IS_Data!A747</f>
        <v>0</v>
      </c>
      <c r="D747" s="9">
        <f ca="1">+SUM(OFFSET(IS_Data!D747,0,('Summary P&amp;L'!$D$6-2018-1)*12):OFFSET(IS_Data!D747,0,('Summary P&amp;L'!$D$6-2018-1)*12+'Summary P&amp;L'!$B$2-1))</f>
        <v>0</v>
      </c>
      <c r="E747" s="9">
        <f ca="1">OFFSET(IS_Data!D747,0,('Summary P&amp;L'!$D$6-2018)*12+'Summary P&amp;L'!$B$2-1)</f>
        <v>0</v>
      </c>
      <c r="F747" s="9">
        <f ca="1">OFFSET(IS_Data!D747,0,('Summary P&amp;L'!$D$6-2018-1)*12+'Summary P&amp;L'!$B$2-1)</f>
        <v>0</v>
      </c>
      <c r="G747" s="7">
        <f ca="1">+SUM(OFFSET(IS_Data!D747,0,(-2015+'Summary P&amp;L'!$D$6)*12+'Summary P&amp;L'!$B$1-1):OFFSET(IS_Data!D747,0,(-2015+'Summary P&amp;L'!$D$6)*12*2-1))</f>
        <v>0</v>
      </c>
      <c r="H747" s="10">
        <f>IS_Data!B747</f>
        <v>0</v>
      </c>
    </row>
    <row r="748" spans="1:8" x14ac:dyDescent="0.5">
      <c r="A748" s="9">
        <f>+IS_Data!C748</f>
        <v>0</v>
      </c>
      <c r="B748" s="135">
        <f>IF('Summary P&amp;L'!$F$4="Libs Master","Libs Master",IF(AND('Summary P&amp;L'!$F$4="Liberatores Rollup",AND(H748&lt;&gt;"Libs_G_MA",H748&lt;&gt;"Libs_G_PH"))=TRUE,"Liberatores Rollup",IF(AND('Summary P&amp;L'!$F$4="Libs Grill Rollup",OR(H748="Libs_G_MA",H748="Libs_G_PH"))=TRUE,"Libs Grill Rollup",H748)))</f>
        <v>0</v>
      </c>
      <c r="C748" s="9">
        <f>+IS_Data!A748</f>
        <v>0</v>
      </c>
      <c r="D748" s="9">
        <f ca="1">+SUM(OFFSET(IS_Data!D748,0,('Summary P&amp;L'!$D$6-2018-1)*12):OFFSET(IS_Data!D748,0,('Summary P&amp;L'!$D$6-2018-1)*12+'Summary P&amp;L'!$B$2-1))</f>
        <v>0</v>
      </c>
      <c r="E748" s="9">
        <f ca="1">OFFSET(IS_Data!D748,0,('Summary P&amp;L'!$D$6-2018)*12+'Summary P&amp;L'!$B$2-1)</f>
        <v>0</v>
      </c>
      <c r="F748" s="9">
        <f ca="1">OFFSET(IS_Data!D748,0,('Summary P&amp;L'!$D$6-2018-1)*12+'Summary P&amp;L'!$B$2-1)</f>
        <v>0</v>
      </c>
      <c r="G748" s="7">
        <f ca="1">+SUM(OFFSET(IS_Data!D748,0,(-2015+'Summary P&amp;L'!$D$6)*12+'Summary P&amp;L'!$B$1-1):OFFSET(IS_Data!D748,0,(-2015+'Summary P&amp;L'!$D$6)*12*2-1))</f>
        <v>0</v>
      </c>
      <c r="H748" s="10">
        <f>IS_Data!B748</f>
        <v>0</v>
      </c>
    </row>
    <row r="749" spans="1:8" x14ac:dyDescent="0.5">
      <c r="A749" s="9">
        <f>+IS_Data!C749</f>
        <v>0</v>
      </c>
      <c r="B749" s="135">
        <f>IF('Summary P&amp;L'!$F$4="Libs Master","Libs Master",IF(AND('Summary P&amp;L'!$F$4="Liberatores Rollup",AND(H749&lt;&gt;"Libs_G_MA",H749&lt;&gt;"Libs_G_PH"))=TRUE,"Liberatores Rollup",IF(AND('Summary P&amp;L'!$F$4="Libs Grill Rollup",OR(H749="Libs_G_MA",H749="Libs_G_PH"))=TRUE,"Libs Grill Rollup",H749)))</f>
        <v>0</v>
      </c>
      <c r="C749" s="9">
        <f>+IS_Data!A749</f>
        <v>0</v>
      </c>
      <c r="D749" s="9">
        <f ca="1">+SUM(OFFSET(IS_Data!D749,0,('Summary P&amp;L'!$D$6-2018-1)*12):OFFSET(IS_Data!D749,0,('Summary P&amp;L'!$D$6-2018-1)*12+'Summary P&amp;L'!$B$2-1))</f>
        <v>0</v>
      </c>
      <c r="E749" s="9">
        <f ca="1">OFFSET(IS_Data!D749,0,('Summary P&amp;L'!$D$6-2018)*12+'Summary P&amp;L'!$B$2-1)</f>
        <v>0</v>
      </c>
      <c r="F749" s="9">
        <f ca="1">OFFSET(IS_Data!D749,0,('Summary P&amp;L'!$D$6-2018-1)*12+'Summary P&amp;L'!$B$2-1)</f>
        <v>0</v>
      </c>
      <c r="G749" s="7">
        <f ca="1">+SUM(OFFSET(IS_Data!D749,0,(-2015+'Summary P&amp;L'!$D$6)*12+'Summary P&amp;L'!$B$1-1):OFFSET(IS_Data!D749,0,(-2015+'Summary P&amp;L'!$D$6)*12*2-1))</f>
        <v>0</v>
      </c>
      <c r="H749" s="10">
        <f>IS_Data!B749</f>
        <v>0</v>
      </c>
    </row>
    <row r="750" spans="1:8" x14ac:dyDescent="0.5">
      <c r="A750" s="9">
        <f>+IS_Data!C750</f>
        <v>0</v>
      </c>
      <c r="B750" s="135">
        <f>IF('Summary P&amp;L'!$F$4="Libs Master","Libs Master",IF(AND('Summary P&amp;L'!$F$4="Liberatores Rollup",AND(H750&lt;&gt;"Libs_G_MA",H750&lt;&gt;"Libs_G_PH"))=TRUE,"Liberatores Rollup",IF(AND('Summary P&amp;L'!$F$4="Libs Grill Rollup",OR(H750="Libs_G_MA",H750="Libs_G_PH"))=TRUE,"Libs Grill Rollup",H750)))</f>
        <v>0</v>
      </c>
      <c r="C750" s="9">
        <f>+IS_Data!A750</f>
        <v>0</v>
      </c>
      <c r="D750" s="9">
        <f ca="1">+SUM(OFFSET(IS_Data!D750,0,('Summary P&amp;L'!$D$6-2018-1)*12):OFFSET(IS_Data!D750,0,('Summary P&amp;L'!$D$6-2018-1)*12+'Summary P&amp;L'!$B$2-1))</f>
        <v>0</v>
      </c>
      <c r="E750" s="9">
        <f ca="1">OFFSET(IS_Data!D750,0,('Summary P&amp;L'!$D$6-2018)*12+'Summary P&amp;L'!$B$2-1)</f>
        <v>0</v>
      </c>
      <c r="F750" s="9">
        <f ca="1">OFFSET(IS_Data!D750,0,('Summary P&amp;L'!$D$6-2018-1)*12+'Summary P&amp;L'!$B$2-1)</f>
        <v>0</v>
      </c>
      <c r="G750" s="7">
        <f ca="1">+SUM(OFFSET(IS_Data!D750,0,(-2015+'Summary P&amp;L'!$D$6)*12+'Summary P&amp;L'!$B$1-1):OFFSET(IS_Data!D750,0,(-2015+'Summary P&amp;L'!$D$6)*12*2-1))</f>
        <v>0</v>
      </c>
      <c r="H750" s="10">
        <f>IS_Data!B750</f>
        <v>0</v>
      </c>
    </row>
    <row r="751" spans="1:8" x14ac:dyDescent="0.5">
      <c r="A751" s="9">
        <f>+IS_Data!C751</f>
        <v>0</v>
      </c>
      <c r="B751" s="135">
        <f>IF('Summary P&amp;L'!$F$4="Libs Master","Libs Master",IF(AND('Summary P&amp;L'!$F$4="Liberatores Rollup",AND(H751&lt;&gt;"Libs_G_MA",H751&lt;&gt;"Libs_G_PH"))=TRUE,"Liberatores Rollup",IF(AND('Summary P&amp;L'!$F$4="Libs Grill Rollup",OR(H751="Libs_G_MA",H751="Libs_G_PH"))=TRUE,"Libs Grill Rollup",H751)))</f>
        <v>0</v>
      </c>
      <c r="C751" s="9">
        <f>+IS_Data!A751</f>
        <v>0</v>
      </c>
      <c r="D751" s="9">
        <f ca="1">+SUM(OFFSET(IS_Data!D751,0,('Summary P&amp;L'!$D$6-2018-1)*12):OFFSET(IS_Data!D751,0,('Summary P&amp;L'!$D$6-2018-1)*12+'Summary P&amp;L'!$B$2-1))</f>
        <v>0</v>
      </c>
      <c r="E751" s="9">
        <f ca="1">OFFSET(IS_Data!D751,0,('Summary P&amp;L'!$D$6-2018)*12+'Summary P&amp;L'!$B$2-1)</f>
        <v>0</v>
      </c>
      <c r="F751" s="9">
        <f ca="1">OFFSET(IS_Data!D751,0,('Summary P&amp;L'!$D$6-2018-1)*12+'Summary P&amp;L'!$B$2-1)</f>
        <v>0</v>
      </c>
      <c r="G751" s="7">
        <f ca="1">+SUM(OFFSET(IS_Data!D751,0,(-2015+'Summary P&amp;L'!$D$6)*12+'Summary P&amp;L'!$B$1-1):OFFSET(IS_Data!D751,0,(-2015+'Summary P&amp;L'!$D$6)*12*2-1))</f>
        <v>0</v>
      </c>
      <c r="H751" s="10">
        <f>IS_Data!B751</f>
        <v>0</v>
      </c>
    </row>
    <row r="752" spans="1:8" x14ac:dyDescent="0.5">
      <c r="A752" s="9">
        <f>+IS_Data!C752</f>
        <v>0</v>
      </c>
      <c r="B752" s="135">
        <f>IF('Summary P&amp;L'!$F$4="Libs Master","Libs Master",IF(AND('Summary P&amp;L'!$F$4="Liberatores Rollup",AND(H752&lt;&gt;"Libs_G_MA",H752&lt;&gt;"Libs_G_PH"))=TRUE,"Liberatores Rollup",IF(AND('Summary P&amp;L'!$F$4="Libs Grill Rollup",OR(H752="Libs_G_MA",H752="Libs_G_PH"))=TRUE,"Libs Grill Rollup",H752)))</f>
        <v>0</v>
      </c>
      <c r="C752" s="9">
        <f>+IS_Data!A752</f>
        <v>0</v>
      </c>
      <c r="D752" s="9">
        <f ca="1">+SUM(OFFSET(IS_Data!D752,0,('Summary P&amp;L'!$D$6-2018-1)*12):OFFSET(IS_Data!D752,0,('Summary P&amp;L'!$D$6-2018-1)*12+'Summary P&amp;L'!$B$2-1))</f>
        <v>0</v>
      </c>
      <c r="E752" s="9">
        <f ca="1">OFFSET(IS_Data!D752,0,('Summary P&amp;L'!$D$6-2018)*12+'Summary P&amp;L'!$B$2-1)</f>
        <v>0</v>
      </c>
      <c r="F752" s="9">
        <f ca="1">OFFSET(IS_Data!D752,0,('Summary P&amp;L'!$D$6-2018-1)*12+'Summary P&amp;L'!$B$2-1)</f>
        <v>0</v>
      </c>
      <c r="G752" s="7">
        <f ca="1">+SUM(OFFSET(IS_Data!D752,0,(-2015+'Summary P&amp;L'!$D$6)*12+'Summary P&amp;L'!$B$1-1):OFFSET(IS_Data!D752,0,(-2015+'Summary P&amp;L'!$D$6)*12*2-1))</f>
        <v>0</v>
      </c>
      <c r="H752" s="10">
        <f>IS_Data!B752</f>
        <v>0</v>
      </c>
    </row>
    <row r="753" spans="1:8" x14ac:dyDescent="0.5">
      <c r="A753" s="9">
        <f>+IS_Data!C753</f>
        <v>0</v>
      </c>
      <c r="B753" s="135">
        <f>IF('Summary P&amp;L'!$F$4="Libs Master","Libs Master",IF(AND('Summary P&amp;L'!$F$4="Liberatores Rollup",AND(H753&lt;&gt;"Libs_G_MA",H753&lt;&gt;"Libs_G_PH"))=TRUE,"Liberatores Rollup",IF(AND('Summary P&amp;L'!$F$4="Libs Grill Rollup",OR(H753="Libs_G_MA",H753="Libs_G_PH"))=TRUE,"Libs Grill Rollup",H753)))</f>
        <v>0</v>
      </c>
      <c r="C753" s="9">
        <f>+IS_Data!A753</f>
        <v>0</v>
      </c>
      <c r="D753" s="9">
        <f ca="1">+SUM(OFFSET(IS_Data!D753,0,('Summary P&amp;L'!$D$6-2018-1)*12):OFFSET(IS_Data!D753,0,('Summary P&amp;L'!$D$6-2018-1)*12+'Summary P&amp;L'!$B$2-1))</f>
        <v>0</v>
      </c>
      <c r="E753" s="9">
        <f ca="1">OFFSET(IS_Data!D753,0,('Summary P&amp;L'!$D$6-2018)*12+'Summary P&amp;L'!$B$2-1)</f>
        <v>0</v>
      </c>
      <c r="F753" s="9">
        <f ca="1">OFFSET(IS_Data!D753,0,('Summary P&amp;L'!$D$6-2018-1)*12+'Summary P&amp;L'!$B$2-1)</f>
        <v>0</v>
      </c>
      <c r="G753" s="7">
        <f ca="1">+SUM(OFFSET(IS_Data!D753,0,(-2015+'Summary P&amp;L'!$D$6)*12+'Summary P&amp;L'!$B$1-1):OFFSET(IS_Data!D753,0,(-2015+'Summary P&amp;L'!$D$6)*12*2-1))</f>
        <v>0</v>
      </c>
      <c r="H753" s="10">
        <f>IS_Data!B753</f>
        <v>0</v>
      </c>
    </row>
    <row r="754" spans="1:8" x14ac:dyDescent="0.5">
      <c r="A754" s="9">
        <f>+IS_Data!C754</f>
        <v>0</v>
      </c>
      <c r="B754" s="135">
        <f>IF('Summary P&amp;L'!$F$4="Libs Master","Libs Master",IF(AND('Summary P&amp;L'!$F$4="Liberatores Rollup",AND(H754&lt;&gt;"Libs_G_MA",H754&lt;&gt;"Libs_G_PH"))=TRUE,"Liberatores Rollup",IF(AND('Summary P&amp;L'!$F$4="Libs Grill Rollup",OR(H754="Libs_G_MA",H754="Libs_G_PH"))=TRUE,"Libs Grill Rollup",H754)))</f>
        <v>0</v>
      </c>
      <c r="C754" s="9">
        <f>+IS_Data!A754</f>
        <v>0</v>
      </c>
      <c r="D754" s="9">
        <f ca="1">+SUM(OFFSET(IS_Data!D754,0,('Summary P&amp;L'!$D$6-2018-1)*12):OFFSET(IS_Data!D754,0,('Summary P&amp;L'!$D$6-2018-1)*12+'Summary P&amp;L'!$B$2-1))</f>
        <v>0</v>
      </c>
      <c r="E754" s="9">
        <f ca="1">OFFSET(IS_Data!D754,0,('Summary P&amp;L'!$D$6-2018)*12+'Summary P&amp;L'!$B$2-1)</f>
        <v>0</v>
      </c>
      <c r="F754" s="9">
        <f ca="1">OFFSET(IS_Data!D754,0,('Summary P&amp;L'!$D$6-2018-1)*12+'Summary P&amp;L'!$B$2-1)</f>
        <v>0</v>
      </c>
      <c r="G754" s="7">
        <f ca="1">+SUM(OFFSET(IS_Data!D754,0,(-2015+'Summary P&amp;L'!$D$6)*12+'Summary P&amp;L'!$B$1-1):OFFSET(IS_Data!D754,0,(-2015+'Summary P&amp;L'!$D$6)*12*2-1))</f>
        <v>0</v>
      </c>
      <c r="H754" s="10">
        <f>IS_Data!B754</f>
        <v>0</v>
      </c>
    </row>
    <row r="755" spans="1:8" x14ac:dyDescent="0.5">
      <c r="A755" s="9">
        <f>+IS_Data!C755</f>
        <v>0</v>
      </c>
      <c r="B755" s="135">
        <f>IF('Summary P&amp;L'!$F$4="Libs Master","Libs Master",IF(AND('Summary P&amp;L'!$F$4="Liberatores Rollup",AND(H755&lt;&gt;"Libs_G_MA",H755&lt;&gt;"Libs_G_PH"))=TRUE,"Liberatores Rollup",IF(AND('Summary P&amp;L'!$F$4="Libs Grill Rollup",OR(H755="Libs_G_MA",H755="Libs_G_PH"))=TRUE,"Libs Grill Rollup",H755)))</f>
        <v>0</v>
      </c>
      <c r="C755" s="9">
        <f>+IS_Data!A755</f>
        <v>0</v>
      </c>
      <c r="D755" s="9">
        <f ca="1">+SUM(OFFSET(IS_Data!D755,0,('Summary P&amp;L'!$D$6-2018-1)*12):OFFSET(IS_Data!D755,0,('Summary P&amp;L'!$D$6-2018-1)*12+'Summary P&amp;L'!$B$2-1))</f>
        <v>0</v>
      </c>
      <c r="E755" s="9">
        <f ca="1">OFFSET(IS_Data!D755,0,('Summary P&amp;L'!$D$6-2018)*12+'Summary P&amp;L'!$B$2-1)</f>
        <v>0</v>
      </c>
      <c r="F755" s="9">
        <f ca="1">OFFSET(IS_Data!D755,0,('Summary P&amp;L'!$D$6-2018-1)*12+'Summary P&amp;L'!$B$2-1)</f>
        <v>0</v>
      </c>
      <c r="G755" s="7">
        <f ca="1">+SUM(OFFSET(IS_Data!D755,0,(-2015+'Summary P&amp;L'!$D$6)*12+'Summary P&amp;L'!$B$1-1):OFFSET(IS_Data!D755,0,(-2015+'Summary P&amp;L'!$D$6)*12*2-1))</f>
        <v>0</v>
      </c>
      <c r="H755" s="10">
        <f>IS_Data!B755</f>
        <v>0</v>
      </c>
    </row>
    <row r="756" spans="1:8" x14ac:dyDescent="0.5">
      <c r="A756" s="9">
        <f>+IS_Data!C756</f>
        <v>0</v>
      </c>
      <c r="B756" s="135">
        <f>IF('Summary P&amp;L'!$F$4="Libs Master","Libs Master",IF(AND('Summary P&amp;L'!$F$4="Liberatores Rollup",AND(H756&lt;&gt;"Libs_G_MA",H756&lt;&gt;"Libs_G_PH"))=TRUE,"Liberatores Rollup",IF(AND('Summary P&amp;L'!$F$4="Libs Grill Rollup",OR(H756="Libs_G_MA",H756="Libs_G_PH"))=TRUE,"Libs Grill Rollup",H756)))</f>
        <v>0</v>
      </c>
      <c r="C756" s="9">
        <f>+IS_Data!A756</f>
        <v>0</v>
      </c>
      <c r="D756" s="9">
        <f ca="1">+SUM(OFFSET(IS_Data!D756,0,('Summary P&amp;L'!$D$6-2018-1)*12):OFFSET(IS_Data!D756,0,('Summary P&amp;L'!$D$6-2018-1)*12+'Summary P&amp;L'!$B$2-1))</f>
        <v>0</v>
      </c>
      <c r="E756" s="9">
        <f ca="1">OFFSET(IS_Data!D756,0,('Summary P&amp;L'!$D$6-2018)*12+'Summary P&amp;L'!$B$2-1)</f>
        <v>0</v>
      </c>
      <c r="F756" s="9">
        <f ca="1">OFFSET(IS_Data!D756,0,('Summary P&amp;L'!$D$6-2018-1)*12+'Summary P&amp;L'!$B$2-1)</f>
        <v>0</v>
      </c>
      <c r="G756" s="7">
        <f ca="1">+SUM(OFFSET(IS_Data!D756,0,(-2015+'Summary P&amp;L'!$D$6)*12+'Summary P&amp;L'!$B$1-1):OFFSET(IS_Data!D756,0,(-2015+'Summary P&amp;L'!$D$6)*12*2-1))</f>
        <v>0</v>
      </c>
      <c r="H756" s="10">
        <f>IS_Data!B756</f>
        <v>0</v>
      </c>
    </row>
    <row r="757" spans="1:8" x14ac:dyDescent="0.5">
      <c r="A757" s="9">
        <f>+IS_Data!C757</f>
        <v>0</v>
      </c>
      <c r="B757" s="135">
        <f>IF('Summary P&amp;L'!$F$4="Libs Master","Libs Master",IF(AND('Summary P&amp;L'!$F$4="Liberatores Rollup",AND(H757&lt;&gt;"Libs_G_MA",H757&lt;&gt;"Libs_G_PH"))=TRUE,"Liberatores Rollup",IF(AND('Summary P&amp;L'!$F$4="Libs Grill Rollup",OR(H757="Libs_G_MA",H757="Libs_G_PH"))=TRUE,"Libs Grill Rollup",H757)))</f>
        <v>0</v>
      </c>
      <c r="C757" s="9">
        <f>+IS_Data!A757</f>
        <v>0</v>
      </c>
      <c r="D757" s="9">
        <f ca="1">+SUM(OFFSET(IS_Data!D757,0,('Summary P&amp;L'!$D$6-2018-1)*12):OFFSET(IS_Data!D757,0,('Summary P&amp;L'!$D$6-2018-1)*12+'Summary P&amp;L'!$B$2-1))</f>
        <v>0</v>
      </c>
      <c r="E757" s="9">
        <f ca="1">OFFSET(IS_Data!D757,0,('Summary P&amp;L'!$D$6-2018)*12+'Summary P&amp;L'!$B$2-1)</f>
        <v>0</v>
      </c>
      <c r="F757" s="9">
        <f ca="1">OFFSET(IS_Data!D757,0,('Summary P&amp;L'!$D$6-2018-1)*12+'Summary P&amp;L'!$B$2-1)</f>
        <v>0</v>
      </c>
      <c r="G757" s="7">
        <f ca="1">+SUM(OFFSET(IS_Data!D757,0,(-2015+'Summary P&amp;L'!$D$6)*12+'Summary P&amp;L'!$B$1-1):OFFSET(IS_Data!D757,0,(-2015+'Summary P&amp;L'!$D$6)*12*2-1))</f>
        <v>0</v>
      </c>
      <c r="H757" s="10">
        <f>IS_Data!B757</f>
        <v>0</v>
      </c>
    </row>
    <row r="758" spans="1:8" x14ac:dyDescent="0.5">
      <c r="A758" s="9">
        <f>+IS_Data!C758</f>
        <v>0</v>
      </c>
      <c r="B758" s="135">
        <f>IF('Summary P&amp;L'!$F$4="Libs Master","Libs Master",IF(AND('Summary P&amp;L'!$F$4="Liberatores Rollup",AND(H758&lt;&gt;"Libs_G_MA",H758&lt;&gt;"Libs_G_PH"))=TRUE,"Liberatores Rollup",IF(AND('Summary P&amp;L'!$F$4="Libs Grill Rollup",OR(H758="Libs_G_MA",H758="Libs_G_PH"))=TRUE,"Libs Grill Rollup",H758)))</f>
        <v>0</v>
      </c>
      <c r="C758" s="9">
        <f>+IS_Data!A758</f>
        <v>0</v>
      </c>
      <c r="D758" s="9">
        <f ca="1">+SUM(OFFSET(IS_Data!D758,0,('Summary P&amp;L'!$D$6-2018-1)*12):OFFSET(IS_Data!D758,0,('Summary P&amp;L'!$D$6-2018-1)*12+'Summary P&amp;L'!$B$2-1))</f>
        <v>0</v>
      </c>
      <c r="E758" s="9">
        <f ca="1">OFFSET(IS_Data!D758,0,('Summary P&amp;L'!$D$6-2018)*12+'Summary P&amp;L'!$B$2-1)</f>
        <v>0</v>
      </c>
      <c r="F758" s="9">
        <f ca="1">OFFSET(IS_Data!D758,0,('Summary P&amp;L'!$D$6-2018-1)*12+'Summary P&amp;L'!$B$2-1)</f>
        <v>0</v>
      </c>
      <c r="G758" s="7">
        <f ca="1">+SUM(OFFSET(IS_Data!D758,0,(-2015+'Summary P&amp;L'!$D$6)*12+'Summary P&amp;L'!$B$1-1):OFFSET(IS_Data!D758,0,(-2015+'Summary P&amp;L'!$D$6)*12*2-1))</f>
        <v>0</v>
      </c>
      <c r="H758" s="10">
        <f>IS_Data!B758</f>
        <v>0</v>
      </c>
    </row>
    <row r="759" spans="1:8" x14ac:dyDescent="0.5">
      <c r="A759" s="9">
        <f>+IS_Data!C759</f>
        <v>0</v>
      </c>
      <c r="B759" s="135">
        <f>IF('Summary P&amp;L'!$F$4="Libs Master","Libs Master",IF(AND('Summary P&amp;L'!$F$4="Liberatores Rollup",AND(H759&lt;&gt;"Libs_G_MA",H759&lt;&gt;"Libs_G_PH"))=TRUE,"Liberatores Rollup",IF(AND('Summary P&amp;L'!$F$4="Libs Grill Rollup",OR(H759="Libs_G_MA",H759="Libs_G_PH"))=TRUE,"Libs Grill Rollup",H759)))</f>
        <v>0</v>
      </c>
      <c r="C759" s="9">
        <f>+IS_Data!A759</f>
        <v>0</v>
      </c>
      <c r="D759" s="9">
        <f ca="1">+SUM(OFFSET(IS_Data!D759,0,('Summary P&amp;L'!$D$6-2018-1)*12):OFFSET(IS_Data!D759,0,('Summary P&amp;L'!$D$6-2018-1)*12+'Summary P&amp;L'!$B$2-1))</f>
        <v>0</v>
      </c>
      <c r="E759" s="9">
        <f ca="1">OFFSET(IS_Data!D759,0,('Summary P&amp;L'!$D$6-2018)*12+'Summary P&amp;L'!$B$2-1)</f>
        <v>0</v>
      </c>
      <c r="F759" s="9">
        <f ca="1">OFFSET(IS_Data!D759,0,('Summary P&amp;L'!$D$6-2018-1)*12+'Summary P&amp;L'!$B$2-1)</f>
        <v>0</v>
      </c>
      <c r="G759" s="7">
        <f ca="1">+SUM(OFFSET(IS_Data!D759,0,(-2015+'Summary P&amp;L'!$D$6)*12+'Summary P&amp;L'!$B$1-1):OFFSET(IS_Data!D759,0,(-2015+'Summary P&amp;L'!$D$6)*12*2-1))</f>
        <v>0</v>
      </c>
      <c r="H759" s="10">
        <f>IS_Data!B759</f>
        <v>0</v>
      </c>
    </row>
    <row r="760" spans="1:8" x14ac:dyDescent="0.5">
      <c r="A760" s="9">
        <f>+IS_Data!C760</f>
        <v>0</v>
      </c>
      <c r="B760" s="135">
        <f>IF('Summary P&amp;L'!$F$4="Libs Master","Libs Master",IF(AND('Summary P&amp;L'!$F$4="Liberatores Rollup",AND(H760&lt;&gt;"Libs_G_MA",H760&lt;&gt;"Libs_G_PH"))=TRUE,"Liberatores Rollup",IF(AND('Summary P&amp;L'!$F$4="Libs Grill Rollup",OR(H760="Libs_G_MA",H760="Libs_G_PH"))=TRUE,"Libs Grill Rollup",H760)))</f>
        <v>0</v>
      </c>
      <c r="C760" s="9">
        <f>+IS_Data!A760</f>
        <v>0</v>
      </c>
      <c r="D760" s="9">
        <f ca="1">+SUM(OFFSET(IS_Data!D760,0,('Summary P&amp;L'!$D$6-2018-1)*12):OFFSET(IS_Data!D760,0,('Summary P&amp;L'!$D$6-2018-1)*12+'Summary P&amp;L'!$B$2-1))</f>
        <v>0</v>
      </c>
      <c r="E760" s="9">
        <f ca="1">OFFSET(IS_Data!D760,0,('Summary P&amp;L'!$D$6-2018)*12+'Summary P&amp;L'!$B$2-1)</f>
        <v>0</v>
      </c>
      <c r="F760" s="9">
        <f ca="1">OFFSET(IS_Data!D760,0,('Summary P&amp;L'!$D$6-2018-1)*12+'Summary P&amp;L'!$B$2-1)</f>
        <v>0</v>
      </c>
      <c r="G760" s="7">
        <f ca="1">+SUM(OFFSET(IS_Data!D760,0,(-2015+'Summary P&amp;L'!$D$6)*12+'Summary P&amp;L'!$B$1-1):OFFSET(IS_Data!D760,0,(-2015+'Summary P&amp;L'!$D$6)*12*2-1))</f>
        <v>0</v>
      </c>
      <c r="H760" s="10">
        <f>IS_Data!B760</f>
        <v>0</v>
      </c>
    </row>
    <row r="761" spans="1:8" x14ac:dyDescent="0.5">
      <c r="A761" s="9">
        <f>+IS_Data!C761</f>
        <v>0</v>
      </c>
      <c r="B761" s="135">
        <f>IF('Summary P&amp;L'!$F$4="Libs Master","Libs Master",IF(AND('Summary P&amp;L'!$F$4="Liberatores Rollup",AND(H761&lt;&gt;"Libs_G_MA",H761&lt;&gt;"Libs_G_PH"))=TRUE,"Liberatores Rollup",IF(AND('Summary P&amp;L'!$F$4="Libs Grill Rollup",OR(H761="Libs_G_MA",H761="Libs_G_PH"))=TRUE,"Libs Grill Rollup",H761)))</f>
        <v>0</v>
      </c>
      <c r="C761" s="9">
        <f>+IS_Data!A761</f>
        <v>0</v>
      </c>
      <c r="D761" s="9">
        <f ca="1">+SUM(OFFSET(IS_Data!D761,0,('Summary P&amp;L'!$D$6-2018-1)*12):OFFSET(IS_Data!D761,0,('Summary P&amp;L'!$D$6-2018-1)*12+'Summary P&amp;L'!$B$2-1))</f>
        <v>0</v>
      </c>
      <c r="E761" s="9">
        <f ca="1">OFFSET(IS_Data!D761,0,('Summary P&amp;L'!$D$6-2018)*12+'Summary P&amp;L'!$B$2-1)</f>
        <v>0</v>
      </c>
      <c r="F761" s="9">
        <f ca="1">OFFSET(IS_Data!D761,0,('Summary P&amp;L'!$D$6-2018-1)*12+'Summary P&amp;L'!$B$2-1)</f>
        <v>0</v>
      </c>
      <c r="G761" s="7">
        <f ca="1">+SUM(OFFSET(IS_Data!D761,0,(-2015+'Summary P&amp;L'!$D$6)*12+'Summary P&amp;L'!$B$1-1):OFFSET(IS_Data!D761,0,(-2015+'Summary P&amp;L'!$D$6)*12*2-1))</f>
        <v>0</v>
      </c>
      <c r="H761" s="10">
        <f>IS_Data!B761</f>
        <v>0</v>
      </c>
    </row>
    <row r="762" spans="1:8" x14ac:dyDescent="0.5">
      <c r="A762" s="9">
        <f>+IS_Data!C762</f>
        <v>0</v>
      </c>
      <c r="B762" s="135">
        <f>IF('Summary P&amp;L'!$F$4="Libs Master","Libs Master",IF(AND('Summary P&amp;L'!$F$4="Liberatores Rollup",AND(H762&lt;&gt;"Libs_G_MA",H762&lt;&gt;"Libs_G_PH"))=TRUE,"Liberatores Rollup",IF(AND('Summary P&amp;L'!$F$4="Libs Grill Rollup",OR(H762="Libs_G_MA",H762="Libs_G_PH"))=TRUE,"Libs Grill Rollup",H762)))</f>
        <v>0</v>
      </c>
      <c r="C762" s="9">
        <f>+IS_Data!A762</f>
        <v>0</v>
      </c>
      <c r="D762" s="9">
        <f ca="1">+SUM(OFFSET(IS_Data!D762,0,('Summary P&amp;L'!$D$6-2018-1)*12):OFFSET(IS_Data!D762,0,('Summary P&amp;L'!$D$6-2018-1)*12+'Summary P&amp;L'!$B$2-1))</f>
        <v>0</v>
      </c>
      <c r="E762" s="9">
        <f ca="1">OFFSET(IS_Data!D762,0,('Summary P&amp;L'!$D$6-2018)*12+'Summary P&amp;L'!$B$2-1)</f>
        <v>0</v>
      </c>
      <c r="F762" s="9">
        <f ca="1">OFFSET(IS_Data!D762,0,('Summary P&amp;L'!$D$6-2018-1)*12+'Summary P&amp;L'!$B$2-1)</f>
        <v>0</v>
      </c>
      <c r="G762" s="7">
        <f ca="1">+SUM(OFFSET(IS_Data!D762,0,(-2015+'Summary P&amp;L'!$D$6)*12+'Summary P&amp;L'!$B$1-1):OFFSET(IS_Data!D762,0,(-2015+'Summary P&amp;L'!$D$6)*12*2-1))</f>
        <v>0</v>
      </c>
      <c r="H762" s="10">
        <f>IS_Data!B762</f>
        <v>0</v>
      </c>
    </row>
    <row r="763" spans="1:8" x14ac:dyDescent="0.5">
      <c r="A763" s="9">
        <f>+IS_Data!C763</f>
        <v>0</v>
      </c>
      <c r="B763" s="135">
        <f>IF('Summary P&amp;L'!$F$4="Libs Master","Libs Master",IF(AND('Summary P&amp;L'!$F$4="Liberatores Rollup",AND(H763&lt;&gt;"Libs_G_MA",H763&lt;&gt;"Libs_G_PH"))=TRUE,"Liberatores Rollup",IF(AND('Summary P&amp;L'!$F$4="Libs Grill Rollup",OR(H763="Libs_G_MA",H763="Libs_G_PH"))=TRUE,"Libs Grill Rollup",H763)))</f>
        <v>0</v>
      </c>
      <c r="C763" s="9">
        <f>+IS_Data!A763</f>
        <v>0</v>
      </c>
      <c r="D763" s="9">
        <f ca="1">+SUM(OFFSET(IS_Data!D763,0,('Summary P&amp;L'!$D$6-2018-1)*12):OFFSET(IS_Data!D763,0,('Summary P&amp;L'!$D$6-2018-1)*12+'Summary P&amp;L'!$B$2-1))</f>
        <v>0</v>
      </c>
      <c r="E763" s="9">
        <f ca="1">OFFSET(IS_Data!D763,0,('Summary P&amp;L'!$D$6-2018)*12+'Summary P&amp;L'!$B$2-1)</f>
        <v>0</v>
      </c>
      <c r="F763" s="9">
        <f ca="1">OFFSET(IS_Data!D763,0,('Summary P&amp;L'!$D$6-2018-1)*12+'Summary P&amp;L'!$B$2-1)</f>
        <v>0</v>
      </c>
      <c r="G763" s="7">
        <f ca="1">+SUM(OFFSET(IS_Data!D763,0,(-2015+'Summary P&amp;L'!$D$6)*12+'Summary P&amp;L'!$B$1-1):OFFSET(IS_Data!D763,0,(-2015+'Summary P&amp;L'!$D$6)*12*2-1))</f>
        <v>0</v>
      </c>
      <c r="H763" s="10">
        <f>IS_Data!B763</f>
        <v>0</v>
      </c>
    </row>
    <row r="764" spans="1:8" x14ac:dyDescent="0.5">
      <c r="A764" s="9">
        <f>+IS_Data!C764</f>
        <v>0</v>
      </c>
      <c r="B764" s="135">
        <f>IF('Summary P&amp;L'!$F$4="Libs Master","Libs Master",IF(AND('Summary P&amp;L'!$F$4="Liberatores Rollup",AND(H764&lt;&gt;"Libs_G_MA",H764&lt;&gt;"Libs_G_PH"))=TRUE,"Liberatores Rollup",IF(AND('Summary P&amp;L'!$F$4="Libs Grill Rollup",OR(H764="Libs_G_MA",H764="Libs_G_PH"))=TRUE,"Libs Grill Rollup",H764)))</f>
        <v>0</v>
      </c>
      <c r="C764" s="9">
        <f>+IS_Data!A764</f>
        <v>0</v>
      </c>
      <c r="D764" s="9">
        <f ca="1">+SUM(OFFSET(IS_Data!D764,0,('Summary P&amp;L'!$D$6-2018-1)*12):OFFSET(IS_Data!D764,0,('Summary P&amp;L'!$D$6-2018-1)*12+'Summary P&amp;L'!$B$2-1))</f>
        <v>0</v>
      </c>
      <c r="E764" s="9">
        <f ca="1">OFFSET(IS_Data!D764,0,('Summary P&amp;L'!$D$6-2018)*12+'Summary P&amp;L'!$B$2-1)</f>
        <v>0</v>
      </c>
      <c r="F764" s="9">
        <f ca="1">OFFSET(IS_Data!D764,0,('Summary P&amp;L'!$D$6-2018-1)*12+'Summary P&amp;L'!$B$2-1)</f>
        <v>0</v>
      </c>
      <c r="G764" s="7">
        <f ca="1">+SUM(OFFSET(IS_Data!D764,0,(-2015+'Summary P&amp;L'!$D$6)*12+'Summary P&amp;L'!$B$1-1):OFFSET(IS_Data!D764,0,(-2015+'Summary P&amp;L'!$D$6)*12*2-1))</f>
        <v>0</v>
      </c>
      <c r="H764" s="10">
        <f>IS_Data!B764</f>
        <v>0</v>
      </c>
    </row>
    <row r="765" spans="1:8" x14ac:dyDescent="0.5">
      <c r="A765" s="9">
        <f>+IS_Data!C765</f>
        <v>0</v>
      </c>
      <c r="B765" s="135">
        <f>IF('Summary P&amp;L'!$F$4="Libs Master","Libs Master",IF(AND('Summary P&amp;L'!$F$4="Liberatores Rollup",AND(H765&lt;&gt;"Libs_G_MA",H765&lt;&gt;"Libs_G_PH"))=TRUE,"Liberatores Rollup",IF(AND('Summary P&amp;L'!$F$4="Libs Grill Rollup",OR(H765="Libs_G_MA",H765="Libs_G_PH"))=TRUE,"Libs Grill Rollup",H765)))</f>
        <v>0</v>
      </c>
      <c r="C765" s="9">
        <f>+IS_Data!A765</f>
        <v>0</v>
      </c>
      <c r="D765" s="9">
        <f ca="1">+SUM(OFFSET(IS_Data!D765,0,('Summary P&amp;L'!$D$6-2018-1)*12):OFFSET(IS_Data!D765,0,('Summary P&amp;L'!$D$6-2018-1)*12+'Summary P&amp;L'!$B$2-1))</f>
        <v>0</v>
      </c>
      <c r="E765" s="9">
        <f ca="1">OFFSET(IS_Data!D765,0,('Summary P&amp;L'!$D$6-2018)*12+'Summary P&amp;L'!$B$2-1)</f>
        <v>0</v>
      </c>
      <c r="F765" s="9">
        <f ca="1">OFFSET(IS_Data!D765,0,('Summary P&amp;L'!$D$6-2018-1)*12+'Summary P&amp;L'!$B$2-1)</f>
        <v>0</v>
      </c>
      <c r="G765" s="7">
        <f ca="1">+SUM(OFFSET(IS_Data!D765,0,(-2015+'Summary P&amp;L'!$D$6)*12+'Summary P&amp;L'!$B$1-1):OFFSET(IS_Data!D765,0,(-2015+'Summary P&amp;L'!$D$6)*12*2-1))</f>
        <v>0</v>
      </c>
      <c r="H765" s="10">
        <f>IS_Data!B765</f>
        <v>0</v>
      </c>
    </row>
    <row r="766" spans="1:8" x14ac:dyDescent="0.5">
      <c r="A766" s="9">
        <f>+IS_Data!C766</f>
        <v>0</v>
      </c>
      <c r="B766" s="135">
        <f>IF('Summary P&amp;L'!$F$4="Libs Master","Libs Master",IF(AND('Summary P&amp;L'!$F$4="Liberatores Rollup",AND(H766&lt;&gt;"Libs_G_MA",H766&lt;&gt;"Libs_G_PH"))=TRUE,"Liberatores Rollup",IF(AND('Summary P&amp;L'!$F$4="Libs Grill Rollup",OR(H766="Libs_G_MA",H766="Libs_G_PH"))=TRUE,"Libs Grill Rollup",H766)))</f>
        <v>0</v>
      </c>
      <c r="C766" s="9">
        <f>+IS_Data!A766</f>
        <v>0</v>
      </c>
      <c r="D766" s="9">
        <f ca="1">+SUM(OFFSET(IS_Data!D766,0,('Summary P&amp;L'!$D$6-2018-1)*12):OFFSET(IS_Data!D766,0,('Summary P&amp;L'!$D$6-2018-1)*12+'Summary P&amp;L'!$B$2-1))</f>
        <v>0</v>
      </c>
      <c r="E766" s="9">
        <f ca="1">OFFSET(IS_Data!D766,0,('Summary P&amp;L'!$D$6-2018)*12+'Summary P&amp;L'!$B$2-1)</f>
        <v>0</v>
      </c>
      <c r="F766" s="9">
        <f ca="1">OFFSET(IS_Data!D766,0,('Summary P&amp;L'!$D$6-2018-1)*12+'Summary P&amp;L'!$B$2-1)</f>
        <v>0</v>
      </c>
      <c r="G766" s="7">
        <f ca="1">+SUM(OFFSET(IS_Data!D766,0,(-2015+'Summary P&amp;L'!$D$6)*12+'Summary P&amp;L'!$B$1-1):OFFSET(IS_Data!D766,0,(-2015+'Summary P&amp;L'!$D$6)*12*2-1))</f>
        <v>0</v>
      </c>
      <c r="H766" s="10">
        <f>IS_Data!B766</f>
        <v>0</v>
      </c>
    </row>
    <row r="767" spans="1:8" x14ac:dyDescent="0.5">
      <c r="A767" s="9">
        <f>+IS_Data!C767</f>
        <v>0</v>
      </c>
      <c r="B767" s="135">
        <f>IF('Summary P&amp;L'!$F$4="Libs Master","Libs Master",IF(AND('Summary P&amp;L'!$F$4="Liberatores Rollup",AND(H767&lt;&gt;"Libs_G_MA",H767&lt;&gt;"Libs_G_PH"))=TRUE,"Liberatores Rollup",IF(AND('Summary P&amp;L'!$F$4="Libs Grill Rollup",OR(H767="Libs_G_MA",H767="Libs_G_PH"))=TRUE,"Libs Grill Rollup",H767)))</f>
        <v>0</v>
      </c>
      <c r="C767" s="9">
        <f>+IS_Data!A767</f>
        <v>0</v>
      </c>
      <c r="D767" s="9">
        <f ca="1">+SUM(OFFSET(IS_Data!D767,0,('Summary P&amp;L'!$D$6-2018-1)*12):OFFSET(IS_Data!D767,0,('Summary P&amp;L'!$D$6-2018-1)*12+'Summary P&amp;L'!$B$2-1))</f>
        <v>0</v>
      </c>
      <c r="E767" s="9">
        <f ca="1">OFFSET(IS_Data!D767,0,('Summary P&amp;L'!$D$6-2018)*12+'Summary P&amp;L'!$B$2-1)</f>
        <v>0</v>
      </c>
      <c r="F767" s="9">
        <f ca="1">OFFSET(IS_Data!D767,0,('Summary P&amp;L'!$D$6-2018-1)*12+'Summary P&amp;L'!$B$2-1)</f>
        <v>0</v>
      </c>
      <c r="G767" s="7">
        <f ca="1">+SUM(OFFSET(IS_Data!D767,0,(-2015+'Summary P&amp;L'!$D$6)*12+'Summary P&amp;L'!$B$1-1):OFFSET(IS_Data!D767,0,(-2015+'Summary P&amp;L'!$D$6)*12*2-1))</f>
        <v>0</v>
      </c>
      <c r="H767" s="10">
        <f>IS_Data!B767</f>
        <v>0</v>
      </c>
    </row>
    <row r="768" spans="1:8" x14ac:dyDescent="0.5">
      <c r="A768" s="9">
        <f>+IS_Data!C768</f>
        <v>0</v>
      </c>
      <c r="B768" s="135">
        <f>IF('Summary P&amp;L'!$F$4="Libs Master","Libs Master",IF(AND('Summary P&amp;L'!$F$4="Liberatores Rollup",AND(H768&lt;&gt;"Libs_G_MA",H768&lt;&gt;"Libs_G_PH"))=TRUE,"Liberatores Rollup",IF(AND('Summary P&amp;L'!$F$4="Libs Grill Rollup",OR(H768="Libs_G_MA",H768="Libs_G_PH"))=TRUE,"Libs Grill Rollup",H768)))</f>
        <v>0</v>
      </c>
      <c r="C768" s="9">
        <f>+IS_Data!A768</f>
        <v>0</v>
      </c>
      <c r="D768" s="9">
        <f ca="1">+SUM(OFFSET(IS_Data!D768,0,('Summary P&amp;L'!$D$6-2018-1)*12):OFFSET(IS_Data!D768,0,('Summary P&amp;L'!$D$6-2018-1)*12+'Summary P&amp;L'!$B$2-1))</f>
        <v>0</v>
      </c>
      <c r="E768" s="9">
        <f ca="1">OFFSET(IS_Data!D768,0,('Summary P&amp;L'!$D$6-2018)*12+'Summary P&amp;L'!$B$2-1)</f>
        <v>0</v>
      </c>
      <c r="F768" s="9">
        <f ca="1">OFFSET(IS_Data!D768,0,('Summary P&amp;L'!$D$6-2018-1)*12+'Summary P&amp;L'!$B$2-1)</f>
        <v>0</v>
      </c>
      <c r="G768" s="7">
        <f ca="1">+SUM(OFFSET(IS_Data!D768,0,(-2015+'Summary P&amp;L'!$D$6)*12+'Summary P&amp;L'!$B$1-1):OFFSET(IS_Data!D768,0,(-2015+'Summary P&amp;L'!$D$6)*12*2-1))</f>
        <v>0</v>
      </c>
      <c r="H768" s="10">
        <f>IS_Data!B768</f>
        <v>0</v>
      </c>
    </row>
    <row r="769" spans="1:8" x14ac:dyDescent="0.5">
      <c r="A769" s="9">
        <f>+IS_Data!C769</f>
        <v>0</v>
      </c>
      <c r="B769" s="135">
        <f>IF('Summary P&amp;L'!$F$4="Libs Master","Libs Master",IF(AND('Summary P&amp;L'!$F$4="Liberatores Rollup",AND(H769&lt;&gt;"Libs_G_MA",H769&lt;&gt;"Libs_G_PH"))=TRUE,"Liberatores Rollup",IF(AND('Summary P&amp;L'!$F$4="Libs Grill Rollup",OR(H769="Libs_G_MA",H769="Libs_G_PH"))=TRUE,"Libs Grill Rollup",H769)))</f>
        <v>0</v>
      </c>
      <c r="C769" s="9">
        <f>+IS_Data!A769</f>
        <v>0</v>
      </c>
      <c r="D769" s="9">
        <f ca="1">+SUM(OFFSET(IS_Data!D769,0,('Summary P&amp;L'!$D$6-2018-1)*12):OFFSET(IS_Data!D769,0,('Summary P&amp;L'!$D$6-2018-1)*12+'Summary P&amp;L'!$B$2-1))</f>
        <v>0</v>
      </c>
      <c r="E769" s="9">
        <f ca="1">OFFSET(IS_Data!D769,0,('Summary P&amp;L'!$D$6-2018)*12+'Summary P&amp;L'!$B$2-1)</f>
        <v>0</v>
      </c>
      <c r="F769" s="9">
        <f ca="1">OFFSET(IS_Data!D769,0,('Summary P&amp;L'!$D$6-2018-1)*12+'Summary P&amp;L'!$B$2-1)</f>
        <v>0</v>
      </c>
      <c r="G769" s="7">
        <f ca="1">+SUM(OFFSET(IS_Data!D769,0,(-2015+'Summary P&amp;L'!$D$6)*12+'Summary P&amp;L'!$B$1-1):OFFSET(IS_Data!D769,0,(-2015+'Summary P&amp;L'!$D$6)*12*2-1))</f>
        <v>0</v>
      </c>
      <c r="H769" s="10">
        <f>IS_Data!B769</f>
        <v>0</v>
      </c>
    </row>
    <row r="770" spans="1:8" x14ac:dyDescent="0.5">
      <c r="A770" s="9">
        <f>+IS_Data!C770</f>
        <v>0</v>
      </c>
      <c r="B770" s="135">
        <f>IF('Summary P&amp;L'!$F$4="Libs Master","Libs Master",IF(AND('Summary P&amp;L'!$F$4="Liberatores Rollup",AND(H770&lt;&gt;"Libs_G_MA",H770&lt;&gt;"Libs_G_PH"))=TRUE,"Liberatores Rollup",IF(AND('Summary P&amp;L'!$F$4="Libs Grill Rollup",OR(H770="Libs_G_MA",H770="Libs_G_PH"))=TRUE,"Libs Grill Rollup",H770)))</f>
        <v>0</v>
      </c>
      <c r="C770" s="9">
        <f>+IS_Data!A770</f>
        <v>0</v>
      </c>
      <c r="D770" s="9">
        <f ca="1">+SUM(OFFSET(IS_Data!D770,0,('Summary P&amp;L'!$D$6-2018-1)*12):OFFSET(IS_Data!D770,0,('Summary P&amp;L'!$D$6-2018-1)*12+'Summary P&amp;L'!$B$2-1))</f>
        <v>0</v>
      </c>
      <c r="E770" s="9">
        <f ca="1">OFFSET(IS_Data!D770,0,('Summary P&amp;L'!$D$6-2018)*12+'Summary P&amp;L'!$B$2-1)</f>
        <v>0</v>
      </c>
      <c r="F770" s="9">
        <f ca="1">OFFSET(IS_Data!D770,0,('Summary P&amp;L'!$D$6-2018-1)*12+'Summary P&amp;L'!$B$2-1)</f>
        <v>0</v>
      </c>
      <c r="G770" s="7">
        <f ca="1">+SUM(OFFSET(IS_Data!D770,0,(-2015+'Summary P&amp;L'!$D$6)*12+'Summary P&amp;L'!$B$1-1):OFFSET(IS_Data!D770,0,(-2015+'Summary P&amp;L'!$D$6)*12*2-1))</f>
        <v>0</v>
      </c>
      <c r="H770" s="10">
        <f>IS_Data!B770</f>
        <v>0</v>
      </c>
    </row>
    <row r="771" spans="1:8" x14ac:dyDescent="0.5">
      <c r="A771" s="9">
        <f>+IS_Data!C771</f>
        <v>0</v>
      </c>
      <c r="B771" s="135">
        <f>IF('Summary P&amp;L'!$F$4="Libs Master","Libs Master",IF(AND('Summary P&amp;L'!$F$4="Liberatores Rollup",AND(H771&lt;&gt;"Libs_G_MA",H771&lt;&gt;"Libs_G_PH"))=TRUE,"Liberatores Rollup",IF(AND('Summary P&amp;L'!$F$4="Libs Grill Rollup",OR(H771="Libs_G_MA",H771="Libs_G_PH"))=TRUE,"Libs Grill Rollup",H771)))</f>
        <v>0</v>
      </c>
      <c r="C771" s="9">
        <f>+IS_Data!A771</f>
        <v>0</v>
      </c>
      <c r="D771" s="9">
        <f ca="1">+SUM(OFFSET(IS_Data!D771,0,('Summary P&amp;L'!$D$6-2018-1)*12):OFFSET(IS_Data!D771,0,('Summary P&amp;L'!$D$6-2018-1)*12+'Summary P&amp;L'!$B$2-1))</f>
        <v>0</v>
      </c>
      <c r="E771" s="9">
        <f ca="1">OFFSET(IS_Data!D771,0,('Summary P&amp;L'!$D$6-2018)*12+'Summary P&amp;L'!$B$2-1)</f>
        <v>0</v>
      </c>
      <c r="F771" s="9">
        <f ca="1">OFFSET(IS_Data!D771,0,('Summary P&amp;L'!$D$6-2018-1)*12+'Summary P&amp;L'!$B$2-1)</f>
        <v>0</v>
      </c>
      <c r="G771" s="7">
        <f ca="1">+SUM(OFFSET(IS_Data!D771,0,(-2015+'Summary P&amp;L'!$D$6)*12+'Summary P&amp;L'!$B$1-1):OFFSET(IS_Data!D771,0,(-2015+'Summary P&amp;L'!$D$6)*12*2-1))</f>
        <v>0</v>
      </c>
      <c r="H771" s="10">
        <f>IS_Data!B771</f>
        <v>0</v>
      </c>
    </row>
    <row r="772" spans="1:8" x14ac:dyDescent="0.5">
      <c r="A772" s="9">
        <f>+IS_Data!C772</f>
        <v>0</v>
      </c>
      <c r="B772" s="135">
        <f>IF('Summary P&amp;L'!$F$4="Libs Master","Libs Master",IF(AND('Summary P&amp;L'!$F$4="Liberatores Rollup",AND(H772&lt;&gt;"Libs_G_MA",H772&lt;&gt;"Libs_G_PH"))=TRUE,"Liberatores Rollup",IF(AND('Summary P&amp;L'!$F$4="Libs Grill Rollup",OR(H772="Libs_G_MA",H772="Libs_G_PH"))=TRUE,"Libs Grill Rollup",H772)))</f>
        <v>0</v>
      </c>
      <c r="C772" s="9">
        <f>+IS_Data!A772</f>
        <v>0</v>
      </c>
      <c r="D772" s="9">
        <f ca="1">+SUM(OFFSET(IS_Data!D772,0,('Summary P&amp;L'!$D$6-2018-1)*12):OFFSET(IS_Data!D772,0,('Summary P&amp;L'!$D$6-2018-1)*12+'Summary P&amp;L'!$B$2-1))</f>
        <v>0</v>
      </c>
      <c r="E772" s="9">
        <f ca="1">OFFSET(IS_Data!D772,0,('Summary P&amp;L'!$D$6-2018)*12+'Summary P&amp;L'!$B$2-1)</f>
        <v>0</v>
      </c>
      <c r="F772" s="9">
        <f ca="1">OFFSET(IS_Data!D772,0,('Summary P&amp;L'!$D$6-2018-1)*12+'Summary P&amp;L'!$B$2-1)</f>
        <v>0</v>
      </c>
      <c r="G772" s="7">
        <f ca="1">+SUM(OFFSET(IS_Data!D772,0,(-2015+'Summary P&amp;L'!$D$6)*12+'Summary P&amp;L'!$B$1-1):OFFSET(IS_Data!D772,0,(-2015+'Summary P&amp;L'!$D$6)*12*2-1))</f>
        <v>0</v>
      </c>
      <c r="H772" s="10">
        <f>IS_Data!B772</f>
        <v>0</v>
      </c>
    </row>
    <row r="773" spans="1:8" x14ac:dyDescent="0.5">
      <c r="A773" s="9">
        <f>+IS_Data!C773</f>
        <v>0</v>
      </c>
      <c r="B773" s="135">
        <f>IF('Summary P&amp;L'!$F$4="Libs Master","Libs Master",IF(AND('Summary P&amp;L'!$F$4="Liberatores Rollup",AND(H773&lt;&gt;"Libs_G_MA",H773&lt;&gt;"Libs_G_PH"))=TRUE,"Liberatores Rollup",IF(AND('Summary P&amp;L'!$F$4="Libs Grill Rollup",OR(H773="Libs_G_MA",H773="Libs_G_PH"))=TRUE,"Libs Grill Rollup",H773)))</f>
        <v>0</v>
      </c>
      <c r="C773" s="9">
        <f>+IS_Data!A773</f>
        <v>0</v>
      </c>
      <c r="D773" s="9">
        <f ca="1">+SUM(OFFSET(IS_Data!D773,0,('Summary P&amp;L'!$D$6-2018-1)*12):OFFSET(IS_Data!D773,0,('Summary P&amp;L'!$D$6-2018-1)*12+'Summary P&amp;L'!$B$2-1))</f>
        <v>0</v>
      </c>
      <c r="E773" s="9">
        <f ca="1">OFFSET(IS_Data!D773,0,('Summary P&amp;L'!$D$6-2018)*12+'Summary P&amp;L'!$B$2-1)</f>
        <v>0</v>
      </c>
      <c r="F773" s="9">
        <f ca="1">OFFSET(IS_Data!D773,0,('Summary P&amp;L'!$D$6-2018-1)*12+'Summary P&amp;L'!$B$2-1)</f>
        <v>0</v>
      </c>
      <c r="G773" s="7">
        <f ca="1">+SUM(OFFSET(IS_Data!D773,0,(-2015+'Summary P&amp;L'!$D$6)*12+'Summary P&amp;L'!$B$1-1):OFFSET(IS_Data!D773,0,(-2015+'Summary P&amp;L'!$D$6)*12*2-1))</f>
        <v>0</v>
      </c>
      <c r="H773" s="10">
        <f>IS_Data!B773</f>
        <v>0</v>
      </c>
    </row>
    <row r="774" spans="1:8" x14ac:dyDescent="0.5">
      <c r="A774" s="9">
        <f>+IS_Data!C774</f>
        <v>0</v>
      </c>
      <c r="B774" s="135">
        <f>IF('Summary P&amp;L'!$F$4="Libs Master","Libs Master",IF(AND('Summary P&amp;L'!$F$4="Liberatores Rollup",AND(H774&lt;&gt;"Libs_G_MA",H774&lt;&gt;"Libs_G_PH"))=TRUE,"Liberatores Rollup",IF(AND('Summary P&amp;L'!$F$4="Libs Grill Rollup",OR(H774="Libs_G_MA",H774="Libs_G_PH"))=TRUE,"Libs Grill Rollup",H774)))</f>
        <v>0</v>
      </c>
      <c r="C774" s="9">
        <f>+IS_Data!A774</f>
        <v>0</v>
      </c>
      <c r="D774" s="9">
        <f ca="1">+SUM(OFFSET(IS_Data!D774,0,('Summary P&amp;L'!$D$6-2018-1)*12):OFFSET(IS_Data!D774,0,('Summary P&amp;L'!$D$6-2018-1)*12+'Summary P&amp;L'!$B$2-1))</f>
        <v>0</v>
      </c>
      <c r="E774" s="9">
        <f ca="1">OFFSET(IS_Data!D774,0,('Summary P&amp;L'!$D$6-2018)*12+'Summary P&amp;L'!$B$2-1)</f>
        <v>0</v>
      </c>
      <c r="F774" s="9">
        <f ca="1">OFFSET(IS_Data!D774,0,('Summary P&amp;L'!$D$6-2018-1)*12+'Summary P&amp;L'!$B$2-1)</f>
        <v>0</v>
      </c>
      <c r="G774" s="7">
        <f ca="1">+SUM(OFFSET(IS_Data!D774,0,(-2015+'Summary P&amp;L'!$D$6)*12+'Summary P&amp;L'!$B$1-1):OFFSET(IS_Data!D774,0,(-2015+'Summary P&amp;L'!$D$6)*12*2-1))</f>
        <v>0</v>
      </c>
      <c r="H774" s="10">
        <f>IS_Data!B774</f>
        <v>0</v>
      </c>
    </row>
    <row r="775" spans="1:8" x14ac:dyDescent="0.5">
      <c r="A775" s="9">
        <f>+IS_Data!C775</f>
        <v>0</v>
      </c>
      <c r="B775" s="135">
        <f>IF('Summary P&amp;L'!$F$4="Libs Master","Libs Master",IF(AND('Summary P&amp;L'!$F$4="Liberatores Rollup",AND(H775&lt;&gt;"Libs_G_MA",H775&lt;&gt;"Libs_G_PH"))=TRUE,"Liberatores Rollup",IF(AND('Summary P&amp;L'!$F$4="Libs Grill Rollup",OR(H775="Libs_G_MA",H775="Libs_G_PH"))=TRUE,"Libs Grill Rollup",H775)))</f>
        <v>0</v>
      </c>
      <c r="C775" s="9">
        <f>+IS_Data!A775</f>
        <v>0</v>
      </c>
      <c r="D775" s="9">
        <f ca="1">+SUM(OFFSET(IS_Data!D775,0,('Summary P&amp;L'!$D$6-2018-1)*12):OFFSET(IS_Data!D775,0,('Summary P&amp;L'!$D$6-2018-1)*12+'Summary P&amp;L'!$B$2-1))</f>
        <v>0</v>
      </c>
      <c r="E775" s="9">
        <f ca="1">OFFSET(IS_Data!D775,0,('Summary P&amp;L'!$D$6-2018)*12+'Summary P&amp;L'!$B$2-1)</f>
        <v>0</v>
      </c>
      <c r="F775" s="9">
        <f ca="1">OFFSET(IS_Data!D775,0,('Summary P&amp;L'!$D$6-2018-1)*12+'Summary P&amp;L'!$B$2-1)</f>
        <v>0</v>
      </c>
      <c r="G775" s="7">
        <f ca="1">+SUM(OFFSET(IS_Data!D775,0,(-2015+'Summary P&amp;L'!$D$6)*12+'Summary P&amp;L'!$B$1-1):OFFSET(IS_Data!D775,0,(-2015+'Summary P&amp;L'!$D$6)*12*2-1))</f>
        <v>0</v>
      </c>
      <c r="H775" s="10">
        <f>IS_Data!B775</f>
        <v>0</v>
      </c>
    </row>
    <row r="776" spans="1:8" x14ac:dyDescent="0.5">
      <c r="A776" s="9">
        <f>+IS_Data!C776</f>
        <v>0</v>
      </c>
      <c r="B776" s="135">
        <f>IF('Summary P&amp;L'!$F$4="Libs Master","Libs Master",IF(AND('Summary P&amp;L'!$F$4="Liberatores Rollup",AND(H776&lt;&gt;"Libs_G_MA",H776&lt;&gt;"Libs_G_PH"))=TRUE,"Liberatores Rollup",IF(AND('Summary P&amp;L'!$F$4="Libs Grill Rollup",OR(H776="Libs_G_MA",H776="Libs_G_PH"))=TRUE,"Libs Grill Rollup",H776)))</f>
        <v>0</v>
      </c>
      <c r="C776" s="9">
        <f>+IS_Data!A776</f>
        <v>0</v>
      </c>
      <c r="D776" s="9">
        <f ca="1">+SUM(OFFSET(IS_Data!D776,0,('Summary P&amp;L'!$D$6-2018-1)*12):OFFSET(IS_Data!D776,0,('Summary P&amp;L'!$D$6-2018-1)*12+'Summary P&amp;L'!$B$2-1))</f>
        <v>0</v>
      </c>
      <c r="E776" s="9">
        <f ca="1">OFFSET(IS_Data!D776,0,('Summary P&amp;L'!$D$6-2018)*12+'Summary P&amp;L'!$B$2-1)</f>
        <v>0</v>
      </c>
      <c r="F776" s="9">
        <f ca="1">OFFSET(IS_Data!D776,0,('Summary P&amp;L'!$D$6-2018-1)*12+'Summary P&amp;L'!$B$2-1)</f>
        <v>0</v>
      </c>
      <c r="G776" s="7">
        <f ca="1">+SUM(OFFSET(IS_Data!D776,0,(-2015+'Summary P&amp;L'!$D$6)*12+'Summary P&amp;L'!$B$1-1):OFFSET(IS_Data!D776,0,(-2015+'Summary P&amp;L'!$D$6)*12*2-1))</f>
        <v>0</v>
      </c>
      <c r="H776" s="10">
        <f>IS_Data!B776</f>
        <v>0</v>
      </c>
    </row>
    <row r="777" spans="1:8" x14ac:dyDescent="0.5">
      <c r="A777" s="9">
        <f>+IS_Data!C777</f>
        <v>0</v>
      </c>
      <c r="B777" s="135">
        <f>IF('Summary P&amp;L'!$F$4="Libs Master","Libs Master",IF(AND('Summary P&amp;L'!$F$4="Liberatores Rollup",AND(H777&lt;&gt;"Libs_G_MA",H777&lt;&gt;"Libs_G_PH"))=TRUE,"Liberatores Rollup",IF(AND('Summary P&amp;L'!$F$4="Libs Grill Rollup",OR(H777="Libs_G_MA",H777="Libs_G_PH"))=TRUE,"Libs Grill Rollup",H777)))</f>
        <v>0</v>
      </c>
      <c r="C777" s="9">
        <f>+IS_Data!A777</f>
        <v>0</v>
      </c>
      <c r="D777" s="9">
        <f ca="1">+SUM(OFFSET(IS_Data!D777,0,('Summary P&amp;L'!$D$6-2018-1)*12):OFFSET(IS_Data!D777,0,('Summary P&amp;L'!$D$6-2018-1)*12+'Summary P&amp;L'!$B$2-1))</f>
        <v>0</v>
      </c>
      <c r="E777" s="9">
        <f ca="1">OFFSET(IS_Data!D777,0,('Summary P&amp;L'!$D$6-2018)*12+'Summary P&amp;L'!$B$2-1)</f>
        <v>0</v>
      </c>
      <c r="F777" s="9">
        <f ca="1">OFFSET(IS_Data!D777,0,('Summary P&amp;L'!$D$6-2018-1)*12+'Summary P&amp;L'!$B$2-1)</f>
        <v>0</v>
      </c>
      <c r="G777" s="7">
        <f ca="1">+SUM(OFFSET(IS_Data!D777,0,(-2015+'Summary P&amp;L'!$D$6)*12+'Summary P&amp;L'!$B$1-1):OFFSET(IS_Data!D777,0,(-2015+'Summary P&amp;L'!$D$6)*12*2-1))</f>
        <v>0</v>
      </c>
      <c r="H777" s="10">
        <f>IS_Data!B777</f>
        <v>0</v>
      </c>
    </row>
    <row r="778" spans="1:8" x14ac:dyDescent="0.5">
      <c r="A778" s="9">
        <f>+IS_Data!C778</f>
        <v>0</v>
      </c>
      <c r="B778" s="135">
        <f>IF('Summary P&amp;L'!$F$4="Libs Master","Libs Master",IF(AND('Summary P&amp;L'!$F$4="Liberatores Rollup",AND(H778&lt;&gt;"Libs_G_MA",H778&lt;&gt;"Libs_G_PH"))=TRUE,"Liberatores Rollup",IF(AND('Summary P&amp;L'!$F$4="Libs Grill Rollup",OR(H778="Libs_G_MA",H778="Libs_G_PH"))=TRUE,"Libs Grill Rollup",H778)))</f>
        <v>0</v>
      </c>
      <c r="C778" s="9">
        <f>+IS_Data!A778</f>
        <v>0</v>
      </c>
      <c r="D778" s="9">
        <f ca="1">+SUM(OFFSET(IS_Data!D778,0,('Summary P&amp;L'!$D$6-2018-1)*12):OFFSET(IS_Data!D778,0,('Summary P&amp;L'!$D$6-2018-1)*12+'Summary P&amp;L'!$B$2-1))</f>
        <v>0</v>
      </c>
      <c r="E778" s="9">
        <f ca="1">OFFSET(IS_Data!D778,0,('Summary P&amp;L'!$D$6-2018)*12+'Summary P&amp;L'!$B$2-1)</f>
        <v>0</v>
      </c>
      <c r="F778" s="9">
        <f ca="1">OFFSET(IS_Data!D778,0,('Summary P&amp;L'!$D$6-2018-1)*12+'Summary P&amp;L'!$B$2-1)</f>
        <v>0</v>
      </c>
      <c r="G778" s="7">
        <f ca="1">+SUM(OFFSET(IS_Data!D778,0,(-2015+'Summary P&amp;L'!$D$6)*12+'Summary P&amp;L'!$B$1-1):OFFSET(IS_Data!D778,0,(-2015+'Summary P&amp;L'!$D$6)*12*2-1))</f>
        <v>0</v>
      </c>
      <c r="H778" s="10">
        <f>IS_Data!B778</f>
        <v>0</v>
      </c>
    </row>
    <row r="779" spans="1:8" x14ac:dyDescent="0.5">
      <c r="A779" s="9">
        <f>+IS_Data!C779</f>
        <v>0</v>
      </c>
      <c r="B779" s="135">
        <f>IF('Summary P&amp;L'!$F$4="Libs Master","Libs Master",IF(AND('Summary P&amp;L'!$F$4="Liberatores Rollup",AND(H779&lt;&gt;"Libs_G_MA",H779&lt;&gt;"Libs_G_PH"))=TRUE,"Liberatores Rollup",IF(AND('Summary P&amp;L'!$F$4="Libs Grill Rollup",OR(H779="Libs_G_MA",H779="Libs_G_PH"))=TRUE,"Libs Grill Rollup",H779)))</f>
        <v>0</v>
      </c>
      <c r="C779" s="9">
        <f>+IS_Data!A779</f>
        <v>0</v>
      </c>
      <c r="D779" s="9">
        <f ca="1">+SUM(OFFSET(IS_Data!D779,0,('Summary P&amp;L'!$D$6-2018-1)*12):OFFSET(IS_Data!D779,0,('Summary P&amp;L'!$D$6-2018-1)*12+'Summary P&amp;L'!$B$2-1))</f>
        <v>0</v>
      </c>
      <c r="E779" s="9">
        <f ca="1">OFFSET(IS_Data!D779,0,('Summary P&amp;L'!$D$6-2018)*12+'Summary P&amp;L'!$B$2-1)</f>
        <v>0</v>
      </c>
      <c r="F779" s="9">
        <f ca="1">OFFSET(IS_Data!D779,0,('Summary P&amp;L'!$D$6-2018-1)*12+'Summary P&amp;L'!$B$2-1)</f>
        <v>0</v>
      </c>
      <c r="G779" s="7">
        <f ca="1">+SUM(OFFSET(IS_Data!D779,0,(-2015+'Summary P&amp;L'!$D$6)*12+'Summary P&amp;L'!$B$1-1):OFFSET(IS_Data!D779,0,(-2015+'Summary P&amp;L'!$D$6)*12*2-1))</f>
        <v>0</v>
      </c>
      <c r="H779" s="10">
        <f>IS_Data!B779</f>
        <v>0</v>
      </c>
    </row>
    <row r="780" spans="1:8" x14ac:dyDescent="0.5">
      <c r="A780" s="9">
        <f>+IS_Data!C780</f>
        <v>0</v>
      </c>
      <c r="B780" s="135">
        <f>IF('Summary P&amp;L'!$F$4="Libs Master","Libs Master",IF(AND('Summary P&amp;L'!$F$4="Liberatores Rollup",AND(H780&lt;&gt;"Libs_G_MA",H780&lt;&gt;"Libs_G_PH"))=TRUE,"Liberatores Rollup",IF(AND('Summary P&amp;L'!$F$4="Libs Grill Rollup",OR(H780="Libs_G_MA",H780="Libs_G_PH"))=TRUE,"Libs Grill Rollup",H780)))</f>
        <v>0</v>
      </c>
      <c r="C780" s="9">
        <f>+IS_Data!A780</f>
        <v>0</v>
      </c>
      <c r="D780" s="9">
        <f ca="1">+SUM(OFFSET(IS_Data!D780,0,('Summary P&amp;L'!$D$6-2018-1)*12):OFFSET(IS_Data!D780,0,('Summary P&amp;L'!$D$6-2018-1)*12+'Summary P&amp;L'!$B$2-1))</f>
        <v>0</v>
      </c>
      <c r="E780" s="9">
        <f ca="1">OFFSET(IS_Data!D780,0,('Summary P&amp;L'!$D$6-2018)*12+'Summary P&amp;L'!$B$2-1)</f>
        <v>0</v>
      </c>
      <c r="F780" s="9">
        <f ca="1">OFFSET(IS_Data!D780,0,('Summary P&amp;L'!$D$6-2018-1)*12+'Summary P&amp;L'!$B$2-1)</f>
        <v>0</v>
      </c>
      <c r="G780" s="7">
        <f ca="1">+SUM(OFFSET(IS_Data!D780,0,(-2015+'Summary P&amp;L'!$D$6)*12+'Summary P&amp;L'!$B$1-1):OFFSET(IS_Data!D780,0,(-2015+'Summary P&amp;L'!$D$6)*12*2-1))</f>
        <v>0</v>
      </c>
      <c r="H780" s="10">
        <f>IS_Data!B780</f>
        <v>0</v>
      </c>
    </row>
    <row r="781" spans="1:8" x14ac:dyDescent="0.5">
      <c r="A781" s="9">
        <f>+IS_Data!C781</f>
        <v>0</v>
      </c>
      <c r="B781" s="135">
        <f>IF('Summary P&amp;L'!$F$4="Libs Master","Libs Master",IF(AND('Summary P&amp;L'!$F$4="Liberatores Rollup",AND(H781&lt;&gt;"Libs_G_MA",H781&lt;&gt;"Libs_G_PH"))=TRUE,"Liberatores Rollup",IF(AND('Summary P&amp;L'!$F$4="Libs Grill Rollup",OR(H781="Libs_G_MA",H781="Libs_G_PH"))=TRUE,"Libs Grill Rollup",H781)))</f>
        <v>0</v>
      </c>
      <c r="C781" s="9">
        <f>+IS_Data!A781</f>
        <v>0</v>
      </c>
      <c r="D781" s="9">
        <f ca="1">+SUM(OFFSET(IS_Data!D781,0,('Summary P&amp;L'!$D$6-2018-1)*12):OFFSET(IS_Data!D781,0,('Summary P&amp;L'!$D$6-2018-1)*12+'Summary P&amp;L'!$B$2-1))</f>
        <v>0</v>
      </c>
      <c r="E781" s="9">
        <f ca="1">OFFSET(IS_Data!D781,0,('Summary P&amp;L'!$D$6-2018)*12+'Summary P&amp;L'!$B$2-1)</f>
        <v>0</v>
      </c>
      <c r="F781" s="9">
        <f ca="1">OFFSET(IS_Data!D781,0,('Summary P&amp;L'!$D$6-2018-1)*12+'Summary P&amp;L'!$B$2-1)</f>
        <v>0</v>
      </c>
      <c r="G781" s="7">
        <f ca="1">+SUM(OFFSET(IS_Data!D781,0,(-2015+'Summary P&amp;L'!$D$6)*12+'Summary P&amp;L'!$B$1-1):OFFSET(IS_Data!D781,0,(-2015+'Summary P&amp;L'!$D$6)*12*2-1))</f>
        <v>0</v>
      </c>
      <c r="H781" s="10">
        <f>IS_Data!B781</f>
        <v>0</v>
      </c>
    </row>
    <row r="782" spans="1:8" x14ac:dyDescent="0.5">
      <c r="A782" s="9">
        <f>+IS_Data!C782</f>
        <v>0</v>
      </c>
      <c r="B782" s="135">
        <f>IF('Summary P&amp;L'!$F$4="Libs Master","Libs Master",IF(AND('Summary P&amp;L'!$F$4="Liberatores Rollup",AND(H782&lt;&gt;"Libs_G_MA",H782&lt;&gt;"Libs_G_PH"))=TRUE,"Liberatores Rollup",IF(AND('Summary P&amp;L'!$F$4="Libs Grill Rollup",OR(H782="Libs_G_MA",H782="Libs_G_PH"))=TRUE,"Libs Grill Rollup",H782)))</f>
        <v>0</v>
      </c>
      <c r="C782" s="9">
        <f>+IS_Data!A782</f>
        <v>0</v>
      </c>
      <c r="D782" s="9">
        <f ca="1">+SUM(OFFSET(IS_Data!D782,0,('Summary P&amp;L'!$D$6-2018-1)*12):OFFSET(IS_Data!D782,0,('Summary P&amp;L'!$D$6-2018-1)*12+'Summary P&amp;L'!$B$2-1))</f>
        <v>0</v>
      </c>
      <c r="E782" s="9">
        <f ca="1">OFFSET(IS_Data!D782,0,('Summary P&amp;L'!$D$6-2018)*12+'Summary P&amp;L'!$B$2-1)</f>
        <v>0</v>
      </c>
      <c r="F782" s="9">
        <f ca="1">OFFSET(IS_Data!D782,0,('Summary P&amp;L'!$D$6-2018-1)*12+'Summary P&amp;L'!$B$2-1)</f>
        <v>0</v>
      </c>
      <c r="G782" s="7">
        <f ca="1">+SUM(OFFSET(IS_Data!D782,0,(-2015+'Summary P&amp;L'!$D$6)*12+'Summary P&amp;L'!$B$1-1):OFFSET(IS_Data!D782,0,(-2015+'Summary P&amp;L'!$D$6)*12*2-1))</f>
        <v>0</v>
      </c>
      <c r="H782" s="10">
        <f>IS_Data!B782</f>
        <v>0</v>
      </c>
    </row>
    <row r="783" spans="1:8" x14ac:dyDescent="0.5">
      <c r="A783" s="9">
        <f>+IS_Data!C783</f>
        <v>0</v>
      </c>
      <c r="B783" s="135">
        <f>IF('Summary P&amp;L'!$F$4="Libs Master","Libs Master",IF(AND('Summary P&amp;L'!$F$4="Liberatores Rollup",AND(H783&lt;&gt;"Libs_G_MA",H783&lt;&gt;"Libs_G_PH"))=TRUE,"Liberatores Rollup",IF(AND('Summary P&amp;L'!$F$4="Libs Grill Rollup",OR(H783="Libs_G_MA",H783="Libs_G_PH"))=TRUE,"Libs Grill Rollup",H783)))</f>
        <v>0</v>
      </c>
      <c r="C783" s="9">
        <f>+IS_Data!A783</f>
        <v>0</v>
      </c>
      <c r="D783" s="9">
        <f ca="1">+SUM(OFFSET(IS_Data!D783,0,('Summary P&amp;L'!$D$6-2018-1)*12):OFFSET(IS_Data!D783,0,('Summary P&amp;L'!$D$6-2018-1)*12+'Summary P&amp;L'!$B$2-1))</f>
        <v>0</v>
      </c>
      <c r="E783" s="9">
        <f ca="1">OFFSET(IS_Data!D783,0,('Summary P&amp;L'!$D$6-2018)*12+'Summary P&amp;L'!$B$2-1)</f>
        <v>0</v>
      </c>
      <c r="F783" s="9">
        <f ca="1">OFFSET(IS_Data!D783,0,('Summary P&amp;L'!$D$6-2018-1)*12+'Summary P&amp;L'!$B$2-1)</f>
        <v>0</v>
      </c>
      <c r="G783" s="7">
        <f ca="1">+SUM(OFFSET(IS_Data!D783,0,(-2015+'Summary P&amp;L'!$D$6)*12+'Summary P&amp;L'!$B$1-1):OFFSET(IS_Data!D783,0,(-2015+'Summary P&amp;L'!$D$6)*12*2-1))</f>
        <v>0</v>
      </c>
      <c r="H783" s="10">
        <f>IS_Data!B783</f>
        <v>0</v>
      </c>
    </row>
    <row r="784" spans="1:8" x14ac:dyDescent="0.5">
      <c r="A784" s="9">
        <f>+IS_Data!C784</f>
        <v>0</v>
      </c>
      <c r="B784" s="135">
        <f>IF('Summary P&amp;L'!$F$4="Libs Master","Libs Master",IF(AND('Summary P&amp;L'!$F$4="Liberatores Rollup",AND(H784&lt;&gt;"Libs_G_MA",H784&lt;&gt;"Libs_G_PH"))=TRUE,"Liberatores Rollup",IF(AND('Summary P&amp;L'!$F$4="Libs Grill Rollup",OR(H784="Libs_G_MA",H784="Libs_G_PH"))=TRUE,"Libs Grill Rollup",H784)))</f>
        <v>0</v>
      </c>
      <c r="C784" s="9">
        <f>+IS_Data!A784</f>
        <v>0</v>
      </c>
      <c r="D784" s="9">
        <f ca="1">+SUM(OFFSET(IS_Data!D784,0,('Summary P&amp;L'!$D$6-2018-1)*12):OFFSET(IS_Data!D784,0,('Summary P&amp;L'!$D$6-2018-1)*12+'Summary P&amp;L'!$B$2-1))</f>
        <v>0</v>
      </c>
      <c r="E784" s="9">
        <f ca="1">OFFSET(IS_Data!D784,0,('Summary P&amp;L'!$D$6-2018)*12+'Summary P&amp;L'!$B$2-1)</f>
        <v>0</v>
      </c>
      <c r="F784" s="9">
        <f ca="1">OFFSET(IS_Data!D784,0,('Summary P&amp;L'!$D$6-2018-1)*12+'Summary P&amp;L'!$B$2-1)</f>
        <v>0</v>
      </c>
      <c r="G784" s="7">
        <f ca="1">+SUM(OFFSET(IS_Data!D784,0,(-2015+'Summary P&amp;L'!$D$6)*12+'Summary P&amp;L'!$B$1-1):OFFSET(IS_Data!D784,0,(-2015+'Summary P&amp;L'!$D$6)*12*2-1))</f>
        <v>0</v>
      </c>
      <c r="H784" s="10">
        <f>IS_Data!B784</f>
        <v>0</v>
      </c>
    </row>
    <row r="785" spans="1:8" x14ac:dyDescent="0.5">
      <c r="A785" s="9">
        <f>+IS_Data!C785</f>
        <v>0</v>
      </c>
      <c r="B785" s="135">
        <f>IF('Summary P&amp;L'!$F$4="Libs Master","Libs Master",IF(AND('Summary P&amp;L'!$F$4="Liberatores Rollup",AND(H785&lt;&gt;"Libs_G_MA",H785&lt;&gt;"Libs_G_PH"))=TRUE,"Liberatores Rollup",IF(AND('Summary P&amp;L'!$F$4="Libs Grill Rollup",OR(H785="Libs_G_MA",H785="Libs_G_PH"))=TRUE,"Libs Grill Rollup",H785)))</f>
        <v>0</v>
      </c>
      <c r="C785" s="9">
        <f>+IS_Data!A785</f>
        <v>0</v>
      </c>
      <c r="D785" s="9">
        <f ca="1">+SUM(OFFSET(IS_Data!D785,0,('Summary P&amp;L'!$D$6-2018-1)*12):OFFSET(IS_Data!D785,0,('Summary P&amp;L'!$D$6-2018-1)*12+'Summary P&amp;L'!$B$2-1))</f>
        <v>0</v>
      </c>
      <c r="E785" s="9">
        <f ca="1">OFFSET(IS_Data!D785,0,('Summary P&amp;L'!$D$6-2018)*12+'Summary P&amp;L'!$B$2-1)</f>
        <v>0</v>
      </c>
      <c r="F785" s="9">
        <f ca="1">OFFSET(IS_Data!D785,0,('Summary P&amp;L'!$D$6-2018-1)*12+'Summary P&amp;L'!$B$2-1)</f>
        <v>0</v>
      </c>
      <c r="G785" s="7">
        <f ca="1">+SUM(OFFSET(IS_Data!D785,0,(-2015+'Summary P&amp;L'!$D$6)*12+'Summary P&amp;L'!$B$1-1):OFFSET(IS_Data!D785,0,(-2015+'Summary P&amp;L'!$D$6)*12*2-1))</f>
        <v>0</v>
      </c>
      <c r="H785" s="10">
        <f>IS_Data!B785</f>
        <v>0</v>
      </c>
    </row>
    <row r="786" spans="1:8" x14ac:dyDescent="0.5">
      <c r="A786" s="9">
        <f>+IS_Data!C786</f>
        <v>0</v>
      </c>
      <c r="B786" s="135">
        <f>IF('Summary P&amp;L'!$F$4="Libs Master","Libs Master",IF(AND('Summary P&amp;L'!$F$4="Liberatores Rollup",AND(H786&lt;&gt;"Libs_G_MA",H786&lt;&gt;"Libs_G_PH"))=TRUE,"Liberatores Rollup",IF(AND('Summary P&amp;L'!$F$4="Libs Grill Rollup",OR(H786="Libs_G_MA",H786="Libs_G_PH"))=TRUE,"Libs Grill Rollup",H786)))</f>
        <v>0</v>
      </c>
      <c r="C786" s="9">
        <f>+IS_Data!A786</f>
        <v>0</v>
      </c>
      <c r="D786" s="9">
        <f ca="1">+SUM(OFFSET(IS_Data!D786,0,('Summary P&amp;L'!$D$6-2018-1)*12):OFFSET(IS_Data!D786,0,('Summary P&amp;L'!$D$6-2018-1)*12+'Summary P&amp;L'!$B$2-1))</f>
        <v>0</v>
      </c>
      <c r="E786" s="9">
        <f ca="1">OFFSET(IS_Data!D786,0,('Summary P&amp;L'!$D$6-2018)*12+'Summary P&amp;L'!$B$2-1)</f>
        <v>0</v>
      </c>
      <c r="F786" s="9">
        <f ca="1">OFFSET(IS_Data!D786,0,('Summary P&amp;L'!$D$6-2018-1)*12+'Summary P&amp;L'!$B$2-1)</f>
        <v>0</v>
      </c>
      <c r="G786" s="7">
        <f ca="1">+SUM(OFFSET(IS_Data!D786,0,(-2015+'Summary P&amp;L'!$D$6)*12+'Summary P&amp;L'!$B$1-1):OFFSET(IS_Data!D786,0,(-2015+'Summary P&amp;L'!$D$6)*12*2-1))</f>
        <v>0</v>
      </c>
      <c r="H786" s="10">
        <f>IS_Data!B786</f>
        <v>0</v>
      </c>
    </row>
    <row r="787" spans="1:8" x14ac:dyDescent="0.5">
      <c r="A787" s="9">
        <f>+IS_Data!C787</f>
        <v>0</v>
      </c>
      <c r="B787" s="135">
        <f>IF('Summary P&amp;L'!$F$4="Libs Master","Libs Master",IF(AND('Summary P&amp;L'!$F$4="Liberatores Rollup",AND(H787&lt;&gt;"Libs_G_MA",H787&lt;&gt;"Libs_G_PH"))=TRUE,"Liberatores Rollup",IF(AND('Summary P&amp;L'!$F$4="Libs Grill Rollup",OR(H787="Libs_G_MA",H787="Libs_G_PH"))=TRUE,"Libs Grill Rollup",H787)))</f>
        <v>0</v>
      </c>
      <c r="C787" s="9">
        <f>+IS_Data!A787</f>
        <v>0</v>
      </c>
      <c r="D787" s="9">
        <f ca="1">+SUM(OFFSET(IS_Data!D787,0,('Summary P&amp;L'!$D$6-2018-1)*12):OFFSET(IS_Data!D787,0,('Summary P&amp;L'!$D$6-2018-1)*12+'Summary P&amp;L'!$B$2-1))</f>
        <v>0</v>
      </c>
      <c r="E787" s="9">
        <f ca="1">OFFSET(IS_Data!D787,0,('Summary P&amp;L'!$D$6-2018)*12+'Summary P&amp;L'!$B$2-1)</f>
        <v>0</v>
      </c>
      <c r="F787" s="9">
        <f ca="1">OFFSET(IS_Data!D787,0,('Summary P&amp;L'!$D$6-2018-1)*12+'Summary P&amp;L'!$B$2-1)</f>
        <v>0</v>
      </c>
      <c r="G787" s="7">
        <f ca="1">+SUM(OFFSET(IS_Data!D787,0,(-2015+'Summary P&amp;L'!$D$6)*12+'Summary P&amp;L'!$B$1-1):OFFSET(IS_Data!D787,0,(-2015+'Summary P&amp;L'!$D$6)*12*2-1))</f>
        <v>0</v>
      </c>
      <c r="H787" s="10">
        <f>IS_Data!B787</f>
        <v>0</v>
      </c>
    </row>
    <row r="788" spans="1:8" x14ac:dyDescent="0.5">
      <c r="A788" s="9">
        <f>+IS_Data!C788</f>
        <v>0</v>
      </c>
      <c r="B788" s="135">
        <f>IF('Summary P&amp;L'!$F$4="Libs Master","Libs Master",IF(AND('Summary P&amp;L'!$F$4="Liberatores Rollup",AND(H788&lt;&gt;"Libs_G_MA",H788&lt;&gt;"Libs_G_PH"))=TRUE,"Liberatores Rollup",IF(AND('Summary P&amp;L'!$F$4="Libs Grill Rollup",OR(H788="Libs_G_MA",H788="Libs_G_PH"))=TRUE,"Libs Grill Rollup",H788)))</f>
        <v>0</v>
      </c>
      <c r="C788" s="9">
        <f>+IS_Data!A788</f>
        <v>0</v>
      </c>
      <c r="D788" s="9">
        <f ca="1">+SUM(OFFSET(IS_Data!D788,0,('Summary P&amp;L'!$D$6-2018-1)*12):OFFSET(IS_Data!D788,0,('Summary P&amp;L'!$D$6-2018-1)*12+'Summary P&amp;L'!$B$2-1))</f>
        <v>0</v>
      </c>
      <c r="E788" s="9">
        <f ca="1">OFFSET(IS_Data!D788,0,('Summary P&amp;L'!$D$6-2018)*12+'Summary P&amp;L'!$B$2-1)</f>
        <v>0</v>
      </c>
      <c r="F788" s="9">
        <f ca="1">OFFSET(IS_Data!D788,0,('Summary P&amp;L'!$D$6-2018-1)*12+'Summary P&amp;L'!$B$2-1)</f>
        <v>0</v>
      </c>
      <c r="G788" s="7">
        <f ca="1">+SUM(OFFSET(IS_Data!D788,0,(-2015+'Summary P&amp;L'!$D$6)*12+'Summary P&amp;L'!$B$1-1):OFFSET(IS_Data!D788,0,(-2015+'Summary P&amp;L'!$D$6)*12*2-1))</f>
        <v>0</v>
      </c>
      <c r="H788" s="10">
        <f>IS_Data!B788</f>
        <v>0</v>
      </c>
    </row>
    <row r="789" spans="1:8" x14ac:dyDescent="0.5">
      <c r="A789" s="9">
        <f>+IS_Data!C789</f>
        <v>0</v>
      </c>
      <c r="B789" s="135">
        <f>IF('Summary P&amp;L'!$F$4="Libs Master","Libs Master",IF(AND('Summary P&amp;L'!$F$4="Liberatores Rollup",AND(H789&lt;&gt;"Libs_G_MA",H789&lt;&gt;"Libs_G_PH"))=TRUE,"Liberatores Rollup",IF(AND('Summary P&amp;L'!$F$4="Libs Grill Rollup",OR(H789="Libs_G_MA",H789="Libs_G_PH"))=TRUE,"Libs Grill Rollup",H789)))</f>
        <v>0</v>
      </c>
      <c r="C789" s="9">
        <f>+IS_Data!A789</f>
        <v>0</v>
      </c>
      <c r="D789" s="9">
        <f ca="1">+SUM(OFFSET(IS_Data!D789,0,('Summary P&amp;L'!$D$6-2018-1)*12):OFFSET(IS_Data!D789,0,('Summary P&amp;L'!$D$6-2018-1)*12+'Summary P&amp;L'!$B$2-1))</f>
        <v>0</v>
      </c>
      <c r="E789" s="9">
        <f ca="1">OFFSET(IS_Data!D789,0,('Summary P&amp;L'!$D$6-2018)*12+'Summary P&amp;L'!$B$2-1)</f>
        <v>0</v>
      </c>
      <c r="F789" s="9">
        <f ca="1">OFFSET(IS_Data!D789,0,('Summary P&amp;L'!$D$6-2018-1)*12+'Summary P&amp;L'!$B$2-1)</f>
        <v>0</v>
      </c>
      <c r="G789" s="7">
        <f ca="1">+SUM(OFFSET(IS_Data!D789,0,(-2015+'Summary P&amp;L'!$D$6)*12+'Summary P&amp;L'!$B$1-1):OFFSET(IS_Data!D789,0,(-2015+'Summary P&amp;L'!$D$6)*12*2-1))</f>
        <v>0</v>
      </c>
      <c r="H789" s="10">
        <f>IS_Data!B789</f>
        <v>0</v>
      </c>
    </row>
    <row r="790" spans="1:8" x14ac:dyDescent="0.5">
      <c r="A790" s="9">
        <f>+IS_Data!C790</f>
        <v>0</v>
      </c>
      <c r="B790" s="135">
        <f>IF('Summary P&amp;L'!$F$4="Libs Master","Libs Master",IF(AND('Summary P&amp;L'!$F$4="Liberatores Rollup",AND(H790&lt;&gt;"Libs_G_MA",H790&lt;&gt;"Libs_G_PH"))=TRUE,"Liberatores Rollup",IF(AND('Summary P&amp;L'!$F$4="Libs Grill Rollup",OR(H790="Libs_G_MA",H790="Libs_G_PH"))=TRUE,"Libs Grill Rollup",H790)))</f>
        <v>0</v>
      </c>
      <c r="C790" s="9">
        <f>+IS_Data!A790</f>
        <v>0</v>
      </c>
      <c r="D790" s="9">
        <f ca="1">+SUM(OFFSET(IS_Data!D790,0,('Summary P&amp;L'!$D$6-2018-1)*12):OFFSET(IS_Data!D790,0,('Summary P&amp;L'!$D$6-2018-1)*12+'Summary P&amp;L'!$B$2-1))</f>
        <v>0</v>
      </c>
      <c r="E790" s="9">
        <f ca="1">OFFSET(IS_Data!D790,0,('Summary P&amp;L'!$D$6-2018)*12+'Summary P&amp;L'!$B$2-1)</f>
        <v>0</v>
      </c>
      <c r="F790" s="9">
        <f ca="1">OFFSET(IS_Data!D790,0,('Summary P&amp;L'!$D$6-2018-1)*12+'Summary P&amp;L'!$B$2-1)</f>
        <v>0</v>
      </c>
      <c r="G790" s="7">
        <f ca="1">+SUM(OFFSET(IS_Data!D790,0,(-2015+'Summary P&amp;L'!$D$6)*12+'Summary P&amp;L'!$B$1-1):OFFSET(IS_Data!D790,0,(-2015+'Summary P&amp;L'!$D$6)*12*2-1))</f>
        <v>0</v>
      </c>
      <c r="H790" s="10">
        <f>IS_Data!B790</f>
        <v>0</v>
      </c>
    </row>
    <row r="791" spans="1:8" x14ac:dyDescent="0.5">
      <c r="A791" s="9">
        <f>+IS_Data!C791</f>
        <v>0</v>
      </c>
      <c r="B791" s="135">
        <f>IF('Summary P&amp;L'!$F$4="Libs Master","Libs Master",IF(AND('Summary P&amp;L'!$F$4="Liberatores Rollup",AND(H791&lt;&gt;"Libs_G_MA",H791&lt;&gt;"Libs_G_PH"))=TRUE,"Liberatores Rollup",IF(AND('Summary P&amp;L'!$F$4="Libs Grill Rollup",OR(H791="Libs_G_MA",H791="Libs_G_PH"))=TRUE,"Libs Grill Rollup",H791)))</f>
        <v>0</v>
      </c>
      <c r="C791" s="9">
        <f>+IS_Data!A791</f>
        <v>0</v>
      </c>
      <c r="D791" s="9">
        <f ca="1">+SUM(OFFSET(IS_Data!D791,0,('Summary P&amp;L'!$D$6-2018-1)*12):OFFSET(IS_Data!D791,0,('Summary P&amp;L'!$D$6-2018-1)*12+'Summary P&amp;L'!$B$2-1))</f>
        <v>0</v>
      </c>
      <c r="E791" s="9">
        <f ca="1">OFFSET(IS_Data!D791,0,('Summary P&amp;L'!$D$6-2018)*12+'Summary P&amp;L'!$B$2-1)</f>
        <v>0</v>
      </c>
      <c r="F791" s="9">
        <f ca="1">OFFSET(IS_Data!D791,0,('Summary P&amp;L'!$D$6-2018-1)*12+'Summary P&amp;L'!$B$2-1)</f>
        <v>0</v>
      </c>
      <c r="G791" s="7">
        <f ca="1">+SUM(OFFSET(IS_Data!D791,0,(-2015+'Summary P&amp;L'!$D$6)*12+'Summary P&amp;L'!$B$1-1):OFFSET(IS_Data!D791,0,(-2015+'Summary P&amp;L'!$D$6)*12*2-1))</f>
        <v>0</v>
      </c>
      <c r="H791" s="10">
        <f>IS_Data!B791</f>
        <v>0</v>
      </c>
    </row>
    <row r="792" spans="1:8" x14ac:dyDescent="0.5">
      <c r="A792" s="9">
        <f>+IS_Data!C792</f>
        <v>0</v>
      </c>
      <c r="B792" s="135">
        <f>IF('Summary P&amp;L'!$F$4="Libs Master","Libs Master",IF(AND('Summary P&amp;L'!$F$4="Liberatores Rollup",AND(H792&lt;&gt;"Libs_G_MA",H792&lt;&gt;"Libs_G_PH"))=TRUE,"Liberatores Rollup",IF(AND('Summary P&amp;L'!$F$4="Libs Grill Rollup",OR(H792="Libs_G_MA",H792="Libs_G_PH"))=TRUE,"Libs Grill Rollup",H792)))</f>
        <v>0</v>
      </c>
      <c r="C792" s="9">
        <f>+IS_Data!A792</f>
        <v>0</v>
      </c>
      <c r="D792" s="9">
        <f ca="1">+SUM(OFFSET(IS_Data!D792,0,('Summary P&amp;L'!$D$6-2018-1)*12):OFFSET(IS_Data!D792,0,('Summary P&amp;L'!$D$6-2018-1)*12+'Summary P&amp;L'!$B$2-1))</f>
        <v>0</v>
      </c>
      <c r="E792" s="9">
        <f ca="1">OFFSET(IS_Data!D792,0,('Summary P&amp;L'!$D$6-2018)*12+'Summary P&amp;L'!$B$2-1)</f>
        <v>0</v>
      </c>
      <c r="F792" s="9">
        <f ca="1">OFFSET(IS_Data!D792,0,('Summary P&amp;L'!$D$6-2018-1)*12+'Summary P&amp;L'!$B$2-1)</f>
        <v>0</v>
      </c>
      <c r="G792" s="7">
        <f ca="1">+SUM(OFFSET(IS_Data!D792,0,(-2015+'Summary P&amp;L'!$D$6)*12+'Summary P&amp;L'!$B$1-1):OFFSET(IS_Data!D792,0,(-2015+'Summary P&amp;L'!$D$6)*12*2-1))</f>
        <v>0</v>
      </c>
      <c r="H792" s="10">
        <f>IS_Data!B792</f>
        <v>0</v>
      </c>
    </row>
    <row r="793" spans="1:8" x14ac:dyDescent="0.5">
      <c r="A793" s="9">
        <f>+IS_Data!C793</f>
        <v>0</v>
      </c>
      <c r="B793" s="135">
        <f>IF('Summary P&amp;L'!$F$4="Libs Master","Libs Master",IF(AND('Summary P&amp;L'!$F$4="Liberatores Rollup",AND(H793&lt;&gt;"Libs_G_MA",H793&lt;&gt;"Libs_G_PH"))=TRUE,"Liberatores Rollup",IF(AND('Summary P&amp;L'!$F$4="Libs Grill Rollup",OR(H793="Libs_G_MA",H793="Libs_G_PH"))=TRUE,"Libs Grill Rollup",H793)))</f>
        <v>0</v>
      </c>
      <c r="C793" s="9">
        <f>+IS_Data!A793</f>
        <v>0</v>
      </c>
      <c r="D793" s="9">
        <f ca="1">+SUM(OFFSET(IS_Data!D793,0,('Summary P&amp;L'!$D$6-2018-1)*12):OFFSET(IS_Data!D793,0,('Summary P&amp;L'!$D$6-2018-1)*12+'Summary P&amp;L'!$B$2-1))</f>
        <v>0</v>
      </c>
      <c r="E793" s="9">
        <f ca="1">OFFSET(IS_Data!D793,0,('Summary P&amp;L'!$D$6-2018)*12+'Summary P&amp;L'!$B$2-1)</f>
        <v>0</v>
      </c>
      <c r="F793" s="9">
        <f ca="1">OFFSET(IS_Data!D793,0,('Summary P&amp;L'!$D$6-2018-1)*12+'Summary P&amp;L'!$B$2-1)</f>
        <v>0</v>
      </c>
      <c r="G793" s="7">
        <f ca="1">+SUM(OFFSET(IS_Data!D793,0,(-2015+'Summary P&amp;L'!$D$6)*12+'Summary P&amp;L'!$B$1-1):OFFSET(IS_Data!D793,0,(-2015+'Summary P&amp;L'!$D$6)*12*2-1))</f>
        <v>0</v>
      </c>
      <c r="H793" s="10">
        <f>IS_Data!B793</f>
        <v>0</v>
      </c>
    </row>
    <row r="794" spans="1:8" x14ac:dyDescent="0.5">
      <c r="A794" s="9">
        <f>+IS_Data!C794</f>
        <v>0</v>
      </c>
      <c r="B794" s="135">
        <f>IF('Summary P&amp;L'!$F$4="Libs Master","Libs Master",IF(AND('Summary P&amp;L'!$F$4="Liberatores Rollup",AND(H794&lt;&gt;"Libs_G_MA",H794&lt;&gt;"Libs_G_PH"))=TRUE,"Liberatores Rollup",IF(AND('Summary P&amp;L'!$F$4="Libs Grill Rollup",OR(H794="Libs_G_MA",H794="Libs_G_PH"))=TRUE,"Libs Grill Rollup",H794)))</f>
        <v>0</v>
      </c>
      <c r="C794" s="9">
        <f>+IS_Data!A794</f>
        <v>0</v>
      </c>
      <c r="D794" s="9">
        <f ca="1">+SUM(OFFSET(IS_Data!D794,0,('Summary P&amp;L'!$D$6-2018-1)*12):OFFSET(IS_Data!D794,0,('Summary P&amp;L'!$D$6-2018-1)*12+'Summary P&amp;L'!$B$2-1))</f>
        <v>0</v>
      </c>
      <c r="E794" s="9">
        <f ca="1">OFFSET(IS_Data!D794,0,('Summary P&amp;L'!$D$6-2018)*12+'Summary P&amp;L'!$B$2-1)</f>
        <v>0</v>
      </c>
      <c r="F794" s="9">
        <f ca="1">OFFSET(IS_Data!D794,0,('Summary P&amp;L'!$D$6-2018-1)*12+'Summary P&amp;L'!$B$2-1)</f>
        <v>0</v>
      </c>
      <c r="G794" s="7">
        <f ca="1">+SUM(OFFSET(IS_Data!D794,0,(-2015+'Summary P&amp;L'!$D$6)*12+'Summary P&amp;L'!$B$1-1):OFFSET(IS_Data!D794,0,(-2015+'Summary P&amp;L'!$D$6)*12*2-1))</f>
        <v>0</v>
      </c>
      <c r="H794" s="10">
        <f>IS_Data!B794</f>
        <v>0</v>
      </c>
    </row>
    <row r="795" spans="1:8" x14ac:dyDescent="0.5">
      <c r="A795" s="9">
        <f>+IS_Data!C795</f>
        <v>0</v>
      </c>
      <c r="B795" s="135">
        <f>IF('Summary P&amp;L'!$F$4="Libs Master","Libs Master",IF(AND('Summary P&amp;L'!$F$4="Liberatores Rollup",AND(H795&lt;&gt;"Libs_G_MA",H795&lt;&gt;"Libs_G_PH"))=TRUE,"Liberatores Rollup",IF(AND('Summary P&amp;L'!$F$4="Libs Grill Rollup",OR(H795="Libs_G_MA",H795="Libs_G_PH"))=TRUE,"Libs Grill Rollup",H795)))</f>
        <v>0</v>
      </c>
      <c r="C795" s="9">
        <f>+IS_Data!A795</f>
        <v>0</v>
      </c>
      <c r="D795" s="9">
        <f ca="1">+SUM(OFFSET(IS_Data!D795,0,('Summary P&amp;L'!$D$6-2018-1)*12):OFFSET(IS_Data!D795,0,('Summary P&amp;L'!$D$6-2018-1)*12+'Summary P&amp;L'!$B$2-1))</f>
        <v>0</v>
      </c>
      <c r="E795" s="9">
        <f ca="1">OFFSET(IS_Data!D795,0,('Summary P&amp;L'!$D$6-2018)*12+'Summary P&amp;L'!$B$2-1)</f>
        <v>0</v>
      </c>
      <c r="F795" s="9">
        <f ca="1">OFFSET(IS_Data!D795,0,('Summary P&amp;L'!$D$6-2018-1)*12+'Summary P&amp;L'!$B$2-1)</f>
        <v>0</v>
      </c>
      <c r="G795" s="7">
        <f ca="1">+SUM(OFFSET(IS_Data!D795,0,(-2015+'Summary P&amp;L'!$D$6)*12+'Summary P&amp;L'!$B$1-1):OFFSET(IS_Data!D795,0,(-2015+'Summary P&amp;L'!$D$6)*12*2-1))</f>
        <v>0</v>
      </c>
      <c r="H795" s="10">
        <f>IS_Data!B795</f>
        <v>0</v>
      </c>
    </row>
    <row r="796" spans="1:8" x14ac:dyDescent="0.5">
      <c r="A796" s="9">
        <f>+IS_Data!C796</f>
        <v>0</v>
      </c>
      <c r="B796" s="135">
        <f>IF('Summary P&amp;L'!$F$4="Libs Master","Libs Master",IF(AND('Summary P&amp;L'!$F$4="Liberatores Rollup",AND(H796&lt;&gt;"Libs_G_MA",H796&lt;&gt;"Libs_G_PH"))=TRUE,"Liberatores Rollup",IF(AND('Summary P&amp;L'!$F$4="Libs Grill Rollup",OR(H796="Libs_G_MA",H796="Libs_G_PH"))=TRUE,"Libs Grill Rollup",H796)))</f>
        <v>0</v>
      </c>
      <c r="C796" s="9">
        <f>+IS_Data!A796</f>
        <v>0</v>
      </c>
      <c r="D796" s="9">
        <f ca="1">+SUM(OFFSET(IS_Data!D796,0,('Summary P&amp;L'!$D$6-2018-1)*12):OFFSET(IS_Data!D796,0,('Summary P&amp;L'!$D$6-2018-1)*12+'Summary P&amp;L'!$B$2-1))</f>
        <v>0</v>
      </c>
      <c r="E796" s="9">
        <f ca="1">OFFSET(IS_Data!D796,0,('Summary P&amp;L'!$D$6-2018)*12+'Summary P&amp;L'!$B$2-1)</f>
        <v>0</v>
      </c>
      <c r="F796" s="9">
        <f ca="1">OFFSET(IS_Data!D796,0,('Summary P&amp;L'!$D$6-2018-1)*12+'Summary P&amp;L'!$B$2-1)</f>
        <v>0</v>
      </c>
      <c r="G796" s="7">
        <f ca="1">+SUM(OFFSET(IS_Data!D796,0,(-2015+'Summary P&amp;L'!$D$6)*12+'Summary P&amp;L'!$B$1-1):OFFSET(IS_Data!D796,0,(-2015+'Summary P&amp;L'!$D$6)*12*2-1))</f>
        <v>0</v>
      </c>
      <c r="H796" s="10">
        <f>IS_Data!B796</f>
        <v>0</v>
      </c>
    </row>
    <row r="797" spans="1:8" x14ac:dyDescent="0.5">
      <c r="A797" s="9">
        <f>+IS_Data!C797</f>
        <v>0</v>
      </c>
      <c r="B797" s="135">
        <f>IF('Summary P&amp;L'!$F$4="Libs Master","Libs Master",IF(AND('Summary P&amp;L'!$F$4="Liberatores Rollup",AND(H797&lt;&gt;"Libs_G_MA",H797&lt;&gt;"Libs_G_PH"))=TRUE,"Liberatores Rollup",IF(AND('Summary P&amp;L'!$F$4="Libs Grill Rollup",OR(H797="Libs_G_MA",H797="Libs_G_PH"))=TRUE,"Libs Grill Rollup",H797)))</f>
        <v>0</v>
      </c>
      <c r="C797" s="9">
        <f>+IS_Data!A797</f>
        <v>0</v>
      </c>
      <c r="D797" s="9">
        <f ca="1">+SUM(OFFSET(IS_Data!D797,0,('Summary P&amp;L'!$D$6-2018-1)*12):OFFSET(IS_Data!D797,0,('Summary P&amp;L'!$D$6-2018-1)*12+'Summary P&amp;L'!$B$2-1))</f>
        <v>0</v>
      </c>
      <c r="E797" s="9">
        <f ca="1">OFFSET(IS_Data!D797,0,('Summary P&amp;L'!$D$6-2018)*12+'Summary P&amp;L'!$B$2-1)</f>
        <v>0</v>
      </c>
      <c r="F797" s="9">
        <f ca="1">OFFSET(IS_Data!D797,0,('Summary P&amp;L'!$D$6-2018-1)*12+'Summary P&amp;L'!$B$2-1)</f>
        <v>0</v>
      </c>
      <c r="G797" s="7">
        <f ca="1">+SUM(OFFSET(IS_Data!D797,0,(-2015+'Summary P&amp;L'!$D$6)*12+'Summary P&amp;L'!$B$1-1):OFFSET(IS_Data!D797,0,(-2015+'Summary P&amp;L'!$D$6)*12*2-1))</f>
        <v>0</v>
      </c>
      <c r="H797" s="10">
        <f>IS_Data!B797</f>
        <v>0</v>
      </c>
    </row>
    <row r="798" spans="1:8" x14ac:dyDescent="0.5">
      <c r="A798" s="9">
        <f>+IS_Data!C798</f>
        <v>0</v>
      </c>
      <c r="B798" s="135">
        <f>IF('Summary P&amp;L'!$F$4="Libs Master","Libs Master",IF(AND('Summary P&amp;L'!$F$4="Liberatores Rollup",AND(H798&lt;&gt;"Libs_G_MA",H798&lt;&gt;"Libs_G_PH"))=TRUE,"Liberatores Rollup",IF(AND('Summary P&amp;L'!$F$4="Libs Grill Rollup",OR(H798="Libs_G_MA",H798="Libs_G_PH"))=TRUE,"Libs Grill Rollup",H798)))</f>
        <v>0</v>
      </c>
      <c r="C798" s="9">
        <f>+IS_Data!A798</f>
        <v>0</v>
      </c>
      <c r="D798" s="9">
        <f ca="1">+SUM(OFFSET(IS_Data!D798,0,('Summary P&amp;L'!$D$6-2018-1)*12):OFFSET(IS_Data!D798,0,('Summary P&amp;L'!$D$6-2018-1)*12+'Summary P&amp;L'!$B$2-1))</f>
        <v>0</v>
      </c>
      <c r="E798" s="9">
        <f ca="1">OFFSET(IS_Data!D798,0,('Summary P&amp;L'!$D$6-2018)*12+'Summary P&amp;L'!$B$2-1)</f>
        <v>0</v>
      </c>
      <c r="F798" s="9">
        <f ca="1">OFFSET(IS_Data!D798,0,('Summary P&amp;L'!$D$6-2018-1)*12+'Summary P&amp;L'!$B$2-1)</f>
        <v>0</v>
      </c>
      <c r="G798" s="7">
        <f ca="1">+SUM(OFFSET(IS_Data!D798,0,(-2015+'Summary P&amp;L'!$D$6)*12+'Summary P&amp;L'!$B$1-1):OFFSET(IS_Data!D798,0,(-2015+'Summary P&amp;L'!$D$6)*12*2-1))</f>
        <v>0</v>
      </c>
      <c r="H798" s="10">
        <f>IS_Data!B798</f>
        <v>0</v>
      </c>
    </row>
    <row r="799" spans="1:8" x14ac:dyDescent="0.5">
      <c r="A799" s="9">
        <f>+IS_Data!C799</f>
        <v>0</v>
      </c>
      <c r="B799" s="135">
        <f>IF('Summary P&amp;L'!$F$4="Libs Master","Libs Master",IF(AND('Summary P&amp;L'!$F$4="Liberatores Rollup",AND(H799&lt;&gt;"Libs_G_MA",H799&lt;&gt;"Libs_G_PH"))=TRUE,"Liberatores Rollup",IF(AND('Summary P&amp;L'!$F$4="Libs Grill Rollup",OR(H799="Libs_G_MA",H799="Libs_G_PH"))=TRUE,"Libs Grill Rollup",H799)))</f>
        <v>0</v>
      </c>
      <c r="C799" s="9">
        <f>+IS_Data!A799</f>
        <v>0</v>
      </c>
      <c r="D799" s="9">
        <f ca="1">+SUM(OFFSET(IS_Data!D799,0,('Summary P&amp;L'!$D$6-2018-1)*12):OFFSET(IS_Data!D799,0,('Summary P&amp;L'!$D$6-2018-1)*12+'Summary P&amp;L'!$B$2-1))</f>
        <v>0</v>
      </c>
      <c r="E799" s="9">
        <f ca="1">OFFSET(IS_Data!D799,0,('Summary P&amp;L'!$D$6-2018)*12+'Summary P&amp;L'!$B$2-1)</f>
        <v>0</v>
      </c>
      <c r="F799" s="9">
        <f ca="1">OFFSET(IS_Data!D799,0,('Summary P&amp;L'!$D$6-2018-1)*12+'Summary P&amp;L'!$B$2-1)</f>
        <v>0</v>
      </c>
      <c r="G799" s="7">
        <f ca="1">+SUM(OFFSET(IS_Data!D799,0,(-2015+'Summary P&amp;L'!$D$6)*12+'Summary P&amp;L'!$B$1-1):OFFSET(IS_Data!D799,0,(-2015+'Summary P&amp;L'!$D$6)*12*2-1))</f>
        <v>0</v>
      </c>
      <c r="H799" s="10">
        <f>IS_Data!B799</f>
        <v>0</v>
      </c>
    </row>
    <row r="800" spans="1:8" x14ac:dyDescent="0.5">
      <c r="A800" s="9">
        <f>+IS_Data!C800</f>
        <v>0</v>
      </c>
      <c r="B800" s="135">
        <f>IF('Summary P&amp;L'!$F$4="Libs Master","Libs Master",IF(AND('Summary P&amp;L'!$F$4="Liberatores Rollup",AND(H800&lt;&gt;"Libs_G_MA",H800&lt;&gt;"Libs_G_PH"))=TRUE,"Liberatores Rollup",IF(AND('Summary P&amp;L'!$F$4="Libs Grill Rollup",OR(H800="Libs_G_MA",H800="Libs_G_PH"))=TRUE,"Libs Grill Rollup",H800)))</f>
        <v>0</v>
      </c>
      <c r="C800" s="9">
        <f>+IS_Data!A800</f>
        <v>0</v>
      </c>
      <c r="D800" s="9">
        <f ca="1">+SUM(OFFSET(IS_Data!D800,0,('Summary P&amp;L'!$D$6-2018-1)*12):OFFSET(IS_Data!D800,0,('Summary P&amp;L'!$D$6-2018-1)*12+'Summary P&amp;L'!$B$2-1))</f>
        <v>0</v>
      </c>
      <c r="E800" s="9">
        <f ca="1">OFFSET(IS_Data!D800,0,('Summary P&amp;L'!$D$6-2018)*12+'Summary P&amp;L'!$B$2-1)</f>
        <v>0</v>
      </c>
      <c r="F800" s="9">
        <f ca="1">OFFSET(IS_Data!D800,0,('Summary P&amp;L'!$D$6-2018-1)*12+'Summary P&amp;L'!$B$2-1)</f>
        <v>0</v>
      </c>
      <c r="G800" s="7">
        <f ca="1">+SUM(OFFSET(IS_Data!D800,0,(-2015+'Summary P&amp;L'!$D$6)*12+'Summary P&amp;L'!$B$1-1):OFFSET(IS_Data!D800,0,(-2015+'Summary P&amp;L'!$D$6)*12*2-1))</f>
        <v>0</v>
      </c>
      <c r="H800" s="10">
        <f>IS_Data!B800</f>
        <v>0</v>
      </c>
    </row>
    <row r="801" spans="1:8" x14ac:dyDescent="0.5">
      <c r="A801" s="9">
        <f>+IS_Data!C801</f>
        <v>0</v>
      </c>
      <c r="B801" s="135">
        <f>IF('Summary P&amp;L'!$F$4="Libs Master","Libs Master",IF(AND('Summary P&amp;L'!$F$4="Liberatores Rollup",AND(H801&lt;&gt;"Libs_G_MA",H801&lt;&gt;"Libs_G_PH"))=TRUE,"Liberatores Rollup",IF(AND('Summary P&amp;L'!$F$4="Libs Grill Rollup",OR(H801="Libs_G_MA",H801="Libs_G_PH"))=TRUE,"Libs Grill Rollup",H801)))</f>
        <v>0</v>
      </c>
      <c r="C801" s="9">
        <f>+IS_Data!A801</f>
        <v>0</v>
      </c>
      <c r="D801" s="9">
        <f ca="1">+SUM(OFFSET(IS_Data!D801,0,('Summary P&amp;L'!$D$6-2018-1)*12):OFFSET(IS_Data!D801,0,('Summary P&amp;L'!$D$6-2018-1)*12+'Summary P&amp;L'!$B$2-1))</f>
        <v>0</v>
      </c>
      <c r="E801" s="9">
        <f ca="1">OFFSET(IS_Data!D801,0,('Summary P&amp;L'!$D$6-2018)*12+'Summary P&amp;L'!$B$2-1)</f>
        <v>0</v>
      </c>
      <c r="F801" s="9">
        <f ca="1">OFFSET(IS_Data!D801,0,('Summary P&amp;L'!$D$6-2018-1)*12+'Summary P&amp;L'!$B$2-1)</f>
        <v>0</v>
      </c>
      <c r="G801" s="7">
        <f ca="1">+SUM(OFFSET(IS_Data!D801,0,(-2015+'Summary P&amp;L'!$D$6)*12+'Summary P&amp;L'!$B$1-1):OFFSET(IS_Data!D801,0,(-2015+'Summary P&amp;L'!$D$6)*12*2-1))</f>
        <v>0</v>
      </c>
      <c r="H801" s="10">
        <f>IS_Data!B801</f>
        <v>0</v>
      </c>
    </row>
    <row r="802" spans="1:8" x14ac:dyDescent="0.5">
      <c r="A802" s="9">
        <f>+IS_Data!C802</f>
        <v>0</v>
      </c>
      <c r="B802" s="135">
        <f>IF('Summary P&amp;L'!$F$4="Libs Master","Libs Master",IF(AND('Summary P&amp;L'!$F$4="Liberatores Rollup",AND(H802&lt;&gt;"Libs_G_MA",H802&lt;&gt;"Libs_G_PH"))=TRUE,"Liberatores Rollup",IF(AND('Summary P&amp;L'!$F$4="Libs Grill Rollup",OR(H802="Libs_G_MA",H802="Libs_G_PH"))=TRUE,"Libs Grill Rollup",H802)))</f>
        <v>0</v>
      </c>
      <c r="C802" s="9">
        <f>+IS_Data!A802</f>
        <v>0</v>
      </c>
      <c r="D802" s="9">
        <f ca="1">+SUM(OFFSET(IS_Data!D802,0,('Summary P&amp;L'!$D$6-2018-1)*12):OFFSET(IS_Data!D802,0,('Summary P&amp;L'!$D$6-2018-1)*12+'Summary P&amp;L'!$B$2-1))</f>
        <v>0</v>
      </c>
      <c r="E802" s="9">
        <f ca="1">OFFSET(IS_Data!D802,0,('Summary P&amp;L'!$D$6-2018)*12+'Summary P&amp;L'!$B$2-1)</f>
        <v>0</v>
      </c>
      <c r="F802" s="9">
        <f ca="1">OFFSET(IS_Data!D802,0,('Summary P&amp;L'!$D$6-2018-1)*12+'Summary P&amp;L'!$B$2-1)</f>
        <v>0</v>
      </c>
      <c r="G802" s="7">
        <f ca="1">+SUM(OFFSET(IS_Data!D802,0,(-2015+'Summary P&amp;L'!$D$6)*12+'Summary P&amp;L'!$B$1-1):OFFSET(IS_Data!D802,0,(-2015+'Summary P&amp;L'!$D$6)*12*2-1))</f>
        <v>0</v>
      </c>
      <c r="H802" s="10">
        <f>IS_Data!B802</f>
        <v>0</v>
      </c>
    </row>
    <row r="803" spans="1:8" x14ac:dyDescent="0.5">
      <c r="A803" s="9">
        <f>+IS_Data!C803</f>
        <v>0</v>
      </c>
      <c r="B803" s="135">
        <f>IF('Summary P&amp;L'!$F$4="Libs Master","Libs Master",IF(AND('Summary P&amp;L'!$F$4="Liberatores Rollup",AND(H803&lt;&gt;"Libs_G_MA",H803&lt;&gt;"Libs_G_PH"))=TRUE,"Liberatores Rollup",IF(AND('Summary P&amp;L'!$F$4="Libs Grill Rollup",OR(H803="Libs_G_MA",H803="Libs_G_PH"))=TRUE,"Libs Grill Rollup",H803)))</f>
        <v>0</v>
      </c>
      <c r="C803" s="9">
        <f>+IS_Data!A803</f>
        <v>0</v>
      </c>
      <c r="D803" s="9">
        <f ca="1">+SUM(OFFSET(IS_Data!D803,0,('Summary P&amp;L'!$D$6-2018-1)*12):OFFSET(IS_Data!D803,0,('Summary P&amp;L'!$D$6-2018-1)*12+'Summary P&amp;L'!$B$2-1))</f>
        <v>0</v>
      </c>
      <c r="E803" s="9">
        <f ca="1">OFFSET(IS_Data!D803,0,('Summary P&amp;L'!$D$6-2018)*12+'Summary P&amp;L'!$B$2-1)</f>
        <v>0</v>
      </c>
      <c r="F803" s="9">
        <f ca="1">OFFSET(IS_Data!D803,0,('Summary P&amp;L'!$D$6-2018-1)*12+'Summary P&amp;L'!$B$2-1)</f>
        <v>0</v>
      </c>
      <c r="G803" s="7">
        <f ca="1">+SUM(OFFSET(IS_Data!D803,0,(-2015+'Summary P&amp;L'!$D$6)*12+'Summary P&amp;L'!$B$1-1):OFFSET(IS_Data!D803,0,(-2015+'Summary P&amp;L'!$D$6)*12*2-1))</f>
        <v>0</v>
      </c>
      <c r="H803" s="10">
        <f>IS_Data!B803</f>
        <v>0</v>
      </c>
    </row>
    <row r="804" spans="1:8" x14ac:dyDescent="0.5">
      <c r="A804" s="9">
        <f>+IS_Data!C804</f>
        <v>0</v>
      </c>
      <c r="B804" s="135">
        <f>IF('Summary P&amp;L'!$F$4="Libs Master","Libs Master",IF(AND('Summary P&amp;L'!$F$4="Liberatores Rollup",AND(H804&lt;&gt;"Libs_G_MA",H804&lt;&gt;"Libs_G_PH"))=TRUE,"Liberatores Rollup",IF(AND('Summary P&amp;L'!$F$4="Libs Grill Rollup",OR(H804="Libs_G_MA",H804="Libs_G_PH"))=TRUE,"Libs Grill Rollup",H804)))</f>
        <v>0</v>
      </c>
      <c r="C804" s="9">
        <f>+IS_Data!A804</f>
        <v>0</v>
      </c>
      <c r="D804" s="9">
        <f ca="1">+SUM(OFFSET(IS_Data!D804,0,('Summary P&amp;L'!$D$6-2018-1)*12):OFFSET(IS_Data!D804,0,('Summary P&amp;L'!$D$6-2018-1)*12+'Summary P&amp;L'!$B$2-1))</f>
        <v>0</v>
      </c>
      <c r="E804" s="9">
        <f ca="1">OFFSET(IS_Data!D804,0,('Summary P&amp;L'!$D$6-2018)*12+'Summary P&amp;L'!$B$2-1)</f>
        <v>0</v>
      </c>
      <c r="F804" s="9">
        <f ca="1">OFFSET(IS_Data!D804,0,('Summary P&amp;L'!$D$6-2018-1)*12+'Summary P&amp;L'!$B$2-1)</f>
        <v>0</v>
      </c>
      <c r="G804" s="7">
        <f ca="1">+SUM(OFFSET(IS_Data!D804,0,(-2015+'Summary P&amp;L'!$D$6)*12+'Summary P&amp;L'!$B$1-1):OFFSET(IS_Data!D804,0,(-2015+'Summary P&amp;L'!$D$6)*12*2-1))</f>
        <v>0</v>
      </c>
      <c r="H804" s="10">
        <f>IS_Data!B804</f>
        <v>0</v>
      </c>
    </row>
    <row r="805" spans="1:8" x14ac:dyDescent="0.5">
      <c r="A805" s="9">
        <f>+IS_Data!C805</f>
        <v>0</v>
      </c>
      <c r="B805" s="135">
        <f>IF('Summary P&amp;L'!$F$4="Libs Master","Libs Master",IF(AND('Summary P&amp;L'!$F$4="Liberatores Rollup",AND(H805&lt;&gt;"Libs_G_MA",H805&lt;&gt;"Libs_G_PH"))=TRUE,"Liberatores Rollup",IF(AND('Summary P&amp;L'!$F$4="Libs Grill Rollup",OR(H805="Libs_G_MA",H805="Libs_G_PH"))=TRUE,"Libs Grill Rollup",H805)))</f>
        <v>0</v>
      </c>
      <c r="C805" s="9">
        <f>+IS_Data!A805</f>
        <v>0</v>
      </c>
      <c r="D805" s="9">
        <f ca="1">+SUM(OFFSET(IS_Data!D805,0,('Summary P&amp;L'!$D$6-2018-1)*12):OFFSET(IS_Data!D805,0,('Summary P&amp;L'!$D$6-2018-1)*12+'Summary P&amp;L'!$B$2-1))</f>
        <v>0</v>
      </c>
      <c r="E805" s="9">
        <f ca="1">OFFSET(IS_Data!D805,0,('Summary P&amp;L'!$D$6-2018)*12+'Summary P&amp;L'!$B$2-1)</f>
        <v>0</v>
      </c>
      <c r="F805" s="9">
        <f ca="1">OFFSET(IS_Data!D805,0,('Summary P&amp;L'!$D$6-2018-1)*12+'Summary P&amp;L'!$B$2-1)</f>
        <v>0</v>
      </c>
      <c r="G805" s="7">
        <f ca="1">+SUM(OFFSET(IS_Data!D805,0,(-2015+'Summary P&amp;L'!$D$6)*12+'Summary P&amp;L'!$B$1-1):OFFSET(IS_Data!D805,0,(-2015+'Summary P&amp;L'!$D$6)*12*2-1))</f>
        <v>0</v>
      </c>
      <c r="H805" s="10">
        <f>IS_Data!B805</f>
        <v>0</v>
      </c>
    </row>
    <row r="806" spans="1:8" x14ac:dyDescent="0.5">
      <c r="A806" s="9">
        <f>+IS_Data!C806</f>
        <v>0</v>
      </c>
      <c r="B806" s="135">
        <f>IF('Summary P&amp;L'!$F$4="Libs Master","Libs Master",IF(AND('Summary P&amp;L'!$F$4="Liberatores Rollup",AND(H806&lt;&gt;"Libs_G_MA",H806&lt;&gt;"Libs_G_PH"))=TRUE,"Liberatores Rollup",IF(AND('Summary P&amp;L'!$F$4="Libs Grill Rollup",OR(H806="Libs_G_MA",H806="Libs_G_PH"))=TRUE,"Libs Grill Rollup",H806)))</f>
        <v>0</v>
      </c>
      <c r="C806" s="9">
        <f>+IS_Data!A806</f>
        <v>0</v>
      </c>
      <c r="D806" s="9">
        <f ca="1">+SUM(OFFSET(IS_Data!D806,0,('Summary P&amp;L'!$D$6-2018-1)*12):OFFSET(IS_Data!D806,0,('Summary P&amp;L'!$D$6-2018-1)*12+'Summary P&amp;L'!$B$2-1))</f>
        <v>0</v>
      </c>
      <c r="E806" s="9">
        <f ca="1">OFFSET(IS_Data!D806,0,('Summary P&amp;L'!$D$6-2018)*12+'Summary P&amp;L'!$B$2-1)</f>
        <v>0</v>
      </c>
      <c r="F806" s="9">
        <f ca="1">OFFSET(IS_Data!D806,0,('Summary P&amp;L'!$D$6-2018-1)*12+'Summary P&amp;L'!$B$2-1)</f>
        <v>0</v>
      </c>
      <c r="G806" s="7">
        <f ca="1">+SUM(OFFSET(IS_Data!D806,0,(-2015+'Summary P&amp;L'!$D$6)*12+'Summary P&amp;L'!$B$1-1):OFFSET(IS_Data!D806,0,(-2015+'Summary P&amp;L'!$D$6)*12*2-1))</f>
        <v>0</v>
      </c>
      <c r="H806" s="10">
        <f>IS_Data!B806</f>
        <v>0</v>
      </c>
    </row>
    <row r="807" spans="1:8" x14ac:dyDescent="0.5">
      <c r="A807" s="9">
        <f>+IS_Data!C807</f>
        <v>0</v>
      </c>
      <c r="B807" s="135">
        <f>IF('Summary P&amp;L'!$F$4="Libs Master","Libs Master",IF(AND('Summary P&amp;L'!$F$4="Liberatores Rollup",AND(H807&lt;&gt;"Libs_G_MA",H807&lt;&gt;"Libs_G_PH"))=TRUE,"Liberatores Rollup",IF(AND('Summary P&amp;L'!$F$4="Libs Grill Rollup",OR(H807="Libs_G_MA",H807="Libs_G_PH"))=TRUE,"Libs Grill Rollup",H807)))</f>
        <v>0</v>
      </c>
      <c r="C807" s="9">
        <f>+IS_Data!A807</f>
        <v>0</v>
      </c>
      <c r="D807" s="9">
        <f ca="1">+SUM(OFFSET(IS_Data!D807,0,('Summary P&amp;L'!$D$6-2018-1)*12):OFFSET(IS_Data!D807,0,('Summary P&amp;L'!$D$6-2018-1)*12+'Summary P&amp;L'!$B$2-1))</f>
        <v>0</v>
      </c>
      <c r="E807" s="9">
        <f ca="1">OFFSET(IS_Data!D807,0,('Summary P&amp;L'!$D$6-2018)*12+'Summary P&amp;L'!$B$2-1)</f>
        <v>0</v>
      </c>
      <c r="F807" s="9">
        <f ca="1">OFFSET(IS_Data!D807,0,('Summary P&amp;L'!$D$6-2018-1)*12+'Summary P&amp;L'!$B$2-1)</f>
        <v>0</v>
      </c>
      <c r="G807" s="7">
        <f ca="1">+SUM(OFFSET(IS_Data!D807,0,(-2015+'Summary P&amp;L'!$D$6)*12+'Summary P&amp;L'!$B$1-1):OFFSET(IS_Data!D807,0,(-2015+'Summary P&amp;L'!$D$6)*12*2-1))</f>
        <v>0</v>
      </c>
      <c r="H807" s="10">
        <f>IS_Data!B807</f>
        <v>0</v>
      </c>
    </row>
    <row r="808" spans="1:8" x14ac:dyDescent="0.5">
      <c r="A808" s="9">
        <f>+IS_Data!C808</f>
        <v>0</v>
      </c>
      <c r="B808" s="135">
        <f>IF('Summary P&amp;L'!$F$4="Libs Master","Libs Master",IF(AND('Summary P&amp;L'!$F$4="Liberatores Rollup",AND(H808&lt;&gt;"Libs_G_MA",H808&lt;&gt;"Libs_G_PH"))=TRUE,"Liberatores Rollup",IF(AND('Summary P&amp;L'!$F$4="Libs Grill Rollup",OR(H808="Libs_G_MA",H808="Libs_G_PH"))=TRUE,"Libs Grill Rollup",H808)))</f>
        <v>0</v>
      </c>
      <c r="C808" s="9">
        <f>+IS_Data!A808</f>
        <v>0</v>
      </c>
      <c r="D808" s="9">
        <f ca="1">+SUM(OFFSET(IS_Data!D808,0,('Summary P&amp;L'!$D$6-2018-1)*12):OFFSET(IS_Data!D808,0,('Summary P&amp;L'!$D$6-2018-1)*12+'Summary P&amp;L'!$B$2-1))</f>
        <v>0</v>
      </c>
      <c r="E808" s="9">
        <f ca="1">OFFSET(IS_Data!D808,0,('Summary P&amp;L'!$D$6-2018)*12+'Summary P&amp;L'!$B$2-1)</f>
        <v>0</v>
      </c>
      <c r="F808" s="9">
        <f ca="1">OFFSET(IS_Data!D808,0,('Summary P&amp;L'!$D$6-2018-1)*12+'Summary P&amp;L'!$B$2-1)</f>
        <v>0</v>
      </c>
      <c r="G808" s="7">
        <f ca="1">+SUM(OFFSET(IS_Data!D808,0,(-2015+'Summary P&amp;L'!$D$6)*12+'Summary P&amp;L'!$B$1-1):OFFSET(IS_Data!D808,0,(-2015+'Summary P&amp;L'!$D$6)*12*2-1))</f>
        <v>0</v>
      </c>
      <c r="H808" s="10">
        <f>IS_Data!B808</f>
        <v>0</v>
      </c>
    </row>
    <row r="809" spans="1:8" x14ac:dyDescent="0.5">
      <c r="A809" s="9">
        <f>+IS_Data!C809</f>
        <v>0</v>
      </c>
      <c r="B809" s="135">
        <f>IF('Summary P&amp;L'!$F$4="Libs Master","Libs Master",IF(AND('Summary P&amp;L'!$F$4="Liberatores Rollup",AND(H809&lt;&gt;"Libs_G_MA",H809&lt;&gt;"Libs_G_PH"))=TRUE,"Liberatores Rollup",IF(AND('Summary P&amp;L'!$F$4="Libs Grill Rollup",OR(H809="Libs_G_MA",H809="Libs_G_PH"))=TRUE,"Libs Grill Rollup",H809)))</f>
        <v>0</v>
      </c>
      <c r="C809" s="9">
        <f>+IS_Data!A809</f>
        <v>0</v>
      </c>
      <c r="D809" s="9">
        <f ca="1">+SUM(OFFSET(IS_Data!D809,0,('Summary P&amp;L'!$D$6-2018-1)*12):OFFSET(IS_Data!D809,0,('Summary P&amp;L'!$D$6-2018-1)*12+'Summary P&amp;L'!$B$2-1))</f>
        <v>0</v>
      </c>
      <c r="E809" s="9">
        <f ca="1">OFFSET(IS_Data!D809,0,('Summary P&amp;L'!$D$6-2018)*12+'Summary P&amp;L'!$B$2-1)</f>
        <v>0</v>
      </c>
      <c r="F809" s="9">
        <f ca="1">OFFSET(IS_Data!D809,0,('Summary P&amp;L'!$D$6-2018-1)*12+'Summary P&amp;L'!$B$2-1)</f>
        <v>0</v>
      </c>
      <c r="G809" s="7">
        <f ca="1">+SUM(OFFSET(IS_Data!D809,0,(-2015+'Summary P&amp;L'!$D$6)*12+'Summary P&amp;L'!$B$1-1):OFFSET(IS_Data!D809,0,(-2015+'Summary P&amp;L'!$D$6)*12*2-1))</f>
        <v>0</v>
      </c>
      <c r="H809" s="10">
        <f>IS_Data!B809</f>
        <v>0</v>
      </c>
    </row>
    <row r="810" spans="1:8" x14ac:dyDescent="0.5">
      <c r="A810" s="9">
        <f>+IS_Data!C810</f>
        <v>0</v>
      </c>
      <c r="B810" s="135">
        <f>IF('Summary P&amp;L'!$F$4="Libs Master","Libs Master",IF(AND('Summary P&amp;L'!$F$4="Liberatores Rollup",AND(H810&lt;&gt;"Libs_G_MA",H810&lt;&gt;"Libs_G_PH"))=TRUE,"Liberatores Rollup",IF(AND('Summary P&amp;L'!$F$4="Libs Grill Rollup",OR(H810="Libs_G_MA",H810="Libs_G_PH"))=TRUE,"Libs Grill Rollup",H810)))</f>
        <v>0</v>
      </c>
      <c r="C810" s="9">
        <f>+IS_Data!A810</f>
        <v>0</v>
      </c>
      <c r="D810" s="9">
        <f ca="1">+SUM(OFFSET(IS_Data!D810,0,('Summary P&amp;L'!$D$6-2018-1)*12):OFFSET(IS_Data!D810,0,('Summary P&amp;L'!$D$6-2018-1)*12+'Summary P&amp;L'!$B$2-1))</f>
        <v>0</v>
      </c>
      <c r="E810" s="9">
        <f ca="1">OFFSET(IS_Data!D810,0,('Summary P&amp;L'!$D$6-2018)*12+'Summary P&amp;L'!$B$2-1)</f>
        <v>0</v>
      </c>
      <c r="F810" s="9">
        <f ca="1">OFFSET(IS_Data!D810,0,('Summary P&amp;L'!$D$6-2018-1)*12+'Summary P&amp;L'!$B$2-1)</f>
        <v>0</v>
      </c>
      <c r="G810" s="7">
        <f ca="1">+SUM(OFFSET(IS_Data!D810,0,(-2015+'Summary P&amp;L'!$D$6)*12+'Summary P&amp;L'!$B$1-1):OFFSET(IS_Data!D810,0,(-2015+'Summary P&amp;L'!$D$6)*12*2-1))</f>
        <v>0</v>
      </c>
      <c r="H810" s="10">
        <f>IS_Data!B810</f>
        <v>0</v>
      </c>
    </row>
    <row r="811" spans="1:8" x14ac:dyDescent="0.5">
      <c r="A811" s="9">
        <f>+IS_Data!C811</f>
        <v>0</v>
      </c>
      <c r="B811" s="135">
        <f>IF('Summary P&amp;L'!$F$4="Libs Master","Libs Master",IF(AND('Summary P&amp;L'!$F$4="Liberatores Rollup",AND(H811&lt;&gt;"Libs_G_MA",H811&lt;&gt;"Libs_G_PH"))=TRUE,"Liberatores Rollup",IF(AND('Summary P&amp;L'!$F$4="Libs Grill Rollup",OR(H811="Libs_G_MA",H811="Libs_G_PH"))=TRUE,"Libs Grill Rollup",H811)))</f>
        <v>0</v>
      </c>
      <c r="C811" s="9">
        <f>+IS_Data!A811</f>
        <v>0</v>
      </c>
      <c r="D811" s="9">
        <f ca="1">+SUM(OFFSET(IS_Data!D811,0,('Summary P&amp;L'!$D$6-2018-1)*12):OFFSET(IS_Data!D811,0,('Summary P&amp;L'!$D$6-2018-1)*12+'Summary P&amp;L'!$B$2-1))</f>
        <v>0</v>
      </c>
      <c r="E811" s="9">
        <f ca="1">OFFSET(IS_Data!D811,0,('Summary P&amp;L'!$D$6-2018)*12+'Summary P&amp;L'!$B$2-1)</f>
        <v>0</v>
      </c>
      <c r="F811" s="9">
        <f ca="1">OFFSET(IS_Data!D811,0,('Summary P&amp;L'!$D$6-2018-1)*12+'Summary P&amp;L'!$B$2-1)</f>
        <v>0</v>
      </c>
      <c r="G811" s="7">
        <f ca="1">+SUM(OFFSET(IS_Data!D811,0,(-2015+'Summary P&amp;L'!$D$6)*12+'Summary P&amp;L'!$B$1-1):OFFSET(IS_Data!D811,0,(-2015+'Summary P&amp;L'!$D$6)*12*2-1))</f>
        <v>0</v>
      </c>
      <c r="H811" s="10">
        <f>IS_Data!B811</f>
        <v>0</v>
      </c>
    </row>
    <row r="812" spans="1:8" x14ac:dyDescent="0.5">
      <c r="A812" s="9">
        <f>+IS_Data!C812</f>
        <v>0</v>
      </c>
      <c r="B812" s="135">
        <f>IF('Summary P&amp;L'!$F$4="Libs Master","Libs Master",IF(AND('Summary P&amp;L'!$F$4="Liberatores Rollup",AND(H812&lt;&gt;"Libs_G_MA",H812&lt;&gt;"Libs_G_PH"))=TRUE,"Liberatores Rollup",IF(AND('Summary P&amp;L'!$F$4="Libs Grill Rollup",OR(H812="Libs_G_MA",H812="Libs_G_PH"))=TRUE,"Libs Grill Rollup",H812)))</f>
        <v>0</v>
      </c>
      <c r="C812" s="9">
        <f>+IS_Data!A812</f>
        <v>0</v>
      </c>
      <c r="D812" s="9">
        <f ca="1">+SUM(OFFSET(IS_Data!D812,0,('Summary P&amp;L'!$D$6-2018-1)*12):OFFSET(IS_Data!D812,0,('Summary P&amp;L'!$D$6-2018-1)*12+'Summary P&amp;L'!$B$2-1))</f>
        <v>0</v>
      </c>
      <c r="E812" s="9">
        <f ca="1">OFFSET(IS_Data!D812,0,('Summary P&amp;L'!$D$6-2018)*12+'Summary P&amp;L'!$B$2-1)</f>
        <v>0</v>
      </c>
      <c r="F812" s="9">
        <f ca="1">OFFSET(IS_Data!D812,0,('Summary P&amp;L'!$D$6-2018-1)*12+'Summary P&amp;L'!$B$2-1)</f>
        <v>0</v>
      </c>
      <c r="G812" s="7">
        <f ca="1">+SUM(OFFSET(IS_Data!D812,0,(-2015+'Summary P&amp;L'!$D$6)*12+'Summary P&amp;L'!$B$1-1):OFFSET(IS_Data!D812,0,(-2015+'Summary P&amp;L'!$D$6)*12*2-1))</f>
        <v>0</v>
      </c>
      <c r="H812" s="10">
        <f>IS_Data!B812</f>
        <v>0</v>
      </c>
    </row>
    <row r="813" spans="1:8" x14ac:dyDescent="0.5">
      <c r="A813" s="9">
        <f>+IS_Data!C813</f>
        <v>0</v>
      </c>
      <c r="B813" s="135">
        <f>IF('Summary P&amp;L'!$F$4="Libs Master","Libs Master",IF(AND('Summary P&amp;L'!$F$4="Liberatores Rollup",AND(H813&lt;&gt;"Libs_G_MA",H813&lt;&gt;"Libs_G_PH"))=TRUE,"Liberatores Rollup",IF(AND('Summary P&amp;L'!$F$4="Libs Grill Rollup",OR(H813="Libs_G_MA",H813="Libs_G_PH"))=TRUE,"Libs Grill Rollup",H813)))</f>
        <v>0</v>
      </c>
      <c r="C813" s="9">
        <f>+IS_Data!A813</f>
        <v>0</v>
      </c>
      <c r="D813" s="9">
        <f ca="1">+SUM(OFFSET(IS_Data!D813,0,('Summary P&amp;L'!$D$6-2018-1)*12):OFFSET(IS_Data!D813,0,('Summary P&amp;L'!$D$6-2018-1)*12+'Summary P&amp;L'!$B$2-1))</f>
        <v>0</v>
      </c>
      <c r="E813" s="9">
        <f ca="1">OFFSET(IS_Data!D813,0,('Summary P&amp;L'!$D$6-2018)*12+'Summary P&amp;L'!$B$2-1)</f>
        <v>0</v>
      </c>
      <c r="F813" s="9">
        <f ca="1">OFFSET(IS_Data!D813,0,('Summary P&amp;L'!$D$6-2018-1)*12+'Summary P&amp;L'!$B$2-1)</f>
        <v>0</v>
      </c>
      <c r="G813" s="7">
        <f ca="1">+SUM(OFFSET(IS_Data!D813,0,(-2015+'Summary P&amp;L'!$D$6)*12+'Summary P&amp;L'!$B$1-1):OFFSET(IS_Data!D813,0,(-2015+'Summary P&amp;L'!$D$6)*12*2-1))</f>
        <v>0</v>
      </c>
      <c r="H813" s="10">
        <f>IS_Data!B813</f>
        <v>0</v>
      </c>
    </row>
    <row r="814" spans="1:8" x14ac:dyDescent="0.5">
      <c r="A814" s="9">
        <f>+IS_Data!C814</f>
        <v>0</v>
      </c>
      <c r="B814" s="135">
        <f>IF('Summary P&amp;L'!$F$4="Libs Master","Libs Master",IF(AND('Summary P&amp;L'!$F$4="Liberatores Rollup",AND(H814&lt;&gt;"Libs_G_MA",H814&lt;&gt;"Libs_G_PH"))=TRUE,"Liberatores Rollup",IF(AND('Summary P&amp;L'!$F$4="Libs Grill Rollup",OR(H814="Libs_G_MA",H814="Libs_G_PH"))=TRUE,"Libs Grill Rollup",H814)))</f>
        <v>0</v>
      </c>
      <c r="C814" s="9">
        <f>+IS_Data!A814</f>
        <v>0</v>
      </c>
      <c r="D814" s="9">
        <f ca="1">+SUM(OFFSET(IS_Data!D814,0,('Summary P&amp;L'!$D$6-2018-1)*12):OFFSET(IS_Data!D814,0,('Summary P&amp;L'!$D$6-2018-1)*12+'Summary P&amp;L'!$B$2-1))</f>
        <v>0</v>
      </c>
      <c r="E814" s="9">
        <f ca="1">OFFSET(IS_Data!D814,0,('Summary P&amp;L'!$D$6-2018)*12+'Summary P&amp;L'!$B$2-1)</f>
        <v>0</v>
      </c>
      <c r="F814" s="9">
        <f ca="1">OFFSET(IS_Data!D814,0,('Summary P&amp;L'!$D$6-2018-1)*12+'Summary P&amp;L'!$B$2-1)</f>
        <v>0</v>
      </c>
      <c r="G814" s="7">
        <f ca="1">+SUM(OFFSET(IS_Data!D814,0,(-2015+'Summary P&amp;L'!$D$6)*12+'Summary P&amp;L'!$B$1-1):OFFSET(IS_Data!D814,0,(-2015+'Summary P&amp;L'!$D$6)*12*2-1))</f>
        <v>0</v>
      </c>
      <c r="H814" s="10">
        <f>IS_Data!B814</f>
        <v>0</v>
      </c>
    </row>
    <row r="815" spans="1:8" x14ac:dyDescent="0.5">
      <c r="A815" s="9">
        <f>+IS_Data!C815</f>
        <v>0</v>
      </c>
      <c r="B815" s="135">
        <f>IF('Summary P&amp;L'!$F$4="Libs Master","Libs Master",IF(AND('Summary P&amp;L'!$F$4="Liberatores Rollup",AND(H815&lt;&gt;"Libs_G_MA",H815&lt;&gt;"Libs_G_PH"))=TRUE,"Liberatores Rollup",IF(AND('Summary P&amp;L'!$F$4="Libs Grill Rollup",OR(H815="Libs_G_MA",H815="Libs_G_PH"))=TRUE,"Libs Grill Rollup",H815)))</f>
        <v>0</v>
      </c>
      <c r="C815" s="9">
        <f>+IS_Data!A815</f>
        <v>0</v>
      </c>
      <c r="D815" s="9">
        <f ca="1">+SUM(OFFSET(IS_Data!D815,0,('Summary P&amp;L'!$D$6-2018-1)*12):OFFSET(IS_Data!D815,0,('Summary P&amp;L'!$D$6-2018-1)*12+'Summary P&amp;L'!$B$2-1))</f>
        <v>0</v>
      </c>
      <c r="E815" s="9">
        <f ca="1">OFFSET(IS_Data!D815,0,('Summary P&amp;L'!$D$6-2018)*12+'Summary P&amp;L'!$B$2-1)</f>
        <v>0</v>
      </c>
      <c r="F815" s="9">
        <f ca="1">OFFSET(IS_Data!D815,0,('Summary P&amp;L'!$D$6-2018-1)*12+'Summary P&amp;L'!$B$2-1)</f>
        <v>0</v>
      </c>
      <c r="G815" s="7">
        <f ca="1">+SUM(OFFSET(IS_Data!D815,0,(-2015+'Summary P&amp;L'!$D$6)*12+'Summary P&amp;L'!$B$1-1):OFFSET(IS_Data!D815,0,(-2015+'Summary P&amp;L'!$D$6)*12*2-1))</f>
        <v>0</v>
      </c>
      <c r="H815" s="10">
        <f>IS_Data!B815</f>
        <v>0</v>
      </c>
    </row>
    <row r="816" spans="1:8" x14ac:dyDescent="0.5">
      <c r="A816" s="9">
        <f>+IS_Data!C816</f>
        <v>0</v>
      </c>
      <c r="B816" s="135">
        <f>IF('Summary P&amp;L'!$F$4="Libs Master","Libs Master",IF(AND('Summary P&amp;L'!$F$4="Liberatores Rollup",AND(H816&lt;&gt;"Libs_G_MA",H816&lt;&gt;"Libs_G_PH"))=TRUE,"Liberatores Rollup",IF(AND('Summary P&amp;L'!$F$4="Libs Grill Rollup",OR(H816="Libs_G_MA",H816="Libs_G_PH"))=TRUE,"Libs Grill Rollup",H816)))</f>
        <v>0</v>
      </c>
      <c r="C816" s="9">
        <f>+IS_Data!A816</f>
        <v>0</v>
      </c>
      <c r="D816" s="9">
        <f ca="1">+SUM(OFFSET(IS_Data!D816,0,('Summary P&amp;L'!$D$6-2018-1)*12):OFFSET(IS_Data!D816,0,('Summary P&amp;L'!$D$6-2018-1)*12+'Summary P&amp;L'!$B$2-1))</f>
        <v>0</v>
      </c>
      <c r="E816" s="9">
        <f ca="1">OFFSET(IS_Data!D816,0,('Summary P&amp;L'!$D$6-2018)*12+'Summary P&amp;L'!$B$2-1)</f>
        <v>0</v>
      </c>
      <c r="F816" s="9">
        <f ca="1">OFFSET(IS_Data!D816,0,('Summary P&amp;L'!$D$6-2018-1)*12+'Summary P&amp;L'!$B$2-1)</f>
        <v>0</v>
      </c>
      <c r="G816" s="7">
        <f ca="1">+SUM(OFFSET(IS_Data!D816,0,(-2015+'Summary P&amp;L'!$D$6)*12+'Summary P&amp;L'!$B$1-1):OFFSET(IS_Data!D816,0,(-2015+'Summary P&amp;L'!$D$6)*12*2-1))</f>
        <v>0</v>
      </c>
      <c r="H816" s="10">
        <f>IS_Data!B816</f>
        <v>0</v>
      </c>
    </row>
    <row r="817" spans="1:8" x14ac:dyDescent="0.5">
      <c r="A817" s="9">
        <f>+IS_Data!C817</f>
        <v>0</v>
      </c>
      <c r="B817" s="135">
        <f>IF('Summary P&amp;L'!$F$4="Libs Master","Libs Master",IF(AND('Summary P&amp;L'!$F$4="Liberatores Rollup",AND(H817&lt;&gt;"Libs_G_MA",H817&lt;&gt;"Libs_G_PH"))=TRUE,"Liberatores Rollup",IF(AND('Summary P&amp;L'!$F$4="Libs Grill Rollup",OR(H817="Libs_G_MA",H817="Libs_G_PH"))=TRUE,"Libs Grill Rollup",H817)))</f>
        <v>0</v>
      </c>
      <c r="C817" s="9">
        <f>+IS_Data!A817</f>
        <v>0</v>
      </c>
      <c r="D817" s="9">
        <f ca="1">+SUM(OFFSET(IS_Data!D817,0,('Summary P&amp;L'!$D$6-2018-1)*12):OFFSET(IS_Data!D817,0,('Summary P&amp;L'!$D$6-2018-1)*12+'Summary P&amp;L'!$B$2-1))</f>
        <v>0</v>
      </c>
      <c r="E817" s="9">
        <f ca="1">OFFSET(IS_Data!D817,0,('Summary P&amp;L'!$D$6-2018)*12+'Summary P&amp;L'!$B$2-1)</f>
        <v>0</v>
      </c>
      <c r="F817" s="9">
        <f ca="1">OFFSET(IS_Data!D817,0,('Summary P&amp;L'!$D$6-2018-1)*12+'Summary P&amp;L'!$B$2-1)</f>
        <v>0</v>
      </c>
      <c r="G817" s="7">
        <f ca="1">+SUM(OFFSET(IS_Data!D817,0,(-2015+'Summary P&amp;L'!$D$6)*12+'Summary P&amp;L'!$B$1-1):OFFSET(IS_Data!D817,0,(-2015+'Summary P&amp;L'!$D$6)*12*2-1))</f>
        <v>0</v>
      </c>
      <c r="H817" s="10">
        <f>IS_Data!B817</f>
        <v>0</v>
      </c>
    </row>
    <row r="818" spans="1:8" x14ac:dyDescent="0.5">
      <c r="A818" s="9">
        <f>+IS_Data!C818</f>
        <v>0</v>
      </c>
      <c r="B818" s="135">
        <f>IF('Summary P&amp;L'!$F$4="Libs Master","Libs Master",IF(AND('Summary P&amp;L'!$F$4="Liberatores Rollup",AND(H818&lt;&gt;"Libs_G_MA",H818&lt;&gt;"Libs_G_PH"))=TRUE,"Liberatores Rollup",IF(AND('Summary P&amp;L'!$F$4="Libs Grill Rollup",OR(H818="Libs_G_MA",H818="Libs_G_PH"))=TRUE,"Libs Grill Rollup",H818)))</f>
        <v>0</v>
      </c>
      <c r="C818" s="9">
        <f>+IS_Data!A818</f>
        <v>0</v>
      </c>
      <c r="D818" s="9">
        <f ca="1">+SUM(OFFSET(IS_Data!D818,0,('Summary P&amp;L'!$D$6-2018-1)*12):OFFSET(IS_Data!D818,0,('Summary P&amp;L'!$D$6-2018-1)*12+'Summary P&amp;L'!$B$2-1))</f>
        <v>0</v>
      </c>
      <c r="E818" s="9">
        <f ca="1">OFFSET(IS_Data!D818,0,('Summary P&amp;L'!$D$6-2018)*12+'Summary P&amp;L'!$B$2-1)</f>
        <v>0</v>
      </c>
      <c r="F818" s="9">
        <f ca="1">OFFSET(IS_Data!D818,0,('Summary P&amp;L'!$D$6-2018-1)*12+'Summary P&amp;L'!$B$2-1)</f>
        <v>0</v>
      </c>
      <c r="G818" s="7">
        <f ca="1">+SUM(OFFSET(IS_Data!D818,0,(-2015+'Summary P&amp;L'!$D$6)*12+'Summary P&amp;L'!$B$1-1):OFFSET(IS_Data!D818,0,(-2015+'Summary P&amp;L'!$D$6)*12*2-1))</f>
        <v>0</v>
      </c>
      <c r="H818" s="10">
        <f>IS_Data!B818</f>
        <v>0</v>
      </c>
    </row>
    <row r="819" spans="1:8" x14ac:dyDescent="0.5">
      <c r="A819" s="9">
        <f>+IS_Data!C819</f>
        <v>0</v>
      </c>
      <c r="B819" s="135">
        <f>IF('Summary P&amp;L'!$F$4="Libs Master","Libs Master",IF(AND('Summary P&amp;L'!$F$4="Liberatores Rollup",AND(H819&lt;&gt;"Libs_G_MA",H819&lt;&gt;"Libs_G_PH"))=TRUE,"Liberatores Rollup",IF(AND('Summary P&amp;L'!$F$4="Libs Grill Rollup",OR(H819="Libs_G_MA",H819="Libs_G_PH"))=TRUE,"Libs Grill Rollup",H819)))</f>
        <v>0</v>
      </c>
      <c r="C819" s="9">
        <f>+IS_Data!A819</f>
        <v>0</v>
      </c>
      <c r="D819" s="9">
        <f ca="1">+SUM(OFFSET(IS_Data!D819,0,('Summary P&amp;L'!$D$6-2018-1)*12):OFFSET(IS_Data!D819,0,('Summary P&amp;L'!$D$6-2018-1)*12+'Summary P&amp;L'!$B$2-1))</f>
        <v>0</v>
      </c>
      <c r="E819" s="9">
        <f ca="1">OFFSET(IS_Data!D819,0,('Summary P&amp;L'!$D$6-2018)*12+'Summary P&amp;L'!$B$2-1)</f>
        <v>0</v>
      </c>
      <c r="F819" s="9">
        <f ca="1">OFFSET(IS_Data!D819,0,('Summary P&amp;L'!$D$6-2018-1)*12+'Summary P&amp;L'!$B$2-1)</f>
        <v>0</v>
      </c>
      <c r="G819" s="7">
        <f ca="1">+SUM(OFFSET(IS_Data!D819,0,(-2015+'Summary P&amp;L'!$D$6)*12+'Summary P&amp;L'!$B$1-1):OFFSET(IS_Data!D819,0,(-2015+'Summary P&amp;L'!$D$6)*12*2-1))</f>
        <v>0</v>
      </c>
      <c r="H819" s="10">
        <f>IS_Data!B819</f>
        <v>0</v>
      </c>
    </row>
    <row r="820" spans="1:8" x14ac:dyDescent="0.5">
      <c r="A820" s="9">
        <f>+IS_Data!C820</f>
        <v>0</v>
      </c>
      <c r="B820" s="135">
        <f>IF('Summary P&amp;L'!$F$4="Libs Master","Libs Master",IF(AND('Summary P&amp;L'!$F$4="Liberatores Rollup",AND(H820&lt;&gt;"Libs_G_MA",H820&lt;&gt;"Libs_G_PH"))=TRUE,"Liberatores Rollup",IF(AND('Summary P&amp;L'!$F$4="Libs Grill Rollup",OR(H820="Libs_G_MA",H820="Libs_G_PH"))=TRUE,"Libs Grill Rollup",H820)))</f>
        <v>0</v>
      </c>
      <c r="C820" s="9">
        <f>+IS_Data!A820</f>
        <v>0</v>
      </c>
      <c r="D820" s="9">
        <f ca="1">+SUM(OFFSET(IS_Data!D820,0,('Summary P&amp;L'!$D$6-2018-1)*12):OFFSET(IS_Data!D820,0,('Summary P&amp;L'!$D$6-2018-1)*12+'Summary P&amp;L'!$B$2-1))</f>
        <v>0</v>
      </c>
      <c r="E820" s="9">
        <f ca="1">OFFSET(IS_Data!D820,0,('Summary P&amp;L'!$D$6-2018)*12+'Summary P&amp;L'!$B$2-1)</f>
        <v>0</v>
      </c>
      <c r="F820" s="9">
        <f ca="1">OFFSET(IS_Data!D820,0,('Summary P&amp;L'!$D$6-2018-1)*12+'Summary P&amp;L'!$B$2-1)</f>
        <v>0</v>
      </c>
      <c r="G820" s="7">
        <f ca="1">+SUM(OFFSET(IS_Data!D820,0,(-2015+'Summary P&amp;L'!$D$6)*12+'Summary P&amp;L'!$B$1-1):OFFSET(IS_Data!D820,0,(-2015+'Summary P&amp;L'!$D$6)*12*2-1))</f>
        <v>0</v>
      </c>
      <c r="H820" s="10">
        <f>IS_Data!B820</f>
        <v>0</v>
      </c>
    </row>
    <row r="821" spans="1:8" x14ac:dyDescent="0.5">
      <c r="A821" s="9">
        <f>+IS_Data!C821</f>
        <v>0</v>
      </c>
      <c r="B821" s="135">
        <f>IF('Summary P&amp;L'!$F$4="Libs Master","Libs Master",IF(AND('Summary P&amp;L'!$F$4="Liberatores Rollup",AND(H821&lt;&gt;"Libs_G_MA",H821&lt;&gt;"Libs_G_PH"))=TRUE,"Liberatores Rollup",IF(AND('Summary P&amp;L'!$F$4="Libs Grill Rollup",OR(H821="Libs_G_MA",H821="Libs_G_PH"))=TRUE,"Libs Grill Rollup",H821)))</f>
        <v>0</v>
      </c>
      <c r="C821" s="9">
        <f>+IS_Data!A821</f>
        <v>0</v>
      </c>
      <c r="D821" s="9">
        <f ca="1">+SUM(OFFSET(IS_Data!D821,0,('Summary P&amp;L'!$D$6-2018-1)*12):OFFSET(IS_Data!D821,0,('Summary P&amp;L'!$D$6-2018-1)*12+'Summary P&amp;L'!$B$2-1))</f>
        <v>0</v>
      </c>
      <c r="E821" s="9">
        <f ca="1">OFFSET(IS_Data!D821,0,('Summary P&amp;L'!$D$6-2018)*12+'Summary P&amp;L'!$B$2-1)</f>
        <v>0</v>
      </c>
      <c r="F821" s="9">
        <f ca="1">OFFSET(IS_Data!D821,0,('Summary P&amp;L'!$D$6-2018-1)*12+'Summary P&amp;L'!$B$2-1)</f>
        <v>0</v>
      </c>
      <c r="G821" s="7">
        <f ca="1">+SUM(OFFSET(IS_Data!D821,0,(-2015+'Summary P&amp;L'!$D$6)*12+'Summary P&amp;L'!$B$1-1):OFFSET(IS_Data!D821,0,(-2015+'Summary P&amp;L'!$D$6)*12*2-1))</f>
        <v>0</v>
      </c>
      <c r="H821" s="10">
        <f>IS_Data!B821</f>
        <v>0</v>
      </c>
    </row>
    <row r="822" spans="1:8" x14ac:dyDescent="0.5">
      <c r="A822" s="9">
        <f>+IS_Data!C822</f>
        <v>0</v>
      </c>
      <c r="B822" s="135">
        <f>IF('Summary P&amp;L'!$F$4="Libs Master","Libs Master",IF(AND('Summary P&amp;L'!$F$4="Liberatores Rollup",AND(H822&lt;&gt;"Libs_G_MA",H822&lt;&gt;"Libs_G_PH"))=TRUE,"Liberatores Rollup",IF(AND('Summary P&amp;L'!$F$4="Libs Grill Rollup",OR(H822="Libs_G_MA",H822="Libs_G_PH"))=TRUE,"Libs Grill Rollup",H822)))</f>
        <v>0</v>
      </c>
      <c r="C822" s="9">
        <f>+IS_Data!A822</f>
        <v>0</v>
      </c>
      <c r="D822" s="9">
        <f ca="1">+SUM(OFFSET(IS_Data!D822,0,('Summary P&amp;L'!$D$6-2018-1)*12):OFFSET(IS_Data!D822,0,('Summary P&amp;L'!$D$6-2018-1)*12+'Summary P&amp;L'!$B$2-1))</f>
        <v>0</v>
      </c>
      <c r="E822" s="9">
        <f ca="1">OFFSET(IS_Data!D822,0,('Summary P&amp;L'!$D$6-2018)*12+'Summary P&amp;L'!$B$2-1)</f>
        <v>0</v>
      </c>
      <c r="F822" s="9">
        <f ca="1">OFFSET(IS_Data!D822,0,('Summary P&amp;L'!$D$6-2018-1)*12+'Summary P&amp;L'!$B$2-1)</f>
        <v>0</v>
      </c>
      <c r="G822" s="7">
        <f ca="1">+SUM(OFFSET(IS_Data!D822,0,(-2015+'Summary P&amp;L'!$D$6)*12+'Summary P&amp;L'!$B$1-1):OFFSET(IS_Data!D822,0,(-2015+'Summary P&amp;L'!$D$6)*12*2-1))</f>
        <v>0</v>
      </c>
      <c r="H822" s="10">
        <f>IS_Data!B822</f>
        <v>0</v>
      </c>
    </row>
    <row r="823" spans="1:8" x14ac:dyDescent="0.5">
      <c r="A823" s="9">
        <f>+IS_Data!C823</f>
        <v>0</v>
      </c>
      <c r="B823" s="135">
        <f>IF('Summary P&amp;L'!$F$4="Libs Master","Libs Master",IF(AND('Summary P&amp;L'!$F$4="Liberatores Rollup",AND(H823&lt;&gt;"Libs_G_MA",H823&lt;&gt;"Libs_G_PH"))=TRUE,"Liberatores Rollup",IF(AND('Summary P&amp;L'!$F$4="Libs Grill Rollup",OR(H823="Libs_G_MA",H823="Libs_G_PH"))=TRUE,"Libs Grill Rollup",H823)))</f>
        <v>0</v>
      </c>
      <c r="C823" s="9">
        <f>+IS_Data!A823</f>
        <v>0</v>
      </c>
      <c r="D823" s="9">
        <f ca="1">+SUM(OFFSET(IS_Data!D823,0,('Summary P&amp;L'!$D$6-2018-1)*12):OFFSET(IS_Data!D823,0,('Summary P&amp;L'!$D$6-2018-1)*12+'Summary P&amp;L'!$B$2-1))</f>
        <v>0</v>
      </c>
      <c r="E823" s="9">
        <f ca="1">OFFSET(IS_Data!D823,0,('Summary P&amp;L'!$D$6-2018)*12+'Summary P&amp;L'!$B$2-1)</f>
        <v>0</v>
      </c>
      <c r="F823" s="9">
        <f ca="1">OFFSET(IS_Data!D823,0,('Summary P&amp;L'!$D$6-2018-1)*12+'Summary P&amp;L'!$B$2-1)</f>
        <v>0</v>
      </c>
      <c r="G823" s="7">
        <f ca="1">+SUM(OFFSET(IS_Data!D823,0,(-2015+'Summary P&amp;L'!$D$6)*12+'Summary P&amp;L'!$B$1-1):OFFSET(IS_Data!D823,0,(-2015+'Summary P&amp;L'!$D$6)*12*2-1))</f>
        <v>0</v>
      </c>
      <c r="H823" s="10">
        <f>IS_Data!B823</f>
        <v>0</v>
      </c>
    </row>
    <row r="824" spans="1:8" x14ac:dyDescent="0.5">
      <c r="A824" s="9">
        <f>+IS_Data!C824</f>
        <v>0</v>
      </c>
      <c r="B824" s="135">
        <f>IF('Summary P&amp;L'!$F$4="Libs Master","Libs Master",IF(AND('Summary P&amp;L'!$F$4="Liberatores Rollup",AND(H824&lt;&gt;"Libs_G_MA",H824&lt;&gt;"Libs_G_PH"))=TRUE,"Liberatores Rollup",IF(AND('Summary P&amp;L'!$F$4="Libs Grill Rollup",OR(H824="Libs_G_MA",H824="Libs_G_PH"))=TRUE,"Libs Grill Rollup",H824)))</f>
        <v>0</v>
      </c>
      <c r="C824" s="9">
        <f>+IS_Data!A824</f>
        <v>0</v>
      </c>
      <c r="D824" s="9">
        <f ca="1">+SUM(OFFSET(IS_Data!D824,0,('Summary P&amp;L'!$D$6-2018-1)*12):OFFSET(IS_Data!D824,0,('Summary P&amp;L'!$D$6-2018-1)*12+'Summary P&amp;L'!$B$2-1))</f>
        <v>0</v>
      </c>
      <c r="E824" s="9">
        <f ca="1">OFFSET(IS_Data!D824,0,('Summary P&amp;L'!$D$6-2018)*12+'Summary P&amp;L'!$B$2-1)</f>
        <v>0</v>
      </c>
      <c r="F824" s="9">
        <f ca="1">OFFSET(IS_Data!D824,0,('Summary P&amp;L'!$D$6-2018-1)*12+'Summary P&amp;L'!$B$2-1)</f>
        <v>0</v>
      </c>
      <c r="G824" s="7">
        <f ca="1">+SUM(OFFSET(IS_Data!D824,0,(-2015+'Summary P&amp;L'!$D$6)*12+'Summary P&amp;L'!$B$1-1):OFFSET(IS_Data!D824,0,(-2015+'Summary P&amp;L'!$D$6)*12*2-1))</f>
        <v>0</v>
      </c>
      <c r="H824" s="10">
        <f>IS_Data!B824</f>
        <v>0</v>
      </c>
    </row>
    <row r="825" spans="1:8" x14ac:dyDescent="0.5">
      <c r="A825" s="9">
        <f>+IS_Data!C825</f>
        <v>0</v>
      </c>
      <c r="B825" s="135">
        <f>IF('Summary P&amp;L'!$F$4="Libs Master","Libs Master",IF(AND('Summary P&amp;L'!$F$4="Liberatores Rollup",AND(H825&lt;&gt;"Libs_G_MA",H825&lt;&gt;"Libs_G_PH"))=TRUE,"Liberatores Rollup",IF(AND('Summary P&amp;L'!$F$4="Libs Grill Rollup",OR(H825="Libs_G_MA",H825="Libs_G_PH"))=TRUE,"Libs Grill Rollup",H825)))</f>
        <v>0</v>
      </c>
      <c r="C825" s="9">
        <f>+IS_Data!A825</f>
        <v>0</v>
      </c>
      <c r="D825" s="9">
        <f ca="1">+SUM(OFFSET(IS_Data!D825,0,('Summary P&amp;L'!$D$6-2018-1)*12):OFFSET(IS_Data!D825,0,('Summary P&amp;L'!$D$6-2018-1)*12+'Summary P&amp;L'!$B$2-1))</f>
        <v>0</v>
      </c>
      <c r="E825" s="9">
        <f ca="1">OFFSET(IS_Data!D825,0,('Summary P&amp;L'!$D$6-2018)*12+'Summary P&amp;L'!$B$2-1)</f>
        <v>0</v>
      </c>
      <c r="F825" s="9">
        <f ca="1">OFFSET(IS_Data!D825,0,('Summary P&amp;L'!$D$6-2018-1)*12+'Summary P&amp;L'!$B$2-1)</f>
        <v>0</v>
      </c>
      <c r="G825" s="7">
        <f ca="1">+SUM(OFFSET(IS_Data!D825,0,(-2015+'Summary P&amp;L'!$D$6)*12+'Summary P&amp;L'!$B$1-1):OFFSET(IS_Data!D825,0,(-2015+'Summary P&amp;L'!$D$6)*12*2-1))</f>
        <v>0</v>
      </c>
      <c r="H825" s="10">
        <f>IS_Data!B825</f>
        <v>0</v>
      </c>
    </row>
    <row r="826" spans="1:8" x14ac:dyDescent="0.5">
      <c r="A826" s="9">
        <f>+IS_Data!C826</f>
        <v>0</v>
      </c>
      <c r="B826" s="135">
        <f>IF('Summary P&amp;L'!$F$4="Libs Master","Libs Master",IF(AND('Summary P&amp;L'!$F$4="Liberatores Rollup",AND(H826&lt;&gt;"Libs_G_MA",H826&lt;&gt;"Libs_G_PH"))=TRUE,"Liberatores Rollup",IF(AND('Summary P&amp;L'!$F$4="Libs Grill Rollup",OR(H826="Libs_G_MA",H826="Libs_G_PH"))=TRUE,"Libs Grill Rollup",H826)))</f>
        <v>0</v>
      </c>
      <c r="C826" s="9">
        <f>+IS_Data!A826</f>
        <v>0</v>
      </c>
      <c r="D826" s="9">
        <f ca="1">+SUM(OFFSET(IS_Data!D826,0,('Summary P&amp;L'!$D$6-2018-1)*12):OFFSET(IS_Data!D826,0,('Summary P&amp;L'!$D$6-2018-1)*12+'Summary P&amp;L'!$B$2-1))</f>
        <v>0</v>
      </c>
      <c r="E826" s="9">
        <f ca="1">OFFSET(IS_Data!D826,0,('Summary P&amp;L'!$D$6-2018)*12+'Summary P&amp;L'!$B$2-1)</f>
        <v>0</v>
      </c>
      <c r="F826" s="9">
        <f ca="1">OFFSET(IS_Data!D826,0,('Summary P&amp;L'!$D$6-2018-1)*12+'Summary P&amp;L'!$B$2-1)</f>
        <v>0</v>
      </c>
      <c r="G826" s="7">
        <f ca="1">+SUM(OFFSET(IS_Data!D826,0,(-2015+'Summary P&amp;L'!$D$6)*12+'Summary P&amp;L'!$B$1-1):OFFSET(IS_Data!D826,0,(-2015+'Summary P&amp;L'!$D$6)*12*2-1))</f>
        <v>0</v>
      </c>
      <c r="H826" s="10">
        <f>IS_Data!B826</f>
        <v>0</v>
      </c>
    </row>
    <row r="827" spans="1:8" x14ac:dyDescent="0.5">
      <c r="A827" s="9">
        <f>+IS_Data!C827</f>
        <v>0</v>
      </c>
      <c r="B827" s="135">
        <f>IF('Summary P&amp;L'!$F$4="Libs Master","Libs Master",IF(AND('Summary P&amp;L'!$F$4="Liberatores Rollup",AND(H827&lt;&gt;"Libs_G_MA",H827&lt;&gt;"Libs_G_PH"))=TRUE,"Liberatores Rollup",IF(AND('Summary P&amp;L'!$F$4="Libs Grill Rollup",OR(H827="Libs_G_MA",H827="Libs_G_PH"))=TRUE,"Libs Grill Rollup",H827)))</f>
        <v>0</v>
      </c>
      <c r="C827" s="9">
        <f>+IS_Data!A827</f>
        <v>0</v>
      </c>
      <c r="D827" s="9">
        <f ca="1">+SUM(OFFSET(IS_Data!D827,0,('Summary P&amp;L'!$D$6-2018-1)*12):OFFSET(IS_Data!D827,0,('Summary P&amp;L'!$D$6-2018-1)*12+'Summary P&amp;L'!$B$2-1))</f>
        <v>0</v>
      </c>
      <c r="E827" s="9">
        <f ca="1">OFFSET(IS_Data!D827,0,('Summary P&amp;L'!$D$6-2018)*12+'Summary P&amp;L'!$B$2-1)</f>
        <v>0</v>
      </c>
      <c r="F827" s="9">
        <f ca="1">OFFSET(IS_Data!D827,0,('Summary P&amp;L'!$D$6-2018-1)*12+'Summary P&amp;L'!$B$2-1)</f>
        <v>0</v>
      </c>
      <c r="G827" s="7">
        <f ca="1">+SUM(OFFSET(IS_Data!D827,0,(-2015+'Summary P&amp;L'!$D$6)*12+'Summary P&amp;L'!$B$1-1):OFFSET(IS_Data!D827,0,(-2015+'Summary P&amp;L'!$D$6)*12*2-1))</f>
        <v>0</v>
      </c>
      <c r="H827" s="10">
        <f>IS_Data!B827</f>
        <v>0</v>
      </c>
    </row>
    <row r="828" spans="1:8" x14ac:dyDescent="0.5">
      <c r="A828" s="9">
        <f>+IS_Data!C828</f>
        <v>0</v>
      </c>
      <c r="B828" s="135">
        <f>IF('Summary P&amp;L'!$F$4="Libs Master","Libs Master",IF(AND('Summary P&amp;L'!$F$4="Liberatores Rollup",AND(H828&lt;&gt;"Libs_G_MA",H828&lt;&gt;"Libs_G_PH"))=TRUE,"Liberatores Rollup",IF(AND('Summary P&amp;L'!$F$4="Libs Grill Rollup",OR(H828="Libs_G_MA",H828="Libs_G_PH"))=TRUE,"Libs Grill Rollup",H828)))</f>
        <v>0</v>
      </c>
      <c r="C828" s="9">
        <f>+IS_Data!A828</f>
        <v>0</v>
      </c>
      <c r="D828" s="9">
        <f ca="1">+SUM(OFFSET(IS_Data!D828,0,('Summary P&amp;L'!$D$6-2018-1)*12):OFFSET(IS_Data!D828,0,('Summary P&amp;L'!$D$6-2018-1)*12+'Summary P&amp;L'!$B$2-1))</f>
        <v>0</v>
      </c>
      <c r="E828" s="9">
        <f ca="1">OFFSET(IS_Data!D828,0,('Summary P&amp;L'!$D$6-2018)*12+'Summary P&amp;L'!$B$2-1)</f>
        <v>0</v>
      </c>
      <c r="F828" s="9">
        <f ca="1">OFFSET(IS_Data!D828,0,('Summary P&amp;L'!$D$6-2018-1)*12+'Summary P&amp;L'!$B$2-1)</f>
        <v>0</v>
      </c>
      <c r="G828" s="7">
        <f ca="1">+SUM(OFFSET(IS_Data!D828,0,(-2015+'Summary P&amp;L'!$D$6)*12+'Summary P&amp;L'!$B$1-1):OFFSET(IS_Data!D828,0,(-2015+'Summary P&amp;L'!$D$6)*12*2-1))</f>
        <v>0</v>
      </c>
      <c r="H828" s="10">
        <f>IS_Data!B828</f>
        <v>0</v>
      </c>
    </row>
    <row r="829" spans="1:8" x14ac:dyDescent="0.5">
      <c r="A829" s="9">
        <f>+IS_Data!C829</f>
        <v>0</v>
      </c>
      <c r="B829" s="135">
        <f>IF('Summary P&amp;L'!$F$4="Libs Master","Libs Master",IF(AND('Summary P&amp;L'!$F$4="Liberatores Rollup",AND(H829&lt;&gt;"Libs_G_MA",H829&lt;&gt;"Libs_G_PH"))=TRUE,"Liberatores Rollup",IF(AND('Summary P&amp;L'!$F$4="Libs Grill Rollup",OR(H829="Libs_G_MA",H829="Libs_G_PH"))=TRUE,"Libs Grill Rollup",H829)))</f>
        <v>0</v>
      </c>
      <c r="C829" s="9">
        <f>+IS_Data!A829</f>
        <v>0</v>
      </c>
      <c r="D829" s="9">
        <f ca="1">+SUM(OFFSET(IS_Data!D829,0,('Summary P&amp;L'!$D$6-2018-1)*12):OFFSET(IS_Data!D829,0,('Summary P&amp;L'!$D$6-2018-1)*12+'Summary P&amp;L'!$B$2-1))</f>
        <v>0</v>
      </c>
      <c r="E829" s="9">
        <f ca="1">OFFSET(IS_Data!D829,0,('Summary P&amp;L'!$D$6-2018)*12+'Summary P&amp;L'!$B$2-1)</f>
        <v>0</v>
      </c>
      <c r="F829" s="9">
        <f ca="1">OFFSET(IS_Data!D829,0,('Summary P&amp;L'!$D$6-2018-1)*12+'Summary P&amp;L'!$B$2-1)</f>
        <v>0</v>
      </c>
      <c r="G829" s="7">
        <f ca="1">+SUM(OFFSET(IS_Data!D829,0,(-2015+'Summary P&amp;L'!$D$6)*12+'Summary P&amp;L'!$B$1-1):OFFSET(IS_Data!D829,0,(-2015+'Summary P&amp;L'!$D$6)*12*2-1))</f>
        <v>0</v>
      </c>
      <c r="H829" s="10">
        <f>IS_Data!B829</f>
        <v>0</v>
      </c>
    </row>
    <row r="830" spans="1:8" x14ac:dyDescent="0.5">
      <c r="A830" s="9">
        <f>+IS_Data!C830</f>
        <v>0</v>
      </c>
      <c r="B830" s="135">
        <f>IF('Summary P&amp;L'!$F$4="Libs Master","Libs Master",IF(AND('Summary P&amp;L'!$F$4="Liberatores Rollup",AND(H830&lt;&gt;"Libs_G_MA",H830&lt;&gt;"Libs_G_PH"))=TRUE,"Liberatores Rollup",IF(AND('Summary P&amp;L'!$F$4="Libs Grill Rollup",OR(H830="Libs_G_MA",H830="Libs_G_PH"))=TRUE,"Libs Grill Rollup",H830)))</f>
        <v>0</v>
      </c>
      <c r="C830" s="9">
        <f>+IS_Data!A830</f>
        <v>0</v>
      </c>
      <c r="D830" s="9">
        <f ca="1">+SUM(OFFSET(IS_Data!D830,0,('Summary P&amp;L'!$D$6-2018-1)*12):OFFSET(IS_Data!D830,0,('Summary P&amp;L'!$D$6-2018-1)*12+'Summary P&amp;L'!$B$2-1))</f>
        <v>0</v>
      </c>
      <c r="E830" s="9">
        <f ca="1">OFFSET(IS_Data!D830,0,('Summary P&amp;L'!$D$6-2018)*12+'Summary P&amp;L'!$B$2-1)</f>
        <v>0</v>
      </c>
      <c r="F830" s="9">
        <f ca="1">OFFSET(IS_Data!D830,0,('Summary P&amp;L'!$D$6-2018-1)*12+'Summary P&amp;L'!$B$2-1)</f>
        <v>0</v>
      </c>
      <c r="G830" s="7">
        <f ca="1">+SUM(OFFSET(IS_Data!D830,0,(-2015+'Summary P&amp;L'!$D$6)*12+'Summary P&amp;L'!$B$1-1):OFFSET(IS_Data!D830,0,(-2015+'Summary P&amp;L'!$D$6)*12*2-1))</f>
        <v>0</v>
      </c>
      <c r="H830" s="10">
        <f>IS_Data!B830</f>
        <v>0</v>
      </c>
    </row>
    <row r="831" spans="1:8" x14ac:dyDescent="0.5">
      <c r="A831" s="9">
        <f>+IS_Data!C831</f>
        <v>0</v>
      </c>
      <c r="B831" s="135">
        <f>IF('Summary P&amp;L'!$F$4="Libs Master","Libs Master",IF(AND('Summary P&amp;L'!$F$4="Liberatores Rollup",AND(H831&lt;&gt;"Libs_G_MA",H831&lt;&gt;"Libs_G_PH"))=TRUE,"Liberatores Rollup",IF(AND('Summary P&amp;L'!$F$4="Libs Grill Rollup",OR(H831="Libs_G_MA",H831="Libs_G_PH"))=TRUE,"Libs Grill Rollup",H831)))</f>
        <v>0</v>
      </c>
      <c r="C831" s="9">
        <f>+IS_Data!A831</f>
        <v>0</v>
      </c>
      <c r="D831" s="9">
        <f ca="1">+SUM(OFFSET(IS_Data!D831,0,('Summary P&amp;L'!$D$6-2018-1)*12):OFFSET(IS_Data!D831,0,('Summary P&amp;L'!$D$6-2018-1)*12+'Summary P&amp;L'!$B$2-1))</f>
        <v>0</v>
      </c>
      <c r="E831" s="9">
        <f ca="1">OFFSET(IS_Data!D831,0,('Summary P&amp;L'!$D$6-2018)*12+'Summary P&amp;L'!$B$2-1)</f>
        <v>0</v>
      </c>
      <c r="F831" s="9">
        <f ca="1">OFFSET(IS_Data!D831,0,('Summary P&amp;L'!$D$6-2018-1)*12+'Summary P&amp;L'!$B$2-1)</f>
        <v>0</v>
      </c>
      <c r="G831" s="7">
        <f ca="1">+SUM(OFFSET(IS_Data!D831,0,(-2015+'Summary P&amp;L'!$D$6)*12+'Summary P&amp;L'!$B$1-1):OFFSET(IS_Data!D831,0,(-2015+'Summary P&amp;L'!$D$6)*12*2-1))</f>
        <v>0</v>
      </c>
      <c r="H831" s="10">
        <f>IS_Data!B831</f>
        <v>0</v>
      </c>
    </row>
    <row r="832" spans="1:8" x14ac:dyDescent="0.5">
      <c r="A832" s="9">
        <f>+IS_Data!C832</f>
        <v>0</v>
      </c>
      <c r="B832" s="135">
        <f>IF('Summary P&amp;L'!$F$4="Libs Master","Libs Master",IF(AND('Summary P&amp;L'!$F$4="Liberatores Rollup",AND(H832&lt;&gt;"Libs_G_MA",H832&lt;&gt;"Libs_G_PH"))=TRUE,"Liberatores Rollup",IF(AND('Summary P&amp;L'!$F$4="Libs Grill Rollup",OR(H832="Libs_G_MA",H832="Libs_G_PH"))=TRUE,"Libs Grill Rollup",H832)))</f>
        <v>0</v>
      </c>
      <c r="C832" s="9">
        <f>+IS_Data!A832</f>
        <v>0</v>
      </c>
      <c r="D832" s="9">
        <f ca="1">+SUM(OFFSET(IS_Data!D832,0,('Summary P&amp;L'!$D$6-2018-1)*12):OFFSET(IS_Data!D832,0,('Summary P&amp;L'!$D$6-2018-1)*12+'Summary P&amp;L'!$B$2-1))</f>
        <v>0</v>
      </c>
      <c r="E832" s="9">
        <f ca="1">OFFSET(IS_Data!D832,0,('Summary P&amp;L'!$D$6-2018)*12+'Summary P&amp;L'!$B$2-1)</f>
        <v>0</v>
      </c>
      <c r="F832" s="9">
        <f ca="1">OFFSET(IS_Data!D832,0,('Summary P&amp;L'!$D$6-2018-1)*12+'Summary P&amp;L'!$B$2-1)</f>
        <v>0</v>
      </c>
      <c r="G832" s="7">
        <f ca="1">+SUM(OFFSET(IS_Data!D832,0,(-2015+'Summary P&amp;L'!$D$6)*12+'Summary P&amp;L'!$B$1-1):OFFSET(IS_Data!D832,0,(-2015+'Summary P&amp;L'!$D$6)*12*2-1))</f>
        <v>0</v>
      </c>
      <c r="H832" s="10">
        <f>IS_Data!B832</f>
        <v>0</v>
      </c>
    </row>
    <row r="833" spans="1:8" x14ac:dyDescent="0.5">
      <c r="A833" s="9">
        <f>+IS_Data!C833</f>
        <v>0</v>
      </c>
      <c r="B833" s="135">
        <f>IF('Summary P&amp;L'!$F$4="Libs Master","Libs Master",IF(AND('Summary P&amp;L'!$F$4="Liberatores Rollup",AND(H833&lt;&gt;"Libs_G_MA",H833&lt;&gt;"Libs_G_PH"))=TRUE,"Liberatores Rollup",IF(AND('Summary P&amp;L'!$F$4="Libs Grill Rollup",OR(H833="Libs_G_MA",H833="Libs_G_PH"))=TRUE,"Libs Grill Rollup",H833)))</f>
        <v>0</v>
      </c>
      <c r="C833" s="9">
        <f>+IS_Data!A833</f>
        <v>0</v>
      </c>
      <c r="D833" s="9">
        <f ca="1">+SUM(OFFSET(IS_Data!D833,0,('Summary P&amp;L'!$D$6-2018-1)*12):OFFSET(IS_Data!D833,0,('Summary P&amp;L'!$D$6-2018-1)*12+'Summary P&amp;L'!$B$2-1))</f>
        <v>0</v>
      </c>
      <c r="E833" s="9">
        <f ca="1">OFFSET(IS_Data!D833,0,('Summary P&amp;L'!$D$6-2018)*12+'Summary P&amp;L'!$B$2-1)</f>
        <v>0</v>
      </c>
      <c r="F833" s="9">
        <f ca="1">OFFSET(IS_Data!D833,0,('Summary P&amp;L'!$D$6-2018-1)*12+'Summary P&amp;L'!$B$2-1)</f>
        <v>0</v>
      </c>
      <c r="G833" s="7">
        <f ca="1">+SUM(OFFSET(IS_Data!D833,0,(-2015+'Summary P&amp;L'!$D$6)*12+'Summary P&amp;L'!$B$1-1):OFFSET(IS_Data!D833,0,(-2015+'Summary P&amp;L'!$D$6)*12*2-1))</f>
        <v>0</v>
      </c>
      <c r="H833" s="10">
        <f>IS_Data!B833</f>
        <v>0</v>
      </c>
    </row>
    <row r="834" spans="1:8" x14ac:dyDescent="0.5">
      <c r="A834" s="9">
        <f>+IS_Data!C834</f>
        <v>0</v>
      </c>
      <c r="B834" s="135">
        <f>IF('Summary P&amp;L'!$F$4="Libs Master","Libs Master",IF(AND('Summary P&amp;L'!$F$4="Liberatores Rollup",AND(H834&lt;&gt;"Libs_G_MA",H834&lt;&gt;"Libs_G_PH"))=TRUE,"Liberatores Rollup",IF(AND('Summary P&amp;L'!$F$4="Libs Grill Rollup",OR(H834="Libs_G_MA",H834="Libs_G_PH"))=TRUE,"Libs Grill Rollup",H834)))</f>
        <v>0</v>
      </c>
      <c r="C834" s="9">
        <f>+IS_Data!A834</f>
        <v>0</v>
      </c>
      <c r="D834" s="9">
        <f ca="1">+SUM(OFFSET(IS_Data!D834,0,('Summary P&amp;L'!$D$6-2018-1)*12):OFFSET(IS_Data!D834,0,('Summary P&amp;L'!$D$6-2018-1)*12+'Summary P&amp;L'!$B$2-1))</f>
        <v>0</v>
      </c>
      <c r="E834" s="9">
        <f ca="1">OFFSET(IS_Data!D834,0,('Summary P&amp;L'!$D$6-2018)*12+'Summary P&amp;L'!$B$2-1)</f>
        <v>0</v>
      </c>
      <c r="F834" s="9">
        <f ca="1">OFFSET(IS_Data!D834,0,('Summary P&amp;L'!$D$6-2018-1)*12+'Summary P&amp;L'!$B$2-1)</f>
        <v>0</v>
      </c>
      <c r="G834" s="7">
        <f ca="1">+SUM(OFFSET(IS_Data!D834,0,(-2015+'Summary P&amp;L'!$D$6)*12+'Summary P&amp;L'!$B$1-1):OFFSET(IS_Data!D834,0,(-2015+'Summary P&amp;L'!$D$6)*12*2-1))</f>
        <v>0</v>
      </c>
      <c r="H834" s="10">
        <f>IS_Data!B834</f>
        <v>0</v>
      </c>
    </row>
    <row r="835" spans="1:8" x14ac:dyDescent="0.5">
      <c r="A835" s="9">
        <f>+IS_Data!C835</f>
        <v>0</v>
      </c>
      <c r="B835" s="135">
        <f>IF('Summary P&amp;L'!$F$4="Libs Master","Libs Master",IF(AND('Summary P&amp;L'!$F$4="Liberatores Rollup",AND(H835&lt;&gt;"Libs_G_MA",H835&lt;&gt;"Libs_G_PH"))=TRUE,"Liberatores Rollup",IF(AND('Summary P&amp;L'!$F$4="Libs Grill Rollup",OR(H835="Libs_G_MA",H835="Libs_G_PH"))=TRUE,"Libs Grill Rollup",H835)))</f>
        <v>0</v>
      </c>
      <c r="C835" s="9">
        <f>+IS_Data!A835</f>
        <v>0</v>
      </c>
      <c r="D835" s="9">
        <f ca="1">+SUM(OFFSET(IS_Data!D835,0,('Summary P&amp;L'!$D$6-2018-1)*12):OFFSET(IS_Data!D835,0,('Summary P&amp;L'!$D$6-2018-1)*12+'Summary P&amp;L'!$B$2-1))</f>
        <v>0</v>
      </c>
      <c r="E835" s="9">
        <f ca="1">OFFSET(IS_Data!D835,0,('Summary P&amp;L'!$D$6-2018)*12+'Summary P&amp;L'!$B$2-1)</f>
        <v>0</v>
      </c>
      <c r="F835" s="9">
        <f ca="1">OFFSET(IS_Data!D835,0,('Summary P&amp;L'!$D$6-2018-1)*12+'Summary P&amp;L'!$B$2-1)</f>
        <v>0</v>
      </c>
      <c r="G835" s="7">
        <f ca="1">+SUM(OFFSET(IS_Data!D835,0,(-2015+'Summary P&amp;L'!$D$6)*12+'Summary P&amp;L'!$B$1-1):OFFSET(IS_Data!D835,0,(-2015+'Summary P&amp;L'!$D$6)*12*2-1))</f>
        <v>0</v>
      </c>
      <c r="H835" s="10">
        <f>IS_Data!B835</f>
        <v>0</v>
      </c>
    </row>
    <row r="836" spans="1:8" x14ac:dyDescent="0.5">
      <c r="A836" s="9">
        <f>+IS_Data!C836</f>
        <v>0</v>
      </c>
      <c r="B836" s="135">
        <f>IF('Summary P&amp;L'!$F$4="Libs Master","Libs Master",IF(AND('Summary P&amp;L'!$F$4="Liberatores Rollup",AND(H836&lt;&gt;"Libs_G_MA",H836&lt;&gt;"Libs_G_PH"))=TRUE,"Liberatores Rollup",IF(AND('Summary P&amp;L'!$F$4="Libs Grill Rollup",OR(H836="Libs_G_MA",H836="Libs_G_PH"))=TRUE,"Libs Grill Rollup",H836)))</f>
        <v>0</v>
      </c>
      <c r="C836" s="9">
        <f>+IS_Data!A836</f>
        <v>0</v>
      </c>
      <c r="D836" s="9">
        <f ca="1">+SUM(OFFSET(IS_Data!D836,0,('Summary P&amp;L'!$D$6-2018-1)*12):OFFSET(IS_Data!D836,0,('Summary P&amp;L'!$D$6-2018-1)*12+'Summary P&amp;L'!$B$2-1))</f>
        <v>0</v>
      </c>
      <c r="E836" s="9">
        <f ca="1">OFFSET(IS_Data!D836,0,('Summary P&amp;L'!$D$6-2018)*12+'Summary P&amp;L'!$B$2-1)</f>
        <v>0</v>
      </c>
      <c r="F836" s="9">
        <f ca="1">OFFSET(IS_Data!D836,0,('Summary P&amp;L'!$D$6-2018-1)*12+'Summary P&amp;L'!$B$2-1)</f>
        <v>0</v>
      </c>
      <c r="G836" s="7">
        <f ca="1">+SUM(OFFSET(IS_Data!D836,0,(-2015+'Summary P&amp;L'!$D$6)*12+'Summary P&amp;L'!$B$1-1):OFFSET(IS_Data!D836,0,(-2015+'Summary P&amp;L'!$D$6)*12*2-1))</f>
        <v>0</v>
      </c>
      <c r="H836" s="10">
        <f>IS_Data!B836</f>
        <v>0</v>
      </c>
    </row>
    <row r="837" spans="1:8" x14ac:dyDescent="0.5">
      <c r="A837" s="9">
        <f>+IS_Data!C837</f>
        <v>0</v>
      </c>
      <c r="B837" s="135">
        <f>IF('Summary P&amp;L'!$F$4="Libs Master","Libs Master",IF(AND('Summary P&amp;L'!$F$4="Liberatores Rollup",AND(H837&lt;&gt;"Libs_G_MA",H837&lt;&gt;"Libs_G_PH"))=TRUE,"Liberatores Rollup",IF(AND('Summary P&amp;L'!$F$4="Libs Grill Rollup",OR(H837="Libs_G_MA",H837="Libs_G_PH"))=TRUE,"Libs Grill Rollup",H837)))</f>
        <v>0</v>
      </c>
      <c r="C837" s="9">
        <f>+IS_Data!A837</f>
        <v>0</v>
      </c>
      <c r="D837" s="9">
        <f ca="1">+SUM(OFFSET(IS_Data!D837,0,('Summary P&amp;L'!$D$6-2018-1)*12):OFFSET(IS_Data!D837,0,('Summary P&amp;L'!$D$6-2018-1)*12+'Summary P&amp;L'!$B$2-1))</f>
        <v>0</v>
      </c>
      <c r="E837" s="9">
        <f ca="1">OFFSET(IS_Data!D837,0,('Summary P&amp;L'!$D$6-2018)*12+'Summary P&amp;L'!$B$2-1)</f>
        <v>0</v>
      </c>
      <c r="F837" s="9">
        <f ca="1">OFFSET(IS_Data!D837,0,('Summary P&amp;L'!$D$6-2018-1)*12+'Summary P&amp;L'!$B$2-1)</f>
        <v>0</v>
      </c>
      <c r="G837" s="7">
        <f ca="1">+SUM(OFFSET(IS_Data!D837,0,(-2015+'Summary P&amp;L'!$D$6)*12+'Summary P&amp;L'!$B$1-1):OFFSET(IS_Data!D837,0,(-2015+'Summary P&amp;L'!$D$6)*12*2-1))</f>
        <v>0</v>
      </c>
      <c r="H837" s="10">
        <f>IS_Data!B837</f>
        <v>0</v>
      </c>
    </row>
    <row r="838" spans="1:8" x14ac:dyDescent="0.5">
      <c r="A838" s="9">
        <f>+IS_Data!C838</f>
        <v>0</v>
      </c>
      <c r="B838" s="135">
        <f>IF('Summary P&amp;L'!$F$4="Libs Master","Libs Master",IF(AND('Summary P&amp;L'!$F$4="Liberatores Rollup",AND(H838&lt;&gt;"Libs_G_MA",H838&lt;&gt;"Libs_G_PH"))=TRUE,"Liberatores Rollup",IF(AND('Summary P&amp;L'!$F$4="Libs Grill Rollup",OR(H838="Libs_G_MA",H838="Libs_G_PH"))=TRUE,"Libs Grill Rollup",H838)))</f>
        <v>0</v>
      </c>
      <c r="C838" s="9">
        <f>+IS_Data!A838</f>
        <v>0</v>
      </c>
      <c r="D838" s="9">
        <f ca="1">+SUM(OFFSET(IS_Data!D838,0,('Summary P&amp;L'!$D$6-2018-1)*12):OFFSET(IS_Data!D838,0,('Summary P&amp;L'!$D$6-2018-1)*12+'Summary P&amp;L'!$B$2-1))</f>
        <v>0</v>
      </c>
      <c r="E838" s="9">
        <f ca="1">OFFSET(IS_Data!D838,0,('Summary P&amp;L'!$D$6-2018)*12+'Summary P&amp;L'!$B$2-1)</f>
        <v>0</v>
      </c>
      <c r="F838" s="9">
        <f ca="1">OFFSET(IS_Data!D838,0,('Summary P&amp;L'!$D$6-2018-1)*12+'Summary P&amp;L'!$B$2-1)</f>
        <v>0</v>
      </c>
      <c r="G838" s="7">
        <f ca="1">+SUM(OFFSET(IS_Data!D838,0,(-2015+'Summary P&amp;L'!$D$6)*12+'Summary P&amp;L'!$B$1-1):OFFSET(IS_Data!D838,0,(-2015+'Summary P&amp;L'!$D$6)*12*2-1))</f>
        <v>0</v>
      </c>
      <c r="H838" s="10">
        <f>IS_Data!B838</f>
        <v>0</v>
      </c>
    </row>
    <row r="839" spans="1:8" x14ac:dyDescent="0.5">
      <c r="A839" s="9">
        <f>+IS_Data!C839</f>
        <v>0</v>
      </c>
      <c r="B839" s="135">
        <f>IF('Summary P&amp;L'!$F$4="Libs Master","Libs Master",IF(AND('Summary P&amp;L'!$F$4="Liberatores Rollup",AND(H839&lt;&gt;"Libs_G_MA",H839&lt;&gt;"Libs_G_PH"))=TRUE,"Liberatores Rollup",IF(AND('Summary P&amp;L'!$F$4="Libs Grill Rollup",OR(H839="Libs_G_MA",H839="Libs_G_PH"))=TRUE,"Libs Grill Rollup",H839)))</f>
        <v>0</v>
      </c>
      <c r="C839" s="9">
        <f>+IS_Data!A839</f>
        <v>0</v>
      </c>
      <c r="D839" s="9">
        <f ca="1">+SUM(OFFSET(IS_Data!D839,0,('Summary P&amp;L'!$D$6-2018-1)*12):OFFSET(IS_Data!D839,0,('Summary P&amp;L'!$D$6-2018-1)*12+'Summary P&amp;L'!$B$2-1))</f>
        <v>0</v>
      </c>
      <c r="E839" s="9">
        <f ca="1">OFFSET(IS_Data!D839,0,('Summary P&amp;L'!$D$6-2018)*12+'Summary P&amp;L'!$B$2-1)</f>
        <v>0</v>
      </c>
      <c r="F839" s="9">
        <f ca="1">OFFSET(IS_Data!D839,0,('Summary P&amp;L'!$D$6-2018-1)*12+'Summary P&amp;L'!$B$2-1)</f>
        <v>0</v>
      </c>
      <c r="G839" s="7">
        <f ca="1">+SUM(OFFSET(IS_Data!D839,0,(-2015+'Summary P&amp;L'!$D$6)*12+'Summary P&amp;L'!$B$1-1):OFFSET(IS_Data!D839,0,(-2015+'Summary P&amp;L'!$D$6)*12*2-1))</f>
        <v>0</v>
      </c>
      <c r="H839" s="10">
        <f>IS_Data!B839</f>
        <v>0</v>
      </c>
    </row>
    <row r="840" spans="1:8" x14ac:dyDescent="0.5">
      <c r="A840" s="9">
        <f>+IS_Data!C840</f>
        <v>0</v>
      </c>
      <c r="B840" s="135">
        <f>IF('Summary P&amp;L'!$F$4="Libs Master","Libs Master",IF(AND('Summary P&amp;L'!$F$4="Liberatores Rollup",AND(H840&lt;&gt;"Libs_G_MA",H840&lt;&gt;"Libs_G_PH"))=TRUE,"Liberatores Rollup",IF(AND('Summary P&amp;L'!$F$4="Libs Grill Rollup",OR(H840="Libs_G_MA",H840="Libs_G_PH"))=TRUE,"Libs Grill Rollup",H840)))</f>
        <v>0</v>
      </c>
      <c r="C840" s="9">
        <f>+IS_Data!A840</f>
        <v>0</v>
      </c>
      <c r="D840" s="9">
        <f ca="1">+SUM(OFFSET(IS_Data!D840,0,('Summary P&amp;L'!$D$6-2018-1)*12):OFFSET(IS_Data!D840,0,('Summary P&amp;L'!$D$6-2018-1)*12+'Summary P&amp;L'!$B$2-1))</f>
        <v>0</v>
      </c>
      <c r="E840" s="9">
        <f ca="1">OFFSET(IS_Data!D840,0,('Summary P&amp;L'!$D$6-2018)*12+'Summary P&amp;L'!$B$2-1)</f>
        <v>0</v>
      </c>
      <c r="F840" s="9">
        <f ca="1">OFFSET(IS_Data!D840,0,('Summary P&amp;L'!$D$6-2018-1)*12+'Summary P&amp;L'!$B$2-1)</f>
        <v>0</v>
      </c>
      <c r="G840" s="7">
        <f ca="1">+SUM(OFFSET(IS_Data!D840,0,(-2015+'Summary P&amp;L'!$D$6)*12+'Summary P&amp;L'!$B$1-1):OFFSET(IS_Data!D840,0,(-2015+'Summary P&amp;L'!$D$6)*12*2-1))</f>
        <v>0</v>
      </c>
      <c r="H840" s="10">
        <f>IS_Data!B840</f>
        <v>0</v>
      </c>
    </row>
    <row r="841" spans="1:8" x14ac:dyDescent="0.5">
      <c r="A841" s="9">
        <f>+IS_Data!C841</f>
        <v>0</v>
      </c>
      <c r="B841" s="135">
        <f>IF('Summary P&amp;L'!$F$4="Libs Master","Libs Master",IF(AND('Summary P&amp;L'!$F$4="Liberatores Rollup",AND(H841&lt;&gt;"Libs_G_MA",H841&lt;&gt;"Libs_G_PH"))=TRUE,"Liberatores Rollup",IF(AND('Summary P&amp;L'!$F$4="Libs Grill Rollup",OR(H841="Libs_G_MA",H841="Libs_G_PH"))=TRUE,"Libs Grill Rollup",H841)))</f>
        <v>0</v>
      </c>
      <c r="C841" s="9">
        <f>+IS_Data!A841</f>
        <v>0</v>
      </c>
      <c r="D841" s="9">
        <f ca="1">+SUM(OFFSET(IS_Data!D841,0,('Summary P&amp;L'!$D$6-2018-1)*12):OFFSET(IS_Data!D841,0,('Summary P&amp;L'!$D$6-2018-1)*12+'Summary P&amp;L'!$B$2-1))</f>
        <v>0</v>
      </c>
      <c r="E841" s="9">
        <f ca="1">OFFSET(IS_Data!D841,0,('Summary P&amp;L'!$D$6-2018)*12+'Summary P&amp;L'!$B$2-1)</f>
        <v>0</v>
      </c>
      <c r="F841" s="9">
        <f ca="1">OFFSET(IS_Data!D841,0,('Summary P&amp;L'!$D$6-2018-1)*12+'Summary P&amp;L'!$B$2-1)</f>
        <v>0</v>
      </c>
      <c r="G841" s="7">
        <f ca="1">+SUM(OFFSET(IS_Data!D841,0,(-2015+'Summary P&amp;L'!$D$6)*12+'Summary P&amp;L'!$B$1-1):OFFSET(IS_Data!D841,0,(-2015+'Summary P&amp;L'!$D$6)*12*2-1))</f>
        <v>0</v>
      </c>
      <c r="H841" s="10">
        <f>IS_Data!B841</f>
        <v>0</v>
      </c>
    </row>
    <row r="842" spans="1:8" x14ac:dyDescent="0.5">
      <c r="A842" s="9">
        <f>+IS_Data!C842</f>
        <v>0</v>
      </c>
      <c r="B842" s="135">
        <f>IF('Summary P&amp;L'!$F$4="Libs Master","Libs Master",IF(AND('Summary P&amp;L'!$F$4="Liberatores Rollup",AND(H842&lt;&gt;"Libs_G_MA",H842&lt;&gt;"Libs_G_PH"))=TRUE,"Liberatores Rollup",IF(AND('Summary P&amp;L'!$F$4="Libs Grill Rollup",OR(H842="Libs_G_MA",H842="Libs_G_PH"))=TRUE,"Libs Grill Rollup",H842)))</f>
        <v>0</v>
      </c>
      <c r="C842" s="9">
        <f>+IS_Data!A842</f>
        <v>0</v>
      </c>
      <c r="D842" s="9">
        <f ca="1">+SUM(OFFSET(IS_Data!D842,0,('Summary P&amp;L'!$D$6-2018-1)*12):OFFSET(IS_Data!D842,0,('Summary P&amp;L'!$D$6-2018-1)*12+'Summary P&amp;L'!$B$2-1))</f>
        <v>0</v>
      </c>
      <c r="E842" s="9">
        <f ca="1">OFFSET(IS_Data!D842,0,('Summary P&amp;L'!$D$6-2018)*12+'Summary P&amp;L'!$B$2-1)</f>
        <v>0</v>
      </c>
      <c r="F842" s="9">
        <f ca="1">OFFSET(IS_Data!D842,0,('Summary P&amp;L'!$D$6-2018-1)*12+'Summary P&amp;L'!$B$2-1)</f>
        <v>0</v>
      </c>
      <c r="G842" s="7">
        <f ca="1">+SUM(OFFSET(IS_Data!D842,0,(-2015+'Summary P&amp;L'!$D$6)*12+'Summary P&amp;L'!$B$1-1):OFFSET(IS_Data!D842,0,(-2015+'Summary P&amp;L'!$D$6)*12*2-1))</f>
        <v>0</v>
      </c>
      <c r="H842" s="10">
        <f>IS_Data!B842</f>
        <v>0</v>
      </c>
    </row>
    <row r="843" spans="1:8" x14ac:dyDescent="0.5">
      <c r="A843" s="9">
        <f>+IS_Data!C843</f>
        <v>0</v>
      </c>
      <c r="B843" s="135">
        <f>IF('Summary P&amp;L'!$F$4="Libs Master","Libs Master",IF(AND('Summary P&amp;L'!$F$4="Liberatores Rollup",AND(H843&lt;&gt;"Libs_G_MA",H843&lt;&gt;"Libs_G_PH"))=TRUE,"Liberatores Rollup",IF(AND('Summary P&amp;L'!$F$4="Libs Grill Rollup",OR(H843="Libs_G_MA",H843="Libs_G_PH"))=TRUE,"Libs Grill Rollup",H843)))</f>
        <v>0</v>
      </c>
      <c r="C843" s="9">
        <f>+IS_Data!A843</f>
        <v>0</v>
      </c>
      <c r="D843" s="9">
        <f ca="1">+SUM(OFFSET(IS_Data!D843,0,('Summary P&amp;L'!$D$6-2018-1)*12):OFFSET(IS_Data!D843,0,('Summary P&amp;L'!$D$6-2018-1)*12+'Summary P&amp;L'!$B$2-1))</f>
        <v>0</v>
      </c>
      <c r="E843" s="9">
        <f ca="1">OFFSET(IS_Data!D843,0,('Summary P&amp;L'!$D$6-2018)*12+'Summary P&amp;L'!$B$2-1)</f>
        <v>0</v>
      </c>
      <c r="F843" s="9">
        <f ca="1">OFFSET(IS_Data!D843,0,('Summary P&amp;L'!$D$6-2018-1)*12+'Summary P&amp;L'!$B$2-1)</f>
        <v>0</v>
      </c>
      <c r="G843" s="7">
        <f ca="1">+SUM(OFFSET(IS_Data!D843,0,(-2015+'Summary P&amp;L'!$D$6)*12+'Summary P&amp;L'!$B$1-1):OFFSET(IS_Data!D843,0,(-2015+'Summary P&amp;L'!$D$6)*12*2-1))</f>
        <v>0</v>
      </c>
      <c r="H843" s="10">
        <f>IS_Data!B843</f>
        <v>0</v>
      </c>
    </row>
    <row r="844" spans="1:8" x14ac:dyDescent="0.5">
      <c r="A844" s="9">
        <f>+IS_Data!C844</f>
        <v>0</v>
      </c>
      <c r="B844" s="135">
        <f>IF('Summary P&amp;L'!$F$4="Libs Master","Libs Master",IF(AND('Summary P&amp;L'!$F$4="Liberatores Rollup",AND(H844&lt;&gt;"Libs_G_MA",H844&lt;&gt;"Libs_G_PH"))=TRUE,"Liberatores Rollup",IF(AND('Summary P&amp;L'!$F$4="Libs Grill Rollup",OR(H844="Libs_G_MA",H844="Libs_G_PH"))=TRUE,"Libs Grill Rollup",H844)))</f>
        <v>0</v>
      </c>
      <c r="C844" s="9">
        <f>+IS_Data!A844</f>
        <v>0</v>
      </c>
      <c r="D844" s="9">
        <f ca="1">+SUM(OFFSET(IS_Data!D844,0,('Summary P&amp;L'!$D$6-2018-1)*12):OFFSET(IS_Data!D844,0,('Summary P&amp;L'!$D$6-2018-1)*12+'Summary P&amp;L'!$B$2-1))</f>
        <v>0</v>
      </c>
      <c r="E844" s="9">
        <f ca="1">OFFSET(IS_Data!D844,0,('Summary P&amp;L'!$D$6-2018)*12+'Summary P&amp;L'!$B$2-1)</f>
        <v>0</v>
      </c>
      <c r="F844" s="9">
        <f ca="1">OFFSET(IS_Data!D844,0,('Summary P&amp;L'!$D$6-2018-1)*12+'Summary P&amp;L'!$B$2-1)</f>
        <v>0</v>
      </c>
      <c r="G844" s="7">
        <f ca="1">+SUM(OFFSET(IS_Data!D844,0,(-2015+'Summary P&amp;L'!$D$6)*12+'Summary P&amp;L'!$B$1-1):OFFSET(IS_Data!D844,0,(-2015+'Summary P&amp;L'!$D$6)*12*2-1))</f>
        <v>0</v>
      </c>
      <c r="H844" s="10">
        <f>IS_Data!B844</f>
        <v>0</v>
      </c>
    </row>
    <row r="845" spans="1:8" x14ac:dyDescent="0.5">
      <c r="A845" s="9">
        <f>+IS_Data!C845</f>
        <v>0</v>
      </c>
      <c r="B845" s="135">
        <f>IF('Summary P&amp;L'!$F$4="Libs Master","Libs Master",IF(AND('Summary P&amp;L'!$F$4="Liberatores Rollup",AND(H845&lt;&gt;"Libs_G_MA",H845&lt;&gt;"Libs_G_PH"))=TRUE,"Liberatores Rollup",IF(AND('Summary P&amp;L'!$F$4="Libs Grill Rollup",OR(H845="Libs_G_MA",H845="Libs_G_PH"))=TRUE,"Libs Grill Rollup",H845)))</f>
        <v>0</v>
      </c>
      <c r="C845" s="9">
        <f>+IS_Data!A845</f>
        <v>0</v>
      </c>
      <c r="D845" s="9">
        <f ca="1">+SUM(OFFSET(IS_Data!D845,0,('Summary P&amp;L'!$D$6-2018-1)*12):OFFSET(IS_Data!D845,0,('Summary P&amp;L'!$D$6-2018-1)*12+'Summary P&amp;L'!$B$2-1))</f>
        <v>0</v>
      </c>
      <c r="E845" s="9">
        <f ca="1">OFFSET(IS_Data!D845,0,('Summary P&amp;L'!$D$6-2018)*12+'Summary P&amp;L'!$B$2-1)</f>
        <v>0</v>
      </c>
      <c r="F845" s="9">
        <f ca="1">OFFSET(IS_Data!D845,0,('Summary P&amp;L'!$D$6-2018-1)*12+'Summary P&amp;L'!$B$2-1)</f>
        <v>0</v>
      </c>
      <c r="G845" s="7">
        <f ca="1">+SUM(OFFSET(IS_Data!D845,0,(-2015+'Summary P&amp;L'!$D$6)*12+'Summary P&amp;L'!$B$1-1):OFFSET(IS_Data!D845,0,(-2015+'Summary P&amp;L'!$D$6)*12*2-1))</f>
        <v>0</v>
      </c>
      <c r="H845" s="10">
        <f>IS_Data!B845</f>
        <v>0</v>
      </c>
    </row>
    <row r="846" spans="1:8" x14ac:dyDescent="0.5">
      <c r="A846" s="9">
        <f>+IS_Data!C846</f>
        <v>0</v>
      </c>
      <c r="B846" s="135">
        <f>IF('Summary P&amp;L'!$F$4="Libs Master","Libs Master",IF(AND('Summary P&amp;L'!$F$4="Liberatores Rollup",AND(H846&lt;&gt;"Libs_G_MA",H846&lt;&gt;"Libs_G_PH"))=TRUE,"Liberatores Rollup",IF(AND('Summary P&amp;L'!$F$4="Libs Grill Rollup",OR(H846="Libs_G_MA",H846="Libs_G_PH"))=TRUE,"Libs Grill Rollup",H846)))</f>
        <v>0</v>
      </c>
      <c r="C846" s="9">
        <f>+IS_Data!A846</f>
        <v>0</v>
      </c>
      <c r="D846" s="9">
        <f ca="1">+SUM(OFFSET(IS_Data!D846,0,('Summary P&amp;L'!$D$6-2018-1)*12):OFFSET(IS_Data!D846,0,('Summary P&amp;L'!$D$6-2018-1)*12+'Summary P&amp;L'!$B$2-1))</f>
        <v>0</v>
      </c>
      <c r="E846" s="9">
        <f ca="1">OFFSET(IS_Data!D846,0,('Summary P&amp;L'!$D$6-2018)*12+'Summary P&amp;L'!$B$2-1)</f>
        <v>0</v>
      </c>
      <c r="F846" s="9">
        <f ca="1">OFFSET(IS_Data!D846,0,('Summary P&amp;L'!$D$6-2018-1)*12+'Summary P&amp;L'!$B$2-1)</f>
        <v>0</v>
      </c>
      <c r="G846" s="7">
        <f ca="1">+SUM(OFFSET(IS_Data!D846,0,(-2015+'Summary P&amp;L'!$D$6)*12+'Summary P&amp;L'!$B$1-1):OFFSET(IS_Data!D846,0,(-2015+'Summary P&amp;L'!$D$6)*12*2-1))</f>
        <v>0</v>
      </c>
      <c r="H846" s="10">
        <f>IS_Data!B846</f>
        <v>0</v>
      </c>
    </row>
    <row r="847" spans="1:8" x14ac:dyDescent="0.5">
      <c r="A847" s="9">
        <f>+IS_Data!C847</f>
        <v>0</v>
      </c>
      <c r="B847" s="135">
        <f>IF('Summary P&amp;L'!$F$4="Libs Master","Libs Master",IF(AND('Summary P&amp;L'!$F$4="Liberatores Rollup",AND(H847&lt;&gt;"Libs_G_MA",H847&lt;&gt;"Libs_G_PH"))=TRUE,"Liberatores Rollup",IF(AND('Summary P&amp;L'!$F$4="Libs Grill Rollup",OR(H847="Libs_G_MA",H847="Libs_G_PH"))=TRUE,"Libs Grill Rollup",H847)))</f>
        <v>0</v>
      </c>
      <c r="C847" s="9">
        <f>+IS_Data!A847</f>
        <v>0</v>
      </c>
      <c r="D847" s="9">
        <f ca="1">+SUM(OFFSET(IS_Data!D847,0,('Summary P&amp;L'!$D$6-2018-1)*12):OFFSET(IS_Data!D847,0,('Summary P&amp;L'!$D$6-2018-1)*12+'Summary P&amp;L'!$B$2-1))</f>
        <v>0</v>
      </c>
      <c r="E847" s="9">
        <f ca="1">OFFSET(IS_Data!D847,0,('Summary P&amp;L'!$D$6-2018)*12+'Summary P&amp;L'!$B$2-1)</f>
        <v>0</v>
      </c>
      <c r="F847" s="9">
        <f ca="1">OFFSET(IS_Data!D847,0,('Summary P&amp;L'!$D$6-2018-1)*12+'Summary P&amp;L'!$B$2-1)</f>
        <v>0</v>
      </c>
      <c r="G847" s="7">
        <f ca="1">+SUM(OFFSET(IS_Data!D847,0,(-2015+'Summary P&amp;L'!$D$6)*12+'Summary P&amp;L'!$B$1-1):OFFSET(IS_Data!D847,0,(-2015+'Summary P&amp;L'!$D$6)*12*2-1))</f>
        <v>0</v>
      </c>
      <c r="H847" s="10">
        <f>IS_Data!B847</f>
        <v>0</v>
      </c>
    </row>
    <row r="848" spans="1:8" x14ac:dyDescent="0.5">
      <c r="A848" s="9">
        <f>+IS_Data!C848</f>
        <v>0</v>
      </c>
      <c r="B848" s="135">
        <f>IF('Summary P&amp;L'!$F$4="Libs Master","Libs Master",IF(AND('Summary P&amp;L'!$F$4="Liberatores Rollup",AND(H848&lt;&gt;"Libs_G_MA",H848&lt;&gt;"Libs_G_PH"))=TRUE,"Liberatores Rollup",IF(AND('Summary P&amp;L'!$F$4="Libs Grill Rollup",OR(H848="Libs_G_MA",H848="Libs_G_PH"))=TRUE,"Libs Grill Rollup",H848)))</f>
        <v>0</v>
      </c>
      <c r="C848" s="9">
        <f>+IS_Data!A848</f>
        <v>0</v>
      </c>
      <c r="D848" s="9">
        <f ca="1">+SUM(OFFSET(IS_Data!D848,0,('Summary P&amp;L'!$D$6-2018-1)*12):OFFSET(IS_Data!D848,0,('Summary P&amp;L'!$D$6-2018-1)*12+'Summary P&amp;L'!$B$2-1))</f>
        <v>0</v>
      </c>
      <c r="E848" s="9">
        <f ca="1">OFFSET(IS_Data!D848,0,('Summary P&amp;L'!$D$6-2018)*12+'Summary P&amp;L'!$B$2-1)</f>
        <v>0</v>
      </c>
      <c r="F848" s="9">
        <f ca="1">OFFSET(IS_Data!D848,0,('Summary P&amp;L'!$D$6-2018-1)*12+'Summary P&amp;L'!$B$2-1)</f>
        <v>0</v>
      </c>
      <c r="G848" s="7">
        <f ca="1">+SUM(OFFSET(IS_Data!D848,0,(-2015+'Summary P&amp;L'!$D$6)*12+'Summary P&amp;L'!$B$1-1):OFFSET(IS_Data!D848,0,(-2015+'Summary P&amp;L'!$D$6)*12*2-1))</f>
        <v>0</v>
      </c>
      <c r="H848" s="10">
        <f>IS_Data!B848</f>
        <v>0</v>
      </c>
    </row>
    <row r="849" spans="1:8" x14ac:dyDescent="0.5">
      <c r="A849" s="9">
        <f>+IS_Data!C849</f>
        <v>0</v>
      </c>
      <c r="B849" s="135">
        <f>IF('Summary P&amp;L'!$F$4="Libs Master","Libs Master",IF(AND('Summary P&amp;L'!$F$4="Liberatores Rollup",AND(H849&lt;&gt;"Libs_G_MA",H849&lt;&gt;"Libs_G_PH"))=TRUE,"Liberatores Rollup",IF(AND('Summary P&amp;L'!$F$4="Libs Grill Rollup",OR(H849="Libs_G_MA",H849="Libs_G_PH"))=TRUE,"Libs Grill Rollup",H849)))</f>
        <v>0</v>
      </c>
      <c r="C849" s="9">
        <f>+IS_Data!A849</f>
        <v>0</v>
      </c>
      <c r="D849" s="9">
        <f ca="1">+SUM(OFFSET(IS_Data!D849,0,('Summary P&amp;L'!$D$6-2018-1)*12):OFFSET(IS_Data!D849,0,('Summary P&amp;L'!$D$6-2018-1)*12+'Summary P&amp;L'!$B$2-1))</f>
        <v>0</v>
      </c>
      <c r="E849" s="9">
        <f ca="1">OFFSET(IS_Data!D849,0,('Summary P&amp;L'!$D$6-2018)*12+'Summary P&amp;L'!$B$2-1)</f>
        <v>0</v>
      </c>
      <c r="F849" s="9">
        <f ca="1">OFFSET(IS_Data!D849,0,('Summary P&amp;L'!$D$6-2018-1)*12+'Summary P&amp;L'!$B$2-1)</f>
        <v>0</v>
      </c>
      <c r="G849" s="7">
        <f ca="1">+SUM(OFFSET(IS_Data!D849,0,(-2015+'Summary P&amp;L'!$D$6)*12+'Summary P&amp;L'!$B$1-1):OFFSET(IS_Data!D849,0,(-2015+'Summary P&amp;L'!$D$6)*12*2-1))</f>
        <v>0</v>
      </c>
      <c r="H849" s="10">
        <f>IS_Data!B849</f>
        <v>0</v>
      </c>
    </row>
    <row r="850" spans="1:8" x14ac:dyDescent="0.5">
      <c r="A850" s="9">
        <f>+IS_Data!C850</f>
        <v>0</v>
      </c>
      <c r="B850" s="135">
        <f>IF('Summary P&amp;L'!$F$4="Libs Master","Libs Master",IF(AND('Summary P&amp;L'!$F$4="Liberatores Rollup",AND(H850&lt;&gt;"Libs_G_MA",H850&lt;&gt;"Libs_G_PH"))=TRUE,"Liberatores Rollup",IF(AND('Summary P&amp;L'!$F$4="Libs Grill Rollup",OR(H850="Libs_G_MA",H850="Libs_G_PH"))=TRUE,"Libs Grill Rollup",H850)))</f>
        <v>0</v>
      </c>
      <c r="C850" s="9">
        <f>+IS_Data!A850</f>
        <v>0</v>
      </c>
      <c r="D850" s="9">
        <f ca="1">+SUM(OFFSET(IS_Data!D850,0,('Summary P&amp;L'!$D$6-2018-1)*12):OFFSET(IS_Data!D850,0,('Summary P&amp;L'!$D$6-2018-1)*12+'Summary P&amp;L'!$B$2-1))</f>
        <v>0</v>
      </c>
      <c r="E850" s="9">
        <f ca="1">OFFSET(IS_Data!D850,0,('Summary P&amp;L'!$D$6-2018)*12+'Summary P&amp;L'!$B$2-1)</f>
        <v>0</v>
      </c>
      <c r="F850" s="9">
        <f ca="1">OFFSET(IS_Data!D850,0,('Summary P&amp;L'!$D$6-2018-1)*12+'Summary P&amp;L'!$B$2-1)</f>
        <v>0</v>
      </c>
      <c r="G850" s="7">
        <f ca="1">+SUM(OFFSET(IS_Data!D850,0,(-2015+'Summary P&amp;L'!$D$6)*12+'Summary P&amp;L'!$B$1-1):OFFSET(IS_Data!D850,0,(-2015+'Summary P&amp;L'!$D$6)*12*2-1))</f>
        <v>0</v>
      </c>
      <c r="H850" s="10">
        <f>IS_Data!B850</f>
        <v>0</v>
      </c>
    </row>
    <row r="851" spans="1:8" x14ac:dyDescent="0.5">
      <c r="A851" s="9">
        <f>+IS_Data!C851</f>
        <v>0</v>
      </c>
      <c r="B851" s="135">
        <f>IF('Summary P&amp;L'!$F$4="Libs Master","Libs Master",IF(AND('Summary P&amp;L'!$F$4="Liberatores Rollup",AND(H851&lt;&gt;"Libs_G_MA",H851&lt;&gt;"Libs_G_PH"))=TRUE,"Liberatores Rollup",IF(AND('Summary P&amp;L'!$F$4="Libs Grill Rollup",OR(H851="Libs_G_MA",H851="Libs_G_PH"))=TRUE,"Libs Grill Rollup",H851)))</f>
        <v>0</v>
      </c>
      <c r="C851" s="9">
        <f>+IS_Data!A851</f>
        <v>0</v>
      </c>
      <c r="D851" s="9">
        <f ca="1">+SUM(OFFSET(IS_Data!D851,0,('Summary P&amp;L'!$D$6-2018-1)*12):OFFSET(IS_Data!D851,0,('Summary P&amp;L'!$D$6-2018-1)*12+'Summary P&amp;L'!$B$2-1))</f>
        <v>0</v>
      </c>
      <c r="E851" s="9">
        <f ca="1">OFFSET(IS_Data!D851,0,('Summary P&amp;L'!$D$6-2018)*12+'Summary P&amp;L'!$B$2-1)</f>
        <v>0</v>
      </c>
      <c r="F851" s="9">
        <f ca="1">OFFSET(IS_Data!D851,0,('Summary P&amp;L'!$D$6-2018-1)*12+'Summary P&amp;L'!$B$2-1)</f>
        <v>0</v>
      </c>
      <c r="G851" s="7">
        <f ca="1">+SUM(OFFSET(IS_Data!D851,0,(-2015+'Summary P&amp;L'!$D$6)*12+'Summary P&amp;L'!$B$1-1):OFFSET(IS_Data!D851,0,(-2015+'Summary P&amp;L'!$D$6)*12*2-1))</f>
        <v>0</v>
      </c>
      <c r="H851" s="10">
        <f>IS_Data!B851</f>
        <v>0</v>
      </c>
    </row>
    <row r="852" spans="1:8" x14ac:dyDescent="0.5">
      <c r="A852" s="9">
        <f>+IS_Data!C852</f>
        <v>0</v>
      </c>
      <c r="B852" s="135">
        <f>IF('Summary P&amp;L'!$F$4="Libs Master","Libs Master",IF(AND('Summary P&amp;L'!$F$4="Liberatores Rollup",AND(H852&lt;&gt;"Libs_G_MA",H852&lt;&gt;"Libs_G_PH"))=TRUE,"Liberatores Rollup",IF(AND('Summary P&amp;L'!$F$4="Libs Grill Rollup",OR(H852="Libs_G_MA",H852="Libs_G_PH"))=TRUE,"Libs Grill Rollup",H852)))</f>
        <v>0</v>
      </c>
      <c r="C852" s="9">
        <f>+IS_Data!A852</f>
        <v>0</v>
      </c>
      <c r="D852" s="9">
        <f ca="1">+SUM(OFFSET(IS_Data!D852,0,('Summary P&amp;L'!$D$6-2018-1)*12):OFFSET(IS_Data!D852,0,('Summary P&amp;L'!$D$6-2018-1)*12+'Summary P&amp;L'!$B$2-1))</f>
        <v>0</v>
      </c>
      <c r="E852" s="9">
        <f ca="1">OFFSET(IS_Data!D852,0,('Summary P&amp;L'!$D$6-2018)*12+'Summary P&amp;L'!$B$2-1)</f>
        <v>0</v>
      </c>
      <c r="F852" s="9">
        <f ca="1">OFFSET(IS_Data!D852,0,('Summary P&amp;L'!$D$6-2018-1)*12+'Summary P&amp;L'!$B$2-1)</f>
        <v>0</v>
      </c>
      <c r="G852" s="7">
        <f ca="1">+SUM(OFFSET(IS_Data!D852,0,(-2015+'Summary P&amp;L'!$D$6)*12+'Summary P&amp;L'!$B$1-1):OFFSET(IS_Data!D852,0,(-2015+'Summary P&amp;L'!$D$6)*12*2-1))</f>
        <v>0</v>
      </c>
      <c r="H852" s="10">
        <f>IS_Data!B852</f>
        <v>0</v>
      </c>
    </row>
    <row r="853" spans="1:8" x14ac:dyDescent="0.5">
      <c r="A853" s="9">
        <f>+IS_Data!C853</f>
        <v>0</v>
      </c>
      <c r="B853" s="135">
        <f>IF('Summary P&amp;L'!$F$4="Libs Master","Libs Master",IF(AND('Summary P&amp;L'!$F$4="Liberatores Rollup",AND(H853&lt;&gt;"Libs_G_MA",H853&lt;&gt;"Libs_G_PH"))=TRUE,"Liberatores Rollup",IF(AND('Summary P&amp;L'!$F$4="Libs Grill Rollup",OR(H853="Libs_G_MA",H853="Libs_G_PH"))=TRUE,"Libs Grill Rollup",H853)))</f>
        <v>0</v>
      </c>
      <c r="C853" s="9">
        <f>+IS_Data!A853</f>
        <v>0</v>
      </c>
      <c r="D853" s="9">
        <f ca="1">+SUM(OFFSET(IS_Data!D853,0,('Summary P&amp;L'!$D$6-2018-1)*12):OFFSET(IS_Data!D853,0,('Summary P&amp;L'!$D$6-2018-1)*12+'Summary P&amp;L'!$B$2-1))</f>
        <v>0</v>
      </c>
      <c r="E853" s="9">
        <f ca="1">OFFSET(IS_Data!D853,0,('Summary P&amp;L'!$D$6-2018)*12+'Summary P&amp;L'!$B$2-1)</f>
        <v>0</v>
      </c>
      <c r="F853" s="9">
        <f ca="1">OFFSET(IS_Data!D853,0,('Summary P&amp;L'!$D$6-2018-1)*12+'Summary P&amp;L'!$B$2-1)</f>
        <v>0</v>
      </c>
      <c r="G853" s="7">
        <f ca="1">+SUM(OFFSET(IS_Data!D853,0,(-2015+'Summary P&amp;L'!$D$6)*12+'Summary P&amp;L'!$B$1-1):OFFSET(IS_Data!D853,0,(-2015+'Summary P&amp;L'!$D$6)*12*2-1))</f>
        <v>0</v>
      </c>
      <c r="H853" s="10">
        <f>IS_Data!B853</f>
        <v>0</v>
      </c>
    </row>
    <row r="854" spans="1:8" x14ac:dyDescent="0.5">
      <c r="A854" s="9">
        <f>+IS_Data!C854</f>
        <v>0</v>
      </c>
      <c r="B854" s="135">
        <f>IF('Summary P&amp;L'!$F$4="Libs Master","Libs Master",IF(AND('Summary P&amp;L'!$F$4="Liberatores Rollup",AND(H854&lt;&gt;"Libs_G_MA",H854&lt;&gt;"Libs_G_PH"))=TRUE,"Liberatores Rollup",IF(AND('Summary P&amp;L'!$F$4="Libs Grill Rollup",OR(H854="Libs_G_MA",H854="Libs_G_PH"))=TRUE,"Libs Grill Rollup",H854)))</f>
        <v>0</v>
      </c>
      <c r="C854" s="9">
        <f>+IS_Data!A854</f>
        <v>0</v>
      </c>
      <c r="D854" s="9">
        <f ca="1">+SUM(OFFSET(IS_Data!D854,0,('Summary P&amp;L'!$D$6-2018-1)*12):OFFSET(IS_Data!D854,0,('Summary P&amp;L'!$D$6-2018-1)*12+'Summary P&amp;L'!$B$2-1))</f>
        <v>0</v>
      </c>
      <c r="E854" s="9">
        <f ca="1">OFFSET(IS_Data!D854,0,('Summary P&amp;L'!$D$6-2018)*12+'Summary P&amp;L'!$B$2-1)</f>
        <v>0</v>
      </c>
      <c r="F854" s="9">
        <f ca="1">OFFSET(IS_Data!D854,0,('Summary P&amp;L'!$D$6-2018-1)*12+'Summary P&amp;L'!$B$2-1)</f>
        <v>0</v>
      </c>
      <c r="G854" s="7">
        <f ca="1">+SUM(OFFSET(IS_Data!D854,0,(-2015+'Summary P&amp;L'!$D$6)*12+'Summary P&amp;L'!$B$1-1):OFFSET(IS_Data!D854,0,(-2015+'Summary P&amp;L'!$D$6)*12*2-1))</f>
        <v>0</v>
      </c>
      <c r="H854" s="10">
        <f>IS_Data!B854</f>
        <v>0</v>
      </c>
    </row>
    <row r="855" spans="1:8" x14ac:dyDescent="0.5">
      <c r="A855" s="9">
        <f>+IS_Data!C855</f>
        <v>0</v>
      </c>
      <c r="B855" s="135">
        <f>IF('Summary P&amp;L'!$F$4="Libs Master","Libs Master",IF(AND('Summary P&amp;L'!$F$4="Liberatores Rollup",AND(H855&lt;&gt;"Libs_G_MA",H855&lt;&gt;"Libs_G_PH"))=TRUE,"Liberatores Rollup",IF(AND('Summary P&amp;L'!$F$4="Libs Grill Rollup",OR(H855="Libs_G_MA",H855="Libs_G_PH"))=TRUE,"Libs Grill Rollup",H855)))</f>
        <v>0</v>
      </c>
      <c r="C855" s="9">
        <f>+IS_Data!A855</f>
        <v>0</v>
      </c>
      <c r="D855" s="9">
        <f ca="1">+SUM(OFFSET(IS_Data!D855,0,('Summary P&amp;L'!$D$6-2018-1)*12):OFFSET(IS_Data!D855,0,('Summary P&amp;L'!$D$6-2018-1)*12+'Summary P&amp;L'!$B$2-1))</f>
        <v>0</v>
      </c>
      <c r="E855" s="9">
        <f ca="1">OFFSET(IS_Data!D855,0,('Summary P&amp;L'!$D$6-2018)*12+'Summary P&amp;L'!$B$2-1)</f>
        <v>0</v>
      </c>
      <c r="F855" s="9">
        <f ca="1">OFFSET(IS_Data!D855,0,('Summary P&amp;L'!$D$6-2018-1)*12+'Summary P&amp;L'!$B$2-1)</f>
        <v>0</v>
      </c>
      <c r="G855" s="7">
        <f ca="1">+SUM(OFFSET(IS_Data!D855,0,(-2015+'Summary P&amp;L'!$D$6)*12+'Summary P&amp;L'!$B$1-1):OFFSET(IS_Data!D855,0,(-2015+'Summary P&amp;L'!$D$6)*12*2-1))</f>
        <v>0</v>
      </c>
      <c r="H855" s="10">
        <f>IS_Data!B855</f>
        <v>0</v>
      </c>
    </row>
    <row r="856" spans="1:8" x14ac:dyDescent="0.5">
      <c r="A856" s="9">
        <f>+IS_Data!C856</f>
        <v>0</v>
      </c>
      <c r="B856" s="135">
        <f>IF('Summary P&amp;L'!$F$4="Libs Master","Libs Master",IF(AND('Summary P&amp;L'!$F$4="Liberatores Rollup",AND(H856&lt;&gt;"Libs_G_MA",H856&lt;&gt;"Libs_G_PH"))=TRUE,"Liberatores Rollup",IF(AND('Summary P&amp;L'!$F$4="Libs Grill Rollup",OR(H856="Libs_G_MA",H856="Libs_G_PH"))=TRUE,"Libs Grill Rollup",H856)))</f>
        <v>0</v>
      </c>
      <c r="C856" s="9">
        <f>+IS_Data!A856</f>
        <v>0</v>
      </c>
      <c r="D856" s="9">
        <f ca="1">+SUM(OFFSET(IS_Data!D856,0,('Summary P&amp;L'!$D$6-2018-1)*12):OFFSET(IS_Data!D856,0,('Summary P&amp;L'!$D$6-2018-1)*12+'Summary P&amp;L'!$B$2-1))</f>
        <v>0</v>
      </c>
      <c r="E856" s="9">
        <f ca="1">OFFSET(IS_Data!D856,0,('Summary P&amp;L'!$D$6-2018)*12+'Summary P&amp;L'!$B$2-1)</f>
        <v>0</v>
      </c>
      <c r="F856" s="9">
        <f ca="1">OFFSET(IS_Data!D856,0,('Summary P&amp;L'!$D$6-2018-1)*12+'Summary P&amp;L'!$B$2-1)</f>
        <v>0</v>
      </c>
      <c r="G856" s="7">
        <f ca="1">+SUM(OFFSET(IS_Data!D856,0,(-2015+'Summary P&amp;L'!$D$6)*12+'Summary P&amp;L'!$B$1-1):OFFSET(IS_Data!D856,0,(-2015+'Summary P&amp;L'!$D$6)*12*2-1))</f>
        <v>0</v>
      </c>
      <c r="H856" s="10">
        <f>IS_Data!B856</f>
        <v>0</v>
      </c>
    </row>
    <row r="857" spans="1:8" x14ac:dyDescent="0.5">
      <c r="A857" s="9">
        <f>+IS_Data!C857</f>
        <v>0</v>
      </c>
      <c r="B857" s="135">
        <f>IF('Summary P&amp;L'!$F$4="Libs Master","Libs Master",IF(AND('Summary P&amp;L'!$F$4="Liberatores Rollup",AND(H857&lt;&gt;"Libs_G_MA",H857&lt;&gt;"Libs_G_PH"))=TRUE,"Liberatores Rollup",IF(AND('Summary P&amp;L'!$F$4="Libs Grill Rollup",OR(H857="Libs_G_MA",H857="Libs_G_PH"))=TRUE,"Libs Grill Rollup",H857)))</f>
        <v>0</v>
      </c>
      <c r="C857" s="9">
        <f>+IS_Data!A857</f>
        <v>0</v>
      </c>
      <c r="D857" s="9">
        <f ca="1">+SUM(OFFSET(IS_Data!D857,0,('Summary P&amp;L'!$D$6-2018-1)*12):OFFSET(IS_Data!D857,0,('Summary P&amp;L'!$D$6-2018-1)*12+'Summary P&amp;L'!$B$2-1))</f>
        <v>0</v>
      </c>
      <c r="E857" s="9">
        <f ca="1">OFFSET(IS_Data!D857,0,('Summary P&amp;L'!$D$6-2018)*12+'Summary P&amp;L'!$B$2-1)</f>
        <v>0</v>
      </c>
      <c r="F857" s="9">
        <f ca="1">OFFSET(IS_Data!D857,0,('Summary P&amp;L'!$D$6-2018-1)*12+'Summary P&amp;L'!$B$2-1)</f>
        <v>0</v>
      </c>
      <c r="G857" s="7">
        <f ca="1">+SUM(OFFSET(IS_Data!D857,0,(-2015+'Summary P&amp;L'!$D$6)*12+'Summary P&amp;L'!$B$1-1):OFFSET(IS_Data!D857,0,(-2015+'Summary P&amp;L'!$D$6)*12*2-1))</f>
        <v>0</v>
      </c>
      <c r="H857" s="10">
        <f>IS_Data!B857</f>
        <v>0</v>
      </c>
    </row>
    <row r="858" spans="1:8" x14ac:dyDescent="0.5">
      <c r="A858" s="9">
        <f>+IS_Data!C858</f>
        <v>0</v>
      </c>
      <c r="B858" s="135">
        <f>IF('Summary P&amp;L'!$F$4="Libs Master","Libs Master",IF(AND('Summary P&amp;L'!$F$4="Liberatores Rollup",AND(H858&lt;&gt;"Libs_G_MA",H858&lt;&gt;"Libs_G_PH"))=TRUE,"Liberatores Rollup",IF(AND('Summary P&amp;L'!$F$4="Libs Grill Rollup",OR(H858="Libs_G_MA",H858="Libs_G_PH"))=TRUE,"Libs Grill Rollup",H858)))</f>
        <v>0</v>
      </c>
      <c r="C858" s="9">
        <f>+IS_Data!A858</f>
        <v>0</v>
      </c>
      <c r="D858" s="9">
        <f ca="1">+SUM(OFFSET(IS_Data!D858,0,('Summary P&amp;L'!$D$6-2018-1)*12):OFFSET(IS_Data!D858,0,('Summary P&amp;L'!$D$6-2018-1)*12+'Summary P&amp;L'!$B$2-1))</f>
        <v>0</v>
      </c>
      <c r="E858" s="9">
        <f ca="1">OFFSET(IS_Data!D858,0,('Summary P&amp;L'!$D$6-2018)*12+'Summary P&amp;L'!$B$2-1)</f>
        <v>0</v>
      </c>
      <c r="F858" s="9">
        <f ca="1">OFFSET(IS_Data!D858,0,('Summary P&amp;L'!$D$6-2018-1)*12+'Summary P&amp;L'!$B$2-1)</f>
        <v>0</v>
      </c>
      <c r="G858" s="7">
        <f ca="1">+SUM(OFFSET(IS_Data!D858,0,(-2015+'Summary P&amp;L'!$D$6)*12+'Summary P&amp;L'!$B$1-1):OFFSET(IS_Data!D858,0,(-2015+'Summary P&amp;L'!$D$6)*12*2-1))</f>
        <v>0</v>
      </c>
      <c r="H858" s="10">
        <f>IS_Data!B858</f>
        <v>0</v>
      </c>
    </row>
    <row r="859" spans="1:8" x14ac:dyDescent="0.5">
      <c r="A859" s="9">
        <f>+IS_Data!C859</f>
        <v>0</v>
      </c>
      <c r="B859" s="135">
        <f>IF('Summary P&amp;L'!$F$4="Libs Master","Libs Master",IF(AND('Summary P&amp;L'!$F$4="Liberatores Rollup",AND(H859&lt;&gt;"Libs_G_MA",H859&lt;&gt;"Libs_G_PH"))=TRUE,"Liberatores Rollup",IF(AND('Summary P&amp;L'!$F$4="Libs Grill Rollup",OR(H859="Libs_G_MA",H859="Libs_G_PH"))=TRUE,"Libs Grill Rollup",H859)))</f>
        <v>0</v>
      </c>
      <c r="C859" s="9">
        <f>+IS_Data!A859</f>
        <v>0</v>
      </c>
      <c r="D859" s="9">
        <f ca="1">+SUM(OFFSET(IS_Data!D859,0,('Summary P&amp;L'!$D$6-2018-1)*12):OFFSET(IS_Data!D859,0,('Summary P&amp;L'!$D$6-2018-1)*12+'Summary P&amp;L'!$B$2-1))</f>
        <v>0</v>
      </c>
      <c r="E859" s="9">
        <f ca="1">OFFSET(IS_Data!D859,0,('Summary P&amp;L'!$D$6-2018)*12+'Summary P&amp;L'!$B$2-1)</f>
        <v>0</v>
      </c>
      <c r="F859" s="9">
        <f ca="1">OFFSET(IS_Data!D859,0,('Summary P&amp;L'!$D$6-2018-1)*12+'Summary P&amp;L'!$B$2-1)</f>
        <v>0</v>
      </c>
      <c r="G859" s="7">
        <f ca="1">+SUM(OFFSET(IS_Data!D859,0,(-2015+'Summary P&amp;L'!$D$6)*12+'Summary P&amp;L'!$B$1-1):OFFSET(IS_Data!D859,0,(-2015+'Summary P&amp;L'!$D$6)*12*2-1))</f>
        <v>0</v>
      </c>
      <c r="H859" s="10">
        <f>IS_Data!B859</f>
        <v>0</v>
      </c>
    </row>
    <row r="860" spans="1:8" x14ac:dyDescent="0.5">
      <c r="A860" s="9">
        <f>+IS_Data!C860</f>
        <v>0</v>
      </c>
      <c r="B860" s="135">
        <f>IF('Summary P&amp;L'!$F$4="Libs Master","Libs Master",IF(AND('Summary P&amp;L'!$F$4="Liberatores Rollup",AND(H860&lt;&gt;"Libs_G_MA",H860&lt;&gt;"Libs_G_PH"))=TRUE,"Liberatores Rollup",IF(AND('Summary P&amp;L'!$F$4="Libs Grill Rollup",OR(H860="Libs_G_MA",H860="Libs_G_PH"))=TRUE,"Libs Grill Rollup",H860)))</f>
        <v>0</v>
      </c>
      <c r="C860" s="9">
        <f>+IS_Data!A860</f>
        <v>0</v>
      </c>
      <c r="D860" s="9">
        <f ca="1">+SUM(OFFSET(IS_Data!D860,0,('Summary P&amp;L'!$D$6-2018-1)*12):OFFSET(IS_Data!D860,0,('Summary P&amp;L'!$D$6-2018-1)*12+'Summary P&amp;L'!$B$2-1))</f>
        <v>0</v>
      </c>
      <c r="E860" s="9">
        <f ca="1">OFFSET(IS_Data!D860,0,('Summary P&amp;L'!$D$6-2018)*12+'Summary P&amp;L'!$B$2-1)</f>
        <v>0</v>
      </c>
      <c r="F860" s="9">
        <f ca="1">OFFSET(IS_Data!D860,0,('Summary P&amp;L'!$D$6-2018-1)*12+'Summary P&amp;L'!$B$2-1)</f>
        <v>0</v>
      </c>
      <c r="G860" s="7">
        <f ca="1">+SUM(OFFSET(IS_Data!D860,0,(-2015+'Summary P&amp;L'!$D$6)*12+'Summary P&amp;L'!$B$1-1):OFFSET(IS_Data!D860,0,(-2015+'Summary P&amp;L'!$D$6)*12*2-1))</f>
        <v>0</v>
      </c>
      <c r="H860" s="10">
        <f>IS_Data!B860</f>
        <v>0</v>
      </c>
    </row>
    <row r="861" spans="1:8" x14ac:dyDescent="0.5">
      <c r="A861" s="9">
        <f>+IS_Data!C861</f>
        <v>0</v>
      </c>
      <c r="B861" s="135">
        <f>IF('Summary P&amp;L'!$F$4="Libs Master","Libs Master",IF(AND('Summary P&amp;L'!$F$4="Liberatores Rollup",AND(H861&lt;&gt;"Libs_G_MA",H861&lt;&gt;"Libs_G_PH"))=TRUE,"Liberatores Rollup",IF(AND('Summary P&amp;L'!$F$4="Libs Grill Rollup",OR(H861="Libs_G_MA",H861="Libs_G_PH"))=TRUE,"Libs Grill Rollup",H861)))</f>
        <v>0</v>
      </c>
      <c r="C861" s="9">
        <f>+IS_Data!A861</f>
        <v>0</v>
      </c>
      <c r="D861" s="9">
        <f ca="1">+SUM(OFFSET(IS_Data!D861,0,('Summary P&amp;L'!$D$6-2018-1)*12):OFFSET(IS_Data!D861,0,('Summary P&amp;L'!$D$6-2018-1)*12+'Summary P&amp;L'!$B$2-1))</f>
        <v>0</v>
      </c>
      <c r="E861" s="9">
        <f ca="1">OFFSET(IS_Data!D861,0,('Summary P&amp;L'!$D$6-2018)*12+'Summary P&amp;L'!$B$2-1)</f>
        <v>0</v>
      </c>
      <c r="F861" s="9">
        <f ca="1">OFFSET(IS_Data!D861,0,('Summary P&amp;L'!$D$6-2018-1)*12+'Summary P&amp;L'!$B$2-1)</f>
        <v>0</v>
      </c>
      <c r="G861" s="7">
        <f ca="1">+SUM(OFFSET(IS_Data!D861,0,(-2015+'Summary P&amp;L'!$D$6)*12+'Summary P&amp;L'!$B$1-1):OFFSET(IS_Data!D861,0,(-2015+'Summary P&amp;L'!$D$6)*12*2-1))</f>
        <v>0</v>
      </c>
      <c r="H861" s="10">
        <f>IS_Data!B861</f>
        <v>0</v>
      </c>
    </row>
    <row r="862" spans="1:8" x14ac:dyDescent="0.5">
      <c r="A862" s="9">
        <f>+IS_Data!C862</f>
        <v>0</v>
      </c>
      <c r="B862" s="135">
        <f>IF('Summary P&amp;L'!$F$4="Libs Master","Libs Master",IF(AND('Summary P&amp;L'!$F$4="Liberatores Rollup",AND(H862&lt;&gt;"Libs_G_MA",H862&lt;&gt;"Libs_G_PH"))=TRUE,"Liberatores Rollup",IF(AND('Summary P&amp;L'!$F$4="Libs Grill Rollup",OR(H862="Libs_G_MA",H862="Libs_G_PH"))=TRUE,"Libs Grill Rollup",H862)))</f>
        <v>0</v>
      </c>
      <c r="C862" s="9">
        <f>+IS_Data!A862</f>
        <v>0</v>
      </c>
      <c r="D862" s="9">
        <f ca="1">+SUM(OFFSET(IS_Data!D862,0,('Summary P&amp;L'!$D$6-2018-1)*12):OFFSET(IS_Data!D862,0,('Summary P&amp;L'!$D$6-2018-1)*12+'Summary P&amp;L'!$B$2-1))</f>
        <v>0</v>
      </c>
      <c r="E862" s="9">
        <f ca="1">OFFSET(IS_Data!D862,0,('Summary P&amp;L'!$D$6-2018)*12+'Summary P&amp;L'!$B$2-1)</f>
        <v>0</v>
      </c>
      <c r="F862" s="9">
        <f ca="1">OFFSET(IS_Data!D862,0,('Summary P&amp;L'!$D$6-2018-1)*12+'Summary P&amp;L'!$B$2-1)</f>
        <v>0</v>
      </c>
      <c r="G862" s="7">
        <f ca="1">+SUM(OFFSET(IS_Data!D862,0,(-2015+'Summary P&amp;L'!$D$6)*12+'Summary P&amp;L'!$B$1-1):OFFSET(IS_Data!D862,0,(-2015+'Summary P&amp;L'!$D$6)*12*2-1))</f>
        <v>0</v>
      </c>
      <c r="H862" s="10">
        <f>IS_Data!B862</f>
        <v>0</v>
      </c>
    </row>
    <row r="863" spans="1:8" x14ac:dyDescent="0.5">
      <c r="A863" s="9">
        <f>+IS_Data!C863</f>
        <v>0</v>
      </c>
      <c r="B863" s="135">
        <f>IF('Summary P&amp;L'!$F$4="Libs Master","Libs Master",IF(AND('Summary P&amp;L'!$F$4="Liberatores Rollup",AND(H863&lt;&gt;"Libs_G_MA",H863&lt;&gt;"Libs_G_PH"))=TRUE,"Liberatores Rollup",IF(AND('Summary P&amp;L'!$F$4="Libs Grill Rollup",OR(H863="Libs_G_MA",H863="Libs_G_PH"))=TRUE,"Libs Grill Rollup",H863)))</f>
        <v>0</v>
      </c>
      <c r="C863" s="9">
        <f>+IS_Data!A863</f>
        <v>0</v>
      </c>
      <c r="D863" s="9">
        <f ca="1">+SUM(OFFSET(IS_Data!D863,0,('Summary P&amp;L'!$D$6-2018-1)*12):OFFSET(IS_Data!D863,0,('Summary P&amp;L'!$D$6-2018-1)*12+'Summary P&amp;L'!$B$2-1))</f>
        <v>0</v>
      </c>
      <c r="E863" s="9">
        <f ca="1">OFFSET(IS_Data!D863,0,('Summary P&amp;L'!$D$6-2018)*12+'Summary P&amp;L'!$B$2-1)</f>
        <v>0</v>
      </c>
      <c r="F863" s="9">
        <f ca="1">OFFSET(IS_Data!D863,0,('Summary P&amp;L'!$D$6-2018-1)*12+'Summary P&amp;L'!$B$2-1)</f>
        <v>0</v>
      </c>
      <c r="G863" s="7">
        <f ca="1">+SUM(OFFSET(IS_Data!D863,0,(-2015+'Summary P&amp;L'!$D$6)*12+'Summary P&amp;L'!$B$1-1):OFFSET(IS_Data!D863,0,(-2015+'Summary P&amp;L'!$D$6)*12*2-1))</f>
        <v>0</v>
      </c>
      <c r="H863" s="10">
        <f>IS_Data!B863</f>
        <v>0</v>
      </c>
    </row>
    <row r="864" spans="1:8" x14ac:dyDescent="0.5">
      <c r="A864" s="9">
        <f>+IS_Data!C864</f>
        <v>0</v>
      </c>
      <c r="B864" s="135">
        <f>IF('Summary P&amp;L'!$F$4="Libs Master","Libs Master",IF(AND('Summary P&amp;L'!$F$4="Liberatores Rollup",AND(H864&lt;&gt;"Libs_G_MA",H864&lt;&gt;"Libs_G_PH"))=TRUE,"Liberatores Rollup",IF(AND('Summary P&amp;L'!$F$4="Libs Grill Rollup",OR(H864="Libs_G_MA",H864="Libs_G_PH"))=TRUE,"Libs Grill Rollup",H864)))</f>
        <v>0</v>
      </c>
      <c r="C864" s="9">
        <f>+IS_Data!A864</f>
        <v>0</v>
      </c>
      <c r="D864" s="9">
        <f ca="1">+SUM(OFFSET(IS_Data!D864,0,('Summary P&amp;L'!$D$6-2018-1)*12):OFFSET(IS_Data!D864,0,('Summary P&amp;L'!$D$6-2018-1)*12+'Summary P&amp;L'!$B$2-1))</f>
        <v>0</v>
      </c>
      <c r="E864" s="9">
        <f ca="1">OFFSET(IS_Data!D864,0,('Summary P&amp;L'!$D$6-2018)*12+'Summary P&amp;L'!$B$2-1)</f>
        <v>0</v>
      </c>
      <c r="F864" s="9">
        <f ca="1">OFFSET(IS_Data!D864,0,('Summary P&amp;L'!$D$6-2018-1)*12+'Summary P&amp;L'!$B$2-1)</f>
        <v>0</v>
      </c>
      <c r="G864" s="7">
        <f ca="1">+SUM(OFFSET(IS_Data!D864,0,(-2015+'Summary P&amp;L'!$D$6)*12+'Summary P&amp;L'!$B$1-1):OFFSET(IS_Data!D864,0,(-2015+'Summary P&amp;L'!$D$6)*12*2-1))</f>
        <v>0</v>
      </c>
      <c r="H864" s="10">
        <f>IS_Data!B864</f>
        <v>0</v>
      </c>
    </row>
    <row r="865" spans="1:8" x14ac:dyDescent="0.5">
      <c r="A865" s="9">
        <f>+IS_Data!C865</f>
        <v>0</v>
      </c>
      <c r="B865" s="135">
        <f>IF('Summary P&amp;L'!$F$4="Libs Master","Libs Master",IF(AND('Summary P&amp;L'!$F$4="Liberatores Rollup",AND(H865&lt;&gt;"Libs_G_MA",H865&lt;&gt;"Libs_G_PH"))=TRUE,"Liberatores Rollup",IF(AND('Summary P&amp;L'!$F$4="Libs Grill Rollup",OR(H865="Libs_G_MA",H865="Libs_G_PH"))=TRUE,"Libs Grill Rollup",H865)))</f>
        <v>0</v>
      </c>
      <c r="C865" s="9">
        <f>+IS_Data!A865</f>
        <v>0</v>
      </c>
      <c r="D865" s="9">
        <f ca="1">+SUM(OFFSET(IS_Data!D865,0,('Summary P&amp;L'!$D$6-2018-1)*12):OFFSET(IS_Data!D865,0,('Summary P&amp;L'!$D$6-2018-1)*12+'Summary P&amp;L'!$B$2-1))</f>
        <v>0</v>
      </c>
      <c r="E865" s="9">
        <f ca="1">OFFSET(IS_Data!D865,0,('Summary P&amp;L'!$D$6-2018)*12+'Summary P&amp;L'!$B$2-1)</f>
        <v>0</v>
      </c>
      <c r="F865" s="9">
        <f ca="1">OFFSET(IS_Data!D865,0,('Summary P&amp;L'!$D$6-2018-1)*12+'Summary P&amp;L'!$B$2-1)</f>
        <v>0</v>
      </c>
      <c r="G865" s="7">
        <f ca="1">+SUM(OFFSET(IS_Data!D865,0,(-2015+'Summary P&amp;L'!$D$6)*12+'Summary P&amp;L'!$B$1-1):OFFSET(IS_Data!D865,0,(-2015+'Summary P&amp;L'!$D$6)*12*2-1))</f>
        <v>0</v>
      </c>
      <c r="H865" s="10">
        <f>IS_Data!B865</f>
        <v>0</v>
      </c>
    </row>
    <row r="866" spans="1:8" x14ac:dyDescent="0.5">
      <c r="A866" s="9">
        <f>+IS_Data!C866</f>
        <v>0</v>
      </c>
      <c r="B866" s="135">
        <f>IF('Summary P&amp;L'!$F$4="Libs Master","Libs Master",IF(AND('Summary P&amp;L'!$F$4="Liberatores Rollup",AND(H866&lt;&gt;"Libs_G_MA",H866&lt;&gt;"Libs_G_PH"))=TRUE,"Liberatores Rollup",IF(AND('Summary P&amp;L'!$F$4="Libs Grill Rollup",OR(H866="Libs_G_MA",H866="Libs_G_PH"))=TRUE,"Libs Grill Rollup",H866)))</f>
        <v>0</v>
      </c>
      <c r="C866" s="9">
        <f>+IS_Data!A866</f>
        <v>0</v>
      </c>
      <c r="D866" s="9">
        <f ca="1">+SUM(OFFSET(IS_Data!D866,0,('Summary P&amp;L'!$D$6-2018-1)*12):OFFSET(IS_Data!D866,0,('Summary P&amp;L'!$D$6-2018-1)*12+'Summary P&amp;L'!$B$2-1))</f>
        <v>0</v>
      </c>
      <c r="E866" s="9">
        <f ca="1">OFFSET(IS_Data!D866,0,('Summary P&amp;L'!$D$6-2018)*12+'Summary P&amp;L'!$B$2-1)</f>
        <v>0</v>
      </c>
      <c r="F866" s="9">
        <f ca="1">OFFSET(IS_Data!D866,0,('Summary P&amp;L'!$D$6-2018-1)*12+'Summary P&amp;L'!$B$2-1)</f>
        <v>0</v>
      </c>
      <c r="G866" s="7">
        <f ca="1">+SUM(OFFSET(IS_Data!D866,0,(-2015+'Summary P&amp;L'!$D$6)*12+'Summary P&amp;L'!$B$1-1):OFFSET(IS_Data!D866,0,(-2015+'Summary P&amp;L'!$D$6)*12*2-1))</f>
        <v>0</v>
      </c>
      <c r="H866" s="10">
        <f>IS_Data!B866</f>
        <v>0</v>
      </c>
    </row>
    <row r="867" spans="1:8" x14ac:dyDescent="0.5">
      <c r="A867" s="9">
        <f>+IS_Data!C867</f>
        <v>0</v>
      </c>
      <c r="B867" s="135">
        <f>IF('Summary P&amp;L'!$F$4="Libs Master","Libs Master",IF(AND('Summary P&amp;L'!$F$4="Liberatores Rollup",AND(H867&lt;&gt;"Libs_G_MA",H867&lt;&gt;"Libs_G_PH"))=TRUE,"Liberatores Rollup",IF(AND('Summary P&amp;L'!$F$4="Libs Grill Rollup",OR(H867="Libs_G_MA",H867="Libs_G_PH"))=TRUE,"Libs Grill Rollup",H867)))</f>
        <v>0</v>
      </c>
      <c r="C867" s="9">
        <f>+IS_Data!A867</f>
        <v>0</v>
      </c>
      <c r="D867" s="9">
        <f ca="1">+SUM(OFFSET(IS_Data!D867,0,('Summary P&amp;L'!$D$6-2018-1)*12):OFFSET(IS_Data!D867,0,('Summary P&amp;L'!$D$6-2018-1)*12+'Summary P&amp;L'!$B$2-1))</f>
        <v>0</v>
      </c>
      <c r="E867" s="9">
        <f ca="1">OFFSET(IS_Data!D867,0,('Summary P&amp;L'!$D$6-2018)*12+'Summary P&amp;L'!$B$2-1)</f>
        <v>0</v>
      </c>
      <c r="F867" s="9">
        <f ca="1">OFFSET(IS_Data!D867,0,('Summary P&amp;L'!$D$6-2018-1)*12+'Summary P&amp;L'!$B$2-1)</f>
        <v>0</v>
      </c>
      <c r="G867" s="7">
        <f ca="1">+SUM(OFFSET(IS_Data!D867,0,(-2015+'Summary P&amp;L'!$D$6)*12+'Summary P&amp;L'!$B$1-1):OFFSET(IS_Data!D867,0,(-2015+'Summary P&amp;L'!$D$6)*12*2-1))</f>
        <v>0</v>
      </c>
      <c r="H867" s="10">
        <f>IS_Data!B867</f>
        <v>0</v>
      </c>
    </row>
    <row r="868" spans="1:8" x14ac:dyDescent="0.5">
      <c r="A868" s="9">
        <f>+IS_Data!C868</f>
        <v>0</v>
      </c>
      <c r="B868" s="135">
        <f>IF('Summary P&amp;L'!$F$4="Libs Master","Libs Master",IF(AND('Summary P&amp;L'!$F$4="Liberatores Rollup",AND(H868&lt;&gt;"Libs_G_MA",H868&lt;&gt;"Libs_G_PH"))=TRUE,"Liberatores Rollup",IF(AND('Summary P&amp;L'!$F$4="Libs Grill Rollup",OR(H868="Libs_G_MA",H868="Libs_G_PH"))=TRUE,"Libs Grill Rollup",H868)))</f>
        <v>0</v>
      </c>
      <c r="C868" s="9">
        <f>+IS_Data!A868</f>
        <v>0</v>
      </c>
      <c r="D868" s="9">
        <f ca="1">+SUM(OFFSET(IS_Data!D868,0,('Summary P&amp;L'!$D$6-2018-1)*12):OFFSET(IS_Data!D868,0,('Summary P&amp;L'!$D$6-2018-1)*12+'Summary P&amp;L'!$B$2-1))</f>
        <v>0</v>
      </c>
      <c r="E868" s="9">
        <f ca="1">OFFSET(IS_Data!D868,0,('Summary P&amp;L'!$D$6-2018)*12+'Summary P&amp;L'!$B$2-1)</f>
        <v>0</v>
      </c>
      <c r="F868" s="9">
        <f ca="1">OFFSET(IS_Data!D868,0,('Summary P&amp;L'!$D$6-2018-1)*12+'Summary P&amp;L'!$B$2-1)</f>
        <v>0</v>
      </c>
      <c r="G868" s="7">
        <f ca="1">+SUM(OFFSET(IS_Data!D868,0,(-2015+'Summary P&amp;L'!$D$6)*12+'Summary P&amp;L'!$B$1-1):OFFSET(IS_Data!D868,0,(-2015+'Summary P&amp;L'!$D$6)*12*2-1))</f>
        <v>0</v>
      </c>
      <c r="H868" s="10">
        <f>IS_Data!B868</f>
        <v>0</v>
      </c>
    </row>
    <row r="869" spans="1:8" x14ac:dyDescent="0.5">
      <c r="A869" s="9">
        <f>+IS_Data!C869</f>
        <v>0</v>
      </c>
      <c r="B869" s="135">
        <f>IF('Summary P&amp;L'!$F$4="Libs Master","Libs Master",IF(AND('Summary P&amp;L'!$F$4="Liberatores Rollup",AND(H869&lt;&gt;"Libs_G_MA",H869&lt;&gt;"Libs_G_PH"))=TRUE,"Liberatores Rollup",IF(AND('Summary P&amp;L'!$F$4="Libs Grill Rollup",OR(H869="Libs_G_MA",H869="Libs_G_PH"))=TRUE,"Libs Grill Rollup",H869)))</f>
        <v>0</v>
      </c>
      <c r="C869" s="9">
        <f>+IS_Data!A869</f>
        <v>0</v>
      </c>
      <c r="D869" s="9">
        <f ca="1">+SUM(OFFSET(IS_Data!D869,0,('Summary P&amp;L'!$D$6-2018-1)*12):OFFSET(IS_Data!D869,0,('Summary P&amp;L'!$D$6-2018-1)*12+'Summary P&amp;L'!$B$2-1))</f>
        <v>0</v>
      </c>
      <c r="E869" s="9">
        <f ca="1">OFFSET(IS_Data!D869,0,('Summary P&amp;L'!$D$6-2018)*12+'Summary P&amp;L'!$B$2-1)</f>
        <v>0</v>
      </c>
      <c r="F869" s="9">
        <f ca="1">OFFSET(IS_Data!D869,0,('Summary P&amp;L'!$D$6-2018-1)*12+'Summary P&amp;L'!$B$2-1)</f>
        <v>0</v>
      </c>
      <c r="G869" s="7">
        <f ca="1">+SUM(OFFSET(IS_Data!D869,0,(-2015+'Summary P&amp;L'!$D$6)*12+'Summary P&amp;L'!$B$1-1):OFFSET(IS_Data!D869,0,(-2015+'Summary P&amp;L'!$D$6)*12*2-1))</f>
        <v>0</v>
      </c>
      <c r="H869" s="10">
        <f>IS_Data!B869</f>
        <v>0</v>
      </c>
    </row>
    <row r="870" spans="1:8" x14ac:dyDescent="0.5">
      <c r="A870" s="9">
        <f>+IS_Data!C870</f>
        <v>0</v>
      </c>
      <c r="B870" s="135">
        <f>IF('Summary P&amp;L'!$F$4="Libs Master","Libs Master",IF(AND('Summary P&amp;L'!$F$4="Liberatores Rollup",AND(H870&lt;&gt;"Libs_G_MA",H870&lt;&gt;"Libs_G_PH"))=TRUE,"Liberatores Rollup",IF(AND('Summary P&amp;L'!$F$4="Libs Grill Rollup",OR(H870="Libs_G_MA",H870="Libs_G_PH"))=TRUE,"Libs Grill Rollup",H870)))</f>
        <v>0</v>
      </c>
      <c r="C870" s="9">
        <f>+IS_Data!A870</f>
        <v>0</v>
      </c>
      <c r="D870" s="9">
        <f ca="1">+SUM(OFFSET(IS_Data!D870,0,('Summary P&amp;L'!$D$6-2018-1)*12):OFFSET(IS_Data!D870,0,('Summary P&amp;L'!$D$6-2018-1)*12+'Summary P&amp;L'!$B$2-1))</f>
        <v>0</v>
      </c>
      <c r="E870" s="9">
        <f ca="1">OFFSET(IS_Data!D870,0,('Summary P&amp;L'!$D$6-2018)*12+'Summary P&amp;L'!$B$2-1)</f>
        <v>0</v>
      </c>
      <c r="F870" s="9">
        <f ca="1">OFFSET(IS_Data!D870,0,('Summary P&amp;L'!$D$6-2018-1)*12+'Summary P&amp;L'!$B$2-1)</f>
        <v>0</v>
      </c>
      <c r="G870" s="7">
        <f ca="1">+SUM(OFFSET(IS_Data!D870,0,(-2015+'Summary P&amp;L'!$D$6)*12+'Summary P&amp;L'!$B$1-1):OFFSET(IS_Data!D870,0,(-2015+'Summary P&amp;L'!$D$6)*12*2-1))</f>
        <v>0</v>
      </c>
      <c r="H870" s="10">
        <f>IS_Data!B870</f>
        <v>0</v>
      </c>
    </row>
    <row r="871" spans="1:8" x14ac:dyDescent="0.5">
      <c r="A871" s="9">
        <f>+IS_Data!C871</f>
        <v>0</v>
      </c>
      <c r="B871" s="135">
        <f>IF('Summary P&amp;L'!$F$4="Libs Master","Libs Master",IF(AND('Summary P&amp;L'!$F$4="Liberatores Rollup",AND(H871&lt;&gt;"Libs_G_MA",H871&lt;&gt;"Libs_G_PH"))=TRUE,"Liberatores Rollup",IF(AND('Summary P&amp;L'!$F$4="Libs Grill Rollup",OR(H871="Libs_G_MA",H871="Libs_G_PH"))=TRUE,"Libs Grill Rollup",H871)))</f>
        <v>0</v>
      </c>
      <c r="C871" s="9">
        <f>+IS_Data!A871</f>
        <v>0</v>
      </c>
      <c r="D871" s="9">
        <f ca="1">+SUM(OFFSET(IS_Data!D871,0,('Summary P&amp;L'!$D$6-2018-1)*12):OFFSET(IS_Data!D871,0,('Summary P&amp;L'!$D$6-2018-1)*12+'Summary P&amp;L'!$B$2-1))</f>
        <v>0</v>
      </c>
      <c r="E871" s="9">
        <f ca="1">OFFSET(IS_Data!D871,0,('Summary P&amp;L'!$D$6-2018)*12+'Summary P&amp;L'!$B$2-1)</f>
        <v>0</v>
      </c>
      <c r="F871" s="9">
        <f ca="1">OFFSET(IS_Data!D871,0,('Summary P&amp;L'!$D$6-2018-1)*12+'Summary P&amp;L'!$B$2-1)</f>
        <v>0</v>
      </c>
      <c r="G871" s="7">
        <f ca="1">+SUM(OFFSET(IS_Data!D871,0,(-2015+'Summary P&amp;L'!$D$6)*12+'Summary P&amp;L'!$B$1-1):OFFSET(IS_Data!D871,0,(-2015+'Summary P&amp;L'!$D$6)*12*2-1))</f>
        <v>0</v>
      </c>
      <c r="H871" s="10">
        <f>IS_Data!B871</f>
        <v>0</v>
      </c>
    </row>
    <row r="872" spans="1:8" x14ac:dyDescent="0.5">
      <c r="A872" s="9">
        <f>+IS_Data!C872</f>
        <v>0</v>
      </c>
      <c r="B872" s="135">
        <f>IF('Summary P&amp;L'!$F$4="Libs Master","Libs Master",IF(AND('Summary P&amp;L'!$F$4="Liberatores Rollup",AND(H872&lt;&gt;"Libs_G_MA",H872&lt;&gt;"Libs_G_PH"))=TRUE,"Liberatores Rollup",IF(AND('Summary P&amp;L'!$F$4="Libs Grill Rollup",OR(H872="Libs_G_MA",H872="Libs_G_PH"))=TRUE,"Libs Grill Rollup",H872)))</f>
        <v>0</v>
      </c>
      <c r="C872" s="9">
        <f>+IS_Data!A872</f>
        <v>0</v>
      </c>
      <c r="D872" s="9">
        <f ca="1">+SUM(OFFSET(IS_Data!D872,0,('Summary P&amp;L'!$D$6-2018-1)*12):OFFSET(IS_Data!D872,0,('Summary P&amp;L'!$D$6-2018-1)*12+'Summary P&amp;L'!$B$2-1))</f>
        <v>0</v>
      </c>
      <c r="E872" s="9">
        <f ca="1">OFFSET(IS_Data!D872,0,('Summary P&amp;L'!$D$6-2018)*12+'Summary P&amp;L'!$B$2-1)</f>
        <v>0</v>
      </c>
      <c r="F872" s="9">
        <f ca="1">OFFSET(IS_Data!D872,0,('Summary P&amp;L'!$D$6-2018-1)*12+'Summary P&amp;L'!$B$2-1)</f>
        <v>0</v>
      </c>
      <c r="G872" s="7">
        <f ca="1">+SUM(OFFSET(IS_Data!D872,0,(-2015+'Summary P&amp;L'!$D$6)*12+'Summary P&amp;L'!$B$1-1):OFFSET(IS_Data!D872,0,(-2015+'Summary P&amp;L'!$D$6)*12*2-1))</f>
        <v>0</v>
      </c>
      <c r="H872" s="10">
        <f>IS_Data!B872</f>
        <v>0</v>
      </c>
    </row>
    <row r="873" spans="1:8" x14ac:dyDescent="0.5">
      <c r="A873" s="9">
        <f>+IS_Data!C873</f>
        <v>0</v>
      </c>
      <c r="B873" s="135">
        <f>IF('Summary P&amp;L'!$F$4="Libs Master","Libs Master",IF(AND('Summary P&amp;L'!$F$4="Liberatores Rollup",AND(H873&lt;&gt;"Libs_G_MA",H873&lt;&gt;"Libs_G_PH"))=TRUE,"Liberatores Rollup",IF(AND('Summary P&amp;L'!$F$4="Libs Grill Rollup",OR(H873="Libs_G_MA",H873="Libs_G_PH"))=TRUE,"Libs Grill Rollup",H873)))</f>
        <v>0</v>
      </c>
      <c r="C873" s="9">
        <f>+IS_Data!A873</f>
        <v>0</v>
      </c>
      <c r="D873" s="9">
        <f ca="1">+SUM(OFFSET(IS_Data!D873,0,('Summary P&amp;L'!$D$6-2018-1)*12):OFFSET(IS_Data!D873,0,('Summary P&amp;L'!$D$6-2018-1)*12+'Summary P&amp;L'!$B$2-1))</f>
        <v>0</v>
      </c>
      <c r="E873" s="9">
        <f ca="1">OFFSET(IS_Data!D873,0,('Summary P&amp;L'!$D$6-2018)*12+'Summary P&amp;L'!$B$2-1)</f>
        <v>0</v>
      </c>
      <c r="F873" s="9">
        <f ca="1">OFFSET(IS_Data!D873,0,('Summary P&amp;L'!$D$6-2018-1)*12+'Summary P&amp;L'!$B$2-1)</f>
        <v>0</v>
      </c>
      <c r="G873" s="7">
        <f ca="1">+SUM(OFFSET(IS_Data!D873,0,(-2015+'Summary P&amp;L'!$D$6)*12+'Summary P&amp;L'!$B$1-1):OFFSET(IS_Data!D873,0,(-2015+'Summary P&amp;L'!$D$6)*12*2-1))</f>
        <v>0</v>
      </c>
      <c r="H873" s="10">
        <f>IS_Data!B873</f>
        <v>0</v>
      </c>
    </row>
    <row r="874" spans="1:8" x14ac:dyDescent="0.5">
      <c r="A874" s="9">
        <f>+IS_Data!C874</f>
        <v>0</v>
      </c>
      <c r="B874" s="135">
        <f>IF('Summary P&amp;L'!$F$4="Libs Master","Libs Master",IF(AND('Summary P&amp;L'!$F$4="Liberatores Rollup",AND(H874&lt;&gt;"Libs_G_MA",H874&lt;&gt;"Libs_G_PH"))=TRUE,"Liberatores Rollup",IF(AND('Summary P&amp;L'!$F$4="Libs Grill Rollup",OR(H874="Libs_G_MA",H874="Libs_G_PH"))=TRUE,"Libs Grill Rollup",H874)))</f>
        <v>0</v>
      </c>
      <c r="C874" s="9">
        <f>+IS_Data!A874</f>
        <v>0</v>
      </c>
      <c r="D874" s="9">
        <f ca="1">+SUM(OFFSET(IS_Data!D874,0,('Summary P&amp;L'!$D$6-2018-1)*12):OFFSET(IS_Data!D874,0,('Summary P&amp;L'!$D$6-2018-1)*12+'Summary P&amp;L'!$B$2-1))</f>
        <v>0</v>
      </c>
      <c r="E874" s="9">
        <f ca="1">OFFSET(IS_Data!D874,0,('Summary P&amp;L'!$D$6-2018)*12+'Summary P&amp;L'!$B$2-1)</f>
        <v>0</v>
      </c>
      <c r="F874" s="9">
        <f ca="1">OFFSET(IS_Data!D874,0,('Summary P&amp;L'!$D$6-2018-1)*12+'Summary P&amp;L'!$B$2-1)</f>
        <v>0</v>
      </c>
      <c r="G874" s="7">
        <f ca="1">+SUM(OFFSET(IS_Data!D874,0,(-2015+'Summary P&amp;L'!$D$6)*12+'Summary P&amp;L'!$B$1-1):OFFSET(IS_Data!D874,0,(-2015+'Summary P&amp;L'!$D$6)*12*2-1))</f>
        <v>0</v>
      </c>
      <c r="H874" s="10">
        <f>IS_Data!B874</f>
        <v>0</v>
      </c>
    </row>
    <row r="875" spans="1:8" x14ac:dyDescent="0.5">
      <c r="A875" s="9">
        <f>+IS_Data!C875</f>
        <v>0</v>
      </c>
      <c r="B875" s="135">
        <f>IF('Summary P&amp;L'!$F$4="Libs Master","Libs Master",IF(AND('Summary P&amp;L'!$F$4="Liberatores Rollup",AND(H875&lt;&gt;"Libs_G_MA",H875&lt;&gt;"Libs_G_PH"))=TRUE,"Liberatores Rollup",IF(AND('Summary P&amp;L'!$F$4="Libs Grill Rollup",OR(H875="Libs_G_MA",H875="Libs_G_PH"))=TRUE,"Libs Grill Rollup",H875)))</f>
        <v>0</v>
      </c>
      <c r="C875" s="9">
        <f>+IS_Data!A875</f>
        <v>0</v>
      </c>
      <c r="D875" s="9">
        <f ca="1">+SUM(OFFSET(IS_Data!D875,0,('Summary P&amp;L'!$D$6-2018-1)*12):OFFSET(IS_Data!D875,0,('Summary P&amp;L'!$D$6-2018-1)*12+'Summary P&amp;L'!$B$2-1))</f>
        <v>0</v>
      </c>
      <c r="E875" s="9">
        <f ca="1">OFFSET(IS_Data!D875,0,('Summary P&amp;L'!$D$6-2018)*12+'Summary P&amp;L'!$B$2-1)</f>
        <v>0</v>
      </c>
      <c r="F875" s="9">
        <f ca="1">OFFSET(IS_Data!D875,0,('Summary P&amp;L'!$D$6-2018-1)*12+'Summary P&amp;L'!$B$2-1)</f>
        <v>0</v>
      </c>
      <c r="G875" s="7">
        <f ca="1">+SUM(OFFSET(IS_Data!D875,0,(-2015+'Summary P&amp;L'!$D$6)*12+'Summary P&amp;L'!$B$1-1):OFFSET(IS_Data!D875,0,(-2015+'Summary P&amp;L'!$D$6)*12*2-1))</f>
        <v>0</v>
      </c>
      <c r="H875" s="10">
        <f>IS_Data!B875</f>
        <v>0</v>
      </c>
    </row>
    <row r="876" spans="1:8" x14ac:dyDescent="0.5">
      <c r="A876" s="9">
        <f>+IS_Data!C876</f>
        <v>0</v>
      </c>
      <c r="B876" s="135">
        <f>IF('Summary P&amp;L'!$F$4="Libs Master","Libs Master",IF(AND('Summary P&amp;L'!$F$4="Liberatores Rollup",AND(H876&lt;&gt;"Libs_G_MA",H876&lt;&gt;"Libs_G_PH"))=TRUE,"Liberatores Rollup",IF(AND('Summary P&amp;L'!$F$4="Libs Grill Rollup",OR(H876="Libs_G_MA",H876="Libs_G_PH"))=TRUE,"Libs Grill Rollup",H876)))</f>
        <v>0</v>
      </c>
      <c r="C876" s="9">
        <f>+IS_Data!A876</f>
        <v>0</v>
      </c>
      <c r="D876" s="9">
        <f ca="1">+SUM(OFFSET(IS_Data!D876,0,('Summary P&amp;L'!$D$6-2018-1)*12):OFFSET(IS_Data!D876,0,('Summary P&amp;L'!$D$6-2018-1)*12+'Summary P&amp;L'!$B$2-1))</f>
        <v>0</v>
      </c>
      <c r="E876" s="9">
        <f ca="1">OFFSET(IS_Data!D876,0,('Summary P&amp;L'!$D$6-2018)*12+'Summary P&amp;L'!$B$2-1)</f>
        <v>0</v>
      </c>
      <c r="F876" s="9">
        <f ca="1">OFFSET(IS_Data!D876,0,('Summary P&amp;L'!$D$6-2018-1)*12+'Summary P&amp;L'!$B$2-1)</f>
        <v>0</v>
      </c>
      <c r="G876" s="7">
        <f ca="1">+SUM(OFFSET(IS_Data!D876,0,(-2015+'Summary P&amp;L'!$D$6)*12+'Summary P&amp;L'!$B$1-1):OFFSET(IS_Data!D876,0,(-2015+'Summary P&amp;L'!$D$6)*12*2-1))</f>
        <v>0</v>
      </c>
      <c r="H876" s="10">
        <f>IS_Data!B876</f>
        <v>0</v>
      </c>
    </row>
    <row r="877" spans="1:8" x14ac:dyDescent="0.5">
      <c r="A877" s="9">
        <f>+IS_Data!C877</f>
        <v>0</v>
      </c>
      <c r="B877" s="135">
        <f>IF('Summary P&amp;L'!$F$4="Libs Master","Libs Master",IF(AND('Summary P&amp;L'!$F$4="Liberatores Rollup",AND(H877&lt;&gt;"Libs_G_MA",H877&lt;&gt;"Libs_G_PH"))=TRUE,"Liberatores Rollup",IF(AND('Summary P&amp;L'!$F$4="Libs Grill Rollup",OR(H877="Libs_G_MA",H877="Libs_G_PH"))=TRUE,"Libs Grill Rollup",H877)))</f>
        <v>0</v>
      </c>
      <c r="C877" s="9">
        <f>+IS_Data!A877</f>
        <v>0</v>
      </c>
      <c r="D877" s="9">
        <f ca="1">+SUM(OFFSET(IS_Data!D877,0,('Summary P&amp;L'!$D$6-2018-1)*12):OFFSET(IS_Data!D877,0,('Summary P&amp;L'!$D$6-2018-1)*12+'Summary P&amp;L'!$B$2-1))</f>
        <v>0</v>
      </c>
      <c r="E877" s="9">
        <f ca="1">OFFSET(IS_Data!D877,0,('Summary P&amp;L'!$D$6-2018)*12+'Summary P&amp;L'!$B$2-1)</f>
        <v>0</v>
      </c>
      <c r="F877" s="9">
        <f ca="1">OFFSET(IS_Data!D877,0,('Summary P&amp;L'!$D$6-2018-1)*12+'Summary P&amp;L'!$B$2-1)</f>
        <v>0</v>
      </c>
      <c r="G877" s="7">
        <f ca="1">+SUM(OFFSET(IS_Data!D877,0,(-2015+'Summary P&amp;L'!$D$6)*12+'Summary P&amp;L'!$B$1-1):OFFSET(IS_Data!D877,0,(-2015+'Summary P&amp;L'!$D$6)*12*2-1))</f>
        <v>0</v>
      </c>
      <c r="H877" s="10">
        <f>IS_Data!B877</f>
        <v>0</v>
      </c>
    </row>
    <row r="878" spans="1:8" x14ac:dyDescent="0.5">
      <c r="A878" s="9">
        <f>+IS_Data!C878</f>
        <v>0</v>
      </c>
      <c r="B878" s="135">
        <f>IF('Summary P&amp;L'!$F$4="Libs Master","Libs Master",IF(AND('Summary P&amp;L'!$F$4="Liberatores Rollup",AND(H878&lt;&gt;"Libs_G_MA",H878&lt;&gt;"Libs_G_PH"))=TRUE,"Liberatores Rollup",IF(AND('Summary P&amp;L'!$F$4="Libs Grill Rollup",OR(H878="Libs_G_MA",H878="Libs_G_PH"))=TRUE,"Libs Grill Rollup",H878)))</f>
        <v>0</v>
      </c>
      <c r="C878" s="9">
        <f>+IS_Data!A878</f>
        <v>0</v>
      </c>
      <c r="D878" s="9">
        <f ca="1">+SUM(OFFSET(IS_Data!D878,0,('Summary P&amp;L'!$D$6-2018-1)*12):OFFSET(IS_Data!D878,0,('Summary P&amp;L'!$D$6-2018-1)*12+'Summary P&amp;L'!$B$2-1))</f>
        <v>0</v>
      </c>
      <c r="E878" s="9">
        <f ca="1">OFFSET(IS_Data!D878,0,('Summary P&amp;L'!$D$6-2018)*12+'Summary P&amp;L'!$B$2-1)</f>
        <v>0</v>
      </c>
      <c r="F878" s="9">
        <f ca="1">OFFSET(IS_Data!D878,0,('Summary P&amp;L'!$D$6-2018-1)*12+'Summary P&amp;L'!$B$2-1)</f>
        <v>0</v>
      </c>
      <c r="G878" s="7">
        <f ca="1">+SUM(OFFSET(IS_Data!D878,0,(-2015+'Summary P&amp;L'!$D$6)*12+'Summary P&amp;L'!$B$1-1):OFFSET(IS_Data!D878,0,(-2015+'Summary P&amp;L'!$D$6)*12*2-1))</f>
        <v>0</v>
      </c>
      <c r="H878" s="10">
        <f>IS_Data!B878</f>
        <v>0</v>
      </c>
    </row>
    <row r="879" spans="1:8" x14ac:dyDescent="0.5">
      <c r="A879" s="9">
        <f>+IS_Data!C879</f>
        <v>0</v>
      </c>
      <c r="B879" s="135">
        <f>IF('Summary P&amp;L'!$F$4="Libs Master","Libs Master",IF(AND('Summary P&amp;L'!$F$4="Liberatores Rollup",AND(H879&lt;&gt;"Libs_G_MA",H879&lt;&gt;"Libs_G_PH"))=TRUE,"Liberatores Rollup",IF(AND('Summary P&amp;L'!$F$4="Libs Grill Rollup",OR(H879="Libs_G_MA",H879="Libs_G_PH"))=TRUE,"Libs Grill Rollup",H879)))</f>
        <v>0</v>
      </c>
      <c r="C879" s="9">
        <f>+IS_Data!A879</f>
        <v>0</v>
      </c>
      <c r="D879" s="9">
        <f ca="1">+SUM(OFFSET(IS_Data!D879,0,('Summary P&amp;L'!$D$6-2018-1)*12):OFFSET(IS_Data!D879,0,('Summary P&amp;L'!$D$6-2018-1)*12+'Summary P&amp;L'!$B$2-1))</f>
        <v>0</v>
      </c>
      <c r="E879" s="9">
        <f ca="1">OFFSET(IS_Data!D879,0,('Summary P&amp;L'!$D$6-2018)*12+'Summary P&amp;L'!$B$2-1)</f>
        <v>0</v>
      </c>
      <c r="F879" s="9">
        <f ca="1">OFFSET(IS_Data!D879,0,('Summary P&amp;L'!$D$6-2018-1)*12+'Summary P&amp;L'!$B$2-1)</f>
        <v>0</v>
      </c>
      <c r="G879" s="7">
        <f ca="1">+SUM(OFFSET(IS_Data!D879,0,(-2015+'Summary P&amp;L'!$D$6)*12+'Summary P&amp;L'!$B$1-1):OFFSET(IS_Data!D879,0,(-2015+'Summary P&amp;L'!$D$6)*12*2-1))</f>
        <v>0</v>
      </c>
      <c r="H879" s="10">
        <f>IS_Data!B879</f>
        <v>0</v>
      </c>
    </row>
    <row r="880" spans="1:8" x14ac:dyDescent="0.5">
      <c r="A880" s="9">
        <f>+IS_Data!C880</f>
        <v>0</v>
      </c>
      <c r="B880" s="135">
        <f>IF('Summary P&amp;L'!$F$4="Libs Master","Libs Master",IF(AND('Summary P&amp;L'!$F$4="Liberatores Rollup",AND(H880&lt;&gt;"Libs_G_MA",H880&lt;&gt;"Libs_G_PH"))=TRUE,"Liberatores Rollup",IF(AND('Summary P&amp;L'!$F$4="Libs Grill Rollup",OR(H880="Libs_G_MA",H880="Libs_G_PH"))=TRUE,"Libs Grill Rollup",H880)))</f>
        <v>0</v>
      </c>
      <c r="C880" s="9">
        <f>+IS_Data!A880</f>
        <v>0</v>
      </c>
      <c r="D880" s="9">
        <f ca="1">+SUM(OFFSET(IS_Data!D880,0,('Summary P&amp;L'!$D$6-2018-1)*12):OFFSET(IS_Data!D880,0,('Summary P&amp;L'!$D$6-2018-1)*12+'Summary P&amp;L'!$B$2-1))</f>
        <v>0</v>
      </c>
      <c r="E880" s="9">
        <f ca="1">OFFSET(IS_Data!D880,0,('Summary P&amp;L'!$D$6-2018)*12+'Summary P&amp;L'!$B$2-1)</f>
        <v>0</v>
      </c>
      <c r="F880" s="9">
        <f ca="1">OFFSET(IS_Data!D880,0,('Summary P&amp;L'!$D$6-2018-1)*12+'Summary P&amp;L'!$B$2-1)</f>
        <v>0</v>
      </c>
      <c r="G880" s="7">
        <f ca="1">+SUM(OFFSET(IS_Data!D880,0,(-2015+'Summary P&amp;L'!$D$6)*12+'Summary P&amp;L'!$B$1-1):OFFSET(IS_Data!D880,0,(-2015+'Summary P&amp;L'!$D$6)*12*2-1))</f>
        <v>0</v>
      </c>
      <c r="H880" s="10">
        <f>IS_Data!B880</f>
        <v>0</v>
      </c>
    </row>
    <row r="881" spans="1:8" x14ac:dyDescent="0.5">
      <c r="A881" s="9">
        <f>+IS_Data!C881</f>
        <v>0</v>
      </c>
      <c r="B881" s="135">
        <f>IF('Summary P&amp;L'!$F$4="Libs Master","Libs Master",IF(AND('Summary P&amp;L'!$F$4="Liberatores Rollup",AND(H881&lt;&gt;"Libs_G_MA",H881&lt;&gt;"Libs_G_PH"))=TRUE,"Liberatores Rollup",IF(AND('Summary P&amp;L'!$F$4="Libs Grill Rollup",OR(H881="Libs_G_MA",H881="Libs_G_PH"))=TRUE,"Libs Grill Rollup",H881)))</f>
        <v>0</v>
      </c>
      <c r="C881" s="9">
        <f>+IS_Data!A881</f>
        <v>0</v>
      </c>
      <c r="D881" s="9">
        <f ca="1">+SUM(OFFSET(IS_Data!D881,0,('Summary P&amp;L'!$D$6-2018-1)*12):OFFSET(IS_Data!D881,0,('Summary P&amp;L'!$D$6-2018-1)*12+'Summary P&amp;L'!$B$2-1))</f>
        <v>0</v>
      </c>
      <c r="E881" s="9">
        <f ca="1">OFFSET(IS_Data!D881,0,('Summary P&amp;L'!$D$6-2018)*12+'Summary P&amp;L'!$B$2-1)</f>
        <v>0</v>
      </c>
      <c r="F881" s="9">
        <f ca="1">OFFSET(IS_Data!D881,0,('Summary P&amp;L'!$D$6-2018-1)*12+'Summary P&amp;L'!$B$2-1)</f>
        <v>0</v>
      </c>
      <c r="G881" s="7">
        <f ca="1">+SUM(OFFSET(IS_Data!D881,0,(-2015+'Summary P&amp;L'!$D$6)*12+'Summary P&amp;L'!$B$1-1):OFFSET(IS_Data!D881,0,(-2015+'Summary P&amp;L'!$D$6)*12*2-1))</f>
        <v>0</v>
      </c>
      <c r="H881" s="10">
        <f>IS_Data!B881</f>
        <v>0</v>
      </c>
    </row>
    <row r="882" spans="1:8" x14ac:dyDescent="0.5">
      <c r="A882" s="9">
        <f>+IS_Data!C882</f>
        <v>0</v>
      </c>
      <c r="B882" s="135">
        <f>IF('Summary P&amp;L'!$F$4="Libs Master","Libs Master",IF(AND('Summary P&amp;L'!$F$4="Liberatores Rollup",AND(H882&lt;&gt;"Libs_G_MA",H882&lt;&gt;"Libs_G_PH"))=TRUE,"Liberatores Rollup",IF(AND('Summary P&amp;L'!$F$4="Libs Grill Rollup",OR(H882="Libs_G_MA",H882="Libs_G_PH"))=TRUE,"Libs Grill Rollup",H882)))</f>
        <v>0</v>
      </c>
      <c r="C882" s="9">
        <f>+IS_Data!A882</f>
        <v>0</v>
      </c>
      <c r="D882" s="9">
        <f ca="1">+SUM(OFFSET(IS_Data!D882,0,('Summary P&amp;L'!$D$6-2018-1)*12):OFFSET(IS_Data!D882,0,('Summary P&amp;L'!$D$6-2018-1)*12+'Summary P&amp;L'!$B$2-1))</f>
        <v>0</v>
      </c>
      <c r="E882" s="9">
        <f ca="1">OFFSET(IS_Data!D882,0,('Summary P&amp;L'!$D$6-2018)*12+'Summary P&amp;L'!$B$2-1)</f>
        <v>0</v>
      </c>
      <c r="F882" s="9">
        <f ca="1">OFFSET(IS_Data!D882,0,('Summary P&amp;L'!$D$6-2018-1)*12+'Summary P&amp;L'!$B$2-1)</f>
        <v>0</v>
      </c>
      <c r="G882" s="7">
        <f ca="1">+SUM(OFFSET(IS_Data!D882,0,(-2015+'Summary P&amp;L'!$D$6)*12+'Summary P&amp;L'!$B$1-1):OFFSET(IS_Data!D882,0,(-2015+'Summary P&amp;L'!$D$6)*12*2-1))</f>
        <v>0</v>
      </c>
      <c r="H882" s="10">
        <f>IS_Data!B882</f>
        <v>0</v>
      </c>
    </row>
    <row r="883" spans="1:8" x14ac:dyDescent="0.5">
      <c r="A883" s="9">
        <f>+IS_Data!C883</f>
        <v>0</v>
      </c>
      <c r="B883" s="135">
        <f>IF('Summary P&amp;L'!$F$4="Libs Master","Libs Master",IF(AND('Summary P&amp;L'!$F$4="Liberatores Rollup",AND(H883&lt;&gt;"Libs_G_MA",H883&lt;&gt;"Libs_G_PH"))=TRUE,"Liberatores Rollup",IF(AND('Summary P&amp;L'!$F$4="Libs Grill Rollup",OR(H883="Libs_G_MA",H883="Libs_G_PH"))=TRUE,"Libs Grill Rollup",H883)))</f>
        <v>0</v>
      </c>
      <c r="C883" s="9">
        <f>+IS_Data!A883</f>
        <v>0</v>
      </c>
      <c r="D883" s="9">
        <f ca="1">+SUM(OFFSET(IS_Data!D883,0,('Summary P&amp;L'!$D$6-2018-1)*12):OFFSET(IS_Data!D883,0,('Summary P&amp;L'!$D$6-2018-1)*12+'Summary P&amp;L'!$B$2-1))</f>
        <v>0</v>
      </c>
      <c r="E883" s="9">
        <f ca="1">OFFSET(IS_Data!D883,0,('Summary P&amp;L'!$D$6-2018)*12+'Summary P&amp;L'!$B$2-1)</f>
        <v>0</v>
      </c>
      <c r="F883" s="9">
        <f ca="1">OFFSET(IS_Data!D883,0,('Summary P&amp;L'!$D$6-2018-1)*12+'Summary P&amp;L'!$B$2-1)</f>
        <v>0</v>
      </c>
      <c r="G883" s="7">
        <f ca="1">+SUM(OFFSET(IS_Data!D883,0,(-2015+'Summary P&amp;L'!$D$6)*12+'Summary P&amp;L'!$B$1-1):OFFSET(IS_Data!D883,0,(-2015+'Summary P&amp;L'!$D$6)*12*2-1))</f>
        <v>0</v>
      </c>
      <c r="H883" s="10">
        <f>IS_Data!B883</f>
        <v>0</v>
      </c>
    </row>
    <row r="884" spans="1:8" x14ac:dyDescent="0.5">
      <c r="A884" s="9">
        <f>+IS_Data!C884</f>
        <v>0</v>
      </c>
      <c r="B884" s="135">
        <f>IF('Summary P&amp;L'!$F$4="Libs Master","Libs Master",IF(AND('Summary P&amp;L'!$F$4="Liberatores Rollup",AND(H884&lt;&gt;"Libs_G_MA",H884&lt;&gt;"Libs_G_PH"))=TRUE,"Liberatores Rollup",IF(AND('Summary P&amp;L'!$F$4="Libs Grill Rollup",OR(H884="Libs_G_MA",H884="Libs_G_PH"))=TRUE,"Libs Grill Rollup",H884)))</f>
        <v>0</v>
      </c>
      <c r="C884" s="9">
        <f>+IS_Data!A884</f>
        <v>0</v>
      </c>
      <c r="D884" s="9">
        <f ca="1">+SUM(OFFSET(IS_Data!D884,0,('Summary P&amp;L'!$D$6-2018-1)*12):OFFSET(IS_Data!D884,0,('Summary P&amp;L'!$D$6-2018-1)*12+'Summary P&amp;L'!$B$2-1))</f>
        <v>0</v>
      </c>
      <c r="E884" s="9">
        <f ca="1">OFFSET(IS_Data!D884,0,('Summary P&amp;L'!$D$6-2018)*12+'Summary P&amp;L'!$B$2-1)</f>
        <v>0</v>
      </c>
      <c r="F884" s="9">
        <f ca="1">OFFSET(IS_Data!D884,0,('Summary P&amp;L'!$D$6-2018-1)*12+'Summary P&amp;L'!$B$2-1)</f>
        <v>0</v>
      </c>
      <c r="G884" s="7">
        <f ca="1">+SUM(OFFSET(IS_Data!D884,0,(-2015+'Summary P&amp;L'!$D$6)*12+'Summary P&amp;L'!$B$1-1):OFFSET(IS_Data!D884,0,(-2015+'Summary P&amp;L'!$D$6)*12*2-1))</f>
        <v>0</v>
      </c>
      <c r="H884" s="10">
        <f>IS_Data!B884</f>
        <v>0</v>
      </c>
    </row>
    <row r="885" spans="1:8" x14ac:dyDescent="0.5">
      <c r="A885" s="9">
        <f>+IS_Data!C885</f>
        <v>0</v>
      </c>
      <c r="B885" s="135">
        <f>IF('Summary P&amp;L'!$F$4="Libs Master","Libs Master",IF(AND('Summary P&amp;L'!$F$4="Liberatores Rollup",AND(H885&lt;&gt;"Libs_G_MA",H885&lt;&gt;"Libs_G_PH"))=TRUE,"Liberatores Rollup",IF(AND('Summary P&amp;L'!$F$4="Libs Grill Rollup",OR(H885="Libs_G_MA",H885="Libs_G_PH"))=TRUE,"Libs Grill Rollup",H885)))</f>
        <v>0</v>
      </c>
      <c r="C885" s="9">
        <f>+IS_Data!A885</f>
        <v>0</v>
      </c>
      <c r="D885" s="9">
        <f ca="1">+SUM(OFFSET(IS_Data!D885,0,('Summary P&amp;L'!$D$6-2018-1)*12):OFFSET(IS_Data!D885,0,('Summary P&amp;L'!$D$6-2018-1)*12+'Summary P&amp;L'!$B$2-1))</f>
        <v>0</v>
      </c>
      <c r="E885" s="9">
        <f ca="1">OFFSET(IS_Data!D885,0,('Summary P&amp;L'!$D$6-2018)*12+'Summary P&amp;L'!$B$2-1)</f>
        <v>0</v>
      </c>
      <c r="F885" s="9">
        <f ca="1">OFFSET(IS_Data!D885,0,('Summary P&amp;L'!$D$6-2018-1)*12+'Summary P&amp;L'!$B$2-1)</f>
        <v>0</v>
      </c>
      <c r="G885" s="7">
        <f ca="1">+SUM(OFFSET(IS_Data!D885,0,(-2015+'Summary P&amp;L'!$D$6)*12+'Summary P&amp;L'!$B$1-1):OFFSET(IS_Data!D885,0,(-2015+'Summary P&amp;L'!$D$6)*12*2-1))</f>
        <v>0</v>
      </c>
      <c r="H885" s="10">
        <f>IS_Data!B885</f>
        <v>0</v>
      </c>
    </row>
    <row r="886" spans="1:8" x14ac:dyDescent="0.5">
      <c r="A886" s="9">
        <f>+IS_Data!C886</f>
        <v>0</v>
      </c>
      <c r="B886" s="135">
        <f>IF('Summary P&amp;L'!$F$4="Libs Master","Libs Master",IF(AND('Summary P&amp;L'!$F$4="Liberatores Rollup",AND(H886&lt;&gt;"Libs_G_MA",H886&lt;&gt;"Libs_G_PH"))=TRUE,"Liberatores Rollup",IF(AND('Summary P&amp;L'!$F$4="Libs Grill Rollup",OR(H886="Libs_G_MA",H886="Libs_G_PH"))=TRUE,"Libs Grill Rollup",H886)))</f>
        <v>0</v>
      </c>
      <c r="C886" s="9">
        <f>+IS_Data!A886</f>
        <v>0</v>
      </c>
      <c r="D886" s="9">
        <f ca="1">+SUM(OFFSET(IS_Data!D886,0,('Summary P&amp;L'!$D$6-2018-1)*12):OFFSET(IS_Data!D886,0,('Summary P&amp;L'!$D$6-2018-1)*12+'Summary P&amp;L'!$B$2-1))</f>
        <v>0</v>
      </c>
      <c r="E886" s="9">
        <f ca="1">OFFSET(IS_Data!D886,0,('Summary P&amp;L'!$D$6-2018)*12+'Summary P&amp;L'!$B$2-1)</f>
        <v>0</v>
      </c>
      <c r="F886" s="9">
        <f ca="1">OFFSET(IS_Data!D886,0,('Summary P&amp;L'!$D$6-2018-1)*12+'Summary P&amp;L'!$B$2-1)</f>
        <v>0</v>
      </c>
      <c r="G886" s="7">
        <f ca="1">+SUM(OFFSET(IS_Data!D886,0,(-2015+'Summary P&amp;L'!$D$6)*12+'Summary P&amp;L'!$B$1-1):OFFSET(IS_Data!D886,0,(-2015+'Summary P&amp;L'!$D$6)*12*2-1))</f>
        <v>0</v>
      </c>
      <c r="H886" s="10">
        <f>IS_Data!B886</f>
        <v>0</v>
      </c>
    </row>
    <row r="887" spans="1:8" x14ac:dyDescent="0.5">
      <c r="A887" s="9">
        <f>+IS_Data!C887</f>
        <v>0</v>
      </c>
      <c r="B887" s="135">
        <f>IF('Summary P&amp;L'!$F$4="Libs Master","Libs Master",IF(AND('Summary P&amp;L'!$F$4="Liberatores Rollup",AND(H887&lt;&gt;"Libs_G_MA",H887&lt;&gt;"Libs_G_PH"))=TRUE,"Liberatores Rollup",IF(AND('Summary P&amp;L'!$F$4="Libs Grill Rollup",OR(H887="Libs_G_MA",H887="Libs_G_PH"))=TRUE,"Libs Grill Rollup",H887)))</f>
        <v>0</v>
      </c>
      <c r="C887" s="9">
        <f>+IS_Data!A887</f>
        <v>0</v>
      </c>
      <c r="D887" s="9">
        <f ca="1">+SUM(OFFSET(IS_Data!D887,0,('Summary P&amp;L'!$D$6-2018-1)*12):OFFSET(IS_Data!D887,0,('Summary P&amp;L'!$D$6-2018-1)*12+'Summary P&amp;L'!$B$2-1))</f>
        <v>0</v>
      </c>
      <c r="E887" s="9">
        <f ca="1">OFFSET(IS_Data!D887,0,('Summary P&amp;L'!$D$6-2018)*12+'Summary P&amp;L'!$B$2-1)</f>
        <v>0</v>
      </c>
      <c r="F887" s="9">
        <f ca="1">OFFSET(IS_Data!D887,0,('Summary P&amp;L'!$D$6-2018-1)*12+'Summary P&amp;L'!$B$2-1)</f>
        <v>0</v>
      </c>
      <c r="G887" s="7">
        <f ca="1">+SUM(OFFSET(IS_Data!D887,0,(-2015+'Summary P&amp;L'!$D$6)*12+'Summary P&amp;L'!$B$1-1):OFFSET(IS_Data!D887,0,(-2015+'Summary P&amp;L'!$D$6)*12*2-1))</f>
        <v>0</v>
      </c>
      <c r="H887" s="10">
        <f>IS_Data!B887</f>
        <v>0</v>
      </c>
    </row>
    <row r="888" spans="1:8" x14ac:dyDescent="0.5">
      <c r="A888" s="9">
        <f>+IS_Data!C888</f>
        <v>0</v>
      </c>
      <c r="B888" s="135">
        <f>IF('Summary P&amp;L'!$F$4="Libs Master","Libs Master",IF(AND('Summary P&amp;L'!$F$4="Liberatores Rollup",AND(H888&lt;&gt;"Libs_G_MA",H888&lt;&gt;"Libs_G_PH"))=TRUE,"Liberatores Rollup",IF(AND('Summary P&amp;L'!$F$4="Libs Grill Rollup",OR(H888="Libs_G_MA",H888="Libs_G_PH"))=TRUE,"Libs Grill Rollup",H888)))</f>
        <v>0</v>
      </c>
      <c r="C888" s="9">
        <f>+IS_Data!A888</f>
        <v>0</v>
      </c>
      <c r="D888" s="9">
        <f ca="1">+SUM(OFFSET(IS_Data!D888,0,('Summary P&amp;L'!$D$6-2018-1)*12):OFFSET(IS_Data!D888,0,('Summary P&amp;L'!$D$6-2018-1)*12+'Summary P&amp;L'!$B$2-1))</f>
        <v>0</v>
      </c>
      <c r="E888" s="9">
        <f ca="1">OFFSET(IS_Data!D888,0,('Summary P&amp;L'!$D$6-2018)*12+'Summary P&amp;L'!$B$2-1)</f>
        <v>0</v>
      </c>
      <c r="F888" s="9">
        <f ca="1">OFFSET(IS_Data!D888,0,('Summary P&amp;L'!$D$6-2018-1)*12+'Summary P&amp;L'!$B$2-1)</f>
        <v>0</v>
      </c>
      <c r="G888" s="7">
        <f ca="1">+SUM(OFFSET(IS_Data!D888,0,(-2015+'Summary P&amp;L'!$D$6)*12+'Summary P&amp;L'!$B$1-1):OFFSET(IS_Data!D888,0,(-2015+'Summary P&amp;L'!$D$6)*12*2-1))</f>
        <v>0</v>
      </c>
      <c r="H888" s="10">
        <f>IS_Data!B888</f>
        <v>0</v>
      </c>
    </row>
    <row r="889" spans="1:8" x14ac:dyDescent="0.5">
      <c r="A889" s="9">
        <f>+IS_Data!C889</f>
        <v>0</v>
      </c>
      <c r="B889" s="135">
        <f>IF('Summary P&amp;L'!$F$4="Libs Master","Libs Master",IF(AND('Summary P&amp;L'!$F$4="Liberatores Rollup",AND(H889&lt;&gt;"Libs_G_MA",H889&lt;&gt;"Libs_G_PH"))=TRUE,"Liberatores Rollup",IF(AND('Summary P&amp;L'!$F$4="Libs Grill Rollup",OR(H889="Libs_G_MA",H889="Libs_G_PH"))=TRUE,"Libs Grill Rollup",H889)))</f>
        <v>0</v>
      </c>
      <c r="C889" s="9">
        <f>+IS_Data!A889</f>
        <v>0</v>
      </c>
      <c r="D889" s="9">
        <f ca="1">+SUM(OFFSET(IS_Data!D889,0,('Summary P&amp;L'!$D$6-2018-1)*12):OFFSET(IS_Data!D889,0,('Summary P&amp;L'!$D$6-2018-1)*12+'Summary P&amp;L'!$B$2-1))</f>
        <v>0</v>
      </c>
      <c r="E889" s="9">
        <f ca="1">OFFSET(IS_Data!D889,0,('Summary P&amp;L'!$D$6-2018)*12+'Summary P&amp;L'!$B$2-1)</f>
        <v>0</v>
      </c>
      <c r="F889" s="9">
        <f ca="1">OFFSET(IS_Data!D889,0,('Summary P&amp;L'!$D$6-2018-1)*12+'Summary P&amp;L'!$B$2-1)</f>
        <v>0</v>
      </c>
      <c r="G889" s="7">
        <f ca="1">+SUM(OFFSET(IS_Data!D889,0,(-2015+'Summary P&amp;L'!$D$6)*12+'Summary P&amp;L'!$B$1-1):OFFSET(IS_Data!D889,0,(-2015+'Summary P&amp;L'!$D$6)*12*2-1))</f>
        <v>0</v>
      </c>
      <c r="H889" s="10">
        <f>IS_Data!B889</f>
        <v>0</v>
      </c>
    </row>
    <row r="890" spans="1:8" x14ac:dyDescent="0.5">
      <c r="A890" s="9">
        <f>+IS_Data!C890</f>
        <v>0</v>
      </c>
      <c r="B890" s="135">
        <f>IF('Summary P&amp;L'!$F$4="Libs Master","Libs Master",IF(AND('Summary P&amp;L'!$F$4="Liberatores Rollup",AND(H890&lt;&gt;"Libs_G_MA",H890&lt;&gt;"Libs_G_PH"))=TRUE,"Liberatores Rollup",IF(AND('Summary P&amp;L'!$F$4="Libs Grill Rollup",OR(H890="Libs_G_MA",H890="Libs_G_PH"))=TRUE,"Libs Grill Rollup",H890)))</f>
        <v>0</v>
      </c>
      <c r="C890" s="9">
        <f>+IS_Data!A890</f>
        <v>0</v>
      </c>
      <c r="D890" s="9">
        <f ca="1">+SUM(OFFSET(IS_Data!D890,0,('Summary P&amp;L'!$D$6-2018-1)*12):OFFSET(IS_Data!D890,0,('Summary P&amp;L'!$D$6-2018-1)*12+'Summary P&amp;L'!$B$2-1))</f>
        <v>0</v>
      </c>
      <c r="E890" s="9">
        <f ca="1">OFFSET(IS_Data!D890,0,('Summary P&amp;L'!$D$6-2018)*12+'Summary P&amp;L'!$B$2-1)</f>
        <v>0</v>
      </c>
      <c r="F890" s="9">
        <f ca="1">OFFSET(IS_Data!D890,0,('Summary P&amp;L'!$D$6-2018-1)*12+'Summary P&amp;L'!$B$2-1)</f>
        <v>0</v>
      </c>
      <c r="G890" s="7">
        <f ca="1">+SUM(OFFSET(IS_Data!D890,0,(-2015+'Summary P&amp;L'!$D$6)*12+'Summary P&amp;L'!$B$1-1):OFFSET(IS_Data!D890,0,(-2015+'Summary P&amp;L'!$D$6)*12*2-1))</f>
        <v>0</v>
      </c>
      <c r="H890" s="10">
        <f>IS_Data!B890</f>
        <v>0</v>
      </c>
    </row>
    <row r="891" spans="1:8" x14ac:dyDescent="0.5">
      <c r="A891" s="9">
        <f>+IS_Data!C891</f>
        <v>0</v>
      </c>
      <c r="B891" s="135">
        <f>IF('Summary P&amp;L'!$F$4="Libs Master","Libs Master",IF(AND('Summary P&amp;L'!$F$4="Liberatores Rollup",AND(H891&lt;&gt;"Libs_G_MA",H891&lt;&gt;"Libs_G_PH"))=TRUE,"Liberatores Rollup",IF(AND('Summary P&amp;L'!$F$4="Libs Grill Rollup",OR(H891="Libs_G_MA",H891="Libs_G_PH"))=TRUE,"Libs Grill Rollup",H891)))</f>
        <v>0</v>
      </c>
      <c r="C891" s="9">
        <f>+IS_Data!A891</f>
        <v>0</v>
      </c>
      <c r="D891" s="9">
        <f ca="1">+SUM(OFFSET(IS_Data!D891,0,('Summary P&amp;L'!$D$6-2018-1)*12):OFFSET(IS_Data!D891,0,('Summary P&amp;L'!$D$6-2018-1)*12+'Summary P&amp;L'!$B$2-1))</f>
        <v>0</v>
      </c>
      <c r="E891" s="9">
        <f ca="1">OFFSET(IS_Data!D891,0,('Summary P&amp;L'!$D$6-2018)*12+'Summary P&amp;L'!$B$2-1)</f>
        <v>0</v>
      </c>
      <c r="F891" s="9">
        <f ca="1">OFFSET(IS_Data!D891,0,('Summary P&amp;L'!$D$6-2018-1)*12+'Summary P&amp;L'!$B$2-1)</f>
        <v>0</v>
      </c>
      <c r="G891" s="7">
        <f ca="1">+SUM(OFFSET(IS_Data!D891,0,(-2015+'Summary P&amp;L'!$D$6)*12+'Summary P&amp;L'!$B$1-1):OFFSET(IS_Data!D891,0,(-2015+'Summary P&amp;L'!$D$6)*12*2-1))</f>
        <v>0</v>
      </c>
      <c r="H891" s="10">
        <f>IS_Data!B891</f>
        <v>0</v>
      </c>
    </row>
    <row r="892" spans="1:8" x14ac:dyDescent="0.5">
      <c r="A892" s="9">
        <f>+IS_Data!C892</f>
        <v>0</v>
      </c>
      <c r="B892" s="135">
        <f>IF('Summary P&amp;L'!$F$4="Libs Master","Libs Master",IF(AND('Summary P&amp;L'!$F$4="Liberatores Rollup",AND(H892&lt;&gt;"Libs_G_MA",H892&lt;&gt;"Libs_G_PH"))=TRUE,"Liberatores Rollup",IF(AND('Summary P&amp;L'!$F$4="Libs Grill Rollup",OR(H892="Libs_G_MA",H892="Libs_G_PH"))=TRUE,"Libs Grill Rollup",H892)))</f>
        <v>0</v>
      </c>
      <c r="C892" s="9">
        <f>+IS_Data!A892</f>
        <v>0</v>
      </c>
      <c r="D892" s="9">
        <f ca="1">+SUM(OFFSET(IS_Data!D892,0,('Summary P&amp;L'!$D$6-2018-1)*12):OFFSET(IS_Data!D892,0,('Summary P&amp;L'!$D$6-2018-1)*12+'Summary P&amp;L'!$B$2-1))</f>
        <v>0</v>
      </c>
      <c r="E892" s="9">
        <f ca="1">OFFSET(IS_Data!D892,0,('Summary P&amp;L'!$D$6-2018)*12+'Summary P&amp;L'!$B$2-1)</f>
        <v>0</v>
      </c>
      <c r="F892" s="9">
        <f ca="1">OFFSET(IS_Data!D892,0,('Summary P&amp;L'!$D$6-2018-1)*12+'Summary P&amp;L'!$B$2-1)</f>
        <v>0</v>
      </c>
      <c r="G892" s="7">
        <f ca="1">+SUM(OFFSET(IS_Data!D892,0,(-2015+'Summary P&amp;L'!$D$6)*12+'Summary P&amp;L'!$B$1-1):OFFSET(IS_Data!D892,0,(-2015+'Summary P&amp;L'!$D$6)*12*2-1))</f>
        <v>0</v>
      </c>
      <c r="H892" s="10">
        <f>IS_Data!B892</f>
        <v>0</v>
      </c>
    </row>
    <row r="893" spans="1:8" x14ac:dyDescent="0.5">
      <c r="A893" s="9">
        <f>+IS_Data!C893</f>
        <v>0</v>
      </c>
      <c r="B893" s="135">
        <f>IF('Summary P&amp;L'!$F$4="Libs Master","Libs Master",IF(AND('Summary P&amp;L'!$F$4="Liberatores Rollup",AND(H893&lt;&gt;"Libs_G_MA",H893&lt;&gt;"Libs_G_PH"))=TRUE,"Liberatores Rollup",IF(AND('Summary P&amp;L'!$F$4="Libs Grill Rollup",OR(H893="Libs_G_MA",H893="Libs_G_PH"))=TRUE,"Libs Grill Rollup",H893)))</f>
        <v>0</v>
      </c>
      <c r="C893" s="9">
        <f>+IS_Data!A893</f>
        <v>0</v>
      </c>
      <c r="D893" s="9">
        <f ca="1">+SUM(OFFSET(IS_Data!D893,0,('Summary P&amp;L'!$D$6-2018-1)*12):OFFSET(IS_Data!D893,0,('Summary P&amp;L'!$D$6-2018-1)*12+'Summary P&amp;L'!$B$2-1))</f>
        <v>0</v>
      </c>
      <c r="E893" s="9">
        <f ca="1">OFFSET(IS_Data!D893,0,('Summary P&amp;L'!$D$6-2018)*12+'Summary P&amp;L'!$B$2-1)</f>
        <v>0</v>
      </c>
      <c r="F893" s="9">
        <f ca="1">OFFSET(IS_Data!D893,0,('Summary P&amp;L'!$D$6-2018-1)*12+'Summary P&amp;L'!$B$2-1)</f>
        <v>0</v>
      </c>
      <c r="G893" s="7">
        <f ca="1">+SUM(OFFSET(IS_Data!D893,0,(-2015+'Summary P&amp;L'!$D$6)*12+'Summary P&amp;L'!$B$1-1):OFFSET(IS_Data!D893,0,(-2015+'Summary P&amp;L'!$D$6)*12*2-1))</f>
        <v>0</v>
      </c>
      <c r="H893" s="10">
        <f>IS_Data!B893</f>
        <v>0</v>
      </c>
    </row>
    <row r="894" spans="1:8" x14ac:dyDescent="0.5">
      <c r="A894" s="9">
        <f>+IS_Data!C894</f>
        <v>0</v>
      </c>
      <c r="B894" s="135">
        <f>IF('Summary P&amp;L'!$F$4="Libs Master","Libs Master",IF(AND('Summary P&amp;L'!$F$4="Liberatores Rollup",AND(H894&lt;&gt;"Libs_G_MA",H894&lt;&gt;"Libs_G_PH"))=TRUE,"Liberatores Rollup",IF(AND('Summary P&amp;L'!$F$4="Libs Grill Rollup",OR(H894="Libs_G_MA",H894="Libs_G_PH"))=TRUE,"Libs Grill Rollup",H894)))</f>
        <v>0</v>
      </c>
      <c r="C894" s="9">
        <f>+IS_Data!A894</f>
        <v>0</v>
      </c>
      <c r="D894" s="9">
        <f ca="1">+SUM(OFFSET(IS_Data!D894,0,('Summary P&amp;L'!$D$6-2018-1)*12):OFFSET(IS_Data!D894,0,('Summary P&amp;L'!$D$6-2018-1)*12+'Summary P&amp;L'!$B$2-1))</f>
        <v>0</v>
      </c>
      <c r="E894" s="9">
        <f ca="1">OFFSET(IS_Data!D894,0,('Summary P&amp;L'!$D$6-2018)*12+'Summary P&amp;L'!$B$2-1)</f>
        <v>0</v>
      </c>
      <c r="F894" s="9">
        <f ca="1">OFFSET(IS_Data!D894,0,('Summary P&amp;L'!$D$6-2018-1)*12+'Summary P&amp;L'!$B$2-1)</f>
        <v>0</v>
      </c>
      <c r="G894" s="7">
        <f ca="1">+SUM(OFFSET(IS_Data!D894,0,(-2015+'Summary P&amp;L'!$D$6)*12+'Summary P&amp;L'!$B$1-1):OFFSET(IS_Data!D894,0,(-2015+'Summary P&amp;L'!$D$6)*12*2-1))</f>
        <v>0</v>
      </c>
      <c r="H894" s="10">
        <f>IS_Data!B894</f>
        <v>0</v>
      </c>
    </row>
    <row r="895" spans="1:8" x14ac:dyDescent="0.5">
      <c r="A895" s="9">
        <f>+IS_Data!C895</f>
        <v>0</v>
      </c>
      <c r="B895" s="135">
        <f>IF('Summary P&amp;L'!$F$4="Libs Master","Libs Master",IF(AND('Summary P&amp;L'!$F$4="Liberatores Rollup",AND(H895&lt;&gt;"Libs_G_MA",H895&lt;&gt;"Libs_G_PH"))=TRUE,"Liberatores Rollup",IF(AND('Summary P&amp;L'!$F$4="Libs Grill Rollup",OR(H895="Libs_G_MA",H895="Libs_G_PH"))=TRUE,"Libs Grill Rollup",H895)))</f>
        <v>0</v>
      </c>
      <c r="C895" s="9">
        <f>+IS_Data!A895</f>
        <v>0</v>
      </c>
      <c r="D895" s="9">
        <f ca="1">+SUM(OFFSET(IS_Data!D895,0,('Summary P&amp;L'!$D$6-2018-1)*12):OFFSET(IS_Data!D895,0,('Summary P&amp;L'!$D$6-2018-1)*12+'Summary P&amp;L'!$B$2-1))</f>
        <v>0</v>
      </c>
      <c r="E895" s="9">
        <f ca="1">OFFSET(IS_Data!D895,0,('Summary P&amp;L'!$D$6-2018)*12+'Summary P&amp;L'!$B$2-1)</f>
        <v>0</v>
      </c>
      <c r="F895" s="9">
        <f ca="1">OFFSET(IS_Data!D895,0,('Summary P&amp;L'!$D$6-2018-1)*12+'Summary P&amp;L'!$B$2-1)</f>
        <v>0</v>
      </c>
      <c r="G895" s="7">
        <f ca="1">+SUM(OFFSET(IS_Data!D895,0,(-2015+'Summary P&amp;L'!$D$6)*12+'Summary P&amp;L'!$B$1-1):OFFSET(IS_Data!D895,0,(-2015+'Summary P&amp;L'!$D$6)*12*2-1))</f>
        <v>0</v>
      </c>
      <c r="H895" s="10">
        <f>IS_Data!B895</f>
        <v>0</v>
      </c>
    </row>
    <row r="896" spans="1:8" x14ac:dyDescent="0.5">
      <c r="A896" s="9">
        <f>+IS_Data!C896</f>
        <v>0</v>
      </c>
      <c r="B896" s="135">
        <f>IF('Summary P&amp;L'!$F$4="Libs Master","Libs Master",IF(AND('Summary P&amp;L'!$F$4="Liberatores Rollup",AND(H896&lt;&gt;"Libs_G_MA",H896&lt;&gt;"Libs_G_PH"))=TRUE,"Liberatores Rollup",IF(AND('Summary P&amp;L'!$F$4="Libs Grill Rollup",OR(H896="Libs_G_MA",H896="Libs_G_PH"))=TRUE,"Libs Grill Rollup",H896)))</f>
        <v>0</v>
      </c>
      <c r="C896" s="9">
        <f>+IS_Data!A896</f>
        <v>0</v>
      </c>
      <c r="D896" s="9">
        <f ca="1">+SUM(OFFSET(IS_Data!D896,0,('Summary P&amp;L'!$D$6-2018-1)*12):OFFSET(IS_Data!D896,0,('Summary P&amp;L'!$D$6-2018-1)*12+'Summary P&amp;L'!$B$2-1))</f>
        <v>0</v>
      </c>
      <c r="E896" s="9">
        <f ca="1">OFFSET(IS_Data!D896,0,('Summary P&amp;L'!$D$6-2018)*12+'Summary P&amp;L'!$B$2-1)</f>
        <v>0</v>
      </c>
      <c r="F896" s="9">
        <f ca="1">OFFSET(IS_Data!D896,0,('Summary P&amp;L'!$D$6-2018-1)*12+'Summary P&amp;L'!$B$2-1)</f>
        <v>0</v>
      </c>
      <c r="G896" s="7">
        <f ca="1">+SUM(OFFSET(IS_Data!D896,0,(-2015+'Summary P&amp;L'!$D$6)*12+'Summary P&amp;L'!$B$1-1):OFFSET(IS_Data!D896,0,(-2015+'Summary P&amp;L'!$D$6)*12*2-1))</f>
        <v>0</v>
      </c>
      <c r="H896" s="10">
        <f>IS_Data!B896</f>
        <v>0</v>
      </c>
    </row>
    <row r="897" spans="1:8" x14ac:dyDescent="0.5">
      <c r="A897" s="9">
        <f>+IS_Data!C897</f>
        <v>0</v>
      </c>
      <c r="B897" s="135">
        <f>IF('Summary P&amp;L'!$F$4="Libs Master","Libs Master",IF(AND('Summary P&amp;L'!$F$4="Liberatores Rollup",AND(H897&lt;&gt;"Libs_G_MA",H897&lt;&gt;"Libs_G_PH"))=TRUE,"Liberatores Rollup",IF(AND('Summary P&amp;L'!$F$4="Libs Grill Rollup",OR(H897="Libs_G_MA",H897="Libs_G_PH"))=TRUE,"Libs Grill Rollup",H897)))</f>
        <v>0</v>
      </c>
      <c r="C897" s="9">
        <f>+IS_Data!A897</f>
        <v>0</v>
      </c>
      <c r="D897" s="9">
        <f ca="1">+SUM(OFFSET(IS_Data!D897,0,('Summary P&amp;L'!$D$6-2018-1)*12):OFFSET(IS_Data!D897,0,('Summary P&amp;L'!$D$6-2018-1)*12+'Summary P&amp;L'!$B$2-1))</f>
        <v>0</v>
      </c>
      <c r="E897" s="9">
        <f ca="1">OFFSET(IS_Data!D897,0,('Summary P&amp;L'!$D$6-2018)*12+'Summary P&amp;L'!$B$2-1)</f>
        <v>0</v>
      </c>
      <c r="F897" s="9">
        <f ca="1">OFFSET(IS_Data!D897,0,('Summary P&amp;L'!$D$6-2018-1)*12+'Summary P&amp;L'!$B$2-1)</f>
        <v>0</v>
      </c>
      <c r="G897" s="7">
        <f ca="1">+SUM(OFFSET(IS_Data!D897,0,(-2015+'Summary P&amp;L'!$D$6)*12+'Summary P&amp;L'!$B$1-1):OFFSET(IS_Data!D897,0,(-2015+'Summary P&amp;L'!$D$6)*12*2-1))</f>
        <v>0</v>
      </c>
      <c r="H897" s="10">
        <f>IS_Data!B897</f>
        <v>0</v>
      </c>
    </row>
    <row r="898" spans="1:8" x14ac:dyDescent="0.5">
      <c r="A898" s="9">
        <f>+IS_Data!C898</f>
        <v>0</v>
      </c>
      <c r="B898" s="135">
        <f>IF('Summary P&amp;L'!$F$4="Libs Master","Libs Master",IF(AND('Summary P&amp;L'!$F$4="Liberatores Rollup",AND(H898&lt;&gt;"Libs_G_MA",H898&lt;&gt;"Libs_G_PH"))=TRUE,"Liberatores Rollup",IF(AND('Summary P&amp;L'!$F$4="Libs Grill Rollup",OR(H898="Libs_G_MA",H898="Libs_G_PH"))=TRUE,"Libs Grill Rollup",H898)))</f>
        <v>0</v>
      </c>
      <c r="C898" s="9">
        <f>+IS_Data!A898</f>
        <v>0</v>
      </c>
      <c r="D898" s="9">
        <f ca="1">+SUM(OFFSET(IS_Data!D898,0,('Summary P&amp;L'!$D$6-2018-1)*12):OFFSET(IS_Data!D898,0,('Summary P&amp;L'!$D$6-2018-1)*12+'Summary P&amp;L'!$B$2-1))</f>
        <v>0</v>
      </c>
      <c r="E898" s="9">
        <f ca="1">OFFSET(IS_Data!D898,0,('Summary P&amp;L'!$D$6-2018)*12+'Summary P&amp;L'!$B$2-1)</f>
        <v>0</v>
      </c>
      <c r="F898" s="9">
        <f ca="1">OFFSET(IS_Data!D898,0,('Summary P&amp;L'!$D$6-2018-1)*12+'Summary P&amp;L'!$B$2-1)</f>
        <v>0</v>
      </c>
      <c r="G898" s="7">
        <f ca="1">+SUM(OFFSET(IS_Data!D898,0,(-2015+'Summary P&amp;L'!$D$6)*12+'Summary P&amp;L'!$B$1-1):OFFSET(IS_Data!D898,0,(-2015+'Summary P&amp;L'!$D$6)*12*2-1))</f>
        <v>0</v>
      </c>
      <c r="H898" s="10">
        <f>IS_Data!B898</f>
        <v>0</v>
      </c>
    </row>
    <row r="899" spans="1:8" x14ac:dyDescent="0.5">
      <c r="A899" s="9">
        <f>+IS_Data!C899</f>
        <v>0</v>
      </c>
      <c r="B899" s="135">
        <f>IF('Summary P&amp;L'!$F$4="Libs Master","Libs Master",IF(AND('Summary P&amp;L'!$F$4="Liberatores Rollup",AND(H899&lt;&gt;"Libs_G_MA",H899&lt;&gt;"Libs_G_PH"))=TRUE,"Liberatores Rollup",IF(AND('Summary P&amp;L'!$F$4="Libs Grill Rollup",OR(H899="Libs_G_MA",H899="Libs_G_PH"))=TRUE,"Libs Grill Rollup",H899)))</f>
        <v>0</v>
      </c>
      <c r="C899" s="9">
        <f>+IS_Data!A899</f>
        <v>0</v>
      </c>
      <c r="D899" s="9">
        <f ca="1">+SUM(OFFSET(IS_Data!D899,0,('Summary P&amp;L'!$D$6-2018-1)*12):OFFSET(IS_Data!D899,0,('Summary P&amp;L'!$D$6-2018-1)*12+'Summary P&amp;L'!$B$2-1))</f>
        <v>0</v>
      </c>
      <c r="E899" s="9">
        <f ca="1">OFFSET(IS_Data!D899,0,('Summary P&amp;L'!$D$6-2018)*12+'Summary P&amp;L'!$B$2-1)</f>
        <v>0</v>
      </c>
      <c r="F899" s="9">
        <f ca="1">OFFSET(IS_Data!D899,0,('Summary P&amp;L'!$D$6-2018-1)*12+'Summary P&amp;L'!$B$2-1)</f>
        <v>0</v>
      </c>
      <c r="G899" s="7">
        <f ca="1">+SUM(OFFSET(IS_Data!D899,0,(-2015+'Summary P&amp;L'!$D$6)*12+'Summary P&amp;L'!$B$1-1):OFFSET(IS_Data!D899,0,(-2015+'Summary P&amp;L'!$D$6)*12*2-1))</f>
        <v>0</v>
      </c>
      <c r="H899" s="10">
        <f>IS_Data!B899</f>
        <v>0</v>
      </c>
    </row>
    <row r="900" spans="1:8" x14ac:dyDescent="0.5">
      <c r="A900" s="9">
        <f>+IS_Data!C900</f>
        <v>0</v>
      </c>
      <c r="B900" s="135">
        <f>IF('Summary P&amp;L'!$F$4="Libs Master","Libs Master",IF(AND('Summary P&amp;L'!$F$4="Liberatores Rollup",AND(H900&lt;&gt;"Libs_G_MA",H900&lt;&gt;"Libs_G_PH"))=TRUE,"Liberatores Rollup",IF(AND('Summary P&amp;L'!$F$4="Libs Grill Rollup",OR(H900="Libs_G_MA",H900="Libs_G_PH"))=TRUE,"Libs Grill Rollup",H900)))</f>
        <v>0</v>
      </c>
      <c r="C900" s="9">
        <f>+IS_Data!A900</f>
        <v>0</v>
      </c>
      <c r="D900" s="9">
        <f ca="1">+SUM(OFFSET(IS_Data!D900,0,('Summary P&amp;L'!$D$6-2018-1)*12):OFFSET(IS_Data!D900,0,('Summary P&amp;L'!$D$6-2018-1)*12+'Summary P&amp;L'!$B$2-1))</f>
        <v>0</v>
      </c>
      <c r="E900" s="9">
        <f ca="1">OFFSET(IS_Data!D900,0,('Summary P&amp;L'!$D$6-2018)*12+'Summary P&amp;L'!$B$2-1)</f>
        <v>0</v>
      </c>
      <c r="F900" s="9">
        <f ca="1">OFFSET(IS_Data!D900,0,('Summary P&amp;L'!$D$6-2018-1)*12+'Summary P&amp;L'!$B$2-1)</f>
        <v>0</v>
      </c>
      <c r="G900" s="7">
        <f ca="1">+SUM(OFFSET(IS_Data!D900,0,(-2015+'Summary P&amp;L'!$D$6)*12+'Summary P&amp;L'!$B$1-1):OFFSET(IS_Data!D900,0,(-2015+'Summary P&amp;L'!$D$6)*12*2-1))</f>
        <v>0</v>
      </c>
      <c r="H900" s="10">
        <f>IS_Data!B900</f>
        <v>0</v>
      </c>
    </row>
    <row r="901" spans="1:8" x14ac:dyDescent="0.5">
      <c r="A901" s="9">
        <f>+IS_Data!C901</f>
        <v>0</v>
      </c>
      <c r="B901" s="135">
        <f>IF('Summary P&amp;L'!$F$4="Libs Master","Libs Master",IF(AND('Summary P&amp;L'!$F$4="Liberatores Rollup",AND(H901&lt;&gt;"Libs_G_MA",H901&lt;&gt;"Libs_G_PH"))=TRUE,"Liberatores Rollup",IF(AND('Summary P&amp;L'!$F$4="Libs Grill Rollup",OR(H901="Libs_G_MA",H901="Libs_G_PH"))=TRUE,"Libs Grill Rollup",H901)))</f>
        <v>0</v>
      </c>
      <c r="C901" s="9">
        <f>+IS_Data!A901</f>
        <v>0</v>
      </c>
      <c r="D901" s="9">
        <f ca="1">+SUM(OFFSET(IS_Data!D901,0,('Summary P&amp;L'!$D$6-2018-1)*12):OFFSET(IS_Data!D901,0,('Summary P&amp;L'!$D$6-2018-1)*12+'Summary P&amp;L'!$B$2-1))</f>
        <v>0</v>
      </c>
      <c r="E901" s="9">
        <f ca="1">OFFSET(IS_Data!D901,0,('Summary P&amp;L'!$D$6-2018)*12+'Summary P&amp;L'!$B$2-1)</f>
        <v>0</v>
      </c>
      <c r="F901" s="9">
        <f ca="1">OFFSET(IS_Data!D901,0,('Summary P&amp;L'!$D$6-2018-1)*12+'Summary P&amp;L'!$B$2-1)</f>
        <v>0</v>
      </c>
      <c r="G901" s="7">
        <f ca="1">+SUM(OFFSET(IS_Data!D901,0,(-2015+'Summary P&amp;L'!$D$6)*12+'Summary P&amp;L'!$B$1-1):OFFSET(IS_Data!D901,0,(-2015+'Summary P&amp;L'!$D$6)*12*2-1))</f>
        <v>0</v>
      </c>
      <c r="H901" s="10">
        <f>IS_Data!B901</f>
        <v>0</v>
      </c>
    </row>
    <row r="902" spans="1:8" x14ac:dyDescent="0.5">
      <c r="A902" s="9">
        <f>+IS_Data!C902</f>
        <v>0</v>
      </c>
      <c r="B902" s="135">
        <f>IF('Summary P&amp;L'!$F$4="Libs Master","Libs Master",IF(AND('Summary P&amp;L'!$F$4="Liberatores Rollup",AND(H902&lt;&gt;"Libs_G_MA",H902&lt;&gt;"Libs_G_PH"))=TRUE,"Liberatores Rollup",IF(AND('Summary P&amp;L'!$F$4="Libs Grill Rollup",OR(H902="Libs_G_MA",H902="Libs_G_PH"))=TRUE,"Libs Grill Rollup",H902)))</f>
        <v>0</v>
      </c>
      <c r="C902" s="9">
        <f>+IS_Data!A902</f>
        <v>0</v>
      </c>
      <c r="D902" s="9">
        <f ca="1">+SUM(OFFSET(IS_Data!D902,0,('Summary P&amp;L'!$D$6-2018-1)*12):OFFSET(IS_Data!D902,0,('Summary P&amp;L'!$D$6-2018-1)*12+'Summary P&amp;L'!$B$2-1))</f>
        <v>0</v>
      </c>
      <c r="E902" s="9">
        <f ca="1">OFFSET(IS_Data!D902,0,('Summary P&amp;L'!$D$6-2018)*12+'Summary P&amp;L'!$B$2-1)</f>
        <v>0</v>
      </c>
      <c r="F902" s="9">
        <f ca="1">OFFSET(IS_Data!D902,0,('Summary P&amp;L'!$D$6-2018-1)*12+'Summary P&amp;L'!$B$2-1)</f>
        <v>0</v>
      </c>
      <c r="G902" s="7">
        <f ca="1">+SUM(OFFSET(IS_Data!D902,0,(-2015+'Summary P&amp;L'!$D$6)*12+'Summary P&amp;L'!$B$1-1):OFFSET(IS_Data!D902,0,(-2015+'Summary P&amp;L'!$D$6)*12*2-1))</f>
        <v>0</v>
      </c>
      <c r="H902" s="10">
        <f>IS_Data!B902</f>
        <v>0</v>
      </c>
    </row>
    <row r="903" spans="1:8" x14ac:dyDescent="0.5">
      <c r="A903" s="9">
        <f>+IS_Data!C903</f>
        <v>0</v>
      </c>
      <c r="B903" s="135">
        <f>IF('Summary P&amp;L'!$F$4="Libs Master","Libs Master",IF(AND('Summary P&amp;L'!$F$4="Liberatores Rollup",AND(H903&lt;&gt;"Libs_G_MA",H903&lt;&gt;"Libs_G_PH"))=TRUE,"Liberatores Rollup",IF(AND('Summary P&amp;L'!$F$4="Libs Grill Rollup",OR(H903="Libs_G_MA",H903="Libs_G_PH"))=TRUE,"Libs Grill Rollup",H903)))</f>
        <v>0</v>
      </c>
      <c r="C903" s="9">
        <f>+IS_Data!A903</f>
        <v>0</v>
      </c>
      <c r="D903" s="9">
        <f ca="1">+SUM(OFFSET(IS_Data!D903,0,('Summary P&amp;L'!$D$6-2018-1)*12):OFFSET(IS_Data!D903,0,('Summary P&amp;L'!$D$6-2018-1)*12+'Summary P&amp;L'!$B$2-1))</f>
        <v>0</v>
      </c>
      <c r="E903" s="9">
        <f ca="1">OFFSET(IS_Data!D903,0,('Summary P&amp;L'!$D$6-2018)*12+'Summary P&amp;L'!$B$2-1)</f>
        <v>0</v>
      </c>
      <c r="F903" s="9">
        <f ca="1">OFFSET(IS_Data!D903,0,('Summary P&amp;L'!$D$6-2018-1)*12+'Summary P&amp;L'!$B$2-1)</f>
        <v>0</v>
      </c>
      <c r="G903" s="7">
        <f ca="1">+SUM(OFFSET(IS_Data!D903,0,(-2015+'Summary P&amp;L'!$D$6)*12+'Summary P&amp;L'!$B$1-1):OFFSET(IS_Data!D903,0,(-2015+'Summary P&amp;L'!$D$6)*12*2-1))</f>
        <v>0</v>
      </c>
      <c r="H903" s="10">
        <f>IS_Data!B903</f>
        <v>0</v>
      </c>
    </row>
    <row r="904" spans="1:8" x14ac:dyDescent="0.5">
      <c r="A904" s="9">
        <f>+IS_Data!C904</f>
        <v>0</v>
      </c>
      <c r="B904" s="135">
        <f>IF('Summary P&amp;L'!$F$4="Libs Master","Libs Master",IF(AND('Summary P&amp;L'!$F$4="Liberatores Rollup",AND(H904&lt;&gt;"Libs_G_MA",H904&lt;&gt;"Libs_G_PH"))=TRUE,"Liberatores Rollup",IF(AND('Summary P&amp;L'!$F$4="Libs Grill Rollup",OR(H904="Libs_G_MA",H904="Libs_G_PH"))=TRUE,"Libs Grill Rollup",H904)))</f>
        <v>0</v>
      </c>
      <c r="C904" s="9">
        <f>+IS_Data!A904</f>
        <v>0</v>
      </c>
      <c r="D904" s="9">
        <f ca="1">+SUM(OFFSET(IS_Data!D904,0,('Summary P&amp;L'!$D$6-2018-1)*12):OFFSET(IS_Data!D904,0,('Summary P&amp;L'!$D$6-2018-1)*12+'Summary P&amp;L'!$B$2-1))</f>
        <v>0</v>
      </c>
      <c r="E904" s="9">
        <f ca="1">OFFSET(IS_Data!D904,0,('Summary P&amp;L'!$D$6-2018)*12+'Summary P&amp;L'!$B$2-1)</f>
        <v>0</v>
      </c>
      <c r="F904" s="9">
        <f ca="1">OFFSET(IS_Data!D904,0,('Summary P&amp;L'!$D$6-2018-1)*12+'Summary P&amp;L'!$B$2-1)</f>
        <v>0</v>
      </c>
      <c r="G904" s="7">
        <f ca="1">+SUM(OFFSET(IS_Data!D904,0,(-2015+'Summary P&amp;L'!$D$6)*12+'Summary P&amp;L'!$B$1-1):OFFSET(IS_Data!D904,0,(-2015+'Summary P&amp;L'!$D$6)*12*2-1))</f>
        <v>0</v>
      </c>
      <c r="H904" s="10">
        <f>IS_Data!B904</f>
        <v>0</v>
      </c>
    </row>
    <row r="905" spans="1:8" x14ac:dyDescent="0.5">
      <c r="A905" s="9">
        <f>+IS_Data!C905</f>
        <v>0</v>
      </c>
      <c r="B905" s="135">
        <f>IF('Summary P&amp;L'!$F$4="Libs Master","Libs Master",IF(AND('Summary P&amp;L'!$F$4="Liberatores Rollup",AND(H905&lt;&gt;"Libs_G_MA",H905&lt;&gt;"Libs_G_PH"))=TRUE,"Liberatores Rollup",IF(AND('Summary P&amp;L'!$F$4="Libs Grill Rollup",OR(H905="Libs_G_MA",H905="Libs_G_PH"))=TRUE,"Libs Grill Rollup",H905)))</f>
        <v>0</v>
      </c>
      <c r="C905" s="9">
        <f>+IS_Data!A905</f>
        <v>0</v>
      </c>
      <c r="D905" s="9">
        <f ca="1">+SUM(OFFSET(IS_Data!D905,0,('Summary P&amp;L'!$D$6-2018-1)*12):OFFSET(IS_Data!D905,0,('Summary P&amp;L'!$D$6-2018-1)*12+'Summary P&amp;L'!$B$2-1))</f>
        <v>0</v>
      </c>
      <c r="E905" s="9">
        <f ca="1">OFFSET(IS_Data!D905,0,('Summary P&amp;L'!$D$6-2018)*12+'Summary P&amp;L'!$B$2-1)</f>
        <v>0</v>
      </c>
      <c r="F905" s="9">
        <f ca="1">OFFSET(IS_Data!D905,0,('Summary P&amp;L'!$D$6-2018-1)*12+'Summary P&amp;L'!$B$2-1)</f>
        <v>0</v>
      </c>
      <c r="G905" s="7">
        <f ca="1">+SUM(OFFSET(IS_Data!D905,0,(-2015+'Summary P&amp;L'!$D$6)*12+'Summary P&amp;L'!$B$1-1):OFFSET(IS_Data!D905,0,(-2015+'Summary P&amp;L'!$D$6)*12*2-1))</f>
        <v>0</v>
      </c>
      <c r="H905" s="10">
        <f>IS_Data!B905</f>
        <v>0</v>
      </c>
    </row>
    <row r="906" spans="1:8" x14ac:dyDescent="0.5">
      <c r="A906" s="9">
        <f>+IS_Data!C906</f>
        <v>0</v>
      </c>
      <c r="B906" s="135">
        <f>IF('Summary P&amp;L'!$F$4="Libs Master","Libs Master",IF(AND('Summary P&amp;L'!$F$4="Liberatores Rollup",AND(H906&lt;&gt;"Libs_G_MA",H906&lt;&gt;"Libs_G_PH"))=TRUE,"Liberatores Rollup",IF(AND('Summary P&amp;L'!$F$4="Libs Grill Rollup",OR(H906="Libs_G_MA",H906="Libs_G_PH"))=TRUE,"Libs Grill Rollup",H906)))</f>
        <v>0</v>
      </c>
      <c r="C906" s="9">
        <f>+IS_Data!A906</f>
        <v>0</v>
      </c>
      <c r="D906" s="9">
        <f ca="1">+SUM(OFFSET(IS_Data!D906,0,('Summary P&amp;L'!$D$6-2018-1)*12):OFFSET(IS_Data!D906,0,('Summary P&amp;L'!$D$6-2018-1)*12+'Summary P&amp;L'!$B$2-1))</f>
        <v>0</v>
      </c>
      <c r="E906" s="9">
        <f ca="1">OFFSET(IS_Data!D906,0,('Summary P&amp;L'!$D$6-2018)*12+'Summary P&amp;L'!$B$2-1)</f>
        <v>0</v>
      </c>
      <c r="F906" s="9">
        <f ca="1">OFFSET(IS_Data!D906,0,('Summary P&amp;L'!$D$6-2018-1)*12+'Summary P&amp;L'!$B$2-1)</f>
        <v>0</v>
      </c>
      <c r="G906" s="7">
        <f ca="1">+SUM(OFFSET(IS_Data!D906,0,(-2015+'Summary P&amp;L'!$D$6)*12+'Summary P&amp;L'!$B$1-1):OFFSET(IS_Data!D906,0,(-2015+'Summary P&amp;L'!$D$6)*12*2-1))</f>
        <v>0</v>
      </c>
      <c r="H906" s="10">
        <f>IS_Data!B906</f>
        <v>0</v>
      </c>
    </row>
    <row r="907" spans="1:8" x14ac:dyDescent="0.5">
      <c r="A907" s="9">
        <f>+IS_Data!C907</f>
        <v>0</v>
      </c>
      <c r="B907" s="135">
        <f>IF('Summary P&amp;L'!$F$4="Libs Master","Libs Master",IF(AND('Summary P&amp;L'!$F$4="Liberatores Rollup",AND(H907&lt;&gt;"Libs_G_MA",H907&lt;&gt;"Libs_G_PH"))=TRUE,"Liberatores Rollup",IF(AND('Summary P&amp;L'!$F$4="Libs Grill Rollup",OR(H907="Libs_G_MA",H907="Libs_G_PH"))=TRUE,"Libs Grill Rollup",H907)))</f>
        <v>0</v>
      </c>
      <c r="C907" s="9">
        <f>+IS_Data!A907</f>
        <v>0</v>
      </c>
      <c r="D907" s="9">
        <f ca="1">+SUM(OFFSET(IS_Data!D907,0,('Summary P&amp;L'!$D$6-2018-1)*12):OFFSET(IS_Data!D907,0,('Summary P&amp;L'!$D$6-2018-1)*12+'Summary P&amp;L'!$B$2-1))</f>
        <v>0</v>
      </c>
      <c r="E907" s="9">
        <f ca="1">OFFSET(IS_Data!D907,0,('Summary P&amp;L'!$D$6-2018)*12+'Summary P&amp;L'!$B$2-1)</f>
        <v>0</v>
      </c>
      <c r="F907" s="9">
        <f ca="1">OFFSET(IS_Data!D907,0,('Summary P&amp;L'!$D$6-2018-1)*12+'Summary P&amp;L'!$B$2-1)</f>
        <v>0</v>
      </c>
      <c r="G907" s="7">
        <f ca="1">+SUM(OFFSET(IS_Data!D907,0,(-2015+'Summary P&amp;L'!$D$6)*12+'Summary P&amp;L'!$B$1-1):OFFSET(IS_Data!D907,0,(-2015+'Summary P&amp;L'!$D$6)*12*2-1))</f>
        <v>0</v>
      </c>
      <c r="H907" s="10">
        <f>IS_Data!B907</f>
        <v>0</v>
      </c>
    </row>
    <row r="908" spans="1:8" x14ac:dyDescent="0.5">
      <c r="A908" s="9">
        <f>+IS_Data!C908</f>
        <v>0</v>
      </c>
      <c r="B908" s="135">
        <f>IF('Summary P&amp;L'!$F$4="Libs Master","Libs Master",IF(AND('Summary P&amp;L'!$F$4="Liberatores Rollup",AND(H908&lt;&gt;"Libs_G_MA",H908&lt;&gt;"Libs_G_PH"))=TRUE,"Liberatores Rollup",IF(AND('Summary P&amp;L'!$F$4="Libs Grill Rollup",OR(H908="Libs_G_MA",H908="Libs_G_PH"))=TRUE,"Libs Grill Rollup",H908)))</f>
        <v>0</v>
      </c>
      <c r="C908" s="9">
        <f>+IS_Data!A908</f>
        <v>0</v>
      </c>
      <c r="D908" s="9">
        <f ca="1">+SUM(OFFSET(IS_Data!D908,0,('Summary P&amp;L'!$D$6-2018-1)*12):OFFSET(IS_Data!D908,0,('Summary P&amp;L'!$D$6-2018-1)*12+'Summary P&amp;L'!$B$2-1))</f>
        <v>0</v>
      </c>
      <c r="E908" s="9">
        <f ca="1">OFFSET(IS_Data!D908,0,('Summary P&amp;L'!$D$6-2018)*12+'Summary P&amp;L'!$B$2-1)</f>
        <v>0</v>
      </c>
      <c r="F908" s="9">
        <f ca="1">OFFSET(IS_Data!D908,0,('Summary P&amp;L'!$D$6-2018-1)*12+'Summary P&amp;L'!$B$2-1)</f>
        <v>0</v>
      </c>
      <c r="G908" s="7">
        <f ca="1">+SUM(OFFSET(IS_Data!D908,0,(-2015+'Summary P&amp;L'!$D$6)*12+'Summary P&amp;L'!$B$1-1):OFFSET(IS_Data!D908,0,(-2015+'Summary P&amp;L'!$D$6)*12*2-1))</f>
        <v>0</v>
      </c>
      <c r="H908" s="10">
        <f>IS_Data!B908</f>
        <v>0</v>
      </c>
    </row>
    <row r="909" spans="1:8" x14ac:dyDescent="0.5">
      <c r="A909" s="9">
        <f>+IS_Data!C909</f>
        <v>0</v>
      </c>
      <c r="B909" s="135">
        <f>IF('Summary P&amp;L'!$F$4="Libs Master","Libs Master",IF(AND('Summary P&amp;L'!$F$4="Liberatores Rollup",AND(H909&lt;&gt;"Libs_G_MA",H909&lt;&gt;"Libs_G_PH"))=TRUE,"Liberatores Rollup",IF(AND('Summary P&amp;L'!$F$4="Libs Grill Rollup",OR(H909="Libs_G_MA",H909="Libs_G_PH"))=TRUE,"Libs Grill Rollup",H909)))</f>
        <v>0</v>
      </c>
      <c r="C909" s="9">
        <f>+IS_Data!A909</f>
        <v>0</v>
      </c>
      <c r="D909" s="9">
        <f ca="1">+SUM(OFFSET(IS_Data!D909,0,('Summary P&amp;L'!$D$6-2018-1)*12):OFFSET(IS_Data!D909,0,('Summary P&amp;L'!$D$6-2018-1)*12+'Summary P&amp;L'!$B$2-1))</f>
        <v>0</v>
      </c>
      <c r="E909" s="9">
        <f ca="1">OFFSET(IS_Data!D909,0,('Summary P&amp;L'!$D$6-2018)*12+'Summary P&amp;L'!$B$2-1)</f>
        <v>0</v>
      </c>
      <c r="F909" s="9">
        <f ca="1">OFFSET(IS_Data!D909,0,('Summary P&amp;L'!$D$6-2018-1)*12+'Summary P&amp;L'!$B$2-1)</f>
        <v>0</v>
      </c>
      <c r="G909" s="7">
        <f ca="1">+SUM(OFFSET(IS_Data!D909,0,(-2015+'Summary P&amp;L'!$D$6)*12+'Summary P&amp;L'!$B$1-1):OFFSET(IS_Data!D909,0,(-2015+'Summary P&amp;L'!$D$6)*12*2-1))</f>
        <v>0</v>
      </c>
      <c r="H909" s="10">
        <f>IS_Data!B909</f>
        <v>0</v>
      </c>
    </row>
    <row r="910" spans="1:8" x14ac:dyDescent="0.5">
      <c r="A910" s="9">
        <f>+IS_Data!C910</f>
        <v>0</v>
      </c>
      <c r="B910" s="135">
        <f>IF('Summary P&amp;L'!$F$4="Libs Master","Libs Master",IF(AND('Summary P&amp;L'!$F$4="Liberatores Rollup",AND(H910&lt;&gt;"Libs_G_MA",H910&lt;&gt;"Libs_G_PH"))=TRUE,"Liberatores Rollup",IF(AND('Summary P&amp;L'!$F$4="Libs Grill Rollup",OR(H910="Libs_G_MA",H910="Libs_G_PH"))=TRUE,"Libs Grill Rollup",H910)))</f>
        <v>0</v>
      </c>
      <c r="C910" s="9">
        <f>+IS_Data!A910</f>
        <v>0</v>
      </c>
      <c r="D910" s="9">
        <f ca="1">+SUM(OFFSET(IS_Data!D910,0,('Summary P&amp;L'!$D$6-2018-1)*12):OFFSET(IS_Data!D910,0,('Summary P&amp;L'!$D$6-2018-1)*12+'Summary P&amp;L'!$B$2-1))</f>
        <v>0</v>
      </c>
      <c r="E910" s="9">
        <f ca="1">OFFSET(IS_Data!D910,0,('Summary P&amp;L'!$D$6-2018)*12+'Summary P&amp;L'!$B$2-1)</f>
        <v>0</v>
      </c>
      <c r="F910" s="9">
        <f ca="1">OFFSET(IS_Data!D910,0,('Summary P&amp;L'!$D$6-2018-1)*12+'Summary P&amp;L'!$B$2-1)</f>
        <v>0</v>
      </c>
      <c r="G910" s="7">
        <f ca="1">+SUM(OFFSET(IS_Data!D910,0,(-2015+'Summary P&amp;L'!$D$6)*12+'Summary P&amp;L'!$B$1-1):OFFSET(IS_Data!D910,0,(-2015+'Summary P&amp;L'!$D$6)*12*2-1))</f>
        <v>0</v>
      </c>
      <c r="H910" s="10">
        <f>IS_Data!B910</f>
        <v>0</v>
      </c>
    </row>
    <row r="911" spans="1:8" x14ac:dyDescent="0.5">
      <c r="A911" s="9">
        <f>+IS_Data!C911</f>
        <v>0</v>
      </c>
      <c r="B911" s="135">
        <f>IF('Summary P&amp;L'!$F$4="Libs Master","Libs Master",IF(AND('Summary P&amp;L'!$F$4="Liberatores Rollup",AND(H911&lt;&gt;"Libs_G_MA",H911&lt;&gt;"Libs_G_PH"))=TRUE,"Liberatores Rollup",IF(AND('Summary P&amp;L'!$F$4="Libs Grill Rollup",OR(H911="Libs_G_MA",H911="Libs_G_PH"))=TRUE,"Libs Grill Rollup",H911)))</f>
        <v>0</v>
      </c>
      <c r="C911" s="9">
        <f>+IS_Data!A911</f>
        <v>0</v>
      </c>
      <c r="D911" s="9">
        <f ca="1">+SUM(OFFSET(IS_Data!D911,0,('Summary P&amp;L'!$D$6-2018-1)*12):OFFSET(IS_Data!D911,0,('Summary P&amp;L'!$D$6-2018-1)*12+'Summary P&amp;L'!$B$2-1))</f>
        <v>0</v>
      </c>
      <c r="E911" s="9">
        <f ca="1">OFFSET(IS_Data!D911,0,('Summary P&amp;L'!$D$6-2018)*12+'Summary P&amp;L'!$B$2-1)</f>
        <v>0</v>
      </c>
      <c r="F911" s="9">
        <f ca="1">OFFSET(IS_Data!D911,0,('Summary P&amp;L'!$D$6-2018-1)*12+'Summary P&amp;L'!$B$2-1)</f>
        <v>0</v>
      </c>
      <c r="G911" s="7">
        <f ca="1">+SUM(OFFSET(IS_Data!D911,0,(-2015+'Summary P&amp;L'!$D$6)*12+'Summary P&amp;L'!$B$1-1):OFFSET(IS_Data!D911,0,(-2015+'Summary P&amp;L'!$D$6)*12*2-1))</f>
        <v>0</v>
      </c>
      <c r="H911" s="10">
        <f>IS_Data!B911</f>
        <v>0</v>
      </c>
    </row>
    <row r="912" spans="1:8" x14ac:dyDescent="0.5">
      <c r="A912" s="9">
        <f>+IS_Data!C912</f>
        <v>0</v>
      </c>
      <c r="B912" s="135">
        <f>IF('Summary P&amp;L'!$F$4="Libs Master","Libs Master",IF(AND('Summary P&amp;L'!$F$4="Liberatores Rollup",AND(H912&lt;&gt;"Libs_G_MA",H912&lt;&gt;"Libs_G_PH"))=TRUE,"Liberatores Rollup",IF(AND('Summary P&amp;L'!$F$4="Libs Grill Rollup",OR(H912="Libs_G_MA",H912="Libs_G_PH"))=TRUE,"Libs Grill Rollup",H912)))</f>
        <v>0</v>
      </c>
      <c r="C912" s="9">
        <f>+IS_Data!A912</f>
        <v>0</v>
      </c>
      <c r="D912" s="9">
        <f ca="1">+SUM(OFFSET(IS_Data!D912,0,('Summary P&amp;L'!$D$6-2018-1)*12):OFFSET(IS_Data!D912,0,('Summary P&amp;L'!$D$6-2018-1)*12+'Summary P&amp;L'!$B$2-1))</f>
        <v>0</v>
      </c>
      <c r="E912" s="9">
        <f ca="1">OFFSET(IS_Data!D912,0,('Summary P&amp;L'!$D$6-2018)*12+'Summary P&amp;L'!$B$2-1)</f>
        <v>0</v>
      </c>
      <c r="F912" s="9">
        <f ca="1">OFFSET(IS_Data!D912,0,('Summary P&amp;L'!$D$6-2018-1)*12+'Summary P&amp;L'!$B$2-1)</f>
        <v>0</v>
      </c>
      <c r="G912" s="7">
        <f ca="1">+SUM(OFFSET(IS_Data!D912,0,(-2015+'Summary P&amp;L'!$D$6)*12+'Summary P&amp;L'!$B$1-1):OFFSET(IS_Data!D912,0,(-2015+'Summary P&amp;L'!$D$6)*12*2-1))</f>
        <v>0</v>
      </c>
      <c r="H912" s="10">
        <f>IS_Data!B912</f>
        <v>0</v>
      </c>
    </row>
    <row r="913" spans="1:8" x14ac:dyDescent="0.5">
      <c r="A913" s="9">
        <f>+IS_Data!C913</f>
        <v>0</v>
      </c>
      <c r="B913" s="135">
        <f>IF('Summary P&amp;L'!$F$4="Libs Master","Libs Master",IF(AND('Summary P&amp;L'!$F$4="Liberatores Rollup",AND(H913&lt;&gt;"Libs_G_MA",H913&lt;&gt;"Libs_G_PH"))=TRUE,"Liberatores Rollup",IF(AND('Summary P&amp;L'!$F$4="Libs Grill Rollup",OR(H913="Libs_G_MA",H913="Libs_G_PH"))=TRUE,"Libs Grill Rollup",H913)))</f>
        <v>0</v>
      </c>
      <c r="C913" s="9">
        <f>+IS_Data!A913</f>
        <v>0</v>
      </c>
      <c r="D913" s="9">
        <f ca="1">+SUM(OFFSET(IS_Data!D913,0,('Summary P&amp;L'!$D$6-2018-1)*12):OFFSET(IS_Data!D913,0,('Summary P&amp;L'!$D$6-2018-1)*12+'Summary P&amp;L'!$B$2-1))</f>
        <v>0</v>
      </c>
      <c r="E913" s="9">
        <f ca="1">OFFSET(IS_Data!D913,0,('Summary P&amp;L'!$D$6-2018)*12+'Summary P&amp;L'!$B$2-1)</f>
        <v>0</v>
      </c>
      <c r="F913" s="9">
        <f ca="1">OFFSET(IS_Data!D913,0,('Summary P&amp;L'!$D$6-2018-1)*12+'Summary P&amp;L'!$B$2-1)</f>
        <v>0</v>
      </c>
      <c r="G913" s="7">
        <f ca="1">+SUM(OFFSET(IS_Data!D913,0,(-2015+'Summary P&amp;L'!$D$6)*12+'Summary P&amp;L'!$B$1-1):OFFSET(IS_Data!D913,0,(-2015+'Summary P&amp;L'!$D$6)*12*2-1))</f>
        <v>0</v>
      </c>
      <c r="H913" s="10">
        <f>IS_Data!B913</f>
        <v>0</v>
      </c>
    </row>
    <row r="914" spans="1:8" x14ac:dyDescent="0.5">
      <c r="A914" s="9">
        <f>+IS_Data!C914</f>
        <v>0</v>
      </c>
      <c r="B914" s="135">
        <f>IF('Summary P&amp;L'!$F$4="Libs Master","Libs Master",IF(AND('Summary P&amp;L'!$F$4="Liberatores Rollup",AND(H914&lt;&gt;"Libs_G_MA",H914&lt;&gt;"Libs_G_PH"))=TRUE,"Liberatores Rollup",IF(AND('Summary P&amp;L'!$F$4="Libs Grill Rollup",OR(H914="Libs_G_MA",H914="Libs_G_PH"))=TRUE,"Libs Grill Rollup",H914)))</f>
        <v>0</v>
      </c>
      <c r="C914" s="9">
        <f>+IS_Data!A914</f>
        <v>0</v>
      </c>
      <c r="D914" s="9">
        <f ca="1">+SUM(OFFSET(IS_Data!D914,0,('Summary P&amp;L'!$D$6-2018-1)*12):OFFSET(IS_Data!D914,0,('Summary P&amp;L'!$D$6-2018-1)*12+'Summary P&amp;L'!$B$2-1))</f>
        <v>0</v>
      </c>
      <c r="E914" s="9">
        <f ca="1">OFFSET(IS_Data!D914,0,('Summary P&amp;L'!$D$6-2018)*12+'Summary P&amp;L'!$B$2-1)</f>
        <v>0</v>
      </c>
      <c r="F914" s="9">
        <f ca="1">OFFSET(IS_Data!D914,0,('Summary P&amp;L'!$D$6-2018-1)*12+'Summary P&amp;L'!$B$2-1)</f>
        <v>0</v>
      </c>
      <c r="G914" s="7">
        <f ca="1">+SUM(OFFSET(IS_Data!D914,0,(-2015+'Summary P&amp;L'!$D$6)*12+'Summary P&amp;L'!$B$1-1):OFFSET(IS_Data!D914,0,(-2015+'Summary P&amp;L'!$D$6)*12*2-1))</f>
        <v>0</v>
      </c>
      <c r="H914" s="10">
        <f>IS_Data!B914</f>
        <v>0</v>
      </c>
    </row>
    <row r="915" spans="1:8" x14ac:dyDescent="0.5">
      <c r="A915" s="9">
        <f>+IS_Data!C915</f>
        <v>0</v>
      </c>
      <c r="B915" s="135">
        <f>IF('Summary P&amp;L'!$F$4="Libs Master","Libs Master",IF(AND('Summary P&amp;L'!$F$4="Liberatores Rollup",AND(H915&lt;&gt;"Libs_G_MA",H915&lt;&gt;"Libs_G_PH"))=TRUE,"Liberatores Rollup",IF(AND('Summary P&amp;L'!$F$4="Libs Grill Rollup",OR(H915="Libs_G_MA",H915="Libs_G_PH"))=TRUE,"Libs Grill Rollup",H915)))</f>
        <v>0</v>
      </c>
      <c r="C915" s="9">
        <f>+IS_Data!A915</f>
        <v>0</v>
      </c>
      <c r="D915" s="9">
        <f ca="1">+SUM(OFFSET(IS_Data!D915,0,('Summary P&amp;L'!$D$6-2018-1)*12):OFFSET(IS_Data!D915,0,('Summary P&amp;L'!$D$6-2018-1)*12+'Summary P&amp;L'!$B$2-1))</f>
        <v>0</v>
      </c>
      <c r="E915" s="9">
        <f ca="1">OFFSET(IS_Data!D915,0,('Summary P&amp;L'!$D$6-2018)*12+'Summary P&amp;L'!$B$2-1)</f>
        <v>0</v>
      </c>
      <c r="F915" s="9">
        <f ca="1">OFFSET(IS_Data!D915,0,('Summary P&amp;L'!$D$6-2018-1)*12+'Summary P&amp;L'!$B$2-1)</f>
        <v>0</v>
      </c>
      <c r="G915" s="7">
        <f ca="1">+SUM(OFFSET(IS_Data!D915,0,(-2015+'Summary P&amp;L'!$D$6)*12+'Summary P&amp;L'!$B$1-1):OFFSET(IS_Data!D915,0,(-2015+'Summary P&amp;L'!$D$6)*12*2-1))</f>
        <v>0</v>
      </c>
      <c r="H915" s="10">
        <f>IS_Data!B915</f>
        <v>0</v>
      </c>
    </row>
    <row r="916" spans="1:8" x14ac:dyDescent="0.5">
      <c r="A916" s="9">
        <f>+IS_Data!C916</f>
        <v>0</v>
      </c>
      <c r="B916" s="135">
        <f>IF('Summary P&amp;L'!$F$4="Libs Master","Libs Master",IF(AND('Summary P&amp;L'!$F$4="Liberatores Rollup",AND(H916&lt;&gt;"Libs_G_MA",H916&lt;&gt;"Libs_G_PH"))=TRUE,"Liberatores Rollup",IF(AND('Summary P&amp;L'!$F$4="Libs Grill Rollup",OR(H916="Libs_G_MA",H916="Libs_G_PH"))=TRUE,"Libs Grill Rollup",H916)))</f>
        <v>0</v>
      </c>
      <c r="C916" s="9">
        <f>+IS_Data!A916</f>
        <v>0</v>
      </c>
      <c r="D916" s="9">
        <f ca="1">+SUM(OFFSET(IS_Data!D916,0,('Summary P&amp;L'!$D$6-2018-1)*12):OFFSET(IS_Data!D916,0,('Summary P&amp;L'!$D$6-2018-1)*12+'Summary P&amp;L'!$B$2-1))</f>
        <v>0</v>
      </c>
      <c r="E916" s="9">
        <f ca="1">OFFSET(IS_Data!D916,0,('Summary P&amp;L'!$D$6-2018)*12+'Summary P&amp;L'!$B$2-1)</f>
        <v>0</v>
      </c>
      <c r="F916" s="9">
        <f ca="1">OFFSET(IS_Data!D916,0,('Summary P&amp;L'!$D$6-2018-1)*12+'Summary P&amp;L'!$B$2-1)</f>
        <v>0</v>
      </c>
      <c r="G916" s="7">
        <f ca="1">+SUM(OFFSET(IS_Data!D916,0,(-2015+'Summary P&amp;L'!$D$6)*12+'Summary P&amp;L'!$B$1-1):OFFSET(IS_Data!D916,0,(-2015+'Summary P&amp;L'!$D$6)*12*2-1))</f>
        <v>0</v>
      </c>
      <c r="H916" s="10">
        <f>IS_Data!B916</f>
        <v>0</v>
      </c>
    </row>
    <row r="917" spans="1:8" x14ac:dyDescent="0.5">
      <c r="A917" s="9">
        <f>+IS_Data!C917</f>
        <v>0</v>
      </c>
      <c r="B917" s="135">
        <f>IF('Summary P&amp;L'!$F$4="Libs Master","Libs Master",IF(AND('Summary P&amp;L'!$F$4="Liberatores Rollup",AND(H917&lt;&gt;"Libs_G_MA",H917&lt;&gt;"Libs_G_PH"))=TRUE,"Liberatores Rollup",IF(AND('Summary P&amp;L'!$F$4="Libs Grill Rollup",OR(H917="Libs_G_MA",H917="Libs_G_PH"))=TRUE,"Libs Grill Rollup",H917)))</f>
        <v>0</v>
      </c>
      <c r="C917" s="9">
        <f>+IS_Data!A917</f>
        <v>0</v>
      </c>
      <c r="D917" s="9">
        <f ca="1">+SUM(OFFSET(IS_Data!D917,0,('Summary P&amp;L'!$D$6-2018-1)*12):OFFSET(IS_Data!D917,0,('Summary P&amp;L'!$D$6-2018-1)*12+'Summary P&amp;L'!$B$2-1))</f>
        <v>0</v>
      </c>
      <c r="E917" s="9">
        <f ca="1">OFFSET(IS_Data!D917,0,('Summary P&amp;L'!$D$6-2018)*12+'Summary P&amp;L'!$B$2-1)</f>
        <v>0</v>
      </c>
      <c r="F917" s="9">
        <f ca="1">OFFSET(IS_Data!D917,0,('Summary P&amp;L'!$D$6-2018-1)*12+'Summary P&amp;L'!$B$2-1)</f>
        <v>0</v>
      </c>
      <c r="G917" s="7">
        <f ca="1">+SUM(OFFSET(IS_Data!D917,0,(-2015+'Summary P&amp;L'!$D$6)*12+'Summary P&amp;L'!$B$1-1):OFFSET(IS_Data!D917,0,(-2015+'Summary P&amp;L'!$D$6)*12*2-1))</f>
        <v>0</v>
      </c>
      <c r="H917" s="10">
        <f>IS_Data!B917</f>
        <v>0</v>
      </c>
    </row>
    <row r="918" spans="1:8" x14ac:dyDescent="0.5">
      <c r="A918" s="9">
        <f>+IS_Data!C918</f>
        <v>0</v>
      </c>
      <c r="B918" s="135">
        <f>IF('Summary P&amp;L'!$F$4="Libs Master","Libs Master",IF(AND('Summary P&amp;L'!$F$4="Liberatores Rollup",AND(H918&lt;&gt;"Libs_G_MA",H918&lt;&gt;"Libs_G_PH"))=TRUE,"Liberatores Rollup",IF(AND('Summary P&amp;L'!$F$4="Libs Grill Rollup",OR(H918="Libs_G_MA",H918="Libs_G_PH"))=TRUE,"Libs Grill Rollup",H918)))</f>
        <v>0</v>
      </c>
      <c r="C918" s="9">
        <f>+IS_Data!A918</f>
        <v>0</v>
      </c>
      <c r="D918" s="9">
        <f ca="1">+SUM(OFFSET(IS_Data!D918,0,('Summary P&amp;L'!$D$6-2018-1)*12):OFFSET(IS_Data!D918,0,('Summary P&amp;L'!$D$6-2018-1)*12+'Summary P&amp;L'!$B$2-1))</f>
        <v>0</v>
      </c>
      <c r="E918" s="9">
        <f ca="1">OFFSET(IS_Data!D918,0,('Summary P&amp;L'!$D$6-2018)*12+'Summary P&amp;L'!$B$2-1)</f>
        <v>0</v>
      </c>
      <c r="F918" s="9">
        <f ca="1">OFFSET(IS_Data!D918,0,('Summary P&amp;L'!$D$6-2018-1)*12+'Summary P&amp;L'!$B$2-1)</f>
        <v>0</v>
      </c>
      <c r="G918" s="7">
        <f ca="1">+SUM(OFFSET(IS_Data!D918,0,(-2015+'Summary P&amp;L'!$D$6)*12+'Summary P&amp;L'!$B$1-1):OFFSET(IS_Data!D918,0,(-2015+'Summary P&amp;L'!$D$6)*12*2-1))</f>
        <v>0</v>
      </c>
      <c r="H918" s="10">
        <f>IS_Data!B918</f>
        <v>0</v>
      </c>
    </row>
    <row r="919" spans="1:8" x14ac:dyDescent="0.5">
      <c r="A919" s="9">
        <f>+IS_Data!C919</f>
        <v>0</v>
      </c>
      <c r="B919" s="135">
        <f>IF('Summary P&amp;L'!$F$4="Libs Master","Libs Master",IF(AND('Summary P&amp;L'!$F$4="Liberatores Rollup",AND(H919&lt;&gt;"Libs_G_MA",H919&lt;&gt;"Libs_G_PH"))=TRUE,"Liberatores Rollup",IF(AND('Summary P&amp;L'!$F$4="Libs Grill Rollup",OR(H919="Libs_G_MA",H919="Libs_G_PH"))=TRUE,"Libs Grill Rollup",H919)))</f>
        <v>0</v>
      </c>
      <c r="C919" s="9">
        <f>+IS_Data!A919</f>
        <v>0</v>
      </c>
      <c r="D919" s="9">
        <f ca="1">+SUM(OFFSET(IS_Data!D919,0,('Summary P&amp;L'!$D$6-2018-1)*12):OFFSET(IS_Data!D919,0,('Summary P&amp;L'!$D$6-2018-1)*12+'Summary P&amp;L'!$B$2-1))</f>
        <v>0</v>
      </c>
      <c r="E919" s="9">
        <f ca="1">OFFSET(IS_Data!D919,0,('Summary P&amp;L'!$D$6-2018)*12+'Summary P&amp;L'!$B$2-1)</f>
        <v>0</v>
      </c>
      <c r="F919" s="9">
        <f ca="1">OFFSET(IS_Data!D919,0,('Summary P&amp;L'!$D$6-2018-1)*12+'Summary P&amp;L'!$B$2-1)</f>
        <v>0</v>
      </c>
      <c r="G919" s="7">
        <f ca="1">+SUM(OFFSET(IS_Data!D919,0,(-2015+'Summary P&amp;L'!$D$6)*12+'Summary P&amp;L'!$B$1-1):OFFSET(IS_Data!D919,0,(-2015+'Summary P&amp;L'!$D$6)*12*2-1))</f>
        <v>0</v>
      </c>
      <c r="H919" s="10">
        <f>IS_Data!B919</f>
        <v>0</v>
      </c>
    </row>
    <row r="920" spans="1:8" x14ac:dyDescent="0.5">
      <c r="A920" s="9">
        <f>+IS_Data!C920</f>
        <v>0</v>
      </c>
      <c r="B920" s="135">
        <f>IF('Summary P&amp;L'!$F$4="Libs Master","Libs Master",IF(AND('Summary P&amp;L'!$F$4="Liberatores Rollup",AND(H920&lt;&gt;"Libs_G_MA",H920&lt;&gt;"Libs_G_PH"))=TRUE,"Liberatores Rollup",IF(AND('Summary P&amp;L'!$F$4="Libs Grill Rollup",OR(H920="Libs_G_MA",H920="Libs_G_PH"))=TRUE,"Libs Grill Rollup",H920)))</f>
        <v>0</v>
      </c>
      <c r="C920" s="9">
        <f>+IS_Data!A920</f>
        <v>0</v>
      </c>
      <c r="D920" s="9">
        <f ca="1">+SUM(OFFSET(IS_Data!D920,0,('Summary P&amp;L'!$D$6-2018-1)*12):OFFSET(IS_Data!D920,0,('Summary P&amp;L'!$D$6-2018-1)*12+'Summary P&amp;L'!$B$2-1))</f>
        <v>0</v>
      </c>
      <c r="E920" s="9">
        <f ca="1">OFFSET(IS_Data!D920,0,('Summary P&amp;L'!$D$6-2018)*12+'Summary P&amp;L'!$B$2-1)</f>
        <v>0</v>
      </c>
      <c r="F920" s="9">
        <f ca="1">OFFSET(IS_Data!D920,0,('Summary P&amp;L'!$D$6-2018-1)*12+'Summary P&amp;L'!$B$2-1)</f>
        <v>0</v>
      </c>
      <c r="G920" s="7">
        <f ca="1">+SUM(OFFSET(IS_Data!D920,0,(-2015+'Summary P&amp;L'!$D$6)*12+'Summary P&amp;L'!$B$1-1):OFFSET(IS_Data!D920,0,(-2015+'Summary P&amp;L'!$D$6)*12*2-1))</f>
        <v>0</v>
      </c>
      <c r="H920" s="10">
        <f>IS_Data!B920</f>
        <v>0</v>
      </c>
    </row>
    <row r="921" spans="1:8" x14ac:dyDescent="0.5">
      <c r="A921" s="9">
        <f>+IS_Data!C921</f>
        <v>0</v>
      </c>
      <c r="B921" s="135">
        <f>IF('Summary P&amp;L'!$F$4="Libs Master","Libs Master",IF(AND('Summary P&amp;L'!$F$4="Liberatores Rollup",AND(H921&lt;&gt;"Libs_G_MA",H921&lt;&gt;"Libs_G_PH"))=TRUE,"Liberatores Rollup",IF(AND('Summary P&amp;L'!$F$4="Libs Grill Rollup",OR(H921="Libs_G_MA",H921="Libs_G_PH"))=TRUE,"Libs Grill Rollup",H921)))</f>
        <v>0</v>
      </c>
      <c r="C921" s="9">
        <f>+IS_Data!A921</f>
        <v>0</v>
      </c>
      <c r="D921" s="9">
        <f ca="1">+SUM(OFFSET(IS_Data!D921,0,('Summary P&amp;L'!$D$6-2018-1)*12):OFFSET(IS_Data!D921,0,('Summary P&amp;L'!$D$6-2018-1)*12+'Summary P&amp;L'!$B$2-1))</f>
        <v>0</v>
      </c>
      <c r="E921" s="9">
        <f ca="1">OFFSET(IS_Data!D921,0,('Summary P&amp;L'!$D$6-2018)*12+'Summary P&amp;L'!$B$2-1)</f>
        <v>0</v>
      </c>
      <c r="F921" s="9">
        <f ca="1">OFFSET(IS_Data!D921,0,('Summary P&amp;L'!$D$6-2018-1)*12+'Summary P&amp;L'!$B$2-1)</f>
        <v>0</v>
      </c>
      <c r="G921" s="7">
        <f ca="1">+SUM(OFFSET(IS_Data!D921,0,(-2015+'Summary P&amp;L'!$D$6)*12+'Summary P&amp;L'!$B$1-1):OFFSET(IS_Data!D921,0,(-2015+'Summary P&amp;L'!$D$6)*12*2-1))</f>
        <v>0</v>
      </c>
      <c r="H921" s="10">
        <f>IS_Data!B921</f>
        <v>0</v>
      </c>
    </row>
    <row r="922" spans="1:8" x14ac:dyDescent="0.5">
      <c r="A922" s="9">
        <f>+IS_Data!C922</f>
        <v>0</v>
      </c>
      <c r="B922" s="135">
        <f>IF('Summary P&amp;L'!$F$4="Libs Master","Libs Master",IF(AND('Summary P&amp;L'!$F$4="Liberatores Rollup",AND(H922&lt;&gt;"Libs_G_MA",H922&lt;&gt;"Libs_G_PH"))=TRUE,"Liberatores Rollup",IF(AND('Summary P&amp;L'!$F$4="Libs Grill Rollup",OR(H922="Libs_G_MA",H922="Libs_G_PH"))=TRUE,"Libs Grill Rollup",H922)))</f>
        <v>0</v>
      </c>
      <c r="C922" s="9">
        <f>+IS_Data!A922</f>
        <v>0</v>
      </c>
      <c r="D922" s="9">
        <f ca="1">+SUM(OFFSET(IS_Data!D922,0,('Summary P&amp;L'!$D$6-2018-1)*12):OFFSET(IS_Data!D922,0,('Summary P&amp;L'!$D$6-2018-1)*12+'Summary P&amp;L'!$B$2-1))</f>
        <v>0</v>
      </c>
      <c r="E922" s="9">
        <f ca="1">OFFSET(IS_Data!D922,0,('Summary P&amp;L'!$D$6-2018)*12+'Summary P&amp;L'!$B$2-1)</f>
        <v>0</v>
      </c>
      <c r="F922" s="9">
        <f ca="1">OFFSET(IS_Data!D922,0,('Summary P&amp;L'!$D$6-2018-1)*12+'Summary P&amp;L'!$B$2-1)</f>
        <v>0</v>
      </c>
      <c r="G922" s="7">
        <f ca="1">+SUM(OFFSET(IS_Data!D922,0,(-2015+'Summary P&amp;L'!$D$6)*12+'Summary P&amp;L'!$B$1-1):OFFSET(IS_Data!D922,0,(-2015+'Summary P&amp;L'!$D$6)*12*2-1))</f>
        <v>0</v>
      </c>
      <c r="H922" s="10">
        <f>IS_Data!B922</f>
        <v>0</v>
      </c>
    </row>
    <row r="923" spans="1:8" x14ac:dyDescent="0.5">
      <c r="A923" s="9">
        <f>+IS_Data!C923</f>
        <v>0</v>
      </c>
      <c r="B923" s="135">
        <f>IF('Summary P&amp;L'!$F$4="Libs Master","Libs Master",IF(AND('Summary P&amp;L'!$F$4="Liberatores Rollup",AND(H923&lt;&gt;"Libs_G_MA",H923&lt;&gt;"Libs_G_PH"))=TRUE,"Liberatores Rollup",IF(AND('Summary P&amp;L'!$F$4="Libs Grill Rollup",OR(H923="Libs_G_MA",H923="Libs_G_PH"))=TRUE,"Libs Grill Rollup",H923)))</f>
        <v>0</v>
      </c>
      <c r="C923" s="9">
        <f>+IS_Data!A923</f>
        <v>0</v>
      </c>
      <c r="D923" s="9">
        <f ca="1">+SUM(OFFSET(IS_Data!D923,0,('Summary P&amp;L'!$D$6-2018-1)*12):OFFSET(IS_Data!D923,0,('Summary P&amp;L'!$D$6-2018-1)*12+'Summary P&amp;L'!$B$2-1))</f>
        <v>0</v>
      </c>
      <c r="E923" s="9">
        <f ca="1">OFFSET(IS_Data!D923,0,('Summary P&amp;L'!$D$6-2018)*12+'Summary P&amp;L'!$B$2-1)</f>
        <v>0</v>
      </c>
      <c r="F923" s="9">
        <f ca="1">OFFSET(IS_Data!D923,0,('Summary P&amp;L'!$D$6-2018-1)*12+'Summary P&amp;L'!$B$2-1)</f>
        <v>0</v>
      </c>
      <c r="G923" s="7">
        <f ca="1">+SUM(OFFSET(IS_Data!D923,0,(-2015+'Summary P&amp;L'!$D$6)*12+'Summary P&amp;L'!$B$1-1):OFFSET(IS_Data!D923,0,(-2015+'Summary P&amp;L'!$D$6)*12*2-1))</f>
        <v>0</v>
      </c>
      <c r="H923" s="10">
        <f>IS_Data!B923</f>
        <v>0</v>
      </c>
    </row>
    <row r="924" spans="1:8" x14ac:dyDescent="0.5">
      <c r="A924" s="9">
        <f>+IS_Data!C924</f>
        <v>0</v>
      </c>
      <c r="B924" s="135">
        <f>IF('Summary P&amp;L'!$F$4="Libs Master","Libs Master",IF(AND('Summary P&amp;L'!$F$4="Liberatores Rollup",AND(H924&lt;&gt;"Libs_G_MA",H924&lt;&gt;"Libs_G_PH"))=TRUE,"Liberatores Rollup",IF(AND('Summary P&amp;L'!$F$4="Libs Grill Rollup",OR(H924="Libs_G_MA",H924="Libs_G_PH"))=TRUE,"Libs Grill Rollup",H924)))</f>
        <v>0</v>
      </c>
      <c r="C924" s="9">
        <f>+IS_Data!A924</f>
        <v>0</v>
      </c>
      <c r="D924" s="9">
        <f ca="1">+SUM(OFFSET(IS_Data!D924,0,('Summary P&amp;L'!$D$6-2018-1)*12):OFFSET(IS_Data!D924,0,('Summary P&amp;L'!$D$6-2018-1)*12+'Summary P&amp;L'!$B$2-1))</f>
        <v>0</v>
      </c>
      <c r="E924" s="9">
        <f ca="1">OFFSET(IS_Data!D924,0,('Summary P&amp;L'!$D$6-2018)*12+'Summary P&amp;L'!$B$2-1)</f>
        <v>0</v>
      </c>
      <c r="F924" s="9">
        <f ca="1">OFFSET(IS_Data!D924,0,('Summary P&amp;L'!$D$6-2018-1)*12+'Summary P&amp;L'!$B$2-1)</f>
        <v>0</v>
      </c>
      <c r="G924" s="7">
        <f ca="1">+SUM(OFFSET(IS_Data!D924,0,(-2015+'Summary P&amp;L'!$D$6)*12+'Summary P&amp;L'!$B$1-1):OFFSET(IS_Data!D924,0,(-2015+'Summary P&amp;L'!$D$6)*12*2-1))</f>
        <v>0</v>
      </c>
      <c r="H924" s="10">
        <f>IS_Data!B924</f>
        <v>0</v>
      </c>
    </row>
    <row r="925" spans="1:8" x14ac:dyDescent="0.5">
      <c r="A925" s="9">
        <f>+IS_Data!C925</f>
        <v>0</v>
      </c>
      <c r="B925" s="135">
        <f>IF('Summary P&amp;L'!$F$4="Libs Master","Libs Master",IF(AND('Summary P&amp;L'!$F$4="Liberatores Rollup",AND(H925&lt;&gt;"Libs_G_MA",H925&lt;&gt;"Libs_G_PH"))=TRUE,"Liberatores Rollup",IF(AND('Summary P&amp;L'!$F$4="Libs Grill Rollup",OR(H925="Libs_G_MA",H925="Libs_G_PH"))=TRUE,"Libs Grill Rollup",H925)))</f>
        <v>0</v>
      </c>
      <c r="C925" s="9">
        <f>+IS_Data!A925</f>
        <v>0</v>
      </c>
      <c r="D925" s="9">
        <f ca="1">+SUM(OFFSET(IS_Data!D925,0,('Summary P&amp;L'!$D$6-2018-1)*12):OFFSET(IS_Data!D925,0,('Summary P&amp;L'!$D$6-2018-1)*12+'Summary P&amp;L'!$B$2-1))</f>
        <v>0</v>
      </c>
      <c r="E925" s="9">
        <f ca="1">OFFSET(IS_Data!D925,0,('Summary P&amp;L'!$D$6-2018)*12+'Summary P&amp;L'!$B$2-1)</f>
        <v>0</v>
      </c>
      <c r="F925" s="9">
        <f ca="1">OFFSET(IS_Data!D925,0,('Summary P&amp;L'!$D$6-2018-1)*12+'Summary P&amp;L'!$B$2-1)</f>
        <v>0</v>
      </c>
      <c r="G925" s="7">
        <f ca="1">+SUM(OFFSET(IS_Data!D925,0,(-2015+'Summary P&amp;L'!$D$6)*12+'Summary P&amp;L'!$B$1-1):OFFSET(IS_Data!D925,0,(-2015+'Summary P&amp;L'!$D$6)*12*2-1))</f>
        <v>0</v>
      </c>
      <c r="H925" s="10">
        <f>IS_Data!B925</f>
        <v>0</v>
      </c>
    </row>
    <row r="926" spans="1:8" x14ac:dyDescent="0.5">
      <c r="A926" s="9">
        <f>+IS_Data!C926</f>
        <v>0</v>
      </c>
      <c r="B926" s="135">
        <f>IF('Summary P&amp;L'!$F$4="Libs Master","Libs Master",IF(AND('Summary P&amp;L'!$F$4="Liberatores Rollup",AND(H926&lt;&gt;"Libs_G_MA",H926&lt;&gt;"Libs_G_PH"))=TRUE,"Liberatores Rollup",IF(AND('Summary P&amp;L'!$F$4="Libs Grill Rollup",OR(H926="Libs_G_MA",H926="Libs_G_PH"))=TRUE,"Libs Grill Rollup",H926)))</f>
        <v>0</v>
      </c>
      <c r="C926" s="9">
        <f>+IS_Data!A926</f>
        <v>0</v>
      </c>
      <c r="D926" s="9">
        <f ca="1">+SUM(OFFSET(IS_Data!D926,0,('Summary P&amp;L'!$D$6-2018-1)*12):OFFSET(IS_Data!D926,0,('Summary P&amp;L'!$D$6-2018-1)*12+'Summary P&amp;L'!$B$2-1))</f>
        <v>0</v>
      </c>
      <c r="E926" s="9">
        <f ca="1">OFFSET(IS_Data!D926,0,('Summary P&amp;L'!$D$6-2018)*12+'Summary P&amp;L'!$B$2-1)</f>
        <v>0</v>
      </c>
      <c r="F926" s="9">
        <f ca="1">OFFSET(IS_Data!D926,0,('Summary P&amp;L'!$D$6-2018-1)*12+'Summary P&amp;L'!$B$2-1)</f>
        <v>0</v>
      </c>
      <c r="G926" s="7">
        <f ca="1">+SUM(OFFSET(IS_Data!D926,0,(-2015+'Summary P&amp;L'!$D$6)*12+'Summary P&amp;L'!$B$1-1):OFFSET(IS_Data!D926,0,(-2015+'Summary P&amp;L'!$D$6)*12*2-1))</f>
        <v>0</v>
      </c>
      <c r="H926" s="10">
        <f>IS_Data!B926</f>
        <v>0</v>
      </c>
    </row>
    <row r="927" spans="1:8" x14ac:dyDescent="0.5">
      <c r="A927" s="9">
        <f>+IS_Data!C927</f>
        <v>0</v>
      </c>
      <c r="B927" s="135">
        <f>IF('Summary P&amp;L'!$F$4="Libs Master","Libs Master",IF(AND('Summary P&amp;L'!$F$4="Liberatores Rollup",AND(H927&lt;&gt;"Libs_G_MA",H927&lt;&gt;"Libs_G_PH"))=TRUE,"Liberatores Rollup",IF(AND('Summary P&amp;L'!$F$4="Libs Grill Rollup",OR(H927="Libs_G_MA",H927="Libs_G_PH"))=TRUE,"Libs Grill Rollup",H927)))</f>
        <v>0</v>
      </c>
      <c r="C927" s="9">
        <f>+IS_Data!A927</f>
        <v>0</v>
      </c>
      <c r="D927" s="9">
        <f ca="1">+SUM(OFFSET(IS_Data!D927,0,('Summary P&amp;L'!$D$6-2018-1)*12):OFFSET(IS_Data!D927,0,('Summary P&amp;L'!$D$6-2018-1)*12+'Summary P&amp;L'!$B$2-1))</f>
        <v>0</v>
      </c>
      <c r="E927" s="9">
        <f ca="1">OFFSET(IS_Data!D927,0,('Summary P&amp;L'!$D$6-2018)*12+'Summary P&amp;L'!$B$2-1)</f>
        <v>0</v>
      </c>
      <c r="F927" s="9">
        <f ca="1">OFFSET(IS_Data!D927,0,('Summary P&amp;L'!$D$6-2018-1)*12+'Summary P&amp;L'!$B$2-1)</f>
        <v>0</v>
      </c>
      <c r="G927" s="7">
        <f ca="1">+SUM(OFFSET(IS_Data!D927,0,(-2015+'Summary P&amp;L'!$D$6)*12+'Summary P&amp;L'!$B$1-1):OFFSET(IS_Data!D927,0,(-2015+'Summary P&amp;L'!$D$6)*12*2-1))</f>
        <v>0</v>
      </c>
      <c r="H927" s="10">
        <f>IS_Data!B927</f>
        <v>0</v>
      </c>
    </row>
    <row r="928" spans="1:8" x14ac:dyDescent="0.5">
      <c r="A928" s="9">
        <f>+IS_Data!C928</f>
        <v>0</v>
      </c>
      <c r="B928" s="135">
        <f>IF('Summary P&amp;L'!$F$4="Libs Master","Libs Master",IF(AND('Summary P&amp;L'!$F$4="Liberatores Rollup",AND(H928&lt;&gt;"Libs_G_MA",H928&lt;&gt;"Libs_G_PH"))=TRUE,"Liberatores Rollup",IF(AND('Summary P&amp;L'!$F$4="Libs Grill Rollup",OR(H928="Libs_G_MA",H928="Libs_G_PH"))=TRUE,"Libs Grill Rollup",H928)))</f>
        <v>0</v>
      </c>
      <c r="C928" s="9">
        <f>+IS_Data!A928</f>
        <v>0</v>
      </c>
      <c r="D928" s="9">
        <f ca="1">+SUM(OFFSET(IS_Data!D928,0,('Summary P&amp;L'!$D$6-2018-1)*12):OFFSET(IS_Data!D928,0,('Summary P&amp;L'!$D$6-2018-1)*12+'Summary P&amp;L'!$B$2-1))</f>
        <v>0</v>
      </c>
      <c r="E928" s="9">
        <f ca="1">OFFSET(IS_Data!D928,0,('Summary P&amp;L'!$D$6-2018)*12+'Summary P&amp;L'!$B$2-1)</f>
        <v>0</v>
      </c>
      <c r="F928" s="9">
        <f ca="1">OFFSET(IS_Data!D928,0,('Summary P&amp;L'!$D$6-2018-1)*12+'Summary P&amp;L'!$B$2-1)</f>
        <v>0</v>
      </c>
      <c r="G928" s="7">
        <f ca="1">+SUM(OFFSET(IS_Data!D928,0,(-2015+'Summary P&amp;L'!$D$6)*12+'Summary P&amp;L'!$B$1-1):OFFSET(IS_Data!D928,0,(-2015+'Summary P&amp;L'!$D$6)*12*2-1))</f>
        <v>0</v>
      </c>
      <c r="H928" s="10">
        <f>IS_Data!B928</f>
        <v>0</v>
      </c>
    </row>
    <row r="929" spans="1:8" x14ac:dyDescent="0.5">
      <c r="A929" s="9">
        <f>+IS_Data!C929</f>
        <v>0</v>
      </c>
      <c r="B929" s="135">
        <f>IF('Summary P&amp;L'!$F$4="Libs Master","Libs Master",IF(AND('Summary P&amp;L'!$F$4="Liberatores Rollup",AND(H929&lt;&gt;"Libs_G_MA",H929&lt;&gt;"Libs_G_PH"))=TRUE,"Liberatores Rollup",IF(AND('Summary P&amp;L'!$F$4="Libs Grill Rollup",OR(H929="Libs_G_MA",H929="Libs_G_PH"))=TRUE,"Libs Grill Rollup",H929)))</f>
        <v>0</v>
      </c>
      <c r="C929" s="9">
        <f>+IS_Data!A929</f>
        <v>0</v>
      </c>
      <c r="D929" s="9">
        <f ca="1">+SUM(OFFSET(IS_Data!D929,0,('Summary P&amp;L'!$D$6-2018-1)*12):OFFSET(IS_Data!D929,0,('Summary P&amp;L'!$D$6-2018-1)*12+'Summary P&amp;L'!$B$2-1))</f>
        <v>0</v>
      </c>
      <c r="E929" s="9">
        <f ca="1">OFFSET(IS_Data!D929,0,('Summary P&amp;L'!$D$6-2018)*12+'Summary P&amp;L'!$B$2-1)</f>
        <v>0</v>
      </c>
      <c r="F929" s="9">
        <f ca="1">OFFSET(IS_Data!D929,0,('Summary P&amp;L'!$D$6-2018-1)*12+'Summary P&amp;L'!$B$2-1)</f>
        <v>0</v>
      </c>
      <c r="G929" s="7">
        <f ca="1">+SUM(OFFSET(IS_Data!D929,0,(-2015+'Summary P&amp;L'!$D$6)*12+'Summary P&amp;L'!$B$1-1):OFFSET(IS_Data!D929,0,(-2015+'Summary P&amp;L'!$D$6)*12*2-1))</f>
        <v>0</v>
      </c>
      <c r="H929" s="10">
        <f>IS_Data!B929</f>
        <v>0</v>
      </c>
    </row>
    <row r="930" spans="1:8" x14ac:dyDescent="0.5">
      <c r="A930" s="9">
        <f>+IS_Data!C930</f>
        <v>0</v>
      </c>
      <c r="B930" s="135">
        <f>IF('Summary P&amp;L'!$F$4="Libs Master","Libs Master",IF(AND('Summary P&amp;L'!$F$4="Liberatores Rollup",AND(H930&lt;&gt;"Libs_G_MA",H930&lt;&gt;"Libs_G_PH"))=TRUE,"Liberatores Rollup",IF(AND('Summary P&amp;L'!$F$4="Libs Grill Rollup",OR(H930="Libs_G_MA",H930="Libs_G_PH"))=TRUE,"Libs Grill Rollup",H930)))</f>
        <v>0</v>
      </c>
      <c r="C930" s="9">
        <f>+IS_Data!A930</f>
        <v>0</v>
      </c>
      <c r="D930" s="9">
        <f ca="1">+SUM(OFFSET(IS_Data!D930,0,('Summary P&amp;L'!$D$6-2018-1)*12):OFFSET(IS_Data!D930,0,('Summary P&amp;L'!$D$6-2018-1)*12+'Summary P&amp;L'!$B$2-1))</f>
        <v>0</v>
      </c>
      <c r="E930" s="9">
        <f ca="1">OFFSET(IS_Data!D930,0,('Summary P&amp;L'!$D$6-2018)*12+'Summary P&amp;L'!$B$2-1)</f>
        <v>0</v>
      </c>
      <c r="F930" s="9">
        <f ca="1">OFFSET(IS_Data!D930,0,('Summary P&amp;L'!$D$6-2018-1)*12+'Summary P&amp;L'!$B$2-1)</f>
        <v>0</v>
      </c>
      <c r="G930" s="7">
        <f ca="1">+SUM(OFFSET(IS_Data!D930,0,(-2015+'Summary P&amp;L'!$D$6)*12+'Summary P&amp;L'!$B$1-1):OFFSET(IS_Data!D930,0,(-2015+'Summary P&amp;L'!$D$6)*12*2-1))</f>
        <v>0</v>
      </c>
      <c r="H930" s="10">
        <f>IS_Data!B930</f>
        <v>0</v>
      </c>
    </row>
    <row r="931" spans="1:8" x14ac:dyDescent="0.5">
      <c r="A931" s="9">
        <f>+IS_Data!C931</f>
        <v>0</v>
      </c>
      <c r="B931" s="135">
        <f>IF('Summary P&amp;L'!$F$4="Libs Master","Libs Master",IF(AND('Summary P&amp;L'!$F$4="Liberatores Rollup",AND(H931&lt;&gt;"Libs_G_MA",H931&lt;&gt;"Libs_G_PH"))=TRUE,"Liberatores Rollup",IF(AND('Summary P&amp;L'!$F$4="Libs Grill Rollup",OR(H931="Libs_G_MA",H931="Libs_G_PH"))=TRUE,"Libs Grill Rollup",H931)))</f>
        <v>0</v>
      </c>
      <c r="C931" s="9">
        <f>+IS_Data!A931</f>
        <v>0</v>
      </c>
      <c r="D931" s="9">
        <f ca="1">+SUM(OFFSET(IS_Data!D931,0,('Summary P&amp;L'!$D$6-2018-1)*12):OFFSET(IS_Data!D931,0,('Summary P&amp;L'!$D$6-2018-1)*12+'Summary P&amp;L'!$B$2-1))</f>
        <v>0</v>
      </c>
      <c r="E931" s="9">
        <f ca="1">OFFSET(IS_Data!D931,0,('Summary P&amp;L'!$D$6-2018)*12+'Summary P&amp;L'!$B$2-1)</f>
        <v>0</v>
      </c>
      <c r="F931" s="9">
        <f ca="1">OFFSET(IS_Data!D931,0,('Summary P&amp;L'!$D$6-2018-1)*12+'Summary P&amp;L'!$B$2-1)</f>
        <v>0</v>
      </c>
      <c r="G931" s="7">
        <f ca="1">+SUM(OFFSET(IS_Data!D931,0,(-2015+'Summary P&amp;L'!$D$6)*12+'Summary P&amp;L'!$B$1-1):OFFSET(IS_Data!D931,0,(-2015+'Summary P&amp;L'!$D$6)*12*2-1))</f>
        <v>0</v>
      </c>
      <c r="H931" s="10">
        <f>IS_Data!B931</f>
        <v>0</v>
      </c>
    </row>
    <row r="932" spans="1:8" x14ac:dyDescent="0.5">
      <c r="A932" s="9">
        <f>+IS_Data!C932</f>
        <v>0</v>
      </c>
      <c r="B932" s="135">
        <f>IF('Summary P&amp;L'!$F$4="Libs Master","Libs Master",IF(AND('Summary P&amp;L'!$F$4="Liberatores Rollup",AND(H932&lt;&gt;"Libs_G_MA",H932&lt;&gt;"Libs_G_PH"))=TRUE,"Liberatores Rollup",IF(AND('Summary P&amp;L'!$F$4="Libs Grill Rollup",OR(H932="Libs_G_MA",H932="Libs_G_PH"))=TRUE,"Libs Grill Rollup",H932)))</f>
        <v>0</v>
      </c>
      <c r="C932" s="9">
        <f>+IS_Data!A932</f>
        <v>0</v>
      </c>
      <c r="D932" s="9">
        <f ca="1">+SUM(OFFSET(IS_Data!D932,0,('Summary P&amp;L'!$D$6-2018-1)*12):OFFSET(IS_Data!D932,0,('Summary P&amp;L'!$D$6-2018-1)*12+'Summary P&amp;L'!$B$2-1))</f>
        <v>0</v>
      </c>
      <c r="E932" s="9">
        <f ca="1">OFFSET(IS_Data!D932,0,('Summary P&amp;L'!$D$6-2018)*12+'Summary P&amp;L'!$B$2-1)</f>
        <v>0</v>
      </c>
      <c r="F932" s="9">
        <f ca="1">OFFSET(IS_Data!D932,0,('Summary P&amp;L'!$D$6-2018-1)*12+'Summary P&amp;L'!$B$2-1)</f>
        <v>0</v>
      </c>
      <c r="G932" s="7">
        <f ca="1">+SUM(OFFSET(IS_Data!D932,0,(-2015+'Summary P&amp;L'!$D$6)*12+'Summary P&amp;L'!$B$1-1):OFFSET(IS_Data!D932,0,(-2015+'Summary P&amp;L'!$D$6)*12*2-1))</f>
        <v>0</v>
      </c>
      <c r="H932" s="10">
        <f>IS_Data!B932</f>
        <v>0</v>
      </c>
    </row>
    <row r="933" spans="1:8" x14ac:dyDescent="0.5">
      <c r="A933" s="9">
        <f>+IS_Data!C933</f>
        <v>0</v>
      </c>
      <c r="B933" s="135">
        <f>IF('Summary P&amp;L'!$F$4="Libs Master","Libs Master",IF(AND('Summary P&amp;L'!$F$4="Liberatores Rollup",AND(H933&lt;&gt;"Libs_G_MA",H933&lt;&gt;"Libs_G_PH"))=TRUE,"Liberatores Rollup",IF(AND('Summary P&amp;L'!$F$4="Libs Grill Rollup",OR(H933="Libs_G_MA",H933="Libs_G_PH"))=TRUE,"Libs Grill Rollup",H933)))</f>
        <v>0</v>
      </c>
      <c r="C933" s="9">
        <f>+IS_Data!A933</f>
        <v>0</v>
      </c>
      <c r="D933" s="9">
        <f ca="1">+SUM(OFFSET(IS_Data!D933,0,('Summary P&amp;L'!$D$6-2018-1)*12):OFFSET(IS_Data!D933,0,('Summary P&amp;L'!$D$6-2018-1)*12+'Summary P&amp;L'!$B$2-1))</f>
        <v>0</v>
      </c>
      <c r="E933" s="9">
        <f ca="1">OFFSET(IS_Data!D933,0,('Summary P&amp;L'!$D$6-2018)*12+'Summary P&amp;L'!$B$2-1)</f>
        <v>0</v>
      </c>
      <c r="F933" s="9">
        <f ca="1">OFFSET(IS_Data!D933,0,('Summary P&amp;L'!$D$6-2018-1)*12+'Summary P&amp;L'!$B$2-1)</f>
        <v>0</v>
      </c>
      <c r="G933" s="7">
        <f ca="1">+SUM(OFFSET(IS_Data!D933,0,(-2015+'Summary P&amp;L'!$D$6)*12+'Summary P&amp;L'!$B$1-1):OFFSET(IS_Data!D933,0,(-2015+'Summary P&amp;L'!$D$6)*12*2-1))</f>
        <v>0</v>
      </c>
      <c r="H933" s="10">
        <f>IS_Data!B933</f>
        <v>0</v>
      </c>
    </row>
    <row r="934" spans="1:8" x14ac:dyDescent="0.5">
      <c r="A934" s="9">
        <f>+IS_Data!C934</f>
        <v>0</v>
      </c>
      <c r="B934" s="135">
        <f>IF('Summary P&amp;L'!$F$4="Libs Master","Libs Master",IF(AND('Summary P&amp;L'!$F$4="Liberatores Rollup",AND(H934&lt;&gt;"Libs_G_MA",H934&lt;&gt;"Libs_G_PH"))=TRUE,"Liberatores Rollup",IF(AND('Summary P&amp;L'!$F$4="Libs Grill Rollup",OR(H934="Libs_G_MA",H934="Libs_G_PH"))=TRUE,"Libs Grill Rollup",H934)))</f>
        <v>0</v>
      </c>
      <c r="C934" s="9">
        <f>+IS_Data!A934</f>
        <v>0</v>
      </c>
      <c r="D934" s="9">
        <f ca="1">+SUM(OFFSET(IS_Data!D934,0,('Summary P&amp;L'!$D$6-2018-1)*12):OFFSET(IS_Data!D934,0,('Summary P&amp;L'!$D$6-2018-1)*12+'Summary P&amp;L'!$B$2-1))</f>
        <v>0</v>
      </c>
      <c r="E934" s="9">
        <f ca="1">OFFSET(IS_Data!D934,0,('Summary P&amp;L'!$D$6-2018)*12+'Summary P&amp;L'!$B$2-1)</f>
        <v>0</v>
      </c>
      <c r="F934" s="9">
        <f ca="1">OFFSET(IS_Data!D934,0,('Summary P&amp;L'!$D$6-2018-1)*12+'Summary P&amp;L'!$B$2-1)</f>
        <v>0</v>
      </c>
      <c r="G934" s="7">
        <f ca="1">+SUM(OFFSET(IS_Data!D934,0,(-2015+'Summary P&amp;L'!$D$6)*12+'Summary P&amp;L'!$B$1-1):OFFSET(IS_Data!D934,0,(-2015+'Summary P&amp;L'!$D$6)*12*2-1))</f>
        <v>0</v>
      </c>
      <c r="H934" s="10">
        <f>IS_Data!B934</f>
        <v>0</v>
      </c>
    </row>
    <row r="935" spans="1:8" x14ac:dyDescent="0.5">
      <c r="A935" s="9">
        <f>+IS_Data!C935</f>
        <v>0</v>
      </c>
      <c r="B935" s="135">
        <f>IF('Summary P&amp;L'!$F$4="Libs Master","Libs Master",IF(AND('Summary P&amp;L'!$F$4="Liberatores Rollup",AND(H935&lt;&gt;"Libs_G_MA",H935&lt;&gt;"Libs_G_PH"))=TRUE,"Liberatores Rollup",IF(AND('Summary P&amp;L'!$F$4="Libs Grill Rollup",OR(H935="Libs_G_MA",H935="Libs_G_PH"))=TRUE,"Libs Grill Rollup",H935)))</f>
        <v>0</v>
      </c>
      <c r="C935" s="9">
        <f>+IS_Data!A935</f>
        <v>0</v>
      </c>
      <c r="D935" s="9">
        <f ca="1">+SUM(OFFSET(IS_Data!D935,0,('Summary P&amp;L'!$D$6-2018-1)*12):OFFSET(IS_Data!D935,0,('Summary P&amp;L'!$D$6-2018-1)*12+'Summary P&amp;L'!$B$2-1))</f>
        <v>0</v>
      </c>
      <c r="E935" s="9">
        <f ca="1">OFFSET(IS_Data!D935,0,('Summary P&amp;L'!$D$6-2018)*12+'Summary P&amp;L'!$B$2-1)</f>
        <v>0</v>
      </c>
      <c r="F935" s="9">
        <f ca="1">OFFSET(IS_Data!D935,0,('Summary P&amp;L'!$D$6-2018-1)*12+'Summary P&amp;L'!$B$2-1)</f>
        <v>0</v>
      </c>
      <c r="G935" s="7">
        <f ca="1">+SUM(OFFSET(IS_Data!D935,0,(-2015+'Summary P&amp;L'!$D$6)*12+'Summary P&amp;L'!$B$1-1):OFFSET(IS_Data!D935,0,(-2015+'Summary P&amp;L'!$D$6)*12*2-1))</f>
        <v>0</v>
      </c>
      <c r="H935" s="10">
        <f>IS_Data!B935</f>
        <v>0</v>
      </c>
    </row>
    <row r="936" spans="1:8" x14ac:dyDescent="0.5">
      <c r="A936" s="9">
        <f>+IS_Data!C936</f>
        <v>0</v>
      </c>
      <c r="B936" s="135">
        <f>IF('Summary P&amp;L'!$F$4="Libs Master","Libs Master",IF(AND('Summary P&amp;L'!$F$4="Liberatores Rollup",AND(H936&lt;&gt;"Libs_G_MA",H936&lt;&gt;"Libs_G_PH"))=TRUE,"Liberatores Rollup",IF(AND('Summary P&amp;L'!$F$4="Libs Grill Rollup",OR(H936="Libs_G_MA",H936="Libs_G_PH"))=TRUE,"Libs Grill Rollup",H936)))</f>
        <v>0</v>
      </c>
      <c r="C936" s="9">
        <f>+IS_Data!A936</f>
        <v>0</v>
      </c>
      <c r="D936" s="9">
        <f ca="1">+SUM(OFFSET(IS_Data!D936,0,('Summary P&amp;L'!$D$6-2018-1)*12):OFFSET(IS_Data!D936,0,('Summary P&amp;L'!$D$6-2018-1)*12+'Summary P&amp;L'!$B$2-1))</f>
        <v>0</v>
      </c>
      <c r="E936" s="9">
        <f ca="1">OFFSET(IS_Data!D936,0,('Summary P&amp;L'!$D$6-2018)*12+'Summary P&amp;L'!$B$2-1)</f>
        <v>0</v>
      </c>
      <c r="F936" s="9">
        <f ca="1">OFFSET(IS_Data!D936,0,('Summary P&amp;L'!$D$6-2018-1)*12+'Summary P&amp;L'!$B$2-1)</f>
        <v>0</v>
      </c>
      <c r="G936" s="7">
        <f ca="1">+SUM(OFFSET(IS_Data!D936,0,(-2015+'Summary P&amp;L'!$D$6)*12+'Summary P&amp;L'!$B$1-1):OFFSET(IS_Data!D936,0,(-2015+'Summary P&amp;L'!$D$6)*12*2-1))</f>
        <v>0</v>
      </c>
      <c r="H936" s="10">
        <f>IS_Data!B936</f>
        <v>0</v>
      </c>
    </row>
    <row r="937" spans="1:8" x14ac:dyDescent="0.5">
      <c r="A937" s="9">
        <f>+IS_Data!C937</f>
        <v>0</v>
      </c>
      <c r="B937" s="135">
        <f>IF('Summary P&amp;L'!$F$4="Libs Master","Libs Master",IF(AND('Summary P&amp;L'!$F$4="Liberatores Rollup",AND(H937&lt;&gt;"Libs_G_MA",H937&lt;&gt;"Libs_G_PH"))=TRUE,"Liberatores Rollup",IF(AND('Summary P&amp;L'!$F$4="Libs Grill Rollup",OR(H937="Libs_G_MA",H937="Libs_G_PH"))=TRUE,"Libs Grill Rollup",H937)))</f>
        <v>0</v>
      </c>
      <c r="C937" s="9">
        <f>+IS_Data!A937</f>
        <v>0</v>
      </c>
      <c r="D937" s="9">
        <f ca="1">+SUM(OFFSET(IS_Data!D937,0,('Summary P&amp;L'!$D$6-2018-1)*12):OFFSET(IS_Data!D937,0,('Summary P&amp;L'!$D$6-2018-1)*12+'Summary P&amp;L'!$B$2-1))</f>
        <v>0</v>
      </c>
      <c r="E937" s="9">
        <f ca="1">OFFSET(IS_Data!D937,0,('Summary P&amp;L'!$D$6-2018)*12+'Summary P&amp;L'!$B$2-1)</f>
        <v>0</v>
      </c>
      <c r="F937" s="9">
        <f ca="1">OFFSET(IS_Data!D937,0,('Summary P&amp;L'!$D$6-2018-1)*12+'Summary P&amp;L'!$B$2-1)</f>
        <v>0</v>
      </c>
      <c r="G937" s="7">
        <f ca="1">+SUM(OFFSET(IS_Data!D937,0,(-2015+'Summary P&amp;L'!$D$6)*12+'Summary P&amp;L'!$B$1-1):OFFSET(IS_Data!D937,0,(-2015+'Summary P&amp;L'!$D$6)*12*2-1))</f>
        <v>0</v>
      </c>
      <c r="H937" s="10">
        <f>IS_Data!B937</f>
        <v>0</v>
      </c>
    </row>
    <row r="938" spans="1:8" x14ac:dyDescent="0.5">
      <c r="A938" s="9">
        <f>+IS_Data!C938</f>
        <v>0</v>
      </c>
      <c r="B938" s="135">
        <f>IF('Summary P&amp;L'!$F$4="Libs Master","Libs Master",IF(AND('Summary P&amp;L'!$F$4="Liberatores Rollup",AND(H938&lt;&gt;"Libs_G_MA",H938&lt;&gt;"Libs_G_PH"))=TRUE,"Liberatores Rollup",IF(AND('Summary P&amp;L'!$F$4="Libs Grill Rollup",OR(H938="Libs_G_MA",H938="Libs_G_PH"))=TRUE,"Libs Grill Rollup",H938)))</f>
        <v>0</v>
      </c>
      <c r="C938" s="9">
        <f>+IS_Data!A938</f>
        <v>0</v>
      </c>
      <c r="D938" s="9">
        <f ca="1">+SUM(OFFSET(IS_Data!D938,0,('Summary P&amp;L'!$D$6-2018-1)*12):OFFSET(IS_Data!D938,0,('Summary P&amp;L'!$D$6-2018-1)*12+'Summary P&amp;L'!$B$2-1))</f>
        <v>0</v>
      </c>
      <c r="E938" s="9">
        <f ca="1">OFFSET(IS_Data!D938,0,('Summary P&amp;L'!$D$6-2018)*12+'Summary P&amp;L'!$B$2-1)</f>
        <v>0</v>
      </c>
      <c r="F938" s="9">
        <f ca="1">OFFSET(IS_Data!D938,0,('Summary P&amp;L'!$D$6-2018-1)*12+'Summary P&amp;L'!$B$2-1)</f>
        <v>0</v>
      </c>
      <c r="G938" s="7">
        <f ca="1">+SUM(OFFSET(IS_Data!D938,0,(-2015+'Summary P&amp;L'!$D$6)*12+'Summary P&amp;L'!$B$1-1):OFFSET(IS_Data!D938,0,(-2015+'Summary P&amp;L'!$D$6)*12*2-1))</f>
        <v>0</v>
      </c>
      <c r="H938" s="10">
        <f>IS_Data!B938</f>
        <v>0</v>
      </c>
    </row>
    <row r="939" spans="1:8" x14ac:dyDescent="0.5">
      <c r="A939" s="9">
        <f>+IS_Data!C939</f>
        <v>0</v>
      </c>
      <c r="B939" s="135">
        <f>IF('Summary P&amp;L'!$F$4="Libs Master","Libs Master",IF(AND('Summary P&amp;L'!$F$4="Liberatores Rollup",AND(H939&lt;&gt;"Libs_G_MA",H939&lt;&gt;"Libs_G_PH"))=TRUE,"Liberatores Rollup",IF(AND('Summary P&amp;L'!$F$4="Libs Grill Rollup",OR(H939="Libs_G_MA",H939="Libs_G_PH"))=TRUE,"Libs Grill Rollup",H939)))</f>
        <v>0</v>
      </c>
      <c r="C939" s="9">
        <f>+IS_Data!A939</f>
        <v>0</v>
      </c>
      <c r="D939" s="9">
        <f ca="1">+SUM(OFFSET(IS_Data!D939,0,('Summary P&amp;L'!$D$6-2018-1)*12):OFFSET(IS_Data!D939,0,('Summary P&amp;L'!$D$6-2018-1)*12+'Summary P&amp;L'!$B$2-1))</f>
        <v>0</v>
      </c>
      <c r="E939" s="9">
        <f ca="1">OFFSET(IS_Data!D939,0,('Summary P&amp;L'!$D$6-2018)*12+'Summary P&amp;L'!$B$2-1)</f>
        <v>0</v>
      </c>
      <c r="F939" s="9">
        <f ca="1">OFFSET(IS_Data!D939,0,('Summary P&amp;L'!$D$6-2018-1)*12+'Summary P&amp;L'!$B$2-1)</f>
        <v>0</v>
      </c>
      <c r="G939" s="7">
        <f ca="1">+SUM(OFFSET(IS_Data!D939,0,(-2015+'Summary P&amp;L'!$D$6)*12+'Summary P&amp;L'!$B$1-1):OFFSET(IS_Data!D939,0,(-2015+'Summary P&amp;L'!$D$6)*12*2-1))</f>
        <v>0</v>
      </c>
      <c r="H939" s="10">
        <f>IS_Data!B939</f>
        <v>0</v>
      </c>
    </row>
    <row r="940" spans="1:8" x14ac:dyDescent="0.5">
      <c r="A940" s="9">
        <f>+IS_Data!C940</f>
        <v>0</v>
      </c>
      <c r="B940" s="135">
        <f>IF('Summary P&amp;L'!$F$4="Libs Master","Libs Master",IF(AND('Summary P&amp;L'!$F$4="Liberatores Rollup",AND(H940&lt;&gt;"Libs_G_MA",H940&lt;&gt;"Libs_G_PH"))=TRUE,"Liberatores Rollup",IF(AND('Summary P&amp;L'!$F$4="Libs Grill Rollup",OR(H940="Libs_G_MA",H940="Libs_G_PH"))=TRUE,"Libs Grill Rollup",H940)))</f>
        <v>0</v>
      </c>
      <c r="C940" s="9">
        <f>+IS_Data!A940</f>
        <v>0</v>
      </c>
      <c r="D940" s="9">
        <f ca="1">+SUM(OFFSET(IS_Data!D940,0,('Summary P&amp;L'!$D$6-2018-1)*12):OFFSET(IS_Data!D940,0,('Summary P&amp;L'!$D$6-2018-1)*12+'Summary P&amp;L'!$B$2-1))</f>
        <v>0</v>
      </c>
      <c r="E940" s="9">
        <f ca="1">OFFSET(IS_Data!D940,0,('Summary P&amp;L'!$D$6-2018)*12+'Summary P&amp;L'!$B$2-1)</f>
        <v>0</v>
      </c>
      <c r="F940" s="9">
        <f ca="1">OFFSET(IS_Data!D940,0,('Summary P&amp;L'!$D$6-2018-1)*12+'Summary P&amp;L'!$B$2-1)</f>
        <v>0</v>
      </c>
      <c r="G940" s="7">
        <f ca="1">+SUM(OFFSET(IS_Data!D940,0,(-2015+'Summary P&amp;L'!$D$6)*12+'Summary P&amp;L'!$B$1-1):OFFSET(IS_Data!D940,0,(-2015+'Summary P&amp;L'!$D$6)*12*2-1))</f>
        <v>0</v>
      </c>
      <c r="H940" s="10">
        <f>IS_Data!B940</f>
        <v>0</v>
      </c>
    </row>
    <row r="941" spans="1:8" x14ac:dyDescent="0.5">
      <c r="A941" s="9">
        <f>+IS_Data!C941</f>
        <v>0</v>
      </c>
      <c r="B941" s="135">
        <f>IF('Summary P&amp;L'!$F$4="Libs Master","Libs Master",IF(AND('Summary P&amp;L'!$F$4="Liberatores Rollup",AND(H941&lt;&gt;"Libs_G_MA",H941&lt;&gt;"Libs_G_PH"))=TRUE,"Liberatores Rollup",IF(AND('Summary P&amp;L'!$F$4="Libs Grill Rollup",OR(H941="Libs_G_MA",H941="Libs_G_PH"))=TRUE,"Libs Grill Rollup",H941)))</f>
        <v>0</v>
      </c>
      <c r="C941" s="9">
        <f>+IS_Data!A941</f>
        <v>0</v>
      </c>
      <c r="D941" s="9">
        <f ca="1">+SUM(OFFSET(IS_Data!D941,0,('Summary P&amp;L'!$D$6-2018-1)*12):OFFSET(IS_Data!D941,0,('Summary P&amp;L'!$D$6-2018-1)*12+'Summary P&amp;L'!$B$2-1))</f>
        <v>0</v>
      </c>
      <c r="E941" s="9">
        <f ca="1">OFFSET(IS_Data!D941,0,('Summary P&amp;L'!$D$6-2018)*12+'Summary P&amp;L'!$B$2-1)</f>
        <v>0</v>
      </c>
      <c r="F941" s="9">
        <f ca="1">OFFSET(IS_Data!D941,0,('Summary P&amp;L'!$D$6-2018-1)*12+'Summary P&amp;L'!$B$2-1)</f>
        <v>0</v>
      </c>
      <c r="G941" s="7">
        <f ca="1">+SUM(OFFSET(IS_Data!D941,0,(-2015+'Summary P&amp;L'!$D$6)*12+'Summary P&amp;L'!$B$1-1):OFFSET(IS_Data!D941,0,(-2015+'Summary P&amp;L'!$D$6)*12*2-1))</f>
        <v>0</v>
      </c>
      <c r="H941" s="10">
        <f>IS_Data!B941</f>
        <v>0</v>
      </c>
    </row>
    <row r="942" spans="1:8" x14ac:dyDescent="0.5">
      <c r="A942" s="9">
        <f>+IS_Data!C942</f>
        <v>0</v>
      </c>
      <c r="B942" s="135">
        <f>IF('Summary P&amp;L'!$F$4="Libs Master","Libs Master",IF(AND('Summary P&amp;L'!$F$4="Liberatores Rollup",AND(H942&lt;&gt;"Libs_G_MA",H942&lt;&gt;"Libs_G_PH"))=TRUE,"Liberatores Rollup",IF(AND('Summary P&amp;L'!$F$4="Libs Grill Rollup",OR(H942="Libs_G_MA",H942="Libs_G_PH"))=TRUE,"Libs Grill Rollup",H942)))</f>
        <v>0</v>
      </c>
      <c r="C942" s="9">
        <f>+IS_Data!A942</f>
        <v>0</v>
      </c>
      <c r="D942" s="9">
        <f ca="1">+SUM(OFFSET(IS_Data!D942,0,('Summary P&amp;L'!$D$6-2018-1)*12):OFFSET(IS_Data!D942,0,('Summary P&amp;L'!$D$6-2018-1)*12+'Summary P&amp;L'!$B$2-1))</f>
        <v>0</v>
      </c>
      <c r="E942" s="9">
        <f ca="1">OFFSET(IS_Data!D942,0,('Summary P&amp;L'!$D$6-2018)*12+'Summary P&amp;L'!$B$2-1)</f>
        <v>0</v>
      </c>
      <c r="F942" s="9">
        <f ca="1">OFFSET(IS_Data!D942,0,('Summary P&amp;L'!$D$6-2018-1)*12+'Summary P&amp;L'!$B$2-1)</f>
        <v>0</v>
      </c>
      <c r="G942" s="7">
        <f ca="1">+SUM(OFFSET(IS_Data!D942,0,(-2015+'Summary P&amp;L'!$D$6)*12+'Summary P&amp;L'!$B$1-1):OFFSET(IS_Data!D942,0,(-2015+'Summary P&amp;L'!$D$6)*12*2-1))</f>
        <v>0</v>
      </c>
      <c r="H942" s="10">
        <f>IS_Data!B942</f>
        <v>0</v>
      </c>
    </row>
    <row r="943" spans="1:8" x14ac:dyDescent="0.5">
      <c r="A943" s="9">
        <f>+IS_Data!C943</f>
        <v>0</v>
      </c>
      <c r="B943" s="135">
        <f>IF('Summary P&amp;L'!$F$4="Libs Master","Libs Master",IF(AND('Summary P&amp;L'!$F$4="Liberatores Rollup",AND(H943&lt;&gt;"Libs_G_MA",H943&lt;&gt;"Libs_G_PH"))=TRUE,"Liberatores Rollup",IF(AND('Summary P&amp;L'!$F$4="Libs Grill Rollup",OR(H943="Libs_G_MA",H943="Libs_G_PH"))=TRUE,"Libs Grill Rollup",H943)))</f>
        <v>0</v>
      </c>
      <c r="C943" s="9">
        <f>+IS_Data!A943</f>
        <v>0</v>
      </c>
      <c r="D943" s="9">
        <f ca="1">+SUM(OFFSET(IS_Data!D943,0,('Summary P&amp;L'!$D$6-2018-1)*12):OFFSET(IS_Data!D943,0,('Summary P&amp;L'!$D$6-2018-1)*12+'Summary P&amp;L'!$B$2-1))</f>
        <v>0</v>
      </c>
      <c r="E943" s="9">
        <f ca="1">OFFSET(IS_Data!D943,0,('Summary P&amp;L'!$D$6-2018)*12+'Summary P&amp;L'!$B$2-1)</f>
        <v>0</v>
      </c>
      <c r="F943" s="9">
        <f ca="1">OFFSET(IS_Data!D943,0,('Summary P&amp;L'!$D$6-2018-1)*12+'Summary P&amp;L'!$B$2-1)</f>
        <v>0</v>
      </c>
      <c r="G943" s="7">
        <f ca="1">+SUM(OFFSET(IS_Data!D943,0,(-2015+'Summary P&amp;L'!$D$6)*12+'Summary P&amp;L'!$B$1-1):OFFSET(IS_Data!D943,0,(-2015+'Summary P&amp;L'!$D$6)*12*2-1))</f>
        <v>0</v>
      </c>
      <c r="H943" s="10">
        <f>IS_Data!B943</f>
        <v>0</v>
      </c>
    </row>
    <row r="944" spans="1:8" x14ac:dyDescent="0.5">
      <c r="A944" s="9">
        <f>+IS_Data!C944</f>
        <v>0</v>
      </c>
      <c r="B944" s="135">
        <f>IF('Summary P&amp;L'!$F$4="Libs Master","Libs Master",IF(AND('Summary P&amp;L'!$F$4="Liberatores Rollup",AND(H944&lt;&gt;"Libs_G_MA",H944&lt;&gt;"Libs_G_PH"))=TRUE,"Liberatores Rollup",IF(AND('Summary P&amp;L'!$F$4="Libs Grill Rollup",OR(H944="Libs_G_MA",H944="Libs_G_PH"))=TRUE,"Libs Grill Rollup",H944)))</f>
        <v>0</v>
      </c>
      <c r="C944" s="9">
        <f>+IS_Data!A944</f>
        <v>0</v>
      </c>
      <c r="D944" s="9">
        <f ca="1">+SUM(OFFSET(IS_Data!D944,0,('Summary P&amp;L'!$D$6-2018-1)*12):OFFSET(IS_Data!D944,0,('Summary P&amp;L'!$D$6-2018-1)*12+'Summary P&amp;L'!$B$2-1))</f>
        <v>0</v>
      </c>
      <c r="E944" s="9">
        <f ca="1">OFFSET(IS_Data!D944,0,('Summary P&amp;L'!$D$6-2018)*12+'Summary P&amp;L'!$B$2-1)</f>
        <v>0</v>
      </c>
      <c r="F944" s="9">
        <f ca="1">OFFSET(IS_Data!D944,0,('Summary P&amp;L'!$D$6-2018-1)*12+'Summary P&amp;L'!$B$2-1)</f>
        <v>0</v>
      </c>
      <c r="G944" s="7">
        <f ca="1">+SUM(OFFSET(IS_Data!D944,0,(-2015+'Summary P&amp;L'!$D$6)*12+'Summary P&amp;L'!$B$1-1):OFFSET(IS_Data!D944,0,(-2015+'Summary P&amp;L'!$D$6)*12*2-1))</f>
        <v>0</v>
      </c>
      <c r="H944" s="10">
        <f>IS_Data!B944</f>
        <v>0</v>
      </c>
    </row>
    <row r="945" spans="1:8" x14ac:dyDescent="0.5">
      <c r="A945" s="9">
        <f>+IS_Data!C945</f>
        <v>0</v>
      </c>
      <c r="B945" s="135">
        <f>IF('Summary P&amp;L'!$F$4="Libs Master","Libs Master",IF(AND('Summary P&amp;L'!$F$4="Liberatores Rollup",AND(H945&lt;&gt;"Libs_G_MA",H945&lt;&gt;"Libs_G_PH"))=TRUE,"Liberatores Rollup",IF(AND('Summary P&amp;L'!$F$4="Libs Grill Rollup",OR(H945="Libs_G_MA",H945="Libs_G_PH"))=TRUE,"Libs Grill Rollup",H945)))</f>
        <v>0</v>
      </c>
      <c r="C945" s="9">
        <f>+IS_Data!A945</f>
        <v>0</v>
      </c>
      <c r="D945" s="9">
        <f ca="1">+SUM(OFFSET(IS_Data!D945,0,('Summary P&amp;L'!$D$6-2018-1)*12):OFFSET(IS_Data!D945,0,('Summary P&amp;L'!$D$6-2018-1)*12+'Summary P&amp;L'!$B$2-1))</f>
        <v>0</v>
      </c>
      <c r="E945" s="9">
        <f ca="1">OFFSET(IS_Data!D945,0,('Summary P&amp;L'!$D$6-2018)*12+'Summary P&amp;L'!$B$2-1)</f>
        <v>0</v>
      </c>
      <c r="F945" s="9">
        <f ca="1">OFFSET(IS_Data!D945,0,('Summary P&amp;L'!$D$6-2018-1)*12+'Summary P&amp;L'!$B$2-1)</f>
        <v>0</v>
      </c>
      <c r="G945" s="7">
        <f ca="1">+SUM(OFFSET(IS_Data!D945,0,(-2015+'Summary P&amp;L'!$D$6)*12+'Summary P&amp;L'!$B$1-1):OFFSET(IS_Data!D945,0,(-2015+'Summary P&amp;L'!$D$6)*12*2-1))</f>
        <v>0</v>
      </c>
      <c r="H945" s="10">
        <f>IS_Data!B945</f>
        <v>0</v>
      </c>
    </row>
    <row r="946" spans="1:8" x14ac:dyDescent="0.5">
      <c r="A946" s="9">
        <f>+IS_Data!C946</f>
        <v>0</v>
      </c>
      <c r="B946" s="135">
        <f>IF('Summary P&amp;L'!$F$4="Libs Master","Libs Master",IF(AND('Summary P&amp;L'!$F$4="Liberatores Rollup",AND(H946&lt;&gt;"Libs_G_MA",H946&lt;&gt;"Libs_G_PH"))=TRUE,"Liberatores Rollup",IF(AND('Summary P&amp;L'!$F$4="Libs Grill Rollup",OR(H946="Libs_G_MA",H946="Libs_G_PH"))=TRUE,"Libs Grill Rollup",H946)))</f>
        <v>0</v>
      </c>
      <c r="C946" s="9">
        <f>+IS_Data!A946</f>
        <v>0</v>
      </c>
      <c r="D946" s="9">
        <f ca="1">+SUM(OFFSET(IS_Data!D946,0,('Summary P&amp;L'!$D$6-2018-1)*12):OFFSET(IS_Data!D946,0,('Summary P&amp;L'!$D$6-2018-1)*12+'Summary P&amp;L'!$B$2-1))</f>
        <v>0</v>
      </c>
      <c r="E946" s="9">
        <f ca="1">OFFSET(IS_Data!D946,0,('Summary P&amp;L'!$D$6-2018)*12+'Summary P&amp;L'!$B$2-1)</f>
        <v>0</v>
      </c>
      <c r="F946" s="9">
        <f ca="1">OFFSET(IS_Data!D946,0,('Summary P&amp;L'!$D$6-2018-1)*12+'Summary P&amp;L'!$B$2-1)</f>
        <v>0</v>
      </c>
      <c r="G946" s="7">
        <f ca="1">+SUM(OFFSET(IS_Data!D946,0,(-2015+'Summary P&amp;L'!$D$6)*12+'Summary P&amp;L'!$B$1-1):OFFSET(IS_Data!D946,0,(-2015+'Summary P&amp;L'!$D$6)*12*2-1))</f>
        <v>0</v>
      </c>
      <c r="H946" s="10">
        <f>IS_Data!B946</f>
        <v>0</v>
      </c>
    </row>
    <row r="947" spans="1:8" x14ac:dyDescent="0.5">
      <c r="A947" s="9">
        <f>+IS_Data!C947</f>
        <v>0</v>
      </c>
      <c r="B947" s="135">
        <f>IF('Summary P&amp;L'!$F$4="Libs Master","Libs Master",IF(AND('Summary P&amp;L'!$F$4="Liberatores Rollup",AND(H947&lt;&gt;"Libs_G_MA",H947&lt;&gt;"Libs_G_PH"))=TRUE,"Liberatores Rollup",IF(AND('Summary P&amp;L'!$F$4="Libs Grill Rollup",OR(H947="Libs_G_MA",H947="Libs_G_PH"))=TRUE,"Libs Grill Rollup",H947)))</f>
        <v>0</v>
      </c>
      <c r="C947" s="9">
        <f>+IS_Data!A947</f>
        <v>0</v>
      </c>
      <c r="D947" s="9">
        <f ca="1">+SUM(OFFSET(IS_Data!D947,0,('Summary P&amp;L'!$D$6-2018-1)*12):OFFSET(IS_Data!D947,0,('Summary P&amp;L'!$D$6-2018-1)*12+'Summary P&amp;L'!$B$2-1))</f>
        <v>0</v>
      </c>
      <c r="E947" s="9">
        <f ca="1">OFFSET(IS_Data!D947,0,('Summary P&amp;L'!$D$6-2018)*12+'Summary P&amp;L'!$B$2-1)</f>
        <v>0</v>
      </c>
      <c r="F947" s="9">
        <f ca="1">OFFSET(IS_Data!D947,0,('Summary P&amp;L'!$D$6-2018-1)*12+'Summary P&amp;L'!$B$2-1)</f>
        <v>0</v>
      </c>
      <c r="G947" s="7">
        <f ca="1">+SUM(OFFSET(IS_Data!D947,0,(-2015+'Summary P&amp;L'!$D$6)*12+'Summary P&amp;L'!$B$1-1):OFFSET(IS_Data!D947,0,(-2015+'Summary P&amp;L'!$D$6)*12*2-1))</f>
        <v>0</v>
      </c>
      <c r="H947" s="10">
        <f>IS_Data!B947</f>
        <v>0</v>
      </c>
    </row>
    <row r="948" spans="1:8" x14ac:dyDescent="0.5">
      <c r="A948" s="9">
        <f>+IS_Data!C948</f>
        <v>0</v>
      </c>
      <c r="B948" s="135">
        <f>IF('Summary P&amp;L'!$F$4="Libs Master","Libs Master",IF(AND('Summary P&amp;L'!$F$4="Liberatores Rollup",AND(H948&lt;&gt;"Libs_G_MA",H948&lt;&gt;"Libs_G_PH"))=TRUE,"Liberatores Rollup",IF(AND('Summary P&amp;L'!$F$4="Libs Grill Rollup",OR(H948="Libs_G_MA",H948="Libs_G_PH"))=TRUE,"Libs Grill Rollup",H948)))</f>
        <v>0</v>
      </c>
      <c r="C948" s="9">
        <f>+IS_Data!A948</f>
        <v>0</v>
      </c>
      <c r="D948" s="9">
        <f ca="1">+SUM(OFFSET(IS_Data!D948,0,('Summary P&amp;L'!$D$6-2018-1)*12):OFFSET(IS_Data!D948,0,('Summary P&amp;L'!$D$6-2018-1)*12+'Summary P&amp;L'!$B$2-1))</f>
        <v>0</v>
      </c>
      <c r="E948" s="9">
        <f ca="1">OFFSET(IS_Data!D948,0,('Summary P&amp;L'!$D$6-2018)*12+'Summary P&amp;L'!$B$2-1)</f>
        <v>0</v>
      </c>
      <c r="F948" s="9">
        <f ca="1">OFFSET(IS_Data!D948,0,('Summary P&amp;L'!$D$6-2018-1)*12+'Summary P&amp;L'!$B$2-1)</f>
        <v>0</v>
      </c>
      <c r="G948" s="7">
        <f ca="1">+SUM(OFFSET(IS_Data!D948,0,(-2015+'Summary P&amp;L'!$D$6)*12+'Summary P&amp;L'!$B$1-1):OFFSET(IS_Data!D948,0,(-2015+'Summary P&amp;L'!$D$6)*12*2-1))</f>
        <v>0</v>
      </c>
      <c r="H948" s="10">
        <f>IS_Data!B948</f>
        <v>0</v>
      </c>
    </row>
    <row r="949" spans="1:8" x14ac:dyDescent="0.5">
      <c r="A949" s="9">
        <f>+IS_Data!C949</f>
        <v>0</v>
      </c>
      <c r="B949" s="135">
        <f>IF('Summary P&amp;L'!$F$4="Libs Master","Libs Master",IF(AND('Summary P&amp;L'!$F$4="Liberatores Rollup",AND(H949&lt;&gt;"Libs_G_MA",H949&lt;&gt;"Libs_G_PH"))=TRUE,"Liberatores Rollup",IF(AND('Summary P&amp;L'!$F$4="Libs Grill Rollup",OR(H949="Libs_G_MA",H949="Libs_G_PH"))=TRUE,"Libs Grill Rollup",H949)))</f>
        <v>0</v>
      </c>
      <c r="C949" s="9">
        <f>+IS_Data!A949</f>
        <v>0</v>
      </c>
      <c r="D949" s="9">
        <f ca="1">+SUM(OFFSET(IS_Data!D949,0,('Summary P&amp;L'!$D$6-2018-1)*12):OFFSET(IS_Data!D949,0,('Summary P&amp;L'!$D$6-2018-1)*12+'Summary P&amp;L'!$B$2-1))</f>
        <v>0</v>
      </c>
      <c r="E949" s="9">
        <f ca="1">OFFSET(IS_Data!D949,0,('Summary P&amp;L'!$D$6-2018)*12+'Summary P&amp;L'!$B$2-1)</f>
        <v>0</v>
      </c>
      <c r="F949" s="9">
        <f ca="1">OFFSET(IS_Data!D949,0,('Summary P&amp;L'!$D$6-2018-1)*12+'Summary P&amp;L'!$B$2-1)</f>
        <v>0</v>
      </c>
      <c r="G949" s="7">
        <f ca="1">+SUM(OFFSET(IS_Data!D949,0,(-2015+'Summary P&amp;L'!$D$6)*12+'Summary P&amp;L'!$B$1-1):OFFSET(IS_Data!D949,0,(-2015+'Summary P&amp;L'!$D$6)*12*2-1))</f>
        <v>0</v>
      </c>
      <c r="H949" s="10">
        <f>IS_Data!B949</f>
        <v>0</v>
      </c>
    </row>
    <row r="950" spans="1:8" x14ac:dyDescent="0.5">
      <c r="A950" s="9">
        <f>+IS_Data!C950</f>
        <v>0</v>
      </c>
      <c r="B950" s="135">
        <f>IF('Summary P&amp;L'!$F$4="Libs Master","Libs Master",IF(AND('Summary P&amp;L'!$F$4="Liberatores Rollup",AND(H950&lt;&gt;"Libs_G_MA",H950&lt;&gt;"Libs_G_PH"))=TRUE,"Liberatores Rollup",IF(AND('Summary P&amp;L'!$F$4="Libs Grill Rollup",OR(H950="Libs_G_MA",H950="Libs_G_PH"))=TRUE,"Libs Grill Rollup",H950)))</f>
        <v>0</v>
      </c>
      <c r="C950" s="9">
        <f>+IS_Data!A950</f>
        <v>0</v>
      </c>
      <c r="D950" s="9">
        <f ca="1">+SUM(OFFSET(IS_Data!D950,0,('Summary P&amp;L'!$D$6-2018-1)*12):OFFSET(IS_Data!D950,0,('Summary P&amp;L'!$D$6-2018-1)*12+'Summary P&amp;L'!$B$2-1))</f>
        <v>0</v>
      </c>
      <c r="E950" s="9">
        <f ca="1">OFFSET(IS_Data!D950,0,('Summary P&amp;L'!$D$6-2018)*12+'Summary P&amp;L'!$B$2-1)</f>
        <v>0</v>
      </c>
      <c r="F950" s="9">
        <f ca="1">OFFSET(IS_Data!D950,0,('Summary P&amp;L'!$D$6-2018-1)*12+'Summary P&amp;L'!$B$2-1)</f>
        <v>0</v>
      </c>
      <c r="G950" s="7">
        <f ca="1">+SUM(OFFSET(IS_Data!D950,0,(-2015+'Summary P&amp;L'!$D$6)*12+'Summary P&amp;L'!$B$1-1):OFFSET(IS_Data!D950,0,(-2015+'Summary P&amp;L'!$D$6)*12*2-1))</f>
        <v>0</v>
      </c>
      <c r="H950" s="10">
        <f>IS_Data!B950</f>
        <v>0</v>
      </c>
    </row>
    <row r="951" spans="1:8" x14ac:dyDescent="0.5">
      <c r="A951" s="9">
        <f>+IS_Data!C951</f>
        <v>0</v>
      </c>
      <c r="B951" s="135">
        <f>IF('Summary P&amp;L'!$F$4="Libs Master","Libs Master",IF(AND('Summary P&amp;L'!$F$4="Liberatores Rollup",AND(H951&lt;&gt;"Libs_G_MA",H951&lt;&gt;"Libs_G_PH"))=TRUE,"Liberatores Rollup",IF(AND('Summary P&amp;L'!$F$4="Libs Grill Rollup",OR(H951="Libs_G_MA",H951="Libs_G_PH"))=TRUE,"Libs Grill Rollup",H951)))</f>
        <v>0</v>
      </c>
      <c r="C951" s="9">
        <f>+IS_Data!A951</f>
        <v>0</v>
      </c>
      <c r="D951" s="9">
        <f ca="1">+SUM(OFFSET(IS_Data!D951,0,('Summary P&amp;L'!$D$6-2018-1)*12):OFFSET(IS_Data!D951,0,('Summary P&amp;L'!$D$6-2018-1)*12+'Summary P&amp;L'!$B$2-1))</f>
        <v>0</v>
      </c>
      <c r="E951" s="9">
        <f ca="1">OFFSET(IS_Data!D951,0,('Summary P&amp;L'!$D$6-2018)*12+'Summary P&amp;L'!$B$2-1)</f>
        <v>0</v>
      </c>
      <c r="F951" s="9">
        <f ca="1">OFFSET(IS_Data!D951,0,('Summary P&amp;L'!$D$6-2018-1)*12+'Summary P&amp;L'!$B$2-1)</f>
        <v>0</v>
      </c>
      <c r="G951" s="7">
        <f ca="1">+SUM(OFFSET(IS_Data!D951,0,(-2015+'Summary P&amp;L'!$D$6)*12+'Summary P&amp;L'!$B$1-1):OFFSET(IS_Data!D951,0,(-2015+'Summary P&amp;L'!$D$6)*12*2-1))</f>
        <v>0</v>
      </c>
      <c r="H951" s="10">
        <f>IS_Data!B951</f>
        <v>0</v>
      </c>
    </row>
    <row r="952" spans="1:8" x14ac:dyDescent="0.5">
      <c r="A952" s="9">
        <f>+IS_Data!C952</f>
        <v>0</v>
      </c>
      <c r="B952" s="135">
        <f>IF('Summary P&amp;L'!$F$4="Libs Master","Libs Master",IF(AND('Summary P&amp;L'!$F$4="Liberatores Rollup",AND(H952&lt;&gt;"Libs_G_MA",H952&lt;&gt;"Libs_G_PH"))=TRUE,"Liberatores Rollup",IF(AND('Summary P&amp;L'!$F$4="Libs Grill Rollup",OR(H952="Libs_G_MA",H952="Libs_G_PH"))=TRUE,"Libs Grill Rollup",H952)))</f>
        <v>0</v>
      </c>
      <c r="C952" s="9">
        <f>+IS_Data!A952</f>
        <v>0</v>
      </c>
      <c r="D952" s="9">
        <f ca="1">+SUM(OFFSET(IS_Data!D952,0,('Summary P&amp;L'!$D$6-2018-1)*12):OFFSET(IS_Data!D952,0,('Summary P&amp;L'!$D$6-2018-1)*12+'Summary P&amp;L'!$B$2-1))</f>
        <v>0</v>
      </c>
      <c r="E952" s="9">
        <f ca="1">OFFSET(IS_Data!D952,0,('Summary P&amp;L'!$D$6-2018)*12+'Summary P&amp;L'!$B$2-1)</f>
        <v>0</v>
      </c>
      <c r="F952" s="9">
        <f ca="1">OFFSET(IS_Data!D952,0,('Summary P&amp;L'!$D$6-2018-1)*12+'Summary P&amp;L'!$B$2-1)</f>
        <v>0</v>
      </c>
      <c r="G952" s="7">
        <f ca="1">+SUM(OFFSET(IS_Data!D952,0,(-2015+'Summary P&amp;L'!$D$6)*12+'Summary P&amp;L'!$B$1-1):OFFSET(IS_Data!D952,0,(-2015+'Summary P&amp;L'!$D$6)*12*2-1))</f>
        <v>0</v>
      </c>
      <c r="H952" s="10">
        <f>IS_Data!B952</f>
        <v>0</v>
      </c>
    </row>
    <row r="953" spans="1:8" x14ac:dyDescent="0.5">
      <c r="A953" s="9">
        <f>+IS_Data!C953</f>
        <v>0</v>
      </c>
      <c r="B953" s="135">
        <f>IF('Summary P&amp;L'!$F$4="Libs Master","Libs Master",IF(AND('Summary P&amp;L'!$F$4="Liberatores Rollup",AND(H953&lt;&gt;"Libs_G_MA",H953&lt;&gt;"Libs_G_PH"))=TRUE,"Liberatores Rollup",IF(AND('Summary P&amp;L'!$F$4="Libs Grill Rollup",OR(H953="Libs_G_MA",H953="Libs_G_PH"))=TRUE,"Libs Grill Rollup",H953)))</f>
        <v>0</v>
      </c>
      <c r="C953" s="9">
        <f>+IS_Data!A953</f>
        <v>0</v>
      </c>
      <c r="D953" s="9">
        <f ca="1">+SUM(OFFSET(IS_Data!D953,0,('Summary P&amp;L'!$D$6-2018-1)*12):OFFSET(IS_Data!D953,0,('Summary P&amp;L'!$D$6-2018-1)*12+'Summary P&amp;L'!$B$2-1))</f>
        <v>0</v>
      </c>
      <c r="E953" s="9">
        <f ca="1">OFFSET(IS_Data!D953,0,('Summary P&amp;L'!$D$6-2018)*12+'Summary P&amp;L'!$B$2-1)</f>
        <v>0</v>
      </c>
      <c r="F953" s="9">
        <f ca="1">OFFSET(IS_Data!D953,0,('Summary P&amp;L'!$D$6-2018-1)*12+'Summary P&amp;L'!$B$2-1)</f>
        <v>0</v>
      </c>
      <c r="G953" s="7">
        <f ca="1">+SUM(OFFSET(IS_Data!D953,0,(-2015+'Summary P&amp;L'!$D$6)*12+'Summary P&amp;L'!$B$1-1):OFFSET(IS_Data!D953,0,(-2015+'Summary P&amp;L'!$D$6)*12*2-1))</f>
        <v>0</v>
      </c>
      <c r="H953" s="10">
        <f>IS_Data!B953</f>
        <v>0</v>
      </c>
    </row>
    <row r="954" spans="1:8" x14ac:dyDescent="0.5">
      <c r="A954" s="9">
        <f>+IS_Data!C954</f>
        <v>0</v>
      </c>
      <c r="B954" s="135">
        <f>IF('Summary P&amp;L'!$F$4="Libs Master","Libs Master",IF(AND('Summary P&amp;L'!$F$4="Liberatores Rollup",AND(H954&lt;&gt;"Libs_G_MA",H954&lt;&gt;"Libs_G_PH"))=TRUE,"Liberatores Rollup",IF(AND('Summary P&amp;L'!$F$4="Libs Grill Rollup",OR(H954="Libs_G_MA",H954="Libs_G_PH"))=TRUE,"Libs Grill Rollup",H954)))</f>
        <v>0</v>
      </c>
      <c r="C954" s="9">
        <f>+IS_Data!A954</f>
        <v>0</v>
      </c>
      <c r="D954" s="9">
        <f ca="1">+SUM(OFFSET(IS_Data!D954,0,('Summary P&amp;L'!$D$6-2018-1)*12):OFFSET(IS_Data!D954,0,('Summary P&amp;L'!$D$6-2018-1)*12+'Summary P&amp;L'!$B$2-1))</f>
        <v>0</v>
      </c>
      <c r="E954" s="9">
        <f ca="1">OFFSET(IS_Data!D954,0,('Summary P&amp;L'!$D$6-2018)*12+'Summary P&amp;L'!$B$2-1)</f>
        <v>0</v>
      </c>
      <c r="F954" s="9">
        <f ca="1">OFFSET(IS_Data!D954,0,('Summary P&amp;L'!$D$6-2018-1)*12+'Summary P&amp;L'!$B$2-1)</f>
        <v>0</v>
      </c>
      <c r="G954" s="7">
        <f ca="1">+SUM(OFFSET(IS_Data!D954,0,(-2015+'Summary P&amp;L'!$D$6)*12+'Summary P&amp;L'!$B$1-1):OFFSET(IS_Data!D954,0,(-2015+'Summary P&amp;L'!$D$6)*12*2-1))</f>
        <v>0</v>
      </c>
      <c r="H954" s="10">
        <f>IS_Data!B954</f>
        <v>0</v>
      </c>
    </row>
    <row r="955" spans="1:8" x14ac:dyDescent="0.5">
      <c r="A955" s="9">
        <f>+IS_Data!C955</f>
        <v>0</v>
      </c>
      <c r="B955" s="135">
        <f>IF('Summary P&amp;L'!$F$4="Libs Master","Libs Master",IF(AND('Summary P&amp;L'!$F$4="Liberatores Rollup",AND(H955&lt;&gt;"Libs_G_MA",H955&lt;&gt;"Libs_G_PH"))=TRUE,"Liberatores Rollup",IF(AND('Summary P&amp;L'!$F$4="Libs Grill Rollup",OR(H955="Libs_G_MA",H955="Libs_G_PH"))=TRUE,"Libs Grill Rollup",H955)))</f>
        <v>0</v>
      </c>
      <c r="C955" s="9">
        <f>+IS_Data!A955</f>
        <v>0</v>
      </c>
      <c r="D955" s="9">
        <f ca="1">+SUM(OFFSET(IS_Data!D955,0,('Summary P&amp;L'!$D$6-2018-1)*12):OFFSET(IS_Data!D955,0,('Summary P&amp;L'!$D$6-2018-1)*12+'Summary P&amp;L'!$B$2-1))</f>
        <v>0</v>
      </c>
      <c r="E955" s="9">
        <f ca="1">OFFSET(IS_Data!D955,0,('Summary P&amp;L'!$D$6-2018)*12+'Summary P&amp;L'!$B$2-1)</f>
        <v>0</v>
      </c>
      <c r="F955" s="9">
        <f ca="1">OFFSET(IS_Data!D955,0,('Summary P&amp;L'!$D$6-2018-1)*12+'Summary P&amp;L'!$B$2-1)</f>
        <v>0</v>
      </c>
      <c r="G955" s="7">
        <f ca="1">+SUM(OFFSET(IS_Data!D955,0,(-2015+'Summary P&amp;L'!$D$6)*12+'Summary P&amp;L'!$B$1-1):OFFSET(IS_Data!D955,0,(-2015+'Summary P&amp;L'!$D$6)*12*2-1))</f>
        <v>0</v>
      </c>
      <c r="H955" s="10">
        <f>IS_Data!B955</f>
        <v>0</v>
      </c>
    </row>
    <row r="956" spans="1:8" x14ac:dyDescent="0.5">
      <c r="A956" s="9">
        <f>+IS_Data!C956</f>
        <v>0</v>
      </c>
      <c r="B956" s="135">
        <f>IF('Summary P&amp;L'!$F$4="Libs Master","Libs Master",IF(AND('Summary P&amp;L'!$F$4="Liberatores Rollup",AND(H956&lt;&gt;"Libs_G_MA",H956&lt;&gt;"Libs_G_PH"))=TRUE,"Liberatores Rollup",IF(AND('Summary P&amp;L'!$F$4="Libs Grill Rollup",OR(H956="Libs_G_MA",H956="Libs_G_PH"))=TRUE,"Libs Grill Rollup",H956)))</f>
        <v>0</v>
      </c>
      <c r="C956" s="9">
        <f>+IS_Data!A956</f>
        <v>0</v>
      </c>
      <c r="D956" s="9">
        <f ca="1">+SUM(OFFSET(IS_Data!D956,0,('Summary P&amp;L'!$D$6-2018-1)*12):OFFSET(IS_Data!D956,0,('Summary P&amp;L'!$D$6-2018-1)*12+'Summary P&amp;L'!$B$2-1))</f>
        <v>0</v>
      </c>
      <c r="E956" s="9">
        <f ca="1">OFFSET(IS_Data!D956,0,('Summary P&amp;L'!$D$6-2018)*12+'Summary P&amp;L'!$B$2-1)</f>
        <v>0</v>
      </c>
      <c r="F956" s="9">
        <f ca="1">OFFSET(IS_Data!D956,0,('Summary P&amp;L'!$D$6-2018-1)*12+'Summary P&amp;L'!$B$2-1)</f>
        <v>0</v>
      </c>
      <c r="G956" s="7">
        <f ca="1">+SUM(OFFSET(IS_Data!D956,0,(-2015+'Summary P&amp;L'!$D$6)*12+'Summary P&amp;L'!$B$1-1):OFFSET(IS_Data!D956,0,(-2015+'Summary P&amp;L'!$D$6)*12*2-1))</f>
        <v>0</v>
      </c>
      <c r="H956" s="10">
        <f>IS_Data!B956</f>
        <v>0</v>
      </c>
    </row>
    <row r="957" spans="1:8" x14ac:dyDescent="0.5">
      <c r="A957" s="9">
        <f>+IS_Data!C957</f>
        <v>0</v>
      </c>
      <c r="B957" s="135">
        <f>IF('Summary P&amp;L'!$F$4="Libs Master","Libs Master",IF(AND('Summary P&amp;L'!$F$4="Liberatores Rollup",AND(H957&lt;&gt;"Libs_G_MA",H957&lt;&gt;"Libs_G_PH"))=TRUE,"Liberatores Rollup",IF(AND('Summary P&amp;L'!$F$4="Libs Grill Rollup",OR(H957="Libs_G_MA",H957="Libs_G_PH"))=TRUE,"Libs Grill Rollup",H957)))</f>
        <v>0</v>
      </c>
      <c r="C957" s="9">
        <f>+IS_Data!A957</f>
        <v>0</v>
      </c>
      <c r="D957" s="9">
        <f ca="1">+SUM(OFFSET(IS_Data!D957,0,('Summary P&amp;L'!$D$6-2018-1)*12):OFFSET(IS_Data!D957,0,('Summary P&amp;L'!$D$6-2018-1)*12+'Summary P&amp;L'!$B$2-1))</f>
        <v>0</v>
      </c>
      <c r="E957" s="9">
        <f ca="1">OFFSET(IS_Data!D957,0,('Summary P&amp;L'!$D$6-2018)*12+'Summary P&amp;L'!$B$2-1)</f>
        <v>0</v>
      </c>
      <c r="F957" s="9">
        <f ca="1">OFFSET(IS_Data!D957,0,('Summary P&amp;L'!$D$6-2018-1)*12+'Summary P&amp;L'!$B$2-1)</f>
        <v>0</v>
      </c>
      <c r="G957" s="7">
        <f ca="1">+SUM(OFFSET(IS_Data!D957,0,(-2015+'Summary P&amp;L'!$D$6)*12+'Summary P&amp;L'!$B$1-1):OFFSET(IS_Data!D957,0,(-2015+'Summary P&amp;L'!$D$6)*12*2-1))</f>
        <v>0</v>
      </c>
      <c r="H957" s="10">
        <f>IS_Data!B957</f>
        <v>0</v>
      </c>
    </row>
    <row r="958" spans="1:8" x14ac:dyDescent="0.5">
      <c r="A958" s="9">
        <f>+IS_Data!C958</f>
        <v>0</v>
      </c>
      <c r="B958" s="135">
        <f>IF('Summary P&amp;L'!$F$4="Libs Master","Libs Master",IF(AND('Summary P&amp;L'!$F$4="Liberatores Rollup",AND(H958&lt;&gt;"Libs_G_MA",H958&lt;&gt;"Libs_G_PH"))=TRUE,"Liberatores Rollup",IF(AND('Summary P&amp;L'!$F$4="Libs Grill Rollup",OR(H958="Libs_G_MA",H958="Libs_G_PH"))=TRUE,"Libs Grill Rollup",H958)))</f>
        <v>0</v>
      </c>
      <c r="C958" s="9">
        <f>+IS_Data!A958</f>
        <v>0</v>
      </c>
      <c r="D958" s="9">
        <f ca="1">+SUM(OFFSET(IS_Data!D958,0,('Summary P&amp;L'!$D$6-2018-1)*12):OFFSET(IS_Data!D958,0,('Summary P&amp;L'!$D$6-2018-1)*12+'Summary P&amp;L'!$B$2-1))</f>
        <v>0</v>
      </c>
      <c r="E958" s="9">
        <f ca="1">OFFSET(IS_Data!D958,0,('Summary P&amp;L'!$D$6-2018)*12+'Summary P&amp;L'!$B$2-1)</f>
        <v>0</v>
      </c>
      <c r="F958" s="9">
        <f ca="1">OFFSET(IS_Data!D958,0,('Summary P&amp;L'!$D$6-2018-1)*12+'Summary P&amp;L'!$B$2-1)</f>
        <v>0</v>
      </c>
      <c r="G958" s="7">
        <f ca="1">+SUM(OFFSET(IS_Data!D958,0,(-2015+'Summary P&amp;L'!$D$6)*12+'Summary P&amp;L'!$B$1-1):OFFSET(IS_Data!D958,0,(-2015+'Summary P&amp;L'!$D$6)*12*2-1))</f>
        <v>0</v>
      </c>
      <c r="H958" s="10">
        <f>IS_Data!B958</f>
        <v>0</v>
      </c>
    </row>
    <row r="959" spans="1:8" x14ac:dyDescent="0.5">
      <c r="A959" s="9">
        <f>+IS_Data!C959</f>
        <v>0</v>
      </c>
      <c r="B959" s="135">
        <f>IF('Summary P&amp;L'!$F$4="Libs Master","Libs Master",IF(AND('Summary P&amp;L'!$F$4="Liberatores Rollup",AND(H959&lt;&gt;"Libs_G_MA",H959&lt;&gt;"Libs_G_PH"))=TRUE,"Liberatores Rollup",IF(AND('Summary P&amp;L'!$F$4="Libs Grill Rollup",OR(H959="Libs_G_MA",H959="Libs_G_PH"))=TRUE,"Libs Grill Rollup",H959)))</f>
        <v>0</v>
      </c>
      <c r="C959" s="9">
        <f>+IS_Data!A959</f>
        <v>0</v>
      </c>
      <c r="D959" s="9">
        <f ca="1">+SUM(OFFSET(IS_Data!D959,0,('Summary P&amp;L'!$D$6-2018-1)*12):OFFSET(IS_Data!D959,0,('Summary P&amp;L'!$D$6-2018-1)*12+'Summary P&amp;L'!$B$2-1))</f>
        <v>0</v>
      </c>
      <c r="E959" s="9">
        <f ca="1">OFFSET(IS_Data!D959,0,('Summary P&amp;L'!$D$6-2018)*12+'Summary P&amp;L'!$B$2-1)</f>
        <v>0</v>
      </c>
      <c r="F959" s="9">
        <f ca="1">OFFSET(IS_Data!D959,0,('Summary P&amp;L'!$D$6-2018-1)*12+'Summary P&amp;L'!$B$2-1)</f>
        <v>0</v>
      </c>
      <c r="G959" s="7">
        <f ca="1">+SUM(OFFSET(IS_Data!D959,0,(-2015+'Summary P&amp;L'!$D$6)*12+'Summary P&amp;L'!$B$1-1):OFFSET(IS_Data!D959,0,(-2015+'Summary P&amp;L'!$D$6)*12*2-1))</f>
        <v>0</v>
      </c>
      <c r="H959" s="10">
        <f>IS_Data!B959</f>
        <v>0</v>
      </c>
    </row>
    <row r="960" spans="1:8" x14ac:dyDescent="0.5">
      <c r="A960" s="9">
        <f>+IS_Data!C960</f>
        <v>0</v>
      </c>
      <c r="B960" s="135">
        <f>IF('Summary P&amp;L'!$F$4="Libs Master","Libs Master",IF(AND('Summary P&amp;L'!$F$4="Liberatores Rollup",AND(H960&lt;&gt;"Libs_G_MA",H960&lt;&gt;"Libs_G_PH"))=TRUE,"Liberatores Rollup",IF(AND('Summary P&amp;L'!$F$4="Libs Grill Rollup",OR(H960="Libs_G_MA",H960="Libs_G_PH"))=TRUE,"Libs Grill Rollup",H960)))</f>
        <v>0</v>
      </c>
      <c r="C960" s="9">
        <f>+IS_Data!A960</f>
        <v>0</v>
      </c>
      <c r="D960" s="9">
        <f ca="1">+SUM(OFFSET(IS_Data!D960,0,('Summary P&amp;L'!$D$6-2018-1)*12):OFFSET(IS_Data!D960,0,('Summary P&amp;L'!$D$6-2018-1)*12+'Summary P&amp;L'!$B$2-1))</f>
        <v>0</v>
      </c>
      <c r="E960" s="9">
        <f ca="1">OFFSET(IS_Data!D960,0,('Summary P&amp;L'!$D$6-2018)*12+'Summary P&amp;L'!$B$2-1)</f>
        <v>0</v>
      </c>
      <c r="F960" s="9">
        <f ca="1">OFFSET(IS_Data!D960,0,('Summary P&amp;L'!$D$6-2018-1)*12+'Summary P&amp;L'!$B$2-1)</f>
        <v>0</v>
      </c>
      <c r="G960" s="7">
        <f ca="1">+SUM(OFFSET(IS_Data!D960,0,(-2015+'Summary P&amp;L'!$D$6)*12+'Summary P&amp;L'!$B$1-1):OFFSET(IS_Data!D960,0,(-2015+'Summary P&amp;L'!$D$6)*12*2-1))</f>
        <v>0</v>
      </c>
      <c r="H960" s="10">
        <f>IS_Data!B960</f>
        <v>0</v>
      </c>
    </row>
    <row r="961" spans="1:8" x14ac:dyDescent="0.5">
      <c r="A961" s="9">
        <f>+IS_Data!C961</f>
        <v>0</v>
      </c>
      <c r="B961" s="135">
        <f>IF('Summary P&amp;L'!$F$4="Libs Master","Libs Master",IF(AND('Summary P&amp;L'!$F$4="Liberatores Rollup",AND(H961&lt;&gt;"Libs_G_MA",H961&lt;&gt;"Libs_G_PH"))=TRUE,"Liberatores Rollup",IF(AND('Summary P&amp;L'!$F$4="Libs Grill Rollup",OR(H961="Libs_G_MA",H961="Libs_G_PH"))=TRUE,"Libs Grill Rollup",H961)))</f>
        <v>0</v>
      </c>
      <c r="C961" s="9">
        <f>+IS_Data!A961</f>
        <v>0</v>
      </c>
      <c r="D961" s="9">
        <f ca="1">+SUM(OFFSET(IS_Data!D961,0,('Summary P&amp;L'!$D$6-2018-1)*12):OFFSET(IS_Data!D961,0,('Summary P&amp;L'!$D$6-2018-1)*12+'Summary P&amp;L'!$B$2-1))</f>
        <v>0</v>
      </c>
      <c r="E961" s="9">
        <f ca="1">OFFSET(IS_Data!D961,0,('Summary P&amp;L'!$D$6-2018)*12+'Summary P&amp;L'!$B$2-1)</f>
        <v>0</v>
      </c>
      <c r="F961" s="9">
        <f ca="1">OFFSET(IS_Data!D961,0,('Summary P&amp;L'!$D$6-2018-1)*12+'Summary P&amp;L'!$B$2-1)</f>
        <v>0</v>
      </c>
      <c r="G961" s="7">
        <f ca="1">+SUM(OFFSET(IS_Data!D961,0,(-2015+'Summary P&amp;L'!$D$6)*12+'Summary P&amp;L'!$B$1-1):OFFSET(IS_Data!D961,0,(-2015+'Summary P&amp;L'!$D$6)*12*2-1))</f>
        <v>0</v>
      </c>
      <c r="H961" s="10">
        <f>IS_Data!B961</f>
        <v>0</v>
      </c>
    </row>
    <row r="962" spans="1:8" x14ac:dyDescent="0.5">
      <c r="A962" s="9">
        <f>+IS_Data!C962</f>
        <v>0</v>
      </c>
      <c r="B962" s="135">
        <f>IF('Summary P&amp;L'!$F$4="Libs Master","Libs Master",IF(AND('Summary P&amp;L'!$F$4="Liberatores Rollup",AND(H962&lt;&gt;"Libs_G_MA",H962&lt;&gt;"Libs_G_PH"))=TRUE,"Liberatores Rollup",IF(AND('Summary P&amp;L'!$F$4="Libs Grill Rollup",OR(H962="Libs_G_MA",H962="Libs_G_PH"))=TRUE,"Libs Grill Rollup",H962)))</f>
        <v>0</v>
      </c>
      <c r="C962" s="9">
        <f>+IS_Data!A962</f>
        <v>0</v>
      </c>
      <c r="D962" s="9">
        <f ca="1">+SUM(OFFSET(IS_Data!D962,0,('Summary P&amp;L'!$D$6-2018-1)*12):OFFSET(IS_Data!D962,0,('Summary P&amp;L'!$D$6-2018-1)*12+'Summary P&amp;L'!$B$2-1))</f>
        <v>0</v>
      </c>
      <c r="E962" s="9">
        <f ca="1">OFFSET(IS_Data!D962,0,('Summary P&amp;L'!$D$6-2018)*12+'Summary P&amp;L'!$B$2-1)</f>
        <v>0</v>
      </c>
      <c r="F962" s="9">
        <f ca="1">OFFSET(IS_Data!D962,0,('Summary P&amp;L'!$D$6-2018-1)*12+'Summary P&amp;L'!$B$2-1)</f>
        <v>0</v>
      </c>
      <c r="G962" s="7">
        <f ca="1">+SUM(OFFSET(IS_Data!D962,0,(-2015+'Summary P&amp;L'!$D$6)*12+'Summary P&amp;L'!$B$1-1):OFFSET(IS_Data!D962,0,(-2015+'Summary P&amp;L'!$D$6)*12*2-1))</f>
        <v>0</v>
      </c>
      <c r="H962" s="10">
        <f>IS_Data!B962</f>
        <v>0</v>
      </c>
    </row>
    <row r="963" spans="1:8" x14ac:dyDescent="0.5">
      <c r="A963" s="9">
        <f>+IS_Data!C963</f>
        <v>0</v>
      </c>
      <c r="B963" s="135">
        <f>IF('Summary P&amp;L'!$F$4="Libs Master","Libs Master",IF(AND('Summary P&amp;L'!$F$4="Liberatores Rollup",AND(H963&lt;&gt;"Libs_G_MA",H963&lt;&gt;"Libs_G_PH"))=TRUE,"Liberatores Rollup",IF(AND('Summary P&amp;L'!$F$4="Libs Grill Rollup",OR(H963="Libs_G_MA",H963="Libs_G_PH"))=TRUE,"Libs Grill Rollup",H963)))</f>
        <v>0</v>
      </c>
      <c r="C963" s="9">
        <f>+IS_Data!A963</f>
        <v>0</v>
      </c>
      <c r="D963" s="9">
        <f ca="1">+SUM(OFFSET(IS_Data!D963,0,('Summary P&amp;L'!$D$6-2018-1)*12):OFFSET(IS_Data!D963,0,('Summary P&amp;L'!$D$6-2018-1)*12+'Summary P&amp;L'!$B$2-1))</f>
        <v>0</v>
      </c>
      <c r="E963" s="9">
        <f ca="1">OFFSET(IS_Data!D963,0,('Summary P&amp;L'!$D$6-2018)*12+'Summary P&amp;L'!$B$2-1)</f>
        <v>0</v>
      </c>
      <c r="F963" s="9">
        <f ca="1">OFFSET(IS_Data!D963,0,('Summary P&amp;L'!$D$6-2018-1)*12+'Summary P&amp;L'!$B$2-1)</f>
        <v>0</v>
      </c>
      <c r="G963" s="7">
        <f ca="1">+SUM(OFFSET(IS_Data!D963,0,(-2015+'Summary P&amp;L'!$D$6)*12+'Summary P&amp;L'!$B$1-1):OFFSET(IS_Data!D963,0,(-2015+'Summary P&amp;L'!$D$6)*12*2-1))</f>
        <v>0</v>
      </c>
      <c r="H963" s="10">
        <f>IS_Data!B963</f>
        <v>0</v>
      </c>
    </row>
    <row r="964" spans="1:8" x14ac:dyDescent="0.5">
      <c r="A964" s="9">
        <f>+IS_Data!C964</f>
        <v>0</v>
      </c>
      <c r="B964" s="135">
        <f>IF('Summary P&amp;L'!$F$4="Libs Master","Libs Master",IF(AND('Summary P&amp;L'!$F$4="Liberatores Rollup",AND(H964&lt;&gt;"Libs_G_MA",H964&lt;&gt;"Libs_G_PH"))=TRUE,"Liberatores Rollup",IF(AND('Summary P&amp;L'!$F$4="Libs Grill Rollup",OR(H964="Libs_G_MA",H964="Libs_G_PH"))=TRUE,"Libs Grill Rollup",H964)))</f>
        <v>0</v>
      </c>
      <c r="C964" s="9">
        <f>+IS_Data!A964</f>
        <v>0</v>
      </c>
      <c r="D964" s="9">
        <f ca="1">+SUM(OFFSET(IS_Data!D964,0,('Summary P&amp;L'!$D$6-2018-1)*12):OFFSET(IS_Data!D964,0,('Summary P&amp;L'!$D$6-2018-1)*12+'Summary P&amp;L'!$B$2-1))</f>
        <v>0</v>
      </c>
      <c r="E964" s="9">
        <f ca="1">OFFSET(IS_Data!D964,0,('Summary P&amp;L'!$D$6-2018)*12+'Summary P&amp;L'!$B$2-1)</f>
        <v>0</v>
      </c>
      <c r="F964" s="9">
        <f ca="1">OFFSET(IS_Data!D964,0,('Summary P&amp;L'!$D$6-2018-1)*12+'Summary P&amp;L'!$B$2-1)</f>
        <v>0</v>
      </c>
      <c r="G964" s="7">
        <f ca="1">+SUM(OFFSET(IS_Data!D964,0,(-2015+'Summary P&amp;L'!$D$6)*12+'Summary P&amp;L'!$B$1-1):OFFSET(IS_Data!D964,0,(-2015+'Summary P&amp;L'!$D$6)*12*2-1))</f>
        <v>0</v>
      </c>
      <c r="H964" s="10">
        <f>IS_Data!B964</f>
        <v>0</v>
      </c>
    </row>
    <row r="965" spans="1:8" x14ac:dyDescent="0.5">
      <c r="A965" s="9">
        <f>+IS_Data!C965</f>
        <v>0</v>
      </c>
      <c r="B965" s="135">
        <f>IF('Summary P&amp;L'!$F$4="Libs Master","Libs Master",IF(AND('Summary P&amp;L'!$F$4="Liberatores Rollup",AND(H965&lt;&gt;"Libs_G_MA",H965&lt;&gt;"Libs_G_PH"))=TRUE,"Liberatores Rollup",IF(AND('Summary P&amp;L'!$F$4="Libs Grill Rollup",OR(H965="Libs_G_MA",H965="Libs_G_PH"))=TRUE,"Libs Grill Rollup",H965)))</f>
        <v>0</v>
      </c>
      <c r="C965" s="9">
        <f>+IS_Data!A965</f>
        <v>0</v>
      </c>
      <c r="D965" s="9">
        <f ca="1">+SUM(OFFSET(IS_Data!D965,0,('Summary P&amp;L'!$D$6-2018-1)*12):OFFSET(IS_Data!D965,0,('Summary P&amp;L'!$D$6-2018-1)*12+'Summary P&amp;L'!$B$2-1))</f>
        <v>0</v>
      </c>
      <c r="E965" s="9">
        <f ca="1">OFFSET(IS_Data!D965,0,('Summary P&amp;L'!$D$6-2018)*12+'Summary P&amp;L'!$B$2-1)</f>
        <v>0</v>
      </c>
      <c r="F965" s="9">
        <f ca="1">OFFSET(IS_Data!D965,0,('Summary P&amp;L'!$D$6-2018-1)*12+'Summary P&amp;L'!$B$2-1)</f>
        <v>0</v>
      </c>
      <c r="G965" s="7">
        <f ca="1">+SUM(OFFSET(IS_Data!D965,0,(-2015+'Summary P&amp;L'!$D$6)*12+'Summary P&amp;L'!$B$1-1):OFFSET(IS_Data!D965,0,(-2015+'Summary P&amp;L'!$D$6)*12*2-1))</f>
        <v>0</v>
      </c>
      <c r="H965" s="10">
        <f>IS_Data!B965</f>
        <v>0</v>
      </c>
    </row>
    <row r="966" spans="1:8" x14ac:dyDescent="0.5">
      <c r="A966" s="9">
        <f>+IS_Data!C966</f>
        <v>0</v>
      </c>
      <c r="B966" s="135">
        <f>IF('Summary P&amp;L'!$F$4="Libs Master","Libs Master",IF(AND('Summary P&amp;L'!$F$4="Liberatores Rollup",AND(H966&lt;&gt;"Libs_G_MA",H966&lt;&gt;"Libs_G_PH"))=TRUE,"Liberatores Rollup",IF(AND('Summary P&amp;L'!$F$4="Libs Grill Rollup",OR(H966="Libs_G_MA",H966="Libs_G_PH"))=TRUE,"Libs Grill Rollup",H966)))</f>
        <v>0</v>
      </c>
      <c r="C966" s="9">
        <f>+IS_Data!A966</f>
        <v>0</v>
      </c>
      <c r="D966" s="9">
        <f ca="1">+SUM(OFFSET(IS_Data!D966,0,('Summary P&amp;L'!$D$6-2018-1)*12):OFFSET(IS_Data!D966,0,('Summary P&amp;L'!$D$6-2018-1)*12+'Summary P&amp;L'!$B$2-1))</f>
        <v>0</v>
      </c>
      <c r="E966" s="9">
        <f ca="1">OFFSET(IS_Data!D966,0,('Summary P&amp;L'!$D$6-2018)*12+'Summary P&amp;L'!$B$2-1)</f>
        <v>0</v>
      </c>
      <c r="F966" s="9">
        <f ca="1">OFFSET(IS_Data!D966,0,('Summary P&amp;L'!$D$6-2018-1)*12+'Summary P&amp;L'!$B$2-1)</f>
        <v>0</v>
      </c>
      <c r="G966" s="7">
        <f ca="1">+SUM(OFFSET(IS_Data!D966,0,(-2015+'Summary P&amp;L'!$D$6)*12+'Summary P&amp;L'!$B$1-1):OFFSET(IS_Data!D966,0,(-2015+'Summary P&amp;L'!$D$6)*12*2-1))</f>
        <v>0</v>
      </c>
      <c r="H966" s="10">
        <f>IS_Data!B966</f>
        <v>0</v>
      </c>
    </row>
    <row r="967" spans="1:8" x14ac:dyDescent="0.5">
      <c r="A967" s="9">
        <f>+IS_Data!C967</f>
        <v>0</v>
      </c>
      <c r="B967" s="135">
        <f>IF('Summary P&amp;L'!$F$4="Libs Master","Libs Master",IF(AND('Summary P&amp;L'!$F$4="Liberatores Rollup",AND(H967&lt;&gt;"Libs_G_MA",H967&lt;&gt;"Libs_G_PH"))=TRUE,"Liberatores Rollup",IF(AND('Summary P&amp;L'!$F$4="Libs Grill Rollup",OR(H967="Libs_G_MA",H967="Libs_G_PH"))=TRUE,"Libs Grill Rollup",H967)))</f>
        <v>0</v>
      </c>
      <c r="C967" s="9">
        <f>+IS_Data!A967</f>
        <v>0</v>
      </c>
      <c r="D967" s="9">
        <f ca="1">+SUM(OFFSET(IS_Data!D967,0,('Summary P&amp;L'!$D$6-2018-1)*12):OFFSET(IS_Data!D967,0,('Summary P&amp;L'!$D$6-2018-1)*12+'Summary P&amp;L'!$B$2-1))</f>
        <v>0</v>
      </c>
      <c r="E967" s="9">
        <f ca="1">OFFSET(IS_Data!D967,0,('Summary P&amp;L'!$D$6-2018)*12+'Summary P&amp;L'!$B$2-1)</f>
        <v>0</v>
      </c>
      <c r="F967" s="9">
        <f ca="1">OFFSET(IS_Data!D967,0,('Summary P&amp;L'!$D$6-2018-1)*12+'Summary P&amp;L'!$B$2-1)</f>
        <v>0</v>
      </c>
      <c r="G967" s="7">
        <f ca="1">+SUM(OFFSET(IS_Data!D967,0,(-2015+'Summary P&amp;L'!$D$6)*12+'Summary P&amp;L'!$B$1-1):OFFSET(IS_Data!D967,0,(-2015+'Summary P&amp;L'!$D$6)*12*2-1))</f>
        <v>0</v>
      </c>
      <c r="H967" s="10">
        <f>IS_Data!B967</f>
        <v>0</v>
      </c>
    </row>
    <row r="968" spans="1:8" x14ac:dyDescent="0.5">
      <c r="A968" s="9">
        <f>+IS_Data!C968</f>
        <v>0</v>
      </c>
      <c r="B968" s="135">
        <f>IF('Summary P&amp;L'!$F$4="Libs Master","Libs Master",IF(AND('Summary P&amp;L'!$F$4="Liberatores Rollup",AND(H968&lt;&gt;"Libs_G_MA",H968&lt;&gt;"Libs_G_PH"))=TRUE,"Liberatores Rollup",IF(AND('Summary P&amp;L'!$F$4="Libs Grill Rollup",OR(H968="Libs_G_MA",H968="Libs_G_PH"))=TRUE,"Libs Grill Rollup",H968)))</f>
        <v>0</v>
      </c>
      <c r="C968" s="9">
        <f>+IS_Data!A968</f>
        <v>0</v>
      </c>
      <c r="D968" s="9">
        <f ca="1">+SUM(OFFSET(IS_Data!D968,0,('Summary P&amp;L'!$D$6-2018-1)*12):OFFSET(IS_Data!D968,0,('Summary P&amp;L'!$D$6-2018-1)*12+'Summary P&amp;L'!$B$2-1))</f>
        <v>0</v>
      </c>
      <c r="E968" s="9">
        <f ca="1">OFFSET(IS_Data!D968,0,('Summary P&amp;L'!$D$6-2018)*12+'Summary P&amp;L'!$B$2-1)</f>
        <v>0</v>
      </c>
      <c r="F968" s="9">
        <f ca="1">OFFSET(IS_Data!D968,0,('Summary P&amp;L'!$D$6-2018-1)*12+'Summary P&amp;L'!$B$2-1)</f>
        <v>0</v>
      </c>
      <c r="G968" s="7">
        <f ca="1">+SUM(OFFSET(IS_Data!D968,0,(-2015+'Summary P&amp;L'!$D$6)*12+'Summary P&amp;L'!$B$1-1):OFFSET(IS_Data!D968,0,(-2015+'Summary P&amp;L'!$D$6)*12*2-1))</f>
        <v>0</v>
      </c>
      <c r="H968" s="10">
        <f>IS_Data!B968</f>
        <v>0</v>
      </c>
    </row>
    <row r="969" spans="1:8" x14ac:dyDescent="0.5">
      <c r="A969" s="9">
        <f>+IS_Data!C969</f>
        <v>0</v>
      </c>
      <c r="B969" s="135">
        <f>IF('Summary P&amp;L'!$F$4="Libs Master","Libs Master",IF(AND('Summary P&amp;L'!$F$4="Liberatores Rollup",AND(H969&lt;&gt;"Libs_G_MA",H969&lt;&gt;"Libs_G_PH"))=TRUE,"Liberatores Rollup",IF(AND('Summary P&amp;L'!$F$4="Libs Grill Rollup",OR(H969="Libs_G_MA",H969="Libs_G_PH"))=TRUE,"Libs Grill Rollup",H969)))</f>
        <v>0</v>
      </c>
      <c r="C969" s="9">
        <f>+IS_Data!A969</f>
        <v>0</v>
      </c>
      <c r="D969" s="9">
        <f ca="1">+SUM(OFFSET(IS_Data!D969,0,('Summary P&amp;L'!$D$6-2018-1)*12):OFFSET(IS_Data!D969,0,('Summary P&amp;L'!$D$6-2018-1)*12+'Summary P&amp;L'!$B$2-1))</f>
        <v>0</v>
      </c>
      <c r="E969" s="9">
        <f ca="1">OFFSET(IS_Data!D969,0,('Summary P&amp;L'!$D$6-2018)*12+'Summary P&amp;L'!$B$2-1)</f>
        <v>0</v>
      </c>
      <c r="F969" s="9">
        <f ca="1">OFFSET(IS_Data!D969,0,('Summary P&amp;L'!$D$6-2018-1)*12+'Summary P&amp;L'!$B$2-1)</f>
        <v>0</v>
      </c>
      <c r="G969" s="7">
        <f ca="1">+SUM(OFFSET(IS_Data!D969,0,(-2015+'Summary P&amp;L'!$D$6)*12+'Summary P&amp;L'!$B$1-1):OFFSET(IS_Data!D969,0,(-2015+'Summary P&amp;L'!$D$6)*12*2-1))</f>
        <v>0</v>
      </c>
      <c r="H969" s="10">
        <f>IS_Data!B969</f>
        <v>0</v>
      </c>
    </row>
    <row r="970" spans="1:8" x14ac:dyDescent="0.5">
      <c r="A970" s="9">
        <f>+IS_Data!C970</f>
        <v>0</v>
      </c>
      <c r="B970" s="135">
        <f>IF('Summary P&amp;L'!$F$4="Libs Master","Libs Master",IF(AND('Summary P&amp;L'!$F$4="Liberatores Rollup",AND(H970&lt;&gt;"Libs_G_MA",H970&lt;&gt;"Libs_G_PH"))=TRUE,"Liberatores Rollup",IF(AND('Summary P&amp;L'!$F$4="Libs Grill Rollup",OR(H970="Libs_G_MA",H970="Libs_G_PH"))=TRUE,"Libs Grill Rollup",H970)))</f>
        <v>0</v>
      </c>
      <c r="C970" s="9">
        <f>+IS_Data!A970</f>
        <v>0</v>
      </c>
      <c r="D970" s="9">
        <f ca="1">+SUM(OFFSET(IS_Data!D970,0,('Summary P&amp;L'!$D$6-2018-1)*12):OFFSET(IS_Data!D970,0,('Summary P&amp;L'!$D$6-2018-1)*12+'Summary P&amp;L'!$B$2-1))</f>
        <v>0</v>
      </c>
      <c r="E970" s="9">
        <f ca="1">OFFSET(IS_Data!D970,0,('Summary P&amp;L'!$D$6-2018)*12+'Summary P&amp;L'!$B$2-1)</f>
        <v>0</v>
      </c>
      <c r="F970" s="9">
        <f ca="1">OFFSET(IS_Data!D970,0,('Summary P&amp;L'!$D$6-2018-1)*12+'Summary P&amp;L'!$B$2-1)</f>
        <v>0</v>
      </c>
      <c r="G970" s="7">
        <f ca="1">+SUM(OFFSET(IS_Data!D970,0,(-2015+'Summary P&amp;L'!$D$6)*12+'Summary P&amp;L'!$B$1-1):OFFSET(IS_Data!D970,0,(-2015+'Summary P&amp;L'!$D$6)*12*2-1))</f>
        <v>0</v>
      </c>
      <c r="H970" s="10">
        <f>IS_Data!B970</f>
        <v>0</v>
      </c>
    </row>
    <row r="971" spans="1:8" x14ac:dyDescent="0.5">
      <c r="A971" s="9">
        <f>+IS_Data!C971</f>
        <v>0</v>
      </c>
      <c r="B971" s="135">
        <f>IF('Summary P&amp;L'!$F$4="Libs Master","Libs Master",IF(AND('Summary P&amp;L'!$F$4="Liberatores Rollup",AND(H971&lt;&gt;"Libs_G_MA",H971&lt;&gt;"Libs_G_PH"))=TRUE,"Liberatores Rollup",IF(AND('Summary P&amp;L'!$F$4="Libs Grill Rollup",OR(H971="Libs_G_MA",H971="Libs_G_PH"))=TRUE,"Libs Grill Rollup",H971)))</f>
        <v>0</v>
      </c>
      <c r="C971" s="9">
        <f>+IS_Data!A971</f>
        <v>0</v>
      </c>
      <c r="D971" s="9">
        <f ca="1">+SUM(OFFSET(IS_Data!D971,0,('Summary P&amp;L'!$D$6-2018-1)*12):OFFSET(IS_Data!D971,0,('Summary P&amp;L'!$D$6-2018-1)*12+'Summary P&amp;L'!$B$2-1))</f>
        <v>0</v>
      </c>
      <c r="E971" s="9">
        <f ca="1">OFFSET(IS_Data!D971,0,('Summary P&amp;L'!$D$6-2018)*12+'Summary P&amp;L'!$B$2-1)</f>
        <v>0</v>
      </c>
      <c r="F971" s="9">
        <f ca="1">OFFSET(IS_Data!D971,0,('Summary P&amp;L'!$D$6-2018-1)*12+'Summary P&amp;L'!$B$2-1)</f>
        <v>0</v>
      </c>
      <c r="G971" s="7">
        <f ca="1">+SUM(OFFSET(IS_Data!D971,0,(-2015+'Summary P&amp;L'!$D$6)*12+'Summary P&amp;L'!$B$1-1):OFFSET(IS_Data!D971,0,(-2015+'Summary P&amp;L'!$D$6)*12*2-1))</f>
        <v>0</v>
      </c>
      <c r="H971" s="10">
        <f>IS_Data!B971</f>
        <v>0</v>
      </c>
    </row>
    <row r="972" spans="1:8" x14ac:dyDescent="0.5">
      <c r="A972" s="9">
        <f>+IS_Data!C972</f>
        <v>0</v>
      </c>
      <c r="B972" s="135">
        <f>IF('Summary P&amp;L'!$F$4="Libs Master","Libs Master",IF(AND('Summary P&amp;L'!$F$4="Liberatores Rollup",AND(H972&lt;&gt;"Libs_G_MA",H972&lt;&gt;"Libs_G_PH"))=TRUE,"Liberatores Rollup",IF(AND('Summary P&amp;L'!$F$4="Libs Grill Rollup",OR(H972="Libs_G_MA",H972="Libs_G_PH"))=TRUE,"Libs Grill Rollup",H972)))</f>
        <v>0</v>
      </c>
      <c r="C972" s="9">
        <f>+IS_Data!A972</f>
        <v>0</v>
      </c>
      <c r="D972" s="9">
        <f ca="1">+SUM(OFFSET(IS_Data!D972,0,('Summary P&amp;L'!$D$6-2018-1)*12):OFFSET(IS_Data!D972,0,('Summary P&amp;L'!$D$6-2018-1)*12+'Summary P&amp;L'!$B$2-1))</f>
        <v>0</v>
      </c>
      <c r="E972" s="9">
        <f ca="1">OFFSET(IS_Data!D972,0,('Summary P&amp;L'!$D$6-2018)*12+'Summary P&amp;L'!$B$2-1)</f>
        <v>0</v>
      </c>
      <c r="F972" s="9">
        <f ca="1">OFFSET(IS_Data!D972,0,('Summary P&amp;L'!$D$6-2018-1)*12+'Summary P&amp;L'!$B$2-1)</f>
        <v>0</v>
      </c>
      <c r="G972" s="7">
        <f ca="1">+SUM(OFFSET(IS_Data!D972,0,(-2015+'Summary P&amp;L'!$D$6)*12+'Summary P&amp;L'!$B$1-1):OFFSET(IS_Data!D972,0,(-2015+'Summary P&amp;L'!$D$6)*12*2-1))</f>
        <v>0</v>
      </c>
      <c r="H972" s="10">
        <f>IS_Data!B972</f>
        <v>0</v>
      </c>
    </row>
    <row r="973" spans="1:8" x14ac:dyDescent="0.5">
      <c r="A973" s="9">
        <f>+IS_Data!C973</f>
        <v>0</v>
      </c>
      <c r="B973" s="135">
        <f>IF('Summary P&amp;L'!$F$4="Libs Master","Libs Master",IF(AND('Summary P&amp;L'!$F$4="Liberatores Rollup",AND(H973&lt;&gt;"Libs_G_MA",H973&lt;&gt;"Libs_G_PH"))=TRUE,"Liberatores Rollup",IF(AND('Summary P&amp;L'!$F$4="Libs Grill Rollup",OR(H973="Libs_G_MA",H973="Libs_G_PH"))=TRUE,"Libs Grill Rollup",H973)))</f>
        <v>0</v>
      </c>
      <c r="C973" s="9">
        <f>+IS_Data!A973</f>
        <v>0</v>
      </c>
      <c r="D973" s="9">
        <f ca="1">+SUM(OFFSET(IS_Data!D973,0,('Summary P&amp;L'!$D$6-2018-1)*12):OFFSET(IS_Data!D973,0,('Summary P&amp;L'!$D$6-2018-1)*12+'Summary P&amp;L'!$B$2-1))</f>
        <v>0</v>
      </c>
      <c r="E973" s="9">
        <f ca="1">OFFSET(IS_Data!D973,0,('Summary P&amp;L'!$D$6-2018)*12+'Summary P&amp;L'!$B$2-1)</f>
        <v>0</v>
      </c>
      <c r="F973" s="9">
        <f ca="1">OFFSET(IS_Data!D973,0,('Summary P&amp;L'!$D$6-2018-1)*12+'Summary P&amp;L'!$B$2-1)</f>
        <v>0</v>
      </c>
      <c r="G973" s="7">
        <f ca="1">+SUM(OFFSET(IS_Data!D973,0,(-2015+'Summary P&amp;L'!$D$6)*12+'Summary P&amp;L'!$B$1-1):OFFSET(IS_Data!D973,0,(-2015+'Summary P&amp;L'!$D$6)*12*2-1))</f>
        <v>0</v>
      </c>
      <c r="H973" s="10">
        <f>IS_Data!B973</f>
        <v>0</v>
      </c>
    </row>
    <row r="974" spans="1:8" x14ac:dyDescent="0.5">
      <c r="A974" s="9">
        <f>+IS_Data!C974</f>
        <v>0</v>
      </c>
      <c r="B974" s="135">
        <f>IF('Summary P&amp;L'!$F$4="Libs Master","Libs Master",IF(AND('Summary P&amp;L'!$F$4="Liberatores Rollup",AND(H974&lt;&gt;"Libs_G_MA",H974&lt;&gt;"Libs_G_PH"))=TRUE,"Liberatores Rollup",IF(AND('Summary P&amp;L'!$F$4="Libs Grill Rollup",OR(H974="Libs_G_MA",H974="Libs_G_PH"))=TRUE,"Libs Grill Rollup",H974)))</f>
        <v>0</v>
      </c>
      <c r="C974" s="9">
        <f>+IS_Data!A974</f>
        <v>0</v>
      </c>
      <c r="D974" s="9">
        <f ca="1">+SUM(OFFSET(IS_Data!D974,0,('Summary P&amp;L'!$D$6-2018-1)*12):OFFSET(IS_Data!D974,0,('Summary P&amp;L'!$D$6-2018-1)*12+'Summary P&amp;L'!$B$2-1))</f>
        <v>0</v>
      </c>
      <c r="E974" s="9">
        <f ca="1">OFFSET(IS_Data!D974,0,('Summary P&amp;L'!$D$6-2018)*12+'Summary P&amp;L'!$B$2-1)</f>
        <v>0</v>
      </c>
      <c r="F974" s="9">
        <f ca="1">OFFSET(IS_Data!D974,0,('Summary P&amp;L'!$D$6-2018-1)*12+'Summary P&amp;L'!$B$2-1)</f>
        <v>0</v>
      </c>
      <c r="G974" s="7">
        <f ca="1">+SUM(OFFSET(IS_Data!D974,0,(-2015+'Summary P&amp;L'!$D$6)*12+'Summary P&amp;L'!$B$1-1):OFFSET(IS_Data!D974,0,(-2015+'Summary P&amp;L'!$D$6)*12*2-1))</f>
        <v>0</v>
      </c>
      <c r="H974" s="10">
        <f>IS_Data!B974</f>
        <v>0</v>
      </c>
    </row>
    <row r="975" spans="1:8" x14ac:dyDescent="0.5">
      <c r="A975" s="9">
        <f>+IS_Data!C975</f>
        <v>0</v>
      </c>
      <c r="B975" s="135">
        <f>IF('Summary P&amp;L'!$F$4="Libs Master","Libs Master",IF(AND('Summary P&amp;L'!$F$4="Liberatores Rollup",AND(H975&lt;&gt;"Libs_G_MA",H975&lt;&gt;"Libs_G_PH"))=TRUE,"Liberatores Rollup",IF(AND('Summary P&amp;L'!$F$4="Libs Grill Rollup",OR(H975="Libs_G_MA",H975="Libs_G_PH"))=TRUE,"Libs Grill Rollup",H975)))</f>
        <v>0</v>
      </c>
      <c r="C975" s="9">
        <f>+IS_Data!A975</f>
        <v>0</v>
      </c>
      <c r="D975" s="9">
        <f ca="1">+SUM(OFFSET(IS_Data!D975,0,('Summary P&amp;L'!$D$6-2018-1)*12):OFFSET(IS_Data!D975,0,('Summary P&amp;L'!$D$6-2018-1)*12+'Summary P&amp;L'!$B$2-1))</f>
        <v>0</v>
      </c>
      <c r="E975" s="9">
        <f ca="1">OFFSET(IS_Data!D975,0,('Summary P&amp;L'!$D$6-2018)*12+'Summary P&amp;L'!$B$2-1)</f>
        <v>0</v>
      </c>
      <c r="F975" s="9">
        <f ca="1">OFFSET(IS_Data!D975,0,('Summary P&amp;L'!$D$6-2018-1)*12+'Summary P&amp;L'!$B$2-1)</f>
        <v>0</v>
      </c>
      <c r="G975" s="7">
        <f ca="1">+SUM(OFFSET(IS_Data!D975,0,(-2015+'Summary P&amp;L'!$D$6)*12+'Summary P&amp;L'!$B$1-1):OFFSET(IS_Data!D975,0,(-2015+'Summary P&amp;L'!$D$6)*12*2-1))</f>
        <v>0</v>
      </c>
      <c r="H975" s="10">
        <f>IS_Data!B975</f>
        <v>0</v>
      </c>
    </row>
    <row r="976" spans="1:8" x14ac:dyDescent="0.5">
      <c r="A976" s="9">
        <f>+IS_Data!C976</f>
        <v>0</v>
      </c>
      <c r="B976" s="135">
        <f>IF('Summary P&amp;L'!$F$4="Libs Master","Libs Master",IF(AND('Summary P&amp;L'!$F$4="Liberatores Rollup",AND(H976&lt;&gt;"Libs_G_MA",H976&lt;&gt;"Libs_G_PH"))=TRUE,"Liberatores Rollup",IF(AND('Summary P&amp;L'!$F$4="Libs Grill Rollup",OR(H976="Libs_G_MA",H976="Libs_G_PH"))=TRUE,"Libs Grill Rollup",H976)))</f>
        <v>0</v>
      </c>
      <c r="C976" s="9">
        <f>+IS_Data!A976</f>
        <v>0</v>
      </c>
      <c r="D976" s="9">
        <f ca="1">+SUM(OFFSET(IS_Data!D976,0,('Summary P&amp;L'!$D$6-2018-1)*12):OFFSET(IS_Data!D976,0,('Summary P&amp;L'!$D$6-2018-1)*12+'Summary P&amp;L'!$B$2-1))</f>
        <v>0</v>
      </c>
      <c r="E976" s="9">
        <f ca="1">OFFSET(IS_Data!D976,0,('Summary P&amp;L'!$D$6-2018)*12+'Summary P&amp;L'!$B$2-1)</f>
        <v>0</v>
      </c>
      <c r="F976" s="9">
        <f ca="1">OFFSET(IS_Data!D976,0,('Summary P&amp;L'!$D$6-2018-1)*12+'Summary P&amp;L'!$B$2-1)</f>
        <v>0</v>
      </c>
      <c r="G976" s="7">
        <f ca="1">+SUM(OFFSET(IS_Data!D976,0,(-2015+'Summary P&amp;L'!$D$6)*12+'Summary P&amp;L'!$B$1-1):OFFSET(IS_Data!D976,0,(-2015+'Summary P&amp;L'!$D$6)*12*2-1))</f>
        <v>0</v>
      </c>
      <c r="H976" s="10">
        <f>IS_Data!B976</f>
        <v>0</v>
      </c>
    </row>
    <row r="977" spans="1:8" x14ac:dyDescent="0.5">
      <c r="A977" s="9">
        <f>+IS_Data!C977</f>
        <v>0</v>
      </c>
      <c r="B977" s="135">
        <f>IF('Summary P&amp;L'!$F$4="Libs Master","Libs Master",IF(AND('Summary P&amp;L'!$F$4="Liberatores Rollup",AND(H977&lt;&gt;"Libs_G_MA",H977&lt;&gt;"Libs_G_PH"))=TRUE,"Liberatores Rollup",IF(AND('Summary P&amp;L'!$F$4="Libs Grill Rollup",OR(H977="Libs_G_MA",H977="Libs_G_PH"))=TRUE,"Libs Grill Rollup",H977)))</f>
        <v>0</v>
      </c>
      <c r="C977" s="9">
        <f>+IS_Data!A977</f>
        <v>0</v>
      </c>
      <c r="D977" s="9">
        <f ca="1">+SUM(OFFSET(IS_Data!D977,0,('Summary P&amp;L'!$D$6-2018-1)*12):OFFSET(IS_Data!D977,0,('Summary P&amp;L'!$D$6-2018-1)*12+'Summary P&amp;L'!$B$2-1))</f>
        <v>0</v>
      </c>
      <c r="E977" s="9">
        <f ca="1">OFFSET(IS_Data!D977,0,('Summary P&amp;L'!$D$6-2018)*12+'Summary P&amp;L'!$B$2-1)</f>
        <v>0</v>
      </c>
      <c r="F977" s="9">
        <f ca="1">OFFSET(IS_Data!D977,0,('Summary P&amp;L'!$D$6-2018-1)*12+'Summary P&amp;L'!$B$2-1)</f>
        <v>0</v>
      </c>
      <c r="G977" s="7">
        <f ca="1">+SUM(OFFSET(IS_Data!D977,0,(-2015+'Summary P&amp;L'!$D$6)*12+'Summary P&amp;L'!$B$1-1):OFFSET(IS_Data!D977,0,(-2015+'Summary P&amp;L'!$D$6)*12*2-1))</f>
        <v>0</v>
      </c>
      <c r="H977" s="10">
        <f>IS_Data!B977</f>
        <v>0</v>
      </c>
    </row>
    <row r="978" spans="1:8" x14ac:dyDescent="0.5">
      <c r="A978" s="9">
        <f>+IS_Data!C978</f>
        <v>0</v>
      </c>
      <c r="B978" s="135">
        <f>IF('Summary P&amp;L'!$F$4="Libs Master","Libs Master",IF(AND('Summary P&amp;L'!$F$4="Liberatores Rollup",AND(H978&lt;&gt;"Libs_G_MA",H978&lt;&gt;"Libs_G_PH"))=TRUE,"Liberatores Rollup",IF(AND('Summary P&amp;L'!$F$4="Libs Grill Rollup",OR(H978="Libs_G_MA",H978="Libs_G_PH"))=TRUE,"Libs Grill Rollup",H978)))</f>
        <v>0</v>
      </c>
      <c r="C978" s="9">
        <f>+IS_Data!A978</f>
        <v>0</v>
      </c>
      <c r="D978" s="9">
        <f ca="1">+SUM(OFFSET(IS_Data!D978,0,('Summary P&amp;L'!$D$6-2018-1)*12):OFFSET(IS_Data!D978,0,('Summary P&amp;L'!$D$6-2018-1)*12+'Summary P&amp;L'!$B$2-1))</f>
        <v>0</v>
      </c>
      <c r="E978" s="9">
        <f ca="1">OFFSET(IS_Data!D978,0,('Summary P&amp;L'!$D$6-2018)*12+'Summary P&amp;L'!$B$2-1)</f>
        <v>0</v>
      </c>
      <c r="F978" s="9">
        <f ca="1">OFFSET(IS_Data!D978,0,('Summary P&amp;L'!$D$6-2018-1)*12+'Summary P&amp;L'!$B$2-1)</f>
        <v>0</v>
      </c>
      <c r="G978" s="7">
        <f ca="1">+SUM(OFFSET(IS_Data!D978,0,(-2015+'Summary P&amp;L'!$D$6)*12+'Summary P&amp;L'!$B$1-1):OFFSET(IS_Data!D978,0,(-2015+'Summary P&amp;L'!$D$6)*12*2-1))</f>
        <v>0</v>
      </c>
      <c r="H978" s="10">
        <f>IS_Data!B978</f>
        <v>0</v>
      </c>
    </row>
    <row r="979" spans="1:8" x14ac:dyDescent="0.5">
      <c r="A979" s="9">
        <f>+IS_Data!C979</f>
        <v>0</v>
      </c>
      <c r="B979" s="135">
        <f>IF('Summary P&amp;L'!$F$4="Libs Master","Libs Master",IF(AND('Summary P&amp;L'!$F$4="Liberatores Rollup",AND(H979&lt;&gt;"Libs_G_MA",H979&lt;&gt;"Libs_G_PH"))=TRUE,"Liberatores Rollup",IF(AND('Summary P&amp;L'!$F$4="Libs Grill Rollup",OR(H979="Libs_G_MA",H979="Libs_G_PH"))=TRUE,"Libs Grill Rollup",H979)))</f>
        <v>0</v>
      </c>
      <c r="C979" s="9">
        <f>+IS_Data!A979</f>
        <v>0</v>
      </c>
      <c r="D979" s="9">
        <f ca="1">+SUM(OFFSET(IS_Data!D979,0,('Summary P&amp;L'!$D$6-2018-1)*12):OFFSET(IS_Data!D979,0,('Summary P&amp;L'!$D$6-2018-1)*12+'Summary P&amp;L'!$B$2-1))</f>
        <v>0</v>
      </c>
      <c r="E979" s="9">
        <f ca="1">OFFSET(IS_Data!D979,0,('Summary P&amp;L'!$D$6-2018)*12+'Summary P&amp;L'!$B$2-1)</f>
        <v>0</v>
      </c>
      <c r="F979" s="9">
        <f ca="1">OFFSET(IS_Data!D979,0,('Summary P&amp;L'!$D$6-2018-1)*12+'Summary P&amp;L'!$B$2-1)</f>
        <v>0</v>
      </c>
      <c r="G979" s="7">
        <f ca="1">+SUM(OFFSET(IS_Data!D979,0,(-2015+'Summary P&amp;L'!$D$6)*12+'Summary P&amp;L'!$B$1-1):OFFSET(IS_Data!D979,0,(-2015+'Summary P&amp;L'!$D$6)*12*2-1))</f>
        <v>0</v>
      </c>
      <c r="H979" s="10">
        <f>IS_Data!B979</f>
        <v>0</v>
      </c>
    </row>
    <row r="980" spans="1:8" x14ac:dyDescent="0.5">
      <c r="A980" s="9">
        <f>+IS_Data!C980</f>
        <v>0</v>
      </c>
      <c r="B980" s="135">
        <f>IF('Summary P&amp;L'!$F$4="Libs Master","Libs Master",IF(AND('Summary P&amp;L'!$F$4="Liberatores Rollup",AND(H980&lt;&gt;"Libs_G_MA",H980&lt;&gt;"Libs_G_PH"))=TRUE,"Liberatores Rollup",IF(AND('Summary P&amp;L'!$F$4="Libs Grill Rollup",OR(H980="Libs_G_MA",H980="Libs_G_PH"))=TRUE,"Libs Grill Rollup",H980)))</f>
        <v>0</v>
      </c>
      <c r="C980" s="9">
        <f>+IS_Data!A980</f>
        <v>0</v>
      </c>
      <c r="D980" s="9">
        <f ca="1">+SUM(OFFSET(IS_Data!D980,0,('Summary P&amp;L'!$D$6-2018-1)*12):OFFSET(IS_Data!D980,0,('Summary P&amp;L'!$D$6-2018-1)*12+'Summary P&amp;L'!$B$2-1))</f>
        <v>0</v>
      </c>
      <c r="E980" s="9">
        <f ca="1">OFFSET(IS_Data!D980,0,('Summary P&amp;L'!$D$6-2018)*12+'Summary P&amp;L'!$B$2-1)</f>
        <v>0</v>
      </c>
      <c r="F980" s="9">
        <f ca="1">OFFSET(IS_Data!D980,0,('Summary P&amp;L'!$D$6-2018-1)*12+'Summary P&amp;L'!$B$2-1)</f>
        <v>0</v>
      </c>
      <c r="G980" s="7">
        <f ca="1">+SUM(OFFSET(IS_Data!D980,0,(-2015+'Summary P&amp;L'!$D$6)*12+'Summary P&amp;L'!$B$1-1):OFFSET(IS_Data!D980,0,(-2015+'Summary P&amp;L'!$D$6)*12*2-1))</f>
        <v>0</v>
      </c>
      <c r="H980" s="10">
        <f>IS_Data!B980</f>
        <v>0</v>
      </c>
    </row>
    <row r="981" spans="1:8" x14ac:dyDescent="0.5">
      <c r="A981" s="9">
        <f>+IS_Data!C981</f>
        <v>0</v>
      </c>
      <c r="B981" s="135">
        <f>IF('Summary P&amp;L'!$F$4="Libs Master","Libs Master",IF(AND('Summary P&amp;L'!$F$4="Liberatores Rollup",AND(H981&lt;&gt;"Libs_G_MA",H981&lt;&gt;"Libs_G_PH"))=TRUE,"Liberatores Rollup",IF(AND('Summary P&amp;L'!$F$4="Libs Grill Rollup",OR(H981="Libs_G_MA",H981="Libs_G_PH"))=TRUE,"Libs Grill Rollup",H981)))</f>
        <v>0</v>
      </c>
      <c r="C981" s="9">
        <f>+IS_Data!A981</f>
        <v>0</v>
      </c>
      <c r="D981" s="9">
        <f ca="1">+SUM(OFFSET(IS_Data!D981,0,('Summary P&amp;L'!$D$6-2018-1)*12):OFFSET(IS_Data!D981,0,('Summary P&amp;L'!$D$6-2018-1)*12+'Summary P&amp;L'!$B$2-1))</f>
        <v>0</v>
      </c>
      <c r="E981" s="9">
        <f ca="1">OFFSET(IS_Data!D981,0,('Summary P&amp;L'!$D$6-2018)*12+'Summary P&amp;L'!$B$2-1)</f>
        <v>0</v>
      </c>
      <c r="F981" s="9">
        <f ca="1">OFFSET(IS_Data!D981,0,('Summary P&amp;L'!$D$6-2018-1)*12+'Summary P&amp;L'!$B$2-1)</f>
        <v>0</v>
      </c>
      <c r="G981" s="7">
        <f ca="1">+SUM(OFFSET(IS_Data!D981,0,(-2015+'Summary P&amp;L'!$D$6)*12+'Summary P&amp;L'!$B$1-1):OFFSET(IS_Data!D981,0,(-2015+'Summary P&amp;L'!$D$6)*12*2-1))</f>
        <v>0</v>
      </c>
      <c r="H981" s="10">
        <f>IS_Data!B981</f>
        <v>0</v>
      </c>
    </row>
    <row r="982" spans="1:8" x14ac:dyDescent="0.5">
      <c r="A982" s="9">
        <f>+IS_Data!C982</f>
        <v>0</v>
      </c>
      <c r="B982" s="135">
        <f>IF('Summary P&amp;L'!$F$4="Libs Master","Libs Master",IF(AND('Summary P&amp;L'!$F$4="Liberatores Rollup",AND(H982&lt;&gt;"Libs_G_MA",H982&lt;&gt;"Libs_G_PH"))=TRUE,"Liberatores Rollup",IF(AND('Summary P&amp;L'!$F$4="Libs Grill Rollup",OR(H982="Libs_G_MA",H982="Libs_G_PH"))=TRUE,"Libs Grill Rollup",H982)))</f>
        <v>0</v>
      </c>
      <c r="C982" s="9">
        <f>+IS_Data!A982</f>
        <v>0</v>
      </c>
      <c r="D982" s="9">
        <f ca="1">+SUM(OFFSET(IS_Data!D982,0,('Summary P&amp;L'!$D$6-2018-1)*12):OFFSET(IS_Data!D982,0,('Summary P&amp;L'!$D$6-2018-1)*12+'Summary P&amp;L'!$B$2-1))</f>
        <v>0</v>
      </c>
      <c r="E982" s="9">
        <f ca="1">OFFSET(IS_Data!D982,0,('Summary P&amp;L'!$D$6-2018)*12+'Summary P&amp;L'!$B$2-1)</f>
        <v>0</v>
      </c>
      <c r="F982" s="9">
        <f ca="1">OFFSET(IS_Data!D982,0,('Summary P&amp;L'!$D$6-2018-1)*12+'Summary P&amp;L'!$B$2-1)</f>
        <v>0</v>
      </c>
      <c r="G982" s="7">
        <f ca="1">+SUM(OFFSET(IS_Data!D982,0,(-2015+'Summary P&amp;L'!$D$6)*12+'Summary P&amp;L'!$B$1-1):OFFSET(IS_Data!D982,0,(-2015+'Summary P&amp;L'!$D$6)*12*2-1))</f>
        <v>0</v>
      </c>
      <c r="H982" s="10">
        <f>IS_Data!B982</f>
        <v>0</v>
      </c>
    </row>
    <row r="983" spans="1:8" x14ac:dyDescent="0.5">
      <c r="A983" s="9">
        <f>+IS_Data!C983</f>
        <v>0</v>
      </c>
      <c r="B983" s="135">
        <f>IF('Summary P&amp;L'!$F$4="Libs Master","Libs Master",IF(AND('Summary P&amp;L'!$F$4="Liberatores Rollup",AND(H983&lt;&gt;"Libs_G_MA",H983&lt;&gt;"Libs_G_PH"))=TRUE,"Liberatores Rollup",IF(AND('Summary P&amp;L'!$F$4="Libs Grill Rollup",OR(H983="Libs_G_MA",H983="Libs_G_PH"))=TRUE,"Libs Grill Rollup",H983)))</f>
        <v>0</v>
      </c>
      <c r="C983" s="9">
        <f>+IS_Data!A983</f>
        <v>0</v>
      </c>
      <c r="D983" s="9">
        <f ca="1">+SUM(OFFSET(IS_Data!D983,0,('Summary P&amp;L'!$D$6-2018-1)*12):OFFSET(IS_Data!D983,0,('Summary P&amp;L'!$D$6-2018-1)*12+'Summary P&amp;L'!$B$2-1))</f>
        <v>0</v>
      </c>
      <c r="E983" s="9">
        <f ca="1">OFFSET(IS_Data!D983,0,('Summary P&amp;L'!$D$6-2018)*12+'Summary P&amp;L'!$B$2-1)</f>
        <v>0</v>
      </c>
      <c r="F983" s="9">
        <f ca="1">OFFSET(IS_Data!D983,0,('Summary P&amp;L'!$D$6-2018-1)*12+'Summary P&amp;L'!$B$2-1)</f>
        <v>0</v>
      </c>
      <c r="G983" s="7">
        <f ca="1">+SUM(OFFSET(IS_Data!D983,0,(-2015+'Summary P&amp;L'!$D$6)*12+'Summary P&amp;L'!$B$1-1):OFFSET(IS_Data!D983,0,(-2015+'Summary P&amp;L'!$D$6)*12*2-1))</f>
        <v>0</v>
      </c>
      <c r="H983" s="10">
        <f>IS_Data!B983</f>
        <v>0</v>
      </c>
    </row>
    <row r="984" spans="1:8" x14ac:dyDescent="0.5">
      <c r="A984" s="9">
        <f>+IS_Data!C984</f>
        <v>0</v>
      </c>
      <c r="B984" s="135">
        <f>IF('Summary P&amp;L'!$F$4="Libs Master","Libs Master",IF(AND('Summary P&amp;L'!$F$4="Liberatores Rollup",AND(H984&lt;&gt;"Libs_G_MA",H984&lt;&gt;"Libs_G_PH"))=TRUE,"Liberatores Rollup",IF(AND('Summary P&amp;L'!$F$4="Libs Grill Rollup",OR(H984="Libs_G_MA",H984="Libs_G_PH"))=TRUE,"Libs Grill Rollup",H984)))</f>
        <v>0</v>
      </c>
      <c r="C984" s="9">
        <f>+IS_Data!A984</f>
        <v>0</v>
      </c>
      <c r="D984" s="9">
        <f ca="1">+SUM(OFFSET(IS_Data!D984,0,('Summary P&amp;L'!$D$6-2018-1)*12):OFFSET(IS_Data!D984,0,('Summary P&amp;L'!$D$6-2018-1)*12+'Summary P&amp;L'!$B$2-1))</f>
        <v>0</v>
      </c>
      <c r="E984" s="9">
        <f ca="1">OFFSET(IS_Data!D984,0,('Summary P&amp;L'!$D$6-2018)*12+'Summary P&amp;L'!$B$2-1)</f>
        <v>0</v>
      </c>
      <c r="F984" s="9">
        <f ca="1">OFFSET(IS_Data!D984,0,('Summary P&amp;L'!$D$6-2018-1)*12+'Summary P&amp;L'!$B$2-1)</f>
        <v>0</v>
      </c>
      <c r="G984" s="7">
        <f ca="1">+SUM(OFFSET(IS_Data!D984,0,(-2015+'Summary P&amp;L'!$D$6)*12+'Summary P&amp;L'!$B$1-1):OFFSET(IS_Data!D984,0,(-2015+'Summary P&amp;L'!$D$6)*12*2-1))</f>
        <v>0</v>
      </c>
      <c r="H984" s="10">
        <f>IS_Data!B984</f>
        <v>0</v>
      </c>
    </row>
    <row r="985" spans="1:8" x14ac:dyDescent="0.5">
      <c r="A985" s="9">
        <f>+IS_Data!C985</f>
        <v>0</v>
      </c>
      <c r="B985" s="135">
        <f>IF('Summary P&amp;L'!$F$4="Libs Master","Libs Master",IF(AND('Summary P&amp;L'!$F$4="Liberatores Rollup",AND(H985&lt;&gt;"Libs_G_MA",H985&lt;&gt;"Libs_G_PH"))=TRUE,"Liberatores Rollup",IF(AND('Summary P&amp;L'!$F$4="Libs Grill Rollup",OR(H985="Libs_G_MA",H985="Libs_G_PH"))=TRUE,"Libs Grill Rollup",H985)))</f>
        <v>0</v>
      </c>
      <c r="C985" s="9">
        <f>+IS_Data!A985</f>
        <v>0</v>
      </c>
      <c r="D985" s="9">
        <f ca="1">+SUM(OFFSET(IS_Data!D985,0,('Summary P&amp;L'!$D$6-2018-1)*12):OFFSET(IS_Data!D985,0,('Summary P&amp;L'!$D$6-2018-1)*12+'Summary P&amp;L'!$B$2-1))</f>
        <v>0</v>
      </c>
      <c r="E985" s="9">
        <f ca="1">OFFSET(IS_Data!D985,0,('Summary P&amp;L'!$D$6-2018)*12+'Summary P&amp;L'!$B$2-1)</f>
        <v>0</v>
      </c>
      <c r="F985" s="9">
        <f ca="1">OFFSET(IS_Data!D985,0,('Summary P&amp;L'!$D$6-2018-1)*12+'Summary P&amp;L'!$B$2-1)</f>
        <v>0</v>
      </c>
      <c r="G985" s="7">
        <f ca="1">+SUM(OFFSET(IS_Data!D985,0,(-2015+'Summary P&amp;L'!$D$6)*12+'Summary P&amp;L'!$B$1-1):OFFSET(IS_Data!D985,0,(-2015+'Summary P&amp;L'!$D$6)*12*2-1))</f>
        <v>0</v>
      </c>
      <c r="H985" s="10">
        <f>IS_Data!B985</f>
        <v>0</v>
      </c>
    </row>
    <row r="986" spans="1:8" x14ac:dyDescent="0.5">
      <c r="A986" s="9">
        <f>+IS_Data!C986</f>
        <v>0</v>
      </c>
      <c r="B986" s="135">
        <f>IF('Summary P&amp;L'!$F$4="Libs Master","Libs Master",IF(AND('Summary P&amp;L'!$F$4="Liberatores Rollup",AND(H986&lt;&gt;"Libs_G_MA",H986&lt;&gt;"Libs_G_PH"))=TRUE,"Liberatores Rollup",IF(AND('Summary P&amp;L'!$F$4="Libs Grill Rollup",OR(H986="Libs_G_MA",H986="Libs_G_PH"))=TRUE,"Libs Grill Rollup",H986)))</f>
        <v>0</v>
      </c>
      <c r="C986" s="9">
        <f>+IS_Data!A986</f>
        <v>0</v>
      </c>
      <c r="D986" s="9">
        <f ca="1">+SUM(OFFSET(IS_Data!D986,0,('Summary P&amp;L'!$D$6-2018-1)*12):OFFSET(IS_Data!D986,0,('Summary P&amp;L'!$D$6-2018-1)*12+'Summary P&amp;L'!$B$2-1))</f>
        <v>0</v>
      </c>
      <c r="E986" s="9">
        <f ca="1">OFFSET(IS_Data!D986,0,('Summary P&amp;L'!$D$6-2018)*12+'Summary P&amp;L'!$B$2-1)</f>
        <v>0</v>
      </c>
      <c r="F986" s="9">
        <f ca="1">OFFSET(IS_Data!D986,0,('Summary P&amp;L'!$D$6-2018-1)*12+'Summary P&amp;L'!$B$2-1)</f>
        <v>0</v>
      </c>
      <c r="G986" s="7">
        <f ca="1">+SUM(OFFSET(IS_Data!D986,0,(-2015+'Summary P&amp;L'!$D$6)*12+'Summary P&amp;L'!$B$1-1):OFFSET(IS_Data!D986,0,(-2015+'Summary P&amp;L'!$D$6)*12*2-1))</f>
        <v>0</v>
      </c>
      <c r="H986" s="10">
        <f>IS_Data!B986</f>
        <v>0</v>
      </c>
    </row>
    <row r="987" spans="1:8" x14ac:dyDescent="0.5">
      <c r="A987" s="9">
        <f>+IS_Data!C987</f>
        <v>0</v>
      </c>
      <c r="B987" s="135">
        <f>IF('Summary P&amp;L'!$F$4="Libs Master","Libs Master",IF(AND('Summary P&amp;L'!$F$4="Liberatores Rollup",AND(H987&lt;&gt;"Libs_G_MA",H987&lt;&gt;"Libs_G_PH"))=TRUE,"Liberatores Rollup",IF(AND('Summary P&amp;L'!$F$4="Libs Grill Rollup",OR(H987="Libs_G_MA",H987="Libs_G_PH"))=TRUE,"Libs Grill Rollup",H987)))</f>
        <v>0</v>
      </c>
      <c r="C987" s="9">
        <f>+IS_Data!A987</f>
        <v>0</v>
      </c>
      <c r="D987" s="9">
        <f ca="1">+SUM(OFFSET(IS_Data!D987,0,('Summary P&amp;L'!$D$6-2018-1)*12):OFFSET(IS_Data!D987,0,('Summary P&amp;L'!$D$6-2018-1)*12+'Summary P&amp;L'!$B$2-1))</f>
        <v>0</v>
      </c>
      <c r="E987" s="9">
        <f ca="1">OFFSET(IS_Data!D987,0,('Summary P&amp;L'!$D$6-2018)*12+'Summary P&amp;L'!$B$2-1)</f>
        <v>0</v>
      </c>
      <c r="F987" s="9">
        <f ca="1">OFFSET(IS_Data!D987,0,('Summary P&amp;L'!$D$6-2018-1)*12+'Summary P&amp;L'!$B$2-1)</f>
        <v>0</v>
      </c>
      <c r="G987" s="7">
        <f ca="1">+SUM(OFFSET(IS_Data!D987,0,(-2015+'Summary P&amp;L'!$D$6)*12+'Summary P&amp;L'!$B$1-1):OFFSET(IS_Data!D987,0,(-2015+'Summary P&amp;L'!$D$6)*12*2-1))</f>
        <v>0</v>
      </c>
      <c r="H987" s="10">
        <f>IS_Data!B987</f>
        <v>0</v>
      </c>
    </row>
    <row r="988" spans="1:8" x14ac:dyDescent="0.5">
      <c r="A988" s="9">
        <f>+IS_Data!C988</f>
        <v>0</v>
      </c>
      <c r="B988" s="135">
        <f>IF('Summary P&amp;L'!$F$4="Libs Master","Libs Master",IF(AND('Summary P&amp;L'!$F$4="Liberatores Rollup",AND(H988&lt;&gt;"Libs_G_MA",H988&lt;&gt;"Libs_G_PH"))=TRUE,"Liberatores Rollup",IF(AND('Summary P&amp;L'!$F$4="Libs Grill Rollup",OR(H988="Libs_G_MA",H988="Libs_G_PH"))=TRUE,"Libs Grill Rollup",H988)))</f>
        <v>0</v>
      </c>
      <c r="C988" s="9">
        <f>+IS_Data!A988</f>
        <v>0</v>
      </c>
      <c r="D988" s="9">
        <f ca="1">+SUM(OFFSET(IS_Data!D988,0,('Summary P&amp;L'!$D$6-2018-1)*12):OFFSET(IS_Data!D988,0,('Summary P&amp;L'!$D$6-2018-1)*12+'Summary P&amp;L'!$B$2-1))</f>
        <v>0</v>
      </c>
      <c r="E988" s="9">
        <f ca="1">OFFSET(IS_Data!D988,0,('Summary P&amp;L'!$D$6-2018)*12+'Summary P&amp;L'!$B$2-1)</f>
        <v>0</v>
      </c>
      <c r="F988" s="9">
        <f ca="1">OFFSET(IS_Data!D988,0,('Summary P&amp;L'!$D$6-2018-1)*12+'Summary P&amp;L'!$B$2-1)</f>
        <v>0</v>
      </c>
      <c r="G988" s="7">
        <f ca="1">+SUM(OFFSET(IS_Data!D988,0,(-2015+'Summary P&amp;L'!$D$6)*12+'Summary P&amp;L'!$B$1-1):OFFSET(IS_Data!D988,0,(-2015+'Summary P&amp;L'!$D$6)*12*2-1))</f>
        <v>0</v>
      </c>
      <c r="H988" s="10">
        <f>IS_Data!B988</f>
        <v>0</v>
      </c>
    </row>
    <row r="989" spans="1:8" x14ac:dyDescent="0.5">
      <c r="A989" s="9">
        <f>+IS_Data!C989</f>
        <v>0</v>
      </c>
      <c r="B989" s="135">
        <f>IF('Summary P&amp;L'!$F$4="Libs Master","Libs Master",IF(AND('Summary P&amp;L'!$F$4="Liberatores Rollup",AND(H989&lt;&gt;"Libs_G_MA",H989&lt;&gt;"Libs_G_PH"))=TRUE,"Liberatores Rollup",IF(AND('Summary P&amp;L'!$F$4="Libs Grill Rollup",OR(H989="Libs_G_MA",H989="Libs_G_PH"))=TRUE,"Libs Grill Rollup",H989)))</f>
        <v>0</v>
      </c>
      <c r="C989" s="9">
        <f>+IS_Data!A989</f>
        <v>0</v>
      </c>
      <c r="D989" s="9">
        <f ca="1">+SUM(OFFSET(IS_Data!D989,0,('Summary P&amp;L'!$D$6-2018-1)*12):OFFSET(IS_Data!D989,0,('Summary P&amp;L'!$D$6-2018-1)*12+'Summary P&amp;L'!$B$2-1))</f>
        <v>0</v>
      </c>
      <c r="E989" s="9">
        <f ca="1">OFFSET(IS_Data!D989,0,('Summary P&amp;L'!$D$6-2018)*12+'Summary P&amp;L'!$B$2-1)</f>
        <v>0</v>
      </c>
      <c r="F989" s="9">
        <f ca="1">OFFSET(IS_Data!D989,0,('Summary P&amp;L'!$D$6-2018-1)*12+'Summary P&amp;L'!$B$2-1)</f>
        <v>0</v>
      </c>
      <c r="G989" s="7">
        <f ca="1">+SUM(OFFSET(IS_Data!D989,0,(-2015+'Summary P&amp;L'!$D$6)*12+'Summary P&amp;L'!$B$1-1):OFFSET(IS_Data!D989,0,(-2015+'Summary P&amp;L'!$D$6)*12*2-1))</f>
        <v>0</v>
      </c>
      <c r="H989" s="10">
        <f>IS_Data!B989</f>
        <v>0</v>
      </c>
    </row>
    <row r="990" spans="1:8" x14ac:dyDescent="0.5">
      <c r="A990" s="9">
        <f>+IS_Data!C990</f>
        <v>0</v>
      </c>
      <c r="B990" s="135">
        <f>IF('Summary P&amp;L'!$F$4="Libs Master","Libs Master",IF(AND('Summary P&amp;L'!$F$4="Liberatores Rollup",AND(H990&lt;&gt;"Libs_G_MA",H990&lt;&gt;"Libs_G_PH"))=TRUE,"Liberatores Rollup",IF(AND('Summary P&amp;L'!$F$4="Libs Grill Rollup",OR(H990="Libs_G_MA",H990="Libs_G_PH"))=TRUE,"Libs Grill Rollup",H990)))</f>
        <v>0</v>
      </c>
      <c r="C990" s="9">
        <f>+IS_Data!A990</f>
        <v>0</v>
      </c>
      <c r="D990" s="9">
        <f ca="1">+SUM(OFFSET(IS_Data!D990,0,('Summary P&amp;L'!$D$6-2018-1)*12):OFFSET(IS_Data!D990,0,('Summary P&amp;L'!$D$6-2018-1)*12+'Summary P&amp;L'!$B$2-1))</f>
        <v>0</v>
      </c>
      <c r="E990" s="9">
        <f ca="1">OFFSET(IS_Data!D990,0,('Summary P&amp;L'!$D$6-2018)*12+'Summary P&amp;L'!$B$2-1)</f>
        <v>0</v>
      </c>
      <c r="F990" s="9">
        <f ca="1">OFFSET(IS_Data!D990,0,('Summary P&amp;L'!$D$6-2018-1)*12+'Summary P&amp;L'!$B$2-1)</f>
        <v>0</v>
      </c>
      <c r="G990" s="7">
        <f ca="1">+SUM(OFFSET(IS_Data!D990,0,(-2015+'Summary P&amp;L'!$D$6)*12+'Summary P&amp;L'!$B$1-1):OFFSET(IS_Data!D990,0,(-2015+'Summary P&amp;L'!$D$6)*12*2-1))</f>
        <v>0</v>
      </c>
      <c r="H990" s="10">
        <f>IS_Data!B990</f>
        <v>0</v>
      </c>
    </row>
    <row r="991" spans="1:8" x14ac:dyDescent="0.5">
      <c r="A991" s="9">
        <f>+IS_Data!C991</f>
        <v>0</v>
      </c>
      <c r="B991" s="135">
        <f>IF('Summary P&amp;L'!$F$4="Libs Master","Libs Master",IF(AND('Summary P&amp;L'!$F$4="Liberatores Rollup",AND(H991&lt;&gt;"Libs_G_MA",H991&lt;&gt;"Libs_G_PH"))=TRUE,"Liberatores Rollup",IF(AND('Summary P&amp;L'!$F$4="Libs Grill Rollup",OR(H991="Libs_G_MA",H991="Libs_G_PH"))=TRUE,"Libs Grill Rollup",H991)))</f>
        <v>0</v>
      </c>
      <c r="C991" s="9">
        <f>+IS_Data!A991</f>
        <v>0</v>
      </c>
      <c r="D991" s="9">
        <f ca="1">+SUM(OFFSET(IS_Data!D991,0,('Summary P&amp;L'!$D$6-2018-1)*12):OFFSET(IS_Data!D991,0,('Summary P&amp;L'!$D$6-2018-1)*12+'Summary P&amp;L'!$B$2-1))</f>
        <v>0</v>
      </c>
      <c r="E991" s="9">
        <f ca="1">OFFSET(IS_Data!D991,0,('Summary P&amp;L'!$D$6-2018)*12+'Summary P&amp;L'!$B$2-1)</f>
        <v>0</v>
      </c>
      <c r="F991" s="9">
        <f ca="1">OFFSET(IS_Data!D991,0,('Summary P&amp;L'!$D$6-2018-1)*12+'Summary P&amp;L'!$B$2-1)</f>
        <v>0</v>
      </c>
      <c r="G991" s="7">
        <f ca="1">+SUM(OFFSET(IS_Data!D991,0,(-2015+'Summary P&amp;L'!$D$6)*12+'Summary P&amp;L'!$B$1-1):OFFSET(IS_Data!D991,0,(-2015+'Summary P&amp;L'!$D$6)*12*2-1))</f>
        <v>0</v>
      </c>
      <c r="H991" s="10">
        <f>IS_Data!B991</f>
        <v>0</v>
      </c>
    </row>
    <row r="992" spans="1:8" x14ac:dyDescent="0.5">
      <c r="A992" s="9">
        <f>+IS_Data!C992</f>
        <v>0</v>
      </c>
      <c r="B992" s="135">
        <f>IF('Summary P&amp;L'!$F$4="Libs Master","Libs Master",IF(AND('Summary P&amp;L'!$F$4="Liberatores Rollup",AND(H992&lt;&gt;"Libs_G_MA",H992&lt;&gt;"Libs_G_PH"))=TRUE,"Liberatores Rollup",IF(AND('Summary P&amp;L'!$F$4="Libs Grill Rollup",OR(H992="Libs_G_MA",H992="Libs_G_PH"))=TRUE,"Libs Grill Rollup",H992)))</f>
        <v>0</v>
      </c>
      <c r="C992" s="9">
        <f>+IS_Data!A992</f>
        <v>0</v>
      </c>
      <c r="D992" s="9">
        <f ca="1">+SUM(OFFSET(IS_Data!D992,0,('Summary P&amp;L'!$D$6-2018-1)*12):OFFSET(IS_Data!D992,0,('Summary P&amp;L'!$D$6-2018-1)*12+'Summary P&amp;L'!$B$2-1))</f>
        <v>0</v>
      </c>
      <c r="E992" s="9">
        <f ca="1">OFFSET(IS_Data!D992,0,('Summary P&amp;L'!$D$6-2018)*12+'Summary P&amp;L'!$B$2-1)</f>
        <v>0</v>
      </c>
      <c r="F992" s="9">
        <f ca="1">OFFSET(IS_Data!D992,0,('Summary P&amp;L'!$D$6-2018-1)*12+'Summary P&amp;L'!$B$2-1)</f>
        <v>0</v>
      </c>
      <c r="G992" s="7">
        <f ca="1">+SUM(OFFSET(IS_Data!D992,0,(-2015+'Summary P&amp;L'!$D$6)*12+'Summary P&amp;L'!$B$1-1):OFFSET(IS_Data!D992,0,(-2015+'Summary P&amp;L'!$D$6)*12*2-1))</f>
        <v>0</v>
      </c>
      <c r="H992" s="10">
        <f>IS_Data!B992</f>
        <v>0</v>
      </c>
    </row>
    <row r="993" spans="1:8" x14ac:dyDescent="0.5">
      <c r="A993" s="9">
        <f>+IS_Data!C993</f>
        <v>0</v>
      </c>
      <c r="B993" s="135">
        <f>IF('Summary P&amp;L'!$F$4="Libs Master","Libs Master",IF(AND('Summary P&amp;L'!$F$4="Liberatores Rollup",AND(H993&lt;&gt;"Libs_G_MA",H993&lt;&gt;"Libs_G_PH"))=TRUE,"Liberatores Rollup",IF(AND('Summary P&amp;L'!$F$4="Libs Grill Rollup",OR(H993="Libs_G_MA",H993="Libs_G_PH"))=TRUE,"Libs Grill Rollup",H993)))</f>
        <v>0</v>
      </c>
      <c r="C993" s="9">
        <f>+IS_Data!A993</f>
        <v>0</v>
      </c>
      <c r="D993" s="9">
        <f ca="1">+SUM(OFFSET(IS_Data!D993,0,('Summary P&amp;L'!$D$6-2018-1)*12):OFFSET(IS_Data!D993,0,('Summary P&amp;L'!$D$6-2018-1)*12+'Summary P&amp;L'!$B$2-1))</f>
        <v>0</v>
      </c>
      <c r="E993" s="9">
        <f ca="1">OFFSET(IS_Data!D993,0,('Summary P&amp;L'!$D$6-2018)*12+'Summary P&amp;L'!$B$2-1)</f>
        <v>0</v>
      </c>
      <c r="F993" s="9">
        <f ca="1">OFFSET(IS_Data!D993,0,('Summary P&amp;L'!$D$6-2018-1)*12+'Summary P&amp;L'!$B$2-1)</f>
        <v>0</v>
      </c>
      <c r="G993" s="7">
        <f ca="1">+SUM(OFFSET(IS_Data!D993,0,(-2015+'Summary P&amp;L'!$D$6)*12+'Summary P&amp;L'!$B$1-1):OFFSET(IS_Data!D993,0,(-2015+'Summary P&amp;L'!$D$6)*12*2-1))</f>
        <v>0</v>
      </c>
      <c r="H993" s="10">
        <f>IS_Data!B993</f>
        <v>0</v>
      </c>
    </row>
    <row r="994" spans="1:8" x14ac:dyDescent="0.5">
      <c r="A994" s="9">
        <f>+IS_Data!C994</f>
        <v>0</v>
      </c>
      <c r="B994" s="135">
        <f>IF('Summary P&amp;L'!$F$4="Libs Master","Libs Master",IF(AND('Summary P&amp;L'!$F$4="Liberatores Rollup",AND(H994&lt;&gt;"Libs_G_MA",H994&lt;&gt;"Libs_G_PH"))=TRUE,"Liberatores Rollup",IF(AND('Summary P&amp;L'!$F$4="Libs Grill Rollup",OR(H994="Libs_G_MA",H994="Libs_G_PH"))=TRUE,"Libs Grill Rollup",H994)))</f>
        <v>0</v>
      </c>
      <c r="C994" s="9">
        <f>+IS_Data!A994</f>
        <v>0</v>
      </c>
      <c r="D994" s="9">
        <f ca="1">+SUM(OFFSET(IS_Data!D994,0,('Summary P&amp;L'!$D$6-2018-1)*12):OFFSET(IS_Data!D994,0,('Summary P&amp;L'!$D$6-2018-1)*12+'Summary P&amp;L'!$B$2-1))</f>
        <v>0</v>
      </c>
      <c r="E994" s="9">
        <f ca="1">OFFSET(IS_Data!D994,0,('Summary P&amp;L'!$D$6-2018)*12+'Summary P&amp;L'!$B$2-1)</f>
        <v>0</v>
      </c>
      <c r="F994" s="9">
        <f ca="1">OFFSET(IS_Data!D994,0,('Summary P&amp;L'!$D$6-2018-1)*12+'Summary P&amp;L'!$B$2-1)</f>
        <v>0</v>
      </c>
      <c r="G994" s="7">
        <f ca="1">+SUM(OFFSET(IS_Data!D994,0,(-2015+'Summary P&amp;L'!$D$6)*12+'Summary P&amp;L'!$B$1-1):OFFSET(IS_Data!D994,0,(-2015+'Summary P&amp;L'!$D$6)*12*2-1))</f>
        <v>0</v>
      </c>
      <c r="H994" s="10">
        <f>IS_Data!B994</f>
        <v>0</v>
      </c>
    </row>
    <row r="995" spans="1:8" x14ac:dyDescent="0.5">
      <c r="A995" s="9">
        <f>+IS_Data!C995</f>
        <v>0</v>
      </c>
      <c r="B995" s="135">
        <f>IF('Summary P&amp;L'!$F$4="Libs Master","Libs Master",IF(AND('Summary P&amp;L'!$F$4="Liberatores Rollup",AND(H995&lt;&gt;"Libs_G_MA",H995&lt;&gt;"Libs_G_PH"))=TRUE,"Liberatores Rollup",IF(AND('Summary P&amp;L'!$F$4="Libs Grill Rollup",OR(H995="Libs_G_MA",H995="Libs_G_PH"))=TRUE,"Libs Grill Rollup",H995)))</f>
        <v>0</v>
      </c>
      <c r="C995" s="9">
        <f>+IS_Data!A995</f>
        <v>0</v>
      </c>
      <c r="D995" s="9">
        <f ca="1">+SUM(OFFSET(IS_Data!D995,0,('Summary P&amp;L'!$D$6-2018-1)*12):OFFSET(IS_Data!D995,0,('Summary P&amp;L'!$D$6-2018-1)*12+'Summary P&amp;L'!$B$2-1))</f>
        <v>0</v>
      </c>
      <c r="E995" s="9">
        <f ca="1">OFFSET(IS_Data!D995,0,('Summary P&amp;L'!$D$6-2018)*12+'Summary P&amp;L'!$B$2-1)</f>
        <v>0</v>
      </c>
      <c r="F995" s="9">
        <f ca="1">OFFSET(IS_Data!D995,0,('Summary P&amp;L'!$D$6-2018-1)*12+'Summary P&amp;L'!$B$2-1)</f>
        <v>0</v>
      </c>
      <c r="G995" s="7">
        <f ca="1">+SUM(OFFSET(IS_Data!D995,0,(-2015+'Summary P&amp;L'!$D$6)*12+'Summary P&amp;L'!$B$1-1):OFFSET(IS_Data!D995,0,(-2015+'Summary P&amp;L'!$D$6)*12*2-1))</f>
        <v>0</v>
      </c>
      <c r="H995" s="10">
        <f>IS_Data!B995</f>
        <v>0</v>
      </c>
    </row>
    <row r="996" spans="1:8" x14ac:dyDescent="0.5">
      <c r="A996" s="9">
        <f>+IS_Data!C996</f>
        <v>0</v>
      </c>
      <c r="B996" s="135">
        <f>IF('Summary P&amp;L'!$F$4="Libs Master","Libs Master",IF(AND('Summary P&amp;L'!$F$4="Liberatores Rollup",AND(H996&lt;&gt;"Libs_G_MA",H996&lt;&gt;"Libs_G_PH"))=TRUE,"Liberatores Rollup",IF(AND('Summary P&amp;L'!$F$4="Libs Grill Rollup",OR(H996="Libs_G_MA",H996="Libs_G_PH"))=TRUE,"Libs Grill Rollup",H996)))</f>
        <v>0</v>
      </c>
      <c r="C996" s="9">
        <f>+IS_Data!A996</f>
        <v>0</v>
      </c>
      <c r="D996" s="9">
        <f ca="1">+SUM(OFFSET(IS_Data!D996,0,('Summary P&amp;L'!$D$6-2018-1)*12):OFFSET(IS_Data!D996,0,('Summary P&amp;L'!$D$6-2018-1)*12+'Summary P&amp;L'!$B$2-1))</f>
        <v>0</v>
      </c>
      <c r="E996" s="9">
        <f ca="1">OFFSET(IS_Data!D996,0,('Summary P&amp;L'!$D$6-2018)*12+'Summary P&amp;L'!$B$2-1)</f>
        <v>0</v>
      </c>
      <c r="F996" s="9">
        <f ca="1">OFFSET(IS_Data!D996,0,('Summary P&amp;L'!$D$6-2018-1)*12+'Summary P&amp;L'!$B$2-1)</f>
        <v>0</v>
      </c>
      <c r="G996" s="7">
        <f ca="1">+SUM(OFFSET(IS_Data!D996,0,(-2015+'Summary P&amp;L'!$D$6)*12+'Summary P&amp;L'!$B$1-1):OFFSET(IS_Data!D996,0,(-2015+'Summary P&amp;L'!$D$6)*12*2-1))</f>
        <v>0</v>
      </c>
      <c r="H996" s="10">
        <f>IS_Data!B996</f>
        <v>0</v>
      </c>
    </row>
    <row r="997" spans="1:8" x14ac:dyDescent="0.5">
      <c r="A997" s="9">
        <f>+IS_Data!C997</f>
        <v>0</v>
      </c>
      <c r="B997" s="135">
        <f>IF('Summary P&amp;L'!$F$4="Libs Master","Libs Master",IF(AND('Summary P&amp;L'!$F$4="Liberatores Rollup",AND(H997&lt;&gt;"Libs_G_MA",H997&lt;&gt;"Libs_G_PH"))=TRUE,"Liberatores Rollup",IF(AND('Summary P&amp;L'!$F$4="Libs Grill Rollup",OR(H997="Libs_G_MA",H997="Libs_G_PH"))=TRUE,"Libs Grill Rollup",H997)))</f>
        <v>0</v>
      </c>
      <c r="C997" s="9">
        <f>+IS_Data!A997</f>
        <v>0</v>
      </c>
      <c r="D997" s="9">
        <f ca="1">+SUM(OFFSET(IS_Data!D997,0,('Summary P&amp;L'!$D$6-2018-1)*12):OFFSET(IS_Data!D997,0,('Summary P&amp;L'!$D$6-2018-1)*12+'Summary P&amp;L'!$B$2-1))</f>
        <v>0</v>
      </c>
      <c r="E997" s="9">
        <f ca="1">OFFSET(IS_Data!D997,0,('Summary P&amp;L'!$D$6-2018)*12+'Summary P&amp;L'!$B$2-1)</f>
        <v>0</v>
      </c>
      <c r="F997" s="9">
        <f ca="1">OFFSET(IS_Data!D997,0,('Summary P&amp;L'!$D$6-2018-1)*12+'Summary P&amp;L'!$B$2-1)</f>
        <v>0</v>
      </c>
      <c r="G997" s="7">
        <f ca="1">+SUM(OFFSET(IS_Data!D997,0,(-2015+'Summary P&amp;L'!$D$6)*12+'Summary P&amp;L'!$B$1-1):OFFSET(IS_Data!D997,0,(-2015+'Summary P&amp;L'!$D$6)*12*2-1))</f>
        <v>0</v>
      </c>
      <c r="H997" s="10">
        <f>IS_Data!B997</f>
        <v>0</v>
      </c>
    </row>
    <row r="998" spans="1:8" x14ac:dyDescent="0.5">
      <c r="A998" s="9">
        <f>+IS_Data!C998</f>
        <v>0</v>
      </c>
      <c r="B998" s="135">
        <f>IF('Summary P&amp;L'!$F$4="Libs Master","Libs Master",IF(AND('Summary P&amp;L'!$F$4="Liberatores Rollup",AND(H998&lt;&gt;"Libs_G_MA",H998&lt;&gt;"Libs_G_PH"))=TRUE,"Liberatores Rollup",IF(AND('Summary P&amp;L'!$F$4="Libs Grill Rollup",OR(H998="Libs_G_MA",H998="Libs_G_PH"))=TRUE,"Libs Grill Rollup",H998)))</f>
        <v>0</v>
      </c>
      <c r="C998" s="9">
        <f>+IS_Data!A998</f>
        <v>0</v>
      </c>
      <c r="D998" s="9">
        <f ca="1">+SUM(OFFSET(IS_Data!D998,0,('Summary P&amp;L'!$D$6-2018-1)*12):OFFSET(IS_Data!D998,0,('Summary P&amp;L'!$D$6-2018-1)*12+'Summary P&amp;L'!$B$2-1))</f>
        <v>0</v>
      </c>
      <c r="E998" s="9">
        <f ca="1">OFFSET(IS_Data!D998,0,('Summary P&amp;L'!$D$6-2018)*12+'Summary P&amp;L'!$B$2-1)</f>
        <v>0</v>
      </c>
      <c r="F998" s="9">
        <f ca="1">OFFSET(IS_Data!D998,0,('Summary P&amp;L'!$D$6-2018-1)*12+'Summary P&amp;L'!$B$2-1)</f>
        <v>0</v>
      </c>
      <c r="G998" s="7">
        <f ca="1">+SUM(OFFSET(IS_Data!D998,0,(-2015+'Summary P&amp;L'!$D$6)*12+'Summary P&amp;L'!$B$1-1):OFFSET(IS_Data!D998,0,(-2015+'Summary P&amp;L'!$D$6)*12*2-1))</f>
        <v>0</v>
      </c>
      <c r="H998" s="10">
        <f>IS_Data!B998</f>
        <v>0</v>
      </c>
    </row>
    <row r="999" spans="1:8" x14ac:dyDescent="0.5">
      <c r="A999" s="9">
        <f>+IS_Data!C999</f>
        <v>0</v>
      </c>
      <c r="B999" s="135">
        <f>IF('Summary P&amp;L'!$F$4="Libs Master","Libs Master",IF(AND('Summary P&amp;L'!$F$4="Liberatores Rollup",AND(H999&lt;&gt;"Libs_G_MA",H999&lt;&gt;"Libs_G_PH"))=TRUE,"Liberatores Rollup",IF(AND('Summary P&amp;L'!$F$4="Libs Grill Rollup",OR(H999="Libs_G_MA",H999="Libs_G_PH"))=TRUE,"Libs Grill Rollup",H999)))</f>
        <v>0</v>
      </c>
      <c r="C999" s="9">
        <f>+IS_Data!A999</f>
        <v>0</v>
      </c>
      <c r="D999" s="9">
        <f ca="1">+SUM(OFFSET(IS_Data!D999,0,('Summary P&amp;L'!$D$6-2018-1)*12):OFFSET(IS_Data!D999,0,('Summary P&amp;L'!$D$6-2018-1)*12+'Summary P&amp;L'!$B$2-1))</f>
        <v>0</v>
      </c>
      <c r="E999" s="9">
        <f ca="1">OFFSET(IS_Data!D999,0,('Summary P&amp;L'!$D$6-2018)*12+'Summary P&amp;L'!$B$2-1)</f>
        <v>0</v>
      </c>
      <c r="F999" s="9">
        <f ca="1">OFFSET(IS_Data!D999,0,('Summary P&amp;L'!$D$6-2018-1)*12+'Summary P&amp;L'!$B$2-1)</f>
        <v>0</v>
      </c>
      <c r="G999" s="7">
        <f ca="1">+SUM(OFFSET(IS_Data!D999,0,(-2015+'Summary P&amp;L'!$D$6)*12+'Summary P&amp;L'!$B$1-1):OFFSET(IS_Data!D999,0,(-2015+'Summary P&amp;L'!$D$6)*12*2-1))</f>
        <v>0</v>
      </c>
      <c r="H999" s="10">
        <f>IS_Data!B999</f>
        <v>0</v>
      </c>
    </row>
    <row r="1000" spans="1:8" x14ac:dyDescent="0.5">
      <c r="A1000" s="9">
        <f>+IS_Data!C1000</f>
        <v>0</v>
      </c>
      <c r="B1000" s="135">
        <f>IF('Summary P&amp;L'!$F$4="Libs Master","Libs Master",IF(AND('Summary P&amp;L'!$F$4="Liberatores Rollup",AND(H1000&lt;&gt;"Libs_G_MA",H1000&lt;&gt;"Libs_G_PH"))=TRUE,"Liberatores Rollup",IF(AND('Summary P&amp;L'!$F$4="Libs Grill Rollup",OR(H1000="Libs_G_MA",H1000="Libs_G_PH"))=TRUE,"Libs Grill Rollup",H1000)))</f>
        <v>0</v>
      </c>
      <c r="C1000" s="9">
        <f>+IS_Data!A1000</f>
        <v>0</v>
      </c>
      <c r="D1000" s="9">
        <f ca="1">+SUM(OFFSET(IS_Data!D1000,0,('Summary P&amp;L'!$D$6-2018-1)*12):OFFSET(IS_Data!D1000,0,('Summary P&amp;L'!$D$6-2018-1)*12+'Summary P&amp;L'!$B$2-1))</f>
        <v>0</v>
      </c>
      <c r="E1000" s="9">
        <f ca="1">OFFSET(IS_Data!D1000,0,('Summary P&amp;L'!$D$6-2018)*12+'Summary P&amp;L'!$B$2-1)</f>
        <v>0</v>
      </c>
      <c r="F1000" s="9">
        <f ca="1">OFFSET(IS_Data!D1000,0,('Summary P&amp;L'!$D$6-2018-1)*12+'Summary P&amp;L'!$B$2-1)</f>
        <v>0</v>
      </c>
      <c r="G1000" s="7">
        <f ca="1">+SUM(OFFSET(IS_Data!D1000,0,(-2015+'Summary P&amp;L'!$D$6)*12+'Summary P&amp;L'!$B$1-1):OFFSET(IS_Data!D1000,0,(-2015+'Summary P&amp;L'!$D$6)*12*2-1))</f>
        <v>0</v>
      </c>
      <c r="H1000" s="10">
        <f>IS_Data!B1000</f>
        <v>0</v>
      </c>
    </row>
    <row r="1001" spans="1:8" x14ac:dyDescent="0.5">
      <c r="A1001" s="9">
        <f>+IS_Data!C1001</f>
        <v>0</v>
      </c>
      <c r="B1001" s="135">
        <f>IF('Summary P&amp;L'!$F$4="Libs Master","Libs Master",IF(AND('Summary P&amp;L'!$F$4="Liberatores Rollup",AND(H1001&lt;&gt;"Libs_G_MA",H1001&lt;&gt;"Libs_G_PH"))=TRUE,"Liberatores Rollup",IF(AND('Summary P&amp;L'!$F$4="Libs Grill Rollup",OR(H1001="Libs_G_MA",H1001="Libs_G_PH"))=TRUE,"Libs Grill Rollup",H1001)))</f>
        <v>0</v>
      </c>
      <c r="C1001" s="9">
        <f>+IS_Data!A1001</f>
        <v>0</v>
      </c>
      <c r="D1001" s="9">
        <f ca="1">+SUM(OFFSET(IS_Data!D1001,0,('Summary P&amp;L'!$D$6-2018-1)*12):OFFSET(IS_Data!D1001,0,('Summary P&amp;L'!$D$6-2018-1)*12+'Summary P&amp;L'!$B$2-1))</f>
        <v>0</v>
      </c>
      <c r="E1001" s="9">
        <f ca="1">OFFSET(IS_Data!D1001,0,('Summary P&amp;L'!$D$6-2018)*12+'Summary P&amp;L'!$B$2-1)</f>
        <v>0</v>
      </c>
      <c r="F1001" s="9">
        <f ca="1">OFFSET(IS_Data!D1001,0,('Summary P&amp;L'!$D$6-2018-1)*12+'Summary P&amp;L'!$B$2-1)</f>
        <v>0</v>
      </c>
      <c r="G1001" s="7">
        <f ca="1">+SUM(OFFSET(IS_Data!D1001,0,(-2015+'Summary P&amp;L'!$D$6)*12+'Summary P&amp;L'!$B$1-1):OFFSET(IS_Data!D1001,0,(-2015+'Summary P&amp;L'!$D$6)*12*2-1))</f>
        <v>0</v>
      </c>
      <c r="H1001" s="10">
        <f>IS_Data!B1001</f>
        <v>0</v>
      </c>
    </row>
    <row r="1002" spans="1:8" x14ac:dyDescent="0.5">
      <c r="A1002" s="9">
        <f>+IS_Data!C1002</f>
        <v>0</v>
      </c>
      <c r="B1002" s="135">
        <f>IF('Summary P&amp;L'!$F$4="Libs Master","Libs Master",IF(AND('Summary P&amp;L'!$F$4="Liberatores Rollup",AND(H1002&lt;&gt;"Libs_G_MA",H1002&lt;&gt;"Libs_G_PH"))=TRUE,"Liberatores Rollup",IF(AND('Summary P&amp;L'!$F$4="Libs Grill Rollup",OR(H1002="Libs_G_MA",H1002="Libs_G_PH"))=TRUE,"Libs Grill Rollup",H1002)))</f>
        <v>0</v>
      </c>
      <c r="C1002" s="9">
        <f>+IS_Data!A1002</f>
        <v>0</v>
      </c>
      <c r="D1002" s="9">
        <f ca="1">+SUM(OFFSET(IS_Data!D1002,0,('Summary P&amp;L'!$D$6-2018-1)*12):OFFSET(IS_Data!D1002,0,('Summary P&amp;L'!$D$6-2018-1)*12+'Summary P&amp;L'!$B$2-1))</f>
        <v>0</v>
      </c>
      <c r="E1002" s="9">
        <f ca="1">OFFSET(IS_Data!D1002,0,('Summary P&amp;L'!$D$6-2018)*12+'Summary P&amp;L'!$B$2-1)</f>
        <v>0</v>
      </c>
      <c r="F1002" s="9">
        <f ca="1">OFFSET(IS_Data!D1002,0,('Summary P&amp;L'!$D$6-2018-1)*12+'Summary P&amp;L'!$B$2-1)</f>
        <v>0</v>
      </c>
      <c r="G1002" s="7">
        <f ca="1">+SUM(OFFSET(IS_Data!D1002,0,(-2015+'Summary P&amp;L'!$D$6)*12+'Summary P&amp;L'!$B$1-1):OFFSET(IS_Data!D1002,0,(-2015+'Summary P&amp;L'!$D$6)*12*2-1))</f>
        <v>0</v>
      </c>
      <c r="H1002" s="10">
        <f>IS_Data!B1002</f>
        <v>0</v>
      </c>
    </row>
    <row r="1003" spans="1:8" x14ac:dyDescent="0.5">
      <c r="A1003" s="9">
        <f>+IS_Data!C1003</f>
        <v>0</v>
      </c>
      <c r="B1003" s="135">
        <f>IF('Summary P&amp;L'!$F$4="Libs Master","Libs Master",IF(AND('Summary P&amp;L'!$F$4="Liberatores Rollup",AND(H1003&lt;&gt;"Libs_G_MA",H1003&lt;&gt;"Libs_G_PH"))=TRUE,"Liberatores Rollup",IF(AND('Summary P&amp;L'!$F$4="Libs Grill Rollup",OR(H1003="Libs_G_MA",H1003="Libs_G_PH"))=TRUE,"Libs Grill Rollup",H1003)))</f>
        <v>0</v>
      </c>
      <c r="C1003" s="9">
        <f>+IS_Data!A1003</f>
        <v>0</v>
      </c>
      <c r="D1003" s="9">
        <f ca="1">+SUM(OFFSET(IS_Data!D1003,0,('Summary P&amp;L'!$D$6-2018-1)*12):OFFSET(IS_Data!D1003,0,('Summary P&amp;L'!$D$6-2018-1)*12+'Summary P&amp;L'!$B$2-1))</f>
        <v>0</v>
      </c>
      <c r="E1003" s="9">
        <f ca="1">OFFSET(IS_Data!D1003,0,('Summary P&amp;L'!$D$6-2018)*12+'Summary P&amp;L'!$B$2-1)</f>
        <v>0</v>
      </c>
      <c r="F1003" s="9">
        <f ca="1">OFFSET(IS_Data!D1003,0,('Summary P&amp;L'!$D$6-2018-1)*12+'Summary P&amp;L'!$B$2-1)</f>
        <v>0</v>
      </c>
      <c r="G1003" s="7">
        <f ca="1">+SUM(OFFSET(IS_Data!D1003,0,(-2015+'Summary P&amp;L'!$D$6)*12+'Summary P&amp;L'!$B$1-1):OFFSET(IS_Data!D1003,0,(-2015+'Summary P&amp;L'!$D$6)*12*2-1))</f>
        <v>0</v>
      </c>
      <c r="H1003" s="10">
        <f>IS_Data!B1003</f>
        <v>0</v>
      </c>
    </row>
    <row r="1004" spans="1:8" x14ac:dyDescent="0.5">
      <c r="A1004" s="9">
        <f>+IS_Data!C1004</f>
        <v>0</v>
      </c>
      <c r="B1004" s="135">
        <f>IF('Summary P&amp;L'!$F$4="Libs Master","Libs Master",IF(AND('Summary P&amp;L'!$F$4="Liberatores Rollup",AND(H1004&lt;&gt;"Libs_G_MA",H1004&lt;&gt;"Libs_G_PH"))=TRUE,"Liberatores Rollup",IF(AND('Summary P&amp;L'!$F$4="Libs Grill Rollup",OR(H1004="Libs_G_MA",H1004="Libs_G_PH"))=TRUE,"Libs Grill Rollup",H1004)))</f>
        <v>0</v>
      </c>
      <c r="C1004" s="9">
        <f>+IS_Data!A1004</f>
        <v>0</v>
      </c>
      <c r="D1004" s="9">
        <f ca="1">+SUM(OFFSET(IS_Data!D1004,0,('Summary P&amp;L'!$D$6-2018-1)*12):OFFSET(IS_Data!D1004,0,('Summary P&amp;L'!$D$6-2018-1)*12+'Summary P&amp;L'!$B$2-1))</f>
        <v>0</v>
      </c>
      <c r="E1004" s="9">
        <f ca="1">OFFSET(IS_Data!D1004,0,('Summary P&amp;L'!$D$6-2018)*12+'Summary P&amp;L'!$B$2-1)</f>
        <v>0</v>
      </c>
      <c r="F1004" s="9">
        <f ca="1">OFFSET(IS_Data!D1004,0,('Summary P&amp;L'!$D$6-2018-1)*12+'Summary P&amp;L'!$B$2-1)</f>
        <v>0</v>
      </c>
      <c r="G1004" s="7">
        <f ca="1">+SUM(OFFSET(IS_Data!D1004,0,(-2015+'Summary P&amp;L'!$D$6)*12+'Summary P&amp;L'!$B$1-1):OFFSET(IS_Data!D1004,0,(-2015+'Summary P&amp;L'!$D$6)*12*2-1))</f>
        <v>0</v>
      </c>
      <c r="H1004" s="10">
        <f>IS_Data!B1004</f>
        <v>0</v>
      </c>
    </row>
    <row r="1005" spans="1:8" x14ac:dyDescent="0.5">
      <c r="A1005" s="9">
        <f>+IS_Data!C1005</f>
        <v>0</v>
      </c>
      <c r="B1005" s="135">
        <f>IF('Summary P&amp;L'!$F$4="Libs Master","Libs Master",IF(AND('Summary P&amp;L'!$F$4="Liberatores Rollup",AND(H1005&lt;&gt;"Libs_G_MA",H1005&lt;&gt;"Libs_G_PH"))=TRUE,"Liberatores Rollup",IF(AND('Summary P&amp;L'!$F$4="Libs Grill Rollup",OR(H1005="Libs_G_MA",H1005="Libs_G_PH"))=TRUE,"Libs Grill Rollup",H1005)))</f>
        <v>0</v>
      </c>
      <c r="C1005" s="9">
        <f>+IS_Data!A1005</f>
        <v>0</v>
      </c>
      <c r="D1005" s="9">
        <f ca="1">+SUM(OFFSET(IS_Data!D1005,0,('Summary P&amp;L'!$D$6-2018-1)*12):OFFSET(IS_Data!D1005,0,('Summary P&amp;L'!$D$6-2018-1)*12+'Summary P&amp;L'!$B$2-1))</f>
        <v>0</v>
      </c>
      <c r="E1005" s="9">
        <f ca="1">OFFSET(IS_Data!D1005,0,('Summary P&amp;L'!$D$6-2018)*12+'Summary P&amp;L'!$B$2-1)</f>
        <v>0</v>
      </c>
      <c r="F1005" s="9">
        <f ca="1">OFFSET(IS_Data!D1005,0,('Summary P&amp;L'!$D$6-2018-1)*12+'Summary P&amp;L'!$B$2-1)</f>
        <v>0</v>
      </c>
      <c r="G1005" s="7">
        <f ca="1">+SUM(OFFSET(IS_Data!D1005,0,(-2015+'Summary P&amp;L'!$D$6)*12+'Summary P&amp;L'!$B$1-1):OFFSET(IS_Data!D1005,0,(-2015+'Summary P&amp;L'!$D$6)*12*2-1))</f>
        <v>0</v>
      </c>
      <c r="H1005" s="10">
        <f>IS_Data!B1005</f>
        <v>0</v>
      </c>
    </row>
    <row r="1006" spans="1:8" x14ac:dyDescent="0.5">
      <c r="A1006" s="9">
        <f>+IS_Data!C1006</f>
        <v>0</v>
      </c>
      <c r="B1006" s="135">
        <f>IF('Summary P&amp;L'!$F$4="Libs Master","Libs Master",IF(AND('Summary P&amp;L'!$F$4="Liberatores Rollup",AND(H1006&lt;&gt;"Libs_G_MA",H1006&lt;&gt;"Libs_G_PH"))=TRUE,"Liberatores Rollup",IF(AND('Summary P&amp;L'!$F$4="Libs Grill Rollup",OR(H1006="Libs_G_MA",H1006="Libs_G_PH"))=TRUE,"Libs Grill Rollup",H1006)))</f>
        <v>0</v>
      </c>
      <c r="C1006" s="9">
        <f>+IS_Data!A1006</f>
        <v>0</v>
      </c>
      <c r="D1006" s="9">
        <f ca="1">+SUM(OFFSET(IS_Data!D1006,0,('Summary P&amp;L'!$D$6-2018-1)*12):OFFSET(IS_Data!D1006,0,('Summary P&amp;L'!$D$6-2018-1)*12+'Summary P&amp;L'!$B$2-1))</f>
        <v>0</v>
      </c>
      <c r="E1006" s="9">
        <f ca="1">OFFSET(IS_Data!D1006,0,('Summary P&amp;L'!$D$6-2018)*12+'Summary P&amp;L'!$B$2-1)</f>
        <v>0</v>
      </c>
      <c r="F1006" s="9">
        <f ca="1">OFFSET(IS_Data!D1006,0,('Summary P&amp;L'!$D$6-2018-1)*12+'Summary P&amp;L'!$B$2-1)</f>
        <v>0</v>
      </c>
      <c r="G1006" s="7">
        <f ca="1">+SUM(OFFSET(IS_Data!D1006,0,(-2015+'Summary P&amp;L'!$D$6)*12+'Summary P&amp;L'!$B$1-1):OFFSET(IS_Data!D1006,0,(-2015+'Summary P&amp;L'!$D$6)*12*2-1))</f>
        <v>0</v>
      </c>
      <c r="H1006" s="10">
        <f>IS_Data!B1006</f>
        <v>0</v>
      </c>
    </row>
    <row r="1007" spans="1:8" x14ac:dyDescent="0.5">
      <c r="A1007" s="9">
        <f>+IS_Data!C1007</f>
        <v>0</v>
      </c>
      <c r="B1007" s="135">
        <f>IF('Summary P&amp;L'!$F$4="Libs Master","Libs Master",IF(AND('Summary P&amp;L'!$F$4="Liberatores Rollup",AND(H1007&lt;&gt;"Libs_G_MA",H1007&lt;&gt;"Libs_G_PH"))=TRUE,"Liberatores Rollup",IF(AND('Summary P&amp;L'!$F$4="Libs Grill Rollup",OR(H1007="Libs_G_MA",H1007="Libs_G_PH"))=TRUE,"Libs Grill Rollup",H1007)))</f>
        <v>0</v>
      </c>
      <c r="C1007" s="9">
        <f>+IS_Data!A1007</f>
        <v>0</v>
      </c>
      <c r="D1007" s="9">
        <f ca="1">+SUM(OFFSET(IS_Data!D1007,0,('Summary P&amp;L'!$D$6-2018-1)*12):OFFSET(IS_Data!D1007,0,('Summary P&amp;L'!$D$6-2018-1)*12+'Summary P&amp;L'!$B$2-1))</f>
        <v>0</v>
      </c>
      <c r="E1007" s="9">
        <f ca="1">OFFSET(IS_Data!D1007,0,('Summary P&amp;L'!$D$6-2018)*12+'Summary P&amp;L'!$B$2-1)</f>
        <v>0</v>
      </c>
      <c r="F1007" s="9">
        <f ca="1">OFFSET(IS_Data!D1007,0,('Summary P&amp;L'!$D$6-2018-1)*12+'Summary P&amp;L'!$B$2-1)</f>
        <v>0</v>
      </c>
      <c r="G1007" s="7">
        <f ca="1">+SUM(OFFSET(IS_Data!D1007,0,(-2015+'Summary P&amp;L'!$D$6)*12+'Summary P&amp;L'!$B$1-1):OFFSET(IS_Data!D1007,0,(-2015+'Summary P&amp;L'!$D$6)*12*2-1))</f>
        <v>0</v>
      </c>
      <c r="H1007" s="10">
        <f>IS_Data!B1007</f>
        <v>0</v>
      </c>
    </row>
    <row r="1008" spans="1:8" x14ac:dyDescent="0.5">
      <c r="A1008" s="9">
        <f>+IS_Data!C1008</f>
        <v>0</v>
      </c>
      <c r="B1008" s="135">
        <f>IF('Summary P&amp;L'!$F$4="Libs Master","Libs Master",IF(AND('Summary P&amp;L'!$F$4="Liberatores Rollup",AND(H1008&lt;&gt;"Libs_G_MA",H1008&lt;&gt;"Libs_G_PH"))=TRUE,"Liberatores Rollup",IF(AND('Summary P&amp;L'!$F$4="Libs Grill Rollup",OR(H1008="Libs_G_MA",H1008="Libs_G_PH"))=TRUE,"Libs Grill Rollup",H1008)))</f>
        <v>0</v>
      </c>
      <c r="C1008" s="9">
        <f>+IS_Data!A1008</f>
        <v>0</v>
      </c>
      <c r="D1008" s="9">
        <f ca="1">+SUM(OFFSET(IS_Data!D1008,0,('Summary P&amp;L'!$D$6-2018-1)*12):OFFSET(IS_Data!D1008,0,('Summary P&amp;L'!$D$6-2018-1)*12+'Summary P&amp;L'!$B$2-1))</f>
        <v>0</v>
      </c>
      <c r="E1008" s="9">
        <f ca="1">OFFSET(IS_Data!D1008,0,('Summary P&amp;L'!$D$6-2018)*12+'Summary P&amp;L'!$B$2-1)</f>
        <v>0</v>
      </c>
      <c r="F1008" s="9">
        <f ca="1">OFFSET(IS_Data!D1008,0,('Summary P&amp;L'!$D$6-2018-1)*12+'Summary P&amp;L'!$B$2-1)</f>
        <v>0</v>
      </c>
      <c r="G1008" s="7">
        <f ca="1">+SUM(OFFSET(IS_Data!D1008,0,(-2015+'Summary P&amp;L'!$D$6)*12+'Summary P&amp;L'!$B$1-1):OFFSET(IS_Data!D1008,0,(-2015+'Summary P&amp;L'!$D$6)*12*2-1))</f>
        <v>0</v>
      </c>
      <c r="H1008" s="10">
        <f>IS_Data!B1008</f>
        <v>0</v>
      </c>
    </row>
    <row r="1009" spans="1:8" x14ac:dyDescent="0.5">
      <c r="A1009" s="9">
        <f>+IS_Data!C1009</f>
        <v>0</v>
      </c>
      <c r="B1009" s="135">
        <f>IF('Summary P&amp;L'!$F$4="Libs Master","Libs Master",IF(AND('Summary P&amp;L'!$F$4="Liberatores Rollup",AND(H1009&lt;&gt;"Libs_G_MA",H1009&lt;&gt;"Libs_G_PH"))=TRUE,"Liberatores Rollup",IF(AND('Summary P&amp;L'!$F$4="Libs Grill Rollup",OR(H1009="Libs_G_MA",H1009="Libs_G_PH"))=TRUE,"Libs Grill Rollup",H1009)))</f>
        <v>0</v>
      </c>
      <c r="C1009" s="9">
        <f>+IS_Data!A1009</f>
        <v>0</v>
      </c>
      <c r="D1009" s="9">
        <f ca="1">+SUM(OFFSET(IS_Data!D1009,0,('Summary P&amp;L'!$D$6-2018-1)*12):OFFSET(IS_Data!D1009,0,('Summary P&amp;L'!$D$6-2018-1)*12+'Summary P&amp;L'!$B$2-1))</f>
        <v>0</v>
      </c>
      <c r="E1009" s="9">
        <f ca="1">OFFSET(IS_Data!D1009,0,('Summary P&amp;L'!$D$6-2018)*12+'Summary P&amp;L'!$B$2-1)</f>
        <v>0</v>
      </c>
      <c r="F1009" s="9">
        <f ca="1">OFFSET(IS_Data!D1009,0,('Summary P&amp;L'!$D$6-2018-1)*12+'Summary P&amp;L'!$B$2-1)</f>
        <v>0</v>
      </c>
      <c r="G1009" s="7">
        <f ca="1">+SUM(OFFSET(IS_Data!D1009,0,(-2015+'Summary P&amp;L'!$D$6)*12+'Summary P&amp;L'!$B$1-1):OFFSET(IS_Data!D1009,0,(-2015+'Summary P&amp;L'!$D$6)*12*2-1))</f>
        <v>0</v>
      </c>
      <c r="H1009" s="10">
        <f>IS_Data!B1009</f>
        <v>0</v>
      </c>
    </row>
    <row r="1010" spans="1:8" x14ac:dyDescent="0.5">
      <c r="A1010" s="9">
        <f>+IS_Data!C1010</f>
        <v>0</v>
      </c>
      <c r="B1010" s="135">
        <f>IF('Summary P&amp;L'!$F$4="Libs Master","Libs Master",IF(AND('Summary P&amp;L'!$F$4="Liberatores Rollup",AND(H1010&lt;&gt;"Libs_G_MA",H1010&lt;&gt;"Libs_G_PH"))=TRUE,"Liberatores Rollup",IF(AND('Summary P&amp;L'!$F$4="Libs Grill Rollup",OR(H1010="Libs_G_MA",H1010="Libs_G_PH"))=TRUE,"Libs Grill Rollup",H1010)))</f>
        <v>0</v>
      </c>
      <c r="C1010" s="9">
        <f>+IS_Data!A1010</f>
        <v>0</v>
      </c>
      <c r="D1010" s="9">
        <f ca="1">+SUM(OFFSET(IS_Data!D1010,0,('Summary P&amp;L'!$D$6-2018-1)*12):OFFSET(IS_Data!D1010,0,('Summary P&amp;L'!$D$6-2018-1)*12+'Summary P&amp;L'!$B$2-1))</f>
        <v>0</v>
      </c>
      <c r="E1010" s="9">
        <f ca="1">OFFSET(IS_Data!D1010,0,('Summary P&amp;L'!$D$6-2018)*12+'Summary P&amp;L'!$B$2-1)</f>
        <v>0</v>
      </c>
      <c r="F1010" s="9">
        <f ca="1">OFFSET(IS_Data!D1010,0,('Summary P&amp;L'!$D$6-2018-1)*12+'Summary P&amp;L'!$B$2-1)</f>
        <v>0</v>
      </c>
      <c r="G1010" s="7">
        <f ca="1">+SUM(OFFSET(IS_Data!D1010,0,(-2015+'Summary P&amp;L'!$D$6)*12+'Summary P&amp;L'!$B$1-1):OFFSET(IS_Data!D1010,0,(-2015+'Summary P&amp;L'!$D$6)*12*2-1))</f>
        <v>0</v>
      </c>
      <c r="H1010" s="10">
        <f>IS_Data!B1010</f>
        <v>0</v>
      </c>
    </row>
    <row r="1011" spans="1:8" x14ac:dyDescent="0.5">
      <c r="A1011" s="9">
        <f>+IS_Data!C1011</f>
        <v>0</v>
      </c>
      <c r="B1011" s="135">
        <f>IF('Summary P&amp;L'!$F$4="Libs Master","Libs Master",IF(AND('Summary P&amp;L'!$F$4="Liberatores Rollup",AND(H1011&lt;&gt;"Libs_G_MA",H1011&lt;&gt;"Libs_G_PH"))=TRUE,"Liberatores Rollup",IF(AND('Summary P&amp;L'!$F$4="Libs Grill Rollup",OR(H1011="Libs_G_MA",H1011="Libs_G_PH"))=TRUE,"Libs Grill Rollup",H1011)))</f>
        <v>0</v>
      </c>
      <c r="C1011" s="9">
        <f>+IS_Data!A1011</f>
        <v>0</v>
      </c>
      <c r="D1011" s="9">
        <f ca="1">+SUM(OFFSET(IS_Data!D1011,0,('Summary P&amp;L'!$D$6-2018-1)*12):OFFSET(IS_Data!D1011,0,('Summary P&amp;L'!$D$6-2018-1)*12+'Summary P&amp;L'!$B$2-1))</f>
        <v>0</v>
      </c>
      <c r="E1011" s="9">
        <f ca="1">OFFSET(IS_Data!D1011,0,('Summary P&amp;L'!$D$6-2018)*12+'Summary P&amp;L'!$B$2-1)</f>
        <v>0</v>
      </c>
      <c r="F1011" s="9">
        <f ca="1">OFFSET(IS_Data!D1011,0,('Summary P&amp;L'!$D$6-2018-1)*12+'Summary P&amp;L'!$B$2-1)</f>
        <v>0</v>
      </c>
      <c r="G1011" s="7">
        <f ca="1">+SUM(OFFSET(IS_Data!D1011,0,(-2015+'Summary P&amp;L'!$D$6)*12+'Summary P&amp;L'!$B$1-1):OFFSET(IS_Data!D1011,0,(-2015+'Summary P&amp;L'!$D$6)*12*2-1))</f>
        <v>0</v>
      </c>
      <c r="H1011" s="10">
        <f>IS_Data!B1011</f>
        <v>0</v>
      </c>
    </row>
    <row r="1012" spans="1:8" x14ac:dyDescent="0.5">
      <c r="A1012" s="9">
        <f>+IS_Data!C1012</f>
        <v>0</v>
      </c>
      <c r="B1012" s="135">
        <f>IF('Summary P&amp;L'!$F$4="Libs Master","Libs Master",IF(AND('Summary P&amp;L'!$F$4="Liberatores Rollup",AND(H1012&lt;&gt;"Libs_G_MA",H1012&lt;&gt;"Libs_G_PH"))=TRUE,"Liberatores Rollup",IF(AND('Summary P&amp;L'!$F$4="Libs Grill Rollup",OR(H1012="Libs_G_MA",H1012="Libs_G_PH"))=TRUE,"Libs Grill Rollup",H1012)))</f>
        <v>0</v>
      </c>
      <c r="C1012" s="9">
        <f>+IS_Data!A1012</f>
        <v>0</v>
      </c>
      <c r="D1012" s="9">
        <f ca="1">+SUM(OFFSET(IS_Data!D1012,0,('Summary P&amp;L'!$D$6-2018-1)*12):OFFSET(IS_Data!D1012,0,('Summary P&amp;L'!$D$6-2018-1)*12+'Summary P&amp;L'!$B$2-1))</f>
        <v>0</v>
      </c>
      <c r="E1012" s="9">
        <f ca="1">OFFSET(IS_Data!D1012,0,('Summary P&amp;L'!$D$6-2018)*12+'Summary P&amp;L'!$B$2-1)</f>
        <v>0</v>
      </c>
      <c r="F1012" s="9">
        <f ca="1">OFFSET(IS_Data!D1012,0,('Summary P&amp;L'!$D$6-2018-1)*12+'Summary P&amp;L'!$B$2-1)</f>
        <v>0</v>
      </c>
      <c r="G1012" s="7">
        <f ca="1">+SUM(OFFSET(IS_Data!D1012,0,(-2015+'Summary P&amp;L'!$D$6)*12+'Summary P&amp;L'!$B$1-1):OFFSET(IS_Data!D1012,0,(-2015+'Summary P&amp;L'!$D$6)*12*2-1))</f>
        <v>0</v>
      </c>
      <c r="H1012" s="10">
        <f>IS_Data!B1012</f>
        <v>0</v>
      </c>
    </row>
    <row r="1013" spans="1:8" x14ac:dyDescent="0.5">
      <c r="A1013" s="9">
        <f>+IS_Data!C1013</f>
        <v>0</v>
      </c>
      <c r="B1013" s="135">
        <f>IF('Summary P&amp;L'!$F$4="Libs Master","Libs Master",IF(AND('Summary P&amp;L'!$F$4="Liberatores Rollup",AND(H1013&lt;&gt;"Libs_G_MA",H1013&lt;&gt;"Libs_G_PH"))=TRUE,"Liberatores Rollup",IF(AND('Summary P&amp;L'!$F$4="Libs Grill Rollup",OR(H1013="Libs_G_MA",H1013="Libs_G_PH"))=TRUE,"Libs Grill Rollup",H1013)))</f>
        <v>0</v>
      </c>
      <c r="C1013" s="9">
        <f>+IS_Data!A1013</f>
        <v>0</v>
      </c>
      <c r="D1013" s="9">
        <f ca="1">+SUM(OFFSET(IS_Data!D1013,0,('Summary P&amp;L'!$D$6-2018-1)*12):OFFSET(IS_Data!D1013,0,('Summary P&amp;L'!$D$6-2018-1)*12+'Summary P&amp;L'!$B$2-1))</f>
        <v>0</v>
      </c>
      <c r="E1013" s="9">
        <f ca="1">OFFSET(IS_Data!D1013,0,('Summary P&amp;L'!$D$6-2018)*12+'Summary P&amp;L'!$B$2-1)</f>
        <v>0</v>
      </c>
      <c r="F1013" s="9">
        <f ca="1">OFFSET(IS_Data!D1013,0,('Summary P&amp;L'!$D$6-2018-1)*12+'Summary P&amp;L'!$B$2-1)</f>
        <v>0</v>
      </c>
      <c r="G1013" s="7">
        <f ca="1">+SUM(OFFSET(IS_Data!D1013,0,(-2015+'Summary P&amp;L'!$D$6)*12+'Summary P&amp;L'!$B$1-1):OFFSET(IS_Data!D1013,0,(-2015+'Summary P&amp;L'!$D$6)*12*2-1))</f>
        <v>0</v>
      </c>
      <c r="H1013" s="10">
        <f>IS_Data!B1013</f>
        <v>0</v>
      </c>
    </row>
    <row r="1014" spans="1:8" x14ac:dyDescent="0.5">
      <c r="A1014" s="9">
        <f>+IS_Data!C1014</f>
        <v>0</v>
      </c>
      <c r="B1014" s="135">
        <f>IF('Summary P&amp;L'!$F$4="Libs Master","Libs Master",IF(AND('Summary P&amp;L'!$F$4="Liberatores Rollup",AND(H1014&lt;&gt;"Libs_G_MA",H1014&lt;&gt;"Libs_G_PH"))=TRUE,"Liberatores Rollup",IF(AND('Summary P&amp;L'!$F$4="Libs Grill Rollup",OR(H1014="Libs_G_MA",H1014="Libs_G_PH"))=TRUE,"Libs Grill Rollup",H1014)))</f>
        <v>0</v>
      </c>
      <c r="C1014" s="9">
        <f>+IS_Data!A1014</f>
        <v>0</v>
      </c>
      <c r="D1014" s="9">
        <f ca="1">+SUM(OFFSET(IS_Data!D1014,0,('Summary P&amp;L'!$D$6-2018-1)*12):OFFSET(IS_Data!D1014,0,('Summary P&amp;L'!$D$6-2018-1)*12+'Summary P&amp;L'!$B$2-1))</f>
        <v>0</v>
      </c>
      <c r="E1014" s="9">
        <f ca="1">OFFSET(IS_Data!D1014,0,('Summary P&amp;L'!$D$6-2018)*12+'Summary P&amp;L'!$B$2-1)</f>
        <v>0</v>
      </c>
      <c r="F1014" s="9">
        <f ca="1">OFFSET(IS_Data!D1014,0,('Summary P&amp;L'!$D$6-2018-1)*12+'Summary P&amp;L'!$B$2-1)</f>
        <v>0</v>
      </c>
      <c r="G1014" s="7">
        <f ca="1">+SUM(OFFSET(IS_Data!D1014,0,(-2015+'Summary P&amp;L'!$D$6)*12+'Summary P&amp;L'!$B$1-1):OFFSET(IS_Data!D1014,0,(-2015+'Summary P&amp;L'!$D$6)*12*2-1))</f>
        <v>0</v>
      </c>
      <c r="H1014" s="10">
        <f>IS_Data!B1014</f>
        <v>0</v>
      </c>
    </row>
    <row r="1015" spans="1:8" x14ac:dyDescent="0.5">
      <c r="A1015" s="9">
        <f>+IS_Data!C1015</f>
        <v>0</v>
      </c>
      <c r="B1015" s="135">
        <f>IF('Summary P&amp;L'!$F$4="Libs Master","Libs Master",IF(AND('Summary P&amp;L'!$F$4="Liberatores Rollup",AND(H1015&lt;&gt;"Libs_G_MA",H1015&lt;&gt;"Libs_G_PH"))=TRUE,"Liberatores Rollup",IF(AND('Summary P&amp;L'!$F$4="Libs Grill Rollup",OR(H1015="Libs_G_MA",H1015="Libs_G_PH"))=TRUE,"Libs Grill Rollup",H1015)))</f>
        <v>0</v>
      </c>
      <c r="C1015" s="9">
        <f>+IS_Data!A1015</f>
        <v>0</v>
      </c>
      <c r="D1015" s="9">
        <f ca="1">+SUM(OFFSET(IS_Data!D1015,0,('Summary P&amp;L'!$D$6-2018-1)*12):OFFSET(IS_Data!D1015,0,('Summary P&amp;L'!$D$6-2018-1)*12+'Summary P&amp;L'!$B$2-1))</f>
        <v>0</v>
      </c>
      <c r="E1015" s="9">
        <f ca="1">OFFSET(IS_Data!D1015,0,('Summary P&amp;L'!$D$6-2018)*12+'Summary P&amp;L'!$B$2-1)</f>
        <v>0</v>
      </c>
      <c r="F1015" s="9">
        <f ca="1">OFFSET(IS_Data!D1015,0,('Summary P&amp;L'!$D$6-2018-1)*12+'Summary P&amp;L'!$B$2-1)</f>
        <v>0</v>
      </c>
      <c r="G1015" s="7">
        <f ca="1">+SUM(OFFSET(IS_Data!D1015,0,(-2015+'Summary P&amp;L'!$D$6)*12+'Summary P&amp;L'!$B$1-1):OFFSET(IS_Data!D1015,0,(-2015+'Summary P&amp;L'!$D$6)*12*2-1))</f>
        <v>0</v>
      </c>
      <c r="H1015" s="10">
        <f>IS_Data!B1015</f>
        <v>0</v>
      </c>
    </row>
    <row r="1016" spans="1:8" x14ac:dyDescent="0.5">
      <c r="A1016" s="9">
        <f>+IS_Data!C1016</f>
        <v>0</v>
      </c>
      <c r="B1016" s="135">
        <f>IF('Summary P&amp;L'!$F$4="Libs Master","Libs Master",IF(AND('Summary P&amp;L'!$F$4="Liberatores Rollup",AND(H1016&lt;&gt;"Libs_G_MA",H1016&lt;&gt;"Libs_G_PH"))=TRUE,"Liberatores Rollup",IF(AND('Summary P&amp;L'!$F$4="Libs Grill Rollup",OR(H1016="Libs_G_MA",H1016="Libs_G_PH"))=TRUE,"Libs Grill Rollup",H1016)))</f>
        <v>0</v>
      </c>
      <c r="C1016" s="9">
        <f>+IS_Data!A1016</f>
        <v>0</v>
      </c>
      <c r="D1016" s="9">
        <f ca="1">+SUM(OFFSET(IS_Data!D1016,0,('Summary P&amp;L'!$D$6-2018-1)*12):OFFSET(IS_Data!D1016,0,('Summary P&amp;L'!$D$6-2018-1)*12+'Summary P&amp;L'!$B$2-1))</f>
        <v>0</v>
      </c>
      <c r="E1016" s="9">
        <f ca="1">OFFSET(IS_Data!D1016,0,('Summary P&amp;L'!$D$6-2018)*12+'Summary P&amp;L'!$B$2-1)</f>
        <v>0</v>
      </c>
      <c r="F1016" s="9">
        <f ca="1">OFFSET(IS_Data!D1016,0,('Summary P&amp;L'!$D$6-2018-1)*12+'Summary P&amp;L'!$B$2-1)</f>
        <v>0</v>
      </c>
      <c r="G1016" s="7">
        <f ca="1">+SUM(OFFSET(IS_Data!D1016,0,(-2015+'Summary P&amp;L'!$D$6)*12+'Summary P&amp;L'!$B$1-1):OFFSET(IS_Data!D1016,0,(-2015+'Summary P&amp;L'!$D$6)*12*2-1))</f>
        <v>0</v>
      </c>
      <c r="H1016" s="10">
        <f>IS_Data!B1016</f>
        <v>0</v>
      </c>
    </row>
    <row r="1017" spans="1:8" x14ac:dyDescent="0.5">
      <c r="A1017" s="9">
        <f>+IS_Data!C1017</f>
        <v>0</v>
      </c>
      <c r="B1017" s="135">
        <f>IF('Summary P&amp;L'!$F$4="Libs Master","Libs Master",IF(AND('Summary P&amp;L'!$F$4="Liberatores Rollup",AND(H1017&lt;&gt;"Libs_G_MA",H1017&lt;&gt;"Libs_G_PH"))=TRUE,"Liberatores Rollup",IF(AND('Summary P&amp;L'!$F$4="Libs Grill Rollup",OR(H1017="Libs_G_MA",H1017="Libs_G_PH"))=TRUE,"Libs Grill Rollup",H1017)))</f>
        <v>0</v>
      </c>
      <c r="C1017" s="9">
        <f>+IS_Data!A1017</f>
        <v>0</v>
      </c>
      <c r="D1017" s="9">
        <f ca="1">+SUM(OFFSET(IS_Data!D1017,0,('Summary P&amp;L'!$D$6-2018-1)*12):OFFSET(IS_Data!D1017,0,('Summary P&amp;L'!$D$6-2018-1)*12+'Summary P&amp;L'!$B$2-1))</f>
        <v>0</v>
      </c>
      <c r="E1017" s="9">
        <f ca="1">OFFSET(IS_Data!D1017,0,('Summary P&amp;L'!$D$6-2018)*12+'Summary P&amp;L'!$B$2-1)</f>
        <v>0</v>
      </c>
      <c r="F1017" s="9">
        <f ca="1">OFFSET(IS_Data!D1017,0,('Summary P&amp;L'!$D$6-2018-1)*12+'Summary P&amp;L'!$B$2-1)</f>
        <v>0</v>
      </c>
      <c r="G1017" s="7">
        <f ca="1">+SUM(OFFSET(IS_Data!D1017,0,(-2015+'Summary P&amp;L'!$D$6)*12+'Summary P&amp;L'!$B$1-1):OFFSET(IS_Data!D1017,0,(-2015+'Summary P&amp;L'!$D$6)*12*2-1))</f>
        <v>0</v>
      </c>
      <c r="H1017" s="10">
        <f>IS_Data!B1017</f>
        <v>0</v>
      </c>
    </row>
    <row r="1018" spans="1:8" x14ac:dyDescent="0.5">
      <c r="A1018" s="9">
        <f>+IS_Data!C1018</f>
        <v>0</v>
      </c>
      <c r="B1018" s="135">
        <f>IF('Summary P&amp;L'!$F$4="Libs Master","Libs Master",IF(AND('Summary P&amp;L'!$F$4="Liberatores Rollup",AND(H1018&lt;&gt;"Libs_G_MA",H1018&lt;&gt;"Libs_G_PH"))=TRUE,"Liberatores Rollup",IF(AND('Summary P&amp;L'!$F$4="Libs Grill Rollup",OR(H1018="Libs_G_MA",H1018="Libs_G_PH"))=TRUE,"Libs Grill Rollup",H1018)))</f>
        <v>0</v>
      </c>
      <c r="C1018" s="9">
        <f>+IS_Data!A1018</f>
        <v>0</v>
      </c>
      <c r="D1018" s="9">
        <f ca="1">+SUM(OFFSET(IS_Data!D1018,0,('Summary P&amp;L'!$D$6-2018-1)*12):OFFSET(IS_Data!D1018,0,('Summary P&amp;L'!$D$6-2018-1)*12+'Summary P&amp;L'!$B$2-1))</f>
        <v>0</v>
      </c>
      <c r="E1018" s="9">
        <f ca="1">OFFSET(IS_Data!D1018,0,('Summary P&amp;L'!$D$6-2018)*12+'Summary P&amp;L'!$B$2-1)</f>
        <v>0</v>
      </c>
      <c r="F1018" s="9">
        <f ca="1">OFFSET(IS_Data!D1018,0,('Summary P&amp;L'!$D$6-2018-1)*12+'Summary P&amp;L'!$B$2-1)</f>
        <v>0</v>
      </c>
      <c r="G1018" s="7">
        <f ca="1">+SUM(OFFSET(IS_Data!D1018,0,(-2015+'Summary P&amp;L'!$D$6)*12+'Summary P&amp;L'!$B$1-1):OFFSET(IS_Data!D1018,0,(-2015+'Summary P&amp;L'!$D$6)*12*2-1))</f>
        <v>0</v>
      </c>
      <c r="H1018" s="10">
        <f>IS_Data!B1018</f>
        <v>0</v>
      </c>
    </row>
    <row r="1019" spans="1:8" x14ac:dyDescent="0.5">
      <c r="A1019" s="9">
        <f>+IS_Data!C1019</f>
        <v>0</v>
      </c>
      <c r="B1019" s="135">
        <f>IF('Summary P&amp;L'!$F$4="Libs Master","Libs Master",IF(AND('Summary P&amp;L'!$F$4="Liberatores Rollup",AND(H1019&lt;&gt;"Libs_G_MA",H1019&lt;&gt;"Libs_G_PH"))=TRUE,"Liberatores Rollup",IF(AND('Summary P&amp;L'!$F$4="Libs Grill Rollup",OR(H1019="Libs_G_MA",H1019="Libs_G_PH"))=TRUE,"Libs Grill Rollup",H1019)))</f>
        <v>0</v>
      </c>
      <c r="C1019" s="9">
        <f>+IS_Data!A1019</f>
        <v>0</v>
      </c>
      <c r="D1019" s="9">
        <f ca="1">+SUM(OFFSET(IS_Data!D1019,0,('Summary P&amp;L'!$D$6-2018-1)*12):OFFSET(IS_Data!D1019,0,('Summary P&amp;L'!$D$6-2018-1)*12+'Summary P&amp;L'!$B$2-1))</f>
        <v>0</v>
      </c>
      <c r="E1019" s="9">
        <f ca="1">OFFSET(IS_Data!D1019,0,('Summary P&amp;L'!$D$6-2018)*12+'Summary P&amp;L'!$B$2-1)</f>
        <v>0</v>
      </c>
      <c r="F1019" s="9">
        <f ca="1">OFFSET(IS_Data!D1019,0,('Summary P&amp;L'!$D$6-2018-1)*12+'Summary P&amp;L'!$B$2-1)</f>
        <v>0</v>
      </c>
      <c r="G1019" s="7">
        <f ca="1">+SUM(OFFSET(IS_Data!D1019,0,(-2015+'Summary P&amp;L'!$D$6)*12+'Summary P&amp;L'!$B$1-1):OFFSET(IS_Data!D1019,0,(-2015+'Summary P&amp;L'!$D$6)*12*2-1))</f>
        <v>0</v>
      </c>
      <c r="H1019" s="10">
        <f>IS_Data!B1019</f>
        <v>0</v>
      </c>
    </row>
    <row r="1020" spans="1:8" x14ac:dyDescent="0.5">
      <c r="A1020" s="9">
        <f>+IS_Data!C1020</f>
        <v>0</v>
      </c>
      <c r="B1020" s="135">
        <f>IF('Summary P&amp;L'!$F$4="Libs Master","Libs Master",IF(AND('Summary P&amp;L'!$F$4="Liberatores Rollup",AND(H1020&lt;&gt;"Libs_G_MA",H1020&lt;&gt;"Libs_G_PH"))=TRUE,"Liberatores Rollup",IF(AND('Summary P&amp;L'!$F$4="Libs Grill Rollup",OR(H1020="Libs_G_MA",H1020="Libs_G_PH"))=TRUE,"Libs Grill Rollup",H1020)))</f>
        <v>0</v>
      </c>
      <c r="C1020" s="9">
        <f>+IS_Data!A1020</f>
        <v>0</v>
      </c>
      <c r="D1020" s="9">
        <f ca="1">+SUM(OFFSET(IS_Data!D1020,0,('Summary P&amp;L'!$D$6-2018-1)*12):OFFSET(IS_Data!D1020,0,('Summary P&amp;L'!$D$6-2018-1)*12+'Summary P&amp;L'!$B$2-1))</f>
        <v>0</v>
      </c>
      <c r="E1020" s="9">
        <f ca="1">OFFSET(IS_Data!D1020,0,('Summary P&amp;L'!$D$6-2018)*12+'Summary P&amp;L'!$B$2-1)</f>
        <v>0</v>
      </c>
      <c r="F1020" s="9">
        <f ca="1">OFFSET(IS_Data!D1020,0,('Summary P&amp;L'!$D$6-2018-1)*12+'Summary P&amp;L'!$B$2-1)</f>
        <v>0</v>
      </c>
      <c r="G1020" s="7">
        <f ca="1">+SUM(OFFSET(IS_Data!D1020,0,(-2015+'Summary P&amp;L'!$D$6)*12+'Summary P&amp;L'!$B$1-1):OFFSET(IS_Data!D1020,0,(-2015+'Summary P&amp;L'!$D$6)*12*2-1))</f>
        <v>0</v>
      </c>
      <c r="H1020" s="10">
        <f>IS_Data!B1020</f>
        <v>0</v>
      </c>
    </row>
    <row r="1021" spans="1:8" x14ac:dyDescent="0.5">
      <c r="A1021" s="9">
        <f>+IS_Data!C1021</f>
        <v>0</v>
      </c>
      <c r="B1021" s="135">
        <f>IF('Summary P&amp;L'!$F$4="Libs Master","Libs Master",IF(AND('Summary P&amp;L'!$F$4="Liberatores Rollup",AND(H1021&lt;&gt;"Libs_G_MA",H1021&lt;&gt;"Libs_G_PH"))=TRUE,"Liberatores Rollup",IF(AND('Summary P&amp;L'!$F$4="Libs Grill Rollup",OR(H1021="Libs_G_MA",H1021="Libs_G_PH"))=TRUE,"Libs Grill Rollup",H1021)))</f>
        <v>0</v>
      </c>
      <c r="C1021" s="9">
        <f>+IS_Data!A1021</f>
        <v>0</v>
      </c>
      <c r="D1021" s="9">
        <f ca="1">+SUM(OFFSET(IS_Data!D1021,0,('Summary P&amp;L'!$D$6-2018-1)*12):OFFSET(IS_Data!D1021,0,('Summary P&amp;L'!$D$6-2018-1)*12+'Summary P&amp;L'!$B$2-1))</f>
        <v>0</v>
      </c>
      <c r="E1021" s="9">
        <f ca="1">OFFSET(IS_Data!D1021,0,('Summary P&amp;L'!$D$6-2018)*12+'Summary P&amp;L'!$B$2-1)</f>
        <v>0</v>
      </c>
      <c r="F1021" s="9">
        <f ca="1">OFFSET(IS_Data!D1021,0,('Summary P&amp;L'!$D$6-2018-1)*12+'Summary P&amp;L'!$B$2-1)</f>
        <v>0</v>
      </c>
      <c r="G1021" s="7">
        <f ca="1">+SUM(OFFSET(IS_Data!D1021,0,(-2015+'Summary P&amp;L'!$D$6)*12+'Summary P&amp;L'!$B$1-1):OFFSET(IS_Data!D1021,0,(-2015+'Summary P&amp;L'!$D$6)*12*2-1))</f>
        <v>0</v>
      </c>
      <c r="H1021" s="10">
        <f>IS_Data!B1021</f>
        <v>0</v>
      </c>
    </row>
    <row r="1022" spans="1:8" x14ac:dyDescent="0.5">
      <c r="A1022" s="9">
        <f>+IS_Data!C1022</f>
        <v>0</v>
      </c>
      <c r="B1022" s="135">
        <f>IF('Summary P&amp;L'!$F$4="Libs Master","Libs Master",IF(AND('Summary P&amp;L'!$F$4="Liberatores Rollup",AND(H1022&lt;&gt;"Libs_G_MA",H1022&lt;&gt;"Libs_G_PH"))=TRUE,"Liberatores Rollup",IF(AND('Summary P&amp;L'!$F$4="Libs Grill Rollup",OR(H1022="Libs_G_MA",H1022="Libs_G_PH"))=TRUE,"Libs Grill Rollup",H1022)))</f>
        <v>0</v>
      </c>
      <c r="C1022" s="9">
        <f>+IS_Data!A1022</f>
        <v>0</v>
      </c>
      <c r="D1022" s="9">
        <f ca="1">+SUM(OFFSET(IS_Data!D1022,0,('Summary P&amp;L'!$D$6-2018-1)*12):OFFSET(IS_Data!D1022,0,('Summary P&amp;L'!$D$6-2018-1)*12+'Summary P&amp;L'!$B$2-1))</f>
        <v>0</v>
      </c>
      <c r="E1022" s="9">
        <f ca="1">OFFSET(IS_Data!D1022,0,('Summary P&amp;L'!$D$6-2018)*12+'Summary P&amp;L'!$B$2-1)</f>
        <v>0</v>
      </c>
      <c r="F1022" s="9">
        <f ca="1">OFFSET(IS_Data!D1022,0,('Summary P&amp;L'!$D$6-2018-1)*12+'Summary P&amp;L'!$B$2-1)</f>
        <v>0</v>
      </c>
      <c r="G1022" s="7">
        <f ca="1">+SUM(OFFSET(IS_Data!D1022,0,(-2015+'Summary P&amp;L'!$D$6)*12+'Summary P&amp;L'!$B$1-1):OFFSET(IS_Data!D1022,0,(-2015+'Summary P&amp;L'!$D$6)*12*2-1))</f>
        <v>0</v>
      </c>
      <c r="H1022" s="10">
        <f>IS_Data!B1022</f>
        <v>0</v>
      </c>
    </row>
    <row r="1023" spans="1:8" x14ac:dyDescent="0.5">
      <c r="A1023" s="9">
        <f>+IS_Data!C1023</f>
        <v>0</v>
      </c>
      <c r="B1023" s="135">
        <f>IF('Summary P&amp;L'!$F$4="Libs Master","Libs Master",IF(AND('Summary P&amp;L'!$F$4="Liberatores Rollup",AND(H1023&lt;&gt;"Libs_G_MA",H1023&lt;&gt;"Libs_G_PH"))=TRUE,"Liberatores Rollup",IF(AND('Summary P&amp;L'!$F$4="Libs Grill Rollup",OR(H1023="Libs_G_MA",H1023="Libs_G_PH"))=TRUE,"Libs Grill Rollup",H1023)))</f>
        <v>0</v>
      </c>
      <c r="C1023" s="9">
        <f>+IS_Data!A1023</f>
        <v>0</v>
      </c>
      <c r="D1023" s="9">
        <f ca="1">+SUM(OFFSET(IS_Data!D1023,0,('Summary P&amp;L'!$D$6-2018-1)*12):OFFSET(IS_Data!D1023,0,('Summary P&amp;L'!$D$6-2018-1)*12+'Summary P&amp;L'!$B$2-1))</f>
        <v>0</v>
      </c>
      <c r="E1023" s="9">
        <f ca="1">OFFSET(IS_Data!D1023,0,('Summary P&amp;L'!$D$6-2018)*12+'Summary P&amp;L'!$B$2-1)</f>
        <v>0</v>
      </c>
      <c r="F1023" s="9">
        <f ca="1">OFFSET(IS_Data!D1023,0,('Summary P&amp;L'!$D$6-2018-1)*12+'Summary P&amp;L'!$B$2-1)</f>
        <v>0</v>
      </c>
      <c r="G1023" s="7">
        <f ca="1">+SUM(OFFSET(IS_Data!D1023,0,(-2015+'Summary P&amp;L'!$D$6)*12+'Summary P&amp;L'!$B$1-1):OFFSET(IS_Data!D1023,0,(-2015+'Summary P&amp;L'!$D$6)*12*2-1))</f>
        <v>0</v>
      </c>
      <c r="H1023" s="10">
        <f>IS_Data!B1023</f>
        <v>0</v>
      </c>
    </row>
    <row r="1024" spans="1:8" x14ac:dyDescent="0.5">
      <c r="A1024" s="9">
        <f>+IS_Data!C1024</f>
        <v>0</v>
      </c>
      <c r="B1024" s="135">
        <f>IF('Summary P&amp;L'!$F$4="Libs Master","Libs Master",IF(AND('Summary P&amp;L'!$F$4="Liberatores Rollup",AND(H1024&lt;&gt;"Libs_G_MA",H1024&lt;&gt;"Libs_G_PH"))=TRUE,"Liberatores Rollup",IF(AND('Summary P&amp;L'!$F$4="Libs Grill Rollup",OR(H1024="Libs_G_MA",H1024="Libs_G_PH"))=TRUE,"Libs Grill Rollup",H1024)))</f>
        <v>0</v>
      </c>
      <c r="C1024" s="9">
        <f>+IS_Data!A1024</f>
        <v>0</v>
      </c>
      <c r="D1024" s="9">
        <f ca="1">+SUM(OFFSET(IS_Data!D1024,0,('Summary P&amp;L'!$D$6-2018-1)*12):OFFSET(IS_Data!D1024,0,('Summary P&amp;L'!$D$6-2018-1)*12+'Summary P&amp;L'!$B$2-1))</f>
        <v>0</v>
      </c>
      <c r="E1024" s="9">
        <f ca="1">OFFSET(IS_Data!D1024,0,('Summary P&amp;L'!$D$6-2018)*12+'Summary P&amp;L'!$B$2-1)</f>
        <v>0</v>
      </c>
      <c r="F1024" s="9">
        <f ca="1">OFFSET(IS_Data!D1024,0,('Summary P&amp;L'!$D$6-2018-1)*12+'Summary P&amp;L'!$B$2-1)</f>
        <v>0</v>
      </c>
      <c r="G1024" s="7">
        <f ca="1">+SUM(OFFSET(IS_Data!D1024,0,(-2015+'Summary P&amp;L'!$D$6)*12+'Summary P&amp;L'!$B$1-1):OFFSET(IS_Data!D1024,0,(-2015+'Summary P&amp;L'!$D$6)*12*2-1))</f>
        <v>0</v>
      </c>
      <c r="H1024" s="10">
        <f>IS_Data!B1024</f>
        <v>0</v>
      </c>
    </row>
    <row r="1025" spans="1:8" x14ac:dyDescent="0.5">
      <c r="A1025" s="9">
        <f>+IS_Data!C1025</f>
        <v>0</v>
      </c>
      <c r="B1025" s="135">
        <f>IF('Summary P&amp;L'!$F$4="Libs Master","Libs Master",IF(AND('Summary P&amp;L'!$F$4="Liberatores Rollup",AND(H1025&lt;&gt;"Libs_G_MA",H1025&lt;&gt;"Libs_G_PH"))=TRUE,"Liberatores Rollup",IF(AND('Summary P&amp;L'!$F$4="Libs Grill Rollup",OR(H1025="Libs_G_MA",H1025="Libs_G_PH"))=TRUE,"Libs Grill Rollup",H1025)))</f>
        <v>0</v>
      </c>
      <c r="C1025" s="9">
        <f>+IS_Data!A1025</f>
        <v>0</v>
      </c>
      <c r="D1025" s="9">
        <f ca="1">+SUM(OFFSET(IS_Data!D1025,0,('Summary P&amp;L'!$D$6-2018-1)*12):OFFSET(IS_Data!D1025,0,('Summary P&amp;L'!$D$6-2018-1)*12+'Summary P&amp;L'!$B$2-1))</f>
        <v>0</v>
      </c>
      <c r="E1025" s="9">
        <f ca="1">OFFSET(IS_Data!D1025,0,('Summary P&amp;L'!$D$6-2018)*12+'Summary P&amp;L'!$B$2-1)</f>
        <v>0</v>
      </c>
      <c r="F1025" s="9">
        <f ca="1">OFFSET(IS_Data!D1025,0,('Summary P&amp;L'!$D$6-2018-1)*12+'Summary P&amp;L'!$B$2-1)</f>
        <v>0</v>
      </c>
      <c r="G1025" s="7">
        <f ca="1">+SUM(OFFSET(IS_Data!D1025,0,(-2015+'Summary P&amp;L'!$D$6)*12+'Summary P&amp;L'!$B$1-1):OFFSET(IS_Data!D1025,0,(-2015+'Summary P&amp;L'!$D$6)*12*2-1))</f>
        <v>0</v>
      </c>
      <c r="H1025" s="10">
        <f>IS_Data!B1025</f>
        <v>0</v>
      </c>
    </row>
    <row r="1026" spans="1:8" x14ac:dyDescent="0.5">
      <c r="A1026" s="9">
        <f>+IS_Data!C1026</f>
        <v>0</v>
      </c>
      <c r="B1026" s="135">
        <f>IF('Summary P&amp;L'!$F$4="Libs Master","Libs Master",IF(AND('Summary P&amp;L'!$F$4="Liberatores Rollup",AND(H1026&lt;&gt;"Libs_G_MA",H1026&lt;&gt;"Libs_G_PH"))=TRUE,"Liberatores Rollup",IF(AND('Summary P&amp;L'!$F$4="Libs Grill Rollup",OR(H1026="Libs_G_MA",H1026="Libs_G_PH"))=TRUE,"Libs Grill Rollup",H1026)))</f>
        <v>0</v>
      </c>
      <c r="C1026" s="9">
        <f>+IS_Data!A1026</f>
        <v>0</v>
      </c>
      <c r="D1026" s="9">
        <f ca="1">+SUM(OFFSET(IS_Data!D1026,0,('Summary P&amp;L'!$D$6-2018-1)*12):OFFSET(IS_Data!D1026,0,('Summary P&amp;L'!$D$6-2018-1)*12+'Summary P&amp;L'!$B$2-1))</f>
        <v>0</v>
      </c>
      <c r="E1026" s="9">
        <f ca="1">OFFSET(IS_Data!D1026,0,('Summary P&amp;L'!$D$6-2018)*12+'Summary P&amp;L'!$B$2-1)</f>
        <v>0</v>
      </c>
      <c r="F1026" s="9">
        <f ca="1">OFFSET(IS_Data!D1026,0,('Summary P&amp;L'!$D$6-2018-1)*12+'Summary P&amp;L'!$B$2-1)</f>
        <v>0</v>
      </c>
      <c r="G1026" s="7">
        <f ca="1">+SUM(OFFSET(IS_Data!D1026,0,(-2015+'Summary P&amp;L'!$D$6)*12+'Summary P&amp;L'!$B$1-1):OFFSET(IS_Data!D1026,0,(-2015+'Summary P&amp;L'!$D$6)*12*2-1))</f>
        <v>0</v>
      </c>
      <c r="H1026" s="10">
        <f>IS_Data!B1026</f>
        <v>0</v>
      </c>
    </row>
    <row r="1027" spans="1:8" x14ac:dyDescent="0.5">
      <c r="A1027" s="9">
        <f>+IS_Data!C1027</f>
        <v>0</v>
      </c>
      <c r="B1027" s="135">
        <f>IF('Summary P&amp;L'!$F$4="Libs Master","Libs Master",IF(AND('Summary P&amp;L'!$F$4="Liberatores Rollup",AND(H1027&lt;&gt;"Libs_G_MA",H1027&lt;&gt;"Libs_G_PH"))=TRUE,"Liberatores Rollup",IF(AND('Summary P&amp;L'!$F$4="Libs Grill Rollup",OR(H1027="Libs_G_MA",H1027="Libs_G_PH"))=TRUE,"Libs Grill Rollup",H1027)))</f>
        <v>0</v>
      </c>
      <c r="C1027" s="9">
        <f>+IS_Data!A1027</f>
        <v>0</v>
      </c>
      <c r="D1027" s="9">
        <f ca="1">+SUM(OFFSET(IS_Data!D1027,0,('Summary P&amp;L'!$D$6-2018-1)*12):OFFSET(IS_Data!D1027,0,('Summary P&amp;L'!$D$6-2018-1)*12+'Summary P&amp;L'!$B$2-1))</f>
        <v>0</v>
      </c>
      <c r="E1027" s="9">
        <f ca="1">OFFSET(IS_Data!D1027,0,('Summary P&amp;L'!$D$6-2018)*12+'Summary P&amp;L'!$B$2-1)</f>
        <v>0</v>
      </c>
      <c r="F1027" s="9">
        <f ca="1">OFFSET(IS_Data!D1027,0,('Summary P&amp;L'!$D$6-2018-1)*12+'Summary P&amp;L'!$B$2-1)</f>
        <v>0</v>
      </c>
      <c r="G1027" s="7">
        <f ca="1">+SUM(OFFSET(IS_Data!D1027,0,(-2015+'Summary P&amp;L'!$D$6)*12+'Summary P&amp;L'!$B$1-1):OFFSET(IS_Data!D1027,0,(-2015+'Summary P&amp;L'!$D$6)*12*2-1))</f>
        <v>0</v>
      </c>
      <c r="H1027" s="10">
        <f>IS_Data!B1027</f>
        <v>0</v>
      </c>
    </row>
    <row r="1028" spans="1:8" x14ac:dyDescent="0.5">
      <c r="A1028" s="9">
        <f>+IS_Data!C1028</f>
        <v>0</v>
      </c>
      <c r="B1028" s="135">
        <f>IF('Summary P&amp;L'!$F$4="Libs Master","Libs Master",IF(AND('Summary P&amp;L'!$F$4="Liberatores Rollup",AND(H1028&lt;&gt;"Libs_G_MA",H1028&lt;&gt;"Libs_G_PH"))=TRUE,"Liberatores Rollup",IF(AND('Summary P&amp;L'!$F$4="Libs Grill Rollup",OR(H1028="Libs_G_MA",H1028="Libs_G_PH"))=TRUE,"Libs Grill Rollup",H1028)))</f>
        <v>0</v>
      </c>
      <c r="C1028" s="9">
        <f>+IS_Data!A1028</f>
        <v>0</v>
      </c>
      <c r="D1028" s="9">
        <f ca="1">+SUM(OFFSET(IS_Data!D1028,0,('Summary P&amp;L'!$D$6-2018-1)*12):OFFSET(IS_Data!D1028,0,('Summary P&amp;L'!$D$6-2018-1)*12+'Summary P&amp;L'!$B$2-1))</f>
        <v>0</v>
      </c>
      <c r="E1028" s="9">
        <f ca="1">OFFSET(IS_Data!D1028,0,('Summary P&amp;L'!$D$6-2018)*12+'Summary P&amp;L'!$B$2-1)</f>
        <v>0</v>
      </c>
      <c r="F1028" s="9">
        <f ca="1">OFFSET(IS_Data!D1028,0,('Summary P&amp;L'!$D$6-2018-1)*12+'Summary P&amp;L'!$B$2-1)</f>
        <v>0</v>
      </c>
      <c r="G1028" s="7">
        <f ca="1">+SUM(OFFSET(IS_Data!D1028,0,(-2015+'Summary P&amp;L'!$D$6)*12+'Summary P&amp;L'!$B$1-1):OFFSET(IS_Data!D1028,0,(-2015+'Summary P&amp;L'!$D$6)*12*2-1))</f>
        <v>0</v>
      </c>
      <c r="H1028" s="10">
        <f>IS_Data!B1028</f>
        <v>0</v>
      </c>
    </row>
    <row r="1029" spans="1:8" x14ac:dyDescent="0.5">
      <c r="A1029" s="9">
        <f>+IS_Data!C1029</f>
        <v>0</v>
      </c>
      <c r="B1029" s="135">
        <f>IF('Summary P&amp;L'!$F$4="Libs Master","Libs Master",IF(AND('Summary P&amp;L'!$F$4="Liberatores Rollup",AND(H1029&lt;&gt;"Libs_G_MA",H1029&lt;&gt;"Libs_G_PH"))=TRUE,"Liberatores Rollup",IF(AND('Summary P&amp;L'!$F$4="Libs Grill Rollup",OR(H1029="Libs_G_MA",H1029="Libs_G_PH"))=TRUE,"Libs Grill Rollup",H1029)))</f>
        <v>0</v>
      </c>
      <c r="C1029" s="9">
        <f>+IS_Data!A1029</f>
        <v>0</v>
      </c>
      <c r="D1029" s="9">
        <f ca="1">+SUM(OFFSET(IS_Data!D1029,0,('Summary P&amp;L'!$D$6-2018-1)*12):OFFSET(IS_Data!D1029,0,('Summary P&amp;L'!$D$6-2018-1)*12+'Summary P&amp;L'!$B$2-1))</f>
        <v>0</v>
      </c>
      <c r="E1029" s="9">
        <f ca="1">OFFSET(IS_Data!D1029,0,('Summary P&amp;L'!$D$6-2018)*12+'Summary P&amp;L'!$B$2-1)</f>
        <v>0</v>
      </c>
      <c r="F1029" s="9">
        <f ca="1">OFFSET(IS_Data!D1029,0,('Summary P&amp;L'!$D$6-2018-1)*12+'Summary P&amp;L'!$B$2-1)</f>
        <v>0</v>
      </c>
      <c r="G1029" s="7">
        <f ca="1">+SUM(OFFSET(IS_Data!D1029,0,(-2015+'Summary P&amp;L'!$D$6)*12+'Summary P&amp;L'!$B$1-1):OFFSET(IS_Data!D1029,0,(-2015+'Summary P&amp;L'!$D$6)*12*2-1))</f>
        <v>0</v>
      </c>
      <c r="H1029" s="10">
        <f>IS_Data!B1029</f>
        <v>0</v>
      </c>
    </row>
    <row r="1030" spans="1:8" x14ac:dyDescent="0.5">
      <c r="A1030" s="9">
        <f>+IS_Data!C1030</f>
        <v>0</v>
      </c>
      <c r="B1030" s="135">
        <f>IF('Summary P&amp;L'!$F$4="Libs Master","Libs Master",IF(AND('Summary P&amp;L'!$F$4="Liberatores Rollup",AND(H1030&lt;&gt;"Libs_G_MA",H1030&lt;&gt;"Libs_G_PH"))=TRUE,"Liberatores Rollup",IF(AND('Summary P&amp;L'!$F$4="Libs Grill Rollup",OR(H1030="Libs_G_MA",H1030="Libs_G_PH"))=TRUE,"Libs Grill Rollup",H1030)))</f>
        <v>0</v>
      </c>
      <c r="C1030" s="9">
        <f>+IS_Data!A1030</f>
        <v>0</v>
      </c>
      <c r="D1030" s="9">
        <f ca="1">+SUM(OFFSET(IS_Data!D1030,0,('Summary P&amp;L'!$D$6-2018-1)*12):OFFSET(IS_Data!D1030,0,('Summary P&amp;L'!$D$6-2018-1)*12+'Summary P&amp;L'!$B$2-1))</f>
        <v>0</v>
      </c>
      <c r="E1030" s="9">
        <f ca="1">OFFSET(IS_Data!D1030,0,('Summary P&amp;L'!$D$6-2018)*12+'Summary P&amp;L'!$B$2-1)</f>
        <v>0</v>
      </c>
      <c r="F1030" s="9">
        <f ca="1">OFFSET(IS_Data!D1030,0,('Summary P&amp;L'!$D$6-2018-1)*12+'Summary P&amp;L'!$B$2-1)</f>
        <v>0</v>
      </c>
      <c r="G1030" s="7">
        <f ca="1">+SUM(OFFSET(IS_Data!D1030,0,(-2015+'Summary P&amp;L'!$D$6)*12+'Summary P&amp;L'!$B$1-1):OFFSET(IS_Data!D1030,0,(-2015+'Summary P&amp;L'!$D$6)*12*2-1))</f>
        <v>0</v>
      </c>
      <c r="H1030" s="10">
        <f>IS_Data!B1030</f>
        <v>0</v>
      </c>
    </row>
    <row r="1031" spans="1:8" x14ac:dyDescent="0.5">
      <c r="A1031" s="9">
        <f>+IS_Data!C1031</f>
        <v>0</v>
      </c>
      <c r="B1031" s="135">
        <f>IF('Summary P&amp;L'!$F$4="Libs Master","Libs Master",IF(AND('Summary P&amp;L'!$F$4="Liberatores Rollup",AND(H1031&lt;&gt;"Libs_G_MA",H1031&lt;&gt;"Libs_G_PH"))=TRUE,"Liberatores Rollup",IF(AND('Summary P&amp;L'!$F$4="Libs Grill Rollup",OR(H1031="Libs_G_MA",H1031="Libs_G_PH"))=TRUE,"Libs Grill Rollup",H1031)))</f>
        <v>0</v>
      </c>
      <c r="C1031" s="9">
        <f>+IS_Data!A1031</f>
        <v>0</v>
      </c>
      <c r="D1031" s="9">
        <f ca="1">+SUM(OFFSET(IS_Data!D1031,0,('Summary P&amp;L'!$D$6-2018-1)*12):OFFSET(IS_Data!D1031,0,('Summary P&amp;L'!$D$6-2018-1)*12+'Summary P&amp;L'!$B$2-1))</f>
        <v>0</v>
      </c>
      <c r="E1031" s="9">
        <f ca="1">OFFSET(IS_Data!D1031,0,('Summary P&amp;L'!$D$6-2018)*12+'Summary P&amp;L'!$B$2-1)</f>
        <v>0</v>
      </c>
      <c r="F1031" s="9">
        <f ca="1">OFFSET(IS_Data!D1031,0,('Summary P&amp;L'!$D$6-2018-1)*12+'Summary P&amp;L'!$B$2-1)</f>
        <v>0</v>
      </c>
      <c r="G1031" s="7">
        <f ca="1">+SUM(OFFSET(IS_Data!D1031,0,(-2015+'Summary P&amp;L'!$D$6)*12+'Summary P&amp;L'!$B$1-1):OFFSET(IS_Data!D1031,0,(-2015+'Summary P&amp;L'!$D$6)*12*2-1))</f>
        <v>0</v>
      </c>
      <c r="H1031" s="10">
        <f>IS_Data!B1031</f>
        <v>0</v>
      </c>
    </row>
    <row r="1032" spans="1:8" x14ac:dyDescent="0.5">
      <c r="A1032" s="9">
        <f>+IS_Data!C1032</f>
        <v>0</v>
      </c>
      <c r="B1032" s="135">
        <f>IF('Summary P&amp;L'!$F$4="Libs Master","Libs Master",IF(AND('Summary P&amp;L'!$F$4="Liberatores Rollup",AND(H1032&lt;&gt;"Libs_G_MA",H1032&lt;&gt;"Libs_G_PH"))=TRUE,"Liberatores Rollup",IF(AND('Summary P&amp;L'!$F$4="Libs Grill Rollup",OR(H1032="Libs_G_MA",H1032="Libs_G_PH"))=TRUE,"Libs Grill Rollup",H1032)))</f>
        <v>0</v>
      </c>
      <c r="C1032" s="9">
        <f>+IS_Data!A1032</f>
        <v>0</v>
      </c>
      <c r="D1032" s="9">
        <f ca="1">+SUM(OFFSET(IS_Data!D1032,0,('Summary P&amp;L'!$D$6-2018-1)*12):OFFSET(IS_Data!D1032,0,('Summary P&amp;L'!$D$6-2018-1)*12+'Summary P&amp;L'!$B$2-1))</f>
        <v>0</v>
      </c>
      <c r="E1032" s="9">
        <f ca="1">OFFSET(IS_Data!D1032,0,('Summary P&amp;L'!$D$6-2018)*12+'Summary P&amp;L'!$B$2-1)</f>
        <v>0</v>
      </c>
      <c r="F1032" s="9">
        <f ca="1">OFFSET(IS_Data!D1032,0,('Summary P&amp;L'!$D$6-2018-1)*12+'Summary P&amp;L'!$B$2-1)</f>
        <v>0</v>
      </c>
      <c r="G1032" s="7">
        <f ca="1">+SUM(OFFSET(IS_Data!D1032,0,(-2015+'Summary P&amp;L'!$D$6)*12+'Summary P&amp;L'!$B$1-1):OFFSET(IS_Data!D1032,0,(-2015+'Summary P&amp;L'!$D$6)*12*2-1))</f>
        <v>0</v>
      </c>
      <c r="H1032" s="10">
        <f>IS_Data!B1032</f>
        <v>0</v>
      </c>
    </row>
    <row r="1033" spans="1:8" x14ac:dyDescent="0.5">
      <c r="A1033" s="9">
        <f>+IS_Data!C1033</f>
        <v>0</v>
      </c>
      <c r="B1033" s="135">
        <f>IF('Summary P&amp;L'!$F$4="Libs Master","Libs Master",IF(AND('Summary P&amp;L'!$F$4="Liberatores Rollup",AND(H1033&lt;&gt;"Libs_G_MA",H1033&lt;&gt;"Libs_G_PH"))=TRUE,"Liberatores Rollup",IF(AND('Summary P&amp;L'!$F$4="Libs Grill Rollup",OR(H1033="Libs_G_MA",H1033="Libs_G_PH"))=TRUE,"Libs Grill Rollup",H1033)))</f>
        <v>0</v>
      </c>
      <c r="C1033" s="9">
        <f>+IS_Data!A1033</f>
        <v>0</v>
      </c>
      <c r="D1033" s="9">
        <f ca="1">+SUM(OFFSET(IS_Data!D1033,0,('Summary P&amp;L'!$D$6-2018-1)*12):OFFSET(IS_Data!D1033,0,('Summary P&amp;L'!$D$6-2018-1)*12+'Summary P&amp;L'!$B$2-1))</f>
        <v>0</v>
      </c>
      <c r="E1033" s="9">
        <f ca="1">OFFSET(IS_Data!D1033,0,('Summary P&amp;L'!$D$6-2018)*12+'Summary P&amp;L'!$B$2-1)</f>
        <v>0</v>
      </c>
      <c r="F1033" s="9">
        <f ca="1">OFFSET(IS_Data!D1033,0,('Summary P&amp;L'!$D$6-2018-1)*12+'Summary P&amp;L'!$B$2-1)</f>
        <v>0</v>
      </c>
      <c r="G1033" s="7">
        <f ca="1">+SUM(OFFSET(IS_Data!D1033,0,(-2015+'Summary P&amp;L'!$D$6)*12+'Summary P&amp;L'!$B$1-1):OFFSET(IS_Data!D1033,0,(-2015+'Summary P&amp;L'!$D$6)*12*2-1))</f>
        <v>0</v>
      </c>
      <c r="H1033" s="10">
        <f>IS_Data!B1033</f>
        <v>0</v>
      </c>
    </row>
    <row r="1034" spans="1:8" x14ac:dyDescent="0.5">
      <c r="A1034" s="9">
        <f>+IS_Data!C1034</f>
        <v>0</v>
      </c>
      <c r="B1034" s="135">
        <f>IF('Summary P&amp;L'!$F$4="Libs Master","Libs Master",IF(AND('Summary P&amp;L'!$F$4="Liberatores Rollup",AND(H1034&lt;&gt;"Libs_G_MA",H1034&lt;&gt;"Libs_G_PH"))=TRUE,"Liberatores Rollup",IF(AND('Summary P&amp;L'!$F$4="Libs Grill Rollup",OR(H1034="Libs_G_MA",H1034="Libs_G_PH"))=TRUE,"Libs Grill Rollup",H1034)))</f>
        <v>0</v>
      </c>
      <c r="C1034" s="9">
        <f>+IS_Data!A1034</f>
        <v>0</v>
      </c>
      <c r="D1034" s="9">
        <f ca="1">+SUM(OFFSET(IS_Data!D1034,0,('Summary P&amp;L'!$D$6-2018-1)*12):OFFSET(IS_Data!D1034,0,('Summary P&amp;L'!$D$6-2018-1)*12+'Summary P&amp;L'!$B$2-1))</f>
        <v>0</v>
      </c>
      <c r="E1034" s="9">
        <f ca="1">OFFSET(IS_Data!D1034,0,('Summary P&amp;L'!$D$6-2018)*12+'Summary P&amp;L'!$B$2-1)</f>
        <v>0</v>
      </c>
      <c r="F1034" s="9">
        <f ca="1">OFFSET(IS_Data!D1034,0,('Summary P&amp;L'!$D$6-2018-1)*12+'Summary P&amp;L'!$B$2-1)</f>
        <v>0</v>
      </c>
      <c r="G1034" s="7">
        <f ca="1">+SUM(OFFSET(IS_Data!D1034,0,(-2015+'Summary P&amp;L'!$D$6)*12+'Summary P&amp;L'!$B$1-1):OFFSET(IS_Data!D1034,0,(-2015+'Summary P&amp;L'!$D$6)*12*2-1))</f>
        <v>0</v>
      </c>
      <c r="H1034" s="10">
        <f>IS_Data!B1034</f>
        <v>0</v>
      </c>
    </row>
    <row r="1035" spans="1:8" x14ac:dyDescent="0.5">
      <c r="A1035" s="9">
        <f>+IS_Data!C1035</f>
        <v>0</v>
      </c>
      <c r="B1035" s="135">
        <f>IF('Summary P&amp;L'!$F$4="Libs Master","Libs Master",IF(AND('Summary P&amp;L'!$F$4="Liberatores Rollup",AND(H1035&lt;&gt;"Libs_G_MA",H1035&lt;&gt;"Libs_G_PH"))=TRUE,"Liberatores Rollup",IF(AND('Summary P&amp;L'!$F$4="Libs Grill Rollup",OR(H1035="Libs_G_MA",H1035="Libs_G_PH"))=TRUE,"Libs Grill Rollup",H1035)))</f>
        <v>0</v>
      </c>
      <c r="C1035" s="9">
        <f>+IS_Data!A1035</f>
        <v>0</v>
      </c>
      <c r="D1035" s="9">
        <f ca="1">+SUM(OFFSET(IS_Data!D1035,0,('Summary P&amp;L'!$D$6-2018-1)*12):OFFSET(IS_Data!D1035,0,('Summary P&amp;L'!$D$6-2018-1)*12+'Summary P&amp;L'!$B$2-1))</f>
        <v>0</v>
      </c>
      <c r="E1035" s="9">
        <f ca="1">OFFSET(IS_Data!D1035,0,('Summary P&amp;L'!$D$6-2018)*12+'Summary P&amp;L'!$B$2-1)</f>
        <v>0</v>
      </c>
      <c r="F1035" s="9">
        <f ca="1">OFFSET(IS_Data!D1035,0,('Summary P&amp;L'!$D$6-2018-1)*12+'Summary P&amp;L'!$B$2-1)</f>
        <v>0</v>
      </c>
      <c r="G1035" s="7">
        <f ca="1">+SUM(OFFSET(IS_Data!D1035,0,(-2015+'Summary P&amp;L'!$D$6)*12+'Summary P&amp;L'!$B$1-1):OFFSET(IS_Data!D1035,0,(-2015+'Summary P&amp;L'!$D$6)*12*2-1))</f>
        <v>0</v>
      </c>
      <c r="H1035" s="10">
        <f>IS_Data!B1035</f>
        <v>0</v>
      </c>
    </row>
    <row r="1036" spans="1:8" x14ac:dyDescent="0.5">
      <c r="A1036" s="9">
        <f>+IS_Data!C1036</f>
        <v>0</v>
      </c>
      <c r="B1036" s="135">
        <f>IF('Summary P&amp;L'!$F$4="Libs Master","Libs Master",IF(AND('Summary P&amp;L'!$F$4="Liberatores Rollup",AND(H1036&lt;&gt;"Libs_G_MA",H1036&lt;&gt;"Libs_G_PH"))=TRUE,"Liberatores Rollup",IF(AND('Summary P&amp;L'!$F$4="Libs Grill Rollup",OR(H1036="Libs_G_MA",H1036="Libs_G_PH"))=TRUE,"Libs Grill Rollup",H1036)))</f>
        <v>0</v>
      </c>
      <c r="C1036" s="9">
        <f>+IS_Data!A1036</f>
        <v>0</v>
      </c>
      <c r="D1036" s="9">
        <f ca="1">+SUM(OFFSET(IS_Data!D1036,0,('Summary P&amp;L'!$D$6-2018-1)*12):OFFSET(IS_Data!D1036,0,('Summary P&amp;L'!$D$6-2018-1)*12+'Summary P&amp;L'!$B$2-1))</f>
        <v>0</v>
      </c>
      <c r="E1036" s="9">
        <f ca="1">OFFSET(IS_Data!D1036,0,('Summary P&amp;L'!$D$6-2018)*12+'Summary P&amp;L'!$B$2-1)</f>
        <v>0</v>
      </c>
      <c r="F1036" s="9">
        <f ca="1">OFFSET(IS_Data!D1036,0,('Summary P&amp;L'!$D$6-2018-1)*12+'Summary P&amp;L'!$B$2-1)</f>
        <v>0</v>
      </c>
      <c r="G1036" s="7">
        <f ca="1">+SUM(OFFSET(IS_Data!D1036,0,(-2015+'Summary P&amp;L'!$D$6)*12+'Summary P&amp;L'!$B$1-1):OFFSET(IS_Data!D1036,0,(-2015+'Summary P&amp;L'!$D$6)*12*2-1))</f>
        <v>0</v>
      </c>
      <c r="H1036" s="10">
        <f>IS_Data!B1036</f>
        <v>0</v>
      </c>
    </row>
    <row r="1037" spans="1:8" x14ac:dyDescent="0.5">
      <c r="A1037" s="9">
        <f>+IS_Data!C1037</f>
        <v>0</v>
      </c>
      <c r="B1037" s="135">
        <f>IF('Summary P&amp;L'!$F$4="Libs Master","Libs Master",IF(AND('Summary P&amp;L'!$F$4="Liberatores Rollup",AND(H1037&lt;&gt;"Libs_G_MA",H1037&lt;&gt;"Libs_G_PH"))=TRUE,"Liberatores Rollup",IF(AND('Summary P&amp;L'!$F$4="Libs Grill Rollup",OR(H1037="Libs_G_MA",H1037="Libs_G_PH"))=TRUE,"Libs Grill Rollup",H1037)))</f>
        <v>0</v>
      </c>
      <c r="C1037" s="9">
        <f>+IS_Data!A1037</f>
        <v>0</v>
      </c>
      <c r="D1037" s="9">
        <f ca="1">+SUM(OFFSET(IS_Data!D1037,0,('Summary P&amp;L'!$D$6-2018-1)*12):OFFSET(IS_Data!D1037,0,('Summary P&amp;L'!$D$6-2018-1)*12+'Summary P&amp;L'!$B$2-1))</f>
        <v>0</v>
      </c>
      <c r="E1037" s="9">
        <f ca="1">OFFSET(IS_Data!D1037,0,('Summary P&amp;L'!$D$6-2018)*12+'Summary P&amp;L'!$B$2-1)</f>
        <v>0</v>
      </c>
      <c r="F1037" s="9">
        <f ca="1">OFFSET(IS_Data!D1037,0,('Summary P&amp;L'!$D$6-2018-1)*12+'Summary P&amp;L'!$B$2-1)</f>
        <v>0</v>
      </c>
      <c r="G1037" s="7">
        <f ca="1">+SUM(OFFSET(IS_Data!D1037,0,(-2015+'Summary P&amp;L'!$D$6)*12+'Summary P&amp;L'!$B$1-1):OFFSET(IS_Data!D1037,0,(-2015+'Summary P&amp;L'!$D$6)*12*2-1))</f>
        <v>0</v>
      </c>
      <c r="H1037" s="10">
        <f>IS_Data!B1037</f>
        <v>0</v>
      </c>
    </row>
    <row r="1038" spans="1:8" x14ac:dyDescent="0.5">
      <c r="A1038" s="9">
        <f>+IS_Data!C1038</f>
        <v>0</v>
      </c>
      <c r="B1038" s="135">
        <f>IF('Summary P&amp;L'!$F$4="Libs Master","Libs Master",IF(AND('Summary P&amp;L'!$F$4="Liberatores Rollup",AND(H1038&lt;&gt;"Libs_G_MA",H1038&lt;&gt;"Libs_G_PH"))=TRUE,"Liberatores Rollup",IF(AND('Summary P&amp;L'!$F$4="Libs Grill Rollup",OR(H1038="Libs_G_MA",H1038="Libs_G_PH"))=TRUE,"Libs Grill Rollup",H1038)))</f>
        <v>0</v>
      </c>
      <c r="C1038" s="9">
        <f>+IS_Data!A1038</f>
        <v>0</v>
      </c>
      <c r="D1038" s="9">
        <f ca="1">+SUM(OFFSET(IS_Data!D1038,0,('Summary P&amp;L'!$D$6-2018-1)*12):OFFSET(IS_Data!D1038,0,('Summary P&amp;L'!$D$6-2018-1)*12+'Summary P&amp;L'!$B$2-1))</f>
        <v>0</v>
      </c>
      <c r="E1038" s="9">
        <f ca="1">OFFSET(IS_Data!D1038,0,('Summary P&amp;L'!$D$6-2018)*12+'Summary P&amp;L'!$B$2-1)</f>
        <v>0</v>
      </c>
      <c r="F1038" s="9">
        <f ca="1">OFFSET(IS_Data!D1038,0,('Summary P&amp;L'!$D$6-2018-1)*12+'Summary P&amp;L'!$B$2-1)</f>
        <v>0</v>
      </c>
      <c r="G1038" s="7">
        <f ca="1">+SUM(OFFSET(IS_Data!D1038,0,(-2015+'Summary P&amp;L'!$D$6)*12+'Summary P&amp;L'!$B$1-1):OFFSET(IS_Data!D1038,0,(-2015+'Summary P&amp;L'!$D$6)*12*2-1))</f>
        <v>0</v>
      </c>
      <c r="H1038" s="10">
        <f>IS_Data!B1038</f>
        <v>0</v>
      </c>
    </row>
    <row r="1039" spans="1:8" x14ac:dyDescent="0.5">
      <c r="A1039" s="9">
        <f>+IS_Data!C1039</f>
        <v>0</v>
      </c>
      <c r="B1039" s="135">
        <f>IF('Summary P&amp;L'!$F$4="Libs Master","Libs Master",IF(AND('Summary P&amp;L'!$F$4="Liberatores Rollup",AND(H1039&lt;&gt;"Libs_G_MA",H1039&lt;&gt;"Libs_G_PH"))=TRUE,"Liberatores Rollup",IF(AND('Summary P&amp;L'!$F$4="Libs Grill Rollup",OR(H1039="Libs_G_MA",H1039="Libs_G_PH"))=TRUE,"Libs Grill Rollup",H1039)))</f>
        <v>0</v>
      </c>
      <c r="C1039" s="9">
        <f>+IS_Data!A1039</f>
        <v>0</v>
      </c>
      <c r="D1039" s="9">
        <f ca="1">+SUM(OFFSET(IS_Data!D1039,0,('Summary P&amp;L'!$D$6-2018-1)*12):OFFSET(IS_Data!D1039,0,('Summary P&amp;L'!$D$6-2018-1)*12+'Summary P&amp;L'!$B$2-1))</f>
        <v>0</v>
      </c>
      <c r="E1039" s="9">
        <f ca="1">OFFSET(IS_Data!D1039,0,('Summary P&amp;L'!$D$6-2018)*12+'Summary P&amp;L'!$B$2-1)</f>
        <v>0</v>
      </c>
      <c r="F1039" s="9">
        <f ca="1">OFFSET(IS_Data!D1039,0,('Summary P&amp;L'!$D$6-2018-1)*12+'Summary P&amp;L'!$B$2-1)</f>
        <v>0</v>
      </c>
      <c r="G1039" s="7">
        <f ca="1">+SUM(OFFSET(IS_Data!D1039,0,(-2015+'Summary P&amp;L'!$D$6)*12+'Summary P&amp;L'!$B$1-1):OFFSET(IS_Data!D1039,0,(-2015+'Summary P&amp;L'!$D$6)*12*2-1))</f>
        <v>0</v>
      </c>
      <c r="H1039" s="10">
        <f>IS_Data!B1039</f>
        <v>0</v>
      </c>
    </row>
    <row r="1040" spans="1:8" x14ac:dyDescent="0.5">
      <c r="A1040" s="9">
        <f>+IS_Data!C1040</f>
        <v>0</v>
      </c>
      <c r="B1040" s="135">
        <f>IF('Summary P&amp;L'!$F$4="Libs Master","Libs Master",IF(AND('Summary P&amp;L'!$F$4="Liberatores Rollup",AND(H1040&lt;&gt;"Libs_G_MA",H1040&lt;&gt;"Libs_G_PH"))=TRUE,"Liberatores Rollup",IF(AND('Summary P&amp;L'!$F$4="Libs Grill Rollup",OR(H1040="Libs_G_MA",H1040="Libs_G_PH"))=TRUE,"Libs Grill Rollup",H1040)))</f>
        <v>0</v>
      </c>
      <c r="C1040" s="9">
        <f>+IS_Data!A1040</f>
        <v>0</v>
      </c>
      <c r="D1040" s="9">
        <f ca="1">+SUM(OFFSET(IS_Data!D1040,0,('Summary P&amp;L'!$D$6-2018-1)*12):OFFSET(IS_Data!D1040,0,('Summary P&amp;L'!$D$6-2018-1)*12+'Summary P&amp;L'!$B$2-1))</f>
        <v>0</v>
      </c>
      <c r="E1040" s="9">
        <f ca="1">OFFSET(IS_Data!D1040,0,('Summary P&amp;L'!$D$6-2018)*12+'Summary P&amp;L'!$B$2-1)</f>
        <v>0</v>
      </c>
      <c r="F1040" s="9">
        <f ca="1">OFFSET(IS_Data!D1040,0,('Summary P&amp;L'!$D$6-2018-1)*12+'Summary P&amp;L'!$B$2-1)</f>
        <v>0</v>
      </c>
      <c r="G1040" s="7">
        <f ca="1">+SUM(OFFSET(IS_Data!D1040,0,(-2015+'Summary P&amp;L'!$D$6)*12+'Summary P&amp;L'!$B$1-1):OFFSET(IS_Data!D1040,0,(-2015+'Summary P&amp;L'!$D$6)*12*2-1))</f>
        <v>0</v>
      </c>
      <c r="H1040" s="10">
        <f>IS_Data!B1040</f>
        <v>0</v>
      </c>
    </row>
    <row r="1041" spans="1:8" x14ac:dyDescent="0.5">
      <c r="A1041" s="9">
        <f>+IS_Data!C1041</f>
        <v>0</v>
      </c>
      <c r="B1041" s="135">
        <f>IF('Summary P&amp;L'!$F$4="Libs Master","Libs Master",IF(AND('Summary P&amp;L'!$F$4="Liberatores Rollup",AND(H1041&lt;&gt;"Libs_G_MA",H1041&lt;&gt;"Libs_G_PH"))=TRUE,"Liberatores Rollup",IF(AND('Summary P&amp;L'!$F$4="Libs Grill Rollup",OR(H1041="Libs_G_MA",H1041="Libs_G_PH"))=TRUE,"Libs Grill Rollup",H1041)))</f>
        <v>0</v>
      </c>
      <c r="C1041" s="9">
        <f>+IS_Data!A1041</f>
        <v>0</v>
      </c>
      <c r="D1041" s="9">
        <f ca="1">+SUM(OFFSET(IS_Data!D1041,0,('Summary P&amp;L'!$D$6-2018-1)*12):OFFSET(IS_Data!D1041,0,('Summary P&amp;L'!$D$6-2018-1)*12+'Summary P&amp;L'!$B$2-1))</f>
        <v>0</v>
      </c>
      <c r="E1041" s="9">
        <f ca="1">OFFSET(IS_Data!D1041,0,('Summary P&amp;L'!$D$6-2018)*12+'Summary P&amp;L'!$B$2-1)</f>
        <v>0</v>
      </c>
      <c r="F1041" s="9">
        <f ca="1">OFFSET(IS_Data!D1041,0,('Summary P&amp;L'!$D$6-2018-1)*12+'Summary P&amp;L'!$B$2-1)</f>
        <v>0</v>
      </c>
      <c r="G1041" s="7">
        <f ca="1">+SUM(OFFSET(IS_Data!D1041,0,(-2015+'Summary P&amp;L'!$D$6)*12+'Summary P&amp;L'!$B$1-1):OFFSET(IS_Data!D1041,0,(-2015+'Summary P&amp;L'!$D$6)*12*2-1))</f>
        <v>0</v>
      </c>
      <c r="H1041" s="10">
        <f>IS_Data!B1041</f>
        <v>0</v>
      </c>
    </row>
    <row r="1042" spans="1:8" x14ac:dyDescent="0.5">
      <c r="A1042" s="9">
        <f>+IS_Data!C1042</f>
        <v>0</v>
      </c>
      <c r="B1042" s="135">
        <f>IF('Summary P&amp;L'!$F$4="Libs Master","Libs Master",IF(AND('Summary P&amp;L'!$F$4="Liberatores Rollup",AND(H1042&lt;&gt;"Libs_G_MA",H1042&lt;&gt;"Libs_G_PH"))=TRUE,"Liberatores Rollup",IF(AND('Summary P&amp;L'!$F$4="Libs Grill Rollup",OR(H1042="Libs_G_MA",H1042="Libs_G_PH"))=TRUE,"Libs Grill Rollup",H1042)))</f>
        <v>0</v>
      </c>
      <c r="C1042" s="9">
        <f>+IS_Data!A1042</f>
        <v>0</v>
      </c>
      <c r="D1042" s="9">
        <f ca="1">+SUM(OFFSET(IS_Data!D1042,0,('Summary P&amp;L'!$D$6-2018-1)*12):OFFSET(IS_Data!D1042,0,('Summary P&amp;L'!$D$6-2018-1)*12+'Summary P&amp;L'!$B$2-1))</f>
        <v>0</v>
      </c>
      <c r="E1042" s="9">
        <f ca="1">OFFSET(IS_Data!D1042,0,('Summary P&amp;L'!$D$6-2018)*12+'Summary P&amp;L'!$B$2-1)</f>
        <v>0</v>
      </c>
      <c r="F1042" s="9">
        <f ca="1">OFFSET(IS_Data!D1042,0,('Summary P&amp;L'!$D$6-2018-1)*12+'Summary P&amp;L'!$B$2-1)</f>
        <v>0</v>
      </c>
      <c r="G1042" s="7">
        <f ca="1">+SUM(OFFSET(IS_Data!D1042,0,(-2015+'Summary P&amp;L'!$D$6)*12+'Summary P&amp;L'!$B$1-1):OFFSET(IS_Data!D1042,0,(-2015+'Summary P&amp;L'!$D$6)*12*2-1))</f>
        <v>0</v>
      </c>
      <c r="H1042" s="10">
        <f>IS_Data!B1042</f>
        <v>0</v>
      </c>
    </row>
    <row r="1043" spans="1:8" x14ac:dyDescent="0.5">
      <c r="A1043" s="9">
        <f>+IS_Data!C1043</f>
        <v>0</v>
      </c>
      <c r="B1043" s="135">
        <f>IF('Summary P&amp;L'!$F$4="Libs Master","Libs Master",IF(AND('Summary P&amp;L'!$F$4="Liberatores Rollup",AND(H1043&lt;&gt;"Libs_G_MA",H1043&lt;&gt;"Libs_G_PH"))=TRUE,"Liberatores Rollup",IF(AND('Summary P&amp;L'!$F$4="Libs Grill Rollup",OR(H1043="Libs_G_MA",H1043="Libs_G_PH"))=TRUE,"Libs Grill Rollup",H1043)))</f>
        <v>0</v>
      </c>
      <c r="C1043" s="9">
        <f>+IS_Data!A1043</f>
        <v>0</v>
      </c>
      <c r="D1043" s="9">
        <f ca="1">+SUM(OFFSET(IS_Data!D1043,0,('Summary P&amp;L'!$D$6-2018-1)*12):OFFSET(IS_Data!D1043,0,('Summary P&amp;L'!$D$6-2018-1)*12+'Summary P&amp;L'!$B$2-1))</f>
        <v>0</v>
      </c>
      <c r="E1043" s="9">
        <f ca="1">OFFSET(IS_Data!D1043,0,('Summary P&amp;L'!$D$6-2018)*12+'Summary P&amp;L'!$B$2-1)</f>
        <v>0</v>
      </c>
      <c r="F1043" s="9">
        <f ca="1">OFFSET(IS_Data!D1043,0,('Summary P&amp;L'!$D$6-2018-1)*12+'Summary P&amp;L'!$B$2-1)</f>
        <v>0</v>
      </c>
      <c r="G1043" s="7">
        <f ca="1">+SUM(OFFSET(IS_Data!D1043,0,(-2015+'Summary P&amp;L'!$D$6)*12+'Summary P&amp;L'!$B$1-1):OFFSET(IS_Data!D1043,0,(-2015+'Summary P&amp;L'!$D$6)*12*2-1))</f>
        <v>0</v>
      </c>
      <c r="H1043" s="10">
        <f>IS_Data!B1043</f>
        <v>0</v>
      </c>
    </row>
    <row r="1044" spans="1:8" x14ac:dyDescent="0.5">
      <c r="A1044" s="9">
        <f>+IS_Data!C1044</f>
        <v>0</v>
      </c>
      <c r="B1044" s="135">
        <f>IF('Summary P&amp;L'!$F$4="Libs Master","Libs Master",IF(AND('Summary P&amp;L'!$F$4="Liberatores Rollup",AND(H1044&lt;&gt;"Libs_G_MA",H1044&lt;&gt;"Libs_G_PH"))=TRUE,"Liberatores Rollup",IF(AND('Summary P&amp;L'!$F$4="Libs Grill Rollup",OR(H1044="Libs_G_MA",H1044="Libs_G_PH"))=TRUE,"Libs Grill Rollup",H1044)))</f>
        <v>0</v>
      </c>
      <c r="C1044" s="9">
        <f>+IS_Data!A1044</f>
        <v>0</v>
      </c>
      <c r="D1044" s="9">
        <f ca="1">+SUM(OFFSET(IS_Data!D1044,0,('Summary P&amp;L'!$D$6-2018-1)*12):OFFSET(IS_Data!D1044,0,('Summary P&amp;L'!$D$6-2018-1)*12+'Summary P&amp;L'!$B$2-1))</f>
        <v>0</v>
      </c>
      <c r="E1044" s="9">
        <f ca="1">OFFSET(IS_Data!D1044,0,('Summary P&amp;L'!$D$6-2018)*12+'Summary P&amp;L'!$B$2-1)</f>
        <v>0</v>
      </c>
      <c r="F1044" s="9">
        <f ca="1">OFFSET(IS_Data!D1044,0,('Summary P&amp;L'!$D$6-2018-1)*12+'Summary P&amp;L'!$B$2-1)</f>
        <v>0</v>
      </c>
      <c r="G1044" s="7">
        <f ca="1">+SUM(OFFSET(IS_Data!D1044,0,(-2015+'Summary P&amp;L'!$D$6)*12+'Summary P&amp;L'!$B$1-1):OFFSET(IS_Data!D1044,0,(-2015+'Summary P&amp;L'!$D$6)*12*2-1))</f>
        <v>0</v>
      </c>
      <c r="H1044" s="10">
        <f>IS_Data!B1044</f>
        <v>0</v>
      </c>
    </row>
    <row r="1045" spans="1:8" x14ac:dyDescent="0.5">
      <c r="A1045" s="9">
        <f>+IS_Data!C1045</f>
        <v>0</v>
      </c>
      <c r="B1045" s="135">
        <f>IF('Summary P&amp;L'!$F$4="Libs Master","Libs Master",IF(AND('Summary P&amp;L'!$F$4="Liberatores Rollup",AND(H1045&lt;&gt;"Libs_G_MA",H1045&lt;&gt;"Libs_G_PH"))=TRUE,"Liberatores Rollup",IF(AND('Summary P&amp;L'!$F$4="Libs Grill Rollup",OR(H1045="Libs_G_MA",H1045="Libs_G_PH"))=TRUE,"Libs Grill Rollup",H1045)))</f>
        <v>0</v>
      </c>
      <c r="C1045" s="9">
        <f>+IS_Data!A1045</f>
        <v>0</v>
      </c>
      <c r="D1045" s="9">
        <f ca="1">+SUM(OFFSET(IS_Data!D1045,0,('Summary P&amp;L'!$D$6-2018-1)*12):OFFSET(IS_Data!D1045,0,('Summary P&amp;L'!$D$6-2018-1)*12+'Summary P&amp;L'!$B$2-1))</f>
        <v>0</v>
      </c>
      <c r="E1045" s="9">
        <f ca="1">OFFSET(IS_Data!D1045,0,('Summary P&amp;L'!$D$6-2018)*12+'Summary P&amp;L'!$B$2-1)</f>
        <v>0</v>
      </c>
      <c r="F1045" s="9">
        <f ca="1">OFFSET(IS_Data!D1045,0,('Summary P&amp;L'!$D$6-2018-1)*12+'Summary P&amp;L'!$B$2-1)</f>
        <v>0</v>
      </c>
      <c r="G1045" s="7">
        <f ca="1">+SUM(OFFSET(IS_Data!D1045,0,(-2015+'Summary P&amp;L'!$D$6)*12+'Summary P&amp;L'!$B$1-1):OFFSET(IS_Data!D1045,0,(-2015+'Summary P&amp;L'!$D$6)*12*2-1))</f>
        <v>0</v>
      </c>
      <c r="H1045" s="10">
        <f>IS_Data!B1045</f>
        <v>0</v>
      </c>
    </row>
    <row r="1046" spans="1:8" x14ac:dyDescent="0.5">
      <c r="A1046" s="9">
        <f>+IS_Data!C1046</f>
        <v>0</v>
      </c>
      <c r="B1046" s="135">
        <f>IF('Summary P&amp;L'!$F$4="Libs Master","Libs Master",IF(AND('Summary P&amp;L'!$F$4="Liberatores Rollup",AND(H1046&lt;&gt;"Libs_G_MA",H1046&lt;&gt;"Libs_G_PH"))=TRUE,"Liberatores Rollup",IF(AND('Summary P&amp;L'!$F$4="Libs Grill Rollup",OR(H1046="Libs_G_MA",H1046="Libs_G_PH"))=TRUE,"Libs Grill Rollup",H1046)))</f>
        <v>0</v>
      </c>
      <c r="C1046" s="9">
        <f>+IS_Data!A1046</f>
        <v>0</v>
      </c>
      <c r="D1046" s="9">
        <f ca="1">+SUM(OFFSET(IS_Data!D1046,0,('Summary P&amp;L'!$D$6-2018-1)*12):OFFSET(IS_Data!D1046,0,('Summary P&amp;L'!$D$6-2018-1)*12+'Summary P&amp;L'!$B$2-1))</f>
        <v>0</v>
      </c>
      <c r="E1046" s="9">
        <f ca="1">OFFSET(IS_Data!D1046,0,('Summary P&amp;L'!$D$6-2018)*12+'Summary P&amp;L'!$B$2-1)</f>
        <v>0</v>
      </c>
      <c r="F1046" s="9">
        <f ca="1">OFFSET(IS_Data!D1046,0,('Summary P&amp;L'!$D$6-2018-1)*12+'Summary P&amp;L'!$B$2-1)</f>
        <v>0</v>
      </c>
      <c r="G1046" s="7">
        <f ca="1">+SUM(OFFSET(IS_Data!D1046,0,(-2015+'Summary P&amp;L'!$D$6)*12+'Summary P&amp;L'!$B$1-1):OFFSET(IS_Data!D1046,0,(-2015+'Summary P&amp;L'!$D$6)*12*2-1))</f>
        <v>0</v>
      </c>
      <c r="H1046" s="10">
        <f>IS_Data!B1046</f>
        <v>0</v>
      </c>
    </row>
    <row r="1047" spans="1:8" x14ac:dyDescent="0.5">
      <c r="A1047" s="9">
        <f>+IS_Data!C1047</f>
        <v>0</v>
      </c>
      <c r="B1047" s="135">
        <f>IF('Summary P&amp;L'!$F$4="Libs Master","Libs Master",IF(AND('Summary P&amp;L'!$F$4="Liberatores Rollup",AND(H1047&lt;&gt;"Libs_G_MA",H1047&lt;&gt;"Libs_G_PH"))=TRUE,"Liberatores Rollup",IF(AND('Summary P&amp;L'!$F$4="Libs Grill Rollup",OR(H1047="Libs_G_MA",H1047="Libs_G_PH"))=TRUE,"Libs Grill Rollup",H1047)))</f>
        <v>0</v>
      </c>
      <c r="C1047" s="9">
        <f>+IS_Data!A1047</f>
        <v>0</v>
      </c>
      <c r="D1047" s="9">
        <f ca="1">+SUM(OFFSET(IS_Data!D1047,0,('Summary P&amp;L'!$D$6-2018-1)*12):OFFSET(IS_Data!D1047,0,('Summary P&amp;L'!$D$6-2018-1)*12+'Summary P&amp;L'!$B$2-1))</f>
        <v>0</v>
      </c>
      <c r="E1047" s="9">
        <f ca="1">OFFSET(IS_Data!D1047,0,('Summary P&amp;L'!$D$6-2018)*12+'Summary P&amp;L'!$B$2-1)</f>
        <v>0</v>
      </c>
      <c r="F1047" s="9">
        <f ca="1">OFFSET(IS_Data!D1047,0,('Summary P&amp;L'!$D$6-2018-1)*12+'Summary P&amp;L'!$B$2-1)</f>
        <v>0</v>
      </c>
      <c r="G1047" s="7">
        <f ca="1">+SUM(OFFSET(IS_Data!D1047,0,(-2015+'Summary P&amp;L'!$D$6)*12+'Summary P&amp;L'!$B$1-1):OFFSET(IS_Data!D1047,0,(-2015+'Summary P&amp;L'!$D$6)*12*2-1))</f>
        <v>0</v>
      </c>
      <c r="H1047" s="10">
        <f>IS_Data!B1047</f>
        <v>0</v>
      </c>
    </row>
    <row r="1048" spans="1:8" x14ac:dyDescent="0.5">
      <c r="A1048" s="9">
        <f>+IS_Data!C1048</f>
        <v>0</v>
      </c>
      <c r="B1048" s="135">
        <f>IF('Summary P&amp;L'!$F$4="Libs Master","Libs Master",IF(AND('Summary P&amp;L'!$F$4="Liberatores Rollup",AND(H1048&lt;&gt;"Libs_G_MA",H1048&lt;&gt;"Libs_G_PH"))=TRUE,"Liberatores Rollup",IF(AND('Summary P&amp;L'!$F$4="Libs Grill Rollup",OR(H1048="Libs_G_MA",H1048="Libs_G_PH"))=TRUE,"Libs Grill Rollup",H1048)))</f>
        <v>0</v>
      </c>
      <c r="C1048" s="9">
        <f>+IS_Data!A1048</f>
        <v>0</v>
      </c>
      <c r="D1048" s="9">
        <f ca="1">+SUM(OFFSET(IS_Data!D1048,0,('Summary P&amp;L'!$D$6-2018-1)*12):OFFSET(IS_Data!D1048,0,('Summary P&amp;L'!$D$6-2018-1)*12+'Summary P&amp;L'!$B$2-1))</f>
        <v>0</v>
      </c>
      <c r="E1048" s="9">
        <f ca="1">OFFSET(IS_Data!D1048,0,('Summary P&amp;L'!$D$6-2018)*12+'Summary P&amp;L'!$B$2-1)</f>
        <v>0</v>
      </c>
      <c r="F1048" s="9">
        <f ca="1">OFFSET(IS_Data!D1048,0,('Summary P&amp;L'!$D$6-2018-1)*12+'Summary P&amp;L'!$B$2-1)</f>
        <v>0</v>
      </c>
      <c r="G1048" s="7">
        <f ca="1">+SUM(OFFSET(IS_Data!D1048,0,(-2015+'Summary P&amp;L'!$D$6)*12+'Summary P&amp;L'!$B$1-1):OFFSET(IS_Data!D1048,0,(-2015+'Summary P&amp;L'!$D$6)*12*2-1))</f>
        <v>0</v>
      </c>
      <c r="H1048" s="10">
        <f>IS_Data!B1048</f>
        <v>0</v>
      </c>
    </row>
    <row r="1049" spans="1:8" x14ac:dyDescent="0.5">
      <c r="A1049" s="9">
        <f>+IS_Data!C1049</f>
        <v>0</v>
      </c>
      <c r="B1049" s="135">
        <f>IF('Summary P&amp;L'!$F$4="Libs Master","Libs Master",IF(AND('Summary P&amp;L'!$F$4="Liberatores Rollup",AND(H1049&lt;&gt;"Libs_G_MA",H1049&lt;&gt;"Libs_G_PH"))=TRUE,"Liberatores Rollup",IF(AND('Summary P&amp;L'!$F$4="Libs Grill Rollup",OR(H1049="Libs_G_MA",H1049="Libs_G_PH"))=TRUE,"Libs Grill Rollup",H1049)))</f>
        <v>0</v>
      </c>
      <c r="C1049" s="9">
        <f>+IS_Data!A1049</f>
        <v>0</v>
      </c>
      <c r="D1049" s="9">
        <f ca="1">+SUM(OFFSET(IS_Data!D1049,0,('Summary P&amp;L'!$D$6-2018-1)*12):OFFSET(IS_Data!D1049,0,('Summary P&amp;L'!$D$6-2018-1)*12+'Summary P&amp;L'!$B$2-1))</f>
        <v>0</v>
      </c>
      <c r="E1049" s="9">
        <f ca="1">OFFSET(IS_Data!D1049,0,('Summary P&amp;L'!$D$6-2018)*12+'Summary P&amp;L'!$B$2-1)</f>
        <v>0</v>
      </c>
      <c r="F1049" s="9">
        <f ca="1">OFFSET(IS_Data!D1049,0,('Summary P&amp;L'!$D$6-2018-1)*12+'Summary P&amp;L'!$B$2-1)</f>
        <v>0</v>
      </c>
      <c r="G1049" s="7">
        <f ca="1">+SUM(OFFSET(IS_Data!D1049,0,(-2015+'Summary P&amp;L'!$D$6)*12+'Summary P&amp;L'!$B$1-1):OFFSET(IS_Data!D1049,0,(-2015+'Summary P&amp;L'!$D$6)*12*2-1))</f>
        <v>0</v>
      </c>
      <c r="H1049" s="10">
        <f>IS_Data!B1049</f>
        <v>0</v>
      </c>
    </row>
    <row r="1050" spans="1:8" x14ac:dyDescent="0.5">
      <c r="A1050" s="9">
        <f>+IS_Data!C1050</f>
        <v>0</v>
      </c>
      <c r="B1050" s="135">
        <f>IF('Summary P&amp;L'!$F$4="Libs Master","Libs Master",IF(AND('Summary P&amp;L'!$F$4="Liberatores Rollup",AND(H1050&lt;&gt;"Libs_G_MA",H1050&lt;&gt;"Libs_G_PH"))=TRUE,"Liberatores Rollup",IF(AND('Summary P&amp;L'!$F$4="Libs Grill Rollup",OR(H1050="Libs_G_MA",H1050="Libs_G_PH"))=TRUE,"Libs Grill Rollup",H1050)))</f>
        <v>0</v>
      </c>
      <c r="C1050" s="9">
        <f>+IS_Data!A1050</f>
        <v>0</v>
      </c>
      <c r="D1050" s="9">
        <f ca="1">+SUM(OFFSET(IS_Data!D1050,0,('Summary P&amp;L'!$D$6-2018-1)*12):OFFSET(IS_Data!D1050,0,('Summary P&amp;L'!$D$6-2018-1)*12+'Summary P&amp;L'!$B$2-1))</f>
        <v>0</v>
      </c>
      <c r="E1050" s="9">
        <f ca="1">OFFSET(IS_Data!D1050,0,('Summary P&amp;L'!$D$6-2018)*12+'Summary P&amp;L'!$B$2-1)</f>
        <v>0</v>
      </c>
      <c r="F1050" s="9">
        <f ca="1">OFFSET(IS_Data!D1050,0,('Summary P&amp;L'!$D$6-2018-1)*12+'Summary P&amp;L'!$B$2-1)</f>
        <v>0</v>
      </c>
      <c r="G1050" s="7">
        <f ca="1">+SUM(OFFSET(IS_Data!D1050,0,(-2015+'Summary P&amp;L'!$D$6)*12+'Summary P&amp;L'!$B$1-1):OFFSET(IS_Data!D1050,0,(-2015+'Summary P&amp;L'!$D$6)*12*2-1))</f>
        <v>0</v>
      </c>
      <c r="H1050" s="10">
        <f>IS_Data!B1050</f>
        <v>0</v>
      </c>
    </row>
    <row r="1051" spans="1:8" x14ac:dyDescent="0.5">
      <c r="A1051" s="9">
        <f>+IS_Data!C1051</f>
        <v>0</v>
      </c>
      <c r="B1051" s="135">
        <f>IF('Summary P&amp;L'!$F$4="Libs Master","Libs Master",IF(AND('Summary P&amp;L'!$F$4="Liberatores Rollup",AND(H1051&lt;&gt;"Libs_G_MA",H1051&lt;&gt;"Libs_G_PH"))=TRUE,"Liberatores Rollup",IF(AND('Summary P&amp;L'!$F$4="Libs Grill Rollup",OR(H1051="Libs_G_MA",H1051="Libs_G_PH"))=TRUE,"Libs Grill Rollup",H1051)))</f>
        <v>0</v>
      </c>
      <c r="C1051" s="9">
        <f>+IS_Data!A1051</f>
        <v>0</v>
      </c>
      <c r="D1051" s="9">
        <f ca="1">+SUM(OFFSET(IS_Data!D1051,0,('Summary P&amp;L'!$D$6-2018-1)*12):OFFSET(IS_Data!D1051,0,('Summary P&amp;L'!$D$6-2018-1)*12+'Summary P&amp;L'!$B$2-1))</f>
        <v>0</v>
      </c>
      <c r="E1051" s="9">
        <f ca="1">OFFSET(IS_Data!D1051,0,('Summary P&amp;L'!$D$6-2018)*12+'Summary P&amp;L'!$B$2-1)</f>
        <v>0</v>
      </c>
      <c r="F1051" s="9">
        <f ca="1">OFFSET(IS_Data!D1051,0,('Summary P&amp;L'!$D$6-2018-1)*12+'Summary P&amp;L'!$B$2-1)</f>
        <v>0</v>
      </c>
      <c r="G1051" s="7">
        <f ca="1">+SUM(OFFSET(IS_Data!D1051,0,(-2015+'Summary P&amp;L'!$D$6)*12+'Summary P&amp;L'!$B$1-1):OFFSET(IS_Data!D1051,0,(-2015+'Summary P&amp;L'!$D$6)*12*2-1))</f>
        <v>0</v>
      </c>
      <c r="H1051" s="10">
        <f>IS_Data!B1051</f>
        <v>0</v>
      </c>
    </row>
    <row r="1052" spans="1:8" x14ac:dyDescent="0.5">
      <c r="A1052" s="9">
        <f>+IS_Data!C1052</f>
        <v>0</v>
      </c>
      <c r="B1052" s="135">
        <f>IF('Summary P&amp;L'!$F$4="Libs Master","Libs Master",IF(AND('Summary P&amp;L'!$F$4="Liberatores Rollup",AND(H1052&lt;&gt;"Libs_G_MA",H1052&lt;&gt;"Libs_G_PH"))=TRUE,"Liberatores Rollup",IF(AND('Summary P&amp;L'!$F$4="Libs Grill Rollup",OR(H1052="Libs_G_MA",H1052="Libs_G_PH"))=TRUE,"Libs Grill Rollup",H1052)))</f>
        <v>0</v>
      </c>
      <c r="C1052" s="9">
        <f>+IS_Data!A1052</f>
        <v>0</v>
      </c>
      <c r="D1052" s="9">
        <f ca="1">+SUM(OFFSET(IS_Data!D1052,0,('Summary P&amp;L'!$D$6-2018-1)*12):OFFSET(IS_Data!D1052,0,('Summary P&amp;L'!$D$6-2018-1)*12+'Summary P&amp;L'!$B$2-1))</f>
        <v>0</v>
      </c>
      <c r="E1052" s="9">
        <f ca="1">OFFSET(IS_Data!D1052,0,('Summary P&amp;L'!$D$6-2018)*12+'Summary P&amp;L'!$B$2-1)</f>
        <v>0</v>
      </c>
      <c r="F1052" s="9">
        <f ca="1">OFFSET(IS_Data!D1052,0,('Summary P&amp;L'!$D$6-2018-1)*12+'Summary P&amp;L'!$B$2-1)</f>
        <v>0</v>
      </c>
      <c r="G1052" s="7">
        <f ca="1">+SUM(OFFSET(IS_Data!D1052,0,(-2015+'Summary P&amp;L'!$D$6)*12+'Summary P&amp;L'!$B$1-1):OFFSET(IS_Data!D1052,0,(-2015+'Summary P&amp;L'!$D$6)*12*2-1))</f>
        <v>0</v>
      </c>
      <c r="H1052" s="10">
        <f>IS_Data!B1052</f>
        <v>0</v>
      </c>
    </row>
    <row r="1053" spans="1:8" x14ac:dyDescent="0.5">
      <c r="A1053" s="9">
        <f>+IS_Data!C1053</f>
        <v>0</v>
      </c>
      <c r="B1053" s="135">
        <f>IF('Summary P&amp;L'!$F$4="Libs Master","Libs Master",IF(AND('Summary P&amp;L'!$F$4="Liberatores Rollup",AND(H1053&lt;&gt;"Libs_G_MA",H1053&lt;&gt;"Libs_G_PH"))=TRUE,"Liberatores Rollup",IF(AND('Summary P&amp;L'!$F$4="Libs Grill Rollup",OR(H1053="Libs_G_MA",H1053="Libs_G_PH"))=TRUE,"Libs Grill Rollup",H1053)))</f>
        <v>0</v>
      </c>
      <c r="C1053" s="9">
        <f>+IS_Data!A1053</f>
        <v>0</v>
      </c>
      <c r="D1053" s="9">
        <f ca="1">+SUM(OFFSET(IS_Data!D1053,0,('Summary P&amp;L'!$D$6-2018-1)*12):OFFSET(IS_Data!D1053,0,('Summary P&amp;L'!$D$6-2018-1)*12+'Summary P&amp;L'!$B$2-1))</f>
        <v>0</v>
      </c>
      <c r="E1053" s="9">
        <f ca="1">OFFSET(IS_Data!D1053,0,('Summary P&amp;L'!$D$6-2018)*12+'Summary P&amp;L'!$B$2-1)</f>
        <v>0</v>
      </c>
      <c r="F1053" s="9">
        <f ca="1">OFFSET(IS_Data!D1053,0,('Summary P&amp;L'!$D$6-2018-1)*12+'Summary P&amp;L'!$B$2-1)</f>
        <v>0</v>
      </c>
      <c r="G1053" s="7">
        <f ca="1">+SUM(OFFSET(IS_Data!D1053,0,(-2015+'Summary P&amp;L'!$D$6)*12+'Summary P&amp;L'!$B$1-1):OFFSET(IS_Data!D1053,0,(-2015+'Summary P&amp;L'!$D$6)*12*2-1))</f>
        <v>0</v>
      </c>
      <c r="H1053" s="10">
        <f>IS_Data!B1053</f>
        <v>0</v>
      </c>
    </row>
    <row r="1054" spans="1:8" x14ac:dyDescent="0.5">
      <c r="A1054" s="9">
        <f>+IS_Data!C1054</f>
        <v>0</v>
      </c>
      <c r="B1054" s="135">
        <f>IF('Summary P&amp;L'!$F$4="Libs Master","Libs Master",IF(AND('Summary P&amp;L'!$F$4="Liberatores Rollup",AND(H1054&lt;&gt;"Libs_G_MA",H1054&lt;&gt;"Libs_G_PH"))=TRUE,"Liberatores Rollup",IF(AND('Summary P&amp;L'!$F$4="Libs Grill Rollup",OR(H1054="Libs_G_MA",H1054="Libs_G_PH"))=TRUE,"Libs Grill Rollup",H1054)))</f>
        <v>0</v>
      </c>
      <c r="C1054" s="9">
        <f>+IS_Data!A1054</f>
        <v>0</v>
      </c>
      <c r="D1054" s="9">
        <f ca="1">+SUM(OFFSET(IS_Data!D1054,0,('Summary P&amp;L'!$D$6-2018-1)*12):OFFSET(IS_Data!D1054,0,('Summary P&amp;L'!$D$6-2018-1)*12+'Summary P&amp;L'!$B$2-1))</f>
        <v>0</v>
      </c>
      <c r="E1054" s="9">
        <f ca="1">OFFSET(IS_Data!D1054,0,('Summary P&amp;L'!$D$6-2018)*12+'Summary P&amp;L'!$B$2-1)</f>
        <v>0</v>
      </c>
      <c r="F1054" s="9">
        <f ca="1">OFFSET(IS_Data!D1054,0,('Summary P&amp;L'!$D$6-2018-1)*12+'Summary P&amp;L'!$B$2-1)</f>
        <v>0</v>
      </c>
      <c r="G1054" s="7">
        <f ca="1">+SUM(OFFSET(IS_Data!D1054,0,(-2015+'Summary P&amp;L'!$D$6)*12+'Summary P&amp;L'!$B$1-1):OFFSET(IS_Data!D1054,0,(-2015+'Summary P&amp;L'!$D$6)*12*2-1))</f>
        <v>0</v>
      </c>
      <c r="H1054" s="10">
        <f>IS_Data!B1054</f>
        <v>0</v>
      </c>
    </row>
    <row r="1055" spans="1:8" x14ac:dyDescent="0.5">
      <c r="A1055" s="9">
        <f>+IS_Data!C1055</f>
        <v>0</v>
      </c>
      <c r="B1055" s="135">
        <f>IF('Summary P&amp;L'!$F$4="Libs Master","Libs Master",IF(AND('Summary P&amp;L'!$F$4="Liberatores Rollup",AND(H1055&lt;&gt;"Libs_G_MA",H1055&lt;&gt;"Libs_G_PH"))=TRUE,"Liberatores Rollup",IF(AND('Summary P&amp;L'!$F$4="Libs Grill Rollup",OR(H1055="Libs_G_MA",H1055="Libs_G_PH"))=TRUE,"Libs Grill Rollup",H1055)))</f>
        <v>0</v>
      </c>
      <c r="C1055" s="9">
        <f>+IS_Data!A1055</f>
        <v>0</v>
      </c>
      <c r="D1055" s="9">
        <f ca="1">+SUM(OFFSET(IS_Data!D1055,0,('Summary P&amp;L'!$D$6-2018-1)*12):OFFSET(IS_Data!D1055,0,('Summary P&amp;L'!$D$6-2018-1)*12+'Summary P&amp;L'!$B$2-1))</f>
        <v>0</v>
      </c>
      <c r="E1055" s="9">
        <f ca="1">OFFSET(IS_Data!D1055,0,('Summary P&amp;L'!$D$6-2018)*12+'Summary P&amp;L'!$B$2-1)</f>
        <v>0</v>
      </c>
      <c r="F1055" s="9">
        <f ca="1">OFFSET(IS_Data!D1055,0,('Summary P&amp;L'!$D$6-2018-1)*12+'Summary P&amp;L'!$B$2-1)</f>
        <v>0</v>
      </c>
      <c r="G1055" s="7">
        <f ca="1">+SUM(OFFSET(IS_Data!D1055,0,(-2015+'Summary P&amp;L'!$D$6)*12+'Summary P&amp;L'!$B$1-1):OFFSET(IS_Data!D1055,0,(-2015+'Summary P&amp;L'!$D$6)*12*2-1))</f>
        <v>0</v>
      </c>
      <c r="H1055" s="10">
        <f>IS_Data!B1055</f>
        <v>0</v>
      </c>
    </row>
    <row r="1056" spans="1:8" x14ac:dyDescent="0.5">
      <c r="A1056" s="9">
        <f>+IS_Data!C1056</f>
        <v>0</v>
      </c>
      <c r="B1056" s="135">
        <f>IF('Summary P&amp;L'!$F$4="Libs Master","Libs Master",IF(AND('Summary P&amp;L'!$F$4="Liberatores Rollup",AND(H1056&lt;&gt;"Libs_G_MA",H1056&lt;&gt;"Libs_G_PH"))=TRUE,"Liberatores Rollup",IF(AND('Summary P&amp;L'!$F$4="Libs Grill Rollup",OR(H1056="Libs_G_MA",H1056="Libs_G_PH"))=TRUE,"Libs Grill Rollup",H1056)))</f>
        <v>0</v>
      </c>
      <c r="C1056" s="9">
        <f>+IS_Data!A1056</f>
        <v>0</v>
      </c>
      <c r="D1056" s="9">
        <f ca="1">+SUM(OFFSET(IS_Data!D1056,0,('Summary P&amp;L'!$D$6-2018-1)*12):OFFSET(IS_Data!D1056,0,('Summary P&amp;L'!$D$6-2018-1)*12+'Summary P&amp;L'!$B$2-1))</f>
        <v>0</v>
      </c>
      <c r="E1056" s="9">
        <f ca="1">OFFSET(IS_Data!D1056,0,('Summary P&amp;L'!$D$6-2018)*12+'Summary P&amp;L'!$B$2-1)</f>
        <v>0</v>
      </c>
      <c r="F1056" s="9">
        <f ca="1">OFFSET(IS_Data!D1056,0,('Summary P&amp;L'!$D$6-2018-1)*12+'Summary P&amp;L'!$B$2-1)</f>
        <v>0</v>
      </c>
      <c r="G1056" s="7">
        <f ca="1">+SUM(OFFSET(IS_Data!D1056,0,(-2015+'Summary P&amp;L'!$D$6)*12+'Summary P&amp;L'!$B$1-1):OFFSET(IS_Data!D1056,0,(-2015+'Summary P&amp;L'!$D$6)*12*2-1))</f>
        <v>0</v>
      </c>
      <c r="H1056" s="10">
        <f>IS_Data!B1056</f>
        <v>0</v>
      </c>
    </row>
    <row r="1057" spans="1:8" x14ac:dyDescent="0.5">
      <c r="A1057" s="9">
        <f>+IS_Data!C1057</f>
        <v>0</v>
      </c>
      <c r="B1057" s="135">
        <f>IF('Summary P&amp;L'!$F$4="Libs Master","Libs Master",IF(AND('Summary P&amp;L'!$F$4="Liberatores Rollup",AND(H1057&lt;&gt;"Libs_G_MA",H1057&lt;&gt;"Libs_G_PH"))=TRUE,"Liberatores Rollup",IF(AND('Summary P&amp;L'!$F$4="Libs Grill Rollup",OR(H1057="Libs_G_MA",H1057="Libs_G_PH"))=TRUE,"Libs Grill Rollup",H1057)))</f>
        <v>0</v>
      </c>
      <c r="C1057" s="9">
        <f>+IS_Data!A1057</f>
        <v>0</v>
      </c>
      <c r="D1057" s="9">
        <f ca="1">+SUM(OFFSET(IS_Data!D1057,0,('Summary P&amp;L'!$D$6-2018-1)*12):OFFSET(IS_Data!D1057,0,('Summary P&amp;L'!$D$6-2018-1)*12+'Summary P&amp;L'!$B$2-1))</f>
        <v>0</v>
      </c>
      <c r="E1057" s="9">
        <f ca="1">OFFSET(IS_Data!D1057,0,('Summary P&amp;L'!$D$6-2018)*12+'Summary P&amp;L'!$B$2-1)</f>
        <v>0</v>
      </c>
      <c r="F1057" s="9">
        <f ca="1">OFFSET(IS_Data!D1057,0,('Summary P&amp;L'!$D$6-2018-1)*12+'Summary P&amp;L'!$B$2-1)</f>
        <v>0</v>
      </c>
      <c r="G1057" s="7">
        <f ca="1">+SUM(OFFSET(IS_Data!D1057,0,(-2015+'Summary P&amp;L'!$D$6)*12+'Summary P&amp;L'!$B$1-1):OFFSET(IS_Data!D1057,0,(-2015+'Summary P&amp;L'!$D$6)*12*2-1))</f>
        <v>0</v>
      </c>
      <c r="H1057" s="10">
        <f>IS_Data!B1057</f>
        <v>0</v>
      </c>
    </row>
    <row r="1058" spans="1:8" x14ac:dyDescent="0.5">
      <c r="A1058" s="9">
        <f>+IS_Data!C1058</f>
        <v>0</v>
      </c>
      <c r="B1058" s="135">
        <f>IF('Summary P&amp;L'!$F$4="Libs Master","Libs Master",IF(AND('Summary P&amp;L'!$F$4="Liberatores Rollup",AND(H1058&lt;&gt;"Libs_G_MA",H1058&lt;&gt;"Libs_G_PH"))=TRUE,"Liberatores Rollup",IF(AND('Summary P&amp;L'!$F$4="Libs Grill Rollup",OR(H1058="Libs_G_MA",H1058="Libs_G_PH"))=TRUE,"Libs Grill Rollup",H1058)))</f>
        <v>0</v>
      </c>
      <c r="C1058" s="9">
        <f>+IS_Data!A1058</f>
        <v>0</v>
      </c>
      <c r="D1058" s="9">
        <f ca="1">+SUM(OFFSET(IS_Data!D1058,0,('Summary P&amp;L'!$D$6-2018-1)*12):OFFSET(IS_Data!D1058,0,('Summary P&amp;L'!$D$6-2018-1)*12+'Summary P&amp;L'!$B$2-1))</f>
        <v>0</v>
      </c>
      <c r="E1058" s="9">
        <f ca="1">OFFSET(IS_Data!D1058,0,('Summary P&amp;L'!$D$6-2018)*12+'Summary P&amp;L'!$B$2-1)</f>
        <v>0</v>
      </c>
      <c r="F1058" s="9">
        <f ca="1">OFFSET(IS_Data!D1058,0,('Summary P&amp;L'!$D$6-2018-1)*12+'Summary P&amp;L'!$B$2-1)</f>
        <v>0</v>
      </c>
      <c r="G1058" s="7">
        <f ca="1">+SUM(OFFSET(IS_Data!D1058,0,(-2015+'Summary P&amp;L'!$D$6)*12+'Summary P&amp;L'!$B$1-1):OFFSET(IS_Data!D1058,0,(-2015+'Summary P&amp;L'!$D$6)*12*2-1))</f>
        <v>0</v>
      </c>
      <c r="H1058" s="10">
        <f>IS_Data!B1058</f>
        <v>0</v>
      </c>
    </row>
    <row r="1059" spans="1:8" x14ac:dyDescent="0.5">
      <c r="A1059" s="9">
        <f>+IS_Data!C1059</f>
        <v>0</v>
      </c>
      <c r="B1059" s="135">
        <f>IF('Summary P&amp;L'!$F$4="Libs Master","Libs Master",IF(AND('Summary P&amp;L'!$F$4="Liberatores Rollup",AND(H1059&lt;&gt;"Libs_G_MA",H1059&lt;&gt;"Libs_G_PH"))=TRUE,"Liberatores Rollup",IF(AND('Summary P&amp;L'!$F$4="Libs Grill Rollup",OR(H1059="Libs_G_MA",H1059="Libs_G_PH"))=TRUE,"Libs Grill Rollup",H1059)))</f>
        <v>0</v>
      </c>
      <c r="C1059" s="9">
        <f>+IS_Data!A1059</f>
        <v>0</v>
      </c>
      <c r="D1059" s="9">
        <f ca="1">+SUM(OFFSET(IS_Data!D1059,0,('Summary P&amp;L'!$D$6-2018-1)*12):OFFSET(IS_Data!D1059,0,('Summary P&amp;L'!$D$6-2018-1)*12+'Summary P&amp;L'!$B$2-1))</f>
        <v>0</v>
      </c>
      <c r="E1059" s="9">
        <f ca="1">OFFSET(IS_Data!D1059,0,('Summary P&amp;L'!$D$6-2018)*12+'Summary P&amp;L'!$B$2-1)</f>
        <v>0</v>
      </c>
      <c r="F1059" s="9">
        <f ca="1">OFFSET(IS_Data!D1059,0,('Summary P&amp;L'!$D$6-2018-1)*12+'Summary P&amp;L'!$B$2-1)</f>
        <v>0</v>
      </c>
      <c r="G1059" s="7">
        <f ca="1">+SUM(OFFSET(IS_Data!D1059,0,(-2015+'Summary P&amp;L'!$D$6)*12+'Summary P&amp;L'!$B$1-1):OFFSET(IS_Data!D1059,0,(-2015+'Summary P&amp;L'!$D$6)*12*2-1))</f>
        <v>0</v>
      </c>
      <c r="H1059" s="10">
        <f>IS_Data!B1059</f>
        <v>0</v>
      </c>
    </row>
    <row r="1060" spans="1:8" x14ac:dyDescent="0.5">
      <c r="A1060" s="9">
        <f>+IS_Data!C1060</f>
        <v>0</v>
      </c>
      <c r="B1060" s="135">
        <f>IF('Summary P&amp;L'!$F$4="Libs Master","Libs Master",IF(AND('Summary P&amp;L'!$F$4="Liberatores Rollup",AND(H1060&lt;&gt;"Libs_G_MA",H1060&lt;&gt;"Libs_G_PH"))=TRUE,"Liberatores Rollup",IF(AND('Summary P&amp;L'!$F$4="Libs Grill Rollup",OR(H1060="Libs_G_MA",H1060="Libs_G_PH"))=TRUE,"Libs Grill Rollup",H1060)))</f>
        <v>0</v>
      </c>
      <c r="C1060" s="9">
        <f>+IS_Data!A1060</f>
        <v>0</v>
      </c>
      <c r="D1060" s="9">
        <f ca="1">+SUM(OFFSET(IS_Data!D1060,0,('Summary P&amp;L'!$D$6-2018-1)*12):OFFSET(IS_Data!D1060,0,('Summary P&amp;L'!$D$6-2018-1)*12+'Summary P&amp;L'!$B$2-1))</f>
        <v>0</v>
      </c>
      <c r="E1060" s="9">
        <f ca="1">OFFSET(IS_Data!D1060,0,('Summary P&amp;L'!$D$6-2018)*12+'Summary P&amp;L'!$B$2-1)</f>
        <v>0</v>
      </c>
      <c r="F1060" s="9">
        <f ca="1">OFFSET(IS_Data!D1060,0,('Summary P&amp;L'!$D$6-2018-1)*12+'Summary P&amp;L'!$B$2-1)</f>
        <v>0</v>
      </c>
      <c r="G1060" s="7">
        <f ca="1">+SUM(OFFSET(IS_Data!D1060,0,(-2015+'Summary P&amp;L'!$D$6)*12+'Summary P&amp;L'!$B$1-1):OFFSET(IS_Data!D1060,0,(-2015+'Summary P&amp;L'!$D$6)*12*2-1))</f>
        <v>0</v>
      </c>
      <c r="H1060" s="10">
        <f>IS_Data!B1060</f>
        <v>0</v>
      </c>
    </row>
    <row r="1061" spans="1:8" x14ac:dyDescent="0.5">
      <c r="A1061" s="9">
        <f>+IS_Data!C1061</f>
        <v>0</v>
      </c>
      <c r="B1061" s="135">
        <f>IF('Summary P&amp;L'!$F$4="Libs Master","Libs Master",IF(AND('Summary P&amp;L'!$F$4="Liberatores Rollup",AND(H1061&lt;&gt;"Libs_G_MA",H1061&lt;&gt;"Libs_G_PH"))=TRUE,"Liberatores Rollup",IF(AND('Summary P&amp;L'!$F$4="Libs Grill Rollup",OR(H1061="Libs_G_MA",H1061="Libs_G_PH"))=TRUE,"Libs Grill Rollup",H1061)))</f>
        <v>0</v>
      </c>
      <c r="C1061" s="9">
        <f>+IS_Data!A1061</f>
        <v>0</v>
      </c>
      <c r="D1061" s="9">
        <f ca="1">+SUM(OFFSET(IS_Data!D1061,0,('Summary P&amp;L'!$D$6-2018-1)*12):OFFSET(IS_Data!D1061,0,('Summary P&amp;L'!$D$6-2018-1)*12+'Summary P&amp;L'!$B$2-1))</f>
        <v>0</v>
      </c>
      <c r="E1061" s="9">
        <f ca="1">OFFSET(IS_Data!D1061,0,('Summary P&amp;L'!$D$6-2018)*12+'Summary P&amp;L'!$B$2-1)</f>
        <v>0</v>
      </c>
      <c r="F1061" s="9">
        <f ca="1">OFFSET(IS_Data!D1061,0,('Summary P&amp;L'!$D$6-2018-1)*12+'Summary P&amp;L'!$B$2-1)</f>
        <v>0</v>
      </c>
      <c r="G1061" s="7">
        <f ca="1">+SUM(OFFSET(IS_Data!D1061,0,(-2015+'Summary P&amp;L'!$D$6)*12+'Summary P&amp;L'!$B$1-1):OFFSET(IS_Data!D1061,0,(-2015+'Summary P&amp;L'!$D$6)*12*2-1))</f>
        <v>0</v>
      </c>
      <c r="H1061" s="10">
        <f>IS_Data!B1061</f>
        <v>0</v>
      </c>
    </row>
    <row r="1062" spans="1:8" x14ac:dyDescent="0.5">
      <c r="A1062" s="9">
        <f>+IS_Data!C1062</f>
        <v>0</v>
      </c>
      <c r="B1062" s="135">
        <f>IF('Summary P&amp;L'!$F$4="Libs Master","Libs Master",IF(AND('Summary P&amp;L'!$F$4="Liberatores Rollup",AND(H1062&lt;&gt;"Libs_G_MA",H1062&lt;&gt;"Libs_G_PH"))=TRUE,"Liberatores Rollup",IF(AND('Summary P&amp;L'!$F$4="Libs Grill Rollup",OR(H1062="Libs_G_MA",H1062="Libs_G_PH"))=TRUE,"Libs Grill Rollup",H1062)))</f>
        <v>0</v>
      </c>
      <c r="C1062" s="9">
        <f>+IS_Data!A1062</f>
        <v>0</v>
      </c>
      <c r="D1062" s="9">
        <f ca="1">+SUM(OFFSET(IS_Data!D1062,0,('Summary P&amp;L'!$D$6-2018-1)*12):OFFSET(IS_Data!D1062,0,('Summary P&amp;L'!$D$6-2018-1)*12+'Summary P&amp;L'!$B$2-1))</f>
        <v>0</v>
      </c>
      <c r="E1062" s="9">
        <f ca="1">OFFSET(IS_Data!D1062,0,('Summary P&amp;L'!$D$6-2018)*12+'Summary P&amp;L'!$B$2-1)</f>
        <v>0</v>
      </c>
      <c r="F1062" s="9">
        <f ca="1">OFFSET(IS_Data!D1062,0,('Summary P&amp;L'!$D$6-2018-1)*12+'Summary P&amp;L'!$B$2-1)</f>
        <v>0</v>
      </c>
      <c r="G1062" s="7">
        <f ca="1">+SUM(OFFSET(IS_Data!D1062,0,(-2015+'Summary P&amp;L'!$D$6)*12+'Summary P&amp;L'!$B$1-1):OFFSET(IS_Data!D1062,0,(-2015+'Summary P&amp;L'!$D$6)*12*2-1))</f>
        <v>0</v>
      </c>
      <c r="H1062" s="10">
        <f>IS_Data!B1062</f>
        <v>0</v>
      </c>
    </row>
    <row r="1063" spans="1:8" x14ac:dyDescent="0.5">
      <c r="A1063" s="9">
        <f>+IS_Data!C1063</f>
        <v>0</v>
      </c>
      <c r="B1063" s="135">
        <f>IF('Summary P&amp;L'!$F$4="Libs Master","Libs Master",IF(AND('Summary P&amp;L'!$F$4="Liberatores Rollup",AND(H1063&lt;&gt;"Libs_G_MA",H1063&lt;&gt;"Libs_G_PH"))=TRUE,"Liberatores Rollup",IF(AND('Summary P&amp;L'!$F$4="Libs Grill Rollup",OR(H1063="Libs_G_MA",H1063="Libs_G_PH"))=TRUE,"Libs Grill Rollup",H1063)))</f>
        <v>0</v>
      </c>
      <c r="C1063" s="9">
        <f>+IS_Data!A1063</f>
        <v>0</v>
      </c>
      <c r="D1063" s="9">
        <f ca="1">+SUM(OFFSET(IS_Data!D1063,0,('Summary P&amp;L'!$D$6-2018-1)*12):OFFSET(IS_Data!D1063,0,('Summary P&amp;L'!$D$6-2018-1)*12+'Summary P&amp;L'!$B$2-1))</f>
        <v>0</v>
      </c>
      <c r="E1063" s="9">
        <f ca="1">OFFSET(IS_Data!D1063,0,('Summary P&amp;L'!$D$6-2018)*12+'Summary P&amp;L'!$B$2-1)</f>
        <v>0</v>
      </c>
      <c r="F1063" s="9">
        <f ca="1">OFFSET(IS_Data!D1063,0,('Summary P&amp;L'!$D$6-2018-1)*12+'Summary P&amp;L'!$B$2-1)</f>
        <v>0</v>
      </c>
      <c r="G1063" s="7">
        <f ca="1">+SUM(OFFSET(IS_Data!D1063,0,(-2015+'Summary P&amp;L'!$D$6)*12+'Summary P&amp;L'!$B$1-1):OFFSET(IS_Data!D1063,0,(-2015+'Summary P&amp;L'!$D$6)*12*2-1))</f>
        <v>0</v>
      </c>
      <c r="H1063" s="10">
        <f>IS_Data!B1063</f>
        <v>0</v>
      </c>
    </row>
    <row r="1064" spans="1:8" x14ac:dyDescent="0.5">
      <c r="A1064" s="9">
        <f>+IS_Data!C1064</f>
        <v>0</v>
      </c>
      <c r="B1064" s="135">
        <f>IF('Summary P&amp;L'!$F$4="Libs Master","Libs Master",IF(AND('Summary P&amp;L'!$F$4="Liberatores Rollup",AND(H1064&lt;&gt;"Libs_G_MA",H1064&lt;&gt;"Libs_G_PH"))=TRUE,"Liberatores Rollup",IF(AND('Summary P&amp;L'!$F$4="Libs Grill Rollup",OR(H1064="Libs_G_MA",H1064="Libs_G_PH"))=TRUE,"Libs Grill Rollup",H1064)))</f>
        <v>0</v>
      </c>
      <c r="C1064" s="9">
        <f>+IS_Data!A1064</f>
        <v>0</v>
      </c>
      <c r="D1064" s="9">
        <f ca="1">+SUM(OFFSET(IS_Data!D1064,0,('Summary P&amp;L'!$D$6-2018-1)*12):OFFSET(IS_Data!D1064,0,('Summary P&amp;L'!$D$6-2018-1)*12+'Summary P&amp;L'!$B$2-1))</f>
        <v>0</v>
      </c>
      <c r="E1064" s="9">
        <f ca="1">OFFSET(IS_Data!D1064,0,('Summary P&amp;L'!$D$6-2018)*12+'Summary P&amp;L'!$B$2-1)</f>
        <v>0</v>
      </c>
      <c r="F1064" s="9">
        <f ca="1">OFFSET(IS_Data!D1064,0,('Summary P&amp;L'!$D$6-2018-1)*12+'Summary P&amp;L'!$B$2-1)</f>
        <v>0</v>
      </c>
      <c r="G1064" s="7">
        <f ca="1">+SUM(OFFSET(IS_Data!D1064,0,(-2015+'Summary P&amp;L'!$D$6)*12+'Summary P&amp;L'!$B$1-1):OFFSET(IS_Data!D1064,0,(-2015+'Summary P&amp;L'!$D$6)*12*2-1))</f>
        <v>0</v>
      </c>
      <c r="H1064" s="10">
        <f>IS_Data!B1064</f>
        <v>0</v>
      </c>
    </row>
    <row r="1065" spans="1:8" x14ac:dyDescent="0.5">
      <c r="A1065" s="9">
        <f>+IS_Data!C1065</f>
        <v>0</v>
      </c>
      <c r="B1065" s="135">
        <f>IF('Summary P&amp;L'!$F$4="Libs Master","Libs Master",IF(AND('Summary P&amp;L'!$F$4="Liberatores Rollup",AND(H1065&lt;&gt;"Libs_G_MA",H1065&lt;&gt;"Libs_G_PH"))=TRUE,"Liberatores Rollup",IF(AND('Summary P&amp;L'!$F$4="Libs Grill Rollup",OR(H1065="Libs_G_MA",H1065="Libs_G_PH"))=TRUE,"Libs Grill Rollup",H1065)))</f>
        <v>0</v>
      </c>
      <c r="C1065" s="9">
        <f>+IS_Data!A1065</f>
        <v>0</v>
      </c>
      <c r="D1065" s="9">
        <f ca="1">+SUM(OFFSET(IS_Data!D1065,0,('Summary P&amp;L'!$D$6-2018-1)*12):OFFSET(IS_Data!D1065,0,('Summary P&amp;L'!$D$6-2018-1)*12+'Summary P&amp;L'!$B$2-1))</f>
        <v>0</v>
      </c>
      <c r="E1065" s="9">
        <f ca="1">OFFSET(IS_Data!D1065,0,('Summary P&amp;L'!$D$6-2018)*12+'Summary P&amp;L'!$B$2-1)</f>
        <v>0</v>
      </c>
      <c r="F1065" s="9">
        <f ca="1">OFFSET(IS_Data!D1065,0,('Summary P&amp;L'!$D$6-2018-1)*12+'Summary P&amp;L'!$B$2-1)</f>
        <v>0</v>
      </c>
      <c r="G1065" s="7">
        <f ca="1">+SUM(OFFSET(IS_Data!D1065,0,(-2015+'Summary P&amp;L'!$D$6)*12+'Summary P&amp;L'!$B$1-1):OFFSET(IS_Data!D1065,0,(-2015+'Summary P&amp;L'!$D$6)*12*2-1))</f>
        <v>0</v>
      </c>
      <c r="H1065" s="10">
        <f>IS_Data!B1065</f>
        <v>0</v>
      </c>
    </row>
    <row r="1066" spans="1:8" x14ac:dyDescent="0.5">
      <c r="A1066" s="9">
        <f>+IS_Data!C1066</f>
        <v>0</v>
      </c>
      <c r="B1066" s="135">
        <f>IF('Summary P&amp;L'!$F$4="Libs Master","Libs Master",IF(AND('Summary P&amp;L'!$F$4="Liberatores Rollup",AND(H1066&lt;&gt;"Libs_G_MA",H1066&lt;&gt;"Libs_G_PH"))=TRUE,"Liberatores Rollup",IF(AND('Summary P&amp;L'!$F$4="Libs Grill Rollup",OR(H1066="Libs_G_MA",H1066="Libs_G_PH"))=TRUE,"Libs Grill Rollup",H1066)))</f>
        <v>0</v>
      </c>
      <c r="C1066" s="9">
        <f>+IS_Data!A1066</f>
        <v>0</v>
      </c>
      <c r="D1066" s="9">
        <f ca="1">+SUM(OFFSET(IS_Data!D1066,0,('Summary P&amp;L'!$D$6-2018-1)*12):OFFSET(IS_Data!D1066,0,('Summary P&amp;L'!$D$6-2018-1)*12+'Summary P&amp;L'!$B$2-1))</f>
        <v>0</v>
      </c>
      <c r="E1066" s="9">
        <f ca="1">OFFSET(IS_Data!D1066,0,('Summary P&amp;L'!$D$6-2018)*12+'Summary P&amp;L'!$B$2-1)</f>
        <v>0</v>
      </c>
      <c r="F1066" s="9">
        <f ca="1">OFFSET(IS_Data!D1066,0,('Summary P&amp;L'!$D$6-2018-1)*12+'Summary P&amp;L'!$B$2-1)</f>
        <v>0</v>
      </c>
      <c r="G1066" s="7">
        <f ca="1">+SUM(OFFSET(IS_Data!D1066,0,(-2015+'Summary P&amp;L'!$D$6)*12+'Summary P&amp;L'!$B$1-1):OFFSET(IS_Data!D1066,0,(-2015+'Summary P&amp;L'!$D$6)*12*2-1))</f>
        <v>0</v>
      </c>
      <c r="H1066" s="10">
        <f>IS_Data!B1066</f>
        <v>0</v>
      </c>
    </row>
    <row r="1067" spans="1:8" x14ac:dyDescent="0.5">
      <c r="A1067" s="9">
        <f>+IS_Data!C1067</f>
        <v>0</v>
      </c>
      <c r="B1067" s="135">
        <f>IF('Summary P&amp;L'!$F$4="Libs Master","Libs Master",IF(AND('Summary P&amp;L'!$F$4="Liberatores Rollup",AND(H1067&lt;&gt;"Libs_G_MA",H1067&lt;&gt;"Libs_G_PH"))=TRUE,"Liberatores Rollup",IF(AND('Summary P&amp;L'!$F$4="Libs Grill Rollup",OR(H1067="Libs_G_MA",H1067="Libs_G_PH"))=TRUE,"Libs Grill Rollup",H1067)))</f>
        <v>0</v>
      </c>
      <c r="C1067" s="9">
        <f>+IS_Data!A1067</f>
        <v>0</v>
      </c>
      <c r="D1067" s="9">
        <f ca="1">+SUM(OFFSET(IS_Data!D1067,0,('Summary P&amp;L'!$D$6-2018-1)*12):OFFSET(IS_Data!D1067,0,('Summary P&amp;L'!$D$6-2018-1)*12+'Summary P&amp;L'!$B$2-1))</f>
        <v>0</v>
      </c>
      <c r="E1067" s="9">
        <f ca="1">OFFSET(IS_Data!D1067,0,('Summary P&amp;L'!$D$6-2018)*12+'Summary P&amp;L'!$B$2-1)</f>
        <v>0</v>
      </c>
      <c r="F1067" s="9">
        <f ca="1">OFFSET(IS_Data!D1067,0,('Summary P&amp;L'!$D$6-2018-1)*12+'Summary P&amp;L'!$B$2-1)</f>
        <v>0</v>
      </c>
      <c r="G1067" s="7">
        <f ca="1">+SUM(OFFSET(IS_Data!D1067,0,(-2015+'Summary P&amp;L'!$D$6)*12+'Summary P&amp;L'!$B$1-1):OFFSET(IS_Data!D1067,0,(-2015+'Summary P&amp;L'!$D$6)*12*2-1))</f>
        <v>0</v>
      </c>
      <c r="H1067" s="10">
        <f>IS_Data!B1067</f>
        <v>0</v>
      </c>
    </row>
    <row r="1068" spans="1:8" x14ac:dyDescent="0.5">
      <c r="A1068" s="9">
        <f>+IS_Data!C1068</f>
        <v>0</v>
      </c>
      <c r="B1068" s="135">
        <f>IF('Summary P&amp;L'!$F$4="Libs Master","Libs Master",IF(AND('Summary P&amp;L'!$F$4="Liberatores Rollup",AND(H1068&lt;&gt;"Libs_G_MA",H1068&lt;&gt;"Libs_G_PH"))=TRUE,"Liberatores Rollup",IF(AND('Summary P&amp;L'!$F$4="Libs Grill Rollup",OR(H1068="Libs_G_MA",H1068="Libs_G_PH"))=TRUE,"Libs Grill Rollup",H1068)))</f>
        <v>0</v>
      </c>
      <c r="C1068" s="9">
        <f>+IS_Data!A1068</f>
        <v>0</v>
      </c>
      <c r="D1068" s="9">
        <f ca="1">+SUM(OFFSET(IS_Data!D1068,0,('Summary P&amp;L'!$D$6-2018-1)*12):OFFSET(IS_Data!D1068,0,('Summary P&amp;L'!$D$6-2018-1)*12+'Summary P&amp;L'!$B$2-1))</f>
        <v>0</v>
      </c>
      <c r="E1068" s="9">
        <f ca="1">OFFSET(IS_Data!D1068,0,('Summary P&amp;L'!$D$6-2018)*12+'Summary P&amp;L'!$B$2-1)</f>
        <v>0</v>
      </c>
      <c r="F1068" s="9">
        <f ca="1">OFFSET(IS_Data!D1068,0,('Summary P&amp;L'!$D$6-2018-1)*12+'Summary P&amp;L'!$B$2-1)</f>
        <v>0</v>
      </c>
      <c r="G1068" s="7">
        <f ca="1">+SUM(OFFSET(IS_Data!D1068,0,(-2015+'Summary P&amp;L'!$D$6)*12+'Summary P&amp;L'!$B$1-1):OFFSET(IS_Data!D1068,0,(-2015+'Summary P&amp;L'!$D$6)*12*2-1))</f>
        <v>0</v>
      </c>
      <c r="H1068" s="10">
        <f>IS_Data!B1068</f>
        <v>0</v>
      </c>
    </row>
    <row r="1069" spans="1:8" x14ac:dyDescent="0.5">
      <c r="A1069" s="9">
        <f>+IS_Data!C1069</f>
        <v>0</v>
      </c>
      <c r="B1069" s="135">
        <f>IF('Summary P&amp;L'!$F$4="Libs Master","Libs Master",IF(AND('Summary P&amp;L'!$F$4="Liberatores Rollup",AND(H1069&lt;&gt;"Libs_G_MA",H1069&lt;&gt;"Libs_G_PH"))=TRUE,"Liberatores Rollup",IF(AND('Summary P&amp;L'!$F$4="Libs Grill Rollup",OR(H1069="Libs_G_MA",H1069="Libs_G_PH"))=TRUE,"Libs Grill Rollup",H1069)))</f>
        <v>0</v>
      </c>
      <c r="C1069" s="9">
        <f>+IS_Data!A1069</f>
        <v>0</v>
      </c>
      <c r="D1069" s="9">
        <f ca="1">+SUM(OFFSET(IS_Data!D1069,0,('Summary P&amp;L'!$D$6-2018-1)*12):OFFSET(IS_Data!D1069,0,('Summary P&amp;L'!$D$6-2018-1)*12+'Summary P&amp;L'!$B$2-1))</f>
        <v>0</v>
      </c>
      <c r="E1069" s="9">
        <f ca="1">OFFSET(IS_Data!D1069,0,('Summary P&amp;L'!$D$6-2018)*12+'Summary P&amp;L'!$B$2-1)</f>
        <v>0</v>
      </c>
      <c r="F1069" s="9">
        <f ca="1">OFFSET(IS_Data!D1069,0,('Summary P&amp;L'!$D$6-2018-1)*12+'Summary P&amp;L'!$B$2-1)</f>
        <v>0</v>
      </c>
      <c r="G1069" s="7">
        <f ca="1">+SUM(OFFSET(IS_Data!D1069,0,(-2015+'Summary P&amp;L'!$D$6)*12+'Summary P&amp;L'!$B$1-1):OFFSET(IS_Data!D1069,0,(-2015+'Summary P&amp;L'!$D$6)*12*2-1))</f>
        <v>0</v>
      </c>
      <c r="H1069" s="10">
        <f>IS_Data!B1069</f>
        <v>0</v>
      </c>
    </row>
    <row r="1070" spans="1:8" x14ac:dyDescent="0.5">
      <c r="A1070" s="9">
        <f>+IS_Data!C1070</f>
        <v>0</v>
      </c>
      <c r="B1070" s="135">
        <f>IF('Summary P&amp;L'!$F$4="Libs Master","Libs Master",IF(AND('Summary P&amp;L'!$F$4="Liberatores Rollup",AND(H1070&lt;&gt;"Libs_G_MA",H1070&lt;&gt;"Libs_G_PH"))=TRUE,"Liberatores Rollup",IF(AND('Summary P&amp;L'!$F$4="Libs Grill Rollup",OR(H1070="Libs_G_MA",H1070="Libs_G_PH"))=TRUE,"Libs Grill Rollup",H1070)))</f>
        <v>0</v>
      </c>
      <c r="C1070" s="9">
        <f>+IS_Data!A1070</f>
        <v>0</v>
      </c>
      <c r="D1070" s="9">
        <f ca="1">+SUM(OFFSET(IS_Data!D1070,0,('Summary P&amp;L'!$D$6-2018-1)*12):OFFSET(IS_Data!D1070,0,('Summary P&amp;L'!$D$6-2018-1)*12+'Summary P&amp;L'!$B$2-1))</f>
        <v>0</v>
      </c>
      <c r="E1070" s="9">
        <f ca="1">OFFSET(IS_Data!D1070,0,('Summary P&amp;L'!$D$6-2018)*12+'Summary P&amp;L'!$B$2-1)</f>
        <v>0</v>
      </c>
      <c r="F1070" s="9">
        <f ca="1">OFFSET(IS_Data!D1070,0,('Summary P&amp;L'!$D$6-2018-1)*12+'Summary P&amp;L'!$B$2-1)</f>
        <v>0</v>
      </c>
      <c r="G1070" s="7">
        <f ca="1">+SUM(OFFSET(IS_Data!D1070,0,(-2015+'Summary P&amp;L'!$D$6)*12+'Summary P&amp;L'!$B$1-1):OFFSET(IS_Data!D1070,0,(-2015+'Summary P&amp;L'!$D$6)*12*2-1))</f>
        <v>0</v>
      </c>
      <c r="H1070" s="10">
        <f>IS_Data!B1070</f>
        <v>0</v>
      </c>
    </row>
    <row r="1071" spans="1:8" x14ac:dyDescent="0.5">
      <c r="A1071" s="9">
        <f>+IS_Data!C1071</f>
        <v>0</v>
      </c>
      <c r="B1071" s="135">
        <f>IF('Summary P&amp;L'!$F$4="Libs Master","Libs Master",IF(AND('Summary P&amp;L'!$F$4="Liberatores Rollup",AND(H1071&lt;&gt;"Libs_G_MA",H1071&lt;&gt;"Libs_G_PH"))=TRUE,"Liberatores Rollup",IF(AND('Summary P&amp;L'!$F$4="Libs Grill Rollup",OR(H1071="Libs_G_MA",H1071="Libs_G_PH"))=TRUE,"Libs Grill Rollup",H1071)))</f>
        <v>0</v>
      </c>
      <c r="C1071" s="9">
        <f>+IS_Data!A1071</f>
        <v>0</v>
      </c>
      <c r="D1071" s="9">
        <f ca="1">+SUM(OFFSET(IS_Data!D1071,0,('Summary P&amp;L'!$D$6-2018-1)*12):OFFSET(IS_Data!D1071,0,('Summary P&amp;L'!$D$6-2018-1)*12+'Summary P&amp;L'!$B$2-1))</f>
        <v>0</v>
      </c>
      <c r="E1071" s="9">
        <f ca="1">OFFSET(IS_Data!D1071,0,('Summary P&amp;L'!$D$6-2018)*12+'Summary P&amp;L'!$B$2-1)</f>
        <v>0</v>
      </c>
      <c r="F1071" s="9">
        <f ca="1">OFFSET(IS_Data!D1071,0,('Summary P&amp;L'!$D$6-2018-1)*12+'Summary P&amp;L'!$B$2-1)</f>
        <v>0</v>
      </c>
      <c r="G1071" s="7">
        <f ca="1">+SUM(OFFSET(IS_Data!D1071,0,(-2015+'Summary P&amp;L'!$D$6)*12+'Summary P&amp;L'!$B$1-1):OFFSET(IS_Data!D1071,0,(-2015+'Summary P&amp;L'!$D$6)*12*2-1))</f>
        <v>0</v>
      </c>
      <c r="H1071" s="10">
        <f>IS_Data!B1071</f>
        <v>0</v>
      </c>
    </row>
    <row r="1072" spans="1:8" x14ac:dyDescent="0.5">
      <c r="A1072" s="9">
        <f>+IS_Data!C1072</f>
        <v>0</v>
      </c>
      <c r="B1072" s="135">
        <f>IF('Summary P&amp;L'!$F$4="Libs Master","Libs Master",IF(AND('Summary P&amp;L'!$F$4="Liberatores Rollup",AND(H1072&lt;&gt;"Libs_G_MA",H1072&lt;&gt;"Libs_G_PH"))=TRUE,"Liberatores Rollup",IF(AND('Summary P&amp;L'!$F$4="Libs Grill Rollup",OR(H1072="Libs_G_MA",H1072="Libs_G_PH"))=TRUE,"Libs Grill Rollup",H1072)))</f>
        <v>0</v>
      </c>
      <c r="C1072" s="9">
        <f>+IS_Data!A1072</f>
        <v>0</v>
      </c>
      <c r="D1072" s="9">
        <f ca="1">+SUM(OFFSET(IS_Data!D1072,0,('Summary P&amp;L'!$D$6-2018-1)*12):OFFSET(IS_Data!D1072,0,('Summary P&amp;L'!$D$6-2018-1)*12+'Summary P&amp;L'!$B$2-1))</f>
        <v>0</v>
      </c>
      <c r="E1072" s="9">
        <f ca="1">OFFSET(IS_Data!D1072,0,('Summary P&amp;L'!$D$6-2018)*12+'Summary P&amp;L'!$B$2-1)</f>
        <v>0</v>
      </c>
      <c r="F1072" s="9">
        <f ca="1">OFFSET(IS_Data!D1072,0,('Summary P&amp;L'!$D$6-2018-1)*12+'Summary P&amp;L'!$B$2-1)</f>
        <v>0</v>
      </c>
      <c r="G1072" s="7">
        <f ca="1">+SUM(OFFSET(IS_Data!D1072,0,(-2015+'Summary P&amp;L'!$D$6)*12+'Summary P&amp;L'!$B$1-1):OFFSET(IS_Data!D1072,0,(-2015+'Summary P&amp;L'!$D$6)*12*2-1))</f>
        <v>0</v>
      </c>
      <c r="H1072" s="10">
        <f>IS_Data!B1072</f>
        <v>0</v>
      </c>
    </row>
    <row r="1073" spans="1:8" x14ac:dyDescent="0.5">
      <c r="A1073" s="9">
        <f>+IS_Data!C1073</f>
        <v>0</v>
      </c>
      <c r="B1073" s="135">
        <f>IF('Summary P&amp;L'!$F$4="Libs Master","Libs Master",IF(AND('Summary P&amp;L'!$F$4="Liberatores Rollup",AND(H1073&lt;&gt;"Libs_G_MA",H1073&lt;&gt;"Libs_G_PH"))=TRUE,"Liberatores Rollup",IF(AND('Summary P&amp;L'!$F$4="Libs Grill Rollup",OR(H1073="Libs_G_MA",H1073="Libs_G_PH"))=TRUE,"Libs Grill Rollup",H1073)))</f>
        <v>0</v>
      </c>
      <c r="C1073" s="9">
        <f>+IS_Data!A1073</f>
        <v>0</v>
      </c>
      <c r="D1073" s="9">
        <f ca="1">+SUM(OFFSET(IS_Data!D1073,0,('Summary P&amp;L'!$D$6-2018-1)*12):OFFSET(IS_Data!D1073,0,('Summary P&amp;L'!$D$6-2018-1)*12+'Summary P&amp;L'!$B$2-1))</f>
        <v>0</v>
      </c>
      <c r="E1073" s="9">
        <f ca="1">OFFSET(IS_Data!D1073,0,('Summary P&amp;L'!$D$6-2018)*12+'Summary P&amp;L'!$B$2-1)</f>
        <v>0</v>
      </c>
      <c r="F1073" s="9">
        <f ca="1">OFFSET(IS_Data!D1073,0,('Summary P&amp;L'!$D$6-2018-1)*12+'Summary P&amp;L'!$B$2-1)</f>
        <v>0</v>
      </c>
      <c r="G1073" s="7">
        <f ca="1">+SUM(OFFSET(IS_Data!D1073,0,(-2015+'Summary P&amp;L'!$D$6)*12+'Summary P&amp;L'!$B$1-1):OFFSET(IS_Data!D1073,0,(-2015+'Summary P&amp;L'!$D$6)*12*2-1))</f>
        <v>0</v>
      </c>
      <c r="H1073" s="10">
        <f>IS_Data!B1073</f>
        <v>0</v>
      </c>
    </row>
    <row r="1074" spans="1:8" x14ac:dyDescent="0.5">
      <c r="A1074" s="9">
        <f>+IS_Data!C1074</f>
        <v>0</v>
      </c>
      <c r="B1074" s="135">
        <f>IF('Summary P&amp;L'!$F$4="Libs Master","Libs Master",IF(AND('Summary P&amp;L'!$F$4="Liberatores Rollup",AND(H1074&lt;&gt;"Libs_G_MA",H1074&lt;&gt;"Libs_G_PH"))=TRUE,"Liberatores Rollup",IF(AND('Summary P&amp;L'!$F$4="Libs Grill Rollup",OR(H1074="Libs_G_MA",H1074="Libs_G_PH"))=TRUE,"Libs Grill Rollup",H1074)))</f>
        <v>0</v>
      </c>
      <c r="C1074" s="9">
        <f>+IS_Data!A1074</f>
        <v>0</v>
      </c>
      <c r="D1074" s="9">
        <f ca="1">+SUM(OFFSET(IS_Data!D1074,0,('Summary P&amp;L'!$D$6-2018-1)*12):OFFSET(IS_Data!D1074,0,('Summary P&amp;L'!$D$6-2018-1)*12+'Summary P&amp;L'!$B$2-1))</f>
        <v>0</v>
      </c>
      <c r="E1074" s="9">
        <f ca="1">OFFSET(IS_Data!D1074,0,('Summary P&amp;L'!$D$6-2018)*12+'Summary P&amp;L'!$B$2-1)</f>
        <v>0</v>
      </c>
      <c r="F1074" s="9">
        <f ca="1">OFFSET(IS_Data!D1074,0,('Summary P&amp;L'!$D$6-2018-1)*12+'Summary P&amp;L'!$B$2-1)</f>
        <v>0</v>
      </c>
      <c r="G1074" s="7">
        <f ca="1">+SUM(OFFSET(IS_Data!D1074,0,(-2015+'Summary P&amp;L'!$D$6)*12+'Summary P&amp;L'!$B$1-1):OFFSET(IS_Data!D1074,0,(-2015+'Summary P&amp;L'!$D$6)*12*2-1))</f>
        <v>0</v>
      </c>
      <c r="H1074" s="10">
        <f>IS_Data!B1074</f>
        <v>0</v>
      </c>
    </row>
    <row r="1075" spans="1:8" x14ac:dyDescent="0.5">
      <c r="A1075" s="9">
        <f>+IS_Data!C1075</f>
        <v>0</v>
      </c>
      <c r="B1075" s="135">
        <f>IF('Summary P&amp;L'!$F$4="Libs Master","Libs Master",IF(AND('Summary P&amp;L'!$F$4="Liberatores Rollup",AND(H1075&lt;&gt;"Libs_G_MA",H1075&lt;&gt;"Libs_G_PH"))=TRUE,"Liberatores Rollup",IF(AND('Summary P&amp;L'!$F$4="Libs Grill Rollup",OR(H1075="Libs_G_MA",H1075="Libs_G_PH"))=TRUE,"Libs Grill Rollup",H1075)))</f>
        <v>0</v>
      </c>
      <c r="C1075" s="9">
        <f>+IS_Data!A1075</f>
        <v>0</v>
      </c>
      <c r="D1075" s="9">
        <f ca="1">+SUM(OFFSET(IS_Data!D1075,0,('Summary P&amp;L'!$D$6-2018-1)*12):OFFSET(IS_Data!D1075,0,('Summary P&amp;L'!$D$6-2018-1)*12+'Summary P&amp;L'!$B$2-1))</f>
        <v>0</v>
      </c>
      <c r="E1075" s="9">
        <f ca="1">OFFSET(IS_Data!D1075,0,('Summary P&amp;L'!$D$6-2018)*12+'Summary P&amp;L'!$B$2-1)</f>
        <v>0</v>
      </c>
      <c r="F1075" s="9">
        <f ca="1">OFFSET(IS_Data!D1075,0,('Summary P&amp;L'!$D$6-2018-1)*12+'Summary P&amp;L'!$B$2-1)</f>
        <v>0</v>
      </c>
      <c r="G1075" s="7">
        <f ca="1">+SUM(OFFSET(IS_Data!D1075,0,(-2015+'Summary P&amp;L'!$D$6)*12+'Summary P&amp;L'!$B$1-1):OFFSET(IS_Data!D1075,0,(-2015+'Summary P&amp;L'!$D$6)*12*2-1))</f>
        <v>0</v>
      </c>
      <c r="H1075" s="10">
        <f>IS_Data!B1075</f>
        <v>0</v>
      </c>
    </row>
    <row r="1076" spans="1:8" x14ac:dyDescent="0.5">
      <c r="A1076" s="9">
        <f>+IS_Data!C1076</f>
        <v>0</v>
      </c>
      <c r="B1076" s="135">
        <f>IF('Summary P&amp;L'!$F$4="Libs Master","Libs Master",IF(AND('Summary P&amp;L'!$F$4="Liberatores Rollup",AND(H1076&lt;&gt;"Libs_G_MA",H1076&lt;&gt;"Libs_G_PH"))=TRUE,"Liberatores Rollup",IF(AND('Summary P&amp;L'!$F$4="Libs Grill Rollup",OR(H1076="Libs_G_MA",H1076="Libs_G_PH"))=TRUE,"Libs Grill Rollup",H1076)))</f>
        <v>0</v>
      </c>
      <c r="C1076" s="9">
        <f>+IS_Data!A1076</f>
        <v>0</v>
      </c>
      <c r="D1076" s="9">
        <f ca="1">+SUM(OFFSET(IS_Data!D1076,0,('Summary P&amp;L'!$D$6-2018-1)*12):OFFSET(IS_Data!D1076,0,('Summary P&amp;L'!$D$6-2018-1)*12+'Summary P&amp;L'!$B$2-1))</f>
        <v>0</v>
      </c>
      <c r="E1076" s="9">
        <f ca="1">OFFSET(IS_Data!D1076,0,('Summary P&amp;L'!$D$6-2018)*12+'Summary P&amp;L'!$B$2-1)</f>
        <v>0</v>
      </c>
      <c r="F1076" s="9">
        <f ca="1">OFFSET(IS_Data!D1076,0,('Summary P&amp;L'!$D$6-2018-1)*12+'Summary P&amp;L'!$B$2-1)</f>
        <v>0</v>
      </c>
      <c r="G1076" s="7">
        <f ca="1">+SUM(OFFSET(IS_Data!D1076,0,(-2015+'Summary P&amp;L'!$D$6)*12+'Summary P&amp;L'!$B$1-1):OFFSET(IS_Data!D1076,0,(-2015+'Summary P&amp;L'!$D$6)*12*2-1))</f>
        <v>0</v>
      </c>
      <c r="H1076" s="10">
        <f>IS_Data!B1076</f>
        <v>0</v>
      </c>
    </row>
    <row r="1077" spans="1:8" x14ac:dyDescent="0.5">
      <c r="A1077" s="9">
        <f>+IS_Data!C1077</f>
        <v>0</v>
      </c>
      <c r="B1077" s="135">
        <f>IF('Summary P&amp;L'!$F$4="Libs Master","Libs Master",IF(AND('Summary P&amp;L'!$F$4="Liberatores Rollup",AND(H1077&lt;&gt;"Libs_G_MA",H1077&lt;&gt;"Libs_G_PH"))=TRUE,"Liberatores Rollup",IF(AND('Summary P&amp;L'!$F$4="Libs Grill Rollup",OR(H1077="Libs_G_MA",H1077="Libs_G_PH"))=TRUE,"Libs Grill Rollup",H1077)))</f>
        <v>0</v>
      </c>
      <c r="C1077" s="9">
        <f>+IS_Data!A1077</f>
        <v>0</v>
      </c>
      <c r="D1077" s="9">
        <f ca="1">+SUM(OFFSET(IS_Data!D1077,0,('Summary P&amp;L'!$D$6-2018-1)*12):OFFSET(IS_Data!D1077,0,('Summary P&amp;L'!$D$6-2018-1)*12+'Summary P&amp;L'!$B$2-1))</f>
        <v>0</v>
      </c>
      <c r="E1077" s="9">
        <f ca="1">OFFSET(IS_Data!D1077,0,('Summary P&amp;L'!$D$6-2018)*12+'Summary P&amp;L'!$B$2-1)</f>
        <v>0</v>
      </c>
      <c r="F1077" s="9">
        <f ca="1">OFFSET(IS_Data!D1077,0,('Summary P&amp;L'!$D$6-2018-1)*12+'Summary P&amp;L'!$B$2-1)</f>
        <v>0</v>
      </c>
      <c r="G1077" s="7">
        <f ca="1">+SUM(OFFSET(IS_Data!D1077,0,(-2015+'Summary P&amp;L'!$D$6)*12+'Summary P&amp;L'!$B$1-1):OFFSET(IS_Data!D1077,0,(-2015+'Summary P&amp;L'!$D$6)*12*2-1))</f>
        <v>0</v>
      </c>
      <c r="H1077" s="10">
        <f>IS_Data!B1077</f>
        <v>0</v>
      </c>
    </row>
    <row r="1078" spans="1:8" x14ac:dyDescent="0.5">
      <c r="A1078" s="9">
        <f>+IS_Data!C1078</f>
        <v>0</v>
      </c>
      <c r="B1078" s="135">
        <f>IF('Summary P&amp;L'!$F$4="Libs Master","Libs Master",IF(AND('Summary P&amp;L'!$F$4="Liberatores Rollup",AND(H1078&lt;&gt;"Libs_G_MA",H1078&lt;&gt;"Libs_G_PH"))=TRUE,"Liberatores Rollup",IF(AND('Summary P&amp;L'!$F$4="Libs Grill Rollup",OR(H1078="Libs_G_MA",H1078="Libs_G_PH"))=TRUE,"Libs Grill Rollup",H1078)))</f>
        <v>0</v>
      </c>
      <c r="C1078" s="9">
        <f>+IS_Data!A1078</f>
        <v>0</v>
      </c>
      <c r="D1078" s="9">
        <f ca="1">+SUM(OFFSET(IS_Data!D1078,0,('Summary P&amp;L'!$D$6-2018-1)*12):OFFSET(IS_Data!D1078,0,('Summary P&amp;L'!$D$6-2018-1)*12+'Summary P&amp;L'!$B$2-1))</f>
        <v>0</v>
      </c>
      <c r="E1078" s="9">
        <f ca="1">OFFSET(IS_Data!D1078,0,('Summary P&amp;L'!$D$6-2018)*12+'Summary P&amp;L'!$B$2-1)</f>
        <v>0</v>
      </c>
      <c r="F1078" s="9">
        <f ca="1">OFFSET(IS_Data!D1078,0,('Summary P&amp;L'!$D$6-2018-1)*12+'Summary P&amp;L'!$B$2-1)</f>
        <v>0</v>
      </c>
      <c r="G1078" s="7">
        <f ca="1">+SUM(OFFSET(IS_Data!D1078,0,(-2015+'Summary P&amp;L'!$D$6)*12+'Summary P&amp;L'!$B$1-1):OFFSET(IS_Data!D1078,0,(-2015+'Summary P&amp;L'!$D$6)*12*2-1))</f>
        <v>0</v>
      </c>
      <c r="H1078" s="10">
        <f>IS_Data!B1078</f>
        <v>0</v>
      </c>
    </row>
    <row r="1079" spans="1:8" x14ac:dyDescent="0.5">
      <c r="A1079" s="9">
        <f>+IS_Data!C1079</f>
        <v>0</v>
      </c>
      <c r="B1079" s="135">
        <f>IF('Summary P&amp;L'!$F$4="Libs Master","Libs Master",IF(AND('Summary P&amp;L'!$F$4="Liberatores Rollup",AND(H1079&lt;&gt;"Libs_G_MA",H1079&lt;&gt;"Libs_G_PH"))=TRUE,"Liberatores Rollup",IF(AND('Summary P&amp;L'!$F$4="Libs Grill Rollup",OR(H1079="Libs_G_MA",H1079="Libs_G_PH"))=TRUE,"Libs Grill Rollup",H1079)))</f>
        <v>0</v>
      </c>
      <c r="C1079" s="9">
        <f>+IS_Data!A1079</f>
        <v>0</v>
      </c>
      <c r="D1079" s="9">
        <f ca="1">+SUM(OFFSET(IS_Data!D1079,0,('Summary P&amp;L'!$D$6-2018-1)*12):OFFSET(IS_Data!D1079,0,('Summary P&amp;L'!$D$6-2018-1)*12+'Summary P&amp;L'!$B$2-1))</f>
        <v>0</v>
      </c>
      <c r="E1079" s="9">
        <f ca="1">OFFSET(IS_Data!D1079,0,('Summary P&amp;L'!$D$6-2018)*12+'Summary P&amp;L'!$B$2-1)</f>
        <v>0</v>
      </c>
      <c r="F1079" s="9">
        <f ca="1">OFFSET(IS_Data!D1079,0,('Summary P&amp;L'!$D$6-2018-1)*12+'Summary P&amp;L'!$B$2-1)</f>
        <v>0</v>
      </c>
      <c r="G1079" s="7">
        <f ca="1">+SUM(OFFSET(IS_Data!D1079,0,(-2015+'Summary P&amp;L'!$D$6)*12+'Summary P&amp;L'!$B$1-1):OFFSET(IS_Data!D1079,0,(-2015+'Summary P&amp;L'!$D$6)*12*2-1))</f>
        <v>0</v>
      </c>
      <c r="H1079" s="10">
        <f>IS_Data!B1079</f>
        <v>0</v>
      </c>
    </row>
    <row r="1080" spans="1:8" x14ac:dyDescent="0.5">
      <c r="A1080" s="9">
        <f>+IS_Data!C1080</f>
        <v>0</v>
      </c>
      <c r="B1080" s="135">
        <f>IF('Summary P&amp;L'!$F$4="Libs Master","Libs Master",IF(AND('Summary P&amp;L'!$F$4="Liberatores Rollup",AND(H1080&lt;&gt;"Libs_G_MA",H1080&lt;&gt;"Libs_G_PH"))=TRUE,"Liberatores Rollup",IF(AND('Summary P&amp;L'!$F$4="Libs Grill Rollup",OR(H1080="Libs_G_MA",H1080="Libs_G_PH"))=TRUE,"Libs Grill Rollup",H1080)))</f>
        <v>0</v>
      </c>
      <c r="C1080" s="9">
        <f>+IS_Data!A1080</f>
        <v>0</v>
      </c>
      <c r="D1080" s="9">
        <f ca="1">+SUM(OFFSET(IS_Data!D1080,0,('Summary P&amp;L'!$D$6-2018-1)*12):OFFSET(IS_Data!D1080,0,('Summary P&amp;L'!$D$6-2018-1)*12+'Summary P&amp;L'!$B$2-1))</f>
        <v>0</v>
      </c>
      <c r="E1080" s="9">
        <f ca="1">OFFSET(IS_Data!D1080,0,('Summary P&amp;L'!$D$6-2018)*12+'Summary P&amp;L'!$B$2-1)</f>
        <v>0</v>
      </c>
      <c r="F1080" s="9">
        <f ca="1">OFFSET(IS_Data!D1080,0,('Summary P&amp;L'!$D$6-2018-1)*12+'Summary P&amp;L'!$B$2-1)</f>
        <v>0</v>
      </c>
      <c r="G1080" s="7">
        <f ca="1">+SUM(OFFSET(IS_Data!D1080,0,(-2015+'Summary P&amp;L'!$D$6)*12+'Summary P&amp;L'!$B$1-1):OFFSET(IS_Data!D1080,0,(-2015+'Summary P&amp;L'!$D$6)*12*2-1))</f>
        <v>0</v>
      </c>
      <c r="H1080" s="10">
        <f>IS_Data!B1080</f>
        <v>0</v>
      </c>
    </row>
    <row r="1081" spans="1:8" x14ac:dyDescent="0.5">
      <c r="A1081" s="9">
        <f>+IS_Data!C1081</f>
        <v>0</v>
      </c>
      <c r="B1081" s="135">
        <f>IF('Summary P&amp;L'!$F$4="Libs Master","Libs Master",IF(AND('Summary P&amp;L'!$F$4="Liberatores Rollup",AND(H1081&lt;&gt;"Libs_G_MA",H1081&lt;&gt;"Libs_G_PH"))=TRUE,"Liberatores Rollup",IF(AND('Summary P&amp;L'!$F$4="Libs Grill Rollup",OR(H1081="Libs_G_MA",H1081="Libs_G_PH"))=TRUE,"Libs Grill Rollup",H1081)))</f>
        <v>0</v>
      </c>
      <c r="C1081" s="9">
        <f>+IS_Data!A1081</f>
        <v>0</v>
      </c>
      <c r="D1081" s="9">
        <f ca="1">+SUM(OFFSET(IS_Data!D1081,0,('Summary P&amp;L'!$D$6-2018-1)*12):OFFSET(IS_Data!D1081,0,('Summary P&amp;L'!$D$6-2018-1)*12+'Summary P&amp;L'!$B$2-1))</f>
        <v>0</v>
      </c>
      <c r="E1081" s="9">
        <f ca="1">OFFSET(IS_Data!D1081,0,('Summary P&amp;L'!$D$6-2018)*12+'Summary P&amp;L'!$B$2-1)</f>
        <v>0</v>
      </c>
      <c r="F1081" s="9">
        <f ca="1">OFFSET(IS_Data!D1081,0,('Summary P&amp;L'!$D$6-2018-1)*12+'Summary P&amp;L'!$B$2-1)</f>
        <v>0</v>
      </c>
      <c r="G1081" s="7">
        <f ca="1">+SUM(OFFSET(IS_Data!D1081,0,(-2015+'Summary P&amp;L'!$D$6)*12+'Summary P&amp;L'!$B$1-1):OFFSET(IS_Data!D1081,0,(-2015+'Summary P&amp;L'!$D$6)*12*2-1))</f>
        <v>0</v>
      </c>
      <c r="H1081" s="10">
        <f>IS_Data!B1081</f>
        <v>0</v>
      </c>
    </row>
    <row r="1082" spans="1:8" x14ac:dyDescent="0.5">
      <c r="A1082" s="9">
        <f>+IS_Data!C1082</f>
        <v>0</v>
      </c>
      <c r="B1082" s="135">
        <f>IF('Summary P&amp;L'!$F$4="Libs Master","Libs Master",IF(AND('Summary P&amp;L'!$F$4="Liberatores Rollup",AND(H1082&lt;&gt;"Libs_G_MA",H1082&lt;&gt;"Libs_G_PH"))=TRUE,"Liberatores Rollup",IF(AND('Summary P&amp;L'!$F$4="Libs Grill Rollup",OR(H1082="Libs_G_MA",H1082="Libs_G_PH"))=TRUE,"Libs Grill Rollup",H1082)))</f>
        <v>0</v>
      </c>
      <c r="C1082" s="9">
        <f>+IS_Data!A1082</f>
        <v>0</v>
      </c>
      <c r="D1082" s="9">
        <f ca="1">+SUM(OFFSET(IS_Data!D1082,0,('Summary P&amp;L'!$D$6-2018-1)*12):OFFSET(IS_Data!D1082,0,('Summary P&amp;L'!$D$6-2018-1)*12+'Summary P&amp;L'!$B$2-1))</f>
        <v>0</v>
      </c>
      <c r="E1082" s="9">
        <f ca="1">OFFSET(IS_Data!D1082,0,('Summary P&amp;L'!$D$6-2018)*12+'Summary P&amp;L'!$B$2-1)</f>
        <v>0</v>
      </c>
      <c r="F1082" s="9">
        <f ca="1">OFFSET(IS_Data!D1082,0,('Summary P&amp;L'!$D$6-2018-1)*12+'Summary P&amp;L'!$B$2-1)</f>
        <v>0</v>
      </c>
      <c r="G1082" s="7">
        <f ca="1">+SUM(OFFSET(IS_Data!D1082,0,(-2015+'Summary P&amp;L'!$D$6)*12+'Summary P&amp;L'!$B$1-1):OFFSET(IS_Data!D1082,0,(-2015+'Summary P&amp;L'!$D$6)*12*2-1))</f>
        <v>0</v>
      </c>
      <c r="H1082" s="10">
        <f>IS_Data!B1082</f>
        <v>0</v>
      </c>
    </row>
    <row r="1083" spans="1:8" x14ac:dyDescent="0.5">
      <c r="A1083" s="9">
        <f>+IS_Data!C1083</f>
        <v>0</v>
      </c>
      <c r="B1083" s="135">
        <f>IF('Summary P&amp;L'!$F$4="Libs Master","Libs Master",IF(AND('Summary P&amp;L'!$F$4="Liberatores Rollup",AND(H1083&lt;&gt;"Libs_G_MA",H1083&lt;&gt;"Libs_G_PH"))=TRUE,"Liberatores Rollup",IF(AND('Summary P&amp;L'!$F$4="Libs Grill Rollup",OR(H1083="Libs_G_MA",H1083="Libs_G_PH"))=TRUE,"Libs Grill Rollup",H1083)))</f>
        <v>0</v>
      </c>
      <c r="C1083" s="9">
        <f>+IS_Data!A1083</f>
        <v>0</v>
      </c>
      <c r="D1083" s="9">
        <f ca="1">+SUM(OFFSET(IS_Data!D1083,0,('Summary P&amp;L'!$D$6-2018-1)*12):OFFSET(IS_Data!D1083,0,('Summary P&amp;L'!$D$6-2018-1)*12+'Summary P&amp;L'!$B$2-1))</f>
        <v>0</v>
      </c>
      <c r="E1083" s="9">
        <f ca="1">OFFSET(IS_Data!D1083,0,('Summary P&amp;L'!$D$6-2018)*12+'Summary P&amp;L'!$B$2-1)</f>
        <v>0</v>
      </c>
      <c r="F1083" s="9">
        <f ca="1">OFFSET(IS_Data!D1083,0,('Summary P&amp;L'!$D$6-2018-1)*12+'Summary P&amp;L'!$B$2-1)</f>
        <v>0</v>
      </c>
      <c r="G1083" s="7">
        <f ca="1">+SUM(OFFSET(IS_Data!D1083,0,(-2015+'Summary P&amp;L'!$D$6)*12+'Summary P&amp;L'!$B$1-1):OFFSET(IS_Data!D1083,0,(-2015+'Summary P&amp;L'!$D$6)*12*2-1))</f>
        <v>0</v>
      </c>
      <c r="H1083" s="10">
        <f>IS_Data!B1083</f>
        <v>0</v>
      </c>
    </row>
    <row r="1084" spans="1:8" x14ac:dyDescent="0.5">
      <c r="A1084" s="9">
        <f>+IS_Data!C1084</f>
        <v>0</v>
      </c>
      <c r="B1084" s="135">
        <f>IF('Summary P&amp;L'!$F$4="Libs Master","Libs Master",IF(AND('Summary P&amp;L'!$F$4="Liberatores Rollup",AND(H1084&lt;&gt;"Libs_G_MA",H1084&lt;&gt;"Libs_G_PH"))=TRUE,"Liberatores Rollup",IF(AND('Summary P&amp;L'!$F$4="Libs Grill Rollup",OR(H1084="Libs_G_MA",H1084="Libs_G_PH"))=TRUE,"Libs Grill Rollup",H1084)))</f>
        <v>0</v>
      </c>
      <c r="C1084" s="9">
        <f>+IS_Data!A1084</f>
        <v>0</v>
      </c>
      <c r="D1084" s="9">
        <f ca="1">+SUM(OFFSET(IS_Data!D1084,0,('Summary P&amp;L'!$D$6-2018-1)*12):OFFSET(IS_Data!D1084,0,('Summary P&amp;L'!$D$6-2018-1)*12+'Summary P&amp;L'!$B$2-1))</f>
        <v>0</v>
      </c>
      <c r="E1084" s="9">
        <f ca="1">OFFSET(IS_Data!D1084,0,('Summary P&amp;L'!$D$6-2018)*12+'Summary P&amp;L'!$B$2-1)</f>
        <v>0</v>
      </c>
      <c r="F1084" s="9">
        <f ca="1">OFFSET(IS_Data!D1084,0,('Summary P&amp;L'!$D$6-2018-1)*12+'Summary P&amp;L'!$B$2-1)</f>
        <v>0</v>
      </c>
      <c r="G1084" s="7">
        <f ca="1">+SUM(OFFSET(IS_Data!D1084,0,(-2015+'Summary P&amp;L'!$D$6)*12+'Summary P&amp;L'!$B$1-1):OFFSET(IS_Data!D1084,0,(-2015+'Summary P&amp;L'!$D$6)*12*2-1))</f>
        <v>0</v>
      </c>
      <c r="H1084" s="10">
        <f>IS_Data!B1084</f>
        <v>0</v>
      </c>
    </row>
    <row r="1085" spans="1:8" x14ac:dyDescent="0.5">
      <c r="A1085" s="9">
        <f>+IS_Data!C1085</f>
        <v>0</v>
      </c>
      <c r="B1085" s="135">
        <f>IF('Summary P&amp;L'!$F$4="Libs Master","Libs Master",IF(AND('Summary P&amp;L'!$F$4="Liberatores Rollup",AND(H1085&lt;&gt;"Libs_G_MA",H1085&lt;&gt;"Libs_G_PH"))=TRUE,"Liberatores Rollup",IF(AND('Summary P&amp;L'!$F$4="Libs Grill Rollup",OR(H1085="Libs_G_MA",H1085="Libs_G_PH"))=TRUE,"Libs Grill Rollup",H1085)))</f>
        <v>0</v>
      </c>
      <c r="C1085" s="9">
        <f>+IS_Data!A1085</f>
        <v>0</v>
      </c>
      <c r="D1085" s="9">
        <f ca="1">+SUM(OFFSET(IS_Data!D1085,0,('Summary P&amp;L'!$D$6-2018-1)*12):OFFSET(IS_Data!D1085,0,('Summary P&amp;L'!$D$6-2018-1)*12+'Summary P&amp;L'!$B$2-1))</f>
        <v>0</v>
      </c>
      <c r="E1085" s="9">
        <f ca="1">OFFSET(IS_Data!D1085,0,('Summary P&amp;L'!$D$6-2018)*12+'Summary P&amp;L'!$B$2-1)</f>
        <v>0</v>
      </c>
      <c r="F1085" s="9">
        <f ca="1">OFFSET(IS_Data!D1085,0,('Summary P&amp;L'!$D$6-2018-1)*12+'Summary P&amp;L'!$B$2-1)</f>
        <v>0</v>
      </c>
      <c r="G1085" s="7">
        <f ca="1">+SUM(OFFSET(IS_Data!D1085,0,(-2015+'Summary P&amp;L'!$D$6)*12+'Summary P&amp;L'!$B$1-1):OFFSET(IS_Data!D1085,0,(-2015+'Summary P&amp;L'!$D$6)*12*2-1))</f>
        <v>0</v>
      </c>
      <c r="H1085" s="10">
        <f>IS_Data!B1085</f>
        <v>0</v>
      </c>
    </row>
    <row r="1086" spans="1:8" x14ac:dyDescent="0.5">
      <c r="A1086" s="9">
        <f>+IS_Data!C1086</f>
        <v>0</v>
      </c>
      <c r="B1086" s="135">
        <f>IF('Summary P&amp;L'!$F$4="Libs Master","Libs Master",IF(AND('Summary P&amp;L'!$F$4="Liberatores Rollup",AND(H1086&lt;&gt;"Libs_G_MA",H1086&lt;&gt;"Libs_G_PH"))=TRUE,"Liberatores Rollup",IF(AND('Summary P&amp;L'!$F$4="Libs Grill Rollup",OR(H1086="Libs_G_MA",H1086="Libs_G_PH"))=TRUE,"Libs Grill Rollup",H1086)))</f>
        <v>0</v>
      </c>
      <c r="C1086" s="9">
        <f>+IS_Data!A1086</f>
        <v>0</v>
      </c>
      <c r="D1086" s="9">
        <f ca="1">+SUM(OFFSET(IS_Data!D1086,0,('Summary P&amp;L'!$D$6-2018-1)*12):OFFSET(IS_Data!D1086,0,('Summary P&amp;L'!$D$6-2018-1)*12+'Summary P&amp;L'!$B$2-1))</f>
        <v>0</v>
      </c>
      <c r="E1086" s="9">
        <f ca="1">OFFSET(IS_Data!D1086,0,('Summary P&amp;L'!$D$6-2018)*12+'Summary P&amp;L'!$B$2-1)</f>
        <v>0</v>
      </c>
      <c r="F1086" s="9">
        <f ca="1">OFFSET(IS_Data!D1086,0,('Summary P&amp;L'!$D$6-2018-1)*12+'Summary P&amp;L'!$B$2-1)</f>
        <v>0</v>
      </c>
      <c r="G1086" s="7">
        <f ca="1">+SUM(OFFSET(IS_Data!D1086,0,(-2015+'Summary P&amp;L'!$D$6)*12+'Summary P&amp;L'!$B$1-1):OFFSET(IS_Data!D1086,0,(-2015+'Summary P&amp;L'!$D$6)*12*2-1))</f>
        <v>0</v>
      </c>
      <c r="H1086" s="10">
        <f>IS_Data!B1086</f>
        <v>0</v>
      </c>
    </row>
    <row r="1087" spans="1:8" x14ac:dyDescent="0.5">
      <c r="A1087" s="9">
        <f>+IS_Data!C1087</f>
        <v>0</v>
      </c>
      <c r="B1087" s="135">
        <f>IF('Summary P&amp;L'!$F$4="Libs Master","Libs Master",IF(AND('Summary P&amp;L'!$F$4="Liberatores Rollup",AND(H1087&lt;&gt;"Libs_G_MA",H1087&lt;&gt;"Libs_G_PH"))=TRUE,"Liberatores Rollup",IF(AND('Summary P&amp;L'!$F$4="Libs Grill Rollup",OR(H1087="Libs_G_MA",H1087="Libs_G_PH"))=TRUE,"Libs Grill Rollup",H1087)))</f>
        <v>0</v>
      </c>
      <c r="C1087" s="9">
        <f>+IS_Data!A1087</f>
        <v>0</v>
      </c>
      <c r="D1087" s="9">
        <f ca="1">+SUM(OFFSET(IS_Data!D1087,0,('Summary P&amp;L'!$D$6-2018-1)*12):OFFSET(IS_Data!D1087,0,('Summary P&amp;L'!$D$6-2018-1)*12+'Summary P&amp;L'!$B$2-1))</f>
        <v>0</v>
      </c>
      <c r="E1087" s="9">
        <f ca="1">OFFSET(IS_Data!D1087,0,('Summary P&amp;L'!$D$6-2018)*12+'Summary P&amp;L'!$B$2-1)</f>
        <v>0</v>
      </c>
      <c r="F1087" s="9">
        <f ca="1">OFFSET(IS_Data!D1087,0,('Summary P&amp;L'!$D$6-2018-1)*12+'Summary P&amp;L'!$B$2-1)</f>
        <v>0</v>
      </c>
      <c r="G1087" s="7">
        <f ca="1">+SUM(OFFSET(IS_Data!D1087,0,(-2015+'Summary P&amp;L'!$D$6)*12+'Summary P&amp;L'!$B$1-1):OFFSET(IS_Data!D1087,0,(-2015+'Summary P&amp;L'!$D$6)*12*2-1))</f>
        <v>0</v>
      </c>
      <c r="H1087" s="10">
        <f>IS_Data!B1087</f>
        <v>0</v>
      </c>
    </row>
    <row r="1088" spans="1:8" x14ac:dyDescent="0.5">
      <c r="A1088" s="9">
        <f>+IS_Data!C1088</f>
        <v>0</v>
      </c>
      <c r="B1088" s="135">
        <f>IF('Summary P&amp;L'!$F$4="Libs Master","Libs Master",IF(AND('Summary P&amp;L'!$F$4="Liberatores Rollup",AND(H1088&lt;&gt;"Libs_G_MA",H1088&lt;&gt;"Libs_G_PH"))=TRUE,"Liberatores Rollup",IF(AND('Summary P&amp;L'!$F$4="Libs Grill Rollup",OR(H1088="Libs_G_MA",H1088="Libs_G_PH"))=TRUE,"Libs Grill Rollup",H1088)))</f>
        <v>0</v>
      </c>
      <c r="C1088" s="9">
        <f>+IS_Data!A1088</f>
        <v>0</v>
      </c>
      <c r="D1088" s="9">
        <f ca="1">+SUM(OFFSET(IS_Data!D1088,0,('Summary P&amp;L'!$D$6-2018-1)*12):OFFSET(IS_Data!D1088,0,('Summary P&amp;L'!$D$6-2018-1)*12+'Summary P&amp;L'!$B$2-1))</f>
        <v>0</v>
      </c>
      <c r="E1088" s="9">
        <f ca="1">OFFSET(IS_Data!D1088,0,('Summary P&amp;L'!$D$6-2018)*12+'Summary P&amp;L'!$B$2-1)</f>
        <v>0</v>
      </c>
      <c r="F1088" s="9">
        <f ca="1">OFFSET(IS_Data!D1088,0,('Summary P&amp;L'!$D$6-2018-1)*12+'Summary P&amp;L'!$B$2-1)</f>
        <v>0</v>
      </c>
      <c r="G1088" s="7">
        <f ca="1">+SUM(OFFSET(IS_Data!D1088,0,(-2015+'Summary P&amp;L'!$D$6)*12+'Summary P&amp;L'!$B$1-1):OFFSET(IS_Data!D1088,0,(-2015+'Summary P&amp;L'!$D$6)*12*2-1))</f>
        <v>0</v>
      </c>
      <c r="H1088" s="10">
        <f>IS_Data!B1088</f>
        <v>0</v>
      </c>
    </row>
    <row r="1089" spans="1:8" x14ac:dyDescent="0.5">
      <c r="A1089" s="9">
        <f>+IS_Data!C1089</f>
        <v>0</v>
      </c>
      <c r="B1089" s="135">
        <f>IF('Summary P&amp;L'!$F$4="Libs Master","Libs Master",IF(AND('Summary P&amp;L'!$F$4="Liberatores Rollup",AND(H1089&lt;&gt;"Libs_G_MA",H1089&lt;&gt;"Libs_G_PH"))=TRUE,"Liberatores Rollup",IF(AND('Summary P&amp;L'!$F$4="Libs Grill Rollup",OR(H1089="Libs_G_MA",H1089="Libs_G_PH"))=TRUE,"Libs Grill Rollup",H1089)))</f>
        <v>0</v>
      </c>
      <c r="C1089" s="9">
        <f>+IS_Data!A1089</f>
        <v>0</v>
      </c>
      <c r="D1089" s="9">
        <f ca="1">+SUM(OFFSET(IS_Data!D1089,0,('Summary P&amp;L'!$D$6-2018-1)*12):OFFSET(IS_Data!D1089,0,('Summary P&amp;L'!$D$6-2018-1)*12+'Summary P&amp;L'!$B$2-1))</f>
        <v>0</v>
      </c>
      <c r="E1089" s="9">
        <f ca="1">OFFSET(IS_Data!D1089,0,('Summary P&amp;L'!$D$6-2018)*12+'Summary P&amp;L'!$B$2-1)</f>
        <v>0</v>
      </c>
      <c r="F1089" s="9">
        <f ca="1">OFFSET(IS_Data!D1089,0,('Summary P&amp;L'!$D$6-2018-1)*12+'Summary P&amp;L'!$B$2-1)</f>
        <v>0</v>
      </c>
      <c r="G1089" s="7">
        <f ca="1">+SUM(OFFSET(IS_Data!D1089,0,(-2015+'Summary P&amp;L'!$D$6)*12+'Summary P&amp;L'!$B$1-1):OFFSET(IS_Data!D1089,0,(-2015+'Summary P&amp;L'!$D$6)*12*2-1))</f>
        <v>0</v>
      </c>
      <c r="H1089" s="10">
        <f>IS_Data!B1089</f>
        <v>0</v>
      </c>
    </row>
    <row r="1090" spans="1:8" x14ac:dyDescent="0.5">
      <c r="A1090" s="9">
        <f>+IS_Data!C1090</f>
        <v>0</v>
      </c>
      <c r="B1090" s="135">
        <f>IF('Summary P&amp;L'!$F$4="Libs Master","Libs Master",IF(AND('Summary P&amp;L'!$F$4="Liberatores Rollup",AND(H1090&lt;&gt;"Libs_G_MA",H1090&lt;&gt;"Libs_G_PH"))=TRUE,"Liberatores Rollup",IF(AND('Summary P&amp;L'!$F$4="Libs Grill Rollup",OR(H1090="Libs_G_MA",H1090="Libs_G_PH"))=TRUE,"Libs Grill Rollup",H1090)))</f>
        <v>0</v>
      </c>
      <c r="C1090" s="9">
        <f>+IS_Data!A1090</f>
        <v>0</v>
      </c>
      <c r="D1090" s="9">
        <f ca="1">+SUM(OFFSET(IS_Data!D1090,0,('Summary P&amp;L'!$D$6-2018-1)*12):OFFSET(IS_Data!D1090,0,('Summary P&amp;L'!$D$6-2018-1)*12+'Summary P&amp;L'!$B$2-1))</f>
        <v>0</v>
      </c>
      <c r="E1090" s="9">
        <f ca="1">OFFSET(IS_Data!D1090,0,('Summary P&amp;L'!$D$6-2018)*12+'Summary P&amp;L'!$B$2-1)</f>
        <v>0</v>
      </c>
      <c r="F1090" s="9">
        <f ca="1">OFFSET(IS_Data!D1090,0,('Summary P&amp;L'!$D$6-2018-1)*12+'Summary P&amp;L'!$B$2-1)</f>
        <v>0</v>
      </c>
      <c r="G1090" s="7">
        <f ca="1">+SUM(OFFSET(IS_Data!D1090,0,(-2015+'Summary P&amp;L'!$D$6)*12+'Summary P&amp;L'!$B$1-1):OFFSET(IS_Data!D1090,0,(-2015+'Summary P&amp;L'!$D$6)*12*2-1))</f>
        <v>0</v>
      </c>
      <c r="H1090" s="10">
        <f>IS_Data!B1090</f>
        <v>0</v>
      </c>
    </row>
    <row r="1091" spans="1:8" x14ac:dyDescent="0.5">
      <c r="A1091" s="9">
        <f>+IS_Data!C1091</f>
        <v>0</v>
      </c>
      <c r="B1091" s="135">
        <f>IF('Summary P&amp;L'!$F$4="Libs Master","Libs Master",IF(AND('Summary P&amp;L'!$F$4="Liberatores Rollup",AND(H1091&lt;&gt;"Libs_G_MA",H1091&lt;&gt;"Libs_G_PH"))=TRUE,"Liberatores Rollup",IF(AND('Summary P&amp;L'!$F$4="Libs Grill Rollup",OR(H1091="Libs_G_MA",H1091="Libs_G_PH"))=TRUE,"Libs Grill Rollup",H1091)))</f>
        <v>0</v>
      </c>
      <c r="C1091" s="9">
        <f>+IS_Data!A1091</f>
        <v>0</v>
      </c>
      <c r="D1091" s="9">
        <f ca="1">+SUM(OFFSET(IS_Data!D1091,0,('Summary P&amp;L'!$D$6-2018-1)*12):OFFSET(IS_Data!D1091,0,('Summary P&amp;L'!$D$6-2018-1)*12+'Summary P&amp;L'!$B$2-1))</f>
        <v>0</v>
      </c>
      <c r="E1091" s="9">
        <f ca="1">OFFSET(IS_Data!D1091,0,('Summary P&amp;L'!$D$6-2018)*12+'Summary P&amp;L'!$B$2-1)</f>
        <v>0</v>
      </c>
      <c r="F1091" s="9">
        <f ca="1">OFFSET(IS_Data!D1091,0,('Summary P&amp;L'!$D$6-2018-1)*12+'Summary P&amp;L'!$B$2-1)</f>
        <v>0</v>
      </c>
      <c r="G1091" s="7">
        <f ca="1">+SUM(OFFSET(IS_Data!D1091,0,(-2015+'Summary P&amp;L'!$D$6)*12+'Summary P&amp;L'!$B$1-1):OFFSET(IS_Data!D1091,0,(-2015+'Summary P&amp;L'!$D$6)*12*2-1))</f>
        <v>0</v>
      </c>
      <c r="H1091" s="10">
        <f>IS_Data!B1091</f>
        <v>0</v>
      </c>
    </row>
    <row r="1092" spans="1:8" x14ac:dyDescent="0.5">
      <c r="A1092" s="9">
        <f>+IS_Data!C1092</f>
        <v>0</v>
      </c>
      <c r="B1092" s="135">
        <f>IF('Summary P&amp;L'!$F$4="Libs Master","Libs Master",IF(AND('Summary P&amp;L'!$F$4="Liberatores Rollup",AND(H1092&lt;&gt;"Libs_G_MA",H1092&lt;&gt;"Libs_G_PH"))=TRUE,"Liberatores Rollup",IF(AND('Summary P&amp;L'!$F$4="Libs Grill Rollup",OR(H1092="Libs_G_MA",H1092="Libs_G_PH"))=TRUE,"Libs Grill Rollup",H1092)))</f>
        <v>0</v>
      </c>
      <c r="C1092" s="9">
        <f>+IS_Data!A1092</f>
        <v>0</v>
      </c>
      <c r="D1092" s="9">
        <f ca="1">+SUM(OFFSET(IS_Data!D1092,0,('Summary P&amp;L'!$D$6-2018-1)*12):OFFSET(IS_Data!D1092,0,('Summary P&amp;L'!$D$6-2018-1)*12+'Summary P&amp;L'!$B$2-1))</f>
        <v>0</v>
      </c>
      <c r="E1092" s="9">
        <f ca="1">OFFSET(IS_Data!D1092,0,('Summary P&amp;L'!$D$6-2018)*12+'Summary P&amp;L'!$B$2-1)</f>
        <v>0</v>
      </c>
      <c r="F1092" s="9">
        <f ca="1">OFFSET(IS_Data!D1092,0,('Summary P&amp;L'!$D$6-2018-1)*12+'Summary P&amp;L'!$B$2-1)</f>
        <v>0</v>
      </c>
      <c r="G1092" s="7">
        <f ca="1">+SUM(OFFSET(IS_Data!D1092,0,(-2015+'Summary P&amp;L'!$D$6)*12+'Summary P&amp;L'!$B$1-1):OFFSET(IS_Data!D1092,0,(-2015+'Summary P&amp;L'!$D$6)*12*2-1))</f>
        <v>0</v>
      </c>
      <c r="H1092" s="10">
        <f>IS_Data!B1092</f>
        <v>0</v>
      </c>
    </row>
    <row r="1093" spans="1:8" x14ac:dyDescent="0.5">
      <c r="A1093" s="9">
        <f>+IS_Data!C1093</f>
        <v>0</v>
      </c>
      <c r="B1093" s="135">
        <f>IF('Summary P&amp;L'!$F$4="Libs Master","Libs Master",IF(AND('Summary P&amp;L'!$F$4="Liberatores Rollup",AND(H1093&lt;&gt;"Libs_G_MA",H1093&lt;&gt;"Libs_G_PH"))=TRUE,"Liberatores Rollup",IF(AND('Summary P&amp;L'!$F$4="Libs Grill Rollup",OR(H1093="Libs_G_MA",H1093="Libs_G_PH"))=TRUE,"Libs Grill Rollup",H1093)))</f>
        <v>0</v>
      </c>
      <c r="C1093" s="9">
        <f>+IS_Data!A1093</f>
        <v>0</v>
      </c>
      <c r="D1093" s="9">
        <f ca="1">+SUM(OFFSET(IS_Data!D1093,0,('Summary P&amp;L'!$D$6-2018-1)*12):OFFSET(IS_Data!D1093,0,('Summary P&amp;L'!$D$6-2018-1)*12+'Summary P&amp;L'!$B$2-1))</f>
        <v>0</v>
      </c>
      <c r="E1093" s="9">
        <f ca="1">OFFSET(IS_Data!D1093,0,('Summary P&amp;L'!$D$6-2018)*12+'Summary P&amp;L'!$B$2-1)</f>
        <v>0</v>
      </c>
      <c r="F1093" s="9">
        <f ca="1">OFFSET(IS_Data!D1093,0,('Summary P&amp;L'!$D$6-2018-1)*12+'Summary P&amp;L'!$B$2-1)</f>
        <v>0</v>
      </c>
      <c r="G1093" s="7">
        <f ca="1">+SUM(OFFSET(IS_Data!D1093,0,(-2015+'Summary P&amp;L'!$D$6)*12+'Summary P&amp;L'!$B$1-1):OFFSET(IS_Data!D1093,0,(-2015+'Summary P&amp;L'!$D$6)*12*2-1))</f>
        <v>0</v>
      </c>
      <c r="H1093" s="10">
        <f>IS_Data!B1093</f>
        <v>0</v>
      </c>
    </row>
    <row r="1094" spans="1:8" x14ac:dyDescent="0.5">
      <c r="A1094" s="9">
        <f>+IS_Data!C1094</f>
        <v>0</v>
      </c>
      <c r="B1094" s="135">
        <f>IF('Summary P&amp;L'!$F$4="Libs Master","Libs Master",IF(AND('Summary P&amp;L'!$F$4="Liberatores Rollup",AND(H1094&lt;&gt;"Libs_G_MA",H1094&lt;&gt;"Libs_G_PH"))=TRUE,"Liberatores Rollup",IF(AND('Summary P&amp;L'!$F$4="Libs Grill Rollup",OR(H1094="Libs_G_MA",H1094="Libs_G_PH"))=TRUE,"Libs Grill Rollup",H1094)))</f>
        <v>0</v>
      </c>
      <c r="C1094" s="9">
        <f>+IS_Data!A1094</f>
        <v>0</v>
      </c>
      <c r="D1094" s="9">
        <f ca="1">+SUM(OFFSET(IS_Data!D1094,0,('Summary P&amp;L'!$D$6-2018-1)*12):OFFSET(IS_Data!D1094,0,('Summary P&amp;L'!$D$6-2018-1)*12+'Summary P&amp;L'!$B$2-1))</f>
        <v>0</v>
      </c>
      <c r="E1094" s="9">
        <f ca="1">OFFSET(IS_Data!D1094,0,('Summary P&amp;L'!$D$6-2018)*12+'Summary P&amp;L'!$B$2-1)</f>
        <v>0</v>
      </c>
      <c r="F1094" s="9">
        <f ca="1">OFFSET(IS_Data!D1094,0,('Summary P&amp;L'!$D$6-2018-1)*12+'Summary P&amp;L'!$B$2-1)</f>
        <v>0</v>
      </c>
      <c r="G1094" s="7">
        <f ca="1">+SUM(OFFSET(IS_Data!D1094,0,(-2015+'Summary P&amp;L'!$D$6)*12+'Summary P&amp;L'!$B$1-1):OFFSET(IS_Data!D1094,0,(-2015+'Summary P&amp;L'!$D$6)*12*2-1))</f>
        <v>0</v>
      </c>
      <c r="H1094" s="10">
        <f>IS_Data!B1094</f>
        <v>0</v>
      </c>
    </row>
    <row r="1095" spans="1:8" x14ac:dyDescent="0.5">
      <c r="A1095" s="9">
        <f>+IS_Data!C1095</f>
        <v>0</v>
      </c>
      <c r="B1095" s="135">
        <f>IF('Summary P&amp;L'!$F$4="Libs Master","Libs Master",IF(AND('Summary P&amp;L'!$F$4="Liberatores Rollup",AND(H1095&lt;&gt;"Libs_G_MA",H1095&lt;&gt;"Libs_G_PH"))=TRUE,"Liberatores Rollup",IF(AND('Summary P&amp;L'!$F$4="Libs Grill Rollup",OR(H1095="Libs_G_MA",H1095="Libs_G_PH"))=TRUE,"Libs Grill Rollup",H1095)))</f>
        <v>0</v>
      </c>
      <c r="C1095" s="9">
        <f>+IS_Data!A1095</f>
        <v>0</v>
      </c>
      <c r="D1095" s="9">
        <f ca="1">+SUM(OFFSET(IS_Data!D1095,0,('Summary P&amp;L'!$D$6-2018-1)*12):OFFSET(IS_Data!D1095,0,('Summary P&amp;L'!$D$6-2018-1)*12+'Summary P&amp;L'!$B$2-1))</f>
        <v>0</v>
      </c>
      <c r="E1095" s="9">
        <f ca="1">OFFSET(IS_Data!D1095,0,('Summary P&amp;L'!$D$6-2018)*12+'Summary P&amp;L'!$B$2-1)</f>
        <v>0</v>
      </c>
      <c r="F1095" s="9">
        <f ca="1">OFFSET(IS_Data!D1095,0,('Summary P&amp;L'!$D$6-2018-1)*12+'Summary P&amp;L'!$B$2-1)</f>
        <v>0</v>
      </c>
      <c r="G1095" s="7">
        <f ca="1">+SUM(OFFSET(IS_Data!D1095,0,(-2015+'Summary P&amp;L'!$D$6)*12+'Summary P&amp;L'!$B$1-1):OFFSET(IS_Data!D1095,0,(-2015+'Summary P&amp;L'!$D$6)*12*2-1))</f>
        <v>0</v>
      </c>
      <c r="H1095" s="10">
        <f>IS_Data!B1095</f>
        <v>0</v>
      </c>
    </row>
    <row r="1096" spans="1:8" x14ac:dyDescent="0.5">
      <c r="A1096" s="9">
        <f>+IS_Data!C1096</f>
        <v>0</v>
      </c>
      <c r="B1096" s="135">
        <f>IF('Summary P&amp;L'!$F$4="Libs Master","Libs Master",IF(AND('Summary P&amp;L'!$F$4="Liberatores Rollup",AND(H1096&lt;&gt;"Libs_G_MA",H1096&lt;&gt;"Libs_G_PH"))=TRUE,"Liberatores Rollup",IF(AND('Summary P&amp;L'!$F$4="Libs Grill Rollup",OR(H1096="Libs_G_MA",H1096="Libs_G_PH"))=TRUE,"Libs Grill Rollup",H1096)))</f>
        <v>0</v>
      </c>
      <c r="C1096" s="9">
        <f>+IS_Data!A1096</f>
        <v>0</v>
      </c>
      <c r="D1096" s="9">
        <f ca="1">+SUM(OFFSET(IS_Data!D1096,0,('Summary P&amp;L'!$D$6-2018-1)*12):OFFSET(IS_Data!D1096,0,('Summary P&amp;L'!$D$6-2018-1)*12+'Summary P&amp;L'!$B$2-1))</f>
        <v>0</v>
      </c>
      <c r="E1096" s="9">
        <f ca="1">OFFSET(IS_Data!D1096,0,('Summary P&amp;L'!$D$6-2018)*12+'Summary P&amp;L'!$B$2-1)</f>
        <v>0</v>
      </c>
      <c r="F1096" s="9">
        <f ca="1">OFFSET(IS_Data!D1096,0,('Summary P&amp;L'!$D$6-2018-1)*12+'Summary P&amp;L'!$B$2-1)</f>
        <v>0</v>
      </c>
      <c r="G1096" s="7">
        <f ca="1">+SUM(OFFSET(IS_Data!D1096,0,(-2015+'Summary P&amp;L'!$D$6)*12+'Summary P&amp;L'!$B$1-1):OFFSET(IS_Data!D1096,0,(-2015+'Summary P&amp;L'!$D$6)*12*2-1))</f>
        <v>0</v>
      </c>
      <c r="H1096" s="10">
        <f>IS_Data!B1096</f>
        <v>0</v>
      </c>
    </row>
    <row r="1097" spans="1:8" x14ac:dyDescent="0.5">
      <c r="A1097" s="9">
        <f>+IS_Data!C1097</f>
        <v>0</v>
      </c>
      <c r="B1097" s="135">
        <f>IF('Summary P&amp;L'!$F$4="Libs Master","Libs Master",IF(AND('Summary P&amp;L'!$F$4="Liberatores Rollup",AND(H1097&lt;&gt;"Libs_G_MA",H1097&lt;&gt;"Libs_G_PH"))=TRUE,"Liberatores Rollup",IF(AND('Summary P&amp;L'!$F$4="Libs Grill Rollup",OR(H1097="Libs_G_MA",H1097="Libs_G_PH"))=TRUE,"Libs Grill Rollup",H1097)))</f>
        <v>0</v>
      </c>
      <c r="C1097" s="9">
        <f>+IS_Data!A1097</f>
        <v>0</v>
      </c>
      <c r="D1097" s="9">
        <f ca="1">+SUM(OFFSET(IS_Data!D1097,0,('Summary P&amp;L'!$D$6-2018-1)*12):OFFSET(IS_Data!D1097,0,('Summary P&amp;L'!$D$6-2018-1)*12+'Summary P&amp;L'!$B$2-1))</f>
        <v>0</v>
      </c>
      <c r="E1097" s="9">
        <f ca="1">OFFSET(IS_Data!D1097,0,('Summary P&amp;L'!$D$6-2018)*12+'Summary P&amp;L'!$B$2-1)</f>
        <v>0</v>
      </c>
      <c r="F1097" s="9">
        <f ca="1">OFFSET(IS_Data!D1097,0,('Summary P&amp;L'!$D$6-2018-1)*12+'Summary P&amp;L'!$B$2-1)</f>
        <v>0</v>
      </c>
      <c r="G1097" s="7">
        <f ca="1">+SUM(OFFSET(IS_Data!D1097,0,(-2015+'Summary P&amp;L'!$D$6)*12+'Summary P&amp;L'!$B$1-1):OFFSET(IS_Data!D1097,0,(-2015+'Summary P&amp;L'!$D$6)*12*2-1))</f>
        <v>0</v>
      </c>
      <c r="H1097" s="10">
        <f>IS_Data!B1097</f>
        <v>0</v>
      </c>
    </row>
    <row r="1098" spans="1:8" x14ac:dyDescent="0.5">
      <c r="A1098" s="9">
        <f>+IS_Data!C1098</f>
        <v>0</v>
      </c>
      <c r="B1098" s="135">
        <f>IF('Summary P&amp;L'!$F$4="Libs Master","Libs Master",IF(AND('Summary P&amp;L'!$F$4="Liberatores Rollup",AND(H1098&lt;&gt;"Libs_G_MA",H1098&lt;&gt;"Libs_G_PH"))=TRUE,"Liberatores Rollup",IF(AND('Summary P&amp;L'!$F$4="Libs Grill Rollup",OR(H1098="Libs_G_MA",H1098="Libs_G_PH"))=TRUE,"Libs Grill Rollup",H1098)))</f>
        <v>0</v>
      </c>
      <c r="C1098" s="9">
        <f>+IS_Data!A1098</f>
        <v>0</v>
      </c>
      <c r="D1098" s="9">
        <f ca="1">+SUM(OFFSET(IS_Data!D1098,0,('Summary P&amp;L'!$D$6-2018-1)*12):OFFSET(IS_Data!D1098,0,('Summary P&amp;L'!$D$6-2018-1)*12+'Summary P&amp;L'!$B$2-1))</f>
        <v>0</v>
      </c>
      <c r="E1098" s="9">
        <f ca="1">OFFSET(IS_Data!D1098,0,('Summary P&amp;L'!$D$6-2018)*12+'Summary P&amp;L'!$B$2-1)</f>
        <v>0</v>
      </c>
      <c r="F1098" s="9">
        <f ca="1">OFFSET(IS_Data!D1098,0,('Summary P&amp;L'!$D$6-2018-1)*12+'Summary P&amp;L'!$B$2-1)</f>
        <v>0</v>
      </c>
      <c r="G1098" s="7">
        <f ca="1">+SUM(OFFSET(IS_Data!D1098,0,(-2015+'Summary P&amp;L'!$D$6)*12+'Summary P&amp;L'!$B$1-1):OFFSET(IS_Data!D1098,0,(-2015+'Summary P&amp;L'!$D$6)*12*2-1))</f>
        <v>0</v>
      </c>
      <c r="H1098" s="10">
        <f>IS_Data!B1098</f>
        <v>0</v>
      </c>
    </row>
    <row r="1099" spans="1:8" x14ac:dyDescent="0.5">
      <c r="A1099" s="9">
        <f>+IS_Data!C1099</f>
        <v>0</v>
      </c>
      <c r="B1099" s="135">
        <f>IF('Summary P&amp;L'!$F$4="Libs Master","Libs Master",IF(AND('Summary P&amp;L'!$F$4="Liberatores Rollup",AND(H1099&lt;&gt;"Libs_G_MA",H1099&lt;&gt;"Libs_G_PH"))=TRUE,"Liberatores Rollup",IF(AND('Summary P&amp;L'!$F$4="Libs Grill Rollup",OR(H1099="Libs_G_MA",H1099="Libs_G_PH"))=TRUE,"Libs Grill Rollup",H1099)))</f>
        <v>0</v>
      </c>
      <c r="C1099" s="9">
        <f>+IS_Data!A1099</f>
        <v>0</v>
      </c>
      <c r="D1099" s="9">
        <f ca="1">+SUM(OFFSET(IS_Data!D1099,0,('Summary P&amp;L'!$D$6-2018-1)*12):OFFSET(IS_Data!D1099,0,('Summary P&amp;L'!$D$6-2018-1)*12+'Summary P&amp;L'!$B$2-1))</f>
        <v>0</v>
      </c>
      <c r="E1099" s="9">
        <f ca="1">OFFSET(IS_Data!D1099,0,('Summary P&amp;L'!$D$6-2018)*12+'Summary P&amp;L'!$B$2-1)</f>
        <v>0</v>
      </c>
      <c r="F1099" s="9">
        <f ca="1">OFFSET(IS_Data!D1099,0,('Summary P&amp;L'!$D$6-2018-1)*12+'Summary P&amp;L'!$B$2-1)</f>
        <v>0</v>
      </c>
      <c r="G1099" s="7">
        <f ca="1">+SUM(OFFSET(IS_Data!D1099,0,(-2015+'Summary P&amp;L'!$D$6)*12+'Summary P&amp;L'!$B$1-1):OFFSET(IS_Data!D1099,0,(-2015+'Summary P&amp;L'!$D$6)*12*2-1))</f>
        <v>0</v>
      </c>
      <c r="H1099" s="10">
        <f>IS_Data!B1099</f>
        <v>0</v>
      </c>
    </row>
    <row r="1100" spans="1:8" x14ac:dyDescent="0.5">
      <c r="A1100" s="9">
        <f>+IS_Data!C1100</f>
        <v>0</v>
      </c>
      <c r="B1100" s="135">
        <f>IF('Summary P&amp;L'!$F$4="Libs Master","Libs Master",IF(AND('Summary P&amp;L'!$F$4="Liberatores Rollup",AND(H1100&lt;&gt;"Libs_G_MA",H1100&lt;&gt;"Libs_G_PH"))=TRUE,"Liberatores Rollup",IF(AND('Summary P&amp;L'!$F$4="Libs Grill Rollup",OR(H1100="Libs_G_MA",H1100="Libs_G_PH"))=TRUE,"Libs Grill Rollup",H1100)))</f>
        <v>0</v>
      </c>
      <c r="C1100" s="9">
        <f>+IS_Data!A1100</f>
        <v>0</v>
      </c>
      <c r="D1100" s="9">
        <f ca="1">+SUM(OFFSET(IS_Data!D1100,0,('Summary P&amp;L'!$D$6-2018-1)*12):OFFSET(IS_Data!D1100,0,('Summary P&amp;L'!$D$6-2018-1)*12+'Summary P&amp;L'!$B$2-1))</f>
        <v>0</v>
      </c>
      <c r="E1100" s="9">
        <f ca="1">OFFSET(IS_Data!D1100,0,('Summary P&amp;L'!$D$6-2018)*12+'Summary P&amp;L'!$B$2-1)</f>
        <v>0</v>
      </c>
      <c r="F1100" s="9">
        <f ca="1">OFFSET(IS_Data!D1100,0,('Summary P&amp;L'!$D$6-2018-1)*12+'Summary P&amp;L'!$B$2-1)</f>
        <v>0</v>
      </c>
      <c r="G1100" s="7">
        <f ca="1">+SUM(OFFSET(IS_Data!D1100,0,(-2015+'Summary P&amp;L'!$D$6)*12+'Summary P&amp;L'!$B$1-1):OFFSET(IS_Data!D1100,0,(-2015+'Summary P&amp;L'!$D$6)*12*2-1))</f>
        <v>0</v>
      </c>
      <c r="H1100" s="10">
        <f>IS_Data!B1100</f>
        <v>0</v>
      </c>
    </row>
    <row r="1101" spans="1:8" x14ac:dyDescent="0.5">
      <c r="A1101" s="9">
        <f>+IS_Data!C1101</f>
        <v>0</v>
      </c>
      <c r="B1101" s="135">
        <f>IF('Summary P&amp;L'!$F$4="Libs Master","Libs Master",IF(AND('Summary P&amp;L'!$F$4="Liberatores Rollup",AND(H1101&lt;&gt;"Libs_G_MA",H1101&lt;&gt;"Libs_G_PH"))=TRUE,"Liberatores Rollup",IF(AND('Summary P&amp;L'!$F$4="Libs Grill Rollup",OR(H1101="Libs_G_MA",H1101="Libs_G_PH"))=TRUE,"Libs Grill Rollup",H1101)))</f>
        <v>0</v>
      </c>
      <c r="C1101" s="9">
        <f>+IS_Data!A1101</f>
        <v>0</v>
      </c>
      <c r="D1101" s="9">
        <f ca="1">+SUM(OFFSET(IS_Data!D1101,0,('Summary P&amp;L'!$D$6-2018-1)*12):OFFSET(IS_Data!D1101,0,('Summary P&amp;L'!$D$6-2018-1)*12+'Summary P&amp;L'!$B$2-1))</f>
        <v>0</v>
      </c>
      <c r="E1101" s="9">
        <f ca="1">OFFSET(IS_Data!D1101,0,('Summary P&amp;L'!$D$6-2018)*12+'Summary P&amp;L'!$B$2-1)</f>
        <v>0</v>
      </c>
      <c r="F1101" s="9">
        <f ca="1">OFFSET(IS_Data!D1101,0,('Summary P&amp;L'!$D$6-2018-1)*12+'Summary P&amp;L'!$B$2-1)</f>
        <v>0</v>
      </c>
      <c r="G1101" s="7">
        <f ca="1">+SUM(OFFSET(IS_Data!D1101,0,(-2015+'Summary P&amp;L'!$D$6)*12+'Summary P&amp;L'!$B$1-1):OFFSET(IS_Data!D1101,0,(-2015+'Summary P&amp;L'!$D$6)*12*2-1))</f>
        <v>0</v>
      </c>
      <c r="H1101" s="10">
        <f>IS_Data!B1101</f>
        <v>0</v>
      </c>
    </row>
    <row r="1102" spans="1:8" x14ac:dyDescent="0.5">
      <c r="A1102" s="9">
        <f>+IS_Data!C1102</f>
        <v>0</v>
      </c>
      <c r="B1102" s="135">
        <f>IF('Summary P&amp;L'!$F$4="Libs Master","Libs Master",IF(AND('Summary P&amp;L'!$F$4="Liberatores Rollup",AND(H1102&lt;&gt;"Libs_G_MA",H1102&lt;&gt;"Libs_G_PH"))=TRUE,"Liberatores Rollup",IF(AND('Summary P&amp;L'!$F$4="Libs Grill Rollup",OR(H1102="Libs_G_MA",H1102="Libs_G_PH"))=TRUE,"Libs Grill Rollup",H1102)))</f>
        <v>0</v>
      </c>
      <c r="C1102" s="9">
        <f>+IS_Data!A1102</f>
        <v>0</v>
      </c>
      <c r="D1102" s="9">
        <f ca="1">+SUM(OFFSET(IS_Data!D1102,0,('Summary P&amp;L'!$D$6-2018-1)*12):OFFSET(IS_Data!D1102,0,('Summary P&amp;L'!$D$6-2018-1)*12+'Summary P&amp;L'!$B$2-1))</f>
        <v>0</v>
      </c>
      <c r="E1102" s="9">
        <f ca="1">OFFSET(IS_Data!D1102,0,('Summary P&amp;L'!$D$6-2018)*12+'Summary P&amp;L'!$B$2-1)</f>
        <v>0</v>
      </c>
      <c r="F1102" s="9">
        <f ca="1">OFFSET(IS_Data!D1102,0,('Summary P&amp;L'!$D$6-2018-1)*12+'Summary P&amp;L'!$B$2-1)</f>
        <v>0</v>
      </c>
      <c r="G1102" s="7">
        <f ca="1">+SUM(OFFSET(IS_Data!D1102,0,(-2015+'Summary P&amp;L'!$D$6)*12+'Summary P&amp;L'!$B$1-1):OFFSET(IS_Data!D1102,0,(-2015+'Summary P&amp;L'!$D$6)*12*2-1))</f>
        <v>0</v>
      </c>
      <c r="H1102" s="10">
        <f>IS_Data!B1102</f>
        <v>0</v>
      </c>
    </row>
    <row r="1103" spans="1:8" x14ac:dyDescent="0.5">
      <c r="A1103" s="9">
        <f>+IS_Data!C1103</f>
        <v>0</v>
      </c>
      <c r="B1103" s="135">
        <f>IF('Summary P&amp;L'!$F$4="Libs Master","Libs Master",IF(AND('Summary P&amp;L'!$F$4="Liberatores Rollup",AND(H1103&lt;&gt;"Libs_G_MA",H1103&lt;&gt;"Libs_G_PH"))=TRUE,"Liberatores Rollup",IF(AND('Summary P&amp;L'!$F$4="Libs Grill Rollup",OR(H1103="Libs_G_MA",H1103="Libs_G_PH"))=TRUE,"Libs Grill Rollup",H1103)))</f>
        <v>0</v>
      </c>
      <c r="C1103" s="9">
        <f>+IS_Data!A1103</f>
        <v>0</v>
      </c>
      <c r="D1103" s="9">
        <f ca="1">+SUM(OFFSET(IS_Data!D1103,0,('Summary P&amp;L'!$D$6-2018-1)*12):OFFSET(IS_Data!D1103,0,('Summary P&amp;L'!$D$6-2018-1)*12+'Summary P&amp;L'!$B$2-1))</f>
        <v>0</v>
      </c>
      <c r="E1103" s="9">
        <f ca="1">OFFSET(IS_Data!D1103,0,('Summary P&amp;L'!$D$6-2018)*12+'Summary P&amp;L'!$B$2-1)</f>
        <v>0</v>
      </c>
      <c r="F1103" s="9">
        <f ca="1">OFFSET(IS_Data!D1103,0,('Summary P&amp;L'!$D$6-2018-1)*12+'Summary P&amp;L'!$B$2-1)</f>
        <v>0</v>
      </c>
      <c r="G1103" s="7">
        <f ca="1">+SUM(OFFSET(IS_Data!D1103,0,(-2015+'Summary P&amp;L'!$D$6)*12+'Summary P&amp;L'!$B$1-1):OFFSET(IS_Data!D1103,0,(-2015+'Summary P&amp;L'!$D$6)*12*2-1))</f>
        <v>0</v>
      </c>
      <c r="H1103" s="10">
        <f>IS_Data!B1103</f>
        <v>0</v>
      </c>
    </row>
    <row r="1104" spans="1:8" x14ac:dyDescent="0.5">
      <c r="A1104" s="9">
        <f>+IS_Data!C1104</f>
        <v>0</v>
      </c>
      <c r="B1104" s="135">
        <f>IF('Summary P&amp;L'!$F$4="Libs Master","Libs Master",IF(AND('Summary P&amp;L'!$F$4="Liberatores Rollup",AND(H1104&lt;&gt;"Libs_G_MA",H1104&lt;&gt;"Libs_G_PH"))=TRUE,"Liberatores Rollup",IF(AND('Summary P&amp;L'!$F$4="Libs Grill Rollup",OR(H1104="Libs_G_MA",H1104="Libs_G_PH"))=TRUE,"Libs Grill Rollup",H1104)))</f>
        <v>0</v>
      </c>
      <c r="C1104" s="9">
        <f>+IS_Data!A1104</f>
        <v>0</v>
      </c>
      <c r="D1104" s="9">
        <f ca="1">+SUM(OFFSET(IS_Data!D1104,0,('Summary P&amp;L'!$D$6-2018-1)*12):OFFSET(IS_Data!D1104,0,('Summary P&amp;L'!$D$6-2018-1)*12+'Summary P&amp;L'!$B$2-1))</f>
        <v>0</v>
      </c>
      <c r="E1104" s="9">
        <f ca="1">OFFSET(IS_Data!D1104,0,('Summary P&amp;L'!$D$6-2018)*12+'Summary P&amp;L'!$B$2-1)</f>
        <v>0</v>
      </c>
      <c r="F1104" s="9">
        <f ca="1">OFFSET(IS_Data!D1104,0,('Summary P&amp;L'!$D$6-2018-1)*12+'Summary P&amp;L'!$B$2-1)</f>
        <v>0</v>
      </c>
      <c r="G1104" s="7">
        <f ca="1">+SUM(OFFSET(IS_Data!D1104,0,(-2015+'Summary P&amp;L'!$D$6)*12+'Summary P&amp;L'!$B$1-1):OFFSET(IS_Data!D1104,0,(-2015+'Summary P&amp;L'!$D$6)*12*2-1))</f>
        <v>0</v>
      </c>
      <c r="H1104" s="10">
        <f>IS_Data!B1104</f>
        <v>0</v>
      </c>
    </row>
    <row r="1105" spans="1:8" x14ac:dyDescent="0.5">
      <c r="A1105" s="9">
        <f>+IS_Data!C1105</f>
        <v>0</v>
      </c>
      <c r="B1105" s="135">
        <f>IF('Summary P&amp;L'!$F$4="Libs Master","Libs Master",IF(AND('Summary P&amp;L'!$F$4="Liberatores Rollup",AND(H1105&lt;&gt;"Libs_G_MA",H1105&lt;&gt;"Libs_G_PH"))=TRUE,"Liberatores Rollup",IF(AND('Summary P&amp;L'!$F$4="Libs Grill Rollup",OR(H1105="Libs_G_MA",H1105="Libs_G_PH"))=TRUE,"Libs Grill Rollup",H1105)))</f>
        <v>0</v>
      </c>
      <c r="C1105" s="9">
        <f>+IS_Data!A1105</f>
        <v>0</v>
      </c>
      <c r="D1105" s="9">
        <f ca="1">+SUM(OFFSET(IS_Data!D1105,0,('Summary P&amp;L'!$D$6-2018-1)*12):OFFSET(IS_Data!D1105,0,('Summary P&amp;L'!$D$6-2018-1)*12+'Summary P&amp;L'!$B$2-1))</f>
        <v>0</v>
      </c>
      <c r="E1105" s="9">
        <f ca="1">OFFSET(IS_Data!D1105,0,('Summary P&amp;L'!$D$6-2018)*12+'Summary P&amp;L'!$B$2-1)</f>
        <v>0</v>
      </c>
      <c r="F1105" s="9">
        <f ca="1">OFFSET(IS_Data!D1105,0,('Summary P&amp;L'!$D$6-2018-1)*12+'Summary P&amp;L'!$B$2-1)</f>
        <v>0</v>
      </c>
      <c r="G1105" s="7">
        <f ca="1">+SUM(OFFSET(IS_Data!D1105,0,(-2015+'Summary P&amp;L'!$D$6)*12+'Summary P&amp;L'!$B$1-1):OFFSET(IS_Data!D1105,0,(-2015+'Summary P&amp;L'!$D$6)*12*2-1))</f>
        <v>0</v>
      </c>
      <c r="H1105" s="10">
        <f>IS_Data!B1105</f>
        <v>0</v>
      </c>
    </row>
    <row r="1106" spans="1:8" x14ac:dyDescent="0.5">
      <c r="A1106" s="9">
        <f>+IS_Data!C1106</f>
        <v>0</v>
      </c>
      <c r="B1106" s="135">
        <f>IF('Summary P&amp;L'!$F$4="Libs Master","Libs Master",IF(AND('Summary P&amp;L'!$F$4="Liberatores Rollup",AND(H1106&lt;&gt;"Libs_G_MA",H1106&lt;&gt;"Libs_G_PH"))=TRUE,"Liberatores Rollup",IF(AND('Summary P&amp;L'!$F$4="Libs Grill Rollup",OR(H1106="Libs_G_MA",H1106="Libs_G_PH"))=TRUE,"Libs Grill Rollup",H1106)))</f>
        <v>0</v>
      </c>
      <c r="C1106" s="9">
        <f>+IS_Data!A1106</f>
        <v>0</v>
      </c>
      <c r="D1106" s="9">
        <f ca="1">+SUM(OFFSET(IS_Data!D1106,0,('Summary P&amp;L'!$D$6-2018-1)*12):OFFSET(IS_Data!D1106,0,('Summary P&amp;L'!$D$6-2018-1)*12+'Summary P&amp;L'!$B$2-1))</f>
        <v>0</v>
      </c>
      <c r="E1106" s="9">
        <f ca="1">OFFSET(IS_Data!D1106,0,('Summary P&amp;L'!$D$6-2018)*12+'Summary P&amp;L'!$B$2-1)</f>
        <v>0</v>
      </c>
      <c r="F1106" s="9">
        <f ca="1">OFFSET(IS_Data!D1106,0,('Summary P&amp;L'!$D$6-2018-1)*12+'Summary P&amp;L'!$B$2-1)</f>
        <v>0</v>
      </c>
      <c r="G1106" s="7">
        <f ca="1">+SUM(OFFSET(IS_Data!D1106,0,(-2015+'Summary P&amp;L'!$D$6)*12+'Summary P&amp;L'!$B$1-1):OFFSET(IS_Data!D1106,0,(-2015+'Summary P&amp;L'!$D$6)*12*2-1))</f>
        <v>0</v>
      </c>
      <c r="H1106" s="10">
        <f>IS_Data!B1106</f>
        <v>0</v>
      </c>
    </row>
    <row r="1107" spans="1:8" x14ac:dyDescent="0.5">
      <c r="A1107" s="9">
        <f>+IS_Data!C1107</f>
        <v>0</v>
      </c>
      <c r="B1107" s="135">
        <f>IF('Summary P&amp;L'!$F$4="Libs Master","Libs Master",IF(AND('Summary P&amp;L'!$F$4="Liberatores Rollup",AND(H1107&lt;&gt;"Libs_G_MA",H1107&lt;&gt;"Libs_G_PH"))=TRUE,"Liberatores Rollup",IF(AND('Summary P&amp;L'!$F$4="Libs Grill Rollup",OR(H1107="Libs_G_MA",H1107="Libs_G_PH"))=TRUE,"Libs Grill Rollup",H1107)))</f>
        <v>0</v>
      </c>
      <c r="C1107" s="9">
        <f>+IS_Data!A1107</f>
        <v>0</v>
      </c>
      <c r="D1107" s="9">
        <f ca="1">+SUM(OFFSET(IS_Data!D1107,0,('Summary P&amp;L'!$D$6-2018-1)*12):OFFSET(IS_Data!D1107,0,('Summary P&amp;L'!$D$6-2018-1)*12+'Summary P&amp;L'!$B$2-1))</f>
        <v>0</v>
      </c>
      <c r="E1107" s="9">
        <f ca="1">OFFSET(IS_Data!D1107,0,('Summary P&amp;L'!$D$6-2018)*12+'Summary P&amp;L'!$B$2-1)</f>
        <v>0</v>
      </c>
      <c r="F1107" s="9">
        <f ca="1">OFFSET(IS_Data!D1107,0,('Summary P&amp;L'!$D$6-2018-1)*12+'Summary P&amp;L'!$B$2-1)</f>
        <v>0</v>
      </c>
      <c r="G1107" s="7">
        <f ca="1">+SUM(OFFSET(IS_Data!D1107,0,(-2015+'Summary P&amp;L'!$D$6)*12+'Summary P&amp;L'!$B$1-1):OFFSET(IS_Data!D1107,0,(-2015+'Summary P&amp;L'!$D$6)*12*2-1))</f>
        <v>0</v>
      </c>
      <c r="H1107" s="10">
        <f>IS_Data!B1107</f>
        <v>0</v>
      </c>
    </row>
    <row r="1108" spans="1:8" x14ac:dyDescent="0.5">
      <c r="A1108" s="9">
        <f>+IS_Data!C1108</f>
        <v>0</v>
      </c>
      <c r="B1108" s="135">
        <f>IF('Summary P&amp;L'!$F$4="Libs Master","Libs Master",IF(AND('Summary P&amp;L'!$F$4="Liberatores Rollup",AND(H1108&lt;&gt;"Libs_G_MA",H1108&lt;&gt;"Libs_G_PH"))=TRUE,"Liberatores Rollup",IF(AND('Summary P&amp;L'!$F$4="Libs Grill Rollup",OR(H1108="Libs_G_MA",H1108="Libs_G_PH"))=TRUE,"Libs Grill Rollup",H1108)))</f>
        <v>0</v>
      </c>
      <c r="C1108" s="9">
        <f>+IS_Data!A1108</f>
        <v>0</v>
      </c>
      <c r="D1108" s="9">
        <f ca="1">+SUM(OFFSET(IS_Data!D1108,0,('Summary P&amp;L'!$D$6-2018-1)*12):OFFSET(IS_Data!D1108,0,('Summary P&amp;L'!$D$6-2018-1)*12+'Summary P&amp;L'!$B$2-1))</f>
        <v>0</v>
      </c>
      <c r="E1108" s="9">
        <f ca="1">OFFSET(IS_Data!D1108,0,('Summary P&amp;L'!$D$6-2018)*12+'Summary P&amp;L'!$B$2-1)</f>
        <v>0</v>
      </c>
      <c r="F1108" s="9">
        <f ca="1">OFFSET(IS_Data!D1108,0,('Summary P&amp;L'!$D$6-2018-1)*12+'Summary P&amp;L'!$B$2-1)</f>
        <v>0</v>
      </c>
      <c r="G1108" s="7">
        <f ca="1">+SUM(OFFSET(IS_Data!D1108,0,(-2015+'Summary P&amp;L'!$D$6)*12+'Summary P&amp;L'!$B$1-1):OFFSET(IS_Data!D1108,0,(-2015+'Summary P&amp;L'!$D$6)*12*2-1))</f>
        <v>0</v>
      </c>
      <c r="H1108" s="10">
        <f>IS_Data!B1108</f>
        <v>0</v>
      </c>
    </row>
    <row r="1109" spans="1:8" x14ac:dyDescent="0.5">
      <c r="A1109" s="9">
        <f>+IS_Data!C1109</f>
        <v>0</v>
      </c>
      <c r="B1109" s="135">
        <f>IF('Summary P&amp;L'!$F$4="Libs Master","Libs Master",IF(AND('Summary P&amp;L'!$F$4="Liberatores Rollup",AND(H1109&lt;&gt;"Libs_G_MA",H1109&lt;&gt;"Libs_G_PH"))=TRUE,"Liberatores Rollup",IF(AND('Summary P&amp;L'!$F$4="Libs Grill Rollup",OR(H1109="Libs_G_MA",H1109="Libs_G_PH"))=TRUE,"Libs Grill Rollup",H1109)))</f>
        <v>0</v>
      </c>
      <c r="C1109" s="9">
        <f>+IS_Data!A1109</f>
        <v>0</v>
      </c>
      <c r="D1109" s="9">
        <f ca="1">+SUM(OFFSET(IS_Data!D1109,0,('Summary P&amp;L'!$D$6-2018-1)*12):OFFSET(IS_Data!D1109,0,('Summary P&amp;L'!$D$6-2018-1)*12+'Summary P&amp;L'!$B$2-1))</f>
        <v>0</v>
      </c>
      <c r="E1109" s="9">
        <f ca="1">OFFSET(IS_Data!D1109,0,('Summary P&amp;L'!$D$6-2018)*12+'Summary P&amp;L'!$B$2-1)</f>
        <v>0</v>
      </c>
      <c r="F1109" s="9">
        <f ca="1">OFFSET(IS_Data!D1109,0,('Summary P&amp;L'!$D$6-2018-1)*12+'Summary P&amp;L'!$B$2-1)</f>
        <v>0</v>
      </c>
      <c r="G1109" s="7">
        <f ca="1">+SUM(OFFSET(IS_Data!D1109,0,(-2015+'Summary P&amp;L'!$D$6)*12+'Summary P&amp;L'!$B$1-1):OFFSET(IS_Data!D1109,0,(-2015+'Summary P&amp;L'!$D$6)*12*2-1))</f>
        <v>0</v>
      </c>
      <c r="H1109" s="10">
        <f>IS_Data!B1109</f>
        <v>0</v>
      </c>
    </row>
    <row r="1110" spans="1:8" x14ac:dyDescent="0.5">
      <c r="A1110" s="9">
        <f>+IS_Data!C1110</f>
        <v>0</v>
      </c>
      <c r="B1110" s="135">
        <f>IF('Summary P&amp;L'!$F$4="Libs Master","Libs Master",IF(AND('Summary P&amp;L'!$F$4="Liberatores Rollup",AND(H1110&lt;&gt;"Libs_G_MA",H1110&lt;&gt;"Libs_G_PH"))=TRUE,"Liberatores Rollup",IF(AND('Summary P&amp;L'!$F$4="Libs Grill Rollup",OR(H1110="Libs_G_MA",H1110="Libs_G_PH"))=TRUE,"Libs Grill Rollup",H1110)))</f>
        <v>0</v>
      </c>
      <c r="C1110" s="9">
        <f>+IS_Data!A1110</f>
        <v>0</v>
      </c>
      <c r="D1110" s="9">
        <f ca="1">+SUM(OFFSET(IS_Data!D1110,0,('Summary P&amp;L'!$D$6-2018-1)*12):OFFSET(IS_Data!D1110,0,('Summary P&amp;L'!$D$6-2018-1)*12+'Summary P&amp;L'!$B$2-1))</f>
        <v>0</v>
      </c>
      <c r="E1110" s="9">
        <f ca="1">OFFSET(IS_Data!D1110,0,('Summary P&amp;L'!$D$6-2018)*12+'Summary P&amp;L'!$B$2-1)</f>
        <v>0</v>
      </c>
      <c r="F1110" s="9">
        <f ca="1">OFFSET(IS_Data!D1110,0,('Summary P&amp;L'!$D$6-2018-1)*12+'Summary P&amp;L'!$B$2-1)</f>
        <v>0</v>
      </c>
      <c r="G1110" s="7">
        <f ca="1">+SUM(OFFSET(IS_Data!D1110,0,(-2015+'Summary P&amp;L'!$D$6)*12+'Summary P&amp;L'!$B$1-1):OFFSET(IS_Data!D1110,0,(-2015+'Summary P&amp;L'!$D$6)*12*2-1))</f>
        <v>0</v>
      </c>
      <c r="H1110" s="10">
        <f>IS_Data!B1110</f>
        <v>0</v>
      </c>
    </row>
    <row r="1111" spans="1:8" x14ac:dyDescent="0.5">
      <c r="A1111" s="9">
        <f>+IS_Data!C1111</f>
        <v>0</v>
      </c>
      <c r="B1111" s="135">
        <f>IF('Summary P&amp;L'!$F$4="Libs Master","Libs Master",IF(AND('Summary P&amp;L'!$F$4="Liberatores Rollup",AND(H1111&lt;&gt;"Libs_G_MA",H1111&lt;&gt;"Libs_G_PH"))=TRUE,"Liberatores Rollup",IF(AND('Summary P&amp;L'!$F$4="Libs Grill Rollup",OR(H1111="Libs_G_MA",H1111="Libs_G_PH"))=TRUE,"Libs Grill Rollup",H1111)))</f>
        <v>0</v>
      </c>
      <c r="C1111" s="9">
        <f>+IS_Data!A1111</f>
        <v>0</v>
      </c>
      <c r="D1111" s="9">
        <f ca="1">+SUM(OFFSET(IS_Data!D1111,0,('Summary P&amp;L'!$D$6-2018-1)*12):OFFSET(IS_Data!D1111,0,('Summary P&amp;L'!$D$6-2018-1)*12+'Summary P&amp;L'!$B$2-1))</f>
        <v>0</v>
      </c>
      <c r="E1111" s="9">
        <f ca="1">OFFSET(IS_Data!D1111,0,('Summary P&amp;L'!$D$6-2018)*12+'Summary P&amp;L'!$B$2-1)</f>
        <v>0</v>
      </c>
      <c r="F1111" s="9">
        <f ca="1">OFFSET(IS_Data!D1111,0,('Summary P&amp;L'!$D$6-2018-1)*12+'Summary P&amp;L'!$B$2-1)</f>
        <v>0</v>
      </c>
      <c r="G1111" s="7">
        <f ca="1">+SUM(OFFSET(IS_Data!D1111,0,(-2015+'Summary P&amp;L'!$D$6)*12+'Summary P&amp;L'!$B$1-1):OFFSET(IS_Data!D1111,0,(-2015+'Summary P&amp;L'!$D$6)*12*2-1))</f>
        <v>0</v>
      </c>
      <c r="H1111" s="10">
        <f>IS_Data!B1111</f>
        <v>0</v>
      </c>
    </row>
    <row r="1112" spans="1:8" x14ac:dyDescent="0.5">
      <c r="A1112" s="9">
        <f>+IS_Data!C1112</f>
        <v>0</v>
      </c>
      <c r="B1112" s="135">
        <f>IF('Summary P&amp;L'!$F$4="Libs Master","Libs Master",IF(AND('Summary P&amp;L'!$F$4="Liberatores Rollup",AND(H1112&lt;&gt;"Libs_G_MA",H1112&lt;&gt;"Libs_G_PH"))=TRUE,"Liberatores Rollup",IF(AND('Summary P&amp;L'!$F$4="Libs Grill Rollup",OR(H1112="Libs_G_MA",H1112="Libs_G_PH"))=TRUE,"Libs Grill Rollup",H1112)))</f>
        <v>0</v>
      </c>
      <c r="C1112" s="9">
        <f>+IS_Data!A1112</f>
        <v>0</v>
      </c>
      <c r="D1112" s="9">
        <f ca="1">+SUM(OFFSET(IS_Data!D1112,0,('Summary P&amp;L'!$D$6-2018-1)*12):OFFSET(IS_Data!D1112,0,('Summary P&amp;L'!$D$6-2018-1)*12+'Summary P&amp;L'!$B$2-1))</f>
        <v>0</v>
      </c>
      <c r="E1112" s="9">
        <f ca="1">OFFSET(IS_Data!D1112,0,('Summary P&amp;L'!$D$6-2018)*12+'Summary P&amp;L'!$B$2-1)</f>
        <v>0</v>
      </c>
      <c r="F1112" s="9">
        <f ca="1">OFFSET(IS_Data!D1112,0,('Summary P&amp;L'!$D$6-2018-1)*12+'Summary P&amp;L'!$B$2-1)</f>
        <v>0</v>
      </c>
      <c r="G1112" s="7">
        <f ca="1">+SUM(OFFSET(IS_Data!D1112,0,(-2015+'Summary P&amp;L'!$D$6)*12+'Summary P&amp;L'!$B$1-1):OFFSET(IS_Data!D1112,0,(-2015+'Summary P&amp;L'!$D$6)*12*2-1))</f>
        <v>0</v>
      </c>
      <c r="H1112" s="10">
        <f>IS_Data!B1112</f>
        <v>0</v>
      </c>
    </row>
    <row r="1113" spans="1:8" x14ac:dyDescent="0.5">
      <c r="A1113" s="9">
        <f>+IS_Data!C1113</f>
        <v>0</v>
      </c>
      <c r="B1113" s="135">
        <f>IF('Summary P&amp;L'!$F$4="Libs Master","Libs Master",IF(AND('Summary P&amp;L'!$F$4="Liberatores Rollup",AND(H1113&lt;&gt;"Libs_G_MA",H1113&lt;&gt;"Libs_G_PH"))=TRUE,"Liberatores Rollup",IF(AND('Summary P&amp;L'!$F$4="Libs Grill Rollup",OR(H1113="Libs_G_MA",H1113="Libs_G_PH"))=TRUE,"Libs Grill Rollup",H1113)))</f>
        <v>0</v>
      </c>
      <c r="C1113" s="9">
        <f>+IS_Data!A1113</f>
        <v>0</v>
      </c>
      <c r="D1113" s="9">
        <f ca="1">+SUM(OFFSET(IS_Data!D1113,0,('Summary P&amp;L'!$D$6-2018-1)*12):OFFSET(IS_Data!D1113,0,('Summary P&amp;L'!$D$6-2018-1)*12+'Summary P&amp;L'!$B$2-1))</f>
        <v>0</v>
      </c>
      <c r="E1113" s="9">
        <f ca="1">OFFSET(IS_Data!D1113,0,('Summary P&amp;L'!$D$6-2018)*12+'Summary P&amp;L'!$B$2-1)</f>
        <v>0</v>
      </c>
      <c r="F1113" s="9">
        <f ca="1">OFFSET(IS_Data!D1113,0,('Summary P&amp;L'!$D$6-2018-1)*12+'Summary P&amp;L'!$B$2-1)</f>
        <v>0</v>
      </c>
      <c r="G1113" s="7">
        <f ca="1">+SUM(OFFSET(IS_Data!D1113,0,(-2015+'Summary P&amp;L'!$D$6)*12+'Summary P&amp;L'!$B$1-1):OFFSET(IS_Data!D1113,0,(-2015+'Summary P&amp;L'!$D$6)*12*2-1))</f>
        <v>0</v>
      </c>
      <c r="H1113" s="10">
        <f>IS_Data!B1113</f>
        <v>0</v>
      </c>
    </row>
    <row r="1114" spans="1:8" x14ac:dyDescent="0.5">
      <c r="A1114" s="9">
        <f>+IS_Data!C1114</f>
        <v>0</v>
      </c>
      <c r="B1114" s="135">
        <f>IF('Summary P&amp;L'!$F$4="Libs Master","Libs Master",IF(AND('Summary P&amp;L'!$F$4="Liberatores Rollup",AND(H1114&lt;&gt;"Libs_G_MA",H1114&lt;&gt;"Libs_G_PH"))=TRUE,"Liberatores Rollup",IF(AND('Summary P&amp;L'!$F$4="Libs Grill Rollup",OR(H1114="Libs_G_MA",H1114="Libs_G_PH"))=TRUE,"Libs Grill Rollup",H1114)))</f>
        <v>0</v>
      </c>
      <c r="C1114" s="9">
        <f>+IS_Data!A1114</f>
        <v>0</v>
      </c>
      <c r="D1114" s="9">
        <f ca="1">+SUM(OFFSET(IS_Data!D1114,0,('Summary P&amp;L'!$D$6-2018-1)*12):OFFSET(IS_Data!D1114,0,('Summary P&amp;L'!$D$6-2018-1)*12+'Summary P&amp;L'!$B$2-1))</f>
        <v>0</v>
      </c>
      <c r="E1114" s="9">
        <f ca="1">OFFSET(IS_Data!D1114,0,('Summary P&amp;L'!$D$6-2018)*12+'Summary P&amp;L'!$B$2-1)</f>
        <v>0</v>
      </c>
      <c r="F1114" s="9">
        <f ca="1">OFFSET(IS_Data!D1114,0,('Summary P&amp;L'!$D$6-2018-1)*12+'Summary P&amp;L'!$B$2-1)</f>
        <v>0</v>
      </c>
      <c r="G1114" s="7">
        <f ca="1">+SUM(OFFSET(IS_Data!D1114,0,(-2015+'Summary P&amp;L'!$D$6)*12+'Summary P&amp;L'!$B$1-1):OFFSET(IS_Data!D1114,0,(-2015+'Summary P&amp;L'!$D$6)*12*2-1))</f>
        <v>0</v>
      </c>
      <c r="H1114" s="10">
        <f>IS_Data!B1114</f>
        <v>0</v>
      </c>
    </row>
    <row r="1115" spans="1:8" x14ac:dyDescent="0.5">
      <c r="A1115" s="9">
        <f>+IS_Data!C1115</f>
        <v>0</v>
      </c>
      <c r="B1115" s="135">
        <f>IF('Summary P&amp;L'!$F$4="Libs Master","Libs Master",IF(AND('Summary P&amp;L'!$F$4="Liberatores Rollup",AND(H1115&lt;&gt;"Libs_G_MA",H1115&lt;&gt;"Libs_G_PH"))=TRUE,"Liberatores Rollup",IF(AND('Summary P&amp;L'!$F$4="Libs Grill Rollup",OR(H1115="Libs_G_MA",H1115="Libs_G_PH"))=TRUE,"Libs Grill Rollup",H1115)))</f>
        <v>0</v>
      </c>
      <c r="C1115" s="9">
        <f>+IS_Data!A1115</f>
        <v>0</v>
      </c>
      <c r="D1115" s="9">
        <f ca="1">+SUM(OFFSET(IS_Data!D1115,0,('Summary P&amp;L'!$D$6-2018-1)*12):OFFSET(IS_Data!D1115,0,('Summary P&amp;L'!$D$6-2018-1)*12+'Summary P&amp;L'!$B$2-1))</f>
        <v>0</v>
      </c>
      <c r="E1115" s="9">
        <f ca="1">OFFSET(IS_Data!D1115,0,('Summary P&amp;L'!$D$6-2018)*12+'Summary P&amp;L'!$B$2-1)</f>
        <v>0</v>
      </c>
      <c r="F1115" s="9">
        <f ca="1">OFFSET(IS_Data!D1115,0,('Summary P&amp;L'!$D$6-2018-1)*12+'Summary P&amp;L'!$B$2-1)</f>
        <v>0</v>
      </c>
      <c r="G1115" s="7">
        <f ca="1">+SUM(OFFSET(IS_Data!D1115,0,(-2015+'Summary P&amp;L'!$D$6)*12+'Summary P&amp;L'!$B$1-1):OFFSET(IS_Data!D1115,0,(-2015+'Summary P&amp;L'!$D$6)*12*2-1))</f>
        <v>0</v>
      </c>
      <c r="H1115" s="10">
        <f>IS_Data!B1115</f>
        <v>0</v>
      </c>
    </row>
    <row r="1116" spans="1:8" x14ac:dyDescent="0.5">
      <c r="A1116" s="9">
        <f>+IS_Data!C1116</f>
        <v>0</v>
      </c>
      <c r="B1116" s="135">
        <f>IF('Summary P&amp;L'!$F$4="Libs Master","Libs Master",IF(AND('Summary P&amp;L'!$F$4="Liberatores Rollup",AND(H1116&lt;&gt;"Libs_G_MA",H1116&lt;&gt;"Libs_G_PH"))=TRUE,"Liberatores Rollup",IF(AND('Summary P&amp;L'!$F$4="Libs Grill Rollup",OR(H1116="Libs_G_MA",H1116="Libs_G_PH"))=TRUE,"Libs Grill Rollup",H1116)))</f>
        <v>0</v>
      </c>
      <c r="C1116" s="9">
        <f>+IS_Data!A1116</f>
        <v>0</v>
      </c>
      <c r="D1116" s="9">
        <f ca="1">+SUM(OFFSET(IS_Data!D1116,0,('Summary P&amp;L'!$D$6-2018-1)*12):OFFSET(IS_Data!D1116,0,('Summary P&amp;L'!$D$6-2018-1)*12+'Summary P&amp;L'!$B$2-1))</f>
        <v>0</v>
      </c>
      <c r="E1116" s="9">
        <f ca="1">OFFSET(IS_Data!D1116,0,('Summary P&amp;L'!$D$6-2018)*12+'Summary P&amp;L'!$B$2-1)</f>
        <v>0</v>
      </c>
      <c r="F1116" s="9">
        <f ca="1">OFFSET(IS_Data!D1116,0,('Summary P&amp;L'!$D$6-2018-1)*12+'Summary P&amp;L'!$B$2-1)</f>
        <v>0</v>
      </c>
      <c r="G1116" s="7">
        <f ca="1">+SUM(OFFSET(IS_Data!D1116,0,(-2015+'Summary P&amp;L'!$D$6)*12+'Summary P&amp;L'!$B$1-1):OFFSET(IS_Data!D1116,0,(-2015+'Summary P&amp;L'!$D$6)*12*2-1))</f>
        <v>0</v>
      </c>
      <c r="H1116" s="10">
        <f>IS_Data!B1116</f>
        <v>0</v>
      </c>
    </row>
    <row r="1117" spans="1:8" x14ac:dyDescent="0.5">
      <c r="A1117" s="9">
        <f>+IS_Data!C1117</f>
        <v>0</v>
      </c>
      <c r="B1117" s="135">
        <f>IF('Summary P&amp;L'!$F$4="Libs Master","Libs Master",IF(AND('Summary P&amp;L'!$F$4="Liberatores Rollup",AND(H1117&lt;&gt;"Libs_G_MA",H1117&lt;&gt;"Libs_G_PH"))=TRUE,"Liberatores Rollup",IF(AND('Summary P&amp;L'!$F$4="Libs Grill Rollup",OR(H1117="Libs_G_MA",H1117="Libs_G_PH"))=TRUE,"Libs Grill Rollup",H1117)))</f>
        <v>0</v>
      </c>
      <c r="C1117" s="9">
        <f>+IS_Data!A1117</f>
        <v>0</v>
      </c>
      <c r="D1117" s="9">
        <f ca="1">+SUM(OFFSET(IS_Data!D1117,0,('Summary P&amp;L'!$D$6-2018-1)*12):OFFSET(IS_Data!D1117,0,('Summary P&amp;L'!$D$6-2018-1)*12+'Summary P&amp;L'!$B$2-1))</f>
        <v>0</v>
      </c>
      <c r="E1117" s="9">
        <f ca="1">OFFSET(IS_Data!D1117,0,('Summary P&amp;L'!$D$6-2018)*12+'Summary P&amp;L'!$B$2-1)</f>
        <v>0</v>
      </c>
      <c r="F1117" s="9">
        <f ca="1">OFFSET(IS_Data!D1117,0,('Summary P&amp;L'!$D$6-2018-1)*12+'Summary P&amp;L'!$B$2-1)</f>
        <v>0</v>
      </c>
      <c r="G1117" s="7">
        <f ca="1">+SUM(OFFSET(IS_Data!D1117,0,(-2015+'Summary P&amp;L'!$D$6)*12+'Summary P&amp;L'!$B$1-1):OFFSET(IS_Data!D1117,0,(-2015+'Summary P&amp;L'!$D$6)*12*2-1))</f>
        <v>0</v>
      </c>
      <c r="H1117" s="10">
        <f>IS_Data!B1117</f>
        <v>0</v>
      </c>
    </row>
    <row r="1118" spans="1:8" x14ac:dyDescent="0.5">
      <c r="A1118" s="9">
        <f>+IS_Data!C1118</f>
        <v>0</v>
      </c>
      <c r="B1118" s="135">
        <f>IF('Summary P&amp;L'!$F$4="Libs Master","Libs Master",IF(AND('Summary P&amp;L'!$F$4="Liberatores Rollup",AND(H1118&lt;&gt;"Libs_G_MA",H1118&lt;&gt;"Libs_G_PH"))=TRUE,"Liberatores Rollup",IF(AND('Summary P&amp;L'!$F$4="Libs Grill Rollup",OR(H1118="Libs_G_MA",H1118="Libs_G_PH"))=TRUE,"Libs Grill Rollup",H1118)))</f>
        <v>0</v>
      </c>
      <c r="C1118" s="9">
        <f>+IS_Data!A1118</f>
        <v>0</v>
      </c>
      <c r="D1118" s="9">
        <f ca="1">+SUM(OFFSET(IS_Data!D1118,0,('Summary P&amp;L'!$D$6-2018-1)*12):OFFSET(IS_Data!D1118,0,('Summary P&amp;L'!$D$6-2018-1)*12+'Summary P&amp;L'!$B$2-1))</f>
        <v>0</v>
      </c>
      <c r="E1118" s="9">
        <f ca="1">OFFSET(IS_Data!D1118,0,('Summary P&amp;L'!$D$6-2018)*12+'Summary P&amp;L'!$B$2-1)</f>
        <v>0</v>
      </c>
      <c r="F1118" s="9">
        <f ca="1">OFFSET(IS_Data!D1118,0,('Summary P&amp;L'!$D$6-2018-1)*12+'Summary P&amp;L'!$B$2-1)</f>
        <v>0</v>
      </c>
      <c r="G1118" s="7">
        <f ca="1">+SUM(OFFSET(IS_Data!D1118,0,(-2015+'Summary P&amp;L'!$D$6)*12+'Summary P&amp;L'!$B$1-1):OFFSET(IS_Data!D1118,0,(-2015+'Summary P&amp;L'!$D$6)*12*2-1))</f>
        <v>0</v>
      </c>
      <c r="H1118" s="10">
        <f>IS_Data!B1118</f>
        <v>0</v>
      </c>
    </row>
    <row r="1119" spans="1:8" x14ac:dyDescent="0.5">
      <c r="A1119" s="9">
        <f>+IS_Data!C1119</f>
        <v>0</v>
      </c>
      <c r="B1119" s="135">
        <f>IF('Summary P&amp;L'!$F$4="Libs Master","Libs Master",IF(AND('Summary P&amp;L'!$F$4="Liberatores Rollup",AND(H1119&lt;&gt;"Libs_G_MA",H1119&lt;&gt;"Libs_G_PH"))=TRUE,"Liberatores Rollup",IF(AND('Summary P&amp;L'!$F$4="Libs Grill Rollup",OR(H1119="Libs_G_MA",H1119="Libs_G_PH"))=TRUE,"Libs Grill Rollup",H1119)))</f>
        <v>0</v>
      </c>
      <c r="C1119" s="9">
        <f>+IS_Data!A1119</f>
        <v>0</v>
      </c>
      <c r="D1119" s="9">
        <f ca="1">+SUM(OFFSET(IS_Data!D1119,0,('Summary P&amp;L'!$D$6-2018-1)*12):OFFSET(IS_Data!D1119,0,('Summary P&amp;L'!$D$6-2018-1)*12+'Summary P&amp;L'!$B$2-1))</f>
        <v>0</v>
      </c>
      <c r="E1119" s="9">
        <f ca="1">OFFSET(IS_Data!D1119,0,('Summary P&amp;L'!$D$6-2018)*12+'Summary P&amp;L'!$B$2-1)</f>
        <v>0</v>
      </c>
      <c r="F1119" s="9">
        <f ca="1">OFFSET(IS_Data!D1119,0,('Summary P&amp;L'!$D$6-2018-1)*12+'Summary P&amp;L'!$B$2-1)</f>
        <v>0</v>
      </c>
      <c r="G1119" s="7">
        <f ca="1">+SUM(OFFSET(IS_Data!D1119,0,(-2015+'Summary P&amp;L'!$D$6)*12+'Summary P&amp;L'!$B$1-1):OFFSET(IS_Data!D1119,0,(-2015+'Summary P&amp;L'!$D$6)*12*2-1))</f>
        <v>0</v>
      </c>
      <c r="H1119" s="10">
        <f>IS_Data!B1119</f>
        <v>0</v>
      </c>
    </row>
    <row r="1120" spans="1:8" x14ac:dyDescent="0.5">
      <c r="A1120" s="9">
        <f>+IS_Data!C1120</f>
        <v>0</v>
      </c>
      <c r="B1120" s="135">
        <f>IF('Summary P&amp;L'!$F$4="Libs Master","Libs Master",IF(AND('Summary P&amp;L'!$F$4="Liberatores Rollup",AND(H1120&lt;&gt;"Libs_G_MA",H1120&lt;&gt;"Libs_G_PH"))=TRUE,"Liberatores Rollup",IF(AND('Summary P&amp;L'!$F$4="Libs Grill Rollup",OR(H1120="Libs_G_MA",H1120="Libs_G_PH"))=TRUE,"Libs Grill Rollup",H1120)))</f>
        <v>0</v>
      </c>
      <c r="C1120" s="9">
        <f>+IS_Data!A1120</f>
        <v>0</v>
      </c>
      <c r="D1120" s="9">
        <f ca="1">+SUM(OFFSET(IS_Data!D1120,0,('Summary P&amp;L'!$D$6-2018-1)*12):OFFSET(IS_Data!D1120,0,('Summary P&amp;L'!$D$6-2018-1)*12+'Summary P&amp;L'!$B$2-1))</f>
        <v>0</v>
      </c>
      <c r="E1120" s="9">
        <f ca="1">OFFSET(IS_Data!D1120,0,('Summary P&amp;L'!$D$6-2018)*12+'Summary P&amp;L'!$B$2-1)</f>
        <v>0</v>
      </c>
      <c r="F1120" s="9">
        <f ca="1">OFFSET(IS_Data!D1120,0,('Summary P&amp;L'!$D$6-2018-1)*12+'Summary P&amp;L'!$B$2-1)</f>
        <v>0</v>
      </c>
      <c r="G1120" s="7">
        <f ca="1">+SUM(OFFSET(IS_Data!D1120,0,(-2015+'Summary P&amp;L'!$D$6)*12+'Summary P&amp;L'!$B$1-1):OFFSET(IS_Data!D1120,0,(-2015+'Summary P&amp;L'!$D$6)*12*2-1))</f>
        <v>0</v>
      </c>
      <c r="H1120" s="10">
        <f>IS_Data!B1120</f>
        <v>0</v>
      </c>
    </row>
    <row r="1121" spans="1:8" x14ac:dyDescent="0.5">
      <c r="A1121" s="9">
        <f>+IS_Data!C1121</f>
        <v>0</v>
      </c>
      <c r="B1121" s="135">
        <f>IF('Summary P&amp;L'!$F$4="Libs Master","Libs Master",IF(AND('Summary P&amp;L'!$F$4="Liberatores Rollup",AND(H1121&lt;&gt;"Libs_G_MA",H1121&lt;&gt;"Libs_G_PH"))=TRUE,"Liberatores Rollup",IF(AND('Summary P&amp;L'!$F$4="Libs Grill Rollup",OR(H1121="Libs_G_MA",H1121="Libs_G_PH"))=TRUE,"Libs Grill Rollup",H1121)))</f>
        <v>0</v>
      </c>
      <c r="C1121" s="9">
        <f>+IS_Data!A1121</f>
        <v>0</v>
      </c>
      <c r="D1121" s="9">
        <f ca="1">+SUM(OFFSET(IS_Data!D1121,0,('Summary P&amp;L'!$D$6-2018-1)*12):OFFSET(IS_Data!D1121,0,('Summary P&amp;L'!$D$6-2018-1)*12+'Summary P&amp;L'!$B$2-1))</f>
        <v>0</v>
      </c>
      <c r="E1121" s="9">
        <f ca="1">OFFSET(IS_Data!D1121,0,('Summary P&amp;L'!$D$6-2018)*12+'Summary P&amp;L'!$B$2-1)</f>
        <v>0</v>
      </c>
      <c r="F1121" s="9">
        <f ca="1">OFFSET(IS_Data!D1121,0,('Summary P&amp;L'!$D$6-2018-1)*12+'Summary P&amp;L'!$B$2-1)</f>
        <v>0</v>
      </c>
      <c r="G1121" s="7">
        <f ca="1">+SUM(OFFSET(IS_Data!D1121,0,(-2015+'Summary P&amp;L'!$D$6)*12+'Summary P&amp;L'!$B$1-1):OFFSET(IS_Data!D1121,0,(-2015+'Summary P&amp;L'!$D$6)*12*2-1))</f>
        <v>0</v>
      </c>
      <c r="H1121" s="10">
        <f>IS_Data!B1121</f>
        <v>0</v>
      </c>
    </row>
    <row r="1122" spans="1:8" x14ac:dyDescent="0.5">
      <c r="A1122" s="9">
        <f>+IS_Data!C1122</f>
        <v>0</v>
      </c>
      <c r="B1122" s="135">
        <f>IF('Summary P&amp;L'!$F$4="Libs Master","Libs Master",IF(AND('Summary P&amp;L'!$F$4="Liberatores Rollup",AND(H1122&lt;&gt;"Libs_G_MA",H1122&lt;&gt;"Libs_G_PH"))=TRUE,"Liberatores Rollup",IF(AND('Summary P&amp;L'!$F$4="Libs Grill Rollup",OR(H1122="Libs_G_MA",H1122="Libs_G_PH"))=TRUE,"Libs Grill Rollup",H1122)))</f>
        <v>0</v>
      </c>
      <c r="C1122" s="9">
        <f>+IS_Data!A1122</f>
        <v>0</v>
      </c>
      <c r="D1122" s="9">
        <f ca="1">+SUM(OFFSET(IS_Data!D1122,0,('Summary P&amp;L'!$D$6-2018-1)*12):OFFSET(IS_Data!D1122,0,('Summary P&amp;L'!$D$6-2018-1)*12+'Summary P&amp;L'!$B$2-1))</f>
        <v>0</v>
      </c>
      <c r="E1122" s="9">
        <f ca="1">OFFSET(IS_Data!D1122,0,('Summary P&amp;L'!$D$6-2018)*12+'Summary P&amp;L'!$B$2-1)</f>
        <v>0</v>
      </c>
      <c r="F1122" s="9">
        <f ca="1">OFFSET(IS_Data!D1122,0,('Summary P&amp;L'!$D$6-2018-1)*12+'Summary P&amp;L'!$B$2-1)</f>
        <v>0</v>
      </c>
      <c r="G1122" s="7">
        <f ca="1">+SUM(OFFSET(IS_Data!D1122,0,(-2015+'Summary P&amp;L'!$D$6)*12+'Summary P&amp;L'!$B$1-1):OFFSET(IS_Data!D1122,0,(-2015+'Summary P&amp;L'!$D$6)*12*2-1))</f>
        <v>0</v>
      </c>
      <c r="H1122" s="10">
        <f>IS_Data!B1122</f>
        <v>0</v>
      </c>
    </row>
    <row r="1123" spans="1:8" x14ac:dyDescent="0.5">
      <c r="A1123" s="9">
        <f>+IS_Data!C1123</f>
        <v>0</v>
      </c>
      <c r="B1123" s="135">
        <f>IF('Summary P&amp;L'!$F$4="Libs Master","Libs Master",IF(AND('Summary P&amp;L'!$F$4="Liberatores Rollup",AND(H1123&lt;&gt;"Libs_G_MA",H1123&lt;&gt;"Libs_G_PH"))=TRUE,"Liberatores Rollup",IF(AND('Summary P&amp;L'!$F$4="Libs Grill Rollup",OR(H1123="Libs_G_MA",H1123="Libs_G_PH"))=TRUE,"Libs Grill Rollup",H1123)))</f>
        <v>0</v>
      </c>
      <c r="C1123" s="9">
        <f>+IS_Data!A1123</f>
        <v>0</v>
      </c>
      <c r="D1123" s="9">
        <f ca="1">+SUM(OFFSET(IS_Data!D1123,0,('Summary P&amp;L'!$D$6-2018-1)*12):OFFSET(IS_Data!D1123,0,('Summary P&amp;L'!$D$6-2018-1)*12+'Summary P&amp;L'!$B$2-1))</f>
        <v>0</v>
      </c>
      <c r="E1123" s="9">
        <f ca="1">OFFSET(IS_Data!D1123,0,('Summary P&amp;L'!$D$6-2018)*12+'Summary P&amp;L'!$B$2-1)</f>
        <v>0</v>
      </c>
      <c r="F1123" s="9">
        <f ca="1">OFFSET(IS_Data!D1123,0,('Summary P&amp;L'!$D$6-2018-1)*12+'Summary P&amp;L'!$B$2-1)</f>
        <v>0</v>
      </c>
      <c r="G1123" s="7">
        <f ca="1">+SUM(OFFSET(IS_Data!D1123,0,(-2015+'Summary P&amp;L'!$D$6)*12+'Summary P&amp;L'!$B$1-1):OFFSET(IS_Data!D1123,0,(-2015+'Summary P&amp;L'!$D$6)*12*2-1))</f>
        <v>0</v>
      </c>
      <c r="H1123" s="10">
        <f>IS_Data!B1123</f>
        <v>0</v>
      </c>
    </row>
    <row r="1124" spans="1:8" x14ac:dyDescent="0.5">
      <c r="A1124" s="9">
        <f>+IS_Data!C1124</f>
        <v>0</v>
      </c>
      <c r="B1124" s="135">
        <f>IF('Summary P&amp;L'!$F$4="Libs Master","Libs Master",IF(AND('Summary P&amp;L'!$F$4="Liberatores Rollup",AND(H1124&lt;&gt;"Libs_G_MA",H1124&lt;&gt;"Libs_G_PH"))=TRUE,"Liberatores Rollup",IF(AND('Summary P&amp;L'!$F$4="Libs Grill Rollup",OR(H1124="Libs_G_MA",H1124="Libs_G_PH"))=TRUE,"Libs Grill Rollup",H1124)))</f>
        <v>0</v>
      </c>
      <c r="C1124" s="9">
        <f>+IS_Data!A1124</f>
        <v>0</v>
      </c>
      <c r="D1124" s="9">
        <f ca="1">+SUM(OFFSET(IS_Data!D1124,0,('Summary P&amp;L'!$D$6-2018-1)*12):OFFSET(IS_Data!D1124,0,('Summary P&amp;L'!$D$6-2018-1)*12+'Summary P&amp;L'!$B$2-1))</f>
        <v>0</v>
      </c>
      <c r="E1124" s="9">
        <f ca="1">OFFSET(IS_Data!D1124,0,('Summary P&amp;L'!$D$6-2018)*12+'Summary P&amp;L'!$B$2-1)</f>
        <v>0</v>
      </c>
      <c r="F1124" s="9">
        <f ca="1">OFFSET(IS_Data!D1124,0,('Summary P&amp;L'!$D$6-2018-1)*12+'Summary P&amp;L'!$B$2-1)</f>
        <v>0</v>
      </c>
      <c r="G1124" s="7">
        <f ca="1">+SUM(OFFSET(IS_Data!D1124,0,(-2015+'Summary P&amp;L'!$D$6)*12+'Summary P&amp;L'!$B$1-1):OFFSET(IS_Data!D1124,0,(-2015+'Summary P&amp;L'!$D$6)*12*2-1))</f>
        <v>0</v>
      </c>
      <c r="H1124" s="10">
        <f>IS_Data!B1124</f>
        <v>0</v>
      </c>
    </row>
    <row r="1125" spans="1:8" x14ac:dyDescent="0.5">
      <c r="A1125" s="9">
        <f>+IS_Data!C1125</f>
        <v>0</v>
      </c>
      <c r="B1125" s="135">
        <f>IF('Summary P&amp;L'!$F$4="Libs Master","Libs Master",IF(AND('Summary P&amp;L'!$F$4="Liberatores Rollup",AND(H1125&lt;&gt;"Libs_G_MA",H1125&lt;&gt;"Libs_G_PH"))=TRUE,"Liberatores Rollup",IF(AND('Summary P&amp;L'!$F$4="Libs Grill Rollup",OR(H1125="Libs_G_MA",H1125="Libs_G_PH"))=TRUE,"Libs Grill Rollup",H1125)))</f>
        <v>0</v>
      </c>
      <c r="C1125" s="9">
        <f>+IS_Data!A1125</f>
        <v>0</v>
      </c>
      <c r="D1125" s="9">
        <f ca="1">+SUM(OFFSET(IS_Data!D1125,0,('Summary P&amp;L'!$D$6-2018-1)*12):OFFSET(IS_Data!D1125,0,('Summary P&amp;L'!$D$6-2018-1)*12+'Summary P&amp;L'!$B$2-1))</f>
        <v>0</v>
      </c>
      <c r="E1125" s="9">
        <f ca="1">OFFSET(IS_Data!D1125,0,('Summary P&amp;L'!$D$6-2018)*12+'Summary P&amp;L'!$B$2-1)</f>
        <v>0</v>
      </c>
      <c r="F1125" s="9">
        <f ca="1">OFFSET(IS_Data!D1125,0,('Summary P&amp;L'!$D$6-2018-1)*12+'Summary P&amp;L'!$B$2-1)</f>
        <v>0</v>
      </c>
      <c r="G1125" s="7">
        <f ca="1">+SUM(OFFSET(IS_Data!D1125,0,(-2015+'Summary P&amp;L'!$D$6)*12+'Summary P&amp;L'!$B$1-1):OFFSET(IS_Data!D1125,0,(-2015+'Summary P&amp;L'!$D$6)*12*2-1))</f>
        <v>0</v>
      </c>
      <c r="H1125" s="10">
        <f>IS_Data!B1125</f>
        <v>0</v>
      </c>
    </row>
    <row r="1126" spans="1:8" x14ac:dyDescent="0.5">
      <c r="A1126" s="9">
        <f>+IS_Data!C1126</f>
        <v>0</v>
      </c>
      <c r="B1126" s="135">
        <f>IF('Summary P&amp;L'!$F$4="Libs Master","Libs Master",IF(AND('Summary P&amp;L'!$F$4="Liberatores Rollup",AND(H1126&lt;&gt;"Libs_G_MA",H1126&lt;&gt;"Libs_G_PH"))=TRUE,"Liberatores Rollup",IF(AND('Summary P&amp;L'!$F$4="Libs Grill Rollup",OR(H1126="Libs_G_MA",H1126="Libs_G_PH"))=TRUE,"Libs Grill Rollup",H1126)))</f>
        <v>0</v>
      </c>
      <c r="C1126" s="9">
        <f>+IS_Data!A1126</f>
        <v>0</v>
      </c>
      <c r="D1126" s="9">
        <f ca="1">+SUM(OFFSET(IS_Data!D1126,0,('Summary P&amp;L'!$D$6-2018-1)*12):OFFSET(IS_Data!D1126,0,('Summary P&amp;L'!$D$6-2018-1)*12+'Summary P&amp;L'!$B$2-1))</f>
        <v>0</v>
      </c>
      <c r="E1126" s="9">
        <f ca="1">OFFSET(IS_Data!D1126,0,('Summary P&amp;L'!$D$6-2018)*12+'Summary P&amp;L'!$B$2-1)</f>
        <v>0</v>
      </c>
      <c r="F1126" s="9">
        <f ca="1">OFFSET(IS_Data!D1126,0,('Summary P&amp;L'!$D$6-2018-1)*12+'Summary P&amp;L'!$B$2-1)</f>
        <v>0</v>
      </c>
      <c r="G1126" s="7">
        <f ca="1">+SUM(OFFSET(IS_Data!D1126,0,(-2015+'Summary P&amp;L'!$D$6)*12+'Summary P&amp;L'!$B$1-1):OFFSET(IS_Data!D1126,0,(-2015+'Summary P&amp;L'!$D$6)*12*2-1))</f>
        <v>0</v>
      </c>
      <c r="H1126" s="10">
        <f>IS_Data!B1126</f>
        <v>0</v>
      </c>
    </row>
    <row r="1127" spans="1:8" x14ac:dyDescent="0.5">
      <c r="A1127" s="9">
        <f>+IS_Data!C1127</f>
        <v>0</v>
      </c>
      <c r="B1127" s="135">
        <f>IF('Summary P&amp;L'!$F$4="Libs Master","Libs Master",IF(AND('Summary P&amp;L'!$F$4="Liberatores Rollup",AND(H1127&lt;&gt;"Libs_G_MA",H1127&lt;&gt;"Libs_G_PH"))=TRUE,"Liberatores Rollup",IF(AND('Summary P&amp;L'!$F$4="Libs Grill Rollup",OR(H1127="Libs_G_MA",H1127="Libs_G_PH"))=TRUE,"Libs Grill Rollup",H1127)))</f>
        <v>0</v>
      </c>
      <c r="C1127" s="9">
        <f>+IS_Data!A1127</f>
        <v>0</v>
      </c>
      <c r="D1127" s="9">
        <f ca="1">+SUM(OFFSET(IS_Data!D1127,0,('Summary P&amp;L'!$D$6-2018-1)*12):OFFSET(IS_Data!D1127,0,('Summary P&amp;L'!$D$6-2018-1)*12+'Summary P&amp;L'!$B$2-1))</f>
        <v>0</v>
      </c>
      <c r="E1127" s="9">
        <f ca="1">OFFSET(IS_Data!D1127,0,('Summary P&amp;L'!$D$6-2018)*12+'Summary P&amp;L'!$B$2-1)</f>
        <v>0</v>
      </c>
      <c r="F1127" s="9">
        <f ca="1">OFFSET(IS_Data!D1127,0,('Summary P&amp;L'!$D$6-2018-1)*12+'Summary P&amp;L'!$B$2-1)</f>
        <v>0</v>
      </c>
      <c r="G1127" s="7">
        <f ca="1">+SUM(OFFSET(IS_Data!D1127,0,(-2015+'Summary P&amp;L'!$D$6)*12+'Summary P&amp;L'!$B$1-1):OFFSET(IS_Data!D1127,0,(-2015+'Summary P&amp;L'!$D$6)*12*2-1))</f>
        <v>0</v>
      </c>
      <c r="H1127" s="10">
        <f>IS_Data!B1127</f>
        <v>0</v>
      </c>
    </row>
    <row r="1128" spans="1:8" x14ac:dyDescent="0.5">
      <c r="A1128" s="9">
        <f>+IS_Data!C1128</f>
        <v>0</v>
      </c>
      <c r="B1128" s="135">
        <f>IF('Summary P&amp;L'!$F$4="Libs Master","Libs Master",IF(AND('Summary P&amp;L'!$F$4="Liberatores Rollup",AND(H1128&lt;&gt;"Libs_G_MA",H1128&lt;&gt;"Libs_G_PH"))=TRUE,"Liberatores Rollup",IF(AND('Summary P&amp;L'!$F$4="Libs Grill Rollup",OR(H1128="Libs_G_MA",H1128="Libs_G_PH"))=TRUE,"Libs Grill Rollup",H1128)))</f>
        <v>0</v>
      </c>
      <c r="C1128" s="9">
        <f>+IS_Data!A1128</f>
        <v>0</v>
      </c>
      <c r="D1128" s="9">
        <f ca="1">+SUM(OFFSET(IS_Data!D1128,0,('Summary P&amp;L'!$D$6-2018-1)*12):OFFSET(IS_Data!D1128,0,('Summary P&amp;L'!$D$6-2018-1)*12+'Summary P&amp;L'!$B$2-1))</f>
        <v>0</v>
      </c>
      <c r="E1128" s="9">
        <f ca="1">OFFSET(IS_Data!D1128,0,('Summary P&amp;L'!$D$6-2018)*12+'Summary P&amp;L'!$B$2-1)</f>
        <v>0</v>
      </c>
      <c r="F1128" s="9">
        <f ca="1">OFFSET(IS_Data!D1128,0,('Summary P&amp;L'!$D$6-2018-1)*12+'Summary P&amp;L'!$B$2-1)</f>
        <v>0</v>
      </c>
      <c r="G1128" s="7">
        <f ca="1">+SUM(OFFSET(IS_Data!D1128,0,(-2015+'Summary P&amp;L'!$D$6)*12+'Summary P&amp;L'!$B$1-1):OFFSET(IS_Data!D1128,0,(-2015+'Summary P&amp;L'!$D$6)*12*2-1))</f>
        <v>0</v>
      </c>
      <c r="H1128" s="10">
        <f>IS_Data!B1128</f>
        <v>0</v>
      </c>
    </row>
    <row r="1129" spans="1:8" x14ac:dyDescent="0.5">
      <c r="A1129" s="9">
        <f>+IS_Data!C1129</f>
        <v>0</v>
      </c>
      <c r="B1129" s="135">
        <f>IF('Summary P&amp;L'!$F$4="Libs Master","Libs Master",IF(AND('Summary P&amp;L'!$F$4="Liberatores Rollup",AND(H1129&lt;&gt;"Libs_G_MA",H1129&lt;&gt;"Libs_G_PH"))=TRUE,"Liberatores Rollup",IF(AND('Summary P&amp;L'!$F$4="Libs Grill Rollup",OR(H1129="Libs_G_MA",H1129="Libs_G_PH"))=TRUE,"Libs Grill Rollup",H1129)))</f>
        <v>0</v>
      </c>
      <c r="C1129" s="9">
        <f>+IS_Data!A1129</f>
        <v>0</v>
      </c>
      <c r="D1129" s="9">
        <f ca="1">+SUM(OFFSET(IS_Data!D1129,0,('Summary P&amp;L'!$D$6-2018-1)*12):OFFSET(IS_Data!D1129,0,('Summary P&amp;L'!$D$6-2018-1)*12+'Summary P&amp;L'!$B$2-1))</f>
        <v>0</v>
      </c>
      <c r="E1129" s="9">
        <f ca="1">OFFSET(IS_Data!D1129,0,('Summary P&amp;L'!$D$6-2018)*12+'Summary P&amp;L'!$B$2-1)</f>
        <v>0</v>
      </c>
      <c r="F1129" s="9">
        <f ca="1">OFFSET(IS_Data!D1129,0,('Summary P&amp;L'!$D$6-2018-1)*12+'Summary P&amp;L'!$B$2-1)</f>
        <v>0</v>
      </c>
      <c r="G1129" s="7">
        <f ca="1">+SUM(OFFSET(IS_Data!D1129,0,(-2015+'Summary P&amp;L'!$D$6)*12+'Summary P&amp;L'!$B$1-1):OFFSET(IS_Data!D1129,0,(-2015+'Summary P&amp;L'!$D$6)*12*2-1))</f>
        <v>0</v>
      </c>
      <c r="H1129" s="10">
        <f>IS_Data!B1129</f>
        <v>0</v>
      </c>
    </row>
    <row r="1130" spans="1:8" x14ac:dyDescent="0.5">
      <c r="A1130" s="9">
        <f>+IS_Data!C1130</f>
        <v>0</v>
      </c>
      <c r="B1130" s="135">
        <f>IF('Summary P&amp;L'!$F$4="Libs Master","Libs Master",IF(AND('Summary P&amp;L'!$F$4="Liberatores Rollup",AND(H1130&lt;&gt;"Libs_G_MA",H1130&lt;&gt;"Libs_G_PH"))=TRUE,"Liberatores Rollup",IF(AND('Summary P&amp;L'!$F$4="Libs Grill Rollup",OR(H1130="Libs_G_MA",H1130="Libs_G_PH"))=TRUE,"Libs Grill Rollup",H1130)))</f>
        <v>0</v>
      </c>
      <c r="C1130" s="9">
        <f>+IS_Data!A1130</f>
        <v>0</v>
      </c>
      <c r="D1130" s="9">
        <f ca="1">+SUM(OFFSET(IS_Data!D1130,0,('Summary P&amp;L'!$D$6-2018-1)*12):OFFSET(IS_Data!D1130,0,('Summary P&amp;L'!$D$6-2018-1)*12+'Summary P&amp;L'!$B$2-1))</f>
        <v>0</v>
      </c>
      <c r="E1130" s="9">
        <f ca="1">OFFSET(IS_Data!D1130,0,('Summary P&amp;L'!$D$6-2018)*12+'Summary P&amp;L'!$B$2-1)</f>
        <v>0</v>
      </c>
      <c r="F1130" s="9">
        <f ca="1">OFFSET(IS_Data!D1130,0,('Summary P&amp;L'!$D$6-2018-1)*12+'Summary P&amp;L'!$B$2-1)</f>
        <v>0</v>
      </c>
      <c r="G1130" s="7">
        <f ca="1">+SUM(OFFSET(IS_Data!D1130,0,(-2015+'Summary P&amp;L'!$D$6)*12+'Summary P&amp;L'!$B$1-1):OFFSET(IS_Data!D1130,0,(-2015+'Summary P&amp;L'!$D$6)*12*2-1))</f>
        <v>0</v>
      </c>
      <c r="H1130" s="10">
        <f>IS_Data!B1130</f>
        <v>0</v>
      </c>
    </row>
    <row r="1131" spans="1:8" x14ac:dyDescent="0.5">
      <c r="A1131" s="9">
        <f>+IS_Data!C1131</f>
        <v>0</v>
      </c>
      <c r="B1131" s="135">
        <f>IF('Summary P&amp;L'!$F$4="Libs Master","Libs Master",IF(AND('Summary P&amp;L'!$F$4="Liberatores Rollup",AND(H1131&lt;&gt;"Libs_G_MA",H1131&lt;&gt;"Libs_G_PH"))=TRUE,"Liberatores Rollup",IF(AND('Summary P&amp;L'!$F$4="Libs Grill Rollup",OR(H1131="Libs_G_MA",H1131="Libs_G_PH"))=TRUE,"Libs Grill Rollup",H1131)))</f>
        <v>0</v>
      </c>
      <c r="C1131" s="9">
        <f>+IS_Data!A1131</f>
        <v>0</v>
      </c>
      <c r="D1131" s="9">
        <f ca="1">+SUM(OFFSET(IS_Data!D1131,0,('Summary P&amp;L'!$D$6-2018-1)*12):OFFSET(IS_Data!D1131,0,('Summary P&amp;L'!$D$6-2018-1)*12+'Summary P&amp;L'!$B$2-1))</f>
        <v>0</v>
      </c>
      <c r="E1131" s="9">
        <f ca="1">OFFSET(IS_Data!D1131,0,('Summary P&amp;L'!$D$6-2018)*12+'Summary P&amp;L'!$B$2-1)</f>
        <v>0</v>
      </c>
      <c r="F1131" s="9">
        <f ca="1">OFFSET(IS_Data!D1131,0,('Summary P&amp;L'!$D$6-2018-1)*12+'Summary P&amp;L'!$B$2-1)</f>
        <v>0</v>
      </c>
      <c r="G1131" s="7">
        <f ca="1">+SUM(OFFSET(IS_Data!D1131,0,(-2015+'Summary P&amp;L'!$D$6)*12+'Summary P&amp;L'!$B$1-1):OFFSET(IS_Data!D1131,0,(-2015+'Summary P&amp;L'!$D$6)*12*2-1))</f>
        <v>0</v>
      </c>
      <c r="H1131" s="10">
        <f>IS_Data!B1131</f>
        <v>0</v>
      </c>
    </row>
    <row r="1132" spans="1:8" x14ac:dyDescent="0.5">
      <c r="A1132" s="9">
        <f>+IS_Data!C1132</f>
        <v>0</v>
      </c>
      <c r="B1132" s="135">
        <f>IF('Summary P&amp;L'!$F$4="Libs Master","Libs Master",IF(AND('Summary P&amp;L'!$F$4="Liberatores Rollup",AND(H1132&lt;&gt;"Libs_G_MA",H1132&lt;&gt;"Libs_G_PH"))=TRUE,"Liberatores Rollup",IF(AND('Summary P&amp;L'!$F$4="Libs Grill Rollup",OR(H1132="Libs_G_MA",H1132="Libs_G_PH"))=TRUE,"Libs Grill Rollup",H1132)))</f>
        <v>0</v>
      </c>
      <c r="C1132" s="9">
        <f>+IS_Data!A1132</f>
        <v>0</v>
      </c>
      <c r="D1132" s="9">
        <f ca="1">+SUM(OFFSET(IS_Data!D1132,0,('Summary P&amp;L'!$D$6-2018-1)*12):OFFSET(IS_Data!D1132,0,('Summary P&amp;L'!$D$6-2018-1)*12+'Summary P&amp;L'!$B$2-1))</f>
        <v>0</v>
      </c>
      <c r="E1132" s="9">
        <f ca="1">OFFSET(IS_Data!D1132,0,('Summary P&amp;L'!$D$6-2018)*12+'Summary P&amp;L'!$B$2-1)</f>
        <v>0</v>
      </c>
      <c r="F1132" s="9">
        <f ca="1">OFFSET(IS_Data!D1132,0,('Summary P&amp;L'!$D$6-2018-1)*12+'Summary P&amp;L'!$B$2-1)</f>
        <v>0</v>
      </c>
      <c r="G1132" s="7">
        <f ca="1">+SUM(OFFSET(IS_Data!D1132,0,(-2015+'Summary P&amp;L'!$D$6)*12+'Summary P&amp;L'!$B$1-1):OFFSET(IS_Data!D1132,0,(-2015+'Summary P&amp;L'!$D$6)*12*2-1))</f>
        <v>0</v>
      </c>
      <c r="H1132" s="10">
        <f>IS_Data!B1132</f>
        <v>0</v>
      </c>
    </row>
    <row r="1133" spans="1:8" x14ac:dyDescent="0.5">
      <c r="A1133" s="9">
        <f>+IS_Data!C1133</f>
        <v>0</v>
      </c>
      <c r="B1133" s="135">
        <f>IF('Summary P&amp;L'!$F$4="Libs Master","Libs Master",IF(AND('Summary P&amp;L'!$F$4="Liberatores Rollup",AND(H1133&lt;&gt;"Libs_G_MA",H1133&lt;&gt;"Libs_G_PH"))=TRUE,"Liberatores Rollup",IF(AND('Summary P&amp;L'!$F$4="Libs Grill Rollup",OR(H1133="Libs_G_MA",H1133="Libs_G_PH"))=TRUE,"Libs Grill Rollup",H1133)))</f>
        <v>0</v>
      </c>
      <c r="C1133" s="9">
        <f>+IS_Data!A1133</f>
        <v>0</v>
      </c>
      <c r="D1133" s="9">
        <f ca="1">+SUM(OFFSET(IS_Data!D1133,0,('Summary P&amp;L'!$D$6-2018-1)*12):OFFSET(IS_Data!D1133,0,('Summary P&amp;L'!$D$6-2018-1)*12+'Summary P&amp;L'!$B$2-1))</f>
        <v>0</v>
      </c>
      <c r="E1133" s="9">
        <f ca="1">OFFSET(IS_Data!D1133,0,('Summary P&amp;L'!$D$6-2018)*12+'Summary P&amp;L'!$B$2-1)</f>
        <v>0</v>
      </c>
      <c r="F1133" s="9">
        <f ca="1">OFFSET(IS_Data!D1133,0,('Summary P&amp;L'!$D$6-2018-1)*12+'Summary P&amp;L'!$B$2-1)</f>
        <v>0</v>
      </c>
      <c r="G1133" s="7">
        <f ca="1">+SUM(OFFSET(IS_Data!D1133,0,(-2015+'Summary P&amp;L'!$D$6)*12+'Summary P&amp;L'!$B$1-1):OFFSET(IS_Data!D1133,0,(-2015+'Summary P&amp;L'!$D$6)*12*2-1))</f>
        <v>0</v>
      </c>
      <c r="H1133" s="10">
        <f>IS_Data!B1133</f>
        <v>0</v>
      </c>
    </row>
    <row r="1134" spans="1:8" x14ac:dyDescent="0.5">
      <c r="A1134" s="9">
        <f>+IS_Data!C1134</f>
        <v>0</v>
      </c>
      <c r="B1134" s="135">
        <f>IF('Summary P&amp;L'!$F$4="Libs Master","Libs Master",IF(AND('Summary P&amp;L'!$F$4="Liberatores Rollup",AND(H1134&lt;&gt;"Libs_G_MA",H1134&lt;&gt;"Libs_G_PH"))=TRUE,"Liberatores Rollup",IF(AND('Summary P&amp;L'!$F$4="Libs Grill Rollup",OR(H1134="Libs_G_MA",H1134="Libs_G_PH"))=TRUE,"Libs Grill Rollup",H1134)))</f>
        <v>0</v>
      </c>
      <c r="C1134" s="9">
        <f>+IS_Data!A1134</f>
        <v>0</v>
      </c>
      <c r="D1134" s="9">
        <f ca="1">+SUM(OFFSET(IS_Data!D1134,0,('Summary P&amp;L'!$D$6-2018-1)*12):OFFSET(IS_Data!D1134,0,('Summary P&amp;L'!$D$6-2018-1)*12+'Summary P&amp;L'!$B$2-1))</f>
        <v>0</v>
      </c>
      <c r="E1134" s="9">
        <f ca="1">OFFSET(IS_Data!D1134,0,('Summary P&amp;L'!$D$6-2018)*12+'Summary P&amp;L'!$B$2-1)</f>
        <v>0</v>
      </c>
      <c r="F1134" s="9">
        <f ca="1">OFFSET(IS_Data!D1134,0,('Summary P&amp;L'!$D$6-2018-1)*12+'Summary P&amp;L'!$B$2-1)</f>
        <v>0</v>
      </c>
      <c r="G1134" s="7">
        <f ca="1">+SUM(OFFSET(IS_Data!D1134,0,(-2015+'Summary P&amp;L'!$D$6)*12+'Summary P&amp;L'!$B$1-1):OFFSET(IS_Data!D1134,0,(-2015+'Summary P&amp;L'!$D$6)*12*2-1))</f>
        <v>0</v>
      </c>
      <c r="H1134" s="10">
        <f>IS_Data!B1134</f>
        <v>0</v>
      </c>
    </row>
    <row r="1135" spans="1:8" x14ac:dyDescent="0.5">
      <c r="A1135" s="9">
        <f>+IS_Data!C1135</f>
        <v>0</v>
      </c>
      <c r="B1135" s="135">
        <f>IF('Summary P&amp;L'!$F$4="Libs Master","Libs Master",IF(AND('Summary P&amp;L'!$F$4="Liberatores Rollup",AND(H1135&lt;&gt;"Libs_G_MA",H1135&lt;&gt;"Libs_G_PH"))=TRUE,"Liberatores Rollup",IF(AND('Summary P&amp;L'!$F$4="Libs Grill Rollup",OR(H1135="Libs_G_MA",H1135="Libs_G_PH"))=TRUE,"Libs Grill Rollup",H1135)))</f>
        <v>0</v>
      </c>
      <c r="C1135" s="9">
        <f>+IS_Data!A1135</f>
        <v>0</v>
      </c>
      <c r="D1135" s="9">
        <f ca="1">+SUM(OFFSET(IS_Data!D1135,0,('Summary P&amp;L'!$D$6-2018-1)*12):OFFSET(IS_Data!D1135,0,('Summary P&amp;L'!$D$6-2018-1)*12+'Summary P&amp;L'!$B$2-1))</f>
        <v>0</v>
      </c>
      <c r="E1135" s="9">
        <f ca="1">OFFSET(IS_Data!D1135,0,('Summary P&amp;L'!$D$6-2018)*12+'Summary P&amp;L'!$B$2-1)</f>
        <v>0</v>
      </c>
      <c r="F1135" s="9">
        <f ca="1">OFFSET(IS_Data!D1135,0,('Summary P&amp;L'!$D$6-2018-1)*12+'Summary P&amp;L'!$B$2-1)</f>
        <v>0</v>
      </c>
      <c r="G1135" s="7">
        <f ca="1">+SUM(OFFSET(IS_Data!D1135,0,(-2015+'Summary P&amp;L'!$D$6)*12+'Summary P&amp;L'!$B$1-1):OFFSET(IS_Data!D1135,0,(-2015+'Summary P&amp;L'!$D$6)*12*2-1))</f>
        <v>0</v>
      </c>
      <c r="H1135" s="10">
        <f>IS_Data!B1135</f>
        <v>0</v>
      </c>
    </row>
    <row r="1136" spans="1:8" x14ac:dyDescent="0.5">
      <c r="A1136" s="9">
        <f>+IS_Data!C1136</f>
        <v>0</v>
      </c>
      <c r="B1136" s="135">
        <f>IF('Summary P&amp;L'!$F$4="Libs Master","Libs Master",IF(AND('Summary P&amp;L'!$F$4="Liberatores Rollup",AND(H1136&lt;&gt;"Libs_G_MA",H1136&lt;&gt;"Libs_G_PH"))=TRUE,"Liberatores Rollup",IF(AND('Summary P&amp;L'!$F$4="Libs Grill Rollup",OR(H1136="Libs_G_MA",H1136="Libs_G_PH"))=TRUE,"Libs Grill Rollup",H1136)))</f>
        <v>0</v>
      </c>
      <c r="C1136" s="9">
        <f>+IS_Data!A1136</f>
        <v>0</v>
      </c>
      <c r="D1136" s="9">
        <f ca="1">+SUM(OFFSET(IS_Data!D1136,0,('Summary P&amp;L'!$D$6-2018-1)*12):OFFSET(IS_Data!D1136,0,('Summary P&amp;L'!$D$6-2018-1)*12+'Summary P&amp;L'!$B$2-1))</f>
        <v>0</v>
      </c>
      <c r="E1136" s="9">
        <f ca="1">OFFSET(IS_Data!D1136,0,('Summary P&amp;L'!$D$6-2018)*12+'Summary P&amp;L'!$B$2-1)</f>
        <v>0</v>
      </c>
      <c r="F1136" s="9">
        <f ca="1">OFFSET(IS_Data!D1136,0,('Summary P&amp;L'!$D$6-2018-1)*12+'Summary P&amp;L'!$B$2-1)</f>
        <v>0</v>
      </c>
      <c r="G1136" s="7">
        <f ca="1">+SUM(OFFSET(IS_Data!D1136,0,(-2015+'Summary P&amp;L'!$D$6)*12+'Summary P&amp;L'!$B$1-1):OFFSET(IS_Data!D1136,0,(-2015+'Summary P&amp;L'!$D$6)*12*2-1))</f>
        <v>0</v>
      </c>
      <c r="H1136" s="10">
        <f>IS_Data!B1136</f>
        <v>0</v>
      </c>
    </row>
    <row r="1137" spans="1:8" x14ac:dyDescent="0.5">
      <c r="A1137" s="9">
        <f>+IS_Data!C1137</f>
        <v>0</v>
      </c>
      <c r="B1137" s="135">
        <f>IF('Summary P&amp;L'!$F$4="Libs Master","Libs Master",IF(AND('Summary P&amp;L'!$F$4="Liberatores Rollup",AND(H1137&lt;&gt;"Libs_G_MA",H1137&lt;&gt;"Libs_G_PH"))=TRUE,"Liberatores Rollup",IF(AND('Summary P&amp;L'!$F$4="Libs Grill Rollup",OR(H1137="Libs_G_MA",H1137="Libs_G_PH"))=TRUE,"Libs Grill Rollup",H1137)))</f>
        <v>0</v>
      </c>
      <c r="C1137" s="9">
        <f>+IS_Data!A1137</f>
        <v>0</v>
      </c>
      <c r="D1137" s="9">
        <f ca="1">+SUM(OFFSET(IS_Data!D1137,0,('Summary P&amp;L'!$D$6-2018-1)*12):OFFSET(IS_Data!D1137,0,('Summary P&amp;L'!$D$6-2018-1)*12+'Summary P&amp;L'!$B$2-1))</f>
        <v>0</v>
      </c>
      <c r="E1137" s="9">
        <f ca="1">OFFSET(IS_Data!D1137,0,('Summary P&amp;L'!$D$6-2018)*12+'Summary P&amp;L'!$B$2-1)</f>
        <v>0</v>
      </c>
      <c r="F1137" s="9">
        <f ca="1">OFFSET(IS_Data!D1137,0,('Summary P&amp;L'!$D$6-2018-1)*12+'Summary P&amp;L'!$B$2-1)</f>
        <v>0</v>
      </c>
      <c r="G1137" s="7">
        <f ca="1">+SUM(OFFSET(IS_Data!D1137,0,(-2015+'Summary P&amp;L'!$D$6)*12+'Summary P&amp;L'!$B$1-1):OFFSET(IS_Data!D1137,0,(-2015+'Summary P&amp;L'!$D$6)*12*2-1))</f>
        <v>0</v>
      </c>
      <c r="H1137" s="10">
        <f>IS_Data!B1137</f>
        <v>0</v>
      </c>
    </row>
    <row r="1138" spans="1:8" x14ac:dyDescent="0.5">
      <c r="A1138" s="9">
        <f>+IS_Data!C1138</f>
        <v>0</v>
      </c>
      <c r="B1138" s="135">
        <f>IF('Summary P&amp;L'!$F$4="Libs Master","Libs Master",IF(AND('Summary P&amp;L'!$F$4="Liberatores Rollup",AND(H1138&lt;&gt;"Libs_G_MA",H1138&lt;&gt;"Libs_G_PH"))=TRUE,"Liberatores Rollup",IF(AND('Summary P&amp;L'!$F$4="Libs Grill Rollup",OR(H1138="Libs_G_MA",H1138="Libs_G_PH"))=TRUE,"Libs Grill Rollup",H1138)))</f>
        <v>0</v>
      </c>
      <c r="C1138" s="9">
        <f>+IS_Data!A1138</f>
        <v>0</v>
      </c>
      <c r="D1138" s="9">
        <f ca="1">+SUM(OFFSET(IS_Data!D1138,0,('Summary P&amp;L'!$D$6-2018-1)*12):OFFSET(IS_Data!D1138,0,('Summary P&amp;L'!$D$6-2018-1)*12+'Summary P&amp;L'!$B$2-1))</f>
        <v>0</v>
      </c>
      <c r="E1138" s="9">
        <f ca="1">OFFSET(IS_Data!D1138,0,('Summary P&amp;L'!$D$6-2018)*12+'Summary P&amp;L'!$B$2-1)</f>
        <v>0</v>
      </c>
      <c r="F1138" s="9">
        <f ca="1">OFFSET(IS_Data!D1138,0,('Summary P&amp;L'!$D$6-2018-1)*12+'Summary P&amp;L'!$B$2-1)</f>
        <v>0</v>
      </c>
      <c r="G1138" s="7">
        <f ca="1">+SUM(OFFSET(IS_Data!D1138,0,(-2015+'Summary P&amp;L'!$D$6)*12+'Summary P&amp;L'!$B$1-1):OFFSET(IS_Data!D1138,0,(-2015+'Summary P&amp;L'!$D$6)*12*2-1))</f>
        <v>0</v>
      </c>
      <c r="H1138" s="10">
        <f>IS_Data!B1138</f>
        <v>0</v>
      </c>
    </row>
    <row r="1139" spans="1:8" x14ac:dyDescent="0.5">
      <c r="A1139" s="9">
        <f>+IS_Data!C1139</f>
        <v>0</v>
      </c>
      <c r="B1139" s="135">
        <f>IF('Summary P&amp;L'!$F$4="Libs Master","Libs Master",IF(AND('Summary P&amp;L'!$F$4="Liberatores Rollup",AND(H1139&lt;&gt;"Libs_G_MA",H1139&lt;&gt;"Libs_G_PH"))=TRUE,"Liberatores Rollup",IF(AND('Summary P&amp;L'!$F$4="Libs Grill Rollup",OR(H1139="Libs_G_MA",H1139="Libs_G_PH"))=TRUE,"Libs Grill Rollup",H1139)))</f>
        <v>0</v>
      </c>
      <c r="C1139" s="9">
        <f>+IS_Data!A1139</f>
        <v>0</v>
      </c>
      <c r="D1139" s="9">
        <f ca="1">+SUM(OFFSET(IS_Data!D1139,0,('Summary P&amp;L'!$D$6-2018-1)*12):OFFSET(IS_Data!D1139,0,('Summary P&amp;L'!$D$6-2018-1)*12+'Summary P&amp;L'!$B$2-1))</f>
        <v>0</v>
      </c>
      <c r="E1139" s="9">
        <f ca="1">OFFSET(IS_Data!D1139,0,('Summary P&amp;L'!$D$6-2018)*12+'Summary P&amp;L'!$B$2-1)</f>
        <v>0</v>
      </c>
      <c r="F1139" s="9">
        <f ca="1">OFFSET(IS_Data!D1139,0,('Summary P&amp;L'!$D$6-2018-1)*12+'Summary P&amp;L'!$B$2-1)</f>
        <v>0</v>
      </c>
      <c r="G1139" s="7">
        <f ca="1">+SUM(OFFSET(IS_Data!D1139,0,(-2015+'Summary P&amp;L'!$D$6)*12+'Summary P&amp;L'!$B$1-1):OFFSET(IS_Data!D1139,0,(-2015+'Summary P&amp;L'!$D$6)*12*2-1))</f>
        <v>0</v>
      </c>
      <c r="H1139" s="10">
        <f>IS_Data!B1139</f>
        <v>0</v>
      </c>
    </row>
    <row r="1140" spans="1:8" x14ac:dyDescent="0.5">
      <c r="A1140" s="9">
        <f>+IS_Data!C1140</f>
        <v>0</v>
      </c>
      <c r="B1140" s="135">
        <f>IF('Summary P&amp;L'!$F$4="Libs Master","Libs Master",IF(AND('Summary P&amp;L'!$F$4="Liberatores Rollup",AND(H1140&lt;&gt;"Libs_G_MA",H1140&lt;&gt;"Libs_G_PH"))=TRUE,"Liberatores Rollup",IF(AND('Summary P&amp;L'!$F$4="Libs Grill Rollup",OR(H1140="Libs_G_MA",H1140="Libs_G_PH"))=TRUE,"Libs Grill Rollup",H1140)))</f>
        <v>0</v>
      </c>
      <c r="C1140" s="9">
        <f>+IS_Data!A1140</f>
        <v>0</v>
      </c>
      <c r="D1140" s="9">
        <f ca="1">+SUM(OFFSET(IS_Data!D1140,0,('Summary P&amp;L'!$D$6-2018-1)*12):OFFSET(IS_Data!D1140,0,('Summary P&amp;L'!$D$6-2018-1)*12+'Summary P&amp;L'!$B$2-1))</f>
        <v>0</v>
      </c>
      <c r="E1140" s="9">
        <f ca="1">OFFSET(IS_Data!D1140,0,('Summary P&amp;L'!$D$6-2018)*12+'Summary P&amp;L'!$B$2-1)</f>
        <v>0</v>
      </c>
      <c r="F1140" s="9">
        <f ca="1">OFFSET(IS_Data!D1140,0,('Summary P&amp;L'!$D$6-2018-1)*12+'Summary P&amp;L'!$B$2-1)</f>
        <v>0</v>
      </c>
      <c r="G1140" s="7">
        <f ca="1">+SUM(OFFSET(IS_Data!D1140,0,(-2015+'Summary P&amp;L'!$D$6)*12+'Summary P&amp;L'!$B$1-1):OFFSET(IS_Data!D1140,0,(-2015+'Summary P&amp;L'!$D$6)*12*2-1))</f>
        <v>0</v>
      </c>
      <c r="H1140" s="10">
        <f>IS_Data!B1140</f>
        <v>0</v>
      </c>
    </row>
    <row r="1141" spans="1:8" x14ac:dyDescent="0.5">
      <c r="A1141" s="9">
        <f>+IS_Data!C1141</f>
        <v>0</v>
      </c>
      <c r="B1141" s="135">
        <f>IF('Summary P&amp;L'!$F$4="Libs Master","Libs Master",IF(AND('Summary P&amp;L'!$F$4="Liberatores Rollup",AND(H1141&lt;&gt;"Libs_G_MA",H1141&lt;&gt;"Libs_G_PH"))=TRUE,"Liberatores Rollup",IF(AND('Summary P&amp;L'!$F$4="Libs Grill Rollup",OR(H1141="Libs_G_MA",H1141="Libs_G_PH"))=TRUE,"Libs Grill Rollup",H1141)))</f>
        <v>0</v>
      </c>
      <c r="C1141" s="9">
        <f>+IS_Data!A1141</f>
        <v>0</v>
      </c>
      <c r="D1141" s="9">
        <f ca="1">+SUM(OFFSET(IS_Data!D1141,0,('Summary P&amp;L'!$D$6-2018-1)*12):OFFSET(IS_Data!D1141,0,('Summary P&amp;L'!$D$6-2018-1)*12+'Summary P&amp;L'!$B$2-1))</f>
        <v>0</v>
      </c>
      <c r="E1141" s="9">
        <f ca="1">OFFSET(IS_Data!D1141,0,('Summary P&amp;L'!$D$6-2018)*12+'Summary P&amp;L'!$B$2-1)</f>
        <v>0</v>
      </c>
      <c r="F1141" s="9">
        <f ca="1">OFFSET(IS_Data!D1141,0,('Summary P&amp;L'!$D$6-2018-1)*12+'Summary P&amp;L'!$B$2-1)</f>
        <v>0</v>
      </c>
      <c r="G1141" s="7">
        <f ca="1">+SUM(OFFSET(IS_Data!D1141,0,(-2015+'Summary P&amp;L'!$D$6)*12+'Summary P&amp;L'!$B$1-1):OFFSET(IS_Data!D1141,0,(-2015+'Summary P&amp;L'!$D$6)*12*2-1))</f>
        <v>0</v>
      </c>
      <c r="H1141" s="10">
        <f>IS_Data!B1141</f>
        <v>0</v>
      </c>
    </row>
    <row r="1142" spans="1:8" x14ac:dyDescent="0.5">
      <c r="A1142" s="9">
        <f>+IS_Data!C1142</f>
        <v>0</v>
      </c>
      <c r="B1142" s="135">
        <f>IF('Summary P&amp;L'!$F$4="Libs Master","Libs Master",IF(AND('Summary P&amp;L'!$F$4="Liberatores Rollup",AND(H1142&lt;&gt;"Libs_G_MA",H1142&lt;&gt;"Libs_G_PH"))=TRUE,"Liberatores Rollup",IF(AND('Summary P&amp;L'!$F$4="Libs Grill Rollup",OR(H1142="Libs_G_MA",H1142="Libs_G_PH"))=TRUE,"Libs Grill Rollup",H1142)))</f>
        <v>0</v>
      </c>
      <c r="C1142" s="9">
        <f>+IS_Data!A1142</f>
        <v>0</v>
      </c>
      <c r="D1142" s="9">
        <f ca="1">+SUM(OFFSET(IS_Data!D1142,0,('Summary P&amp;L'!$D$6-2018-1)*12):OFFSET(IS_Data!D1142,0,('Summary P&amp;L'!$D$6-2018-1)*12+'Summary P&amp;L'!$B$2-1))</f>
        <v>0</v>
      </c>
      <c r="E1142" s="9">
        <f ca="1">OFFSET(IS_Data!D1142,0,('Summary P&amp;L'!$D$6-2018)*12+'Summary P&amp;L'!$B$2-1)</f>
        <v>0</v>
      </c>
      <c r="F1142" s="9">
        <f ca="1">OFFSET(IS_Data!D1142,0,('Summary P&amp;L'!$D$6-2018-1)*12+'Summary P&amp;L'!$B$2-1)</f>
        <v>0</v>
      </c>
      <c r="G1142" s="7">
        <f ca="1">+SUM(OFFSET(IS_Data!D1142,0,(-2015+'Summary P&amp;L'!$D$6)*12+'Summary P&amp;L'!$B$1-1):OFFSET(IS_Data!D1142,0,(-2015+'Summary P&amp;L'!$D$6)*12*2-1))</f>
        <v>0</v>
      </c>
      <c r="H1142" s="10">
        <f>IS_Data!B1142</f>
        <v>0</v>
      </c>
    </row>
    <row r="1143" spans="1:8" x14ac:dyDescent="0.5">
      <c r="A1143" s="9">
        <f>+IS_Data!C1143</f>
        <v>0</v>
      </c>
      <c r="B1143" s="135">
        <f>IF('Summary P&amp;L'!$F$4="Libs Master","Libs Master",IF(AND('Summary P&amp;L'!$F$4="Liberatores Rollup",AND(H1143&lt;&gt;"Libs_G_MA",H1143&lt;&gt;"Libs_G_PH"))=TRUE,"Liberatores Rollup",IF(AND('Summary P&amp;L'!$F$4="Libs Grill Rollup",OR(H1143="Libs_G_MA",H1143="Libs_G_PH"))=TRUE,"Libs Grill Rollup",H1143)))</f>
        <v>0</v>
      </c>
      <c r="C1143" s="9">
        <f>+IS_Data!A1143</f>
        <v>0</v>
      </c>
      <c r="D1143" s="9">
        <f ca="1">+SUM(OFFSET(IS_Data!D1143,0,('Summary P&amp;L'!$D$6-2018-1)*12):OFFSET(IS_Data!D1143,0,('Summary P&amp;L'!$D$6-2018-1)*12+'Summary P&amp;L'!$B$2-1))</f>
        <v>0</v>
      </c>
      <c r="E1143" s="9">
        <f ca="1">OFFSET(IS_Data!D1143,0,('Summary P&amp;L'!$D$6-2018)*12+'Summary P&amp;L'!$B$2-1)</f>
        <v>0</v>
      </c>
      <c r="F1143" s="9">
        <f ca="1">OFFSET(IS_Data!D1143,0,('Summary P&amp;L'!$D$6-2018-1)*12+'Summary P&amp;L'!$B$2-1)</f>
        <v>0</v>
      </c>
      <c r="G1143" s="7">
        <f ca="1">+SUM(OFFSET(IS_Data!D1143,0,(-2015+'Summary P&amp;L'!$D$6)*12+'Summary P&amp;L'!$B$1-1):OFFSET(IS_Data!D1143,0,(-2015+'Summary P&amp;L'!$D$6)*12*2-1))</f>
        <v>0</v>
      </c>
      <c r="H1143" s="10">
        <f>IS_Data!B1143</f>
        <v>0</v>
      </c>
    </row>
    <row r="1144" spans="1:8" x14ac:dyDescent="0.5">
      <c r="A1144" s="9">
        <f>+IS_Data!C1144</f>
        <v>0</v>
      </c>
      <c r="B1144" s="135">
        <f>IF('Summary P&amp;L'!$F$4="Libs Master","Libs Master",IF(AND('Summary P&amp;L'!$F$4="Liberatores Rollup",AND(H1144&lt;&gt;"Libs_G_MA",H1144&lt;&gt;"Libs_G_PH"))=TRUE,"Liberatores Rollup",IF(AND('Summary P&amp;L'!$F$4="Libs Grill Rollup",OR(H1144="Libs_G_MA",H1144="Libs_G_PH"))=TRUE,"Libs Grill Rollup",H1144)))</f>
        <v>0</v>
      </c>
      <c r="C1144" s="9">
        <f>+IS_Data!A1144</f>
        <v>0</v>
      </c>
      <c r="D1144" s="9">
        <f ca="1">+SUM(OFFSET(IS_Data!D1144,0,('Summary P&amp;L'!$D$6-2018-1)*12):OFFSET(IS_Data!D1144,0,('Summary P&amp;L'!$D$6-2018-1)*12+'Summary P&amp;L'!$B$2-1))</f>
        <v>0</v>
      </c>
      <c r="E1144" s="9">
        <f ca="1">OFFSET(IS_Data!D1144,0,('Summary P&amp;L'!$D$6-2018)*12+'Summary P&amp;L'!$B$2-1)</f>
        <v>0</v>
      </c>
      <c r="F1144" s="9">
        <f ca="1">OFFSET(IS_Data!D1144,0,('Summary P&amp;L'!$D$6-2018-1)*12+'Summary P&amp;L'!$B$2-1)</f>
        <v>0</v>
      </c>
      <c r="G1144" s="7">
        <f ca="1">+SUM(OFFSET(IS_Data!D1144,0,(-2015+'Summary P&amp;L'!$D$6)*12+'Summary P&amp;L'!$B$1-1):OFFSET(IS_Data!D1144,0,(-2015+'Summary P&amp;L'!$D$6)*12*2-1))</f>
        <v>0</v>
      </c>
      <c r="H1144" s="10">
        <f>IS_Data!B1144</f>
        <v>0</v>
      </c>
    </row>
    <row r="1145" spans="1:8" x14ac:dyDescent="0.5">
      <c r="A1145" s="9">
        <f>+IS_Data!C1145</f>
        <v>0</v>
      </c>
      <c r="B1145" s="135">
        <f>IF('Summary P&amp;L'!$F$4="Libs Master","Libs Master",IF(AND('Summary P&amp;L'!$F$4="Liberatores Rollup",AND(H1145&lt;&gt;"Libs_G_MA",H1145&lt;&gt;"Libs_G_PH"))=TRUE,"Liberatores Rollup",IF(AND('Summary P&amp;L'!$F$4="Libs Grill Rollup",OR(H1145="Libs_G_MA",H1145="Libs_G_PH"))=TRUE,"Libs Grill Rollup",H1145)))</f>
        <v>0</v>
      </c>
      <c r="C1145" s="9">
        <f>+IS_Data!A1145</f>
        <v>0</v>
      </c>
      <c r="D1145" s="9">
        <f ca="1">+SUM(OFFSET(IS_Data!D1145,0,('Summary P&amp;L'!$D$6-2018-1)*12):OFFSET(IS_Data!D1145,0,('Summary P&amp;L'!$D$6-2018-1)*12+'Summary P&amp;L'!$B$2-1))</f>
        <v>0</v>
      </c>
      <c r="E1145" s="9">
        <f ca="1">OFFSET(IS_Data!D1145,0,('Summary P&amp;L'!$D$6-2018)*12+'Summary P&amp;L'!$B$2-1)</f>
        <v>0</v>
      </c>
      <c r="F1145" s="9">
        <f ca="1">OFFSET(IS_Data!D1145,0,('Summary P&amp;L'!$D$6-2018-1)*12+'Summary P&amp;L'!$B$2-1)</f>
        <v>0</v>
      </c>
      <c r="G1145" s="7">
        <f ca="1">+SUM(OFFSET(IS_Data!D1145,0,(-2015+'Summary P&amp;L'!$D$6)*12+'Summary P&amp;L'!$B$1-1):OFFSET(IS_Data!D1145,0,(-2015+'Summary P&amp;L'!$D$6)*12*2-1))</f>
        <v>0</v>
      </c>
      <c r="H1145" s="10">
        <f>IS_Data!B1145</f>
        <v>0</v>
      </c>
    </row>
    <row r="1146" spans="1:8" x14ac:dyDescent="0.5">
      <c r="A1146" s="9">
        <f>+IS_Data!C1146</f>
        <v>0</v>
      </c>
      <c r="B1146" s="135">
        <f>IF('Summary P&amp;L'!$F$4="Libs Master","Libs Master",IF(AND('Summary P&amp;L'!$F$4="Liberatores Rollup",AND(H1146&lt;&gt;"Libs_G_MA",H1146&lt;&gt;"Libs_G_PH"))=TRUE,"Liberatores Rollup",IF(AND('Summary P&amp;L'!$F$4="Libs Grill Rollup",OR(H1146="Libs_G_MA",H1146="Libs_G_PH"))=TRUE,"Libs Grill Rollup",H1146)))</f>
        <v>0</v>
      </c>
      <c r="C1146" s="9">
        <f>+IS_Data!A1146</f>
        <v>0</v>
      </c>
      <c r="D1146" s="9">
        <f ca="1">+SUM(OFFSET(IS_Data!D1146,0,('Summary P&amp;L'!$D$6-2018-1)*12):OFFSET(IS_Data!D1146,0,('Summary P&amp;L'!$D$6-2018-1)*12+'Summary P&amp;L'!$B$2-1))</f>
        <v>0</v>
      </c>
      <c r="E1146" s="9">
        <f ca="1">OFFSET(IS_Data!D1146,0,('Summary P&amp;L'!$D$6-2018)*12+'Summary P&amp;L'!$B$2-1)</f>
        <v>0</v>
      </c>
      <c r="F1146" s="9">
        <f ca="1">OFFSET(IS_Data!D1146,0,('Summary P&amp;L'!$D$6-2018-1)*12+'Summary P&amp;L'!$B$2-1)</f>
        <v>0</v>
      </c>
      <c r="G1146" s="7">
        <f ca="1">+SUM(OFFSET(IS_Data!D1146,0,(-2015+'Summary P&amp;L'!$D$6)*12+'Summary P&amp;L'!$B$1-1):OFFSET(IS_Data!D1146,0,(-2015+'Summary P&amp;L'!$D$6)*12*2-1))</f>
        <v>0</v>
      </c>
      <c r="H1146" s="10">
        <f>IS_Data!B1146</f>
        <v>0</v>
      </c>
    </row>
    <row r="1147" spans="1:8" x14ac:dyDescent="0.5">
      <c r="A1147" s="9">
        <f>+IS_Data!C1147</f>
        <v>0</v>
      </c>
      <c r="B1147" s="135">
        <f>IF('Summary P&amp;L'!$F$4="Libs Master","Libs Master",IF(AND('Summary P&amp;L'!$F$4="Liberatores Rollup",AND(H1147&lt;&gt;"Libs_G_MA",H1147&lt;&gt;"Libs_G_PH"))=TRUE,"Liberatores Rollup",IF(AND('Summary P&amp;L'!$F$4="Libs Grill Rollup",OR(H1147="Libs_G_MA",H1147="Libs_G_PH"))=TRUE,"Libs Grill Rollup",H1147)))</f>
        <v>0</v>
      </c>
      <c r="C1147" s="9">
        <f>+IS_Data!A1147</f>
        <v>0</v>
      </c>
      <c r="D1147" s="9">
        <f ca="1">+SUM(OFFSET(IS_Data!D1147,0,('Summary P&amp;L'!$D$6-2018-1)*12):OFFSET(IS_Data!D1147,0,('Summary P&amp;L'!$D$6-2018-1)*12+'Summary P&amp;L'!$B$2-1))</f>
        <v>0</v>
      </c>
      <c r="E1147" s="9">
        <f ca="1">OFFSET(IS_Data!D1147,0,('Summary P&amp;L'!$D$6-2018)*12+'Summary P&amp;L'!$B$2-1)</f>
        <v>0</v>
      </c>
      <c r="F1147" s="9">
        <f ca="1">OFFSET(IS_Data!D1147,0,('Summary P&amp;L'!$D$6-2018-1)*12+'Summary P&amp;L'!$B$2-1)</f>
        <v>0</v>
      </c>
      <c r="G1147" s="7">
        <f ca="1">+SUM(OFFSET(IS_Data!D1147,0,(-2015+'Summary P&amp;L'!$D$6)*12+'Summary P&amp;L'!$B$1-1):OFFSET(IS_Data!D1147,0,(-2015+'Summary P&amp;L'!$D$6)*12*2-1))</f>
        <v>0</v>
      </c>
      <c r="H1147" s="10">
        <f>IS_Data!B1147</f>
        <v>0</v>
      </c>
    </row>
    <row r="1148" spans="1:8" x14ac:dyDescent="0.5">
      <c r="A1148" s="9">
        <f>+IS_Data!C1148</f>
        <v>0</v>
      </c>
      <c r="B1148" s="135">
        <f>IF('Summary P&amp;L'!$F$4="Libs Master","Libs Master",IF(AND('Summary P&amp;L'!$F$4="Liberatores Rollup",AND(H1148&lt;&gt;"Libs_G_MA",H1148&lt;&gt;"Libs_G_PH"))=TRUE,"Liberatores Rollup",IF(AND('Summary P&amp;L'!$F$4="Libs Grill Rollup",OR(H1148="Libs_G_MA",H1148="Libs_G_PH"))=TRUE,"Libs Grill Rollup",H1148)))</f>
        <v>0</v>
      </c>
      <c r="C1148" s="9">
        <f>+IS_Data!A1148</f>
        <v>0</v>
      </c>
      <c r="D1148" s="9">
        <f ca="1">+SUM(OFFSET(IS_Data!D1148,0,('Summary P&amp;L'!$D$6-2018-1)*12):OFFSET(IS_Data!D1148,0,('Summary P&amp;L'!$D$6-2018-1)*12+'Summary P&amp;L'!$B$2-1))</f>
        <v>0</v>
      </c>
      <c r="E1148" s="9">
        <f ca="1">OFFSET(IS_Data!D1148,0,('Summary P&amp;L'!$D$6-2018)*12+'Summary P&amp;L'!$B$2-1)</f>
        <v>0</v>
      </c>
      <c r="F1148" s="9">
        <f ca="1">OFFSET(IS_Data!D1148,0,('Summary P&amp;L'!$D$6-2018-1)*12+'Summary P&amp;L'!$B$2-1)</f>
        <v>0</v>
      </c>
      <c r="G1148" s="7">
        <f ca="1">+SUM(OFFSET(IS_Data!D1148,0,(-2015+'Summary P&amp;L'!$D$6)*12+'Summary P&amp;L'!$B$1-1):OFFSET(IS_Data!D1148,0,(-2015+'Summary P&amp;L'!$D$6)*12*2-1))</f>
        <v>0</v>
      </c>
      <c r="H1148" s="10">
        <f>IS_Data!B1148</f>
        <v>0</v>
      </c>
    </row>
    <row r="1149" spans="1:8" x14ac:dyDescent="0.5">
      <c r="A1149" s="9">
        <f>+IS_Data!C1149</f>
        <v>0</v>
      </c>
      <c r="B1149" s="135">
        <f>IF('Summary P&amp;L'!$F$4="Libs Master","Libs Master",IF(AND('Summary P&amp;L'!$F$4="Liberatores Rollup",AND(H1149&lt;&gt;"Libs_G_MA",H1149&lt;&gt;"Libs_G_PH"))=TRUE,"Liberatores Rollup",IF(AND('Summary P&amp;L'!$F$4="Libs Grill Rollup",OR(H1149="Libs_G_MA",H1149="Libs_G_PH"))=TRUE,"Libs Grill Rollup",H1149)))</f>
        <v>0</v>
      </c>
      <c r="C1149" s="9">
        <f>+IS_Data!A1149</f>
        <v>0</v>
      </c>
      <c r="D1149" s="9">
        <f ca="1">+SUM(OFFSET(IS_Data!D1149,0,('Summary P&amp;L'!$D$6-2018-1)*12):OFFSET(IS_Data!D1149,0,('Summary P&amp;L'!$D$6-2018-1)*12+'Summary P&amp;L'!$B$2-1))</f>
        <v>0</v>
      </c>
      <c r="E1149" s="9">
        <f ca="1">OFFSET(IS_Data!D1149,0,('Summary P&amp;L'!$D$6-2018)*12+'Summary P&amp;L'!$B$2-1)</f>
        <v>0</v>
      </c>
      <c r="F1149" s="9">
        <f ca="1">OFFSET(IS_Data!D1149,0,('Summary P&amp;L'!$D$6-2018-1)*12+'Summary P&amp;L'!$B$2-1)</f>
        <v>0</v>
      </c>
      <c r="G1149" s="7">
        <f ca="1">+SUM(OFFSET(IS_Data!D1149,0,(-2015+'Summary P&amp;L'!$D$6)*12+'Summary P&amp;L'!$B$1-1):OFFSET(IS_Data!D1149,0,(-2015+'Summary P&amp;L'!$D$6)*12*2-1))</f>
        <v>0</v>
      </c>
      <c r="H1149" s="10">
        <f>IS_Data!B1149</f>
        <v>0</v>
      </c>
    </row>
    <row r="1150" spans="1:8" x14ac:dyDescent="0.5">
      <c r="A1150" s="9">
        <f>+IS_Data!C1150</f>
        <v>0</v>
      </c>
      <c r="B1150" s="135">
        <f>IF('Summary P&amp;L'!$F$4="Libs Master","Libs Master",IF(AND('Summary P&amp;L'!$F$4="Liberatores Rollup",AND(H1150&lt;&gt;"Libs_G_MA",H1150&lt;&gt;"Libs_G_PH"))=TRUE,"Liberatores Rollup",IF(AND('Summary P&amp;L'!$F$4="Libs Grill Rollup",OR(H1150="Libs_G_MA",H1150="Libs_G_PH"))=TRUE,"Libs Grill Rollup",H1150)))</f>
        <v>0</v>
      </c>
      <c r="C1150" s="9">
        <f>+IS_Data!A1150</f>
        <v>0</v>
      </c>
      <c r="D1150" s="9">
        <f ca="1">+SUM(OFFSET(IS_Data!D1150,0,('Summary P&amp;L'!$D$6-2018-1)*12):OFFSET(IS_Data!D1150,0,('Summary P&amp;L'!$D$6-2018-1)*12+'Summary P&amp;L'!$B$2-1))</f>
        <v>0</v>
      </c>
      <c r="E1150" s="9">
        <f ca="1">OFFSET(IS_Data!D1150,0,('Summary P&amp;L'!$D$6-2018)*12+'Summary P&amp;L'!$B$2-1)</f>
        <v>0</v>
      </c>
      <c r="F1150" s="9">
        <f ca="1">OFFSET(IS_Data!D1150,0,('Summary P&amp;L'!$D$6-2018-1)*12+'Summary P&amp;L'!$B$2-1)</f>
        <v>0</v>
      </c>
      <c r="G1150" s="7">
        <f ca="1">+SUM(OFFSET(IS_Data!D1150,0,(-2015+'Summary P&amp;L'!$D$6)*12+'Summary P&amp;L'!$B$1-1):OFFSET(IS_Data!D1150,0,(-2015+'Summary P&amp;L'!$D$6)*12*2-1))</f>
        <v>0</v>
      </c>
      <c r="H1150" s="10">
        <f>IS_Data!B1150</f>
        <v>0</v>
      </c>
    </row>
    <row r="1151" spans="1:8" x14ac:dyDescent="0.5">
      <c r="A1151" s="9">
        <f>+IS_Data!C1151</f>
        <v>0</v>
      </c>
      <c r="B1151" s="135">
        <f>IF('Summary P&amp;L'!$F$4="Libs Master","Libs Master",IF(AND('Summary P&amp;L'!$F$4="Liberatores Rollup",AND(H1151&lt;&gt;"Libs_G_MA",H1151&lt;&gt;"Libs_G_PH"))=TRUE,"Liberatores Rollup",IF(AND('Summary P&amp;L'!$F$4="Libs Grill Rollup",OR(H1151="Libs_G_MA",H1151="Libs_G_PH"))=TRUE,"Libs Grill Rollup",H1151)))</f>
        <v>0</v>
      </c>
      <c r="C1151" s="9">
        <f>+IS_Data!A1151</f>
        <v>0</v>
      </c>
      <c r="D1151" s="9">
        <f ca="1">+SUM(OFFSET(IS_Data!D1151,0,('Summary P&amp;L'!$D$6-2018-1)*12):OFFSET(IS_Data!D1151,0,('Summary P&amp;L'!$D$6-2018-1)*12+'Summary P&amp;L'!$B$2-1))</f>
        <v>0</v>
      </c>
      <c r="E1151" s="9">
        <f ca="1">OFFSET(IS_Data!D1151,0,('Summary P&amp;L'!$D$6-2018)*12+'Summary P&amp;L'!$B$2-1)</f>
        <v>0</v>
      </c>
      <c r="F1151" s="9">
        <f ca="1">OFFSET(IS_Data!D1151,0,('Summary P&amp;L'!$D$6-2018-1)*12+'Summary P&amp;L'!$B$2-1)</f>
        <v>0</v>
      </c>
      <c r="G1151" s="7">
        <f ca="1">+SUM(OFFSET(IS_Data!D1151,0,(-2015+'Summary P&amp;L'!$D$6)*12+'Summary P&amp;L'!$B$1-1):OFFSET(IS_Data!D1151,0,(-2015+'Summary P&amp;L'!$D$6)*12*2-1))</f>
        <v>0</v>
      </c>
      <c r="H1151" s="10">
        <f>IS_Data!B1151</f>
        <v>0</v>
      </c>
    </row>
    <row r="1152" spans="1:8" x14ac:dyDescent="0.5">
      <c r="A1152" s="9">
        <f>+IS_Data!C1152</f>
        <v>0</v>
      </c>
      <c r="B1152" s="135">
        <f>IF('Summary P&amp;L'!$F$4="Libs Master","Libs Master",IF(AND('Summary P&amp;L'!$F$4="Liberatores Rollup",AND(H1152&lt;&gt;"Libs_G_MA",H1152&lt;&gt;"Libs_G_PH"))=TRUE,"Liberatores Rollup",IF(AND('Summary P&amp;L'!$F$4="Libs Grill Rollup",OR(H1152="Libs_G_MA",H1152="Libs_G_PH"))=TRUE,"Libs Grill Rollup",H1152)))</f>
        <v>0</v>
      </c>
      <c r="C1152" s="9">
        <f>+IS_Data!A1152</f>
        <v>0</v>
      </c>
      <c r="D1152" s="9">
        <f ca="1">+SUM(OFFSET(IS_Data!D1152,0,('Summary P&amp;L'!$D$6-2018-1)*12):OFFSET(IS_Data!D1152,0,('Summary P&amp;L'!$D$6-2018-1)*12+'Summary P&amp;L'!$B$2-1))</f>
        <v>0</v>
      </c>
      <c r="E1152" s="9">
        <f ca="1">OFFSET(IS_Data!D1152,0,('Summary P&amp;L'!$D$6-2018)*12+'Summary P&amp;L'!$B$2-1)</f>
        <v>0</v>
      </c>
      <c r="F1152" s="9">
        <f ca="1">OFFSET(IS_Data!D1152,0,('Summary P&amp;L'!$D$6-2018-1)*12+'Summary P&amp;L'!$B$2-1)</f>
        <v>0</v>
      </c>
      <c r="G1152" s="7">
        <f ca="1">+SUM(OFFSET(IS_Data!D1152,0,(-2015+'Summary P&amp;L'!$D$6)*12+'Summary P&amp;L'!$B$1-1):OFFSET(IS_Data!D1152,0,(-2015+'Summary P&amp;L'!$D$6)*12*2-1))</f>
        <v>0</v>
      </c>
      <c r="H1152" s="10">
        <f>IS_Data!B1152</f>
        <v>0</v>
      </c>
    </row>
    <row r="1153" spans="1:8" x14ac:dyDescent="0.5">
      <c r="A1153" s="9">
        <f>+IS_Data!C1153</f>
        <v>0</v>
      </c>
      <c r="B1153" s="135">
        <f>IF('Summary P&amp;L'!$F$4="Libs Master","Libs Master",IF(AND('Summary P&amp;L'!$F$4="Liberatores Rollup",AND(H1153&lt;&gt;"Libs_G_MA",H1153&lt;&gt;"Libs_G_PH"))=TRUE,"Liberatores Rollup",IF(AND('Summary P&amp;L'!$F$4="Libs Grill Rollup",OR(H1153="Libs_G_MA",H1153="Libs_G_PH"))=TRUE,"Libs Grill Rollup",H1153)))</f>
        <v>0</v>
      </c>
      <c r="C1153" s="9">
        <f>+IS_Data!A1153</f>
        <v>0</v>
      </c>
      <c r="D1153" s="9">
        <f ca="1">+SUM(OFFSET(IS_Data!D1153,0,('Summary P&amp;L'!$D$6-2018-1)*12):OFFSET(IS_Data!D1153,0,('Summary P&amp;L'!$D$6-2018-1)*12+'Summary P&amp;L'!$B$2-1))</f>
        <v>0</v>
      </c>
      <c r="E1153" s="9">
        <f ca="1">OFFSET(IS_Data!D1153,0,('Summary P&amp;L'!$D$6-2018)*12+'Summary P&amp;L'!$B$2-1)</f>
        <v>0</v>
      </c>
      <c r="F1153" s="9">
        <f ca="1">OFFSET(IS_Data!D1153,0,('Summary P&amp;L'!$D$6-2018-1)*12+'Summary P&amp;L'!$B$2-1)</f>
        <v>0</v>
      </c>
      <c r="G1153" s="7">
        <f ca="1">+SUM(OFFSET(IS_Data!D1153,0,(-2015+'Summary P&amp;L'!$D$6)*12+'Summary P&amp;L'!$B$1-1):OFFSET(IS_Data!D1153,0,(-2015+'Summary P&amp;L'!$D$6)*12*2-1))</f>
        <v>0</v>
      </c>
      <c r="H1153" s="10">
        <f>IS_Data!B1153</f>
        <v>0</v>
      </c>
    </row>
    <row r="1154" spans="1:8" x14ac:dyDescent="0.5">
      <c r="A1154" s="9">
        <f>+IS_Data!C1154</f>
        <v>0</v>
      </c>
      <c r="B1154" s="135">
        <f>IF('Summary P&amp;L'!$F$4="Libs Master","Libs Master",IF(AND('Summary P&amp;L'!$F$4="Liberatores Rollup",AND(H1154&lt;&gt;"Libs_G_MA",H1154&lt;&gt;"Libs_G_PH"))=TRUE,"Liberatores Rollup",IF(AND('Summary P&amp;L'!$F$4="Libs Grill Rollup",OR(H1154="Libs_G_MA",H1154="Libs_G_PH"))=TRUE,"Libs Grill Rollup",H1154)))</f>
        <v>0</v>
      </c>
      <c r="C1154" s="9">
        <f>+IS_Data!A1154</f>
        <v>0</v>
      </c>
      <c r="D1154" s="9">
        <f ca="1">+SUM(OFFSET(IS_Data!D1154,0,('Summary P&amp;L'!$D$6-2018-1)*12):OFFSET(IS_Data!D1154,0,('Summary P&amp;L'!$D$6-2018-1)*12+'Summary P&amp;L'!$B$2-1))</f>
        <v>0</v>
      </c>
      <c r="E1154" s="9">
        <f ca="1">OFFSET(IS_Data!D1154,0,('Summary P&amp;L'!$D$6-2018)*12+'Summary P&amp;L'!$B$2-1)</f>
        <v>0</v>
      </c>
      <c r="F1154" s="9">
        <f ca="1">OFFSET(IS_Data!D1154,0,('Summary P&amp;L'!$D$6-2018-1)*12+'Summary P&amp;L'!$B$2-1)</f>
        <v>0</v>
      </c>
      <c r="G1154" s="7">
        <f ca="1">+SUM(OFFSET(IS_Data!D1154,0,(-2015+'Summary P&amp;L'!$D$6)*12+'Summary P&amp;L'!$B$1-1):OFFSET(IS_Data!D1154,0,(-2015+'Summary P&amp;L'!$D$6)*12*2-1))</f>
        <v>0</v>
      </c>
      <c r="H1154" s="10">
        <f>IS_Data!B1154</f>
        <v>0</v>
      </c>
    </row>
    <row r="1155" spans="1:8" x14ac:dyDescent="0.5">
      <c r="A1155" s="9">
        <f>+IS_Data!C1155</f>
        <v>0</v>
      </c>
      <c r="B1155" s="135">
        <f>IF('Summary P&amp;L'!$F$4="Libs Master","Libs Master",IF(AND('Summary P&amp;L'!$F$4="Liberatores Rollup",AND(H1155&lt;&gt;"Libs_G_MA",H1155&lt;&gt;"Libs_G_PH"))=TRUE,"Liberatores Rollup",IF(AND('Summary P&amp;L'!$F$4="Libs Grill Rollup",OR(H1155="Libs_G_MA",H1155="Libs_G_PH"))=TRUE,"Libs Grill Rollup",H1155)))</f>
        <v>0</v>
      </c>
      <c r="C1155" s="9">
        <f>+IS_Data!A1155</f>
        <v>0</v>
      </c>
      <c r="D1155" s="9">
        <f ca="1">+SUM(OFFSET(IS_Data!D1155,0,('Summary P&amp;L'!$D$6-2018-1)*12):OFFSET(IS_Data!D1155,0,('Summary P&amp;L'!$D$6-2018-1)*12+'Summary P&amp;L'!$B$2-1))</f>
        <v>0</v>
      </c>
      <c r="E1155" s="9">
        <f ca="1">OFFSET(IS_Data!D1155,0,('Summary P&amp;L'!$D$6-2018)*12+'Summary P&amp;L'!$B$2-1)</f>
        <v>0</v>
      </c>
      <c r="F1155" s="9">
        <f ca="1">OFFSET(IS_Data!D1155,0,('Summary P&amp;L'!$D$6-2018-1)*12+'Summary P&amp;L'!$B$2-1)</f>
        <v>0</v>
      </c>
      <c r="G1155" s="7">
        <f ca="1">+SUM(OFFSET(IS_Data!D1155,0,(-2015+'Summary P&amp;L'!$D$6)*12+'Summary P&amp;L'!$B$1-1):OFFSET(IS_Data!D1155,0,(-2015+'Summary P&amp;L'!$D$6)*12*2-1))</f>
        <v>0</v>
      </c>
      <c r="H1155" s="10">
        <f>IS_Data!B1155</f>
        <v>0</v>
      </c>
    </row>
    <row r="1156" spans="1:8" x14ac:dyDescent="0.5">
      <c r="A1156" s="9">
        <f>+IS_Data!C1156</f>
        <v>0</v>
      </c>
      <c r="B1156" s="135">
        <f>IF('Summary P&amp;L'!$F$4="Libs Master","Libs Master",IF(AND('Summary P&amp;L'!$F$4="Liberatores Rollup",AND(H1156&lt;&gt;"Libs_G_MA",H1156&lt;&gt;"Libs_G_PH"))=TRUE,"Liberatores Rollup",IF(AND('Summary P&amp;L'!$F$4="Libs Grill Rollup",OR(H1156="Libs_G_MA",H1156="Libs_G_PH"))=TRUE,"Libs Grill Rollup",H1156)))</f>
        <v>0</v>
      </c>
      <c r="C1156" s="9">
        <f>+IS_Data!A1156</f>
        <v>0</v>
      </c>
      <c r="D1156" s="9">
        <f ca="1">+SUM(OFFSET(IS_Data!D1156,0,('Summary P&amp;L'!$D$6-2018-1)*12):OFFSET(IS_Data!D1156,0,('Summary P&amp;L'!$D$6-2018-1)*12+'Summary P&amp;L'!$B$2-1))</f>
        <v>0</v>
      </c>
      <c r="E1156" s="9">
        <f ca="1">OFFSET(IS_Data!D1156,0,('Summary P&amp;L'!$D$6-2018)*12+'Summary P&amp;L'!$B$2-1)</f>
        <v>0</v>
      </c>
      <c r="F1156" s="9">
        <f ca="1">OFFSET(IS_Data!D1156,0,('Summary P&amp;L'!$D$6-2018-1)*12+'Summary P&amp;L'!$B$2-1)</f>
        <v>0</v>
      </c>
      <c r="G1156" s="7">
        <f ca="1">+SUM(OFFSET(IS_Data!D1156,0,(-2015+'Summary P&amp;L'!$D$6)*12+'Summary P&amp;L'!$B$1-1):OFFSET(IS_Data!D1156,0,(-2015+'Summary P&amp;L'!$D$6)*12*2-1))</f>
        <v>0</v>
      </c>
      <c r="H1156" s="10">
        <f>IS_Data!B1156</f>
        <v>0</v>
      </c>
    </row>
    <row r="1157" spans="1:8" x14ac:dyDescent="0.5">
      <c r="A1157" s="9">
        <f>+IS_Data!C1157</f>
        <v>0</v>
      </c>
      <c r="B1157" s="135">
        <f>IF('Summary P&amp;L'!$F$4="Libs Master","Libs Master",IF(AND('Summary P&amp;L'!$F$4="Liberatores Rollup",AND(H1157&lt;&gt;"Libs_G_MA",H1157&lt;&gt;"Libs_G_PH"))=TRUE,"Liberatores Rollup",IF(AND('Summary P&amp;L'!$F$4="Libs Grill Rollup",OR(H1157="Libs_G_MA",H1157="Libs_G_PH"))=TRUE,"Libs Grill Rollup",H1157)))</f>
        <v>0</v>
      </c>
      <c r="C1157" s="9">
        <f>+IS_Data!A1157</f>
        <v>0</v>
      </c>
      <c r="D1157" s="9">
        <f ca="1">+SUM(OFFSET(IS_Data!D1157,0,('Summary P&amp;L'!$D$6-2018-1)*12):OFFSET(IS_Data!D1157,0,('Summary P&amp;L'!$D$6-2018-1)*12+'Summary P&amp;L'!$B$2-1))</f>
        <v>0</v>
      </c>
      <c r="E1157" s="9">
        <f ca="1">OFFSET(IS_Data!D1157,0,('Summary P&amp;L'!$D$6-2018)*12+'Summary P&amp;L'!$B$2-1)</f>
        <v>0</v>
      </c>
      <c r="F1157" s="9">
        <f ca="1">OFFSET(IS_Data!D1157,0,('Summary P&amp;L'!$D$6-2018-1)*12+'Summary P&amp;L'!$B$2-1)</f>
        <v>0</v>
      </c>
      <c r="G1157" s="7">
        <f ca="1">+SUM(OFFSET(IS_Data!D1157,0,(-2015+'Summary P&amp;L'!$D$6)*12+'Summary P&amp;L'!$B$1-1):OFFSET(IS_Data!D1157,0,(-2015+'Summary P&amp;L'!$D$6)*12*2-1))</f>
        <v>0</v>
      </c>
      <c r="H1157" s="10">
        <f>IS_Data!B1157</f>
        <v>0</v>
      </c>
    </row>
    <row r="1158" spans="1:8" x14ac:dyDescent="0.5">
      <c r="A1158" s="9">
        <f>+IS_Data!C1158</f>
        <v>0</v>
      </c>
      <c r="B1158" s="135">
        <f>IF('Summary P&amp;L'!$F$4="Libs Master","Libs Master",IF(AND('Summary P&amp;L'!$F$4="Liberatores Rollup",AND(H1158&lt;&gt;"Libs_G_MA",H1158&lt;&gt;"Libs_G_PH"))=TRUE,"Liberatores Rollup",IF(AND('Summary P&amp;L'!$F$4="Libs Grill Rollup",OR(H1158="Libs_G_MA",H1158="Libs_G_PH"))=TRUE,"Libs Grill Rollup",H1158)))</f>
        <v>0</v>
      </c>
      <c r="C1158" s="9">
        <f>+IS_Data!A1158</f>
        <v>0</v>
      </c>
      <c r="D1158" s="9">
        <f ca="1">+SUM(OFFSET(IS_Data!D1158,0,('Summary P&amp;L'!$D$6-2018-1)*12):OFFSET(IS_Data!D1158,0,('Summary P&amp;L'!$D$6-2018-1)*12+'Summary P&amp;L'!$B$2-1))</f>
        <v>0</v>
      </c>
      <c r="E1158" s="9">
        <f ca="1">OFFSET(IS_Data!D1158,0,('Summary P&amp;L'!$D$6-2018)*12+'Summary P&amp;L'!$B$2-1)</f>
        <v>0</v>
      </c>
      <c r="F1158" s="9">
        <f ca="1">OFFSET(IS_Data!D1158,0,('Summary P&amp;L'!$D$6-2018-1)*12+'Summary P&amp;L'!$B$2-1)</f>
        <v>0</v>
      </c>
      <c r="G1158" s="7">
        <f ca="1">+SUM(OFFSET(IS_Data!D1158,0,(-2015+'Summary P&amp;L'!$D$6)*12+'Summary P&amp;L'!$B$1-1):OFFSET(IS_Data!D1158,0,(-2015+'Summary P&amp;L'!$D$6)*12*2-1))</f>
        <v>0</v>
      </c>
      <c r="H1158" s="10">
        <f>IS_Data!B1158</f>
        <v>0</v>
      </c>
    </row>
    <row r="1159" spans="1:8" x14ac:dyDescent="0.5">
      <c r="A1159" s="9">
        <f>+IS_Data!C1159</f>
        <v>0</v>
      </c>
      <c r="B1159" s="135">
        <f>IF('Summary P&amp;L'!$F$4="Libs Master","Libs Master",IF(AND('Summary P&amp;L'!$F$4="Liberatores Rollup",AND(H1159&lt;&gt;"Libs_G_MA",H1159&lt;&gt;"Libs_G_PH"))=TRUE,"Liberatores Rollup",IF(AND('Summary P&amp;L'!$F$4="Libs Grill Rollup",OR(H1159="Libs_G_MA",H1159="Libs_G_PH"))=TRUE,"Libs Grill Rollup",H1159)))</f>
        <v>0</v>
      </c>
      <c r="C1159" s="9">
        <f>+IS_Data!A1159</f>
        <v>0</v>
      </c>
      <c r="D1159" s="9">
        <f ca="1">+SUM(OFFSET(IS_Data!D1159,0,('Summary P&amp;L'!$D$6-2018-1)*12):OFFSET(IS_Data!D1159,0,('Summary P&amp;L'!$D$6-2018-1)*12+'Summary P&amp;L'!$B$2-1))</f>
        <v>0</v>
      </c>
      <c r="E1159" s="9">
        <f ca="1">OFFSET(IS_Data!D1159,0,('Summary P&amp;L'!$D$6-2018)*12+'Summary P&amp;L'!$B$2-1)</f>
        <v>0</v>
      </c>
      <c r="F1159" s="9">
        <f ca="1">OFFSET(IS_Data!D1159,0,('Summary P&amp;L'!$D$6-2018-1)*12+'Summary P&amp;L'!$B$2-1)</f>
        <v>0</v>
      </c>
      <c r="G1159" s="7">
        <f ca="1">+SUM(OFFSET(IS_Data!D1159,0,(-2015+'Summary P&amp;L'!$D$6)*12+'Summary P&amp;L'!$B$1-1):OFFSET(IS_Data!D1159,0,(-2015+'Summary P&amp;L'!$D$6)*12*2-1))</f>
        <v>0</v>
      </c>
      <c r="H1159" s="10">
        <f>IS_Data!B1159</f>
        <v>0</v>
      </c>
    </row>
    <row r="1160" spans="1:8" x14ac:dyDescent="0.5">
      <c r="A1160" s="9">
        <f>+IS_Data!C1160</f>
        <v>0</v>
      </c>
      <c r="B1160" s="135">
        <f>IF('Summary P&amp;L'!$F$4="Libs Master","Libs Master",IF(AND('Summary P&amp;L'!$F$4="Liberatores Rollup",AND(H1160&lt;&gt;"Libs_G_MA",H1160&lt;&gt;"Libs_G_PH"))=TRUE,"Liberatores Rollup",IF(AND('Summary P&amp;L'!$F$4="Libs Grill Rollup",OR(H1160="Libs_G_MA",H1160="Libs_G_PH"))=TRUE,"Libs Grill Rollup",H1160)))</f>
        <v>0</v>
      </c>
      <c r="C1160" s="9">
        <f>+IS_Data!A1160</f>
        <v>0</v>
      </c>
      <c r="D1160" s="9">
        <f ca="1">+SUM(OFFSET(IS_Data!D1160,0,('Summary P&amp;L'!$D$6-2018-1)*12):OFFSET(IS_Data!D1160,0,('Summary P&amp;L'!$D$6-2018-1)*12+'Summary P&amp;L'!$B$2-1))</f>
        <v>0</v>
      </c>
      <c r="E1160" s="9">
        <f ca="1">OFFSET(IS_Data!D1160,0,('Summary P&amp;L'!$D$6-2018)*12+'Summary P&amp;L'!$B$2-1)</f>
        <v>0</v>
      </c>
      <c r="F1160" s="9">
        <f ca="1">OFFSET(IS_Data!D1160,0,('Summary P&amp;L'!$D$6-2018-1)*12+'Summary P&amp;L'!$B$2-1)</f>
        <v>0</v>
      </c>
      <c r="G1160" s="7">
        <f ca="1">+SUM(OFFSET(IS_Data!D1160,0,(-2015+'Summary P&amp;L'!$D$6)*12+'Summary P&amp;L'!$B$1-1):OFFSET(IS_Data!D1160,0,(-2015+'Summary P&amp;L'!$D$6)*12*2-1))</f>
        <v>0</v>
      </c>
      <c r="H1160" s="10">
        <f>IS_Data!B1160</f>
        <v>0</v>
      </c>
    </row>
    <row r="1161" spans="1:8" x14ac:dyDescent="0.5">
      <c r="A1161" s="9">
        <f>+IS_Data!C1161</f>
        <v>0</v>
      </c>
      <c r="B1161" s="135">
        <f>IF('Summary P&amp;L'!$F$4="Libs Master","Libs Master",IF(AND('Summary P&amp;L'!$F$4="Liberatores Rollup",AND(H1161&lt;&gt;"Libs_G_MA",H1161&lt;&gt;"Libs_G_PH"))=TRUE,"Liberatores Rollup",IF(AND('Summary P&amp;L'!$F$4="Libs Grill Rollup",OR(H1161="Libs_G_MA",H1161="Libs_G_PH"))=TRUE,"Libs Grill Rollup",H1161)))</f>
        <v>0</v>
      </c>
      <c r="C1161" s="9">
        <f>+IS_Data!A1161</f>
        <v>0</v>
      </c>
      <c r="D1161" s="9">
        <f ca="1">+SUM(OFFSET(IS_Data!D1161,0,('Summary P&amp;L'!$D$6-2018-1)*12):OFFSET(IS_Data!D1161,0,('Summary P&amp;L'!$D$6-2018-1)*12+'Summary P&amp;L'!$B$2-1))</f>
        <v>0</v>
      </c>
      <c r="E1161" s="9">
        <f ca="1">OFFSET(IS_Data!D1161,0,('Summary P&amp;L'!$D$6-2018)*12+'Summary P&amp;L'!$B$2-1)</f>
        <v>0</v>
      </c>
      <c r="F1161" s="9">
        <f ca="1">OFFSET(IS_Data!D1161,0,('Summary P&amp;L'!$D$6-2018-1)*12+'Summary P&amp;L'!$B$2-1)</f>
        <v>0</v>
      </c>
      <c r="G1161" s="7">
        <f ca="1">+SUM(OFFSET(IS_Data!D1161,0,(-2015+'Summary P&amp;L'!$D$6)*12+'Summary P&amp;L'!$B$1-1):OFFSET(IS_Data!D1161,0,(-2015+'Summary P&amp;L'!$D$6)*12*2-1))</f>
        <v>0</v>
      </c>
      <c r="H1161" s="10">
        <f>IS_Data!B1161</f>
        <v>0</v>
      </c>
    </row>
    <row r="1162" spans="1:8" x14ac:dyDescent="0.5">
      <c r="A1162" s="9">
        <f>+IS_Data!C1162</f>
        <v>0</v>
      </c>
      <c r="B1162" s="135">
        <f>IF('Summary P&amp;L'!$F$4="Libs Master","Libs Master",IF(AND('Summary P&amp;L'!$F$4="Liberatores Rollup",AND(H1162&lt;&gt;"Libs_G_MA",H1162&lt;&gt;"Libs_G_PH"))=TRUE,"Liberatores Rollup",IF(AND('Summary P&amp;L'!$F$4="Libs Grill Rollup",OR(H1162="Libs_G_MA",H1162="Libs_G_PH"))=TRUE,"Libs Grill Rollup",H1162)))</f>
        <v>0</v>
      </c>
      <c r="C1162" s="9">
        <f>+IS_Data!A1162</f>
        <v>0</v>
      </c>
      <c r="D1162" s="9">
        <f ca="1">+SUM(OFFSET(IS_Data!D1162,0,('Summary P&amp;L'!$D$6-2018-1)*12):OFFSET(IS_Data!D1162,0,('Summary P&amp;L'!$D$6-2018-1)*12+'Summary P&amp;L'!$B$2-1))</f>
        <v>0</v>
      </c>
      <c r="E1162" s="9">
        <f ca="1">OFFSET(IS_Data!D1162,0,('Summary P&amp;L'!$D$6-2018)*12+'Summary P&amp;L'!$B$2-1)</f>
        <v>0</v>
      </c>
      <c r="F1162" s="9">
        <f ca="1">OFFSET(IS_Data!D1162,0,('Summary P&amp;L'!$D$6-2018-1)*12+'Summary P&amp;L'!$B$2-1)</f>
        <v>0</v>
      </c>
      <c r="G1162" s="7">
        <f ca="1">+SUM(OFFSET(IS_Data!D1162,0,(-2015+'Summary P&amp;L'!$D$6)*12+'Summary P&amp;L'!$B$1-1):OFFSET(IS_Data!D1162,0,(-2015+'Summary P&amp;L'!$D$6)*12*2-1))</f>
        <v>0</v>
      </c>
      <c r="H1162" s="10">
        <f>IS_Data!B1162</f>
        <v>0</v>
      </c>
    </row>
    <row r="1163" spans="1:8" x14ac:dyDescent="0.5">
      <c r="A1163" s="9">
        <f>+IS_Data!C1163</f>
        <v>0</v>
      </c>
      <c r="B1163" s="135">
        <f>IF('Summary P&amp;L'!$F$4="Libs Master","Libs Master",IF(AND('Summary P&amp;L'!$F$4="Liberatores Rollup",AND(H1163&lt;&gt;"Libs_G_MA",H1163&lt;&gt;"Libs_G_PH"))=TRUE,"Liberatores Rollup",IF(AND('Summary P&amp;L'!$F$4="Libs Grill Rollup",OR(H1163="Libs_G_MA",H1163="Libs_G_PH"))=TRUE,"Libs Grill Rollup",H1163)))</f>
        <v>0</v>
      </c>
      <c r="C1163" s="9">
        <f>+IS_Data!A1163</f>
        <v>0</v>
      </c>
      <c r="D1163" s="9">
        <f ca="1">+SUM(OFFSET(IS_Data!D1163,0,('Summary P&amp;L'!$D$6-2018-1)*12):OFFSET(IS_Data!D1163,0,('Summary P&amp;L'!$D$6-2018-1)*12+'Summary P&amp;L'!$B$2-1))</f>
        <v>0</v>
      </c>
      <c r="E1163" s="9">
        <f ca="1">OFFSET(IS_Data!D1163,0,('Summary P&amp;L'!$D$6-2018)*12+'Summary P&amp;L'!$B$2-1)</f>
        <v>0</v>
      </c>
      <c r="F1163" s="9">
        <f ca="1">OFFSET(IS_Data!D1163,0,('Summary P&amp;L'!$D$6-2018-1)*12+'Summary P&amp;L'!$B$2-1)</f>
        <v>0</v>
      </c>
      <c r="G1163" s="7">
        <f ca="1">+SUM(OFFSET(IS_Data!D1163,0,(-2015+'Summary P&amp;L'!$D$6)*12+'Summary P&amp;L'!$B$1-1):OFFSET(IS_Data!D1163,0,(-2015+'Summary P&amp;L'!$D$6)*12*2-1))</f>
        <v>0</v>
      </c>
      <c r="H1163" s="10">
        <f>IS_Data!B1163</f>
        <v>0</v>
      </c>
    </row>
    <row r="1164" spans="1:8" x14ac:dyDescent="0.5">
      <c r="A1164" s="9">
        <f>+IS_Data!C1164</f>
        <v>0</v>
      </c>
      <c r="B1164" s="135">
        <f>IF('Summary P&amp;L'!$F$4="Libs Master","Libs Master",IF(AND('Summary P&amp;L'!$F$4="Liberatores Rollup",AND(H1164&lt;&gt;"Libs_G_MA",H1164&lt;&gt;"Libs_G_PH"))=TRUE,"Liberatores Rollup",IF(AND('Summary P&amp;L'!$F$4="Libs Grill Rollup",OR(H1164="Libs_G_MA",H1164="Libs_G_PH"))=TRUE,"Libs Grill Rollup",H1164)))</f>
        <v>0</v>
      </c>
      <c r="C1164" s="9">
        <f>+IS_Data!A1164</f>
        <v>0</v>
      </c>
      <c r="D1164" s="9">
        <f ca="1">+SUM(OFFSET(IS_Data!D1164,0,('Summary P&amp;L'!$D$6-2018-1)*12):OFFSET(IS_Data!D1164,0,('Summary P&amp;L'!$D$6-2018-1)*12+'Summary P&amp;L'!$B$2-1))</f>
        <v>0</v>
      </c>
      <c r="E1164" s="9">
        <f ca="1">OFFSET(IS_Data!D1164,0,('Summary P&amp;L'!$D$6-2018)*12+'Summary P&amp;L'!$B$2-1)</f>
        <v>0</v>
      </c>
      <c r="F1164" s="9">
        <f ca="1">OFFSET(IS_Data!D1164,0,('Summary P&amp;L'!$D$6-2018-1)*12+'Summary P&amp;L'!$B$2-1)</f>
        <v>0</v>
      </c>
      <c r="G1164" s="7">
        <f ca="1">+SUM(OFFSET(IS_Data!D1164,0,(-2015+'Summary P&amp;L'!$D$6)*12+'Summary P&amp;L'!$B$1-1):OFFSET(IS_Data!D1164,0,(-2015+'Summary P&amp;L'!$D$6)*12*2-1))</f>
        <v>0</v>
      </c>
      <c r="H1164" s="10">
        <f>IS_Data!B1164</f>
        <v>0</v>
      </c>
    </row>
    <row r="1165" spans="1:8" x14ac:dyDescent="0.5">
      <c r="A1165" s="9">
        <f>+IS_Data!C1165</f>
        <v>0</v>
      </c>
      <c r="B1165" s="135">
        <f>IF('Summary P&amp;L'!$F$4="Libs Master","Libs Master",IF(AND('Summary P&amp;L'!$F$4="Liberatores Rollup",AND(H1165&lt;&gt;"Libs_G_MA",H1165&lt;&gt;"Libs_G_PH"))=TRUE,"Liberatores Rollup",IF(AND('Summary P&amp;L'!$F$4="Libs Grill Rollup",OR(H1165="Libs_G_MA",H1165="Libs_G_PH"))=TRUE,"Libs Grill Rollup",H1165)))</f>
        <v>0</v>
      </c>
      <c r="C1165" s="9">
        <f>+IS_Data!A1165</f>
        <v>0</v>
      </c>
      <c r="D1165" s="9">
        <f ca="1">+SUM(OFFSET(IS_Data!D1165,0,('Summary P&amp;L'!$D$6-2018-1)*12):OFFSET(IS_Data!D1165,0,('Summary P&amp;L'!$D$6-2018-1)*12+'Summary P&amp;L'!$B$2-1))</f>
        <v>0</v>
      </c>
      <c r="E1165" s="9">
        <f ca="1">OFFSET(IS_Data!D1165,0,('Summary P&amp;L'!$D$6-2018)*12+'Summary P&amp;L'!$B$2-1)</f>
        <v>0</v>
      </c>
      <c r="F1165" s="9">
        <f ca="1">OFFSET(IS_Data!D1165,0,('Summary P&amp;L'!$D$6-2018-1)*12+'Summary P&amp;L'!$B$2-1)</f>
        <v>0</v>
      </c>
      <c r="G1165" s="7">
        <f ca="1">+SUM(OFFSET(IS_Data!D1165,0,(-2015+'Summary P&amp;L'!$D$6)*12+'Summary P&amp;L'!$B$1-1):OFFSET(IS_Data!D1165,0,(-2015+'Summary P&amp;L'!$D$6)*12*2-1))</f>
        <v>0</v>
      </c>
      <c r="H1165" s="10">
        <f>IS_Data!B1165</f>
        <v>0</v>
      </c>
    </row>
    <row r="1166" spans="1:8" x14ac:dyDescent="0.5">
      <c r="A1166" s="9">
        <f>+IS_Data!C1166</f>
        <v>0</v>
      </c>
      <c r="B1166" s="135">
        <f>IF('Summary P&amp;L'!$F$4="Libs Master","Libs Master",IF(AND('Summary P&amp;L'!$F$4="Liberatores Rollup",AND(H1166&lt;&gt;"Libs_G_MA",H1166&lt;&gt;"Libs_G_PH"))=TRUE,"Liberatores Rollup",IF(AND('Summary P&amp;L'!$F$4="Libs Grill Rollup",OR(H1166="Libs_G_MA",H1166="Libs_G_PH"))=TRUE,"Libs Grill Rollup",H1166)))</f>
        <v>0</v>
      </c>
      <c r="C1166" s="9">
        <f>+IS_Data!A1166</f>
        <v>0</v>
      </c>
      <c r="D1166" s="9">
        <f ca="1">+SUM(OFFSET(IS_Data!D1166,0,('Summary P&amp;L'!$D$6-2018-1)*12):OFFSET(IS_Data!D1166,0,('Summary P&amp;L'!$D$6-2018-1)*12+'Summary P&amp;L'!$B$2-1))</f>
        <v>0</v>
      </c>
      <c r="E1166" s="9">
        <f ca="1">OFFSET(IS_Data!D1166,0,('Summary P&amp;L'!$D$6-2018)*12+'Summary P&amp;L'!$B$2-1)</f>
        <v>0</v>
      </c>
      <c r="F1166" s="9">
        <f ca="1">OFFSET(IS_Data!D1166,0,('Summary P&amp;L'!$D$6-2018-1)*12+'Summary P&amp;L'!$B$2-1)</f>
        <v>0</v>
      </c>
      <c r="G1166" s="7">
        <f ca="1">+SUM(OFFSET(IS_Data!D1166,0,(-2015+'Summary P&amp;L'!$D$6)*12+'Summary P&amp;L'!$B$1-1):OFFSET(IS_Data!D1166,0,(-2015+'Summary P&amp;L'!$D$6)*12*2-1))</f>
        <v>0</v>
      </c>
      <c r="H1166" s="10">
        <f>IS_Data!B1166</f>
        <v>0</v>
      </c>
    </row>
    <row r="1167" spans="1:8" x14ac:dyDescent="0.5">
      <c r="A1167" s="9">
        <f>+IS_Data!C1167</f>
        <v>0</v>
      </c>
      <c r="B1167" s="135">
        <f>IF('Summary P&amp;L'!$F$4="Libs Master","Libs Master",IF(AND('Summary P&amp;L'!$F$4="Liberatores Rollup",AND(H1167&lt;&gt;"Libs_G_MA",H1167&lt;&gt;"Libs_G_PH"))=TRUE,"Liberatores Rollup",IF(AND('Summary P&amp;L'!$F$4="Libs Grill Rollup",OR(H1167="Libs_G_MA",H1167="Libs_G_PH"))=TRUE,"Libs Grill Rollup",H1167)))</f>
        <v>0</v>
      </c>
      <c r="C1167" s="9">
        <f>+IS_Data!A1167</f>
        <v>0</v>
      </c>
      <c r="D1167" s="9">
        <f ca="1">+SUM(OFFSET(IS_Data!D1167,0,('Summary P&amp;L'!$D$6-2018-1)*12):OFFSET(IS_Data!D1167,0,('Summary P&amp;L'!$D$6-2018-1)*12+'Summary P&amp;L'!$B$2-1))</f>
        <v>0</v>
      </c>
      <c r="E1167" s="9">
        <f ca="1">OFFSET(IS_Data!D1167,0,('Summary P&amp;L'!$D$6-2018)*12+'Summary P&amp;L'!$B$2-1)</f>
        <v>0</v>
      </c>
      <c r="F1167" s="9">
        <f ca="1">OFFSET(IS_Data!D1167,0,('Summary P&amp;L'!$D$6-2018-1)*12+'Summary P&amp;L'!$B$2-1)</f>
        <v>0</v>
      </c>
      <c r="G1167" s="7">
        <f ca="1">+SUM(OFFSET(IS_Data!D1167,0,(-2015+'Summary P&amp;L'!$D$6)*12+'Summary P&amp;L'!$B$1-1):OFFSET(IS_Data!D1167,0,(-2015+'Summary P&amp;L'!$D$6)*12*2-1))</f>
        <v>0</v>
      </c>
      <c r="H1167" s="10">
        <f>IS_Data!B1167</f>
        <v>0</v>
      </c>
    </row>
    <row r="1168" spans="1:8" x14ac:dyDescent="0.5">
      <c r="A1168" s="9">
        <f>+IS_Data!C1168</f>
        <v>0</v>
      </c>
      <c r="B1168" s="135">
        <f>IF('Summary P&amp;L'!$F$4="Libs Master","Libs Master",IF(AND('Summary P&amp;L'!$F$4="Liberatores Rollup",AND(H1168&lt;&gt;"Libs_G_MA",H1168&lt;&gt;"Libs_G_PH"))=TRUE,"Liberatores Rollup",IF(AND('Summary P&amp;L'!$F$4="Libs Grill Rollup",OR(H1168="Libs_G_MA",H1168="Libs_G_PH"))=TRUE,"Libs Grill Rollup",H1168)))</f>
        <v>0</v>
      </c>
      <c r="C1168" s="9">
        <f>+IS_Data!A1168</f>
        <v>0</v>
      </c>
      <c r="D1168" s="9">
        <f ca="1">+SUM(OFFSET(IS_Data!D1168,0,('Summary P&amp;L'!$D$6-2018-1)*12):OFFSET(IS_Data!D1168,0,('Summary P&amp;L'!$D$6-2018-1)*12+'Summary P&amp;L'!$B$2-1))</f>
        <v>0</v>
      </c>
      <c r="E1168" s="9">
        <f ca="1">OFFSET(IS_Data!D1168,0,('Summary P&amp;L'!$D$6-2018)*12+'Summary P&amp;L'!$B$2-1)</f>
        <v>0</v>
      </c>
      <c r="F1168" s="9">
        <f ca="1">OFFSET(IS_Data!D1168,0,('Summary P&amp;L'!$D$6-2018-1)*12+'Summary P&amp;L'!$B$2-1)</f>
        <v>0</v>
      </c>
      <c r="G1168" s="7">
        <f ca="1">+SUM(OFFSET(IS_Data!D1168,0,(-2015+'Summary P&amp;L'!$D$6)*12+'Summary P&amp;L'!$B$1-1):OFFSET(IS_Data!D1168,0,(-2015+'Summary P&amp;L'!$D$6)*12*2-1))</f>
        <v>0</v>
      </c>
      <c r="H1168" s="10">
        <f>IS_Data!B1168</f>
        <v>0</v>
      </c>
    </row>
    <row r="1169" spans="1:8" x14ac:dyDescent="0.5">
      <c r="A1169" s="9">
        <f>+IS_Data!C1169</f>
        <v>0</v>
      </c>
      <c r="B1169" s="135">
        <f>IF('Summary P&amp;L'!$F$4="Libs Master","Libs Master",IF(AND('Summary P&amp;L'!$F$4="Liberatores Rollup",AND(H1169&lt;&gt;"Libs_G_MA",H1169&lt;&gt;"Libs_G_PH"))=TRUE,"Liberatores Rollup",IF(AND('Summary P&amp;L'!$F$4="Libs Grill Rollup",OR(H1169="Libs_G_MA",H1169="Libs_G_PH"))=TRUE,"Libs Grill Rollup",H1169)))</f>
        <v>0</v>
      </c>
      <c r="C1169" s="9">
        <f>+IS_Data!A1169</f>
        <v>0</v>
      </c>
      <c r="D1169" s="9">
        <f ca="1">+SUM(OFFSET(IS_Data!D1169,0,('Summary P&amp;L'!$D$6-2018-1)*12):OFFSET(IS_Data!D1169,0,('Summary P&amp;L'!$D$6-2018-1)*12+'Summary P&amp;L'!$B$2-1))</f>
        <v>0</v>
      </c>
      <c r="E1169" s="9">
        <f ca="1">OFFSET(IS_Data!D1169,0,('Summary P&amp;L'!$D$6-2018)*12+'Summary P&amp;L'!$B$2-1)</f>
        <v>0</v>
      </c>
      <c r="F1169" s="9">
        <f ca="1">OFFSET(IS_Data!D1169,0,('Summary P&amp;L'!$D$6-2018-1)*12+'Summary P&amp;L'!$B$2-1)</f>
        <v>0</v>
      </c>
      <c r="G1169" s="7">
        <f ca="1">+SUM(OFFSET(IS_Data!D1169,0,(-2015+'Summary P&amp;L'!$D$6)*12+'Summary P&amp;L'!$B$1-1):OFFSET(IS_Data!D1169,0,(-2015+'Summary P&amp;L'!$D$6)*12*2-1))</f>
        <v>0</v>
      </c>
      <c r="H1169" s="10">
        <f>IS_Data!B1169</f>
        <v>0</v>
      </c>
    </row>
    <row r="1170" spans="1:8" x14ac:dyDescent="0.5">
      <c r="A1170" s="9">
        <f>+IS_Data!C1170</f>
        <v>0</v>
      </c>
      <c r="B1170" s="135">
        <f>IF('Summary P&amp;L'!$F$4="Libs Master","Libs Master",IF(AND('Summary P&amp;L'!$F$4="Liberatores Rollup",AND(H1170&lt;&gt;"Libs_G_MA",H1170&lt;&gt;"Libs_G_PH"))=TRUE,"Liberatores Rollup",IF(AND('Summary P&amp;L'!$F$4="Libs Grill Rollup",OR(H1170="Libs_G_MA",H1170="Libs_G_PH"))=TRUE,"Libs Grill Rollup",H1170)))</f>
        <v>0</v>
      </c>
      <c r="C1170" s="9">
        <f>+IS_Data!A1170</f>
        <v>0</v>
      </c>
      <c r="D1170" s="9">
        <f ca="1">+SUM(OFFSET(IS_Data!D1170,0,('Summary P&amp;L'!$D$6-2018-1)*12):OFFSET(IS_Data!D1170,0,('Summary P&amp;L'!$D$6-2018-1)*12+'Summary P&amp;L'!$B$2-1))</f>
        <v>0</v>
      </c>
      <c r="E1170" s="9">
        <f ca="1">OFFSET(IS_Data!D1170,0,('Summary P&amp;L'!$D$6-2018)*12+'Summary P&amp;L'!$B$2-1)</f>
        <v>0</v>
      </c>
      <c r="F1170" s="9">
        <f ca="1">OFFSET(IS_Data!D1170,0,('Summary P&amp;L'!$D$6-2018-1)*12+'Summary P&amp;L'!$B$2-1)</f>
        <v>0</v>
      </c>
      <c r="G1170" s="7">
        <f ca="1">+SUM(OFFSET(IS_Data!D1170,0,(-2015+'Summary P&amp;L'!$D$6)*12+'Summary P&amp;L'!$B$1-1):OFFSET(IS_Data!D1170,0,(-2015+'Summary P&amp;L'!$D$6)*12*2-1))</f>
        <v>0</v>
      </c>
      <c r="H1170" s="10">
        <f>IS_Data!B1170</f>
        <v>0</v>
      </c>
    </row>
    <row r="1171" spans="1:8" x14ac:dyDescent="0.5">
      <c r="A1171" s="9">
        <f>+IS_Data!C1171</f>
        <v>0</v>
      </c>
      <c r="B1171" s="135">
        <f>IF('Summary P&amp;L'!$F$4="Libs Master","Libs Master",IF(AND('Summary P&amp;L'!$F$4="Liberatores Rollup",AND(H1171&lt;&gt;"Libs_G_MA",H1171&lt;&gt;"Libs_G_PH"))=TRUE,"Liberatores Rollup",IF(AND('Summary P&amp;L'!$F$4="Libs Grill Rollup",OR(H1171="Libs_G_MA",H1171="Libs_G_PH"))=TRUE,"Libs Grill Rollup",H1171)))</f>
        <v>0</v>
      </c>
      <c r="C1171" s="9">
        <f>+IS_Data!A1171</f>
        <v>0</v>
      </c>
      <c r="D1171" s="9">
        <f ca="1">+SUM(OFFSET(IS_Data!D1171,0,('Summary P&amp;L'!$D$6-2018-1)*12):OFFSET(IS_Data!D1171,0,('Summary P&amp;L'!$D$6-2018-1)*12+'Summary P&amp;L'!$B$2-1))</f>
        <v>0</v>
      </c>
      <c r="E1171" s="9">
        <f ca="1">OFFSET(IS_Data!D1171,0,('Summary P&amp;L'!$D$6-2018)*12+'Summary P&amp;L'!$B$2-1)</f>
        <v>0</v>
      </c>
      <c r="F1171" s="9">
        <f ca="1">OFFSET(IS_Data!D1171,0,('Summary P&amp;L'!$D$6-2018-1)*12+'Summary P&amp;L'!$B$2-1)</f>
        <v>0</v>
      </c>
      <c r="G1171" s="7">
        <f ca="1">+SUM(OFFSET(IS_Data!D1171,0,(-2015+'Summary P&amp;L'!$D$6)*12+'Summary P&amp;L'!$B$1-1):OFFSET(IS_Data!D1171,0,(-2015+'Summary P&amp;L'!$D$6)*12*2-1))</f>
        <v>0</v>
      </c>
      <c r="H1171" s="10">
        <f>IS_Data!B1171</f>
        <v>0</v>
      </c>
    </row>
    <row r="1172" spans="1:8" x14ac:dyDescent="0.5">
      <c r="A1172" s="9">
        <f>+IS_Data!C1172</f>
        <v>0</v>
      </c>
      <c r="B1172" s="135">
        <f>IF('Summary P&amp;L'!$F$4="Libs Master","Libs Master",IF(AND('Summary P&amp;L'!$F$4="Liberatores Rollup",AND(H1172&lt;&gt;"Libs_G_MA",H1172&lt;&gt;"Libs_G_PH"))=TRUE,"Liberatores Rollup",IF(AND('Summary P&amp;L'!$F$4="Libs Grill Rollup",OR(H1172="Libs_G_MA",H1172="Libs_G_PH"))=TRUE,"Libs Grill Rollup",H1172)))</f>
        <v>0</v>
      </c>
      <c r="C1172" s="9">
        <f>+IS_Data!A1172</f>
        <v>0</v>
      </c>
      <c r="D1172" s="9">
        <f ca="1">+SUM(OFFSET(IS_Data!D1172,0,('Summary P&amp;L'!$D$6-2018-1)*12):OFFSET(IS_Data!D1172,0,('Summary P&amp;L'!$D$6-2018-1)*12+'Summary P&amp;L'!$B$2-1))</f>
        <v>0</v>
      </c>
      <c r="E1172" s="9">
        <f ca="1">OFFSET(IS_Data!D1172,0,('Summary P&amp;L'!$D$6-2018)*12+'Summary P&amp;L'!$B$2-1)</f>
        <v>0</v>
      </c>
      <c r="F1172" s="9">
        <f ca="1">OFFSET(IS_Data!D1172,0,('Summary P&amp;L'!$D$6-2018-1)*12+'Summary P&amp;L'!$B$2-1)</f>
        <v>0</v>
      </c>
      <c r="G1172" s="7">
        <f ca="1">+SUM(OFFSET(IS_Data!D1172,0,(-2015+'Summary P&amp;L'!$D$6)*12+'Summary P&amp;L'!$B$1-1):OFFSET(IS_Data!D1172,0,(-2015+'Summary P&amp;L'!$D$6)*12*2-1))</f>
        <v>0</v>
      </c>
      <c r="H1172" s="10">
        <f>IS_Data!B1172</f>
        <v>0</v>
      </c>
    </row>
    <row r="1173" spans="1:8" x14ac:dyDescent="0.5">
      <c r="A1173" s="9">
        <f>+IS_Data!C1173</f>
        <v>0</v>
      </c>
      <c r="B1173" s="135">
        <f>IF('Summary P&amp;L'!$F$4="Libs Master","Libs Master",IF(AND('Summary P&amp;L'!$F$4="Liberatores Rollup",AND(H1173&lt;&gt;"Libs_G_MA",H1173&lt;&gt;"Libs_G_PH"))=TRUE,"Liberatores Rollup",IF(AND('Summary P&amp;L'!$F$4="Libs Grill Rollup",OR(H1173="Libs_G_MA",H1173="Libs_G_PH"))=TRUE,"Libs Grill Rollup",H1173)))</f>
        <v>0</v>
      </c>
      <c r="C1173" s="9">
        <f>+IS_Data!A1173</f>
        <v>0</v>
      </c>
      <c r="D1173" s="9">
        <f ca="1">+SUM(OFFSET(IS_Data!D1173,0,('Summary P&amp;L'!$D$6-2018-1)*12):OFFSET(IS_Data!D1173,0,('Summary P&amp;L'!$D$6-2018-1)*12+'Summary P&amp;L'!$B$2-1))</f>
        <v>0</v>
      </c>
      <c r="E1173" s="9">
        <f ca="1">OFFSET(IS_Data!D1173,0,('Summary P&amp;L'!$D$6-2018)*12+'Summary P&amp;L'!$B$2-1)</f>
        <v>0</v>
      </c>
      <c r="F1173" s="9">
        <f ca="1">OFFSET(IS_Data!D1173,0,('Summary P&amp;L'!$D$6-2018-1)*12+'Summary P&amp;L'!$B$2-1)</f>
        <v>0</v>
      </c>
      <c r="G1173" s="7">
        <f ca="1">+SUM(OFFSET(IS_Data!D1173,0,(-2015+'Summary P&amp;L'!$D$6)*12+'Summary P&amp;L'!$B$1-1):OFFSET(IS_Data!D1173,0,(-2015+'Summary P&amp;L'!$D$6)*12*2-1))</f>
        <v>0</v>
      </c>
      <c r="H1173" s="10">
        <f>IS_Data!B1173</f>
        <v>0</v>
      </c>
    </row>
    <row r="1174" spans="1:8" x14ac:dyDescent="0.5">
      <c r="A1174" s="9">
        <f>+IS_Data!C1174</f>
        <v>0</v>
      </c>
      <c r="B1174" s="135">
        <f>IF('Summary P&amp;L'!$F$4="Libs Master","Libs Master",IF(AND('Summary P&amp;L'!$F$4="Liberatores Rollup",AND(H1174&lt;&gt;"Libs_G_MA",H1174&lt;&gt;"Libs_G_PH"))=TRUE,"Liberatores Rollup",IF(AND('Summary P&amp;L'!$F$4="Libs Grill Rollup",OR(H1174="Libs_G_MA",H1174="Libs_G_PH"))=TRUE,"Libs Grill Rollup",H1174)))</f>
        <v>0</v>
      </c>
      <c r="C1174" s="9">
        <f>+IS_Data!A1174</f>
        <v>0</v>
      </c>
      <c r="D1174" s="9">
        <f ca="1">+SUM(OFFSET(IS_Data!D1174,0,('Summary P&amp;L'!$D$6-2018-1)*12):OFFSET(IS_Data!D1174,0,('Summary P&amp;L'!$D$6-2018-1)*12+'Summary P&amp;L'!$B$2-1))</f>
        <v>0</v>
      </c>
      <c r="E1174" s="9">
        <f ca="1">OFFSET(IS_Data!D1174,0,('Summary P&amp;L'!$D$6-2018)*12+'Summary P&amp;L'!$B$2-1)</f>
        <v>0</v>
      </c>
      <c r="F1174" s="9">
        <f ca="1">OFFSET(IS_Data!D1174,0,('Summary P&amp;L'!$D$6-2018-1)*12+'Summary P&amp;L'!$B$2-1)</f>
        <v>0</v>
      </c>
      <c r="G1174" s="7">
        <f ca="1">+SUM(OFFSET(IS_Data!D1174,0,(-2015+'Summary P&amp;L'!$D$6)*12+'Summary P&amp;L'!$B$1-1):OFFSET(IS_Data!D1174,0,(-2015+'Summary P&amp;L'!$D$6)*12*2-1))</f>
        <v>0</v>
      </c>
      <c r="H1174" s="10">
        <f>IS_Data!B1174</f>
        <v>0</v>
      </c>
    </row>
    <row r="1175" spans="1:8" x14ac:dyDescent="0.5">
      <c r="A1175" s="9">
        <f>+IS_Data!C1175</f>
        <v>0</v>
      </c>
      <c r="B1175" s="135">
        <f>IF('Summary P&amp;L'!$F$4="Libs Master","Libs Master",IF(AND('Summary P&amp;L'!$F$4="Liberatores Rollup",AND(H1175&lt;&gt;"Libs_G_MA",H1175&lt;&gt;"Libs_G_PH"))=TRUE,"Liberatores Rollup",IF(AND('Summary P&amp;L'!$F$4="Libs Grill Rollup",OR(H1175="Libs_G_MA",H1175="Libs_G_PH"))=TRUE,"Libs Grill Rollup",H1175)))</f>
        <v>0</v>
      </c>
      <c r="C1175" s="9">
        <f>+IS_Data!A1175</f>
        <v>0</v>
      </c>
      <c r="D1175" s="9">
        <f ca="1">+SUM(OFFSET(IS_Data!D1175,0,('Summary P&amp;L'!$D$6-2018-1)*12):OFFSET(IS_Data!D1175,0,('Summary P&amp;L'!$D$6-2018-1)*12+'Summary P&amp;L'!$B$2-1))</f>
        <v>0</v>
      </c>
      <c r="E1175" s="9">
        <f ca="1">OFFSET(IS_Data!D1175,0,('Summary P&amp;L'!$D$6-2018)*12+'Summary P&amp;L'!$B$2-1)</f>
        <v>0</v>
      </c>
      <c r="F1175" s="9">
        <f ca="1">OFFSET(IS_Data!D1175,0,('Summary P&amp;L'!$D$6-2018-1)*12+'Summary P&amp;L'!$B$2-1)</f>
        <v>0</v>
      </c>
      <c r="G1175" s="7">
        <f ca="1">+SUM(OFFSET(IS_Data!D1175,0,(-2015+'Summary P&amp;L'!$D$6)*12+'Summary P&amp;L'!$B$1-1):OFFSET(IS_Data!D1175,0,(-2015+'Summary P&amp;L'!$D$6)*12*2-1))</f>
        <v>0</v>
      </c>
      <c r="H1175" s="10">
        <f>IS_Data!B1175</f>
        <v>0</v>
      </c>
    </row>
    <row r="1176" spans="1:8" x14ac:dyDescent="0.5">
      <c r="A1176" s="9">
        <f>+IS_Data!C1176</f>
        <v>0</v>
      </c>
      <c r="B1176" s="135">
        <f>IF('Summary P&amp;L'!$F$4="Libs Master","Libs Master",IF(AND('Summary P&amp;L'!$F$4="Liberatores Rollup",AND(H1176&lt;&gt;"Libs_G_MA",H1176&lt;&gt;"Libs_G_PH"))=TRUE,"Liberatores Rollup",IF(AND('Summary P&amp;L'!$F$4="Libs Grill Rollup",OR(H1176="Libs_G_MA",H1176="Libs_G_PH"))=TRUE,"Libs Grill Rollup",H1176)))</f>
        <v>0</v>
      </c>
      <c r="C1176" s="9">
        <f>+IS_Data!A1176</f>
        <v>0</v>
      </c>
      <c r="D1176" s="9">
        <f ca="1">+SUM(OFFSET(IS_Data!D1176,0,('Summary P&amp;L'!$D$6-2018-1)*12):OFFSET(IS_Data!D1176,0,('Summary P&amp;L'!$D$6-2018-1)*12+'Summary P&amp;L'!$B$2-1))</f>
        <v>0</v>
      </c>
      <c r="E1176" s="9">
        <f ca="1">OFFSET(IS_Data!D1176,0,('Summary P&amp;L'!$D$6-2018)*12+'Summary P&amp;L'!$B$2-1)</f>
        <v>0</v>
      </c>
      <c r="F1176" s="9">
        <f ca="1">OFFSET(IS_Data!D1176,0,('Summary P&amp;L'!$D$6-2018-1)*12+'Summary P&amp;L'!$B$2-1)</f>
        <v>0</v>
      </c>
      <c r="G1176" s="7">
        <f ca="1">+SUM(OFFSET(IS_Data!D1176,0,(-2015+'Summary P&amp;L'!$D$6)*12+'Summary P&amp;L'!$B$1-1):OFFSET(IS_Data!D1176,0,(-2015+'Summary P&amp;L'!$D$6)*12*2-1))</f>
        <v>0</v>
      </c>
      <c r="H1176" s="10">
        <f>IS_Data!B1176</f>
        <v>0</v>
      </c>
    </row>
    <row r="1177" spans="1:8" x14ac:dyDescent="0.5">
      <c r="A1177" s="9">
        <f>+IS_Data!C1177</f>
        <v>0</v>
      </c>
      <c r="B1177" s="135">
        <f>IF('Summary P&amp;L'!$F$4="Libs Master","Libs Master",IF(AND('Summary P&amp;L'!$F$4="Liberatores Rollup",AND(H1177&lt;&gt;"Libs_G_MA",H1177&lt;&gt;"Libs_G_PH"))=TRUE,"Liberatores Rollup",IF(AND('Summary P&amp;L'!$F$4="Libs Grill Rollup",OR(H1177="Libs_G_MA",H1177="Libs_G_PH"))=TRUE,"Libs Grill Rollup",H1177)))</f>
        <v>0</v>
      </c>
      <c r="C1177" s="9">
        <f>+IS_Data!A1177</f>
        <v>0</v>
      </c>
      <c r="D1177" s="9">
        <f ca="1">+SUM(OFFSET(IS_Data!D1177,0,('Summary P&amp;L'!$D$6-2018-1)*12):OFFSET(IS_Data!D1177,0,('Summary P&amp;L'!$D$6-2018-1)*12+'Summary P&amp;L'!$B$2-1))</f>
        <v>0</v>
      </c>
      <c r="E1177" s="9">
        <f ca="1">OFFSET(IS_Data!D1177,0,('Summary P&amp;L'!$D$6-2018)*12+'Summary P&amp;L'!$B$2-1)</f>
        <v>0</v>
      </c>
      <c r="F1177" s="9">
        <f ca="1">OFFSET(IS_Data!D1177,0,('Summary P&amp;L'!$D$6-2018-1)*12+'Summary P&amp;L'!$B$2-1)</f>
        <v>0</v>
      </c>
      <c r="G1177" s="7">
        <f ca="1">+SUM(OFFSET(IS_Data!D1177,0,(-2015+'Summary P&amp;L'!$D$6)*12+'Summary P&amp;L'!$B$1-1):OFFSET(IS_Data!D1177,0,(-2015+'Summary P&amp;L'!$D$6)*12*2-1))</f>
        <v>0</v>
      </c>
      <c r="H1177" s="10">
        <f>IS_Data!B1177</f>
        <v>0</v>
      </c>
    </row>
    <row r="1178" spans="1:8" x14ac:dyDescent="0.5">
      <c r="A1178" s="9">
        <f>+IS_Data!C1178</f>
        <v>0</v>
      </c>
      <c r="B1178" s="135">
        <f>IF('Summary P&amp;L'!$F$4="Libs Master","Libs Master",IF(AND('Summary P&amp;L'!$F$4="Liberatores Rollup",AND(H1178&lt;&gt;"Libs_G_MA",H1178&lt;&gt;"Libs_G_PH"))=TRUE,"Liberatores Rollup",IF(AND('Summary P&amp;L'!$F$4="Libs Grill Rollup",OR(H1178="Libs_G_MA",H1178="Libs_G_PH"))=TRUE,"Libs Grill Rollup",H1178)))</f>
        <v>0</v>
      </c>
      <c r="C1178" s="9">
        <f>+IS_Data!A1178</f>
        <v>0</v>
      </c>
      <c r="D1178" s="9">
        <f ca="1">+SUM(OFFSET(IS_Data!D1178,0,('Summary P&amp;L'!$D$6-2018-1)*12):OFFSET(IS_Data!D1178,0,('Summary P&amp;L'!$D$6-2018-1)*12+'Summary P&amp;L'!$B$2-1))</f>
        <v>0</v>
      </c>
      <c r="E1178" s="9">
        <f ca="1">OFFSET(IS_Data!D1178,0,('Summary P&amp;L'!$D$6-2018)*12+'Summary P&amp;L'!$B$2-1)</f>
        <v>0</v>
      </c>
      <c r="F1178" s="9">
        <f ca="1">OFFSET(IS_Data!D1178,0,('Summary P&amp;L'!$D$6-2018-1)*12+'Summary P&amp;L'!$B$2-1)</f>
        <v>0</v>
      </c>
      <c r="G1178" s="7">
        <f ca="1">+SUM(OFFSET(IS_Data!D1178,0,(-2015+'Summary P&amp;L'!$D$6)*12+'Summary P&amp;L'!$B$1-1):OFFSET(IS_Data!D1178,0,(-2015+'Summary P&amp;L'!$D$6)*12*2-1))</f>
        <v>0</v>
      </c>
      <c r="H1178" s="10">
        <f>IS_Data!B1178</f>
        <v>0</v>
      </c>
    </row>
    <row r="1179" spans="1:8" x14ac:dyDescent="0.5">
      <c r="A1179" s="9">
        <f>+IS_Data!C1179</f>
        <v>0</v>
      </c>
      <c r="B1179" s="135">
        <f>IF('Summary P&amp;L'!$F$4="Libs Master","Libs Master",IF(AND('Summary P&amp;L'!$F$4="Liberatores Rollup",AND(H1179&lt;&gt;"Libs_G_MA",H1179&lt;&gt;"Libs_G_PH"))=TRUE,"Liberatores Rollup",IF(AND('Summary P&amp;L'!$F$4="Libs Grill Rollup",OR(H1179="Libs_G_MA",H1179="Libs_G_PH"))=TRUE,"Libs Grill Rollup",H1179)))</f>
        <v>0</v>
      </c>
      <c r="C1179" s="9">
        <f>+IS_Data!A1179</f>
        <v>0</v>
      </c>
      <c r="D1179" s="9">
        <f ca="1">+SUM(OFFSET(IS_Data!D1179,0,('Summary P&amp;L'!$D$6-2018-1)*12):OFFSET(IS_Data!D1179,0,('Summary P&amp;L'!$D$6-2018-1)*12+'Summary P&amp;L'!$B$2-1))</f>
        <v>0</v>
      </c>
      <c r="E1179" s="9">
        <f ca="1">OFFSET(IS_Data!D1179,0,('Summary P&amp;L'!$D$6-2018)*12+'Summary P&amp;L'!$B$2-1)</f>
        <v>0</v>
      </c>
      <c r="F1179" s="9">
        <f ca="1">OFFSET(IS_Data!D1179,0,('Summary P&amp;L'!$D$6-2018-1)*12+'Summary P&amp;L'!$B$2-1)</f>
        <v>0</v>
      </c>
      <c r="G1179" s="7">
        <f ca="1">+SUM(OFFSET(IS_Data!D1179,0,(-2015+'Summary P&amp;L'!$D$6)*12+'Summary P&amp;L'!$B$1-1):OFFSET(IS_Data!D1179,0,(-2015+'Summary P&amp;L'!$D$6)*12*2-1))</f>
        <v>0</v>
      </c>
      <c r="H1179" s="10">
        <f>IS_Data!B1179</f>
        <v>0</v>
      </c>
    </row>
    <row r="1180" spans="1:8" x14ac:dyDescent="0.5">
      <c r="A1180" s="9">
        <f>+IS_Data!C1180</f>
        <v>0</v>
      </c>
      <c r="B1180" s="135">
        <f>IF('Summary P&amp;L'!$F$4="Libs Master","Libs Master",IF(AND('Summary P&amp;L'!$F$4="Liberatores Rollup",AND(H1180&lt;&gt;"Libs_G_MA",H1180&lt;&gt;"Libs_G_PH"))=TRUE,"Liberatores Rollup",IF(AND('Summary P&amp;L'!$F$4="Libs Grill Rollup",OR(H1180="Libs_G_MA",H1180="Libs_G_PH"))=TRUE,"Libs Grill Rollup",H1180)))</f>
        <v>0</v>
      </c>
      <c r="C1180" s="9">
        <f>+IS_Data!A1180</f>
        <v>0</v>
      </c>
      <c r="D1180" s="9">
        <f ca="1">+SUM(OFFSET(IS_Data!D1180,0,('Summary P&amp;L'!$D$6-2018-1)*12):OFFSET(IS_Data!D1180,0,('Summary P&amp;L'!$D$6-2018-1)*12+'Summary P&amp;L'!$B$2-1))</f>
        <v>0</v>
      </c>
      <c r="E1180" s="9">
        <f ca="1">OFFSET(IS_Data!D1180,0,('Summary P&amp;L'!$D$6-2018)*12+'Summary P&amp;L'!$B$2-1)</f>
        <v>0</v>
      </c>
      <c r="F1180" s="9">
        <f ca="1">OFFSET(IS_Data!D1180,0,('Summary P&amp;L'!$D$6-2018-1)*12+'Summary P&amp;L'!$B$2-1)</f>
        <v>0</v>
      </c>
      <c r="G1180" s="7">
        <f ca="1">+SUM(OFFSET(IS_Data!D1180,0,(-2015+'Summary P&amp;L'!$D$6)*12+'Summary P&amp;L'!$B$1-1):OFFSET(IS_Data!D1180,0,(-2015+'Summary P&amp;L'!$D$6)*12*2-1))</f>
        <v>0</v>
      </c>
      <c r="H1180" s="10">
        <f>IS_Data!B1180</f>
        <v>0</v>
      </c>
    </row>
    <row r="1181" spans="1:8" x14ac:dyDescent="0.5">
      <c r="A1181" s="9">
        <f>+IS_Data!C1181</f>
        <v>0</v>
      </c>
      <c r="B1181" s="135">
        <f>IF('Summary P&amp;L'!$F$4="Libs Master","Libs Master",IF(AND('Summary P&amp;L'!$F$4="Liberatores Rollup",AND(H1181&lt;&gt;"Libs_G_MA",H1181&lt;&gt;"Libs_G_PH"))=TRUE,"Liberatores Rollup",IF(AND('Summary P&amp;L'!$F$4="Libs Grill Rollup",OR(H1181="Libs_G_MA",H1181="Libs_G_PH"))=TRUE,"Libs Grill Rollup",H1181)))</f>
        <v>0</v>
      </c>
      <c r="C1181" s="9">
        <f>+IS_Data!A1181</f>
        <v>0</v>
      </c>
      <c r="D1181" s="9">
        <f ca="1">+SUM(OFFSET(IS_Data!D1181,0,('Summary P&amp;L'!$D$6-2018-1)*12):OFFSET(IS_Data!D1181,0,('Summary P&amp;L'!$D$6-2018-1)*12+'Summary P&amp;L'!$B$2-1))</f>
        <v>0</v>
      </c>
      <c r="E1181" s="9">
        <f ca="1">OFFSET(IS_Data!D1181,0,('Summary P&amp;L'!$D$6-2018)*12+'Summary P&amp;L'!$B$2-1)</f>
        <v>0</v>
      </c>
      <c r="F1181" s="9">
        <f ca="1">OFFSET(IS_Data!D1181,0,('Summary P&amp;L'!$D$6-2018-1)*12+'Summary P&amp;L'!$B$2-1)</f>
        <v>0</v>
      </c>
      <c r="G1181" s="7">
        <f ca="1">+SUM(OFFSET(IS_Data!D1181,0,(-2015+'Summary P&amp;L'!$D$6)*12+'Summary P&amp;L'!$B$1-1):OFFSET(IS_Data!D1181,0,(-2015+'Summary P&amp;L'!$D$6)*12*2-1))</f>
        <v>0</v>
      </c>
      <c r="H1181" s="10">
        <f>IS_Data!B1181</f>
        <v>0</v>
      </c>
    </row>
    <row r="1182" spans="1:8" x14ac:dyDescent="0.5">
      <c r="A1182" s="9">
        <f>+IS_Data!C1182</f>
        <v>0</v>
      </c>
      <c r="B1182" s="135">
        <f>IF('Summary P&amp;L'!$F$4="Libs Master","Libs Master",IF(AND('Summary P&amp;L'!$F$4="Liberatores Rollup",AND(H1182&lt;&gt;"Libs_G_MA",H1182&lt;&gt;"Libs_G_PH"))=TRUE,"Liberatores Rollup",IF(AND('Summary P&amp;L'!$F$4="Libs Grill Rollup",OR(H1182="Libs_G_MA",H1182="Libs_G_PH"))=TRUE,"Libs Grill Rollup",H1182)))</f>
        <v>0</v>
      </c>
      <c r="C1182" s="9">
        <f>+IS_Data!A1182</f>
        <v>0</v>
      </c>
      <c r="D1182" s="9">
        <f ca="1">+SUM(OFFSET(IS_Data!D1182,0,('Summary P&amp;L'!$D$6-2018-1)*12):OFFSET(IS_Data!D1182,0,('Summary P&amp;L'!$D$6-2018-1)*12+'Summary P&amp;L'!$B$2-1))</f>
        <v>0</v>
      </c>
      <c r="E1182" s="9">
        <f ca="1">OFFSET(IS_Data!D1182,0,('Summary P&amp;L'!$D$6-2018)*12+'Summary P&amp;L'!$B$2-1)</f>
        <v>0</v>
      </c>
      <c r="F1182" s="9">
        <f ca="1">OFFSET(IS_Data!D1182,0,('Summary P&amp;L'!$D$6-2018-1)*12+'Summary P&amp;L'!$B$2-1)</f>
        <v>0</v>
      </c>
      <c r="G1182" s="7">
        <f ca="1">+SUM(OFFSET(IS_Data!D1182,0,(-2015+'Summary P&amp;L'!$D$6)*12+'Summary P&amp;L'!$B$1-1):OFFSET(IS_Data!D1182,0,(-2015+'Summary P&amp;L'!$D$6)*12*2-1))</f>
        <v>0</v>
      </c>
      <c r="H1182" s="10">
        <f>IS_Data!B1182</f>
        <v>0</v>
      </c>
    </row>
    <row r="1183" spans="1:8" x14ac:dyDescent="0.5">
      <c r="A1183" s="9">
        <f>+IS_Data!C1183</f>
        <v>0</v>
      </c>
      <c r="B1183" s="135">
        <f>IF('Summary P&amp;L'!$F$4="Libs Master","Libs Master",IF(AND('Summary P&amp;L'!$F$4="Liberatores Rollup",AND(H1183&lt;&gt;"Libs_G_MA",H1183&lt;&gt;"Libs_G_PH"))=TRUE,"Liberatores Rollup",IF(AND('Summary P&amp;L'!$F$4="Libs Grill Rollup",OR(H1183="Libs_G_MA",H1183="Libs_G_PH"))=TRUE,"Libs Grill Rollup",H1183)))</f>
        <v>0</v>
      </c>
      <c r="C1183" s="9">
        <f>+IS_Data!A1183</f>
        <v>0</v>
      </c>
      <c r="D1183" s="9">
        <f ca="1">+SUM(OFFSET(IS_Data!D1183,0,('Summary P&amp;L'!$D$6-2018-1)*12):OFFSET(IS_Data!D1183,0,('Summary P&amp;L'!$D$6-2018-1)*12+'Summary P&amp;L'!$B$2-1))</f>
        <v>0</v>
      </c>
      <c r="E1183" s="9">
        <f ca="1">OFFSET(IS_Data!D1183,0,('Summary P&amp;L'!$D$6-2018)*12+'Summary P&amp;L'!$B$2-1)</f>
        <v>0</v>
      </c>
      <c r="F1183" s="9">
        <f ca="1">OFFSET(IS_Data!D1183,0,('Summary P&amp;L'!$D$6-2018-1)*12+'Summary P&amp;L'!$B$2-1)</f>
        <v>0</v>
      </c>
      <c r="G1183" s="7">
        <f ca="1">+SUM(OFFSET(IS_Data!D1183,0,(-2015+'Summary P&amp;L'!$D$6)*12+'Summary P&amp;L'!$B$1-1):OFFSET(IS_Data!D1183,0,(-2015+'Summary P&amp;L'!$D$6)*12*2-1))</f>
        <v>0</v>
      </c>
      <c r="H1183" s="10">
        <f>IS_Data!B1183</f>
        <v>0</v>
      </c>
    </row>
    <row r="1184" spans="1:8" x14ac:dyDescent="0.5">
      <c r="A1184" s="9">
        <f>+IS_Data!C1184</f>
        <v>0</v>
      </c>
      <c r="B1184" s="135">
        <f>IF('Summary P&amp;L'!$F$4="Libs Master","Libs Master",IF(AND('Summary P&amp;L'!$F$4="Liberatores Rollup",AND(H1184&lt;&gt;"Libs_G_MA",H1184&lt;&gt;"Libs_G_PH"))=TRUE,"Liberatores Rollup",IF(AND('Summary P&amp;L'!$F$4="Libs Grill Rollup",OR(H1184="Libs_G_MA",H1184="Libs_G_PH"))=TRUE,"Libs Grill Rollup",H1184)))</f>
        <v>0</v>
      </c>
      <c r="C1184" s="9">
        <f>+IS_Data!A1184</f>
        <v>0</v>
      </c>
      <c r="D1184" s="9">
        <f ca="1">+SUM(OFFSET(IS_Data!D1184,0,('Summary P&amp;L'!$D$6-2018-1)*12):OFFSET(IS_Data!D1184,0,('Summary P&amp;L'!$D$6-2018-1)*12+'Summary P&amp;L'!$B$2-1))</f>
        <v>0</v>
      </c>
      <c r="E1184" s="9">
        <f ca="1">OFFSET(IS_Data!D1184,0,('Summary P&amp;L'!$D$6-2018)*12+'Summary P&amp;L'!$B$2-1)</f>
        <v>0</v>
      </c>
      <c r="F1184" s="9">
        <f ca="1">OFFSET(IS_Data!D1184,0,('Summary P&amp;L'!$D$6-2018-1)*12+'Summary P&amp;L'!$B$2-1)</f>
        <v>0</v>
      </c>
      <c r="G1184" s="7">
        <f ca="1">+SUM(OFFSET(IS_Data!D1184,0,(-2015+'Summary P&amp;L'!$D$6)*12+'Summary P&amp;L'!$B$1-1):OFFSET(IS_Data!D1184,0,(-2015+'Summary P&amp;L'!$D$6)*12*2-1))</f>
        <v>0</v>
      </c>
      <c r="H1184" s="10">
        <f>IS_Data!B1184</f>
        <v>0</v>
      </c>
    </row>
    <row r="1185" spans="1:8" x14ac:dyDescent="0.5">
      <c r="A1185" s="9">
        <f>+IS_Data!C1185</f>
        <v>0</v>
      </c>
      <c r="B1185" s="135">
        <f>IF('Summary P&amp;L'!$F$4="Libs Master","Libs Master",IF(AND('Summary P&amp;L'!$F$4="Liberatores Rollup",AND(H1185&lt;&gt;"Libs_G_MA",H1185&lt;&gt;"Libs_G_PH"))=TRUE,"Liberatores Rollup",IF(AND('Summary P&amp;L'!$F$4="Libs Grill Rollup",OR(H1185="Libs_G_MA",H1185="Libs_G_PH"))=TRUE,"Libs Grill Rollup",H1185)))</f>
        <v>0</v>
      </c>
      <c r="C1185" s="9">
        <f>+IS_Data!A1185</f>
        <v>0</v>
      </c>
      <c r="D1185" s="9">
        <f ca="1">+SUM(OFFSET(IS_Data!D1185,0,('Summary P&amp;L'!$D$6-2018-1)*12):OFFSET(IS_Data!D1185,0,('Summary P&amp;L'!$D$6-2018-1)*12+'Summary P&amp;L'!$B$2-1))</f>
        <v>0</v>
      </c>
      <c r="E1185" s="9">
        <f ca="1">OFFSET(IS_Data!D1185,0,('Summary P&amp;L'!$D$6-2018)*12+'Summary P&amp;L'!$B$2-1)</f>
        <v>0</v>
      </c>
      <c r="F1185" s="9">
        <f ca="1">OFFSET(IS_Data!D1185,0,('Summary P&amp;L'!$D$6-2018-1)*12+'Summary P&amp;L'!$B$2-1)</f>
        <v>0</v>
      </c>
      <c r="G1185" s="7">
        <f ca="1">+SUM(OFFSET(IS_Data!D1185,0,(-2015+'Summary P&amp;L'!$D$6)*12+'Summary P&amp;L'!$B$1-1):OFFSET(IS_Data!D1185,0,(-2015+'Summary P&amp;L'!$D$6)*12*2-1))</f>
        <v>0</v>
      </c>
      <c r="H1185" s="10">
        <f>IS_Data!B1185</f>
        <v>0</v>
      </c>
    </row>
    <row r="1186" spans="1:8" x14ac:dyDescent="0.5">
      <c r="A1186" s="9">
        <f>+IS_Data!C1186</f>
        <v>0</v>
      </c>
      <c r="B1186" s="135">
        <f>IF('Summary P&amp;L'!$F$4="Libs Master","Libs Master",IF(AND('Summary P&amp;L'!$F$4="Liberatores Rollup",AND(H1186&lt;&gt;"Libs_G_MA",H1186&lt;&gt;"Libs_G_PH"))=TRUE,"Liberatores Rollup",IF(AND('Summary P&amp;L'!$F$4="Libs Grill Rollup",OR(H1186="Libs_G_MA",H1186="Libs_G_PH"))=TRUE,"Libs Grill Rollup",H1186)))</f>
        <v>0</v>
      </c>
      <c r="C1186" s="9">
        <f>+IS_Data!A1186</f>
        <v>0</v>
      </c>
      <c r="D1186" s="9">
        <f ca="1">+SUM(OFFSET(IS_Data!D1186,0,('Summary P&amp;L'!$D$6-2018-1)*12):OFFSET(IS_Data!D1186,0,('Summary P&amp;L'!$D$6-2018-1)*12+'Summary P&amp;L'!$B$2-1))</f>
        <v>0</v>
      </c>
      <c r="E1186" s="9">
        <f ca="1">OFFSET(IS_Data!D1186,0,('Summary P&amp;L'!$D$6-2018)*12+'Summary P&amp;L'!$B$2-1)</f>
        <v>0</v>
      </c>
      <c r="F1186" s="9">
        <f ca="1">OFFSET(IS_Data!D1186,0,('Summary P&amp;L'!$D$6-2018-1)*12+'Summary P&amp;L'!$B$2-1)</f>
        <v>0</v>
      </c>
      <c r="G1186" s="7">
        <f ca="1">+SUM(OFFSET(IS_Data!D1186,0,(-2015+'Summary P&amp;L'!$D$6)*12+'Summary P&amp;L'!$B$1-1):OFFSET(IS_Data!D1186,0,(-2015+'Summary P&amp;L'!$D$6)*12*2-1))</f>
        <v>0</v>
      </c>
      <c r="H1186" s="10">
        <f>IS_Data!B1186</f>
        <v>0</v>
      </c>
    </row>
    <row r="1187" spans="1:8" x14ac:dyDescent="0.5">
      <c r="A1187" s="9">
        <f>+IS_Data!C1187</f>
        <v>0</v>
      </c>
      <c r="B1187" s="135">
        <f>IF('Summary P&amp;L'!$F$4="Libs Master","Libs Master",IF(AND('Summary P&amp;L'!$F$4="Liberatores Rollup",AND(H1187&lt;&gt;"Libs_G_MA",H1187&lt;&gt;"Libs_G_PH"))=TRUE,"Liberatores Rollup",IF(AND('Summary P&amp;L'!$F$4="Libs Grill Rollup",OR(H1187="Libs_G_MA",H1187="Libs_G_PH"))=TRUE,"Libs Grill Rollup",H1187)))</f>
        <v>0</v>
      </c>
      <c r="C1187" s="9">
        <f>+IS_Data!A1187</f>
        <v>0</v>
      </c>
      <c r="D1187" s="9">
        <f ca="1">+SUM(OFFSET(IS_Data!D1187,0,('Summary P&amp;L'!$D$6-2018-1)*12):OFFSET(IS_Data!D1187,0,('Summary P&amp;L'!$D$6-2018-1)*12+'Summary P&amp;L'!$B$2-1))</f>
        <v>0</v>
      </c>
      <c r="E1187" s="9">
        <f ca="1">OFFSET(IS_Data!D1187,0,('Summary P&amp;L'!$D$6-2018)*12+'Summary P&amp;L'!$B$2-1)</f>
        <v>0</v>
      </c>
      <c r="F1187" s="9">
        <f ca="1">OFFSET(IS_Data!D1187,0,('Summary P&amp;L'!$D$6-2018-1)*12+'Summary P&amp;L'!$B$2-1)</f>
        <v>0</v>
      </c>
      <c r="G1187" s="7">
        <f ca="1">+SUM(OFFSET(IS_Data!D1187,0,(-2015+'Summary P&amp;L'!$D$6)*12+'Summary P&amp;L'!$B$1-1):OFFSET(IS_Data!D1187,0,(-2015+'Summary P&amp;L'!$D$6)*12*2-1))</f>
        <v>0</v>
      </c>
      <c r="H1187" s="10">
        <f>IS_Data!B1187</f>
        <v>0</v>
      </c>
    </row>
    <row r="1188" spans="1:8" x14ac:dyDescent="0.5">
      <c r="A1188" s="9">
        <f>+IS_Data!C1188</f>
        <v>0</v>
      </c>
      <c r="B1188" s="135">
        <f>IF('Summary P&amp;L'!$F$4="Libs Master","Libs Master",IF(AND('Summary P&amp;L'!$F$4="Liberatores Rollup",AND(H1188&lt;&gt;"Libs_G_MA",H1188&lt;&gt;"Libs_G_PH"))=TRUE,"Liberatores Rollup",IF(AND('Summary P&amp;L'!$F$4="Libs Grill Rollup",OR(H1188="Libs_G_MA",H1188="Libs_G_PH"))=TRUE,"Libs Grill Rollup",H1188)))</f>
        <v>0</v>
      </c>
      <c r="C1188" s="9">
        <f>+IS_Data!A1188</f>
        <v>0</v>
      </c>
      <c r="D1188" s="9">
        <f ca="1">+SUM(OFFSET(IS_Data!D1188,0,('Summary P&amp;L'!$D$6-2018-1)*12):OFFSET(IS_Data!D1188,0,('Summary P&amp;L'!$D$6-2018-1)*12+'Summary P&amp;L'!$B$2-1))</f>
        <v>0</v>
      </c>
      <c r="E1188" s="9">
        <f ca="1">OFFSET(IS_Data!D1188,0,('Summary P&amp;L'!$D$6-2018)*12+'Summary P&amp;L'!$B$2-1)</f>
        <v>0</v>
      </c>
      <c r="F1188" s="9">
        <f ca="1">OFFSET(IS_Data!D1188,0,('Summary P&amp;L'!$D$6-2018-1)*12+'Summary P&amp;L'!$B$2-1)</f>
        <v>0</v>
      </c>
      <c r="G1188" s="7">
        <f ca="1">+SUM(OFFSET(IS_Data!D1188,0,(-2015+'Summary P&amp;L'!$D$6)*12+'Summary P&amp;L'!$B$1-1):OFFSET(IS_Data!D1188,0,(-2015+'Summary P&amp;L'!$D$6)*12*2-1))</f>
        <v>0</v>
      </c>
      <c r="H1188" s="10">
        <f>IS_Data!B1188</f>
        <v>0</v>
      </c>
    </row>
    <row r="1189" spans="1:8" x14ac:dyDescent="0.5">
      <c r="A1189" s="9">
        <f>+IS_Data!C1189</f>
        <v>0</v>
      </c>
      <c r="B1189" s="135">
        <f>IF('Summary P&amp;L'!$F$4="Libs Master","Libs Master",IF(AND('Summary P&amp;L'!$F$4="Liberatores Rollup",AND(H1189&lt;&gt;"Libs_G_MA",H1189&lt;&gt;"Libs_G_PH"))=TRUE,"Liberatores Rollup",IF(AND('Summary P&amp;L'!$F$4="Libs Grill Rollup",OR(H1189="Libs_G_MA",H1189="Libs_G_PH"))=TRUE,"Libs Grill Rollup",H1189)))</f>
        <v>0</v>
      </c>
      <c r="C1189" s="9">
        <f>+IS_Data!A1189</f>
        <v>0</v>
      </c>
      <c r="D1189" s="9">
        <f ca="1">+SUM(OFFSET(IS_Data!D1189,0,('Summary P&amp;L'!$D$6-2018-1)*12):OFFSET(IS_Data!D1189,0,('Summary P&amp;L'!$D$6-2018-1)*12+'Summary P&amp;L'!$B$2-1))</f>
        <v>0</v>
      </c>
      <c r="E1189" s="9">
        <f ca="1">OFFSET(IS_Data!D1189,0,('Summary P&amp;L'!$D$6-2018)*12+'Summary P&amp;L'!$B$2-1)</f>
        <v>0</v>
      </c>
      <c r="F1189" s="9">
        <f ca="1">OFFSET(IS_Data!D1189,0,('Summary P&amp;L'!$D$6-2018-1)*12+'Summary P&amp;L'!$B$2-1)</f>
        <v>0</v>
      </c>
      <c r="G1189" s="7">
        <f ca="1">+SUM(OFFSET(IS_Data!D1189,0,(-2015+'Summary P&amp;L'!$D$6)*12+'Summary P&amp;L'!$B$1-1):OFFSET(IS_Data!D1189,0,(-2015+'Summary P&amp;L'!$D$6)*12*2-1))</f>
        <v>0</v>
      </c>
      <c r="H1189" s="10">
        <f>IS_Data!B1189</f>
        <v>0</v>
      </c>
    </row>
    <row r="1190" spans="1:8" x14ac:dyDescent="0.5">
      <c r="A1190" s="9">
        <f>+IS_Data!C1190</f>
        <v>0</v>
      </c>
      <c r="B1190" s="135">
        <f>IF('Summary P&amp;L'!$F$4="Libs Master","Libs Master",IF(AND('Summary P&amp;L'!$F$4="Liberatores Rollup",AND(H1190&lt;&gt;"Libs_G_MA",H1190&lt;&gt;"Libs_G_PH"))=TRUE,"Liberatores Rollup",IF(AND('Summary P&amp;L'!$F$4="Libs Grill Rollup",OR(H1190="Libs_G_MA",H1190="Libs_G_PH"))=TRUE,"Libs Grill Rollup",H1190)))</f>
        <v>0</v>
      </c>
      <c r="C1190" s="9">
        <f>+IS_Data!A1190</f>
        <v>0</v>
      </c>
      <c r="D1190" s="9">
        <f ca="1">+SUM(OFFSET(IS_Data!D1190,0,('Summary P&amp;L'!$D$6-2018-1)*12):OFFSET(IS_Data!D1190,0,('Summary P&amp;L'!$D$6-2018-1)*12+'Summary P&amp;L'!$B$2-1))</f>
        <v>0</v>
      </c>
      <c r="E1190" s="9">
        <f ca="1">OFFSET(IS_Data!D1190,0,('Summary P&amp;L'!$D$6-2018)*12+'Summary P&amp;L'!$B$2-1)</f>
        <v>0</v>
      </c>
      <c r="F1190" s="9">
        <f ca="1">OFFSET(IS_Data!D1190,0,('Summary P&amp;L'!$D$6-2018-1)*12+'Summary P&amp;L'!$B$2-1)</f>
        <v>0</v>
      </c>
      <c r="G1190" s="7">
        <f ca="1">+SUM(OFFSET(IS_Data!D1190,0,(-2015+'Summary P&amp;L'!$D$6)*12+'Summary P&amp;L'!$B$1-1):OFFSET(IS_Data!D1190,0,(-2015+'Summary P&amp;L'!$D$6)*12*2-1))</f>
        <v>0</v>
      </c>
      <c r="H1190" s="10">
        <f>IS_Data!B1190</f>
        <v>0</v>
      </c>
    </row>
    <row r="1191" spans="1:8" x14ac:dyDescent="0.5">
      <c r="A1191" s="9">
        <f>+IS_Data!C1191</f>
        <v>0</v>
      </c>
      <c r="B1191" s="135">
        <f>IF('Summary P&amp;L'!$F$4="Libs Master","Libs Master",IF(AND('Summary P&amp;L'!$F$4="Liberatores Rollup",AND(H1191&lt;&gt;"Libs_G_MA",H1191&lt;&gt;"Libs_G_PH"))=TRUE,"Liberatores Rollup",IF(AND('Summary P&amp;L'!$F$4="Libs Grill Rollup",OR(H1191="Libs_G_MA",H1191="Libs_G_PH"))=TRUE,"Libs Grill Rollup",H1191)))</f>
        <v>0</v>
      </c>
      <c r="C1191" s="9">
        <f>+IS_Data!A1191</f>
        <v>0</v>
      </c>
      <c r="D1191" s="9">
        <f ca="1">+SUM(OFFSET(IS_Data!D1191,0,('Summary P&amp;L'!$D$6-2018-1)*12):OFFSET(IS_Data!D1191,0,('Summary P&amp;L'!$D$6-2018-1)*12+'Summary P&amp;L'!$B$2-1))</f>
        <v>0</v>
      </c>
      <c r="E1191" s="9">
        <f ca="1">OFFSET(IS_Data!D1191,0,('Summary P&amp;L'!$D$6-2018)*12+'Summary P&amp;L'!$B$2-1)</f>
        <v>0</v>
      </c>
      <c r="F1191" s="9">
        <f ca="1">OFFSET(IS_Data!D1191,0,('Summary P&amp;L'!$D$6-2018-1)*12+'Summary P&amp;L'!$B$2-1)</f>
        <v>0</v>
      </c>
      <c r="G1191" s="7">
        <f ca="1">+SUM(OFFSET(IS_Data!D1191,0,(-2015+'Summary P&amp;L'!$D$6)*12+'Summary P&amp;L'!$B$1-1):OFFSET(IS_Data!D1191,0,(-2015+'Summary P&amp;L'!$D$6)*12*2-1))</f>
        <v>0</v>
      </c>
      <c r="H1191" s="10">
        <f>IS_Data!B1191</f>
        <v>0</v>
      </c>
    </row>
    <row r="1192" spans="1:8" x14ac:dyDescent="0.5">
      <c r="A1192" s="9">
        <f>+IS_Data!C1192</f>
        <v>0</v>
      </c>
      <c r="B1192" s="135">
        <f>IF('Summary P&amp;L'!$F$4="Libs Master","Libs Master",IF(AND('Summary P&amp;L'!$F$4="Liberatores Rollup",AND(H1192&lt;&gt;"Libs_G_MA",H1192&lt;&gt;"Libs_G_PH"))=TRUE,"Liberatores Rollup",IF(AND('Summary P&amp;L'!$F$4="Libs Grill Rollup",OR(H1192="Libs_G_MA",H1192="Libs_G_PH"))=TRUE,"Libs Grill Rollup",H1192)))</f>
        <v>0</v>
      </c>
      <c r="C1192" s="9">
        <f>+IS_Data!A1192</f>
        <v>0</v>
      </c>
      <c r="D1192" s="9">
        <f ca="1">+SUM(OFFSET(IS_Data!D1192,0,('Summary P&amp;L'!$D$6-2018-1)*12):OFFSET(IS_Data!D1192,0,('Summary P&amp;L'!$D$6-2018-1)*12+'Summary P&amp;L'!$B$2-1))</f>
        <v>0</v>
      </c>
      <c r="E1192" s="9">
        <f ca="1">OFFSET(IS_Data!D1192,0,('Summary P&amp;L'!$D$6-2018)*12+'Summary P&amp;L'!$B$2-1)</f>
        <v>0</v>
      </c>
      <c r="F1192" s="9">
        <f ca="1">OFFSET(IS_Data!D1192,0,('Summary P&amp;L'!$D$6-2018-1)*12+'Summary P&amp;L'!$B$2-1)</f>
        <v>0</v>
      </c>
      <c r="G1192" s="7">
        <f ca="1">+SUM(OFFSET(IS_Data!D1192,0,(-2015+'Summary P&amp;L'!$D$6)*12+'Summary P&amp;L'!$B$1-1):OFFSET(IS_Data!D1192,0,(-2015+'Summary P&amp;L'!$D$6)*12*2-1))</f>
        <v>0</v>
      </c>
      <c r="H1192" s="10">
        <f>IS_Data!B1192</f>
        <v>0</v>
      </c>
    </row>
    <row r="1193" spans="1:8" x14ac:dyDescent="0.5">
      <c r="A1193" s="9">
        <f>+IS_Data!C1193</f>
        <v>0</v>
      </c>
      <c r="B1193" s="135">
        <f>IF('Summary P&amp;L'!$F$4="Libs Master","Libs Master",IF(AND('Summary P&amp;L'!$F$4="Liberatores Rollup",AND(H1193&lt;&gt;"Libs_G_MA",H1193&lt;&gt;"Libs_G_PH"))=TRUE,"Liberatores Rollup",IF(AND('Summary P&amp;L'!$F$4="Libs Grill Rollup",OR(H1193="Libs_G_MA",H1193="Libs_G_PH"))=TRUE,"Libs Grill Rollup",H1193)))</f>
        <v>0</v>
      </c>
      <c r="C1193" s="9">
        <f>+IS_Data!A1193</f>
        <v>0</v>
      </c>
      <c r="D1193" s="9">
        <f ca="1">+SUM(OFFSET(IS_Data!D1193,0,('Summary P&amp;L'!$D$6-2018-1)*12):OFFSET(IS_Data!D1193,0,('Summary P&amp;L'!$D$6-2018-1)*12+'Summary P&amp;L'!$B$2-1))</f>
        <v>0</v>
      </c>
      <c r="E1193" s="9">
        <f ca="1">OFFSET(IS_Data!D1193,0,('Summary P&amp;L'!$D$6-2018)*12+'Summary P&amp;L'!$B$2-1)</f>
        <v>0</v>
      </c>
      <c r="F1193" s="9">
        <f ca="1">OFFSET(IS_Data!D1193,0,('Summary P&amp;L'!$D$6-2018-1)*12+'Summary P&amp;L'!$B$2-1)</f>
        <v>0</v>
      </c>
      <c r="G1193" s="7">
        <f ca="1">+SUM(OFFSET(IS_Data!D1193,0,(-2015+'Summary P&amp;L'!$D$6)*12+'Summary P&amp;L'!$B$1-1):OFFSET(IS_Data!D1193,0,(-2015+'Summary P&amp;L'!$D$6)*12*2-1))</f>
        <v>0</v>
      </c>
      <c r="H1193" s="10">
        <f>IS_Data!B1193</f>
        <v>0</v>
      </c>
    </row>
    <row r="1194" spans="1:8" x14ac:dyDescent="0.5">
      <c r="A1194" s="9">
        <f>+IS_Data!C1194</f>
        <v>0</v>
      </c>
      <c r="B1194" s="135">
        <f>IF('Summary P&amp;L'!$F$4="Libs Master","Libs Master",IF(AND('Summary P&amp;L'!$F$4="Liberatores Rollup",AND(H1194&lt;&gt;"Libs_G_MA",H1194&lt;&gt;"Libs_G_PH"))=TRUE,"Liberatores Rollup",IF(AND('Summary P&amp;L'!$F$4="Libs Grill Rollup",OR(H1194="Libs_G_MA",H1194="Libs_G_PH"))=TRUE,"Libs Grill Rollup",H1194)))</f>
        <v>0</v>
      </c>
      <c r="C1194" s="9">
        <f>+IS_Data!A1194</f>
        <v>0</v>
      </c>
      <c r="D1194" s="9">
        <f ca="1">+SUM(OFFSET(IS_Data!D1194,0,('Summary P&amp;L'!$D$6-2018-1)*12):OFFSET(IS_Data!D1194,0,('Summary P&amp;L'!$D$6-2018-1)*12+'Summary P&amp;L'!$B$2-1))</f>
        <v>0</v>
      </c>
      <c r="E1194" s="9">
        <f ca="1">OFFSET(IS_Data!D1194,0,('Summary P&amp;L'!$D$6-2018)*12+'Summary P&amp;L'!$B$2-1)</f>
        <v>0</v>
      </c>
      <c r="F1194" s="9">
        <f ca="1">OFFSET(IS_Data!D1194,0,('Summary P&amp;L'!$D$6-2018-1)*12+'Summary P&amp;L'!$B$2-1)</f>
        <v>0</v>
      </c>
      <c r="G1194" s="7">
        <f ca="1">+SUM(OFFSET(IS_Data!D1194,0,(-2015+'Summary P&amp;L'!$D$6)*12+'Summary P&amp;L'!$B$1-1):OFFSET(IS_Data!D1194,0,(-2015+'Summary P&amp;L'!$D$6)*12*2-1))</f>
        <v>0</v>
      </c>
      <c r="H1194" s="10">
        <f>IS_Data!B1194</f>
        <v>0</v>
      </c>
    </row>
    <row r="1195" spans="1:8" x14ac:dyDescent="0.5">
      <c r="A1195" s="9">
        <f>+IS_Data!C1195</f>
        <v>0</v>
      </c>
      <c r="B1195" s="135">
        <f>IF('Summary P&amp;L'!$F$4="Libs Master","Libs Master",IF(AND('Summary P&amp;L'!$F$4="Liberatores Rollup",AND(H1195&lt;&gt;"Libs_G_MA",H1195&lt;&gt;"Libs_G_PH"))=TRUE,"Liberatores Rollup",IF(AND('Summary P&amp;L'!$F$4="Libs Grill Rollup",OR(H1195="Libs_G_MA",H1195="Libs_G_PH"))=TRUE,"Libs Grill Rollup",H1195)))</f>
        <v>0</v>
      </c>
      <c r="C1195" s="9">
        <f>+IS_Data!A1195</f>
        <v>0</v>
      </c>
      <c r="D1195" s="9">
        <f ca="1">+SUM(OFFSET(IS_Data!D1195,0,('Summary P&amp;L'!$D$6-2018-1)*12):OFFSET(IS_Data!D1195,0,('Summary P&amp;L'!$D$6-2018-1)*12+'Summary P&amp;L'!$B$2-1))</f>
        <v>0</v>
      </c>
      <c r="E1195" s="9">
        <f ca="1">OFFSET(IS_Data!D1195,0,('Summary P&amp;L'!$D$6-2018)*12+'Summary P&amp;L'!$B$2-1)</f>
        <v>0</v>
      </c>
      <c r="F1195" s="9">
        <f ca="1">OFFSET(IS_Data!D1195,0,('Summary P&amp;L'!$D$6-2018-1)*12+'Summary P&amp;L'!$B$2-1)</f>
        <v>0</v>
      </c>
      <c r="G1195" s="7">
        <f ca="1">+SUM(OFFSET(IS_Data!D1195,0,(-2015+'Summary P&amp;L'!$D$6)*12+'Summary P&amp;L'!$B$1-1):OFFSET(IS_Data!D1195,0,(-2015+'Summary P&amp;L'!$D$6)*12*2-1))</f>
        <v>0</v>
      </c>
      <c r="H1195" s="10">
        <f>IS_Data!B1195</f>
        <v>0</v>
      </c>
    </row>
    <row r="1196" spans="1:8" x14ac:dyDescent="0.5">
      <c r="A1196" s="9">
        <f>+IS_Data!C1196</f>
        <v>0</v>
      </c>
      <c r="B1196" s="135">
        <f>IF('Summary P&amp;L'!$F$4="Libs Master","Libs Master",IF(AND('Summary P&amp;L'!$F$4="Liberatores Rollup",AND(H1196&lt;&gt;"Libs_G_MA",H1196&lt;&gt;"Libs_G_PH"))=TRUE,"Liberatores Rollup",IF(AND('Summary P&amp;L'!$F$4="Libs Grill Rollup",OR(H1196="Libs_G_MA",H1196="Libs_G_PH"))=TRUE,"Libs Grill Rollup",H1196)))</f>
        <v>0</v>
      </c>
      <c r="C1196" s="9">
        <f>+IS_Data!A1196</f>
        <v>0</v>
      </c>
      <c r="D1196" s="9">
        <f ca="1">+SUM(OFFSET(IS_Data!D1196,0,('Summary P&amp;L'!$D$6-2018-1)*12):OFFSET(IS_Data!D1196,0,('Summary P&amp;L'!$D$6-2018-1)*12+'Summary P&amp;L'!$B$2-1))</f>
        <v>0</v>
      </c>
      <c r="E1196" s="9">
        <f ca="1">OFFSET(IS_Data!D1196,0,('Summary P&amp;L'!$D$6-2018)*12+'Summary P&amp;L'!$B$2-1)</f>
        <v>0</v>
      </c>
      <c r="F1196" s="9">
        <f ca="1">OFFSET(IS_Data!D1196,0,('Summary P&amp;L'!$D$6-2018-1)*12+'Summary P&amp;L'!$B$2-1)</f>
        <v>0</v>
      </c>
      <c r="G1196" s="7">
        <f ca="1">+SUM(OFFSET(IS_Data!D1196,0,(-2015+'Summary P&amp;L'!$D$6)*12+'Summary P&amp;L'!$B$1-1):OFFSET(IS_Data!D1196,0,(-2015+'Summary P&amp;L'!$D$6)*12*2-1))</f>
        <v>0</v>
      </c>
      <c r="H1196" s="10">
        <f>IS_Data!B1196</f>
        <v>0</v>
      </c>
    </row>
    <row r="1197" spans="1:8" x14ac:dyDescent="0.5">
      <c r="A1197" s="9">
        <f>+IS_Data!C1197</f>
        <v>0</v>
      </c>
      <c r="B1197" s="135">
        <f>IF('Summary P&amp;L'!$F$4="Libs Master","Libs Master",IF(AND('Summary P&amp;L'!$F$4="Liberatores Rollup",AND(H1197&lt;&gt;"Libs_G_MA",H1197&lt;&gt;"Libs_G_PH"))=TRUE,"Liberatores Rollup",IF(AND('Summary P&amp;L'!$F$4="Libs Grill Rollup",OR(H1197="Libs_G_MA",H1197="Libs_G_PH"))=TRUE,"Libs Grill Rollup",H1197)))</f>
        <v>0</v>
      </c>
      <c r="C1197" s="9">
        <f>+IS_Data!A1197</f>
        <v>0</v>
      </c>
      <c r="D1197" s="9">
        <f ca="1">+SUM(OFFSET(IS_Data!D1197,0,('Summary P&amp;L'!$D$6-2018-1)*12):OFFSET(IS_Data!D1197,0,('Summary P&amp;L'!$D$6-2018-1)*12+'Summary P&amp;L'!$B$2-1))</f>
        <v>0</v>
      </c>
      <c r="E1197" s="9">
        <f ca="1">OFFSET(IS_Data!D1197,0,('Summary P&amp;L'!$D$6-2018)*12+'Summary P&amp;L'!$B$2-1)</f>
        <v>0</v>
      </c>
      <c r="F1197" s="9">
        <f ca="1">OFFSET(IS_Data!D1197,0,('Summary P&amp;L'!$D$6-2018-1)*12+'Summary P&amp;L'!$B$2-1)</f>
        <v>0</v>
      </c>
      <c r="G1197" s="7">
        <f ca="1">+SUM(OFFSET(IS_Data!D1197,0,(-2015+'Summary P&amp;L'!$D$6)*12+'Summary P&amp;L'!$B$1-1):OFFSET(IS_Data!D1197,0,(-2015+'Summary P&amp;L'!$D$6)*12*2-1))</f>
        <v>0</v>
      </c>
      <c r="H1197" s="10">
        <f>IS_Data!B1197</f>
        <v>0</v>
      </c>
    </row>
    <row r="1198" spans="1:8" x14ac:dyDescent="0.5">
      <c r="A1198" s="9">
        <f>+IS_Data!C1198</f>
        <v>0</v>
      </c>
      <c r="B1198" s="135">
        <f>IF('Summary P&amp;L'!$F$4="Libs Master","Libs Master",IF(AND('Summary P&amp;L'!$F$4="Liberatores Rollup",AND(H1198&lt;&gt;"Libs_G_MA",H1198&lt;&gt;"Libs_G_PH"))=TRUE,"Liberatores Rollup",IF(AND('Summary P&amp;L'!$F$4="Libs Grill Rollup",OR(H1198="Libs_G_MA",H1198="Libs_G_PH"))=TRUE,"Libs Grill Rollup",H1198)))</f>
        <v>0</v>
      </c>
      <c r="C1198" s="9">
        <f>+IS_Data!A1198</f>
        <v>0</v>
      </c>
      <c r="D1198" s="9">
        <f ca="1">+SUM(OFFSET(IS_Data!D1198,0,('Summary P&amp;L'!$D$6-2018-1)*12):OFFSET(IS_Data!D1198,0,('Summary P&amp;L'!$D$6-2018-1)*12+'Summary P&amp;L'!$B$2-1))</f>
        <v>0</v>
      </c>
      <c r="E1198" s="9">
        <f ca="1">OFFSET(IS_Data!D1198,0,('Summary P&amp;L'!$D$6-2018)*12+'Summary P&amp;L'!$B$2-1)</f>
        <v>0</v>
      </c>
      <c r="F1198" s="9">
        <f ca="1">OFFSET(IS_Data!D1198,0,('Summary P&amp;L'!$D$6-2018-1)*12+'Summary P&amp;L'!$B$2-1)</f>
        <v>0</v>
      </c>
      <c r="G1198" s="7">
        <f ca="1">+SUM(OFFSET(IS_Data!D1198,0,(-2015+'Summary P&amp;L'!$D$6)*12+'Summary P&amp;L'!$B$1-1):OFFSET(IS_Data!D1198,0,(-2015+'Summary P&amp;L'!$D$6)*12*2-1))</f>
        <v>0</v>
      </c>
      <c r="H1198" s="10">
        <f>IS_Data!B1198</f>
        <v>0</v>
      </c>
    </row>
    <row r="1199" spans="1:8" x14ac:dyDescent="0.5">
      <c r="A1199" s="9">
        <f>+IS_Data!C1199</f>
        <v>0</v>
      </c>
      <c r="B1199" s="135">
        <f>IF('Summary P&amp;L'!$F$4="Libs Master","Libs Master",IF(AND('Summary P&amp;L'!$F$4="Liberatores Rollup",AND(H1199&lt;&gt;"Libs_G_MA",H1199&lt;&gt;"Libs_G_PH"))=TRUE,"Liberatores Rollup",IF(AND('Summary P&amp;L'!$F$4="Libs Grill Rollup",OR(H1199="Libs_G_MA",H1199="Libs_G_PH"))=TRUE,"Libs Grill Rollup",H1199)))</f>
        <v>0</v>
      </c>
      <c r="C1199" s="9">
        <f>+IS_Data!A1199</f>
        <v>0</v>
      </c>
      <c r="D1199" s="9">
        <f ca="1">+SUM(OFFSET(IS_Data!D1199,0,('Summary P&amp;L'!$D$6-2018-1)*12):OFFSET(IS_Data!D1199,0,('Summary P&amp;L'!$D$6-2018-1)*12+'Summary P&amp;L'!$B$2-1))</f>
        <v>0</v>
      </c>
      <c r="E1199" s="9">
        <f ca="1">OFFSET(IS_Data!D1199,0,('Summary P&amp;L'!$D$6-2018)*12+'Summary P&amp;L'!$B$2-1)</f>
        <v>0</v>
      </c>
      <c r="F1199" s="9">
        <f ca="1">OFFSET(IS_Data!D1199,0,('Summary P&amp;L'!$D$6-2018-1)*12+'Summary P&amp;L'!$B$2-1)</f>
        <v>0</v>
      </c>
      <c r="G1199" s="7">
        <f ca="1">+SUM(OFFSET(IS_Data!D1199,0,(-2015+'Summary P&amp;L'!$D$6)*12+'Summary P&amp;L'!$B$1-1):OFFSET(IS_Data!D1199,0,(-2015+'Summary P&amp;L'!$D$6)*12*2-1))</f>
        <v>0</v>
      </c>
      <c r="H1199" s="10">
        <f>IS_Data!B1199</f>
        <v>0</v>
      </c>
    </row>
    <row r="1200" spans="1:8" x14ac:dyDescent="0.5">
      <c r="A1200" s="9">
        <f>+IS_Data!C1200</f>
        <v>0</v>
      </c>
      <c r="B1200" s="135">
        <f>IF('Summary P&amp;L'!$F$4="Libs Master","Libs Master",IF(AND('Summary P&amp;L'!$F$4="Liberatores Rollup",AND(H1200&lt;&gt;"Libs_G_MA",H1200&lt;&gt;"Libs_G_PH"))=TRUE,"Liberatores Rollup",IF(AND('Summary P&amp;L'!$F$4="Libs Grill Rollup",OR(H1200="Libs_G_MA",H1200="Libs_G_PH"))=TRUE,"Libs Grill Rollup",H1200)))</f>
        <v>0</v>
      </c>
      <c r="C1200" s="9">
        <f>+IS_Data!A1200</f>
        <v>0</v>
      </c>
      <c r="D1200" s="9">
        <f ca="1">+SUM(OFFSET(IS_Data!D1200,0,('Summary P&amp;L'!$D$6-2018-1)*12):OFFSET(IS_Data!D1200,0,('Summary P&amp;L'!$D$6-2018-1)*12+'Summary P&amp;L'!$B$2-1))</f>
        <v>0</v>
      </c>
      <c r="E1200" s="9">
        <f ca="1">OFFSET(IS_Data!D1200,0,('Summary P&amp;L'!$D$6-2018)*12+'Summary P&amp;L'!$B$2-1)</f>
        <v>0</v>
      </c>
      <c r="F1200" s="9">
        <f ca="1">OFFSET(IS_Data!D1200,0,('Summary P&amp;L'!$D$6-2018-1)*12+'Summary P&amp;L'!$B$2-1)</f>
        <v>0</v>
      </c>
      <c r="G1200" s="7">
        <f ca="1">+SUM(OFFSET(IS_Data!D1200,0,(-2015+'Summary P&amp;L'!$D$6)*12+'Summary P&amp;L'!$B$1-1):OFFSET(IS_Data!D1200,0,(-2015+'Summary P&amp;L'!$D$6)*12*2-1))</f>
        <v>0</v>
      </c>
      <c r="H1200" s="10">
        <f>IS_Data!B1200</f>
        <v>0</v>
      </c>
    </row>
    <row r="1201" spans="1:8" x14ac:dyDescent="0.5">
      <c r="A1201" s="9">
        <f>+IS_Data!C1201</f>
        <v>0</v>
      </c>
      <c r="B1201" s="135">
        <f>IF('Summary P&amp;L'!$F$4="Libs Master","Libs Master",IF(AND('Summary P&amp;L'!$F$4="Liberatores Rollup",AND(H1201&lt;&gt;"Libs_G_MA",H1201&lt;&gt;"Libs_G_PH"))=TRUE,"Liberatores Rollup",IF(AND('Summary P&amp;L'!$F$4="Libs Grill Rollup",OR(H1201="Libs_G_MA",H1201="Libs_G_PH"))=TRUE,"Libs Grill Rollup",H1201)))</f>
        <v>0</v>
      </c>
      <c r="C1201" s="9">
        <f>+IS_Data!A1201</f>
        <v>0</v>
      </c>
      <c r="D1201" s="9">
        <f ca="1">+SUM(OFFSET(IS_Data!D1201,0,('Summary P&amp;L'!$D$6-2018-1)*12):OFFSET(IS_Data!D1201,0,('Summary P&amp;L'!$D$6-2018-1)*12+'Summary P&amp;L'!$B$2-1))</f>
        <v>0</v>
      </c>
      <c r="E1201" s="9">
        <f ca="1">OFFSET(IS_Data!D1201,0,('Summary P&amp;L'!$D$6-2018)*12+'Summary P&amp;L'!$B$2-1)</f>
        <v>0</v>
      </c>
      <c r="F1201" s="9">
        <f ca="1">OFFSET(IS_Data!D1201,0,('Summary P&amp;L'!$D$6-2018-1)*12+'Summary P&amp;L'!$B$2-1)</f>
        <v>0</v>
      </c>
      <c r="G1201" s="7">
        <f ca="1">+SUM(OFFSET(IS_Data!D1201,0,(-2015+'Summary P&amp;L'!$D$6)*12+'Summary P&amp;L'!$B$1-1):OFFSET(IS_Data!D1201,0,(-2015+'Summary P&amp;L'!$D$6)*12*2-1))</f>
        <v>0</v>
      </c>
      <c r="H1201" s="10">
        <f>IS_Data!B1201</f>
        <v>0</v>
      </c>
    </row>
    <row r="1202" spans="1:8" x14ac:dyDescent="0.5">
      <c r="A1202" s="9">
        <f>+IS_Data!C1202</f>
        <v>0</v>
      </c>
      <c r="B1202" s="135">
        <f>IF('Summary P&amp;L'!$F$4="Libs Master","Libs Master",IF(AND('Summary P&amp;L'!$F$4="Liberatores Rollup",AND(H1202&lt;&gt;"Libs_G_MA",H1202&lt;&gt;"Libs_G_PH"))=TRUE,"Liberatores Rollup",IF(AND('Summary P&amp;L'!$F$4="Libs Grill Rollup",OR(H1202="Libs_G_MA",H1202="Libs_G_PH"))=TRUE,"Libs Grill Rollup",H1202)))</f>
        <v>0</v>
      </c>
      <c r="C1202" s="9">
        <f>+IS_Data!A1202</f>
        <v>0</v>
      </c>
      <c r="D1202" s="9">
        <f ca="1">+SUM(OFFSET(IS_Data!D1202,0,('Summary P&amp;L'!$D$6-2018-1)*12):OFFSET(IS_Data!D1202,0,('Summary P&amp;L'!$D$6-2018-1)*12+'Summary P&amp;L'!$B$2-1))</f>
        <v>0</v>
      </c>
      <c r="E1202" s="9">
        <f ca="1">OFFSET(IS_Data!D1202,0,('Summary P&amp;L'!$D$6-2018)*12+'Summary P&amp;L'!$B$2-1)</f>
        <v>0</v>
      </c>
      <c r="F1202" s="9">
        <f ca="1">OFFSET(IS_Data!D1202,0,('Summary P&amp;L'!$D$6-2018-1)*12+'Summary P&amp;L'!$B$2-1)</f>
        <v>0</v>
      </c>
      <c r="G1202" s="7">
        <f ca="1">+SUM(OFFSET(IS_Data!D1202,0,(-2015+'Summary P&amp;L'!$D$6)*12+'Summary P&amp;L'!$B$1-1):OFFSET(IS_Data!D1202,0,(-2015+'Summary P&amp;L'!$D$6)*12*2-1))</f>
        <v>0</v>
      </c>
      <c r="H1202" s="10">
        <f>IS_Data!B1202</f>
        <v>0</v>
      </c>
    </row>
    <row r="1203" spans="1:8" x14ac:dyDescent="0.5">
      <c r="A1203" s="9">
        <f>+IS_Data!C1203</f>
        <v>0</v>
      </c>
      <c r="B1203" s="135">
        <f>IF('Summary P&amp;L'!$F$4="Libs Master","Libs Master",IF(AND('Summary P&amp;L'!$F$4="Liberatores Rollup",AND(H1203&lt;&gt;"Libs_G_MA",H1203&lt;&gt;"Libs_G_PH"))=TRUE,"Liberatores Rollup",IF(AND('Summary P&amp;L'!$F$4="Libs Grill Rollup",OR(H1203="Libs_G_MA",H1203="Libs_G_PH"))=TRUE,"Libs Grill Rollup",H1203)))</f>
        <v>0</v>
      </c>
      <c r="C1203" s="9">
        <f>+IS_Data!A1203</f>
        <v>0</v>
      </c>
      <c r="D1203" s="9">
        <f ca="1">+SUM(OFFSET(IS_Data!D1203,0,('Summary P&amp;L'!$D$6-2018-1)*12):OFFSET(IS_Data!D1203,0,('Summary P&amp;L'!$D$6-2018-1)*12+'Summary P&amp;L'!$B$2-1))</f>
        <v>0</v>
      </c>
      <c r="E1203" s="9">
        <f ca="1">OFFSET(IS_Data!D1203,0,('Summary P&amp;L'!$D$6-2018)*12+'Summary P&amp;L'!$B$2-1)</f>
        <v>0</v>
      </c>
      <c r="F1203" s="9">
        <f ca="1">OFFSET(IS_Data!D1203,0,('Summary P&amp;L'!$D$6-2018-1)*12+'Summary P&amp;L'!$B$2-1)</f>
        <v>0</v>
      </c>
      <c r="G1203" s="7">
        <f ca="1">+SUM(OFFSET(IS_Data!D1203,0,(-2015+'Summary P&amp;L'!$D$6)*12+'Summary P&amp;L'!$B$1-1):OFFSET(IS_Data!D1203,0,(-2015+'Summary P&amp;L'!$D$6)*12*2-1))</f>
        <v>0</v>
      </c>
      <c r="H1203" s="10">
        <f>IS_Data!B1203</f>
        <v>0</v>
      </c>
    </row>
    <row r="1204" spans="1:8" x14ac:dyDescent="0.5">
      <c r="A1204" s="9">
        <f>+IS_Data!C1204</f>
        <v>0</v>
      </c>
      <c r="B1204" s="135">
        <f>IF('Summary P&amp;L'!$F$4="Libs Master","Libs Master",IF(AND('Summary P&amp;L'!$F$4="Liberatores Rollup",AND(H1204&lt;&gt;"Libs_G_MA",H1204&lt;&gt;"Libs_G_PH"))=TRUE,"Liberatores Rollup",IF(AND('Summary P&amp;L'!$F$4="Libs Grill Rollup",OR(H1204="Libs_G_MA",H1204="Libs_G_PH"))=TRUE,"Libs Grill Rollup",H1204)))</f>
        <v>0</v>
      </c>
      <c r="C1204" s="9">
        <f>+IS_Data!A1204</f>
        <v>0</v>
      </c>
      <c r="D1204" s="9">
        <f ca="1">+SUM(OFFSET(IS_Data!D1204,0,('Summary P&amp;L'!$D$6-2018-1)*12):OFFSET(IS_Data!D1204,0,('Summary P&amp;L'!$D$6-2018-1)*12+'Summary P&amp;L'!$B$2-1))</f>
        <v>0</v>
      </c>
      <c r="E1204" s="9">
        <f ca="1">OFFSET(IS_Data!D1204,0,('Summary P&amp;L'!$D$6-2018)*12+'Summary P&amp;L'!$B$2-1)</f>
        <v>0</v>
      </c>
      <c r="F1204" s="9">
        <f ca="1">OFFSET(IS_Data!D1204,0,('Summary P&amp;L'!$D$6-2018-1)*12+'Summary P&amp;L'!$B$2-1)</f>
        <v>0</v>
      </c>
      <c r="G1204" s="7">
        <f ca="1">+SUM(OFFSET(IS_Data!D1204,0,(-2015+'Summary P&amp;L'!$D$6)*12+'Summary P&amp;L'!$B$1-1):OFFSET(IS_Data!D1204,0,(-2015+'Summary P&amp;L'!$D$6)*12*2-1))</f>
        <v>0</v>
      </c>
      <c r="H1204" s="10">
        <f>IS_Data!B1204</f>
        <v>0</v>
      </c>
    </row>
    <row r="1205" spans="1:8" x14ac:dyDescent="0.5">
      <c r="A1205" s="9">
        <f>+IS_Data!C1205</f>
        <v>0</v>
      </c>
      <c r="B1205" s="135">
        <f>IF('Summary P&amp;L'!$F$4="Libs Master","Libs Master",IF(AND('Summary P&amp;L'!$F$4="Liberatores Rollup",AND(H1205&lt;&gt;"Libs_G_MA",H1205&lt;&gt;"Libs_G_PH"))=TRUE,"Liberatores Rollup",IF(AND('Summary P&amp;L'!$F$4="Libs Grill Rollup",OR(H1205="Libs_G_MA",H1205="Libs_G_PH"))=TRUE,"Libs Grill Rollup",H1205)))</f>
        <v>0</v>
      </c>
      <c r="C1205" s="9">
        <f>+IS_Data!A1205</f>
        <v>0</v>
      </c>
      <c r="D1205" s="9">
        <f ca="1">+SUM(OFFSET(IS_Data!D1205,0,('Summary P&amp;L'!$D$6-2018-1)*12):OFFSET(IS_Data!D1205,0,('Summary P&amp;L'!$D$6-2018-1)*12+'Summary P&amp;L'!$B$2-1))</f>
        <v>0</v>
      </c>
      <c r="E1205" s="9">
        <f ca="1">OFFSET(IS_Data!D1205,0,('Summary P&amp;L'!$D$6-2018)*12+'Summary P&amp;L'!$B$2-1)</f>
        <v>0</v>
      </c>
      <c r="F1205" s="9">
        <f ca="1">OFFSET(IS_Data!D1205,0,('Summary P&amp;L'!$D$6-2018-1)*12+'Summary P&amp;L'!$B$2-1)</f>
        <v>0</v>
      </c>
      <c r="G1205" s="7">
        <f ca="1">+SUM(OFFSET(IS_Data!D1205,0,(-2015+'Summary P&amp;L'!$D$6)*12+'Summary P&amp;L'!$B$1-1):OFFSET(IS_Data!D1205,0,(-2015+'Summary P&amp;L'!$D$6)*12*2-1))</f>
        <v>0</v>
      </c>
      <c r="H1205" s="10">
        <f>IS_Data!B1205</f>
        <v>0</v>
      </c>
    </row>
    <row r="1206" spans="1:8" x14ac:dyDescent="0.5">
      <c r="A1206" s="9">
        <f>+IS_Data!C1206</f>
        <v>0</v>
      </c>
      <c r="B1206" s="135">
        <f>IF('Summary P&amp;L'!$F$4="Libs Master","Libs Master",IF(AND('Summary P&amp;L'!$F$4="Liberatores Rollup",AND(H1206&lt;&gt;"Libs_G_MA",H1206&lt;&gt;"Libs_G_PH"))=TRUE,"Liberatores Rollup",IF(AND('Summary P&amp;L'!$F$4="Libs Grill Rollup",OR(H1206="Libs_G_MA",H1206="Libs_G_PH"))=TRUE,"Libs Grill Rollup",H1206)))</f>
        <v>0</v>
      </c>
      <c r="C1206" s="9">
        <f>+IS_Data!A1206</f>
        <v>0</v>
      </c>
      <c r="D1206" s="9">
        <f ca="1">+SUM(OFFSET(IS_Data!D1206,0,('Summary P&amp;L'!$D$6-2018-1)*12):OFFSET(IS_Data!D1206,0,('Summary P&amp;L'!$D$6-2018-1)*12+'Summary P&amp;L'!$B$2-1))</f>
        <v>0</v>
      </c>
      <c r="E1206" s="9">
        <f ca="1">OFFSET(IS_Data!D1206,0,('Summary P&amp;L'!$D$6-2018)*12+'Summary P&amp;L'!$B$2-1)</f>
        <v>0</v>
      </c>
      <c r="F1206" s="9">
        <f ca="1">OFFSET(IS_Data!D1206,0,('Summary P&amp;L'!$D$6-2018-1)*12+'Summary P&amp;L'!$B$2-1)</f>
        <v>0</v>
      </c>
      <c r="G1206" s="7">
        <f ca="1">+SUM(OFFSET(IS_Data!D1206,0,(-2015+'Summary P&amp;L'!$D$6)*12+'Summary P&amp;L'!$B$1-1):OFFSET(IS_Data!D1206,0,(-2015+'Summary P&amp;L'!$D$6)*12*2-1))</f>
        <v>0</v>
      </c>
      <c r="H1206" s="10">
        <f>IS_Data!B1206</f>
        <v>0</v>
      </c>
    </row>
    <row r="1207" spans="1:8" x14ac:dyDescent="0.5">
      <c r="A1207" s="9">
        <f>+IS_Data!C1207</f>
        <v>0</v>
      </c>
      <c r="B1207" s="135">
        <f>IF('Summary P&amp;L'!$F$4="Libs Master","Libs Master",IF(AND('Summary P&amp;L'!$F$4="Liberatores Rollup",AND(H1207&lt;&gt;"Libs_G_MA",H1207&lt;&gt;"Libs_G_PH"))=TRUE,"Liberatores Rollup",IF(AND('Summary P&amp;L'!$F$4="Libs Grill Rollup",OR(H1207="Libs_G_MA",H1207="Libs_G_PH"))=TRUE,"Libs Grill Rollup",H1207)))</f>
        <v>0</v>
      </c>
      <c r="C1207" s="9">
        <f>+IS_Data!A1207</f>
        <v>0</v>
      </c>
      <c r="D1207" s="9">
        <f ca="1">+SUM(OFFSET(IS_Data!D1207,0,('Summary P&amp;L'!$D$6-2018-1)*12):OFFSET(IS_Data!D1207,0,('Summary P&amp;L'!$D$6-2018-1)*12+'Summary P&amp;L'!$B$2-1))</f>
        <v>0</v>
      </c>
      <c r="E1207" s="9">
        <f ca="1">OFFSET(IS_Data!D1207,0,('Summary P&amp;L'!$D$6-2018)*12+'Summary P&amp;L'!$B$2-1)</f>
        <v>0</v>
      </c>
      <c r="F1207" s="9">
        <f ca="1">OFFSET(IS_Data!D1207,0,('Summary P&amp;L'!$D$6-2018-1)*12+'Summary P&amp;L'!$B$2-1)</f>
        <v>0</v>
      </c>
      <c r="G1207" s="7">
        <f ca="1">+SUM(OFFSET(IS_Data!D1207,0,(-2015+'Summary P&amp;L'!$D$6)*12+'Summary P&amp;L'!$B$1-1):OFFSET(IS_Data!D1207,0,(-2015+'Summary P&amp;L'!$D$6)*12*2-1))</f>
        <v>0</v>
      </c>
      <c r="H1207" s="10">
        <f>IS_Data!B1207</f>
        <v>0</v>
      </c>
    </row>
    <row r="1208" spans="1:8" x14ac:dyDescent="0.5">
      <c r="A1208" s="9">
        <f>+IS_Data!C1208</f>
        <v>0</v>
      </c>
      <c r="B1208" s="135">
        <f>IF('Summary P&amp;L'!$F$4="Libs Master","Libs Master",IF(AND('Summary P&amp;L'!$F$4="Liberatores Rollup",AND(H1208&lt;&gt;"Libs_G_MA",H1208&lt;&gt;"Libs_G_PH"))=TRUE,"Liberatores Rollup",IF(AND('Summary P&amp;L'!$F$4="Libs Grill Rollup",OR(H1208="Libs_G_MA",H1208="Libs_G_PH"))=TRUE,"Libs Grill Rollup",H1208)))</f>
        <v>0</v>
      </c>
      <c r="C1208" s="9">
        <f>+IS_Data!A1208</f>
        <v>0</v>
      </c>
      <c r="D1208" s="9">
        <f ca="1">+SUM(OFFSET(IS_Data!D1208,0,('Summary P&amp;L'!$D$6-2018-1)*12):OFFSET(IS_Data!D1208,0,('Summary P&amp;L'!$D$6-2018-1)*12+'Summary P&amp;L'!$B$2-1))</f>
        <v>0</v>
      </c>
      <c r="E1208" s="9">
        <f ca="1">OFFSET(IS_Data!D1208,0,('Summary P&amp;L'!$D$6-2018)*12+'Summary P&amp;L'!$B$2-1)</f>
        <v>0</v>
      </c>
      <c r="F1208" s="9">
        <f ca="1">OFFSET(IS_Data!D1208,0,('Summary P&amp;L'!$D$6-2018-1)*12+'Summary P&amp;L'!$B$2-1)</f>
        <v>0</v>
      </c>
      <c r="G1208" s="7">
        <f ca="1">+SUM(OFFSET(IS_Data!D1208,0,(-2015+'Summary P&amp;L'!$D$6)*12+'Summary P&amp;L'!$B$1-1):OFFSET(IS_Data!D1208,0,(-2015+'Summary P&amp;L'!$D$6)*12*2-1))</f>
        <v>0</v>
      </c>
      <c r="H1208" s="10">
        <f>IS_Data!B1208</f>
        <v>0</v>
      </c>
    </row>
    <row r="1209" spans="1:8" x14ac:dyDescent="0.5">
      <c r="A1209" s="9">
        <f>+IS_Data!C1209</f>
        <v>0</v>
      </c>
      <c r="B1209" s="135">
        <f>IF('Summary P&amp;L'!$F$4="Libs Master","Libs Master",IF(AND('Summary P&amp;L'!$F$4="Liberatores Rollup",AND(H1209&lt;&gt;"Libs_G_MA",H1209&lt;&gt;"Libs_G_PH"))=TRUE,"Liberatores Rollup",IF(AND('Summary P&amp;L'!$F$4="Libs Grill Rollup",OR(H1209="Libs_G_MA",H1209="Libs_G_PH"))=TRUE,"Libs Grill Rollup",H1209)))</f>
        <v>0</v>
      </c>
      <c r="C1209" s="9">
        <f>+IS_Data!A1209</f>
        <v>0</v>
      </c>
      <c r="D1209" s="9">
        <f ca="1">+SUM(OFFSET(IS_Data!D1209,0,('Summary P&amp;L'!$D$6-2018-1)*12):OFFSET(IS_Data!D1209,0,('Summary P&amp;L'!$D$6-2018-1)*12+'Summary P&amp;L'!$B$2-1))</f>
        <v>0</v>
      </c>
      <c r="E1209" s="9">
        <f ca="1">OFFSET(IS_Data!D1209,0,('Summary P&amp;L'!$D$6-2018)*12+'Summary P&amp;L'!$B$2-1)</f>
        <v>0</v>
      </c>
      <c r="F1209" s="9">
        <f ca="1">OFFSET(IS_Data!D1209,0,('Summary P&amp;L'!$D$6-2018-1)*12+'Summary P&amp;L'!$B$2-1)</f>
        <v>0</v>
      </c>
      <c r="G1209" s="7">
        <f ca="1">+SUM(OFFSET(IS_Data!D1209,0,(-2015+'Summary P&amp;L'!$D$6)*12+'Summary P&amp;L'!$B$1-1):OFFSET(IS_Data!D1209,0,(-2015+'Summary P&amp;L'!$D$6)*12*2-1))</f>
        <v>0</v>
      </c>
      <c r="H1209" s="10">
        <f>IS_Data!B1209</f>
        <v>0</v>
      </c>
    </row>
    <row r="1210" spans="1:8" x14ac:dyDescent="0.5">
      <c r="A1210" s="9">
        <f>+IS_Data!C1210</f>
        <v>0</v>
      </c>
      <c r="B1210" s="135">
        <f>IF('Summary P&amp;L'!$F$4="Libs Master","Libs Master",IF(AND('Summary P&amp;L'!$F$4="Liberatores Rollup",AND(H1210&lt;&gt;"Libs_G_MA",H1210&lt;&gt;"Libs_G_PH"))=TRUE,"Liberatores Rollup",IF(AND('Summary P&amp;L'!$F$4="Libs Grill Rollup",OR(H1210="Libs_G_MA",H1210="Libs_G_PH"))=TRUE,"Libs Grill Rollup",H1210)))</f>
        <v>0</v>
      </c>
      <c r="C1210" s="9">
        <f>+IS_Data!A1210</f>
        <v>0</v>
      </c>
      <c r="D1210" s="9">
        <f ca="1">+SUM(OFFSET(IS_Data!D1210,0,('Summary P&amp;L'!$D$6-2018-1)*12):OFFSET(IS_Data!D1210,0,('Summary P&amp;L'!$D$6-2018-1)*12+'Summary P&amp;L'!$B$2-1))</f>
        <v>0</v>
      </c>
      <c r="E1210" s="9">
        <f ca="1">OFFSET(IS_Data!D1210,0,('Summary P&amp;L'!$D$6-2018)*12+'Summary P&amp;L'!$B$2-1)</f>
        <v>0</v>
      </c>
      <c r="F1210" s="9">
        <f ca="1">OFFSET(IS_Data!D1210,0,('Summary P&amp;L'!$D$6-2018-1)*12+'Summary P&amp;L'!$B$2-1)</f>
        <v>0</v>
      </c>
      <c r="G1210" s="7">
        <f ca="1">+SUM(OFFSET(IS_Data!D1210,0,(-2015+'Summary P&amp;L'!$D$6)*12+'Summary P&amp;L'!$B$1-1):OFFSET(IS_Data!D1210,0,(-2015+'Summary P&amp;L'!$D$6)*12*2-1))</f>
        <v>0</v>
      </c>
      <c r="H1210" s="10">
        <f>IS_Data!B1210</f>
        <v>0</v>
      </c>
    </row>
    <row r="1211" spans="1:8" x14ac:dyDescent="0.5">
      <c r="A1211" s="9">
        <f>+IS_Data!C1211</f>
        <v>0</v>
      </c>
      <c r="B1211" s="135">
        <f>IF('Summary P&amp;L'!$F$4="Libs Master","Libs Master",IF(AND('Summary P&amp;L'!$F$4="Liberatores Rollup",AND(H1211&lt;&gt;"Libs_G_MA",H1211&lt;&gt;"Libs_G_PH"))=TRUE,"Liberatores Rollup",IF(AND('Summary P&amp;L'!$F$4="Libs Grill Rollup",OR(H1211="Libs_G_MA",H1211="Libs_G_PH"))=TRUE,"Libs Grill Rollup",H1211)))</f>
        <v>0</v>
      </c>
      <c r="C1211" s="9">
        <f>+IS_Data!A1211</f>
        <v>0</v>
      </c>
      <c r="D1211" s="9">
        <f ca="1">+SUM(OFFSET(IS_Data!D1211,0,('Summary P&amp;L'!$D$6-2018-1)*12):OFFSET(IS_Data!D1211,0,('Summary P&amp;L'!$D$6-2018-1)*12+'Summary P&amp;L'!$B$2-1))</f>
        <v>0</v>
      </c>
      <c r="E1211" s="9">
        <f ca="1">OFFSET(IS_Data!D1211,0,('Summary P&amp;L'!$D$6-2018)*12+'Summary P&amp;L'!$B$2-1)</f>
        <v>0</v>
      </c>
      <c r="F1211" s="9">
        <f ca="1">OFFSET(IS_Data!D1211,0,('Summary P&amp;L'!$D$6-2018-1)*12+'Summary P&amp;L'!$B$2-1)</f>
        <v>0</v>
      </c>
      <c r="G1211" s="7">
        <f ca="1">+SUM(OFFSET(IS_Data!D1211,0,(-2015+'Summary P&amp;L'!$D$6)*12+'Summary P&amp;L'!$B$1-1):OFFSET(IS_Data!D1211,0,(-2015+'Summary P&amp;L'!$D$6)*12*2-1))</f>
        <v>0</v>
      </c>
      <c r="H1211" s="10">
        <f>IS_Data!B1211</f>
        <v>0</v>
      </c>
    </row>
    <row r="1212" spans="1:8" x14ac:dyDescent="0.5">
      <c r="A1212" s="9">
        <f>+IS_Data!C1212</f>
        <v>0</v>
      </c>
      <c r="B1212" s="135">
        <f>IF('Summary P&amp;L'!$F$4="Libs Master","Libs Master",IF(AND('Summary P&amp;L'!$F$4="Liberatores Rollup",AND(H1212&lt;&gt;"Libs_G_MA",H1212&lt;&gt;"Libs_G_PH"))=TRUE,"Liberatores Rollup",IF(AND('Summary P&amp;L'!$F$4="Libs Grill Rollup",OR(H1212="Libs_G_MA",H1212="Libs_G_PH"))=TRUE,"Libs Grill Rollup",H1212)))</f>
        <v>0</v>
      </c>
      <c r="C1212" s="9">
        <f>+IS_Data!A1212</f>
        <v>0</v>
      </c>
      <c r="D1212" s="9">
        <f ca="1">+SUM(OFFSET(IS_Data!D1212,0,('Summary P&amp;L'!$D$6-2018-1)*12):OFFSET(IS_Data!D1212,0,('Summary P&amp;L'!$D$6-2018-1)*12+'Summary P&amp;L'!$B$2-1))</f>
        <v>0</v>
      </c>
      <c r="E1212" s="9">
        <f ca="1">OFFSET(IS_Data!D1212,0,('Summary P&amp;L'!$D$6-2018)*12+'Summary P&amp;L'!$B$2-1)</f>
        <v>0</v>
      </c>
      <c r="F1212" s="9">
        <f ca="1">OFFSET(IS_Data!D1212,0,('Summary P&amp;L'!$D$6-2018-1)*12+'Summary P&amp;L'!$B$2-1)</f>
        <v>0</v>
      </c>
      <c r="G1212" s="7">
        <f ca="1">+SUM(OFFSET(IS_Data!D1212,0,(-2015+'Summary P&amp;L'!$D$6)*12+'Summary P&amp;L'!$B$1-1):OFFSET(IS_Data!D1212,0,(-2015+'Summary P&amp;L'!$D$6)*12*2-1))</f>
        <v>0</v>
      </c>
      <c r="H1212" s="10">
        <f>IS_Data!B1212</f>
        <v>0</v>
      </c>
    </row>
    <row r="1213" spans="1:8" x14ac:dyDescent="0.5">
      <c r="A1213" s="9">
        <f>+IS_Data!C1213</f>
        <v>0</v>
      </c>
      <c r="B1213" s="135">
        <f>IF('Summary P&amp;L'!$F$4="Libs Master","Libs Master",IF(AND('Summary P&amp;L'!$F$4="Liberatores Rollup",AND(H1213&lt;&gt;"Libs_G_MA",H1213&lt;&gt;"Libs_G_PH"))=TRUE,"Liberatores Rollup",IF(AND('Summary P&amp;L'!$F$4="Libs Grill Rollup",OR(H1213="Libs_G_MA",H1213="Libs_G_PH"))=TRUE,"Libs Grill Rollup",H1213)))</f>
        <v>0</v>
      </c>
      <c r="C1213" s="9">
        <f>+IS_Data!A1213</f>
        <v>0</v>
      </c>
      <c r="D1213" s="9">
        <f ca="1">+SUM(OFFSET(IS_Data!D1213,0,('Summary P&amp;L'!$D$6-2018-1)*12):OFFSET(IS_Data!D1213,0,('Summary P&amp;L'!$D$6-2018-1)*12+'Summary P&amp;L'!$B$2-1))</f>
        <v>0</v>
      </c>
      <c r="E1213" s="9">
        <f ca="1">OFFSET(IS_Data!D1213,0,('Summary P&amp;L'!$D$6-2018)*12+'Summary P&amp;L'!$B$2-1)</f>
        <v>0</v>
      </c>
      <c r="F1213" s="9">
        <f ca="1">OFFSET(IS_Data!D1213,0,('Summary P&amp;L'!$D$6-2018-1)*12+'Summary P&amp;L'!$B$2-1)</f>
        <v>0</v>
      </c>
      <c r="G1213" s="7">
        <f ca="1">+SUM(OFFSET(IS_Data!D1213,0,(-2015+'Summary P&amp;L'!$D$6)*12+'Summary P&amp;L'!$B$1-1):OFFSET(IS_Data!D1213,0,(-2015+'Summary P&amp;L'!$D$6)*12*2-1))</f>
        <v>0</v>
      </c>
      <c r="H1213" s="10">
        <f>IS_Data!B1213</f>
        <v>0</v>
      </c>
    </row>
    <row r="1214" spans="1:8" x14ac:dyDescent="0.5">
      <c r="A1214" s="9">
        <f>+IS_Data!C1214</f>
        <v>0</v>
      </c>
      <c r="B1214" s="135">
        <f>IF('Summary P&amp;L'!$F$4="Libs Master","Libs Master",IF(AND('Summary P&amp;L'!$F$4="Liberatores Rollup",AND(H1214&lt;&gt;"Libs_G_MA",H1214&lt;&gt;"Libs_G_PH"))=TRUE,"Liberatores Rollup",IF(AND('Summary P&amp;L'!$F$4="Libs Grill Rollup",OR(H1214="Libs_G_MA",H1214="Libs_G_PH"))=TRUE,"Libs Grill Rollup",H1214)))</f>
        <v>0</v>
      </c>
      <c r="C1214" s="9">
        <f>+IS_Data!A1214</f>
        <v>0</v>
      </c>
      <c r="D1214" s="9">
        <f ca="1">+SUM(OFFSET(IS_Data!D1214,0,('Summary P&amp;L'!$D$6-2018-1)*12):OFFSET(IS_Data!D1214,0,('Summary P&amp;L'!$D$6-2018-1)*12+'Summary P&amp;L'!$B$2-1))</f>
        <v>0</v>
      </c>
      <c r="E1214" s="9">
        <f ca="1">OFFSET(IS_Data!D1214,0,('Summary P&amp;L'!$D$6-2018)*12+'Summary P&amp;L'!$B$2-1)</f>
        <v>0</v>
      </c>
      <c r="F1214" s="9">
        <f ca="1">OFFSET(IS_Data!D1214,0,('Summary P&amp;L'!$D$6-2018-1)*12+'Summary P&amp;L'!$B$2-1)</f>
        <v>0</v>
      </c>
      <c r="G1214" s="7">
        <f ca="1">+SUM(OFFSET(IS_Data!D1214,0,(-2015+'Summary P&amp;L'!$D$6)*12+'Summary P&amp;L'!$B$1-1):OFFSET(IS_Data!D1214,0,(-2015+'Summary P&amp;L'!$D$6)*12*2-1))</f>
        <v>0</v>
      </c>
      <c r="H1214" s="10">
        <f>IS_Data!B1214</f>
        <v>0</v>
      </c>
    </row>
    <row r="1215" spans="1:8" x14ac:dyDescent="0.5">
      <c r="A1215" s="9">
        <f>+IS_Data!C1215</f>
        <v>0</v>
      </c>
      <c r="B1215" s="135">
        <f>IF('Summary P&amp;L'!$F$4="Libs Master","Libs Master",IF(AND('Summary P&amp;L'!$F$4="Liberatores Rollup",AND(H1215&lt;&gt;"Libs_G_MA",H1215&lt;&gt;"Libs_G_PH"))=TRUE,"Liberatores Rollup",IF(AND('Summary P&amp;L'!$F$4="Libs Grill Rollup",OR(H1215="Libs_G_MA",H1215="Libs_G_PH"))=TRUE,"Libs Grill Rollup",H1215)))</f>
        <v>0</v>
      </c>
      <c r="C1215" s="9">
        <f>+IS_Data!A1215</f>
        <v>0</v>
      </c>
      <c r="D1215" s="9">
        <f ca="1">+SUM(OFFSET(IS_Data!D1215,0,('Summary P&amp;L'!$D$6-2018-1)*12):OFFSET(IS_Data!D1215,0,('Summary P&amp;L'!$D$6-2018-1)*12+'Summary P&amp;L'!$B$2-1))</f>
        <v>0</v>
      </c>
      <c r="E1215" s="9">
        <f ca="1">OFFSET(IS_Data!D1215,0,('Summary P&amp;L'!$D$6-2018)*12+'Summary P&amp;L'!$B$2-1)</f>
        <v>0</v>
      </c>
      <c r="F1215" s="9">
        <f ca="1">OFFSET(IS_Data!D1215,0,('Summary P&amp;L'!$D$6-2018-1)*12+'Summary P&amp;L'!$B$2-1)</f>
        <v>0</v>
      </c>
      <c r="G1215" s="7">
        <f ca="1">+SUM(OFFSET(IS_Data!D1215,0,(-2015+'Summary P&amp;L'!$D$6)*12+'Summary P&amp;L'!$B$1-1):OFFSET(IS_Data!D1215,0,(-2015+'Summary P&amp;L'!$D$6)*12*2-1))</f>
        <v>0</v>
      </c>
      <c r="H1215" s="10">
        <f>IS_Data!B1215</f>
        <v>0</v>
      </c>
    </row>
    <row r="1216" spans="1:8" x14ac:dyDescent="0.5">
      <c r="A1216" s="9">
        <f>+IS_Data!C1216</f>
        <v>0</v>
      </c>
      <c r="B1216" s="135">
        <f>IF('Summary P&amp;L'!$F$4="Libs Master","Libs Master",IF(AND('Summary P&amp;L'!$F$4="Liberatores Rollup",AND(H1216&lt;&gt;"Libs_G_MA",H1216&lt;&gt;"Libs_G_PH"))=TRUE,"Liberatores Rollup",IF(AND('Summary P&amp;L'!$F$4="Libs Grill Rollup",OR(H1216="Libs_G_MA",H1216="Libs_G_PH"))=TRUE,"Libs Grill Rollup",H1216)))</f>
        <v>0</v>
      </c>
      <c r="C1216" s="9">
        <f>+IS_Data!A1216</f>
        <v>0</v>
      </c>
      <c r="D1216" s="9">
        <f ca="1">+SUM(OFFSET(IS_Data!D1216,0,('Summary P&amp;L'!$D$6-2018-1)*12):OFFSET(IS_Data!D1216,0,('Summary P&amp;L'!$D$6-2018-1)*12+'Summary P&amp;L'!$B$2-1))</f>
        <v>0</v>
      </c>
      <c r="E1216" s="9">
        <f ca="1">OFFSET(IS_Data!D1216,0,('Summary P&amp;L'!$D$6-2018)*12+'Summary P&amp;L'!$B$2-1)</f>
        <v>0</v>
      </c>
      <c r="F1216" s="9">
        <f ca="1">OFFSET(IS_Data!D1216,0,('Summary P&amp;L'!$D$6-2018-1)*12+'Summary P&amp;L'!$B$2-1)</f>
        <v>0</v>
      </c>
      <c r="G1216" s="7">
        <f ca="1">+SUM(OFFSET(IS_Data!D1216,0,(-2015+'Summary P&amp;L'!$D$6)*12+'Summary P&amp;L'!$B$1-1):OFFSET(IS_Data!D1216,0,(-2015+'Summary P&amp;L'!$D$6)*12*2-1))</f>
        <v>0</v>
      </c>
      <c r="H1216" s="10">
        <f>IS_Data!B1216</f>
        <v>0</v>
      </c>
    </row>
    <row r="1217" spans="1:8" x14ac:dyDescent="0.5">
      <c r="A1217" s="9">
        <f>+IS_Data!C1217</f>
        <v>0</v>
      </c>
      <c r="B1217" s="135">
        <f>IF('Summary P&amp;L'!$F$4="Libs Master","Libs Master",IF(AND('Summary P&amp;L'!$F$4="Liberatores Rollup",AND(H1217&lt;&gt;"Libs_G_MA",H1217&lt;&gt;"Libs_G_PH"))=TRUE,"Liberatores Rollup",IF(AND('Summary P&amp;L'!$F$4="Libs Grill Rollup",OR(H1217="Libs_G_MA",H1217="Libs_G_PH"))=TRUE,"Libs Grill Rollup",H1217)))</f>
        <v>0</v>
      </c>
      <c r="C1217" s="9">
        <f>+IS_Data!A1217</f>
        <v>0</v>
      </c>
      <c r="D1217" s="9">
        <f ca="1">+SUM(OFFSET(IS_Data!D1217,0,('Summary P&amp;L'!$D$6-2018-1)*12):OFFSET(IS_Data!D1217,0,('Summary P&amp;L'!$D$6-2018-1)*12+'Summary P&amp;L'!$B$2-1))</f>
        <v>0</v>
      </c>
      <c r="E1217" s="9">
        <f ca="1">OFFSET(IS_Data!D1217,0,('Summary P&amp;L'!$D$6-2018)*12+'Summary P&amp;L'!$B$2-1)</f>
        <v>0</v>
      </c>
      <c r="F1217" s="9">
        <f ca="1">OFFSET(IS_Data!D1217,0,('Summary P&amp;L'!$D$6-2018-1)*12+'Summary P&amp;L'!$B$2-1)</f>
        <v>0</v>
      </c>
      <c r="G1217" s="7">
        <f ca="1">+SUM(OFFSET(IS_Data!D1217,0,(-2015+'Summary P&amp;L'!$D$6)*12+'Summary P&amp;L'!$B$1-1):OFFSET(IS_Data!D1217,0,(-2015+'Summary P&amp;L'!$D$6)*12*2-1))</f>
        <v>0</v>
      </c>
      <c r="H1217" s="10">
        <f>IS_Data!B1217</f>
        <v>0</v>
      </c>
    </row>
    <row r="1218" spans="1:8" x14ac:dyDescent="0.5">
      <c r="A1218" s="9">
        <f>+IS_Data!C1218</f>
        <v>0</v>
      </c>
      <c r="B1218" s="135">
        <f>IF('Summary P&amp;L'!$F$4="Libs Master","Libs Master",IF(AND('Summary P&amp;L'!$F$4="Liberatores Rollup",AND(H1218&lt;&gt;"Libs_G_MA",H1218&lt;&gt;"Libs_G_PH"))=TRUE,"Liberatores Rollup",IF(AND('Summary P&amp;L'!$F$4="Libs Grill Rollup",OR(H1218="Libs_G_MA",H1218="Libs_G_PH"))=TRUE,"Libs Grill Rollup",H1218)))</f>
        <v>0</v>
      </c>
      <c r="C1218" s="9">
        <f>+IS_Data!A1218</f>
        <v>0</v>
      </c>
      <c r="D1218" s="9">
        <f ca="1">+SUM(OFFSET(IS_Data!D1218,0,('Summary P&amp;L'!$D$6-2018-1)*12):OFFSET(IS_Data!D1218,0,('Summary P&amp;L'!$D$6-2018-1)*12+'Summary P&amp;L'!$B$2-1))</f>
        <v>0</v>
      </c>
      <c r="E1218" s="9">
        <f ca="1">OFFSET(IS_Data!D1218,0,('Summary P&amp;L'!$D$6-2018)*12+'Summary P&amp;L'!$B$2-1)</f>
        <v>0</v>
      </c>
      <c r="F1218" s="9">
        <f ca="1">OFFSET(IS_Data!D1218,0,('Summary P&amp;L'!$D$6-2018-1)*12+'Summary P&amp;L'!$B$2-1)</f>
        <v>0</v>
      </c>
      <c r="G1218" s="7">
        <f ca="1">+SUM(OFFSET(IS_Data!D1218,0,(-2015+'Summary P&amp;L'!$D$6)*12+'Summary P&amp;L'!$B$1-1):OFFSET(IS_Data!D1218,0,(-2015+'Summary P&amp;L'!$D$6)*12*2-1))</f>
        <v>0</v>
      </c>
      <c r="H1218" s="10">
        <f>IS_Data!B1218</f>
        <v>0</v>
      </c>
    </row>
    <row r="1219" spans="1:8" x14ac:dyDescent="0.5">
      <c r="A1219" s="9">
        <f>+IS_Data!C1219</f>
        <v>0</v>
      </c>
      <c r="B1219" s="135">
        <f>IF('Summary P&amp;L'!$F$4="Libs Master","Libs Master",IF(AND('Summary P&amp;L'!$F$4="Liberatores Rollup",AND(H1219&lt;&gt;"Libs_G_MA",H1219&lt;&gt;"Libs_G_PH"))=TRUE,"Liberatores Rollup",IF(AND('Summary P&amp;L'!$F$4="Libs Grill Rollup",OR(H1219="Libs_G_MA",H1219="Libs_G_PH"))=TRUE,"Libs Grill Rollup",H1219)))</f>
        <v>0</v>
      </c>
      <c r="C1219" s="9">
        <f>+IS_Data!A1219</f>
        <v>0</v>
      </c>
      <c r="D1219" s="9">
        <f ca="1">+SUM(OFFSET(IS_Data!D1219,0,('Summary P&amp;L'!$D$6-2018-1)*12):OFFSET(IS_Data!D1219,0,('Summary P&amp;L'!$D$6-2018-1)*12+'Summary P&amp;L'!$B$2-1))</f>
        <v>0</v>
      </c>
      <c r="E1219" s="9">
        <f ca="1">OFFSET(IS_Data!D1219,0,('Summary P&amp;L'!$D$6-2018)*12+'Summary P&amp;L'!$B$2-1)</f>
        <v>0</v>
      </c>
      <c r="F1219" s="9">
        <f ca="1">OFFSET(IS_Data!D1219,0,('Summary P&amp;L'!$D$6-2018-1)*12+'Summary P&amp;L'!$B$2-1)</f>
        <v>0</v>
      </c>
      <c r="G1219" s="7">
        <f ca="1">+SUM(OFFSET(IS_Data!D1219,0,(-2015+'Summary P&amp;L'!$D$6)*12+'Summary P&amp;L'!$B$1-1):OFFSET(IS_Data!D1219,0,(-2015+'Summary P&amp;L'!$D$6)*12*2-1))</f>
        <v>0</v>
      </c>
      <c r="H1219" s="10">
        <f>IS_Data!B1219</f>
        <v>0</v>
      </c>
    </row>
    <row r="1220" spans="1:8" x14ac:dyDescent="0.5">
      <c r="A1220" s="9">
        <f>+IS_Data!C1220</f>
        <v>0</v>
      </c>
      <c r="B1220" s="135">
        <f>IF('Summary P&amp;L'!$F$4="Libs Master","Libs Master",IF(AND('Summary P&amp;L'!$F$4="Liberatores Rollup",AND(H1220&lt;&gt;"Libs_G_MA",H1220&lt;&gt;"Libs_G_PH"))=TRUE,"Liberatores Rollup",IF(AND('Summary P&amp;L'!$F$4="Libs Grill Rollup",OR(H1220="Libs_G_MA",H1220="Libs_G_PH"))=TRUE,"Libs Grill Rollup",H1220)))</f>
        <v>0</v>
      </c>
      <c r="C1220" s="9">
        <f>+IS_Data!A1220</f>
        <v>0</v>
      </c>
      <c r="D1220" s="9">
        <f ca="1">+SUM(OFFSET(IS_Data!D1220,0,('Summary P&amp;L'!$D$6-2018-1)*12):OFFSET(IS_Data!D1220,0,('Summary P&amp;L'!$D$6-2018-1)*12+'Summary P&amp;L'!$B$2-1))</f>
        <v>0</v>
      </c>
      <c r="E1220" s="9">
        <f ca="1">OFFSET(IS_Data!D1220,0,('Summary P&amp;L'!$D$6-2018)*12+'Summary P&amp;L'!$B$2-1)</f>
        <v>0</v>
      </c>
      <c r="F1220" s="9">
        <f ca="1">OFFSET(IS_Data!D1220,0,('Summary P&amp;L'!$D$6-2018-1)*12+'Summary P&amp;L'!$B$2-1)</f>
        <v>0</v>
      </c>
      <c r="G1220" s="7">
        <f ca="1">+SUM(OFFSET(IS_Data!D1220,0,(-2015+'Summary P&amp;L'!$D$6)*12+'Summary P&amp;L'!$B$1-1):OFFSET(IS_Data!D1220,0,(-2015+'Summary P&amp;L'!$D$6)*12*2-1))</f>
        <v>0</v>
      </c>
      <c r="H1220" s="10">
        <f>IS_Data!B1220</f>
        <v>0</v>
      </c>
    </row>
    <row r="1221" spans="1:8" x14ac:dyDescent="0.5">
      <c r="A1221" s="9">
        <f>+IS_Data!C1221</f>
        <v>0</v>
      </c>
      <c r="C1221" s="9">
        <f>+IS_Data!A1221</f>
        <v>0</v>
      </c>
      <c r="D1221" s="9">
        <f ca="1">+SUM(OFFSET(IS_Data!D1221,0,('Summary P&amp;L'!$D$6-2018-1)*12):OFFSET(IS_Data!D1221,0,('Summary P&amp;L'!$D$6-2018-1)*12+'Summary P&amp;L'!$B$2-1))</f>
        <v>0</v>
      </c>
      <c r="E1221" s="9">
        <f ca="1">OFFSET(IS_Data!D1221,0,('Summary P&amp;L'!$D$6-2018)*12+'Summary P&amp;L'!$B$2-1)</f>
        <v>0</v>
      </c>
      <c r="F1221" s="9">
        <f ca="1">OFFSET(IS_Data!D1221,0,('Summary P&amp;L'!$D$6-2018-1)*12+'Summary P&amp;L'!$B$2-1)</f>
        <v>0</v>
      </c>
      <c r="G1221" s="7">
        <f ca="1">+SUM(OFFSET(IS_Data!D1221,0,(-2015+'Summary P&amp;L'!$D$6)*12+'Summary P&amp;L'!$B$1-1):OFFSET(IS_Data!D1221,0,(-2015+'Summary P&amp;L'!$D$6)*12*2-1))</f>
        <v>0</v>
      </c>
    </row>
    <row r="1222" spans="1:8" x14ac:dyDescent="0.5">
      <c r="A1222" s="9">
        <f>+IS_Data!C1222</f>
        <v>0</v>
      </c>
      <c r="C1222" s="9">
        <f>+IS_Data!A1222</f>
        <v>0</v>
      </c>
      <c r="D1222" s="9">
        <f ca="1">+SUM(OFFSET(IS_Data!D1222,0,('Summary P&amp;L'!$D$6-2018-1)*12):OFFSET(IS_Data!D1222,0,('Summary P&amp;L'!$D$6-2018-1)*12+'Summary P&amp;L'!$B$2-1))</f>
        <v>0</v>
      </c>
      <c r="E1222" s="9">
        <f ca="1">OFFSET(IS_Data!D1222,0,('Summary P&amp;L'!$D$6-2018)*12+'Summary P&amp;L'!$B$2-1)</f>
        <v>0</v>
      </c>
      <c r="F1222" s="9">
        <f ca="1">OFFSET(IS_Data!D1222,0,('Summary P&amp;L'!$D$6-2018-1)*12+'Summary P&amp;L'!$B$2-1)</f>
        <v>0</v>
      </c>
      <c r="G1222" s="7">
        <f ca="1">+SUM(OFFSET(IS_Data!D1222,0,(-2015+'Summary P&amp;L'!$D$6)*12+'Summary P&amp;L'!$B$1-1):OFFSET(IS_Data!D1222,0,(-2015+'Summary P&amp;L'!$D$6)*12*2-1))</f>
        <v>0</v>
      </c>
    </row>
    <row r="1223" spans="1:8" x14ac:dyDescent="0.5">
      <c r="A1223" s="9">
        <f>+IS_Data!C1223</f>
        <v>0</v>
      </c>
      <c r="C1223" s="9">
        <f>+IS_Data!A1223</f>
        <v>0</v>
      </c>
      <c r="D1223" s="9">
        <f ca="1">+SUM(OFFSET(IS_Data!D1223,0,('Summary P&amp;L'!$D$6-2018-1)*12):OFFSET(IS_Data!D1223,0,('Summary P&amp;L'!$D$6-2018-1)*12+'Summary P&amp;L'!$B$2-1))</f>
        <v>0</v>
      </c>
      <c r="E1223" s="9">
        <f ca="1">OFFSET(IS_Data!D1223,0,('Summary P&amp;L'!$D$6-2018)*12+'Summary P&amp;L'!$B$2-1)</f>
        <v>0</v>
      </c>
      <c r="F1223" s="9">
        <f ca="1">OFFSET(IS_Data!D1223,0,('Summary P&amp;L'!$D$6-2018-1)*12+'Summary P&amp;L'!$B$2-1)</f>
        <v>0</v>
      </c>
      <c r="G1223" s="7">
        <f ca="1">+SUM(OFFSET(IS_Data!D1223,0,(-2015+'Summary P&amp;L'!$D$6)*12+'Summary P&amp;L'!$B$1-1):OFFSET(IS_Data!D1223,0,(-2015+'Summary P&amp;L'!$D$6)*12*2-1))</f>
        <v>0</v>
      </c>
    </row>
    <row r="1224" spans="1:8" x14ac:dyDescent="0.5">
      <c r="A1224" s="9">
        <f>+IS_Data!C1224</f>
        <v>0</v>
      </c>
      <c r="C1224" s="9">
        <f>+IS_Data!A1224</f>
        <v>0</v>
      </c>
      <c r="D1224" s="9">
        <f ca="1">+SUM(OFFSET(IS_Data!D1224,0,('Summary P&amp;L'!$D$6-2018-1)*12):OFFSET(IS_Data!D1224,0,('Summary P&amp;L'!$D$6-2018-1)*12+'Summary P&amp;L'!$B$2-1))</f>
        <v>0</v>
      </c>
      <c r="E1224" s="9">
        <f ca="1">OFFSET(IS_Data!D1224,0,('Summary P&amp;L'!$D$6-2018)*12+'Summary P&amp;L'!$B$2-1)</f>
        <v>0</v>
      </c>
      <c r="F1224" s="9">
        <f ca="1">OFFSET(IS_Data!D1224,0,('Summary P&amp;L'!$D$6-2018-1)*12+'Summary P&amp;L'!$B$2-1)</f>
        <v>0</v>
      </c>
      <c r="G1224" s="7">
        <f ca="1">+SUM(OFFSET(IS_Data!D1224,0,(-2015+'Summary P&amp;L'!$D$6)*12+'Summary P&amp;L'!$B$1-1):OFFSET(IS_Data!D1224,0,(-2015+'Summary P&amp;L'!$D$6)*12*2-1))</f>
        <v>0</v>
      </c>
    </row>
    <row r="1225" spans="1:8" x14ac:dyDescent="0.5">
      <c r="A1225" s="9">
        <f>+IS_Data!C1225</f>
        <v>0</v>
      </c>
      <c r="C1225" s="9">
        <f>+IS_Data!A1225</f>
        <v>0</v>
      </c>
      <c r="D1225" s="9">
        <f ca="1">+SUM(OFFSET(IS_Data!D1225,0,('Summary P&amp;L'!$D$6-2018-1)*12):OFFSET(IS_Data!D1225,0,('Summary P&amp;L'!$D$6-2018-1)*12+'Summary P&amp;L'!$B$2-1))</f>
        <v>0</v>
      </c>
      <c r="E1225" s="9">
        <f ca="1">OFFSET(IS_Data!D1225,0,('Summary P&amp;L'!$D$6-2018)*12+'Summary P&amp;L'!$B$2-1)</f>
        <v>0</v>
      </c>
      <c r="F1225" s="9">
        <f ca="1">OFFSET(IS_Data!D1225,0,('Summary P&amp;L'!$D$6-2018-1)*12+'Summary P&amp;L'!$B$2-1)</f>
        <v>0</v>
      </c>
      <c r="G1225" s="7">
        <f ca="1">+SUM(OFFSET(IS_Data!D1225,0,(-2015+'Summary P&amp;L'!$D$6)*12+'Summary P&amp;L'!$B$1-1):OFFSET(IS_Data!D1225,0,(-2015+'Summary P&amp;L'!$D$6)*12*2-1))</f>
        <v>0</v>
      </c>
    </row>
    <row r="1226" spans="1:8" x14ac:dyDescent="0.5">
      <c r="A1226" s="9">
        <f>+IS_Data!C1226</f>
        <v>0</v>
      </c>
      <c r="C1226" s="9">
        <f>+IS_Data!A1226</f>
        <v>0</v>
      </c>
      <c r="D1226" s="9">
        <f ca="1">+SUM(OFFSET(IS_Data!D1226,0,('Summary P&amp;L'!$D$6-2018-1)*12):OFFSET(IS_Data!D1226,0,('Summary P&amp;L'!$D$6-2018-1)*12+'Summary P&amp;L'!$B$2-1))</f>
        <v>0</v>
      </c>
      <c r="E1226" s="9">
        <f ca="1">OFFSET(IS_Data!D1226,0,('Summary P&amp;L'!$D$6-2018)*12+'Summary P&amp;L'!$B$2-1)</f>
        <v>0</v>
      </c>
      <c r="F1226" s="9">
        <f ca="1">OFFSET(IS_Data!D1226,0,('Summary P&amp;L'!$D$6-2018-1)*12+'Summary P&amp;L'!$B$2-1)</f>
        <v>0</v>
      </c>
      <c r="G1226" s="7">
        <f ca="1">+SUM(OFFSET(IS_Data!D1226,0,(-2015+'Summary P&amp;L'!$D$6)*12+'Summary P&amp;L'!$B$1-1):OFFSET(IS_Data!D1226,0,(-2015+'Summary P&amp;L'!$D$6)*12*2-1))</f>
        <v>0</v>
      </c>
    </row>
    <row r="1227" spans="1:8" x14ac:dyDescent="0.5">
      <c r="A1227" s="9">
        <f>+IS_Data!C1227</f>
        <v>0</v>
      </c>
      <c r="C1227" s="9">
        <f>+IS_Data!A1227</f>
        <v>0</v>
      </c>
      <c r="D1227" s="9">
        <f ca="1">+SUM(OFFSET(IS_Data!D1227,0,('Summary P&amp;L'!$D$6-2018-1)*12):OFFSET(IS_Data!D1227,0,('Summary P&amp;L'!$D$6-2018-1)*12+'Summary P&amp;L'!$B$2-1))</f>
        <v>0</v>
      </c>
      <c r="E1227" s="9">
        <f ca="1">OFFSET(IS_Data!D1227,0,('Summary P&amp;L'!$D$6-2018)*12+'Summary P&amp;L'!$B$2-1)</f>
        <v>0</v>
      </c>
      <c r="F1227" s="9">
        <f ca="1">OFFSET(IS_Data!D1227,0,('Summary P&amp;L'!$D$6-2018-1)*12+'Summary P&amp;L'!$B$2-1)</f>
        <v>0</v>
      </c>
      <c r="G1227" s="7">
        <f ca="1">+SUM(OFFSET(IS_Data!D1227,0,(-2015+'Summary P&amp;L'!$D$6)*12+'Summary P&amp;L'!$B$1-1):OFFSET(IS_Data!D1227,0,(-2015+'Summary P&amp;L'!$D$6)*12*2-1))</f>
        <v>0</v>
      </c>
    </row>
    <row r="1228" spans="1:8" x14ac:dyDescent="0.5">
      <c r="A1228" s="9">
        <f>+IS_Data!C1228</f>
        <v>0</v>
      </c>
      <c r="C1228" s="9">
        <f>+IS_Data!A1228</f>
        <v>0</v>
      </c>
      <c r="D1228" s="9">
        <f ca="1">+SUM(OFFSET(IS_Data!D1228,0,('Summary P&amp;L'!$D$6-2018-1)*12):OFFSET(IS_Data!D1228,0,('Summary P&amp;L'!$D$6-2018-1)*12+'Summary P&amp;L'!$B$2-1))</f>
        <v>0</v>
      </c>
      <c r="E1228" s="9">
        <f ca="1">OFFSET(IS_Data!D1228,0,('Summary P&amp;L'!$D$6-2018)*12+'Summary P&amp;L'!$B$2-1)</f>
        <v>0</v>
      </c>
      <c r="F1228" s="9">
        <f ca="1">OFFSET(IS_Data!D1228,0,('Summary P&amp;L'!$D$6-2018-1)*12+'Summary P&amp;L'!$B$2-1)</f>
        <v>0</v>
      </c>
      <c r="G1228" s="7">
        <f ca="1">+SUM(OFFSET(IS_Data!D1228,0,(-2015+'Summary P&amp;L'!$D$6)*12+'Summary P&amp;L'!$B$1-1):OFFSET(IS_Data!D1228,0,(-2015+'Summary P&amp;L'!$D$6)*12*2-1))</f>
        <v>0</v>
      </c>
    </row>
    <row r="1229" spans="1:8" x14ac:dyDescent="0.5">
      <c r="A1229" s="9">
        <f>+IS_Data!C1229</f>
        <v>0</v>
      </c>
      <c r="C1229" s="9">
        <f>+IS_Data!A1229</f>
        <v>0</v>
      </c>
      <c r="D1229" s="9">
        <f ca="1">+SUM(OFFSET(IS_Data!D1229,0,('Summary P&amp;L'!$D$6-2018-1)*12):OFFSET(IS_Data!D1229,0,('Summary P&amp;L'!$D$6-2018-1)*12+'Summary P&amp;L'!$B$2-1))</f>
        <v>0</v>
      </c>
      <c r="E1229" s="9">
        <f ca="1">OFFSET(IS_Data!D1229,0,('Summary P&amp;L'!$D$6-2018)*12+'Summary P&amp;L'!$B$2-1)</f>
        <v>0</v>
      </c>
      <c r="F1229" s="9">
        <f ca="1">OFFSET(IS_Data!D1229,0,('Summary P&amp;L'!$D$6-2018-1)*12+'Summary P&amp;L'!$B$2-1)</f>
        <v>0</v>
      </c>
      <c r="G1229" s="7">
        <f ca="1">+SUM(OFFSET(IS_Data!D1229,0,(-2015+'Summary P&amp;L'!$D$6)*12+'Summary P&amp;L'!$B$1-1):OFFSET(IS_Data!D1229,0,(-2015+'Summary P&amp;L'!$D$6)*12*2-1))</f>
        <v>0</v>
      </c>
    </row>
    <row r="1230" spans="1:8" x14ac:dyDescent="0.5">
      <c r="A1230" s="9">
        <f>+IS_Data!C1230</f>
        <v>0</v>
      </c>
      <c r="C1230" s="9">
        <f>+IS_Data!A1230</f>
        <v>0</v>
      </c>
      <c r="D1230" s="9">
        <f ca="1">+SUM(OFFSET(IS_Data!D1230,0,('Summary P&amp;L'!$D$6-2018-1)*12):OFFSET(IS_Data!D1230,0,('Summary P&amp;L'!$D$6-2018-1)*12+'Summary P&amp;L'!$B$2-1))</f>
        <v>0</v>
      </c>
      <c r="E1230" s="9">
        <f ca="1">OFFSET(IS_Data!D1230,0,('Summary P&amp;L'!$D$6-2018)*12+'Summary P&amp;L'!$B$2-1)</f>
        <v>0</v>
      </c>
      <c r="F1230" s="9">
        <f ca="1">OFFSET(IS_Data!D1230,0,('Summary P&amp;L'!$D$6-2018-1)*12+'Summary P&amp;L'!$B$2-1)</f>
        <v>0</v>
      </c>
      <c r="G1230" s="7">
        <f ca="1">+SUM(OFFSET(IS_Data!D1230,0,(-2015+'Summary P&amp;L'!$D$6)*12+'Summary P&amp;L'!$B$1-1):OFFSET(IS_Data!D1230,0,(-2015+'Summary P&amp;L'!$D$6)*12*2-1))</f>
        <v>0</v>
      </c>
    </row>
    <row r="1231" spans="1:8" x14ac:dyDescent="0.5">
      <c r="A1231" s="9">
        <f>+IS_Data!C1231</f>
        <v>0</v>
      </c>
      <c r="C1231" s="9">
        <f>+IS_Data!A1231</f>
        <v>0</v>
      </c>
      <c r="D1231" s="9">
        <f ca="1">+SUM(OFFSET(IS_Data!D1231,0,('Summary P&amp;L'!$D$6-2018-1)*12):OFFSET(IS_Data!D1231,0,('Summary P&amp;L'!$D$6-2018-1)*12+'Summary P&amp;L'!$B$2-1))</f>
        <v>0</v>
      </c>
      <c r="E1231" s="9">
        <f ca="1">OFFSET(IS_Data!D1231,0,('Summary P&amp;L'!$D$6-2018)*12+'Summary P&amp;L'!$B$2-1)</f>
        <v>0</v>
      </c>
      <c r="F1231" s="9">
        <f ca="1">OFFSET(IS_Data!D1231,0,('Summary P&amp;L'!$D$6-2018-1)*12+'Summary P&amp;L'!$B$2-1)</f>
        <v>0</v>
      </c>
      <c r="G1231" s="7">
        <f ca="1">+SUM(OFFSET(IS_Data!D1231,0,(-2015+'Summary P&amp;L'!$D$6)*12+'Summary P&amp;L'!$B$1-1):OFFSET(IS_Data!D1231,0,(-2015+'Summary P&amp;L'!$D$6)*12*2-1))</f>
        <v>0</v>
      </c>
    </row>
    <row r="1232" spans="1:8" x14ac:dyDescent="0.5">
      <c r="A1232" s="9">
        <f>+IS_Data!C1232</f>
        <v>0</v>
      </c>
      <c r="C1232" s="9">
        <f>+IS_Data!A1232</f>
        <v>0</v>
      </c>
      <c r="D1232" s="9">
        <f ca="1">+SUM(OFFSET(IS_Data!D1232,0,('Summary P&amp;L'!$D$6-2018-1)*12):OFFSET(IS_Data!D1232,0,('Summary P&amp;L'!$D$6-2018-1)*12+'Summary P&amp;L'!$B$2-1))</f>
        <v>0</v>
      </c>
      <c r="E1232" s="9">
        <f ca="1">OFFSET(IS_Data!D1232,0,('Summary P&amp;L'!$D$6-2018)*12+'Summary P&amp;L'!$B$2-1)</f>
        <v>0</v>
      </c>
      <c r="F1232" s="9">
        <f ca="1">OFFSET(IS_Data!D1232,0,('Summary P&amp;L'!$D$6-2018-1)*12+'Summary P&amp;L'!$B$2-1)</f>
        <v>0</v>
      </c>
      <c r="G1232" s="7">
        <f ca="1">+SUM(OFFSET(IS_Data!D1232,0,(-2015+'Summary P&amp;L'!$D$6)*12+'Summary P&amp;L'!$B$1-1):OFFSET(IS_Data!D1232,0,(-2015+'Summary P&amp;L'!$D$6)*12*2-1))</f>
        <v>0</v>
      </c>
    </row>
    <row r="1233" spans="1:7" x14ac:dyDescent="0.5">
      <c r="A1233" s="9">
        <f>+IS_Data!C1233</f>
        <v>0</v>
      </c>
      <c r="C1233" s="9">
        <f>+IS_Data!A1233</f>
        <v>0</v>
      </c>
      <c r="D1233" s="9">
        <f ca="1">+SUM(OFFSET(IS_Data!D1233,0,('Summary P&amp;L'!$D$6-2018-1)*12):OFFSET(IS_Data!D1233,0,('Summary P&amp;L'!$D$6-2018-1)*12+'Summary P&amp;L'!$B$2-1))</f>
        <v>0</v>
      </c>
      <c r="E1233" s="9">
        <f ca="1">OFFSET(IS_Data!D1233,0,('Summary P&amp;L'!$D$6-2018)*12+'Summary P&amp;L'!$B$2-1)</f>
        <v>0</v>
      </c>
      <c r="F1233" s="9">
        <f ca="1">OFFSET(IS_Data!D1233,0,('Summary P&amp;L'!$D$6-2018-1)*12+'Summary P&amp;L'!$B$2-1)</f>
        <v>0</v>
      </c>
      <c r="G1233" s="7">
        <f ca="1">+SUM(OFFSET(IS_Data!D1233,0,(-2015+'Summary P&amp;L'!$D$6)*12+'Summary P&amp;L'!$B$1-1):OFFSET(IS_Data!D1233,0,(-2015+'Summary P&amp;L'!$D$6)*12*2-1))</f>
        <v>0</v>
      </c>
    </row>
    <row r="1234" spans="1:7" x14ac:dyDescent="0.5">
      <c r="A1234" s="9">
        <f>+IS_Data!C1234</f>
        <v>0</v>
      </c>
      <c r="C1234" s="9">
        <f>+IS_Data!A1234</f>
        <v>0</v>
      </c>
      <c r="D1234" s="9">
        <f ca="1">+SUM(OFFSET(IS_Data!D1234,0,('Summary P&amp;L'!$D$6-2018-1)*12):OFFSET(IS_Data!D1234,0,('Summary P&amp;L'!$D$6-2018-1)*12+'Summary P&amp;L'!$B$2-1))</f>
        <v>0</v>
      </c>
      <c r="E1234" s="9">
        <f ca="1">OFFSET(IS_Data!D1234,0,('Summary P&amp;L'!$D$6-2018)*12+'Summary P&amp;L'!$B$2-1)</f>
        <v>0</v>
      </c>
      <c r="F1234" s="9">
        <f ca="1">OFFSET(IS_Data!D1234,0,('Summary P&amp;L'!$D$6-2018-1)*12+'Summary P&amp;L'!$B$2-1)</f>
        <v>0</v>
      </c>
      <c r="G1234" s="7">
        <f ca="1">+SUM(OFFSET(IS_Data!D1234,0,(-2015+'Summary P&amp;L'!$D$6)*12+'Summary P&amp;L'!$B$1-1):OFFSET(IS_Data!D1234,0,(-2015+'Summary P&amp;L'!$D$6)*12*2-1))</f>
        <v>0</v>
      </c>
    </row>
    <row r="1235" spans="1:7" x14ac:dyDescent="0.5">
      <c r="A1235" s="9">
        <f>+IS_Data!C1235</f>
        <v>0</v>
      </c>
      <c r="C1235" s="9">
        <f>+IS_Data!A1235</f>
        <v>0</v>
      </c>
      <c r="D1235" s="9">
        <f ca="1">+SUM(OFFSET(IS_Data!D1235,0,('Summary P&amp;L'!$D$6-2018-1)*12):OFFSET(IS_Data!D1235,0,('Summary P&amp;L'!$D$6-2018-1)*12+'Summary P&amp;L'!$B$2-1))</f>
        <v>0</v>
      </c>
      <c r="E1235" s="9">
        <f ca="1">OFFSET(IS_Data!D1235,0,('Summary P&amp;L'!$D$6-2018)*12+'Summary P&amp;L'!$B$2-1)</f>
        <v>0</v>
      </c>
      <c r="F1235" s="9">
        <f ca="1">OFFSET(IS_Data!D1235,0,('Summary P&amp;L'!$D$6-2018-1)*12+'Summary P&amp;L'!$B$2-1)</f>
        <v>0</v>
      </c>
      <c r="G1235" s="7">
        <f ca="1">+SUM(OFFSET(IS_Data!D1235,0,(-2015+'Summary P&amp;L'!$D$6)*12+'Summary P&amp;L'!$B$1-1):OFFSET(IS_Data!D1235,0,(-2015+'Summary P&amp;L'!$D$6)*12*2-1))</f>
        <v>0</v>
      </c>
    </row>
    <row r="1236" spans="1:7" x14ac:dyDescent="0.5">
      <c r="A1236" s="9">
        <f>+IS_Data!C1236</f>
        <v>0</v>
      </c>
      <c r="C1236" s="9">
        <f>+IS_Data!A1236</f>
        <v>0</v>
      </c>
      <c r="D1236" s="9">
        <f ca="1">+SUM(OFFSET(IS_Data!D1236,0,('Summary P&amp;L'!$D$6-2018-1)*12):OFFSET(IS_Data!D1236,0,('Summary P&amp;L'!$D$6-2018-1)*12+'Summary P&amp;L'!$B$2-1))</f>
        <v>0</v>
      </c>
      <c r="E1236" s="9">
        <f ca="1">OFFSET(IS_Data!D1236,0,('Summary P&amp;L'!$D$6-2018)*12+'Summary P&amp;L'!$B$2-1)</f>
        <v>0</v>
      </c>
      <c r="F1236" s="9">
        <f ca="1">OFFSET(IS_Data!D1236,0,('Summary P&amp;L'!$D$6-2018-1)*12+'Summary P&amp;L'!$B$2-1)</f>
        <v>0</v>
      </c>
      <c r="G1236" s="7">
        <f ca="1">+SUM(OFFSET(IS_Data!D1236,0,(-2015+'Summary P&amp;L'!$D$6)*12+'Summary P&amp;L'!$B$1-1):OFFSET(IS_Data!D1236,0,(-2015+'Summary P&amp;L'!$D$6)*12*2-1))</f>
        <v>0</v>
      </c>
    </row>
    <row r="1237" spans="1:7" x14ac:dyDescent="0.5">
      <c r="A1237" s="9">
        <f>+IS_Data!C1237</f>
        <v>0</v>
      </c>
      <c r="C1237" s="9">
        <f>+IS_Data!A1237</f>
        <v>0</v>
      </c>
      <c r="D1237" s="9">
        <f ca="1">+SUM(OFFSET(IS_Data!D1237,0,('Summary P&amp;L'!$D$6-2018-1)*12):OFFSET(IS_Data!D1237,0,('Summary P&amp;L'!$D$6-2018-1)*12+'Summary P&amp;L'!$B$2-1))</f>
        <v>0</v>
      </c>
      <c r="E1237" s="9">
        <f ca="1">OFFSET(IS_Data!D1237,0,('Summary P&amp;L'!$D$6-2018)*12+'Summary P&amp;L'!$B$2-1)</f>
        <v>0</v>
      </c>
      <c r="F1237" s="9">
        <f ca="1">OFFSET(IS_Data!D1237,0,('Summary P&amp;L'!$D$6-2018-1)*12+'Summary P&amp;L'!$B$2-1)</f>
        <v>0</v>
      </c>
      <c r="G1237" s="7">
        <f ca="1">+SUM(OFFSET(IS_Data!D1237,0,(-2015+'Summary P&amp;L'!$D$6)*12+'Summary P&amp;L'!$B$1-1):OFFSET(IS_Data!D1237,0,(-2015+'Summary P&amp;L'!$D$6)*12*2-1))</f>
        <v>0</v>
      </c>
    </row>
    <row r="1238" spans="1:7" x14ac:dyDescent="0.5">
      <c r="A1238" s="9">
        <f>+IS_Data!C1238</f>
        <v>0</v>
      </c>
      <c r="C1238" s="9">
        <f>+IS_Data!A1238</f>
        <v>0</v>
      </c>
      <c r="D1238" s="9">
        <f ca="1">+SUM(OFFSET(IS_Data!D1238,0,('Summary P&amp;L'!$D$6-2018-1)*12):OFFSET(IS_Data!D1238,0,('Summary P&amp;L'!$D$6-2018-1)*12+'Summary P&amp;L'!$B$2-1))</f>
        <v>0</v>
      </c>
      <c r="E1238" s="9">
        <f ca="1">OFFSET(IS_Data!D1238,0,('Summary P&amp;L'!$D$6-2018)*12+'Summary P&amp;L'!$B$2-1)</f>
        <v>0</v>
      </c>
      <c r="F1238" s="9">
        <f ca="1">OFFSET(IS_Data!D1238,0,('Summary P&amp;L'!$D$6-2018-1)*12+'Summary P&amp;L'!$B$2-1)</f>
        <v>0</v>
      </c>
      <c r="G1238" s="7">
        <f ca="1">+SUM(OFFSET(IS_Data!D1238,0,(-2015+'Summary P&amp;L'!$D$6)*12+'Summary P&amp;L'!$B$1-1):OFFSET(IS_Data!D1238,0,(-2015+'Summary P&amp;L'!$D$6)*12*2-1))</f>
        <v>0</v>
      </c>
    </row>
    <row r="1239" spans="1:7" x14ac:dyDescent="0.5">
      <c r="A1239" s="9">
        <f>+IS_Data!C1239</f>
        <v>0</v>
      </c>
      <c r="C1239" s="9">
        <f>+IS_Data!A1239</f>
        <v>0</v>
      </c>
      <c r="D1239" s="9">
        <f ca="1">+SUM(OFFSET(IS_Data!D1239,0,('Summary P&amp;L'!$D$6-2018-1)*12):OFFSET(IS_Data!D1239,0,('Summary P&amp;L'!$D$6-2018-1)*12+'Summary P&amp;L'!$B$2-1))</f>
        <v>0</v>
      </c>
      <c r="E1239" s="9">
        <f ca="1">OFFSET(IS_Data!D1239,0,('Summary P&amp;L'!$D$6-2018)*12+'Summary P&amp;L'!$B$2-1)</f>
        <v>0</v>
      </c>
      <c r="F1239" s="9">
        <f ca="1">OFFSET(IS_Data!D1239,0,('Summary P&amp;L'!$D$6-2018-1)*12+'Summary P&amp;L'!$B$2-1)</f>
        <v>0</v>
      </c>
      <c r="G1239" s="7">
        <f ca="1">+SUM(OFFSET(IS_Data!D1239,0,(-2015+'Summary P&amp;L'!$D$6)*12+'Summary P&amp;L'!$B$1-1):OFFSET(IS_Data!D1239,0,(-2015+'Summary P&amp;L'!$D$6)*12*2-1))</f>
        <v>0</v>
      </c>
    </row>
    <row r="1240" spans="1:7" x14ac:dyDescent="0.5">
      <c r="A1240" s="9">
        <f>+IS_Data!C1240</f>
        <v>0</v>
      </c>
      <c r="C1240" s="9">
        <f>+IS_Data!A1240</f>
        <v>0</v>
      </c>
      <c r="D1240" s="9">
        <f ca="1">+SUM(OFFSET(IS_Data!D1240,0,('Summary P&amp;L'!$D$6-2018-1)*12):OFFSET(IS_Data!D1240,0,('Summary P&amp;L'!$D$6-2018-1)*12+'Summary P&amp;L'!$B$2-1))</f>
        <v>0</v>
      </c>
      <c r="E1240" s="9">
        <f ca="1">OFFSET(IS_Data!D1240,0,('Summary P&amp;L'!$D$6-2018)*12+'Summary P&amp;L'!$B$2-1)</f>
        <v>0</v>
      </c>
      <c r="F1240" s="9">
        <f ca="1">OFFSET(IS_Data!D1240,0,('Summary P&amp;L'!$D$6-2018-1)*12+'Summary P&amp;L'!$B$2-1)</f>
        <v>0</v>
      </c>
      <c r="G1240" s="7">
        <f ca="1">+SUM(OFFSET(IS_Data!D1240,0,(-2015+'Summary P&amp;L'!$D$6)*12+'Summary P&amp;L'!$B$1-1):OFFSET(IS_Data!D1240,0,(-2015+'Summary P&amp;L'!$D$6)*12*2-1))</f>
        <v>0</v>
      </c>
    </row>
    <row r="1241" spans="1:7" x14ac:dyDescent="0.5">
      <c r="A1241" s="9">
        <f>+IS_Data!C1241</f>
        <v>0</v>
      </c>
      <c r="C1241" s="9">
        <f>+IS_Data!A1241</f>
        <v>0</v>
      </c>
      <c r="D1241" s="9">
        <f ca="1">+SUM(OFFSET(IS_Data!D1241,0,('Summary P&amp;L'!$D$6-2018-1)*12):OFFSET(IS_Data!D1241,0,('Summary P&amp;L'!$D$6-2018-1)*12+'Summary P&amp;L'!$B$2-1))</f>
        <v>0</v>
      </c>
      <c r="E1241" s="9">
        <f ca="1">OFFSET(IS_Data!D1241,0,('Summary P&amp;L'!$D$6-2018)*12+'Summary P&amp;L'!$B$2-1)</f>
        <v>0</v>
      </c>
      <c r="F1241" s="9">
        <f ca="1">OFFSET(IS_Data!D1241,0,('Summary P&amp;L'!$D$6-2018-1)*12+'Summary P&amp;L'!$B$2-1)</f>
        <v>0</v>
      </c>
      <c r="G1241" s="7">
        <f ca="1">+SUM(OFFSET(IS_Data!D1241,0,(-2015+'Summary P&amp;L'!$D$6)*12+'Summary P&amp;L'!$B$1-1):OFFSET(IS_Data!D1241,0,(-2015+'Summary P&amp;L'!$D$6)*12*2-1))</f>
        <v>0</v>
      </c>
    </row>
    <row r="1242" spans="1:7" x14ac:dyDescent="0.5">
      <c r="A1242" s="9">
        <f>+IS_Data!C1242</f>
        <v>0</v>
      </c>
      <c r="C1242" s="9">
        <f>+IS_Data!A1242</f>
        <v>0</v>
      </c>
      <c r="D1242" s="9">
        <f ca="1">+SUM(OFFSET(IS_Data!D1242,0,('Summary P&amp;L'!$D$6-2018-1)*12):OFFSET(IS_Data!D1242,0,('Summary P&amp;L'!$D$6-2018-1)*12+'Summary P&amp;L'!$B$2-1))</f>
        <v>0</v>
      </c>
      <c r="E1242" s="9">
        <f ca="1">OFFSET(IS_Data!D1242,0,('Summary P&amp;L'!$D$6-2018)*12+'Summary P&amp;L'!$B$2-1)</f>
        <v>0</v>
      </c>
      <c r="F1242" s="9">
        <f ca="1">OFFSET(IS_Data!D1242,0,('Summary P&amp;L'!$D$6-2018-1)*12+'Summary P&amp;L'!$B$2-1)</f>
        <v>0</v>
      </c>
      <c r="G1242" s="7">
        <f ca="1">+SUM(OFFSET(IS_Data!D1242,0,(-2015+'Summary P&amp;L'!$D$6)*12+'Summary P&amp;L'!$B$1-1):OFFSET(IS_Data!D1242,0,(-2015+'Summary P&amp;L'!$D$6)*12*2-1))</f>
        <v>0</v>
      </c>
    </row>
    <row r="1243" spans="1:7" x14ac:dyDescent="0.5">
      <c r="A1243" s="9">
        <f>+IS_Data!C1243</f>
        <v>0</v>
      </c>
      <c r="C1243" s="9">
        <f>+IS_Data!A1243</f>
        <v>0</v>
      </c>
      <c r="D1243" s="9">
        <f ca="1">+SUM(OFFSET(IS_Data!D1243,0,('Summary P&amp;L'!$D$6-2018-1)*12):OFFSET(IS_Data!D1243,0,('Summary P&amp;L'!$D$6-2018-1)*12+'Summary P&amp;L'!$B$2-1))</f>
        <v>0</v>
      </c>
      <c r="E1243" s="9">
        <f ca="1">OFFSET(IS_Data!D1243,0,('Summary P&amp;L'!$D$6-2018)*12+'Summary P&amp;L'!$B$2-1)</f>
        <v>0</v>
      </c>
      <c r="F1243" s="9">
        <f ca="1">OFFSET(IS_Data!D1243,0,('Summary P&amp;L'!$D$6-2018-1)*12+'Summary P&amp;L'!$B$2-1)</f>
        <v>0</v>
      </c>
      <c r="G1243" s="7">
        <f ca="1">+SUM(OFFSET(IS_Data!D1243,0,(-2015+'Summary P&amp;L'!$D$6)*12+'Summary P&amp;L'!$B$1-1):OFFSET(IS_Data!D1243,0,(-2015+'Summary P&amp;L'!$D$6)*12*2-1))</f>
        <v>0</v>
      </c>
    </row>
    <row r="1244" spans="1:7" x14ac:dyDescent="0.5">
      <c r="A1244" s="9">
        <f>+IS_Data!C1244</f>
        <v>0</v>
      </c>
      <c r="C1244" s="9">
        <f>+IS_Data!A1244</f>
        <v>0</v>
      </c>
      <c r="D1244" s="9">
        <f ca="1">+SUM(OFFSET(IS_Data!D1244,0,('Summary P&amp;L'!$D$6-2018-1)*12):OFFSET(IS_Data!D1244,0,('Summary P&amp;L'!$D$6-2018-1)*12+'Summary P&amp;L'!$B$2-1))</f>
        <v>0</v>
      </c>
      <c r="E1244" s="9">
        <f ca="1">OFFSET(IS_Data!D1244,0,('Summary P&amp;L'!$D$6-2018)*12+'Summary P&amp;L'!$B$2-1)</f>
        <v>0</v>
      </c>
      <c r="F1244" s="9">
        <f ca="1">OFFSET(IS_Data!D1244,0,('Summary P&amp;L'!$D$6-2018-1)*12+'Summary P&amp;L'!$B$2-1)</f>
        <v>0</v>
      </c>
      <c r="G1244" s="7">
        <f ca="1">+SUM(OFFSET(IS_Data!D1244,0,(-2015+'Summary P&amp;L'!$D$6)*12+'Summary P&amp;L'!$B$1-1):OFFSET(IS_Data!D1244,0,(-2015+'Summary P&amp;L'!$D$6)*12*2-1))</f>
        <v>0</v>
      </c>
    </row>
    <row r="1245" spans="1:7" x14ac:dyDescent="0.5">
      <c r="A1245" s="9">
        <f>+IS_Data!C1245</f>
        <v>0</v>
      </c>
      <c r="C1245" s="9">
        <f>+IS_Data!A1245</f>
        <v>0</v>
      </c>
      <c r="D1245" s="9">
        <f ca="1">+SUM(OFFSET(IS_Data!D1245,0,('Summary P&amp;L'!$D$6-2018-1)*12):OFFSET(IS_Data!D1245,0,('Summary P&amp;L'!$D$6-2018-1)*12+'Summary P&amp;L'!$B$2-1))</f>
        <v>0</v>
      </c>
      <c r="E1245" s="9">
        <f ca="1">OFFSET(IS_Data!D1245,0,('Summary P&amp;L'!$D$6-2018)*12+'Summary P&amp;L'!$B$2-1)</f>
        <v>0</v>
      </c>
      <c r="F1245" s="9">
        <f ca="1">OFFSET(IS_Data!D1245,0,('Summary P&amp;L'!$D$6-2018-1)*12+'Summary P&amp;L'!$B$2-1)</f>
        <v>0</v>
      </c>
      <c r="G1245" s="7">
        <f ca="1">+SUM(OFFSET(IS_Data!D1245,0,(-2015+'Summary P&amp;L'!$D$6)*12+'Summary P&amp;L'!$B$1-1):OFFSET(IS_Data!D1245,0,(-2015+'Summary P&amp;L'!$D$6)*12*2-1))</f>
        <v>0</v>
      </c>
    </row>
    <row r="1246" spans="1:7" x14ac:dyDescent="0.5">
      <c r="A1246" s="9">
        <f>+IS_Data!C1246</f>
        <v>0</v>
      </c>
      <c r="C1246" s="9">
        <f>+IS_Data!A1246</f>
        <v>0</v>
      </c>
      <c r="D1246" s="9">
        <f ca="1">+SUM(OFFSET(IS_Data!D1246,0,('Summary P&amp;L'!$D$6-2018-1)*12):OFFSET(IS_Data!D1246,0,('Summary P&amp;L'!$D$6-2018-1)*12+'Summary P&amp;L'!$B$2-1))</f>
        <v>0</v>
      </c>
      <c r="E1246" s="9">
        <f ca="1">OFFSET(IS_Data!D1246,0,('Summary P&amp;L'!$D$6-2018)*12+'Summary P&amp;L'!$B$2-1)</f>
        <v>0</v>
      </c>
      <c r="F1246" s="9">
        <f ca="1">OFFSET(IS_Data!D1246,0,('Summary P&amp;L'!$D$6-2018-1)*12+'Summary P&amp;L'!$B$2-1)</f>
        <v>0</v>
      </c>
      <c r="G1246" s="7">
        <f ca="1">+SUM(OFFSET(IS_Data!D1246,0,(-2015+'Summary P&amp;L'!$D$6)*12+'Summary P&amp;L'!$B$1-1):OFFSET(IS_Data!D1246,0,(-2015+'Summary P&amp;L'!$D$6)*12*2-1))</f>
        <v>0</v>
      </c>
    </row>
    <row r="1247" spans="1:7" x14ac:dyDescent="0.5">
      <c r="A1247" s="9">
        <f>+IS_Data!C1247</f>
        <v>0</v>
      </c>
      <c r="C1247" s="9">
        <f>+IS_Data!A1247</f>
        <v>0</v>
      </c>
      <c r="D1247" s="9">
        <f ca="1">+SUM(OFFSET(IS_Data!D1247,0,('Summary P&amp;L'!$D$6-2018-1)*12):OFFSET(IS_Data!D1247,0,('Summary P&amp;L'!$D$6-2018-1)*12+'Summary P&amp;L'!$B$2-1))</f>
        <v>0</v>
      </c>
      <c r="E1247" s="9">
        <f ca="1">OFFSET(IS_Data!D1247,0,('Summary P&amp;L'!$D$6-2018)*12+'Summary P&amp;L'!$B$2-1)</f>
        <v>0</v>
      </c>
      <c r="F1247" s="9">
        <f ca="1">OFFSET(IS_Data!D1247,0,('Summary P&amp;L'!$D$6-2018-1)*12+'Summary P&amp;L'!$B$2-1)</f>
        <v>0</v>
      </c>
      <c r="G1247" s="7">
        <f ca="1">+SUM(OFFSET(IS_Data!D1247,0,(-2015+'Summary P&amp;L'!$D$6)*12+'Summary P&amp;L'!$B$1-1):OFFSET(IS_Data!D1247,0,(-2015+'Summary P&amp;L'!$D$6)*12*2-1))</f>
        <v>0</v>
      </c>
    </row>
    <row r="1248" spans="1:7" x14ac:dyDescent="0.5">
      <c r="A1248" s="9">
        <f>+IS_Data!C1248</f>
        <v>0</v>
      </c>
      <c r="C1248" s="9">
        <f>+IS_Data!A1248</f>
        <v>0</v>
      </c>
      <c r="D1248" s="9">
        <f ca="1">+SUM(OFFSET(IS_Data!D1248,0,('Summary P&amp;L'!$D$6-2018-1)*12):OFFSET(IS_Data!D1248,0,('Summary P&amp;L'!$D$6-2018-1)*12+'Summary P&amp;L'!$B$2-1))</f>
        <v>0</v>
      </c>
      <c r="E1248" s="9">
        <f ca="1">OFFSET(IS_Data!D1248,0,('Summary P&amp;L'!$D$6-2018)*12+'Summary P&amp;L'!$B$2-1)</f>
        <v>0</v>
      </c>
      <c r="F1248" s="9">
        <f ca="1">OFFSET(IS_Data!D1248,0,('Summary P&amp;L'!$D$6-2018-1)*12+'Summary P&amp;L'!$B$2-1)</f>
        <v>0</v>
      </c>
      <c r="G1248" s="7">
        <f ca="1">+SUM(OFFSET(IS_Data!D1248,0,(-2015+'Summary P&amp;L'!$D$6)*12+'Summary P&amp;L'!$B$1-1):OFFSET(IS_Data!D1248,0,(-2015+'Summary P&amp;L'!$D$6)*12*2-1))</f>
        <v>0</v>
      </c>
    </row>
    <row r="1249" spans="1:7" x14ac:dyDescent="0.5">
      <c r="A1249" s="9">
        <f>+IS_Data!C1249</f>
        <v>0</v>
      </c>
      <c r="C1249" s="9">
        <f>+IS_Data!A1249</f>
        <v>0</v>
      </c>
      <c r="D1249" s="9">
        <f ca="1">+SUM(OFFSET(IS_Data!D1249,0,('Summary P&amp;L'!$D$6-2018-1)*12):OFFSET(IS_Data!D1249,0,('Summary P&amp;L'!$D$6-2018-1)*12+'Summary P&amp;L'!$B$2-1))</f>
        <v>0</v>
      </c>
      <c r="E1249" s="9">
        <f ca="1">OFFSET(IS_Data!D1249,0,('Summary P&amp;L'!$D$6-2018)*12+'Summary P&amp;L'!$B$2-1)</f>
        <v>0</v>
      </c>
      <c r="F1249" s="9">
        <f ca="1">OFFSET(IS_Data!D1249,0,('Summary P&amp;L'!$D$6-2018-1)*12+'Summary P&amp;L'!$B$2-1)</f>
        <v>0</v>
      </c>
      <c r="G1249" s="7">
        <f ca="1">+SUM(OFFSET(IS_Data!D1249,0,(-2015+'Summary P&amp;L'!$D$6)*12+'Summary P&amp;L'!$B$1-1):OFFSET(IS_Data!D1249,0,(-2015+'Summary P&amp;L'!$D$6)*12*2-1))</f>
        <v>0</v>
      </c>
    </row>
    <row r="1250" spans="1:7" x14ac:dyDescent="0.5">
      <c r="A1250" s="9">
        <f>+IS_Data!C1250</f>
        <v>0</v>
      </c>
      <c r="C1250" s="9">
        <f>+IS_Data!A1250</f>
        <v>0</v>
      </c>
      <c r="D1250" s="9">
        <f ca="1">+SUM(OFFSET(IS_Data!D1250,0,('Summary P&amp;L'!$D$6-2018-1)*12):OFFSET(IS_Data!D1250,0,('Summary P&amp;L'!$D$6-2018-1)*12+'Summary P&amp;L'!$B$2-1))</f>
        <v>0</v>
      </c>
      <c r="E1250" s="9">
        <f ca="1">OFFSET(IS_Data!D1250,0,('Summary P&amp;L'!$D$6-2018)*12+'Summary P&amp;L'!$B$2-1)</f>
        <v>0</v>
      </c>
      <c r="F1250" s="9">
        <f ca="1">OFFSET(IS_Data!D1250,0,('Summary P&amp;L'!$D$6-2018-1)*12+'Summary P&amp;L'!$B$2-1)</f>
        <v>0</v>
      </c>
      <c r="G1250" s="7">
        <f ca="1">+SUM(OFFSET(IS_Data!D1250,0,(-2015+'Summary P&amp;L'!$D$6)*12+'Summary P&amp;L'!$B$1-1):OFFSET(IS_Data!D1250,0,(-2015+'Summary P&amp;L'!$D$6)*12*2-1))</f>
        <v>0</v>
      </c>
    </row>
    <row r="1251" spans="1:7" x14ac:dyDescent="0.5">
      <c r="A1251" s="9">
        <f>+IS_Data!C1251</f>
        <v>0</v>
      </c>
      <c r="C1251" s="9">
        <f>+IS_Data!A1251</f>
        <v>0</v>
      </c>
      <c r="D1251" s="9">
        <f ca="1">+SUM(OFFSET(IS_Data!D1251,0,('Summary P&amp;L'!$D$6-2018-1)*12):OFFSET(IS_Data!D1251,0,('Summary P&amp;L'!$D$6-2018-1)*12+'Summary P&amp;L'!$B$2-1))</f>
        <v>0</v>
      </c>
      <c r="E1251" s="9">
        <f ca="1">OFFSET(IS_Data!D1251,0,('Summary P&amp;L'!$D$6-2018)*12+'Summary P&amp;L'!$B$2-1)</f>
        <v>0</v>
      </c>
      <c r="F1251" s="9">
        <f ca="1">OFFSET(IS_Data!D1251,0,('Summary P&amp;L'!$D$6-2018-1)*12+'Summary P&amp;L'!$B$2-1)</f>
        <v>0</v>
      </c>
      <c r="G1251" s="7">
        <f ca="1">+SUM(OFFSET(IS_Data!D1251,0,(-2015+'Summary P&amp;L'!$D$6)*12+'Summary P&amp;L'!$B$1-1):OFFSET(IS_Data!D1251,0,(-2015+'Summary P&amp;L'!$D$6)*12*2-1))</f>
        <v>0</v>
      </c>
    </row>
    <row r="1252" spans="1:7" x14ac:dyDescent="0.5">
      <c r="A1252" s="9">
        <f>+IS_Data!C1252</f>
        <v>0</v>
      </c>
      <c r="C1252" s="9">
        <f>+IS_Data!A1252</f>
        <v>0</v>
      </c>
      <c r="D1252" s="9">
        <f ca="1">+SUM(OFFSET(IS_Data!D1252,0,('Summary P&amp;L'!$D$6-2018-1)*12):OFFSET(IS_Data!D1252,0,('Summary P&amp;L'!$D$6-2018-1)*12+'Summary P&amp;L'!$B$2-1))</f>
        <v>0</v>
      </c>
      <c r="E1252" s="9">
        <f ca="1">OFFSET(IS_Data!D1252,0,('Summary P&amp;L'!$D$6-2018)*12+'Summary P&amp;L'!$B$2-1)</f>
        <v>0</v>
      </c>
      <c r="F1252" s="9">
        <f ca="1">OFFSET(IS_Data!D1252,0,('Summary P&amp;L'!$D$6-2018-1)*12+'Summary P&amp;L'!$B$2-1)</f>
        <v>0</v>
      </c>
      <c r="G1252" s="7">
        <f ca="1">+SUM(OFFSET(IS_Data!D1252,0,(-2015+'Summary P&amp;L'!$D$6)*12+'Summary P&amp;L'!$B$1-1):OFFSET(IS_Data!D1252,0,(-2015+'Summary P&amp;L'!$D$6)*12*2-1))</f>
        <v>0</v>
      </c>
    </row>
    <row r="1253" spans="1:7" x14ac:dyDescent="0.5">
      <c r="A1253" s="9">
        <f>+IS_Data!C1253</f>
        <v>0</v>
      </c>
      <c r="C1253" s="9">
        <f>+IS_Data!A1253</f>
        <v>0</v>
      </c>
      <c r="D1253" s="9">
        <f ca="1">+SUM(OFFSET(IS_Data!D1253,0,('Summary P&amp;L'!$D$6-2018-1)*12):OFFSET(IS_Data!D1253,0,('Summary P&amp;L'!$D$6-2018-1)*12+'Summary P&amp;L'!$B$2-1))</f>
        <v>0</v>
      </c>
      <c r="E1253" s="9">
        <f ca="1">OFFSET(IS_Data!D1253,0,('Summary P&amp;L'!$D$6-2018)*12+'Summary P&amp;L'!$B$2-1)</f>
        <v>0</v>
      </c>
      <c r="F1253" s="9">
        <f ca="1">OFFSET(IS_Data!D1253,0,('Summary P&amp;L'!$D$6-2018-1)*12+'Summary P&amp;L'!$B$2-1)</f>
        <v>0</v>
      </c>
      <c r="G1253" s="7">
        <f ca="1">+SUM(OFFSET(IS_Data!D1253,0,(-2015+'Summary P&amp;L'!$D$6)*12+'Summary P&amp;L'!$B$1-1):OFFSET(IS_Data!D1253,0,(-2015+'Summary P&amp;L'!$D$6)*12*2-1))</f>
        <v>0</v>
      </c>
    </row>
    <row r="1254" spans="1:7" x14ac:dyDescent="0.5">
      <c r="A1254" s="9">
        <f>+IS_Data!C1254</f>
        <v>0</v>
      </c>
      <c r="C1254" s="9">
        <f>+IS_Data!A1254</f>
        <v>0</v>
      </c>
      <c r="D1254" s="9">
        <f ca="1">+SUM(OFFSET(IS_Data!D1254,0,('Summary P&amp;L'!$D$6-2018-1)*12):OFFSET(IS_Data!D1254,0,('Summary P&amp;L'!$D$6-2018-1)*12+'Summary P&amp;L'!$B$2-1))</f>
        <v>0</v>
      </c>
      <c r="E1254" s="9">
        <f ca="1">OFFSET(IS_Data!D1254,0,('Summary P&amp;L'!$D$6-2018)*12+'Summary P&amp;L'!$B$2-1)</f>
        <v>0</v>
      </c>
      <c r="F1254" s="9">
        <f ca="1">OFFSET(IS_Data!D1254,0,('Summary P&amp;L'!$D$6-2018-1)*12+'Summary P&amp;L'!$B$2-1)</f>
        <v>0</v>
      </c>
      <c r="G1254" s="7">
        <f ca="1">+SUM(OFFSET(IS_Data!D1254,0,(-2015+'Summary P&amp;L'!$D$6)*12+'Summary P&amp;L'!$B$1-1):OFFSET(IS_Data!D1254,0,(-2015+'Summary P&amp;L'!$D$6)*12*2-1))</f>
        <v>0</v>
      </c>
    </row>
    <row r="1255" spans="1:7" x14ac:dyDescent="0.5">
      <c r="A1255" s="9">
        <f>+IS_Data!C1255</f>
        <v>0</v>
      </c>
      <c r="C1255" s="9">
        <f>+IS_Data!A1255</f>
        <v>0</v>
      </c>
      <c r="D1255" s="9">
        <f ca="1">+SUM(OFFSET(IS_Data!D1255,0,('Summary P&amp;L'!$D$6-2018-1)*12):OFFSET(IS_Data!D1255,0,('Summary P&amp;L'!$D$6-2018-1)*12+'Summary P&amp;L'!$B$2-1))</f>
        <v>0</v>
      </c>
      <c r="E1255" s="9">
        <f ca="1">OFFSET(IS_Data!D1255,0,('Summary P&amp;L'!$D$6-2018)*12+'Summary P&amp;L'!$B$2-1)</f>
        <v>0</v>
      </c>
      <c r="F1255" s="9">
        <f ca="1">OFFSET(IS_Data!D1255,0,('Summary P&amp;L'!$D$6-2018-1)*12+'Summary P&amp;L'!$B$2-1)</f>
        <v>0</v>
      </c>
      <c r="G1255" s="7">
        <f ca="1">+SUM(OFFSET(IS_Data!D1255,0,(-2015+'Summary P&amp;L'!$D$6)*12+'Summary P&amp;L'!$B$1-1):OFFSET(IS_Data!D1255,0,(-2015+'Summary P&amp;L'!$D$6)*12*2-1))</f>
        <v>0</v>
      </c>
    </row>
    <row r="1256" spans="1:7" x14ac:dyDescent="0.5">
      <c r="A1256" s="9">
        <f>+IS_Data!C1256</f>
        <v>0</v>
      </c>
      <c r="C1256" s="9">
        <f>+IS_Data!A1256</f>
        <v>0</v>
      </c>
      <c r="D1256" s="9">
        <f ca="1">+SUM(OFFSET(IS_Data!D1256,0,('Summary P&amp;L'!$D$6-2018-1)*12):OFFSET(IS_Data!D1256,0,('Summary P&amp;L'!$D$6-2018-1)*12+'Summary P&amp;L'!$B$2-1))</f>
        <v>0</v>
      </c>
      <c r="E1256" s="9">
        <f ca="1">OFFSET(IS_Data!D1256,0,('Summary P&amp;L'!$D$6-2018)*12+'Summary P&amp;L'!$B$2-1)</f>
        <v>0</v>
      </c>
      <c r="F1256" s="9">
        <f ca="1">OFFSET(IS_Data!D1256,0,('Summary P&amp;L'!$D$6-2018-1)*12+'Summary P&amp;L'!$B$2-1)</f>
        <v>0</v>
      </c>
      <c r="G1256" s="7">
        <f ca="1">+SUM(OFFSET(IS_Data!D1256,0,(-2015+'Summary P&amp;L'!$D$6)*12+'Summary P&amp;L'!$B$1-1):OFFSET(IS_Data!D1256,0,(-2015+'Summary P&amp;L'!$D$6)*12*2-1))</f>
        <v>0</v>
      </c>
    </row>
    <row r="1257" spans="1:7" x14ac:dyDescent="0.5">
      <c r="A1257" s="9">
        <f>+IS_Data!C1257</f>
        <v>0</v>
      </c>
      <c r="C1257" s="9">
        <f>+IS_Data!A1257</f>
        <v>0</v>
      </c>
      <c r="D1257" s="9">
        <f ca="1">+SUM(OFFSET(IS_Data!D1257,0,('Summary P&amp;L'!$D$6-2018-1)*12):OFFSET(IS_Data!D1257,0,('Summary P&amp;L'!$D$6-2018-1)*12+'Summary P&amp;L'!$B$2-1))</f>
        <v>0</v>
      </c>
      <c r="E1257" s="9">
        <f ca="1">OFFSET(IS_Data!D1257,0,('Summary P&amp;L'!$D$6-2018)*12+'Summary P&amp;L'!$B$2-1)</f>
        <v>0</v>
      </c>
      <c r="F1257" s="9">
        <f ca="1">OFFSET(IS_Data!D1257,0,('Summary P&amp;L'!$D$6-2018-1)*12+'Summary P&amp;L'!$B$2-1)</f>
        <v>0</v>
      </c>
      <c r="G1257" s="7">
        <f ca="1">+SUM(OFFSET(IS_Data!D1257,0,(-2015+'Summary P&amp;L'!$D$6)*12+'Summary P&amp;L'!$B$1-1):OFFSET(IS_Data!D1257,0,(-2015+'Summary P&amp;L'!$D$6)*12*2-1))</f>
        <v>0</v>
      </c>
    </row>
    <row r="1258" spans="1:7" x14ac:dyDescent="0.5">
      <c r="A1258" s="9">
        <f>+IS_Data!C1258</f>
        <v>0</v>
      </c>
      <c r="C1258" s="9">
        <f>+IS_Data!A1258</f>
        <v>0</v>
      </c>
      <c r="D1258" s="9">
        <f ca="1">+SUM(OFFSET(IS_Data!D1258,0,('Summary P&amp;L'!$D$6-2018-1)*12):OFFSET(IS_Data!D1258,0,('Summary P&amp;L'!$D$6-2018-1)*12+'Summary P&amp;L'!$B$2-1))</f>
        <v>0</v>
      </c>
      <c r="E1258" s="9">
        <f ca="1">OFFSET(IS_Data!D1258,0,('Summary P&amp;L'!$D$6-2018)*12+'Summary P&amp;L'!$B$2-1)</f>
        <v>0</v>
      </c>
      <c r="F1258" s="9">
        <f ca="1">OFFSET(IS_Data!D1258,0,('Summary P&amp;L'!$D$6-2018-1)*12+'Summary P&amp;L'!$B$2-1)</f>
        <v>0</v>
      </c>
      <c r="G1258" s="7">
        <f ca="1">+SUM(OFFSET(IS_Data!D1258,0,(-2015+'Summary P&amp;L'!$D$6)*12+'Summary P&amp;L'!$B$1-1):OFFSET(IS_Data!D1258,0,(-2015+'Summary P&amp;L'!$D$6)*12*2-1))</f>
        <v>0</v>
      </c>
    </row>
    <row r="1259" spans="1:7" x14ac:dyDescent="0.5">
      <c r="A1259" s="9">
        <f>+IS_Data!C1259</f>
        <v>0</v>
      </c>
      <c r="C1259" s="9">
        <f>+IS_Data!A1259</f>
        <v>0</v>
      </c>
      <c r="D1259" s="9">
        <f ca="1">+SUM(OFFSET(IS_Data!D1259,0,('Summary P&amp;L'!$D$6-2018-1)*12):OFFSET(IS_Data!D1259,0,('Summary P&amp;L'!$D$6-2018-1)*12+'Summary P&amp;L'!$B$2-1))</f>
        <v>0</v>
      </c>
      <c r="E1259" s="9">
        <f ca="1">OFFSET(IS_Data!D1259,0,('Summary P&amp;L'!$D$6-2018)*12+'Summary P&amp;L'!$B$2-1)</f>
        <v>0</v>
      </c>
      <c r="F1259" s="9">
        <f ca="1">OFFSET(IS_Data!D1259,0,('Summary P&amp;L'!$D$6-2018-1)*12+'Summary P&amp;L'!$B$2-1)</f>
        <v>0</v>
      </c>
      <c r="G1259" s="7">
        <f ca="1">+SUM(OFFSET(IS_Data!D1259,0,(-2015+'Summary P&amp;L'!$D$6)*12+'Summary P&amp;L'!$B$1-1):OFFSET(IS_Data!D1259,0,(-2015+'Summary P&amp;L'!$D$6)*12*2-1))</f>
        <v>0</v>
      </c>
    </row>
    <row r="1260" spans="1:7" x14ac:dyDescent="0.5">
      <c r="A1260" s="9">
        <f>+IS_Data!C1260</f>
        <v>0</v>
      </c>
      <c r="C1260" s="9">
        <f>+IS_Data!A1260</f>
        <v>0</v>
      </c>
      <c r="D1260" s="9">
        <f ca="1">+SUM(OFFSET(IS_Data!D1260,0,('Summary P&amp;L'!$D$6-2018-1)*12):OFFSET(IS_Data!D1260,0,('Summary P&amp;L'!$D$6-2018-1)*12+'Summary P&amp;L'!$B$2-1))</f>
        <v>0</v>
      </c>
      <c r="E1260" s="9">
        <f ca="1">OFFSET(IS_Data!D1260,0,('Summary P&amp;L'!$D$6-2018)*12+'Summary P&amp;L'!$B$2-1)</f>
        <v>0</v>
      </c>
      <c r="F1260" s="9">
        <f ca="1">OFFSET(IS_Data!D1260,0,('Summary P&amp;L'!$D$6-2018-1)*12+'Summary P&amp;L'!$B$2-1)</f>
        <v>0</v>
      </c>
      <c r="G1260" s="7">
        <f ca="1">+SUM(OFFSET(IS_Data!D1260,0,(-2015+'Summary P&amp;L'!$D$6)*12+'Summary P&amp;L'!$B$1-1):OFFSET(IS_Data!D1260,0,(-2015+'Summary P&amp;L'!$D$6)*12*2-1))</f>
        <v>0</v>
      </c>
    </row>
    <row r="1261" spans="1:7" x14ac:dyDescent="0.5">
      <c r="A1261" s="9">
        <f>+IS_Data!C1261</f>
        <v>0</v>
      </c>
      <c r="C1261" s="9">
        <f>+IS_Data!A1261</f>
        <v>0</v>
      </c>
      <c r="D1261" s="9">
        <f ca="1">+SUM(OFFSET(IS_Data!D1261,0,('Summary P&amp;L'!$D$6-2018-1)*12):OFFSET(IS_Data!D1261,0,('Summary P&amp;L'!$D$6-2018-1)*12+'Summary P&amp;L'!$B$2-1))</f>
        <v>0</v>
      </c>
      <c r="E1261" s="9">
        <f ca="1">OFFSET(IS_Data!D1261,0,('Summary P&amp;L'!$D$6-2018)*12+'Summary P&amp;L'!$B$2-1)</f>
        <v>0</v>
      </c>
      <c r="F1261" s="9">
        <f ca="1">OFFSET(IS_Data!D1261,0,('Summary P&amp;L'!$D$6-2018-1)*12+'Summary P&amp;L'!$B$2-1)</f>
        <v>0</v>
      </c>
      <c r="G1261" s="7">
        <f ca="1">+SUM(OFFSET(IS_Data!D1261,0,(-2015+'Summary P&amp;L'!$D$6)*12+'Summary P&amp;L'!$B$1-1):OFFSET(IS_Data!D1261,0,(-2015+'Summary P&amp;L'!$D$6)*12*2-1))</f>
        <v>0</v>
      </c>
    </row>
    <row r="1262" spans="1:7" x14ac:dyDescent="0.5">
      <c r="A1262" s="9">
        <f>+IS_Data!C1262</f>
        <v>0</v>
      </c>
      <c r="C1262" s="9">
        <f>+IS_Data!A1262</f>
        <v>0</v>
      </c>
      <c r="D1262" s="9">
        <f ca="1">+SUM(OFFSET(IS_Data!D1262,0,('Summary P&amp;L'!$D$6-2018-1)*12):OFFSET(IS_Data!D1262,0,('Summary P&amp;L'!$D$6-2018-1)*12+'Summary P&amp;L'!$B$2-1))</f>
        <v>0</v>
      </c>
      <c r="E1262" s="9">
        <f ca="1">OFFSET(IS_Data!D1262,0,('Summary P&amp;L'!$D$6-2018)*12+'Summary P&amp;L'!$B$2-1)</f>
        <v>0</v>
      </c>
      <c r="F1262" s="9">
        <f ca="1">OFFSET(IS_Data!D1262,0,('Summary P&amp;L'!$D$6-2018-1)*12+'Summary P&amp;L'!$B$2-1)</f>
        <v>0</v>
      </c>
      <c r="G1262" s="7">
        <f ca="1">+SUM(OFFSET(IS_Data!D1262,0,(-2015+'Summary P&amp;L'!$D$6)*12+'Summary P&amp;L'!$B$1-1):OFFSET(IS_Data!D1262,0,(-2015+'Summary P&amp;L'!$D$6)*12*2-1))</f>
        <v>0</v>
      </c>
    </row>
    <row r="1263" spans="1:7" x14ac:dyDescent="0.5">
      <c r="A1263" s="9">
        <f>+IS_Data!C1263</f>
        <v>0</v>
      </c>
      <c r="C1263" s="9">
        <f>+IS_Data!A1263</f>
        <v>0</v>
      </c>
      <c r="D1263" s="9">
        <f ca="1">+SUM(OFFSET(IS_Data!D1263,0,('Summary P&amp;L'!$D$6-2018-1)*12):OFFSET(IS_Data!D1263,0,('Summary P&amp;L'!$D$6-2018-1)*12+'Summary P&amp;L'!$B$2-1))</f>
        <v>0</v>
      </c>
      <c r="E1263" s="9">
        <f ca="1">OFFSET(IS_Data!D1263,0,('Summary P&amp;L'!$D$6-2018)*12+'Summary P&amp;L'!$B$2-1)</f>
        <v>0</v>
      </c>
      <c r="F1263" s="9">
        <f ca="1">OFFSET(IS_Data!D1263,0,('Summary P&amp;L'!$D$6-2018-1)*12+'Summary P&amp;L'!$B$2-1)</f>
        <v>0</v>
      </c>
      <c r="G1263" s="7">
        <f ca="1">+SUM(OFFSET(IS_Data!D1263,0,(-2015+'Summary P&amp;L'!$D$6)*12+'Summary P&amp;L'!$B$1-1):OFFSET(IS_Data!D1263,0,(-2015+'Summary P&amp;L'!$D$6)*12*2-1))</f>
        <v>0</v>
      </c>
    </row>
    <row r="1264" spans="1:7" x14ac:dyDescent="0.5">
      <c r="A1264" s="9">
        <f>+IS_Data!C1264</f>
        <v>0</v>
      </c>
      <c r="C1264" s="9">
        <f>+IS_Data!A1264</f>
        <v>0</v>
      </c>
      <c r="D1264" s="9">
        <f ca="1">+SUM(OFFSET(IS_Data!D1264,0,('Summary P&amp;L'!$D$6-2018-1)*12):OFFSET(IS_Data!D1264,0,('Summary P&amp;L'!$D$6-2018-1)*12+'Summary P&amp;L'!$B$2-1))</f>
        <v>0</v>
      </c>
      <c r="E1264" s="9">
        <f ca="1">OFFSET(IS_Data!D1264,0,('Summary P&amp;L'!$D$6-2018)*12+'Summary P&amp;L'!$B$2-1)</f>
        <v>0</v>
      </c>
      <c r="F1264" s="9">
        <f ca="1">OFFSET(IS_Data!D1264,0,('Summary P&amp;L'!$D$6-2018-1)*12+'Summary P&amp;L'!$B$2-1)</f>
        <v>0</v>
      </c>
      <c r="G1264" s="7">
        <f ca="1">+SUM(OFFSET(IS_Data!D1264,0,(-2015+'Summary P&amp;L'!$D$6)*12+'Summary P&amp;L'!$B$1-1):OFFSET(IS_Data!D1264,0,(-2015+'Summary P&amp;L'!$D$6)*12*2-1))</f>
        <v>0</v>
      </c>
    </row>
    <row r="1265" spans="1:7" x14ac:dyDescent="0.5">
      <c r="A1265" s="9">
        <f>+IS_Data!C1265</f>
        <v>0</v>
      </c>
      <c r="C1265" s="9">
        <f>+IS_Data!A1265</f>
        <v>0</v>
      </c>
      <c r="D1265" s="9">
        <f ca="1">+SUM(OFFSET(IS_Data!D1265,0,('Summary P&amp;L'!$D$6-2018-1)*12):OFFSET(IS_Data!D1265,0,('Summary P&amp;L'!$D$6-2018-1)*12+'Summary P&amp;L'!$B$2-1))</f>
        <v>0</v>
      </c>
      <c r="E1265" s="9">
        <f ca="1">OFFSET(IS_Data!D1265,0,('Summary P&amp;L'!$D$6-2018)*12+'Summary P&amp;L'!$B$2-1)</f>
        <v>0</v>
      </c>
      <c r="F1265" s="9">
        <f ca="1">OFFSET(IS_Data!D1265,0,('Summary P&amp;L'!$D$6-2018-1)*12+'Summary P&amp;L'!$B$2-1)</f>
        <v>0</v>
      </c>
      <c r="G1265" s="7">
        <f ca="1">+SUM(OFFSET(IS_Data!D1265,0,(-2015+'Summary P&amp;L'!$D$6)*12+'Summary P&amp;L'!$B$1-1):OFFSET(IS_Data!D1265,0,(-2015+'Summary P&amp;L'!$D$6)*12*2-1))</f>
        <v>0</v>
      </c>
    </row>
    <row r="1266" spans="1:7" x14ac:dyDescent="0.5">
      <c r="A1266" s="9">
        <f>+IS_Data!C1266</f>
        <v>0</v>
      </c>
      <c r="C1266" s="9">
        <f>+IS_Data!A1266</f>
        <v>0</v>
      </c>
      <c r="D1266" s="9">
        <f ca="1">+SUM(OFFSET(IS_Data!D1266,0,('Summary P&amp;L'!$D$6-2018-1)*12):OFFSET(IS_Data!D1266,0,('Summary P&amp;L'!$D$6-2018-1)*12+'Summary P&amp;L'!$B$2-1))</f>
        <v>0</v>
      </c>
      <c r="E1266" s="9">
        <f ca="1">OFFSET(IS_Data!D1266,0,('Summary P&amp;L'!$D$6-2018)*12+'Summary P&amp;L'!$B$2-1)</f>
        <v>0</v>
      </c>
      <c r="F1266" s="9">
        <f ca="1">OFFSET(IS_Data!D1266,0,('Summary P&amp;L'!$D$6-2018-1)*12+'Summary P&amp;L'!$B$2-1)</f>
        <v>0</v>
      </c>
      <c r="G1266" s="7">
        <f ca="1">+SUM(OFFSET(IS_Data!D1266,0,(-2015+'Summary P&amp;L'!$D$6)*12+'Summary P&amp;L'!$B$1-1):OFFSET(IS_Data!D1266,0,(-2015+'Summary P&amp;L'!$D$6)*12*2-1))</f>
        <v>0</v>
      </c>
    </row>
    <row r="1267" spans="1:7" x14ac:dyDescent="0.5">
      <c r="A1267" s="9">
        <f>+IS_Data!C1267</f>
        <v>0</v>
      </c>
      <c r="C1267" s="9">
        <f>+IS_Data!A1267</f>
        <v>0</v>
      </c>
      <c r="D1267" s="9">
        <f ca="1">+SUM(OFFSET(IS_Data!D1267,0,('Summary P&amp;L'!$D$6-2018-1)*12):OFFSET(IS_Data!D1267,0,('Summary P&amp;L'!$D$6-2018-1)*12+'Summary P&amp;L'!$B$2-1))</f>
        <v>0</v>
      </c>
      <c r="E1267" s="9">
        <f ca="1">OFFSET(IS_Data!D1267,0,('Summary P&amp;L'!$D$6-2018)*12+'Summary P&amp;L'!$B$2-1)</f>
        <v>0</v>
      </c>
      <c r="F1267" s="9">
        <f ca="1">OFFSET(IS_Data!D1267,0,('Summary P&amp;L'!$D$6-2018-1)*12+'Summary P&amp;L'!$B$2-1)</f>
        <v>0</v>
      </c>
      <c r="G1267" s="7">
        <f ca="1">+SUM(OFFSET(IS_Data!D1267,0,(-2015+'Summary P&amp;L'!$D$6)*12+'Summary P&amp;L'!$B$1-1):OFFSET(IS_Data!D1267,0,(-2015+'Summary P&amp;L'!$D$6)*12*2-1))</f>
        <v>0</v>
      </c>
    </row>
    <row r="1268" spans="1:7" x14ac:dyDescent="0.5">
      <c r="A1268" s="9">
        <f>+IS_Data!C1268</f>
        <v>0</v>
      </c>
      <c r="C1268" s="9">
        <f>+IS_Data!A1268</f>
        <v>0</v>
      </c>
      <c r="D1268" s="9">
        <f ca="1">+SUM(OFFSET(IS_Data!D1268,0,('Summary P&amp;L'!$D$6-2018-1)*12):OFFSET(IS_Data!D1268,0,('Summary P&amp;L'!$D$6-2018-1)*12+'Summary P&amp;L'!$B$2-1))</f>
        <v>0</v>
      </c>
      <c r="E1268" s="9">
        <f ca="1">OFFSET(IS_Data!D1268,0,('Summary P&amp;L'!$D$6-2018)*12+'Summary P&amp;L'!$B$2-1)</f>
        <v>0</v>
      </c>
      <c r="F1268" s="9">
        <f ca="1">OFFSET(IS_Data!D1268,0,('Summary P&amp;L'!$D$6-2018-1)*12+'Summary P&amp;L'!$B$2-1)</f>
        <v>0</v>
      </c>
      <c r="G1268" s="7">
        <f ca="1">+SUM(OFFSET(IS_Data!D1268,0,(-2015+'Summary P&amp;L'!$D$6)*12+'Summary P&amp;L'!$B$1-1):OFFSET(IS_Data!D1268,0,(-2015+'Summary P&amp;L'!$D$6)*12*2-1))</f>
        <v>0</v>
      </c>
    </row>
    <row r="1269" spans="1:7" x14ac:dyDescent="0.5">
      <c r="A1269" s="9">
        <f>+IS_Data!C1269</f>
        <v>0</v>
      </c>
      <c r="C1269" s="9">
        <f>+IS_Data!A1269</f>
        <v>0</v>
      </c>
      <c r="D1269" s="9">
        <f ca="1">+SUM(OFFSET(IS_Data!D1269,0,('Summary P&amp;L'!$D$6-2018-1)*12):OFFSET(IS_Data!D1269,0,('Summary P&amp;L'!$D$6-2018-1)*12+'Summary P&amp;L'!$B$2-1))</f>
        <v>0</v>
      </c>
      <c r="E1269" s="9">
        <f ca="1">OFFSET(IS_Data!D1269,0,('Summary P&amp;L'!$D$6-2018)*12+'Summary P&amp;L'!$B$2-1)</f>
        <v>0</v>
      </c>
      <c r="F1269" s="9">
        <f ca="1">OFFSET(IS_Data!D1269,0,('Summary P&amp;L'!$D$6-2018-1)*12+'Summary P&amp;L'!$B$2-1)</f>
        <v>0</v>
      </c>
      <c r="G1269" s="7">
        <f ca="1">+SUM(OFFSET(IS_Data!D1269,0,(-2015+'Summary P&amp;L'!$D$6)*12+'Summary P&amp;L'!$B$1-1):OFFSET(IS_Data!D1269,0,(-2015+'Summary P&amp;L'!$D$6)*12*2-1))</f>
        <v>0</v>
      </c>
    </row>
    <row r="1270" spans="1:7" x14ac:dyDescent="0.5">
      <c r="A1270" s="9">
        <f>+IS_Data!C1270</f>
        <v>0</v>
      </c>
      <c r="C1270" s="9">
        <f>+IS_Data!A1270</f>
        <v>0</v>
      </c>
      <c r="D1270" s="9">
        <f ca="1">+SUM(OFFSET(IS_Data!D1270,0,('Summary P&amp;L'!$D$6-2018-1)*12):OFFSET(IS_Data!D1270,0,('Summary P&amp;L'!$D$6-2018-1)*12+'Summary P&amp;L'!$B$2-1))</f>
        <v>0</v>
      </c>
      <c r="E1270" s="9">
        <f ca="1">OFFSET(IS_Data!D1270,0,('Summary P&amp;L'!$D$6-2018)*12+'Summary P&amp;L'!$B$2-1)</f>
        <v>0</v>
      </c>
      <c r="F1270" s="9">
        <f ca="1">OFFSET(IS_Data!D1270,0,('Summary P&amp;L'!$D$6-2018-1)*12+'Summary P&amp;L'!$B$2-1)</f>
        <v>0</v>
      </c>
      <c r="G1270" s="7">
        <f ca="1">+SUM(OFFSET(IS_Data!D1270,0,(-2015+'Summary P&amp;L'!$D$6)*12+'Summary P&amp;L'!$B$1-1):OFFSET(IS_Data!D1270,0,(-2015+'Summary P&amp;L'!$D$6)*12*2-1))</f>
        <v>0</v>
      </c>
    </row>
    <row r="1271" spans="1:7" x14ac:dyDescent="0.5">
      <c r="A1271" s="9">
        <f>+IS_Data!C1271</f>
        <v>0</v>
      </c>
      <c r="C1271" s="9">
        <f>+IS_Data!A1271</f>
        <v>0</v>
      </c>
      <c r="D1271" s="9">
        <f ca="1">+SUM(OFFSET(IS_Data!D1271,0,('Summary P&amp;L'!$D$6-2018-1)*12):OFFSET(IS_Data!D1271,0,('Summary P&amp;L'!$D$6-2018-1)*12+'Summary P&amp;L'!$B$2-1))</f>
        <v>0</v>
      </c>
      <c r="E1271" s="9">
        <f ca="1">OFFSET(IS_Data!D1271,0,('Summary P&amp;L'!$D$6-2018)*12+'Summary P&amp;L'!$B$2-1)</f>
        <v>0</v>
      </c>
      <c r="F1271" s="9">
        <f ca="1">OFFSET(IS_Data!D1271,0,('Summary P&amp;L'!$D$6-2018-1)*12+'Summary P&amp;L'!$B$2-1)</f>
        <v>0</v>
      </c>
      <c r="G1271" s="7">
        <f ca="1">+SUM(OFFSET(IS_Data!D1271,0,(-2015+'Summary P&amp;L'!$D$6)*12+'Summary P&amp;L'!$B$1-1):OFFSET(IS_Data!D1271,0,(-2015+'Summary P&amp;L'!$D$6)*12*2-1))</f>
        <v>0</v>
      </c>
    </row>
    <row r="1272" spans="1:7" x14ac:dyDescent="0.5">
      <c r="A1272" s="9">
        <f>+IS_Data!C1272</f>
        <v>0</v>
      </c>
      <c r="C1272" s="9">
        <f>+IS_Data!A1272</f>
        <v>0</v>
      </c>
      <c r="D1272" s="9">
        <f ca="1">+SUM(OFFSET(IS_Data!D1272,0,('Summary P&amp;L'!$D$6-2018-1)*12):OFFSET(IS_Data!D1272,0,('Summary P&amp;L'!$D$6-2018-1)*12+'Summary P&amp;L'!$B$2-1))</f>
        <v>0</v>
      </c>
      <c r="E1272" s="9">
        <f ca="1">OFFSET(IS_Data!D1272,0,('Summary P&amp;L'!$D$6-2018)*12+'Summary P&amp;L'!$B$2-1)</f>
        <v>0</v>
      </c>
      <c r="F1272" s="9">
        <f ca="1">OFFSET(IS_Data!D1272,0,('Summary P&amp;L'!$D$6-2018-1)*12+'Summary P&amp;L'!$B$2-1)</f>
        <v>0</v>
      </c>
      <c r="G1272" s="7">
        <f ca="1">+SUM(OFFSET(IS_Data!D1272,0,(-2015+'Summary P&amp;L'!$D$6)*12+'Summary P&amp;L'!$B$1-1):OFFSET(IS_Data!D1272,0,(-2015+'Summary P&amp;L'!$D$6)*12*2-1))</f>
        <v>0</v>
      </c>
    </row>
    <row r="1273" spans="1:7" x14ac:dyDescent="0.5">
      <c r="A1273" s="9">
        <f>+IS_Data!C1273</f>
        <v>0</v>
      </c>
      <c r="C1273" s="9">
        <f>+IS_Data!A1273</f>
        <v>0</v>
      </c>
      <c r="D1273" s="9">
        <f ca="1">+SUM(OFFSET(IS_Data!D1273,0,('Summary P&amp;L'!$D$6-2018-1)*12):OFFSET(IS_Data!D1273,0,('Summary P&amp;L'!$D$6-2018-1)*12+'Summary P&amp;L'!$B$2-1))</f>
        <v>0</v>
      </c>
      <c r="E1273" s="9">
        <f ca="1">OFFSET(IS_Data!D1273,0,('Summary P&amp;L'!$D$6-2018)*12+'Summary P&amp;L'!$B$2-1)</f>
        <v>0</v>
      </c>
      <c r="F1273" s="9">
        <f ca="1">OFFSET(IS_Data!D1273,0,('Summary P&amp;L'!$D$6-2018-1)*12+'Summary P&amp;L'!$B$2-1)</f>
        <v>0</v>
      </c>
      <c r="G1273" s="7">
        <f ca="1">+SUM(OFFSET(IS_Data!D1273,0,(-2015+'Summary P&amp;L'!$D$6)*12+'Summary P&amp;L'!$B$1-1):OFFSET(IS_Data!D1273,0,(-2015+'Summary P&amp;L'!$D$6)*12*2-1))</f>
        <v>0</v>
      </c>
    </row>
    <row r="1274" spans="1:7" x14ac:dyDescent="0.5">
      <c r="A1274" s="9">
        <f>+IS_Data!C1274</f>
        <v>0</v>
      </c>
      <c r="C1274" s="9">
        <f>+IS_Data!A1274</f>
        <v>0</v>
      </c>
      <c r="D1274" s="9">
        <f ca="1">+SUM(OFFSET(IS_Data!D1274,0,('Summary P&amp;L'!$D$6-2018-1)*12):OFFSET(IS_Data!D1274,0,('Summary P&amp;L'!$D$6-2018-1)*12+'Summary P&amp;L'!$B$2-1))</f>
        <v>0</v>
      </c>
      <c r="E1274" s="9">
        <f ca="1">OFFSET(IS_Data!D1274,0,('Summary P&amp;L'!$D$6-2018)*12+'Summary P&amp;L'!$B$2-1)</f>
        <v>0</v>
      </c>
      <c r="F1274" s="9">
        <f ca="1">OFFSET(IS_Data!D1274,0,('Summary P&amp;L'!$D$6-2018-1)*12+'Summary P&amp;L'!$B$2-1)</f>
        <v>0</v>
      </c>
      <c r="G1274" s="7">
        <f ca="1">+SUM(OFFSET(IS_Data!D1274,0,(-2015+'Summary P&amp;L'!$D$6)*12+'Summary P&amp;L'!$B$1-1):OFFSET(IS_Data!D1274,0,(-2015+'Summary P&amp;L'!$D$6)*12*2-1))</f>
        <v>0</v>
      </c>
    </row>
    <row r="1275" spans="1:7" x14ac:dyDescent="0.5">
      <c r="A1275" s="9">
        <f>+IS_Data!C1275</f>
        <v>0</v>
      </c>
      <c r="C1275" s="9">
        <f>+IS_Data!A1275</f>
        <v>0</v>
      </c>
      <c r="D1275" s="9">
        <f ca="1">+SUM(OFFSET(IS_Data!D1275,0,('Summary P&amp;L'!$D$6-2018-1)*12):OFFSET(IS_Data!D1275,0,('Summary P&amp;L'!$D$6-2018-1)*12+'Summary P&amp;L'!$B$2-1))</f>
        <v>0</v>
      </c>
      <c r="E1275" s="9">
        <f ca="1">OFFSET(IS_Data!D1275,0,('Summary P&amp;L'!$D$6-2018)*12+'Summary P&amp;L'!$B$2-1)</f>
        <v>0</v>
      </c>
      <c r="F1275" s="9">
        <f ca="1">OFFSET(IS_Data!D1275,0,('Summary P&amp;L'!$D$6-2018-1)*12+'Summary P&amp;L'!$B$2-1)</f>
        <v>0</v>
      </c>
      <c r="G1275" s="7">
        <f ca="1">+SUM(OFFSET(IS_Data!D1275,0,(-2015+'Summary P&amp;L'!$D$6)*12+'Summary P&amp;L'!$B$1-1):OFFSET(IS_Data!D1275,0,(-2015+'Summary P&amp;L'!$D$6)*12*2-1))</f>
        <v>0</v>
      </c>
    </row>
    <row r="1276" spans="1:7" x14ac:dyDescent="0.5">
      <c r="A1276" s="9">
        <f>+IS_Data!C1276</f>
        <v>0</v>
      </c>
      <c r="C1276" s="9">
        <f>+IS_Data!A1276</f>
        <v>0</v>
      </c>
      <c r="D1276" s="9">
        <f ca="1">+SUM(OFFSET(IS_Data!D1276,0,('Summary P&amp;L'!$D$6-2018-1)*12):OFFSET(IS_Data!D1276,0,('Summary P&amp;L'!$D$6-2018-1)*12+'Summary P&amp;L'!$B$2-1))</f>
        <v>0</v>
      </c>
      <c r="E1276" s="9">
        <f ca="1">OFFSET(IS_Data!D1276,0,('Summary P&amp;L'!$D$6-2018)*12+'Summary P&amp;L'!$B$2-1)</f>
        <v>0</v>
      </c>
      <c r="F1276" s="9">
        <f ca="1">OFFSET(IS_Data!D1276,0,('Summary P&amp;L'!$D$6-2018-1)*12+'Summary P&amp;L'!$B$2-1)</f>
        <v>0</v>
      </c>
      <c r="G1276" s="7">
        <f ca="1">+SUM(OFFSET(IS_Data!D1276,0,(-2015+'Summary P&amp;L'!$D$6)*12+'Summary P&amp;L'!$B$1-1):OFFSET(IS_Data!D1276,0,(-2015+'Summary P&amp;L'!$D$6)*12*2-1))</f>
        <v>0</v>
      </c>
    </row>
    <row r="1277" spans="1:7" x14ac:dyDescent="0.5">
      <c r="A1277" s="9">
        <f>+IS_Data!C1277</f>
        <v>0</v>
      </c>
      <c r="C1277" s="9">
        <f>+IS_Data!A1277</f>
        <v>0</v>
      </c>
      <c r="D1277" s="9">
        <f ca="1">+SUM(OFFSET(IS_Data!D1277,0,('Summary P&amp;L'!$D$6-2018-1)*12):OFFSET(IS_Data!D1277,0,('Summary P&amp;L'!$D$6-2018-1)*12+'Summary P&amp;L'!$B$2-1))</f>
        <v>0</v>
      </c>
      <c r="E1277" s="9">
        <f ca="1">OFFSET(IS_Data!D1277,0,('Summary P&amp;L'!$D$6-2018)*12+'Summary P&amp;L'!$B$2-1)</f>
        <v>0</v>
      </c>
      <c r="F1277" s="9">
        <f ca="1">OFFSET(IS_Data!D1277,0,('Summary P&amp;L'!$D$6-2018-1)*12+'Summary P&amp;L'!$B$2-1)</f>
        <v>0</v>
      </c>
      <c r="G1277" s="7">
        <f ca="1">+SUM(OFFSET(IS_Data!D1277,0,(-2015+'Summary P&amp;L'!$D$6)*12+'Summary P&amp;L'!$B$1-1):OFFSET(IS_Data!D1277,0,(-2015+'Summary P&amp;L'!$D$6)*12*2-1))</f>
        <v>0</v>
      </c>
    </row>
    <row r="1278" spans="1:7" x14ac:dyDescent="0.5">
      <c r="A1278" s="9">
        <f>+IS_Data!C1278</f>
        <v>0</v>
      </c>
      <c r="C1278" s="9">
        <f>+IS_Data!A1278</f>
        <v>0</v>
      </c>
      <c r="D1278" s="9">
        <f ca="1">+SUM(OFFSET(IS_Data!D1278,0,('Summary P&amp;L'!$D$6-2018-1)*12):OFFSET(IS_Data!D1278,0,('Summary P&amp;L'!$D$6-2018-1)*12+'Summary P&amp;L'!$B$2-1))</f>
        <v>0</v>
      </c>
      <c r="E1278" s="9">
        <f ca="1">OFFSET(IS_Data!D1278,0,('Summary P&amp;L'!$D$6-2018)*12+'Summary P&amp;L'!$B$2-1)</f>
        <v>0</v>
      </c>
      <c r="F1278" s="9">
        <f ca="1">OFFSET(IS_Data!D1278,0,('Summary P&amp;L'!$D$6-2018-1)*12+'Summary P&amp;L'!$B$2-1)</f>
        <v>0</v>
      </c>
      <c r="G1278" s="7">
        <f ca="1">+SUM(OFFSET(IS_Data!D1278,0,(-2015+'Summary P&amp;L'!$D$6)*12+'Summary P&amp;L'!$B$1-1):OFFSET(IS_Data!D1278,0,(-2015+'Summary P&amp;L'!$D$6)*12*2-1))</f>
        <v>0</v>
      </c>
    </row>
    <row r="1279" spans="1:7" x14ac:dyDescent="0.5">
      <c r="A1279" s="9">
        <f>+IS_Data!C1279</f>
        <v>0</v>
      </c>
      <c r="C1279" s="9">
        <f>+IS_Data!A1279</f>
        <v>0</v>
      </c>
      <c r="D1279" s="9">
        <f ca="1">+SUM(OFFSET(IS_Data!D1279,0,('Summary P&amp;L'!$D$6-2018-1)*12):OFFSET(IS_Data!D1279,0,('Summary P&amp;L'!$D$6-2018-1)*12+'Summary P&amp;L'!$B$2-1))</f>
        <v>0</v>
      </c>
      <c r="E1279" s="9">
        <f ca="1">OFFSET(IS_Data!D1279,0,('Summary P&amp;L'!$D$6-2018)*12+'Summary P&amp;L'!$B$2-1)</f>
        <v>0</v>
      </c>
      <c r="F1279" s="9">
        <f ca="1">OFFSET(IS_Data!D1279,0,('Summary P&amp;L'!$D$6-2018-1)*12+'Summary P&amp;L'!$B$2-1)</f>
        <v>0</v>
      </c>
      <c r="G1279" s="7">
        <f ca="1">+SUM(OFFSET(IS_Data!D1279,0,(-2015+'Summary P&amp;L'!$D$6)*12+'Summary P&amp;L'!$B$1-1):OFFSET(IS_Data!D1279,0,(-2015+'Summary P&amp;L'!$D$6)*12*2-1))</f>
        <v>0</v>
      </c>
    </row>
    <row r="1280" spans="1:7" x14ac:dyDescent="0.5">
      <c r="A1280" s="9">
        <f>+IS_Data!C1280</f>
        <v>0</v>
      </c>
      <c r="C1280" s="9">
        <f>+IS_Data!A1280</f>
        <v>0</v>
      </c>
      <c r="D1280" s="9">
        <f ca="1">+SUM(OFFSET(IS_Data!D1280,0,('Summary P&amp;L'!$D$6-2018-1)*12):OFFSET(IS_Data!D1280,0,('Summary P&amp;L'!$D$6-2018-1)*12+'Summary P&amp;L'!$B$2-1))</f>
        <v>0</v>
      </c>
      <c r="E1280" s="9">
        <f ca="1">OFFSET(IS_Data!D1280,0,('Summary P&amp;L'!$D$6-2018)*12+'Summary P&amp;L'!$B$2-1)</f>
        <v>0</v>
      </c>
      <c r="F1280" s="9">
        <f ca="1">OFFSET(IS_Data!D1280,0,('Summary P&amp;L'!$D$6-2018-1)*12+'Summary P&amp;L'!$B$2-1)</f>
        <v>0</v>
      </c>
      <c r="G1280" s="7">
        <f ca="1">+SUM(OFFSET(IS_Data!D1280,0,(-2015+'Summary P&amp;L'!$D$6)*12+'Summary P&amp;L'!$B$1-1):OFFSET(IS_Data!D1280,0,(-2015+'Summary P&amp;L'!$D$6)*12*2-1))</f>
        <v>0</v>
      </c>
    </row>
    <row r="1281" spans="1:7" x14ac:dyDescent="0.5">
      <c r="A1281" s="9">
        <f>+IS_Data!C1281</f>
        <v>0</v>
      </c>
      <c r="C1281" s="9">
        <f>+IS_Data!A1281</f>
        <v>0</v>
      </c>
      <c r="D1281" s="9">
        <f ca="1">+SUM(OFFSET(IS_Data!D1281,0,('Summary P&amp;L'!$D$6-2018-1)*12):OFFSET(IS_Data!D1281,0,('Summary P&amp;L'!$D$6-2018-1)*12+'Summary P&amp;L'!$B$2-1))</f>
        <v>0</v>
      </c>
      <c r="E1281" s="9">
        <f ca="1">OFFSET(IS_Data!D1281,0,('Summary P&amp;L'!$D$6-2018)*12+'Summary P&amp;L'!$B$2-1)</f>
        <v>0</v>
      </c>
      <c r="F1281" s="9">
        <f ca="1">OFFSET(IS_Data!D1281,0,('Summary P&amp;L'!$D$6-2018-1)*12+'Summary P&amp;L'!$B$2-1)</f>
        <v>0</v>
      </c>
      <c r="G1281" s="7">
        <f ca="1">+SUM(OFFSET(IS_Data!D1281,0,(-2015+'Summary P&amp;L'!$D$6)*12+'Summary P&amp;L'!$B$1-1):OFFSET(IS_Data!D1281,0,(-2015+'Summary P&amp;L'!$D$6)*12*2-1))</f>
        <v>0</v>
      </c>
    </row>
    <row r="1282" spans="1:7" x14ac:dyDescent="0.5">
      <c r="A1282" s="9">
        <f>+IS_Data!C1282</f>
        <v>0</v>
      </c>
      <c r="C1282" s="9">
        <f>+IS_Data!A1282</f>
        <v>0</v>
      </c>
      <c r="D1282" s="9">
        <f ca="1">+SUM(OFFSET(IS_Data!D1282,0,('Summary P&amp;L'!$D$6-2018-1)*12):OFFSET(IS_Data!D1282,0,('Summary P&amp;L'!$D$6-2018-1)*12+'Summary P&amp;L'!$B$2-1))</f>
        <v>0</v>
      </c>
      <c r="E1282" s="9">
        <f ca="1">OFFSET(IS_Data!D1282,0,('Summary P&amp;L'!$D$6-2018)*12+'Summary P&amp;L'!$B$2-1)</f>
        <v>0</v>
      </c>
      <c r="F1282" s="9">
        <f ca="1">OFFSET(IS_Data!D1282,0,('Summary P&amp;L'!$D$6-2018-1)*12+'Summary P&amp;L'!$B$2-1)</f>
        <v>0</v>
      </c>
      <c r="G1282" s="7">
        <f ca="1">+SUM(OFFSET(IS_Data!D1282,0,(-2015+'Summary P&amp;L'!$D$6)*12+'Summary P&amp;L'!$B$1-1):OFFSET(IS_Data!D1282,0,(-2015+'Summary P&amp;L'!$D$6)*12*2-1))</f>
        <v>0</v>
      </c>
    </row>
    <row r="1283" spans="1:7" x14ac:dyDescent="0.5">
      <c r="A1283" s="9">
        <f>+IS_Data!C1283</f>
        <v>0</v>
      </c>
      <c r="C1283" s="9">
        <f>+IS_Data!A1283</f>
        <v>0</v>
      </c>
      <c r="D1283" s="9">
        <f ca="1">+SUM(OFFSET(IS_Data!D1283,0,('Summary P&amp;L'!$D$6-2018-1)*12):OFFSET(IS_Data!D1283,0,('Summary P&amp;L'!$D$6-2018-1)*12+'Summary P&amp;L'!$B$2-1))</f>
        <v>0</v>
      </c>
      <c r="E1283" s="9">
        <f ca="1">OFFSET(IS_Data!D1283,0,('Summary P&amp;L'!$D$6-2018)*12+'Summary P&amp;L'!$B$2-1)</f>
        <v>0</v>
      </c>
      <c r="F1283" s="9">
        <f ca="1">OFFSET(IS_Data!D1283,0,('Summary P&amp;L'!$D$6-2018-1)*12+'Summary P&amp;L'!$B$2-1)</f>
        <v>0</v>
      </c>
      <c r="G1283" s="7">
        <f ca="1">+SUM(OFFSET(IS_Data!D1283,0,(-2015+'Summary P&amp;L'!$D$6)*12+'Summary P&amp;L'!$B$1-1):OFFSET(IS_Data!D1283,0,(-2015+'Summary P&amp;L'!$D$6)*12*2-1))</f>
        <v>0</v>
      </c>
    </row>
    <row r="1284" spans="1:7" x14ac:dyDescent="0.5">
      <c r="A1284" s="9">
        <f>+IS_Data!C1284</f>
        <v>0</v>
      </c>
      <c r="C1284" s="9">
        <f>+IS_Data!A1284</f>
        <v>0</v>
      </c>
      <c r="D1284" s="9">
        <f ca="1">+SUM(OFFSET(IS_Data!D1284,0,('Summary P&amp;L'!$D$6-2018-1)*12):OFFSET(IS_Data!D1284,0,('Summary P&amp;L'!$D$6-2018-1)*12+'Summary P&amp;L'!$B$2-1))</f>
        <v>0</v>
      </c>
      <c r="E1284" s="9">
        <f ca="1">OFFSET(IS_Data!D1284,0,('Summary P&amp;L'!$D$6-2018)*12+'Summary P&amp;L'!$B$2-1)</f>
        <v>0</v>
      </c>
      <c r="F1284" s="9">
        <f ca="1">OFFSET(IS_Data!D1284,0,('Summary P&amp;L'!$D$6-2018-1)*12+'Summary P&amp;L'!$B$2-1)</f>
        <v>0</v>
      </c>
      <c r="G1284" s="7">
        <f ca="1">+SUM(OFFSET(IS_Data!D1284,0,(-2015+'Summary P&amp;L'!$D$6)*12+'Summary P&amp;L'!$B$1-1):OFFSET(IS_Data!D1284,0,(-2015+'Summary P&amp;L'!$D$6)*12*2-1))</f>
        <v>0</v>
      </c>
    </row>
    <row r="1285" spans="1:7" x14ac:dyDescent="0.5">
      <c r="A1285" s="9">
        <f>+IS_Data!C1285</f>
        <v>0</v>
      </c>
      <c r="C1285" s="9">
        <f>+IS_Data!A1285</f>
        <v>0</v>
      </c>
      <c r="D1285" s="9">
        <f ca="1">+SUM(OFFSET(IS_Data!D1285,0,('Summary P&amp;L'!$D$6-2018-1)*12):OFFSET(IS_Data!D1285,0,('Summary P&amp;L'!$D$6-2018-1)*12+'Summary P&amp;L'!$B$2-1))</f>
        <v>0</v>
      </c>
      <c r="E1285" s="9">
        <f ca="1">OFFSET(IS_Data!D1285,0,('Summary P&amp;L'!$D$6-2018)*12+'Summary P&amp;L'!$B$2-1)</f>
        <v>0</v>
      </c>
      <c r="F1285" s="9">
        <f ca="1">OFFSET(IS_Data!D1285,0,('Summary P&amp;L'!$D$6-2018-1)*12+'Summary P&amp;L'!$B$2-1)</f>
        <v>0</v>
      </c>
      <c r="G1285" s="7">
        <f ca="1">+SUM(OFFSET(IS_Data!D1285,0,(-2015+'Summary P&amp;L'!$D$6)*12+'Summary P&amp;L'!$B$1-1):OFFSET(IS_Data!D1285,0,(-2015+'Summary P&amp;L'!$D$6)*12*2-1))</f>
        <v>0</v>
      </c>
    </row>
    <row r="1286" spans="1:7" x14ac:dyDescent="0.5">
      <c r="A1286" s="9">
        <f>+IS_Data!C1286</f>
        <v>0</v>
      </c>
      <c r="C1286" s="9">
        <f>+IS_Data!A1286</f>
        <v>0</v>
      </c>
      <c r="D1286" s="9">
        <f ca="1">+SUM(OFFSET(IS_Data!D1286,0,('Summary P&amp;L'!$D$6-2018-1)*12):OFFSET(IS_Data!D1286,0,('Summary P&amp;L'!$D$6-2018-1)*12+'Summary P&amp;L'!$B$2-1))</f>
        <v>0</v>
      </c>
      <c r="E1286" s="9">
        <f ca="1">OFFSET(IS_Data!D1286,0,('Summary P&amp;L'!$D$6-2018)*12+'Summary P&amp;L'!$B$2-1)</f>
        <v>0</v>
      </c>
      <c r="F1286" s="9">
        <f ca="1">OFFSET(IS_Data!D1286,0,('Summary P&amp;L'!$D$6-2018-1)*12+'Summary P&amp;L'!$B$2-1)</f>
        <v>0</v>
      </c>
      <c r="G1286" s="7">
        <f ca="1">+SUM(OFFSET(IS_Data!D1286,0,(-2015+'Summary P&amp;L'!$D$6)*12+'Summary P&amp;L'!$B$1-1):OFFSET(IS_Data!D1286,0,(-2015+'Summary P&amp;L'!$D$6)*12*2-1))</f>
        <v>0</v>
      </c>
    </row>
    <row r="1287" spans="1:7" x14ac:dyDescent="0.5">
      <c r="A1287" s="9">
        <f>+IS_Data!C1287</f>
        <v>0</v>
      </c>
      <c r="C1287" s="9">
        <f>+IS_Data!A1287</f>
        <v>0</v>
      </c>
      <c r="D1287" s="9">
        <f ca="1">+SUM(OFFSET(IS_Data!D1287,0,('Summary P&amp;L'!$D$6-2018-1)*12):OFFSET(IS_Data!D1287,0,('Summary P&amp;L'!$D$6-2018-1)*12+'Summary P&amp;L'!$B$2-1))</f>
        <v>0</v>
      </c>
      <c r="E1287" s="9">
        <f ca="1">OFFSET(IS_Data!D1287,0,('Summary P&amp;L'!$D$6-2018)*12+'Summary P&amp;L'!$B$2-1)</f>
        <v>0</v>
      </c>
      <c r="F1287" s="9">
        <f ca="1">OFFSET(IS_Data!D1287,0,('Summary P&amp;L'!$D$6-2018-1)*12+'Summary P&amp;L'!$B$2-1)</f>
        <v>0</v>
      </c>
      <c r="G1287" s="7">
        <f ca="1">+SUM(OFFSET(IS_Data!D1287,0,(-2015+'Summary P&amp;L'!$D$6)*12+'Summary P&amp;L'!$B$1-1):OFFSET(IS_Data!D1287,0,(-2015+'Summary P&amp;L'!$D$6)*12*2-1))</f>
        <v>0</v>
      </c>
    </row>
    <row r="1288" spans="1:7" x14ac:dyDescent="0.5">
      <c r="A1288" s="9">
        <f>+IS_Data!C1288</f>
        <v>0</v>
      </c>
      <c r="C1288" s="9">
        <f>+IS_Data!A1288</f>
        <v>0</v>
      </c>
      <c r="D1288" s="9">
        <f ca="1">+SUM(OFFSET(IS_Data!D1288,0,('Summary P&amp;L'!$D$6-2018-1)*12):OFFSET(IS_Data!D1288,0,('Summary P&amp;L'!$D$6-2018-1)*12+'Summary P&amp;L'!$B$2-1))</f>
        <v>0</v>
      </c>
      <c r="E1288" s="9">
        <f ca="1">OFFSET(IS_Data!D1288,0,('Summary P&amp;L'!$D$6-2018)*12+'Summary P&amp;L'!$B$2-1)</f>
        <v>0</v>
      </c>
      <c r="F1288" s="9">
        <f ca="1">OFFSET(IS_Data!D1288,0,('Summary P&amp;L'!$D$6-2018-1)*12+'Summary P&amp;L'!$B$2-1)</f>
        <v>0</v>
      </c>
      <c r="G1288" s="7">
        <f ca="1">+SUM(OFFSET(IS_Data!D1288,0,(-2015+'Summary P&amp;L'!$D$6)*12+'Summary P&amp;L'!$B$1-1):OFFSET(IS_Data!D1288,0,(-2015+'Summary P&amp;L'!$D$6)*12*2-1))</f>
        <v>0</v>
      </c>
    </row>
    <row r="1289" spans="1:7" x14ac:dyDescent="0.5">
      <c r="A1289" s="9">
        <f>+IS_Data!C1289</f>
        <v>0</v>
      </c>
      <c r="C1289" s="9">
        <f>+IS_Data!A1289</f>
        <v>0</v>
      </c>
      <c r="D1289" s="9">
        <f ca="1">+SUM(OFFSET(IS_Data!D1289,0,('Summary P&amp;L'!$D$6-2018-1)*12):OFFSET(IS_Data!D1289,0,('Summary P&amp;L'!$D$6-2018-1)*12+'Summary P&amp;L'!$B$2-1))</f>
        <v>0</v>
      </c>
      <c r="E1289" s="9">
        <f ca="1">OFFSET(IS_Data!D1289,0,('Summary P&amp;L'!$D$6-2018)*12+'Summary P&amp;L'!$B$2-1)</f>
        <v>0</v>
      </c>
      <c r="F1289" s="9">
        <f ca="1">OFFSET(IS_Data!D1289,0,('Summary P&amp;L'!$D$6-2018-1)*12+'Summary P&amp;L'!$B$2-1)</f>
        <v>0</v>
      </c>
      <c r="G1289" s="7">
        <f ca="1">+SUM(OFFSET(IS_Data!D1289,0,(-2015+'Summary P&amp;L'!$D$6)*12+'Summary P&amp;L'!$B$1-1):OFFSET(IS_Data!D1289,0,(-2015+'Summary P&amp;L'!$D$6)*12*2-1))</f>
        <v>0</v>
      </c>
    </row>
    <row r="1290" spans="1:7" x14ac:dyDescent="0.5">
      <c r="A1290" s="9">
        <f>+IS_Data!C1290</f>
        <v>0</v>
      </c>
      <c r="C1290" s="9">
        <f>+IS_Data!A1290</f>
        <v>0</v>
      </c>
      <c r="D1290" s="9">
        <f ca="1">+SUM(OFFSET(IS_Data!D1290,0,('Summary P&amp;L'!$D$6-2018-1)*12):OFFSET(IS_Data!D1290,0,('Summary P&amp;L'!$D$6-2018-1)*12+'Summary P&amp;L'!$B$2-1))</f>
        <v>0</v>
      </c>
      <c r="E1290" s="9">
        <f ca="1">OFFSET(IS_Data!D1290,0,('Summary P&amp;L'!$D$6-2018)*12+'Summary P&amp;L'!$B$2-1)</f>
        <v>0</v>
      </c>
      <c r="F1290" s="9">
        <f ca="1">OFFSET(IS_Data!D1290,0,('Summary P&amp;L'!$D$6-2018-1)*12+'Summary P&amp;L'!$B$2-1)</f>
        <v>0</v>
      </c>
      <c r="G1290" s="7">
        <f ca="1">+SUM(OFFSET(IS_Data!D1290,0,(-2015+'Summary P&amp;L'!$D$6)*12+'Summary P&amp;L'!$B$1-1):OFFSET(IS_Data!D1290,0,(-2015+'Summary P&amp;L'!$D$6)*12*2-1))</f>
        <v>0</v>
      </c>
    </row>
    <row r="1291" spans="1:7" x14ac:dyDescent="0.5">
      <c r="A1291" s="9">
        <f>+IS_Data!C1291</f>
        <v>0</v>
      </c>
      <c r="C1291" s="9">
        <f>+IS_Data!A1291</f>
        <v>0</v>
      </c>
      <c r="D1291" s="9">
        <f ca="1">+SUM(OFFSET(IS_Data!D1291,0,('Summary P&amp;L'!$D$6-2018-1)*12):OFFSET(IS_Data!D1291,0,('Summary P&amp;L'!$D$6-2018-1)*12+'Summary P&amp;L'!$B$2-1))</f>
        <v>0</v>
      </c>
      <c r="E1291" s="9">
        <f ca="1">OFFSET(IS_Data!D1291,0,('Summary P&amp;L'!$D$6-2018)*12+'Summary P&amp;L'!$B$2-1)</f>
        <v>0</v>
      </c>
      <c r="F1291" s="9">
        <f ca="1">OFFSET(IS_Data!D1291,0,('Summary P&amp;L'!$D$6-2018-1)*12+'Summary P&amp;L'!$B$2-1)</f>
        <v>0</v>
      </c>
      <c r="G1291" s="7">
        <f ca="1">+SUM(OFFSET(IS_Data!D1291,0,(-2015+'Summary P&amp;L'!$D$6)*12+'Summary P&amp;L'!$B$1-1):OFFSET(IS_Data!D1291,0,(-2015+'Summary P&amp;L'!$D$6)*12*2-1))</f>
        <v>0</v>
      </c>
    </row>
    <row r="1292" spans="1:7" x14ac:dyDescent="0.5">
      <c r="A1292" s="9">
        <f>+IS_Data!C1292</f>
        <v>0</v>
      </c>
      <c r="C1292" s="9">
        <f>+IS_Data!A1292</f>
        <v>0</v>
      </c>
      <c r="D1292" s="9">
        <f ca="1">+SUM(OFFSET(IS_Data!D1292,0,('Summary P&amp;L'!$D$6-2018-1)*12):OFFSET(IS_Data!D1292,0,('Summary P&amp;L'!$D$6-2018-1)*12+'Summary P&amp;L'!$B$2-1))</f>
        <v>0</v>
      </c>
      <c r="E1292" s="9">
        <f ca="1">OFFSET(IS_Data!D1292,0,('Summary P&amp;L'!$D$6-2018)*12+'Summary P&amp;L'!$B$2-1)</f>
        <v>0</v>
      </c>
      <c r="F1292" s="9">
        <f ca="1">OFFSET(IS_Data!D1292,0,('Summary P&amp;L'!$D$6-2018-1)*12+'Summary P&amp;L'!$B$2-1)</f>
        <v>0</v>
      </c>
      <c r="G1292" s="7">
        <f ca="1">+SUM(OFFSET(IS_Data!D1292,0,(-2015+'Summary P&amp;L'!$D$6)*12+'Summary P&amp;L'!$B$1-1):OFFSET(IS_Data!D1292,0,(-2015+'Summary P&amp;L'!$D$6)*12*2-1))</f>
        <v>0</v>
      </c>
    </row>
    <row r="1293" spans="1:7" x14ac:dyDescent="0.5">
      <c r="A1293" s="9">
        <f>+IS_Data!C1293</f>
        <v>0</v>
      </c>
      <c r="C1293" s="9">
        <f>+IS_Data!A1293</f>
        <v>0</v>
      </c>
      <c r="D1293" s="9">
        <f ca="1">+SUM(OFFSET(IS_Data!D1293,0,('Summary P&amp;L'!$D$6-2018-1)*12):OFFSET(IS_Data!D1293,0,('Summary P&amp;L'!$D$6-2018-1)*12+'Summary P&amp;L'!$B$2-1))</f>
        <v>0</v>
      </c>
      <c r="E1293" s="9">
        <f ca="1">OFFSET(IS_Data!D1293,0,('Summary P&amp;L'!$D$6-2018)*12+'Summary P&amp;L'!$B$2-1)</f>
        <v>0</v>
      </c>
      <c r="F1293" s="9">
        <f ca="1">OFFSET(IS_Data!D1293,0,('Summary P&amp;L'!$D$6-2018-1)*12+'Summary P&amp;L'!$B$2-1)</f>
        <v>0</v>
      </c>
      <c r="G1293" s="7">
        <f ca="1">+SUM(OFFSET(IS_Data!D1293,0,(-2015+'Summary P&amp;L'!$D$6)*12+'Summary P&amp;L'!$B$1-1):OFFSET(IS_Data!D1293,0,(-2015+'Summary P&amp;L'!$D$6)*12*2-1))</f>
        <v>0</v>
      </c>
    </row>
    <row r="1294" spans="1:7" x14ac:dyDescent="0.5">
      <c r="A1294" s="9">
        <f>+IS_Data!C1294</f>
        <v>0</v>
      </c>
      <c r="C1294" s="9">
        <f>+IS_Data!A1294</f>
        <v>0</v>
      </c>
      <c r="D1294" s="9">
        <f ca="1">+SUM(OFFSET(IS_Data!D1294,0,('Summary P&amp;L'!$D$6-2018-1)*12):OFFSET(IS_Data!D1294,0,('Summary P&amp;L'!$D$6-2018-1)*12+'Summary P&amp;L'!$B$2-1))</f>
        <v>0</v>
      </c>
      <c r="E1294" s="9">
        <f ca="1">OFFSET(IS_Data!D1294,0,('Summary P&amp;L'!$D$6-2018)*12+'Summary P&amp;L'!$B$2-1)</f>
        <v>0</v>
      </c>
      <c r="F1294" s="9">
        <f ca="1">OFFSET(IS_Data!D1294,0,('Summary P&amp;L'!$D$6-2018-1)*12+'Summary P&amp;L'!$B$2-1)</f>
        <v>0</v>
      </c>
      <c r="G1294" s="7">
        <f ca="1">+SUM(OFFSET(IS_Data!D1294,0,(-2015+'Summary P&amp;L'!$D$6)*12+'Summary P&amp;L'!$B$1-1):OFFSET(IS_Data!D1294,0,(-2015+'Summary P&amp;L'!$D$6)*12*2-1))</f>
        <v>0</v>
      </c>
    </row>
    <row r="1295" spans="1:7" x14ac:dyDescent="0.5">
      <c r="A1295" s="9">
        <f>+IS_Data!C1295</f>
        <v>0</v>
      </c>
      <c r="C1295" s="9">
        <f>+IS_Data!A1295</f>
        <v>0</v>
      </c>
      <c r="D1295" s="9">
        <f ca="1">+SUM(OFFSET(IS_Data!D1295,0,('Summary P&amp;L'!$D$6-2018-1)*12):OFFSET(IS_Data!D1295,0,('Summary P&amp;L'!$D$6-2018-1)*12+'Summary P&amp;L'!$B$2-1))</f>
        <v>0</v>
      </c>
      <c r="E1295" s="9">
        <f ca="1">OFFSET(IS_Data!D1295,0,('Summary P&amp;L'!$D$6-2018)*12+'Summary P&amp;L'!$B$2-1)</f>
        <v>0</v>
      </c>
      <c r="F1295" s="9">
        <f ca="1">OFFSET(IS_Data!D1295,0,('Summary P&amp;L'!$D$6-2018-1)*12+'Summary P&amp;L'!$B$2-1)</f>
        <v>0</v>
      </c>
      <c r="G1295" s="7">
        <f ca="1">+SUM(OFFSET(IS_Data!D1295,0,(-2015+'Summary P&amp;L'!$D$6)*12+'Summary P&amp;L'!$B$1-1):OFFSET(IS_Data!D1295,0,(-2015+'Summary P&amp;L'!$D$6)*12*2-1))</f>
        <v>0</v>
      </c>
    </row>
    <row r="1296" spans="1:7" x14ac:dyDescent="0.5">
      <c r="A1296" s="9">
        <f>+IS_Data!C1296</f>
        <v>0</v>
      </c>
      <c r="C1296" s="9">
        <f>+IS_Data!A1296</f>
        <v>0</v>
      </c>
      <c r="D1296" s="9">
        <f ca="1">+SUM(OFFSET(IS_Data!D1296,0,('Summary P&amp;L'!$D$6-2018-1)*12):OFFSET(IS_Data!D1296,0,('Summary P&amp;L'!$D$6-2018-1)*12+'Summary P&amp;L'!$B$2-1))</f>
        <v>0</v>
      </c>
      <c r="E1296" s="9">
        <f ca="1">OFFSET(IS_Data!D1296,0,('Summary P&amp;L'!$D$6-2018)*12+'Summary P&amp;L'!$B$2-1)</f>
        <v>0</v>
      </c>
      <c r="F1296" s="9">
        <f ca="1">OFFSET(IS_Data!D1296,0,('Summary P&amp;L'!$D$6-2018-1)*12+'Summary P&amp;L'!$B$2-1)</f>
        <v>0</v>
      </c>
      <c r="G1296" s="7">
        <f ca="1">+SUM(OFFSET(IS_Data!D1296,0,(-2015+'Summary P&amp;L'!$D$6)*12+'Summary P&amp;L'!$B$1-1):OFFSET(IS_Data!D1296,0,(-2015+'Summary P&amp;L'!$D$6)*12*2-1))</f>
        <v>0</v>
      </c>
    </row>
    <row r="1297" spans="1:7" x14ac:dyDescent="0.5">
      <c r="A1297" s="9">
        <f>+IS_Data!C1297</f>
        <v>0</v>
      </c>
      <c r="C1297" s="9">
        <f>+IS_Data!A1297</f>
        <v>0</v>
      </c>
      <c r="D1297" s="9">
        <f ca="1">+SUM(OFFSET(IS_Data!D1297,0,('Summary P&amp;L'!$D$6-2018-1)*12):OFFSET(IS_Data!D1297,0,('Summary P&amp;L'!$D$6-2018-1)*12+'Summary P&amp;L'!$B$2-1))</f>
        <v>0</v>
      </c>
      <c r="E1297" s="9">
        <f ca="1">OFFSET(IS_Data!D1297,0,('Summary P&amp;L'!$D$6-2018)*12+'Summary P&amp;L'!$B$2-1)</f>
        <v>0</v>
      </c>
      <c r="F1297" s="9">
        <f ca="1">OFFSET(IS_Data!D1297,0,('Summary P&amp;L'!$D$6-2018-1)*12+'Summary P&amp;L'!$B$2-1)</f>
        <v>0</v>
      </c>
      <c r="G1297" s="7">
        <f ca="1">+SUM(OFFSET(IS_Data!D1297,0,(-2015+'Summary P&amp;L'!$D$6)*12+'Summary P&amp;L'!$B$1-1):OFFSET(IS_Data!D1297,0,(-2015+'Summary P&amp;L'!$D$6)*12*2-1))</f>
        <v>0</v>
      </c>
    </row>
    <row r="1298" spans="1:7" x14ac:dyDescent="0.5">
      <c r="A1298" s="9">
        <f>+IS_Data!C1298</f>
        <v>0</v>
      </c>
      <c r="C1298" s="9">
        <f>+IS_Data!A1298</f>
        <v>0</v>
      </c>
      <c r="D1298" s="9">
        <f ca="1">+SUM(OFFSET(IS_Data!D1298,0,('Summary P&amp;L'!$D$6-2018-1)*12):OFFSET(IS_Data!D1298,0,('Summary P&amp;L'!$D$6-2018-1)*12+'Summary P&amp;L'!$B$2-1))</f>
        <v>0</v>
      </c>
      <c r="E1298" s="9">
        <f ca="1">OFFSET(IS_Data!D1298,0,('Summary P&amp;L'!$D$6-2018)*12+'Summary P&amp;L'!$B$2-1)</f>
        <v>0</v>
      </c>
      <c r="F1298" s="9">
        <f ca="1">OFFSET(IS_Data!D1298,0,('Summary P&amp;L'!$D$6-2018-1)*12+'Summary P&amp;L'!$B$2-1)</f>
        <v>0</v>
      </c>
      <c r="G1298" s="7">
        <f ca="1">+SUM(OFFSET(IS_Data!D1298,0,(-2015+'Summary P&amp;L'!$D$6)*12+'Summary P&amp;L'!$B$1-1):OFFSET(IS_Data!D1298,0,(-2015+'Summary P&amp;L'!$D$6)*12*2-1))</f>
        <v>0</v>
      </c>
    </row>
    <row r="1299" spans="1:7" x14ac:dyDescent="0.5">
      <c r="A1299" s="9">
        <f>+IS_Data!C1299</f>
        <v>0</v>
      </c>
      <c r="C1299" s="9">
        <f>+IS_Data!A1299</f>
        <v>0</v>
      </c>
      <c r="D1299" s="9">
        <f ca="1">+SUM(OFFSET(IS_Data!D1299,0,('Summary P&amp;L'!$D$6-2018-1)*12):OFFSET(IS_Data!D1299,0,('Summary P&amp;L'!$D$6-2018-1)*12+'Summary P&amp;L'!$B$2-1))</f>
        <v>0</v>
      </c>
      <c r="E1299" s="9">
        <f ca="1">OFFSET(IS_Data!D1299,0,('Summary P&amp;L'!$D$6-2018)*12+'Summary P&amp;L'!$B$2-1)</f>
        <v>0</v>
      </c>
      <c r="F1299" s="9">
        <f ca="1">OFFSET(IS_Data!D1299,0,('Summary P&amp;L'!$D$6-2018-1)*12+'Summary P&amp;L'!$B$2-1)</f>
        <v>0</v>
      </c>
      <c r="G1299" s="7">
        <f ca="1">+SUM(OFFSET(IS_Data!D1299,0,(-2015+'Summary P&amp;L'!$D$6)*12+'Summary P&amp;L'!$B$1-1):OFFSET(IS_Data!D1299,0,(-2015+'Summary P&amp;L'!$D$6)*12*2-1))</f>
        <v>0</v>
      </c>
    </row>
    <row r="1300" spans="1:7" x14ac:dyDescent="0.5">
      <c r="A1300" s="9">
        <f>+IS_Data!C1300</f>
        <v>0</v>
      </c>
      <c r="C1300" s="9">
        <f>+IS_Data!A1300</f>
        <v>0</v>
      </c>
      <c r="D1300" s="9">
        <f ca="1">+SUM(OFFSET(IS_Data!D1300,0,('Summary P&amp;L'!$D$6-2018-1)*12):OFFSET(IS_Data!D1300,0,('Summary P&amp;L'!$D$6-2018-1)*12+'Summary P&amp;L'!$B$2-1))</f>
        <v>0</v>
      </c>
      <c r="E1300" s="9">
        <f ca="1">OFFSET(IS_Data!D1300,0,('Summary P&amp;L'!$D$6-2018)*12+'Summary P&amp;L'!$B$2-1)</f>
        <v>0</v>
      </c>
      <c r="F1300" s="9">
        <f ca="1">OFFSET(IS_Data!D1300,0,('Summary P&amp;L'!$D$6-2018-1)*12+'Summary P&amp;L'!$B$2-1)</f>
        <v>0</v>
      </c>
      <c r="G1300" s="7">
        <f ca="1">+SUM(OFFSET(IS_Data!D1300,0,(-2015+'Summary P&amp;L'!$D$6)*12+'Summary P&amp;L'!$B$1-1):OFFSET(IS_Data!D1300,0,(-2015+'Summary P&amp;L'!$D$6)*12*2-1))</f>
        <v>0</v>
      </c>
    </row>
  </sheetData>
  <sheetProtection formatCells="0" formatColumns="0" formatRows="0" insertColumns="0" insertRows="0" insertHyperlinks="0" deleteColumns="0" deleteRows="0" sort="0" autoFilter="0" pivotTables="0"/>
  <autoFilter ref="A1:G1300" xr:uid="{00000000-0009-0000-0000-000001000000}"/>
  <pageMargins left="0.7" right="0.7" top="0.75" bottom="0.75" header="0.3" footer="0.3"/>
  <pageSetup orientation="portrait"/>
  <headerFooter>
    <oddFooter>&amp;C&amp;1#&amp;"Times New Roman"&amp;10&amp;K000000UNCLASSIFIED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defaultColWidth="8.875" defaultRowHeight="15.75" x14ac:dyDescent="0.5"/>
  <sheetData>
    <row r="1" spans="1:1" x14ac:dyDescent="0.5">
      <c r="A1" s="135" t="s">
        <v>66</v>
      </c>
    </row>
    <row r="2" spans="1:1" x14ac:dyDescent="0.5">
      <c r="A2" s="135" t="s">
        <v>129</v>
      </c>
    </row>
    <row r="3" spans="1:1" x14ac:dyDescent="0.5">
      <c r="A3" s="135" t="s">
        <v>130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>
    <oddFooter>&amp;C&amp;1#&amp;"Times New Roman"&amp;10&amp;K000000UNCLASSIFIED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70"/>
  <sheetViews>
    <sheetView workbookViewId="0"/>
  </sheetViews>
  <sheetFormatPr defaultRowHeight="15.75" x14ac:dyDescent="0.5"/>
  <sheetData>
    <row r="1" spans="1:51" x14ac:dyDescent="0.5">
      <c r="A1" s="181" t="s">
        <v>68</v>
      </c>
      <c r="B1" s="181" t="s">
        <v>69</v>
      </c>
      <c r="C1" s="181" t="s">
        <v>70</v>
      </c>
      <c r="D1" s="181" t="s">
        <v>71</v>
      </c>
      <c r="E1" s="181" t="s">
        <v>72</v>
      </c>
      <c r="F1" s="181" t="s">
        <v>73</v>
      </c>
      <c r="G1" s="181" t="s">
        <v>74</v>
      </c>
      <c r="H1" s="181" t="s">
        <v>75</v>
      </c>
      <c r="I1" s="181" t="s">
        <v>76</v>
      </c>
      <c r="J1" s="181" t="s">
        <v>77</v>
      </c>
      <c r="K1" s="181" t="s">
        <v>78</v>
      </c>
      <c r="L1" s="181" t="s">
        <v>79</v>
      </c>
      <c r="M1" s="181" t="s">
        <v>80</v>
      </c>
      <c r="N1" s="181" t="s">
        <v>81</v>
      </c>
      <c r="O1" s="181" t="s">
        <v>82</v>
      </c>
      <c r="P1" s="181" t="s">
        <v>83</v>
      </c>
      <c r="Q1" s="181" t="s">
        <v>84</v>
      </c>
      <c r="R1" s="181" t="s">
        <v>85</v>
      </c>
      <c r="S1" s="181" t="s">
        <v>86</v>
      </c>
      <c r="T1" s="181" t="s">
        <v>87</v>
      </c>
      <c r="U1" s="181" t="s">
        <v>88</v>
      </c>
      <c r="V1" s="181" t="s">
        <v>89</v>
      </c>
      <c r="W1" s="181" t="s">
        <v>90</v>
      </c>
      <c r="X1" s="181" t="s">
        <v>91</v>
      </c>
      <c r="Y1" s="181" t="s">
        <v>92</v>
      </c>
      <c r="Z1" s="181" t="s">
        <v>93</v>
      </c>
      <c r="AA1" s="181" t="s">
        <v>94</v>
      </c>
      <c r="AB1" s="181" t="s">
        <v>95</v>
      </c>
      <c r="AC1" s="181" t="s">
        <v>96</v>
      </c>
      <c r="AD1" s="181" t="s">
        <v>97</v>
      </c>
      <c r="AE1" s="181" t="s">
        <v>98</v>
      </c>
      <c r="AF1" s="181" t="s">
        <v>99</v>
      </c>
      <c r="AG1" s="181" t="s">
        <v>100</v>
      </c>
      <c r="AH1" s="181" t="s">
        <v>101</v>
      </c>
      <c r="AI1" s="181" t="s">
        <v>102</v>
      </c>
      <c r="AJ1" s="181" t="s">
        <v>103</v>
      </c>
      <c r="AK1" s="181" t="s">
        <v>104</v>
      </c>
      <c r="AL1" s="181" t="s">
        <v>105</v>
      </c>
      <c r="AM1" s="181" t="s">
        <v>106</v>
      </c>
      <c r="AN1" s="181" t="s">
        <v>107</v>
      </c>
      <c r="AO1" s="181" t="s">
        <v>108</v>
      </c>
      <c r="AP1" s="181" t="s">
        <v>109</v>
      </c>
      <c r="AQ1" s="181" t="s">
        <v>110</v>
      </c>
      <c r="AR1" s="181" t="s">
        <v>111</v>
      </c>
      <c r="AS1" s="181" t="s">
        <v>112</v>
      </c>
      <c r="AT1" s="181" t="s">
        <v>113</v>
      </c>
      <c r="AU1" s="181" t="s">
        <v>114</v>
      </c>
      <c r="AV1" s="181" t="s">
        <v>115</v>
      </c>
      <c r="AW1" s="181" t="s">
        <v>116</v>
      </c>
      <c r="AX1" s="181" t="s">
        <v>117</v>
      </c>
      <c r="AY1" s="181" t="s">
        <v>118</v>
      </c>
    </row>
    <row r="2" spans="1:51" x14ac:dyDescent="0.5">
      <c r="A2" s="181" t="s">
        <v>52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</row>
    <row r="3" spans="1:51" x14ac:dyDescent="0.5">
      <c r="A3" s="181" t="s">
        <v>52</v>
      </c>
      <c r="B3" s="181" t="s">
        <v>67</v>
      </c>
      <c r="C3" s="181" t="s">
        <v>119</v>
      </c>
      <c r="D3" s="181">
        <v>1318</v>
      </c>
      <c r="E3" s="181">
        <v>318</v>
      </c>
      <c r="F3" s="181">
        <v>304</v>
      </c>
      <c r="G3" s="181">
        <v>3238</v>
      </c>
      <c r="H3" s="181">
        <v>424</v>
      </c>
      <c r="I3" s="181">
        <v>376</v>
      </c>
      <c r="J3" s="181">
        <v>291</v>
      </c>
      <c r="K3" s="181">
        <v>26</v>
      </c>
      <c r="L3" s="181">
        <v>272</v>
      </c>
      <c r="M3" s="181">
        <v>637</v>
      </c>
      <c r="N3" s="181">
        <v>416</v>
      </c>
      <c r="O3" s="181">
        <v>275</v>
      </c>
      <c r="P3" s="181">
        <v>1029</v>
      </c>
      <c r="Q3" s="181">
        <v>1278</v>
      </c>
      <c r="R3" s="181">
        <v>6173</v>
      </c>
      <c r="S3" s="181">
        <v>302</v>
      </c>
      <c r="T3" s="181">
        <v>6670</v>
      </c>
      <c r="U3" s="181">
        <v>1254</v>
      </c>
      <c r="V3" s="181">
        <v>319</v>
      </c>
      <c r="W3" s="181">
        <v>2827</v>
      </c>
      <c r="X3" s="181">
        <v>2199</v>
      </c>
      <c r="Y3" s="181">
        <v>0</v>
      </c>
      <c r="Z3" s="181">
        <v>0</v>
      </c>
      <c r="AA3" s="181">
        <v>0</v>
      </c>
      <c r="AB3" s="181">
        <v>0</v>
      </c>
      <c r="AC3" s="181">
        <v>0</v>
      </c>
      <c r="AD3" s="181">
        <v>0</v>
      </c>
      <c r="AE3" s="181">
        <v>0</v>
      </c>
      <c r="AF3" s="181">
        <v>0</v>
      </c>
      <c r="AG3" s="181">
        <v>0</v>
      </c>
      <c r="AH3" s="181">
        <v>0</v>
      </c>
      <c r="AI3" s="181">
        <v>0</v>
      </c>
      <c r="AJ3" s="181">
        <v>0</v>
      </c>
      <c r="AK3" s="181">
        <v>0</v>
      </c>
      <c r="AL3" s="181">
        <v>0</v>
      </c>
      <c r="AM3" s="181">
        <v>0</v>
      </c>
      <c r="AN3" s="181">
        <v>0</v>
      </c>
      <c r="AO3" s="181">
        <v>0</v>
      </c>
      <c r="AP3" s="181">
        <v>0</v>
      </c>
      <c r="AQ3" s="181">
        <v>0</v>
      </c>
      <c r="AR3" s="181">
        <v>0</v>
      </c>
      <c r="AS3" s="181">
        <v>0</v>
      </c>
      <c r="AT3" s="181">
        <v>0</v>
      </c>
      <c r="AU3" s="181">
        <v>0</v>
      </c>
      <c r="AV3" s="181">
        <v>0</v>
      </c>
      <c r="AW3" s="181">
        <v>0</v>
      </c>
      <c r="AX3" s="181">
        <v>0</v>
      </c>
      <c r="AY3" s="181">
        <v>0</v>
      </c>
    </row>
    <row r="4" spans="1:51" x14ac:dyDescent="0.5">
      <c r="A4" s="181" t="s">
        <v>52</v>
      </c>
      <c r="B4" s="181" t="s">
        <v>67</v>
      </c>
      <c r="C4" s="181" t="s">
        <v>5</v>
      </c>
      <c r="D4" s="181">
        <v>1318</v>
      </c>
      <c r="E4" s="181">
        <v>318</v>
      </c>
      <c r="F4" s="181">
        <v>304</v>
      </c>
      <c r="G4" s="181">
        <v>3238</v>
      </c>
      <c r="H4" s="181">
        <v>424</v>
      </c>
      <c r="I4" s="181">
        <v>376</v>
      </c>
      <c r="J4" s="181">
        <v>291</v>
      </c>
      <c r="K4" s="181">
        <v>26</v>
      </c>
      <c r="L4" s="181">
        <v>272</v>
      </c>
      <c r="M4" s="181">
        <v>637</v>
      </c>
      <c r="N4" s="181">
        <v>416</v>
      </c>
      <c r="O4" s="181">
        <v>275</v>
      </c>
      <c r="P4" s="181">
        <v>1029</v>
      </c>
      <c r="Q4" s="181">
        <v>1278</v>
      </c>
      <c r="R4" s="181">
        <v>6173</v>
      </c>
      <c r="S4" s="181">
        <v>302</v>
      </c>
      <c r="T4" s="181">
        <v>6670</v>
      </c>
      <c r="U4" s="181">
        <v>1254</v>
      </c>
      <c r="V4" s="181">
        <v>319</v>
      </c>
      <c r="W4" s="181">
        <v>2827</v>
      </c>
      <c r="X4" s="181">
        <v>2199</v>
      </c>
      <c r="Y4" s="181">
        <v>0</v>
      </c>
      <c r="Z4" s="181">
        <v>0</v>
      </c>
      <c r="AA4" s="181">
        <v>0</v>
      </c>
      <c r="AB4" s="181">
        <v>0</v>
      </c>
      <c r="AC4" s="181">
        <v>0</v>
      </c>
      <c r="AD4" s="181">
        <v>0</v>
      </c>
      <c r="AE4" s="181">
        <v>0</v>
      </c>
      <c r="AF4" s="181">
        <v>0</v>
      </c>
      <c r="AG4" s="181">
        <v>0</v>
      </c>
      <c r="AH4" s="181">
        <v>0</v>
      </c>
      <c r="AI4" s="181">
        <v>0</v>
      </c>
      <c r="AJ4" s="181">
        <v>0</v>
      </c>
      <c r="AK4" s="181">
        <v>0</v>
      </c>
      <c r="AL4" s="181">
        <v>0</v>
      </c>
      <c r="AM4" s="181">
        <v>0</v>
      </c>
      <c r="AN4" s="181">
        <v>0</v>
      </c>
      <c r="AO4" s="181">
        <v>0</v>
      </c>
      <c r="AP4" s="181">
        <v>0</v>
      </c>
      <c r="AQ4" s="181">
        <v>0</v>
      </c>
      <c r="AR4" s="181">
        <v>0</v>
      </c>
      <c r="AS4" s="181">
        <v>0</v>
      </c>
      <c r="AT4" s="181">
        <v>0</v>
      </c>
      <c r="AU4" s="181">
        <v>0</v>
      </c>
      <c r="AV4" s="181">
        <v>0</v>
      </c>
      <c r="AW4" s="181">
        <v>0</v>
      </c>
      <c r="AX4" s="181">
        <v>0</v>
      </c>
      <c r="AY4" s="181">
        <v>0</v>
      </c>
    </row>
    <row r="5" spans="1:51" x14ac:dyDescent="0.5">
      <c r="A5" s="181" t="s">
        <v>52</v>
      </c>
      <c r="B5" s="181" t="s">
        <v>3</v>
      </c>
      <c r="C5" s="181" t="s">
        <v>119</v>
      </c>
      <c r="D5" s="181">
        <v>853</v>
      </c>
      <c r="E5" s="181">
        <v>2535</v>
      </c>
      <c r="F5" s="181">
        <v>2293</v>
      </c>
      <c r="G5" s="181">
        <v>5715</v>
      </c>
      <c r="H5" s="181">
        <v>2501</v>
      </c>
      <c r="I5" s="181">
        <v>2013</v>
      </c>
      <c r="J5" s="181">
        <v>7767</v>
      </c>
      <c r="K5" s="181">
        <v>2622</v>
      </c>
      <c r="L5" s="181">
        <v>1854</v>
      </c>
      <c r="M5" s="181">
        <v>2776</v>
      </c>
      <c r="N5" s="181">
        <v>3253</v>
      </c>
      <c r="O5" s="181">
        <v>1953</v>
      </c>
      <c r="P5" s="181">
        <v>950</v>
      </c>
      <c r="Q5" s="181">
        <v>2067</v>
      </c>
      <c r="R5" s="181">
        <v>599</v>
      </c>
      <c r="S5" s="181">
        <v>2528</v>
      </c>
      <c r="T5" s="181">
        <v>3788</v>
      </c>
      <c r="U5" s="181">
        <v>524</v>
      </c>
      <c r="V5" s="181">
        <v>13306</v>
      </c>
      <c r="W5" s="181">
        <v>2507</v>
      </c>
      <c r="X5" s="181">
        <v>2552</v>
      </c>
      <c r="Y5" s="181">
        <v>0</v>
      </c>
      <c r="Z5" s="181">
        <v>0</v>
      </c>
      <c r="AA5" s="181">
        <v>0</v>
      </c>
      <c r="AB5" s="181">
        <v>0</v>
      </c>
      <c r="AC5" s="181">
        <v>0</v>
      </c>
      <c r="AD5" s="181">
        <v>0</v>
      </c>
      <c r="AE5" s="181">
        <v>0</v>
      </c>
      <c r="AF5" s="181">
        <v>0</v>
      </c>
      <c r="AG5" s="181">
        <v>0</v>
      </c>
      <c r="AH5" s="181">
        <v>0</v>
      </c>
      <c r="AI5" s="181">
        <v>0</v>
      </c>
      <c r="AJ5" s="181">
        <v>0</v>
      </c>
      <c r="AK5" s="181">
        <v>0</v>
      </c>
      <c r="AL5" s="181">
        <v>0</v>
      </c>
      <c r="AM5" s="181">
        <v>0</v>
      </c>
      <c r="AN5" s="181">
        <v>0</v>
      </c>
      <c r="AO5" s="181">
        <v>0</v>
      </c>
      <c r="AP5" s="181">
        <v>0</v>
      </c>
      <c r="AQ5" s="181">
        <v>0</v>
      </c>
      <c r="AR5" s="181">
        <v>0</v>
      </c>
      <c r="AS5" s="181">
        <v>0</v>
      </c>
      <c r="AT5" s="181">
        <v>0</v>
      </c>
      <c r="AU5" s="181">
        <v>0</v>
      </c>
      <c r="AV5" s="181">
        <v>0</v>
      </c>
      <c r="AW5" s="181">
        <v>0</v>
      </c>
      <c r="AX5" s="181">
        <v>0</v>
      </c>
      <c r="AY5" s="181">
        <v>0</v>
      </c>
    </row>
    <row r="6" spans="1:51" x14ac:dyDescent="0.5">
      <c r="A6" s="181" t="s">
        <v>52</v>
      </c>
      <c r="B6" s="181" t="s">
        <v>3</v>
      </c>
      <c r="C6" s="181" t="s">
        <v>5</v>
      </c>
      <c r="D6" s="181">
        <v>853</v>
      </c>
      <c r="E6" s="181">
        <v>2535</v>
      </c>
      <c r="F6" s="181">
        <v>2293</v>
      </c>
      <c r="G6" s="181">
        <v>5715</v>
      </c>
      <c r="H6" s="181">
        <v>2501</v>
      </c>
      <c r="I6" s="181">
        <v>2013</v>
      </c>
      <c r="J6" s="181">
        <v>7767</v>
      </c>
      <c r="K6" s="181">
        <v>2622</v>
      </c>
      <c r="L6" s="181">
        <v>1854</v>
      </c>
      <c r="M6" s="181">
        <v>2776</v>
      </c>
      <c r="N6" s="181">
        <v>3253</v>
      </c>
      <c r="O6" s="181">
        <v>1953</v>
      </c>
      <c r="P6" s="181">
        <v>950</v>
      </c>
      <c r="Q6" s="181">
        <v>2067</v>
      </c>
      <c r="R6" s="181">
        <v>599</v>
      </c>
      <c r="S6" s="181">
        <v>2528</v>
      </c>
      <c r="T6" s="181">
        <v>3788</v>
      </c>
      <c r="U6" s="181">
        <v>524</v>
      </c>
      <c r="V6" s="181">
        <v>13306</v>
      </c>
      <c r="W6" s="181">
        <v>2507</v>
      </c>
      <c r="X6" s="181">
        <v>2552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181">
        <v>0</v>
      </c>
      <c r="AV6" s="181">
        <v>0</v>
      </c>
      <c r="AW6" s="181">
        <v>0</v>
      </c>
      <c r="AX6" s="181">
        <v>0</v>
      </c>
      <c r="AY6" s="181">
        <v>0</v>
      </c>
    </row>
    <row r="7" spans="1:51" x14ac:dyDescent="0.5">
      <c r="A7" s="181" t="s">
        <v>53</v>
      </c>
      <c r="B7" s="181" t="s">
        <v>67</v>
      </c>
      <c r="C7" s="181" t="s">
        <v>120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17</v>
      </c>
      <c r="Q7" s="181">
        <v>7</v>
      </c>
      <c r="R7" s="181">
        <v>29</v>
      </c>
      <c r="S7" s="181">
        <v>0</v>
      </c>
      <c r="T7" s="181">
        <v>10</v>
      </c>
      <c r="U7" s="181">
        <v>0</v>
      </c>
      <c r="V7" s="181">
        <v>371</v>
      </c>
      <c r="W7" s="181">
        <v>1125</v>
      </c>
      <c r="X7" s="181">
        <v>91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0</v>
      </c>
      <c r="AF7" s="181">
        <v>0</v>
      </c>
      <c r="AG7" s="181">
        <v>0</v>
      </c>
      <c r="AH7" s="181">
        <v>0</v>
      </c>
      <c r="AI7" s="181">
        <v>0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181">
        <v>0</v>
      </c>
      <c r="AV7" s="181">
        <v>0</v>
      </c>
      <c r="AW7" s="181">
        <v>0</v>
      </c>
      <c r="AX7" s="181">
        <v>0</v>
      </c>
      <c r="AY7" s="181">
        <v>0</v>
      </c>
    </row>
    <row r="8" spans="1:51" x14ac:dyDescent="0.5">
      <c r="A8" s="181" t="s">
        <v>53</v>
      </c>
      <c r="B8" s="181" t="s">
        <v>67</v>
      </c>
      <c r="C8" s="181" t="s">
        <v>119</v>
      </c>
      <c r="D8" s="181">
        <v>1753</v>
      </c>
      <c r="E8" s="181">
        <v>1363</v>
      </c>
      <c r="F8" s="181">
        <v>1541</v>
      </c>
      <c r="G8" s="181">
        <v>2402</v>
      </c>
      <c r="H8" s="181">
        <v>3321</v>
      </c>
      <c r="I8" s="181">
        <v>2865</v>
      </c>
      <c r="J8" s="181">
        <v>4551</v>
      </c>
      <c r="K8" s="181">
        <v>536</v>
      </c>
      <c r="L8" s="181">
        <v>1723</v>
      </c>
      <c r="M8" s="181">
        <v>1968</v>
      </c>
      <c r="N8" s="181">
        <v>1637</v>
      </c>
      <c r="O8" s="181">
        <v>2959</v>
      </c>
      <c r="P8" s="181">
        <v>952</v>
      </c>
      <c r="Q8" s="181">
        <v>253</v>
      </c>
      <c r="R8" s="181">
        <v>91</v>
      </c>
      <c r="S8" s="181">
        <v>713</v>
      </c>
      <c r="T8" s="181">
        <v>445</v>
      </c>
      <c r="U8" s="181">
        <v>870</v>
      </c>
      <c r="V8" s="181">
        <v>791</v>
      </c>
      <c r="W8" s="181">
        <v>2649</v>
      </c>
      <c r="X8" s="181">
        <v>388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0</v>
      </c>
      <c r="AH8" s="181">
        <v>0</v>
      </c>
      <c r="AI8" s="181">
        <v>0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181">
        <v>0</v>
      </c>
      <c r="AV8" s="181">
        <v>0</v>
      </c>
      <c r="AW8" s="181">
        <v>0</v>
      </c>
      <c r="AX8" s="181">
        <v>0</v>
      </c>
      <c r="AY8" s="181">
        <v>0</v>
      </c>
    </row>
    <row r="9" spans="1:51" x14ac:dyDescent="0.5">
      <c r="A9" s="181" t="s">
        <v>53</v>
      </c>
      <c r="B9" s="181" t="s">
        <v>67</v>
      </c>
      <c r="C9" s="181" t="s">
        <v>5</v>
      </c>
      <c r="D9" s="181">
        <v>1753</v>
      </c>
      <c r="E9" s="181">
        <v>1363</v>
      </c>
      <c r="F9" s="181">
        <v>1541</v>
      </c>
      <c r="G9" s="181">
        <v>2402</v>
      </c>
      <c r="H9" s="181">
        <v>3321</v>
      </c>
      <c r="I9" s="181">
        <v>2865</v>
      </c>
      <c r="J9" s="181">
        <v>4551</v>
      </c>
      <c r="K9" s="181">
        <v>536</v>
      </c>
      <c r="L9" s="181">
        <v>1723</v>
      </c>
      <c r="M9" s="181">
        <v>1968</v>
      </c>
      <c r="N9" s="181">
        <v>1637</v>
      </c>
      <c r="O9" s="181">
        <v>2959</v>
      </c>
      <c r="P9" s="181">
        <v>952</v>
      </c>
      <c r="Q9" s="181">
        <v>253</v>
      </c>
      <c r="R9" s="181">
        <v>91</v>
      </c>
      <c r="S9" s="181">
        <v>713</v>
      </c>
      <c r="T9" s="181">
        <v>445</v>
      </c>
      <c r="U9" s="181">
        <v>870</v>
      </c>
      <c r="V9" s="181">
        <v>791</v>
      </c>
      <c r="W9" s="181">
        <v>2649</v>
      </c>
      <c r="X9" s="181">
        <v>388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1">
        <v>0</v>
      </c>
      <c r="AF9" s="181">
        <v>0</v>
      </c>
      <c r="AG9" s="181">
        <v>0</v>
      </c>
      <c r="AH9" s="181">
        <v>0</v>
      </c>
      <c r="AI9" s="181">
        <v>0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181">
        <v>0</v>
      </c>
      <c r="AV9" s="181">
        <v>0</v>
      </c>
      <c r="AW9" s="181">
        <v>0</v>
      </c>
      <c r="AX9" s="181">
        <v>0</v>
      </c>
      <c r="AY9" s="181">
        <v>0</v>
      </c>
    </row>
    <row r="10" spans="1:51" x14ac:dyDescent="0.5">
      <c r="A10" s="181" t="s">
        <v>53</v>
      </c>
      <c r="B10" s="181" t="s">
        <v>67</v>
      </c>
      <c r="C10" s="181" t="s">
        <v>121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17</v>
      </c>
      <c r="Q10" s="181">
        <v>7</v>
      </c>
      <c r="R10" s="181">
        <v>29</v>
      </c>
      <c r="S10" s="181">
        <v>0</v>
      </c>
      <c r="T10" s="181">
        <v>10</v>
      </c>
      <c r="U10" s="181">
        <v>0</v>
      </c>
      <c r="V10" s="181">
        <v>371</v>
      </c>
      <c r="W10" s="181">
        <v>1125</v>
      </c>
      <c r="X10" s="181">
        <v>91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1">
        <v>0</v>
      </c>
      <c r="AF10" s="181">
        <v>0</v>
      </c>
      <c r="AG10" s="181">
        <v>0</v>
      </c>
      <c r="AH10" s="181">
        <v>0</v>
      </c>
      <c r="AI10" s="181">
        <v>0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181">
        <v>0</v>
      </c>
      <c r="AV10" s="181">
        <v>0</v>
      </c>
      <c r="AW10" s="181">
        <v>0</v>
      </c>
      <c r="AX10" s="181">
        <v>0</v>
      </c>
      <c r="AY10" s="181">
        <v>0</v>
      </c>
    </row>
    <row r="11" spans="1:51" x14ac:dyDescent="0.5">
      <c r="A11" s="181" t="s">
        <v>53</v>
      </c>
      <c r="B11" s="181" t="s">
        <v>3</v>
      </c>
      <c r="C11" s="181" t="s">
        <v>120</v>
      </c>
      <c r="D11" s="181">
        <v>250</v>
      </c>
      <c r="E11" s="181">
        <v>1518</v>
      </c>
      <c r="F11" s="181">
        <v>375</v>
      </c>
      <c r="G11" s="181">
        <v>450</v>
      </c>
      <c r="H11" s="181">
        <v>2093</v>
      </c>
      <c r="I11" s="181">
        <v>1217</v>
      </c>
      <c r="J11" s="181">
        <v>986</v>
      </c>
      <c r="K11" s="181">
        <v>4456</v>
      </c>
      <c r="L11" s="181">
        <v>1105</v>
      </c>
      <c r="M11" s="181">
        <v>959</v>
      </c>
      <c r="N11" s="181">
        <v>1065</v>
      </c>
      <c r="O11" s="181">
        <v>400</v>
      </c>
      <c r="P11" s="181">
        <v>1339</v>
      </c>
      <c r="Q11" s="181">
        <v>600</v>
      </c>
      <c r="R11" s="181">
        <v>697</v>
      </c>
      <c r="S11" s="181">
        <v>999</v>
      </c>
      <c r="T11" s="181">
        <v>875</v>
      </c>
      <c r="U11" s="181">
        <v>457</v>
      </c>
      <c r="V11" s="181">
        <v>43</v>
      </c>
      <c r="W11" s="181">
        <v>1971</v>
      </c>
      <c r="X11" s="181">
        <v>519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1">
        <v>0</v>
      </c>
      <c r="AF11" s="181">
        <v>0</v>
      </c>
      <c r="AG11" s="181">
        <v>0</v>
      </c>
      <c r="AH11" s="181">
        <v>0</v>
      </c>
      <c r="AI11" s="181">
        <v>0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181">
        <v>0</v>
      </c>
      <c r="AV11" s="181">
        <v>0</v>
      </c>
      <c r="AW11" s="181">
        <v>0</v>
      </c>
      <c r="AX11" s="181">
        <v>0</v>
      </c>
      <c r="AY11" s="181">
        <v>0</v>
      </c>
    </row>
    <row r="12" spans="1:51" x14ac:dyDescent="0.5">
      <c r="A12" s="181" t="s">
        <v>53</v>
      </c>
      <c r="B12" s="181" t="s">
        <v>3</v>
      </c>
      <c r="C12" s="181" t="s">
        <v>119</v>
      </c>
      <c r="D12" s="181">
        <v>1777</v>
      </c>
      <c r="E12" s="181">
        <v>2806</v>
      </c>
      <c r="F12" s="181">
        <v>2787</v>
      </c>
      <c r="G12" s="181">
        <v>1927</v>
      </c>
      <c r="H12" s="181">
        <v>3530</v>
      </c>
      <c r="I12" s="181">
        <v>1607</v>
      </c>
      <c r="J12" s="181">
        <v>1898</v>
      </c>
      <c r="K12" s="181">
        <v>6302</v>
      </c>
      <c r="L12" s="181">
        <v>3246</v>
      </c>
      <c r="M12" s="181">
        <v>2204</v>
      </c>
      <c r="N12" s="181">
        <v>1526</v>
      </c>
      <c r="O12" s="181">
        <v>2071</v>
      </c>
      <c r="P12" s="181">
        <v>2644</v>
      </c>
      <c r="Q12" s="181">
        <v>925</v>
      </c>
      <c r="R12" s="181">
        <v>2681</v>
      </c>
      <c r="S12" s="181">
        <v>2751</v>
      </c>
      <c r="T12" s="181">
        <v>1521</v>
      </c>
      <c r="U12" s="181">
        <v>2239</v>
      </c>
      <c r="V12" s="181">
        <v>1362</v>
      </c>
      <c r="W12" s="181">
        <v>2647</v>
      </c>
      <c r="X12" s="181">
        <v>1578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1">
        <v>0</v>
      </c>
      <c r="AF12" s="181">
        <v>0</v>
      </c>
      <c r="AG12" s="181">
        <v>0</v>
      </c>
      <c r="AH12" s="181">
        <v>0</v>
      </c>
      <c r="AI12" s="181">
        <v>0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181">
        <v>0</v>
      </c>
      <c r="AV12" s="181">
        <v>0</v>
      </c>
      <c r="AW12" s="181">
        <v>0</v>
      </c>
      <c r="AX12" s="181">
        <v>0</v>
      </c>
      <c r="AY12" s="181">
        <v>0</v>
      </c>
    </row>
    <row r="13" spans="1:51" x14ac:dyDescent="0.5">
      <c r="A13" s="181" t="s">
        <v>53</v>
      </c>
      <c r="B13" s="181" t="s">
        <v>3</v>
      </c>
      <c r="C13" s="181" t="s">
        <v>5</v>
      </c>
      <c r="D13" s="181">
        <v>1777</v>
      </c>
      <c r="E13" s="181">
        <v>2806</v>
      </c>
      <c r="F13" s="181">
        <v>2787</v>
      </c>
      <c r="G13" s="181">
        <v>1927</v>
      </c>
      <c r="H13" s="181">
        <v>3530</v>
      </c>
      <c r="I13" s="181">
        <v>1607</v>
      </c>
      <c r="J13" s="181">
        <v>1898</v>
      </c>
      <c r="K13" s="181">
        <v>6302</v>
      </c>
      <c r="L13" s="181">
        <v>3246</v>
      </c>
      <c r="M13" s="181">
        <v>2204</v>
      </c>
      <c r="N13" s="181">
        <v>1526</v>
      </c>
      <c r="O13" s="181">
        <v>2071</v>
      </c>
      <c r="P13" s="181">
        <v>2644</v>
      </c>
      <c r="Q13" s="181">
        <v>925</v>
      </c>
      <c r="R13" s="181">
        <v>2681</v>
      </c>
      <c r="S13" s="181">
        <v>2751</v>
      </c>
      <c r="T13" s="181">
        <v>1521</v>
      </c>
      <c r="U13" s="181">
        <v>2239</v>
      </c>
      <c r="V13" s="181">
        <v>1362</v>
      </c>
      <c r="W13" s="181">
        <v>2647</v>
      </c>
      <c r="X13" s="181">
        <v>1578</v>
      </c>
      <c r="Y13" s="181">
        <v>0</v>
      </c>
      <c r="Z13" s="181">
        <v>0</v>
      </c>
      <c r="AA13" s="181">
        <v>0</v>
      </c>
      <c r="AB13" s="181">
        <v>0</v>
      </c>
      <c r="AC13" s="181">
        <v>0</v>
      </c>
      <c r="AD13" s="181">
        <v>0</v>
      </c>
      <c r="AE13" s="181">
        <v>0</v>
      </c>
      <c r="AF13" s="181">
        <v>0</v>
      </c>
      <c r="AG13" s="181">
        <v>0</v>
      </c>
      <c r="AH13" s="181">
        <v>0</v>
      </c>
      <c r="AI13" s="181">
        <v>0</v>
      </c>
      <c r="AJ13" s="181">
        <v>0</v>
      </c>
      <c r="AK13" s="181">
        <v>0</v>
      </c>
      <c r="AL13" s="181">
        <v>0</v>
      </c>
      <c r="AM13" s="181">
        <v>0</v>
      </c>
      <c r="AN13" s="181">
        <v>0</v>
      </c>
      <c r="AO13" s="181">
        <v>0</v>
      </c>
      <c r="AP13" s="181">
        <v>0</v>
      </c>
      <c r="AQ13" s="181">
        <v>0</v>
      </c>
      <c r="AR13" s="181">
        <v>0</v>
      </c>
      <c r="AS13" s="181">
        <v>0</v>
      </c>
      <c r="AT13" s="181">
        <v>0</v>
      </c>
      <c r="AU13" s="181">
        <v>0</v>
      </c>
      <c r="AV13" s="181">
        <v>0</v>
      </c>
      <c r="AW13" s="181">
        <v>0</v>
      </c>
      <c r="AX13" s="181">
        <v>0</v>
      </c>
      <c r="AY13" s="181">
        <v>0</v>
      </c>
    </row>
    <row r="14" spans="1:51" x14ac:dyDescent="0.5">
      <c r="A14" s="181" t="s">
        <v>53</v>
      </c>
      <c r="B14" s="181" t="s">
        <v>3</v>
      </c>
      <c r="C14" s="181" t="s">
        <v>121</v>
      </c>
      <c r="D14" s="181">
        <v>250</v>
      </c>
      <c r="E14" s="181">
        <v>1518</v>
      </c>
      <c r="F14" s="181">
        <v>375</v>
      </c>
      <c r="G14" s="181">
        <v>450</v>
      </c>
      <c r="H14" s="181">
        <v>2093</v>
      </c>
      <c r="I14" s="181">
        <v>1217</v>
      </c>
      <c r="J14" s="181">
        <v>986</v>
      </c>
      <c r="K14" s="181">
        <v>4456</v>
      </c>
      <c r="L14" s="181">
        <v>1105</v>
      </c>
      <c r="M14" s="181">
        <v>959</v>
      </c>
      <c r="N14" s="181">
        <v>1065</v>
      </c>
      <c r="O14" s="181">
        <v>400</v>
      </c>
      <c r="P14" s="181">
        <v>1339</v>
      </c>
      <c r="Q14" s="181">
        <v>600</v>
      </c>
      <c r="R14" s="181">
        <v>697</v>
      </c>
      <c r="S14" s="181">
        <v>999</v>
      </c>
      <c r="T14" s="181">
        <v>875</v>
      </c>
      <c r="U14" s="181">
        <v>457</v>
      </c>
      <c r="V14" s="181">
        <v>43</v>
      </c>
      <c r="W14" s="181">
        <v>1971</v>
      </c>
      <c r="X14" s="181">
        <v>519</v>
      </c>
      <c r="Y14" s="181">
        <v>0</v>
      </c>
      <c r="Z14" s="181">
        <v>0</v>
      </c>
      <c r="AA14" s="181">
        <v>0</v>
      </c>
      <c r="AB14" s="181">
        <v>0</v>
      </c>
      <c r="AC14" s="181">
        <v>0</v>
      </c>
      <c r="AD14" s="181">
        <v>0</v>
      </c>
      <c r="AE14" s="181">
        <v>0</v>
      </c>
      <c r="AF14" s="181">
        <v>0</v>
      </c>
      <c r="AG14" s="181">
        <v>0</v>
      </c>
      <c r="AH14" s="181">
        <v>0</v>
      </c>
      <c r="AI14" s="181">
        <v>0</v>
      </c>
      <c r="AJ14" s="181">
        <v>0</v>
      </c>
      <c r="AK14" s="181">
        <v>0</v>
      </c>
      <c r="AL14" s="181">
        <v>0</v>
      </c>
      <c r="AM14" s="181">
        <v>0</v>
      </c>
      <c r="AN14" s="181">
        <v>0</v>
      </c>
      <c r="AO14" s="181">
        <v>0</v>
      </c>
      <c r="AP14" s="181">
        <v>0</v>
      </c>
      <c r="AQ14" s="181">
        <v>0</v>
      </c>
      <c r="AR14" s="181">
        <v>0</v>
      </c>
      <c r="AS14" s="181">
        <v>0</v>
      </c>
      <c r="AT14" s="181">
        <v>0</v>
      </c>
      <c r="AU14" s="181">
        <v>0</v>
      </c>
      <c r="AV14" s="181">
        <v>0</v>
      </c>
      <c r="AW14" s="181">
        <v>0</v>
      </c>
      <c r="AX14" s="181">
        <v>0</v>
      </c>
      <c r="AY14" s="181">
        <v>0</v>
      </c>
    </row>
    <row r="15" spans="1:51" x14ac:dyDescent="0.5">
      <c r="A15" s="181" t="s">
        <v>32</v>
      </c>
      <c r="B15" s="181" t="s">
        <v>67</v>
      </c>
      <c r="C15" s="181" t="s">
        <v>120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  <c r="Q15" s="181">
        <v>0</v>
      </c>
      <c r="R15" s="181">
        <v>0</v>
      </c>
      <c r="S15" s="181">
        <v>0</v>
      </c>
      <c r="T15" s="181">
        <v>0</v>
      </c>
      <c r="U15" s="181">
        <v>0</v>
      </c>
      <c r="V15" s="181">
        <v>0</v>
      </c>
      <c r="W15" s="181">
        <v>0</v>
      </c>
      <c r="X15" s="181">
        <v>0</v>
      </c>
      <c r="Y15" s="181">
        <v>0</v>
      </c>
      <c r="Z15" s="181">
        <v>0</v>
      </c>
      <c r="AA15" s="181">
        <v>0</v>
      </c>
      <c r="AB15" s="181">
        <v>0</v>
      </c>
      <c r="AC15" s="181">
        <v>0</v>
      </c>
      <c r="AD15" s="181">
        <v>0</v>
      </c>
      <c r="AE15" s="181">
        <v>0</v>
      </c>
      <c r="AF15" s="181">
        <v>0</v>
      </c>
      <c r="AG15" s="181">
        <v>0</v>
      </c>
      <c r="AH15" s="181">
        <v>0</v>
      </c>
      <c r="AI15" s="181">
        <v>0</v>
      </c>
      <c r="AJ15" s="181">
        <v>0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0</v>
      </c>
      <c r="AQ15" s="181">
        <v>0</v>
      </c>
      <c r="AR15" s="181">
        <v>0</v>
      </c>
      <c r="AS15" s="181">
        <v>0</v>
      </c>
      <c r="AT15" s="181">
        <v>0</v>
      </c>
      <c r="AU15" s="181">
        <v>0</v>
      </c>
      <c r="AV15" s="181">
        <v>0</v>
      </c>
      <c r="AW15" s="181">
        <v>0</v>
      </c>
      <c r="AX15" s="181">
        <v>0</v>
      </c>
      <c r="AY15" s="181">
        <v>0</v>
      </c>
    </row>
    <row r="16" spans="1:51" x14ac:dyDescent="0.5">
      <c r="A16" s="181" t="s">
        <v>32</v>
      </c>
      <c r="B16" s="181" t="s">
        <v>67</v>
      </c>
      <c r="C16" s="181" t="s">
        <v>119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  <c r="Q16" s="181">
        <v>0</v>
      </c>
      <c r="R16" s="181">
        <v>0</v>
      </c>
      <c r="S16" s="181">
        <v>0</v>
      </c>
      <c r="T16" s="181">
        <v>0</v>
      </c>
      <c r="U16" s="181">
        <v>0</v>
      </c>
      <c r="V16" s="181">
        <v>0</v>
      </c>
      <c r="W16" s="181">
        <v>0</v>
      </c>
      <c r="X16" s="181">
        <v>0</v>
      </c>
      <c r="Y16" s="181">
        <v>0</v>
      </c>
      <c r="Z16" s="181">
        <v>0</v>
      </c>
      <c r="AA16" s="181">
        <v>0</v>
      </c>
      <c r="AB16" s="181">
        <v>0</v>
      </c>
      <c r="AC16" s="181">
        <v>0</v>
      </c>
      <c r="AD16" s="181">
        <v>0</v>
      </c>
      <c r="AE16" s="181">
        <v>0</v>
      </c>
      <c r="AF16" s="181">
        <v>0</v>
      </c>
      <c r="AG16" s="181">
        <v>0</v>
      </c>
      <c r="AH16" s="181">
        <v>0</v>
      </c>
      <c r="AI16" s="181">
        <v>0</v>
      </c>
      <c r="AJ16" s="181">
        <v>0</v>
      </c>
      <c r="AK16" s="181">
        <v>0</v>
      </c>
      <c r="AL16" s="181">
        <v>0</v>
      </c>
      <c r="AM16" s="181">
        <v>0</v>
      </c>
      <c r="AN16" s="181">
        <v>0</v>
      </c>
      <c r="AO16" s="181">
        <v>0</v>
      </c>
      <c r="AP16" s="181">
        <v>0</v>
      </c>
      <c r="AQ16" s="181">
        <v>0</v>
      </c>
      <c r="AR16" s="181">
        <v>0</v>
      </c>
      <c r="AS16" s="181">
        <v>0</v>
      </c>
      <c r="AT16" s="181">
        <v>0</v>
      </c>
      <c r="AU16" s="181">
        <v>0</v>
      </c>
      <c r="AV16" s="181">
        <v>0</v>
      </c>
      <c r="AW16" s="181">
        <v>0</v>
      </c>
      <c r="AX16" s="181">
        <v>0</v>
      </c>
      <c r="AY16" s="181">
        <v>0</v>
      </c>
    </row>
    <row r="17" spans="1:51" x14ac:dyDescent="0.5">
      <c r="A17" s="181" t="s">
        <v>32</v>
      </c>
      <c r="B17" s="181" t="s">
        <v>67</v>
      </c>
      <c r="C17" s="181" t="s">
        <v>5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181">
        <v>0</v>
      </c>
      <c r="N17" s="181">
        <v>0</v>
      </c>
      <c r="O17" s="181">
        <v>0</v>
      </c>
      <c r="P17" s="181">
        <v>0</v>
      </c>
      <c r="Q17" s="181">
        <v>0</v>
      </c>
      <c r="R17" s="181">
        <v>0</v>
      </c>
      <c r="S17" s="181">
        <v>0</v>
      </c>
      <c r="T17" s="181">
        <v>0</v>
      </c>
      <c r="U17" s="181">
        <v>0</v>
      </c>
      <c r="V17" s="181">
        <v>0</v>
      </c>
      <c r="W17" s="181">
        <v>0</v>
      </c>
      <c r="X17" s="181">
        <v>0</v>
      </c>
      <c r="Y17" s="181">
        <v>0</v>
      </c>
      <c r="Z17" s="181">
        <v>0</v>
      </c>
      <c r="AA17" s="181">
        <v>0</v>
      </c>
      <c r="AB17" s="181">
        <v>0</v>
      </c>
      <c r="AC17" s="181">
        <v>0</v>
      </c>
      <c r="AD17" s="181">
        <v>0</v>
      </c>
      <c r="AE17" s="181">
        <v>0</v>
      </c>
      <c r="AF17" s="181">
        <v>0</v>
      </c>
      <c r="AG17" s="181">
        <v>0</v>
      </c>
      <c r="AH17" s="181">
        <v>0</v>
      </c>
      <c r="AI17" s="181">
        <v>0</v>
      </c>
      <c r="AJ17" s="181">
        <v>0</v>
      </c>
      <c r="AK17" s="181">
        <v>0</v>
      </c>
      <c r="AL17" s="181">
        <v>0</v>
      </c>
      <c r="AM17" s="181">
        <v>0</v>
      </c>
      <c r="AN17" s="181">
        <v>0</v>
      </c>
      <c r="AO17" s="181">
        <v>0</v>
      </c>
      <c r="AP17" s="181">
        <v>0</v>
      </c>
      <c r="AQ17" s="181">
        <v>0</v>
      </c>
      <c r="AR17" s="181">
        <v>0</v>
      </c>
      <c r="AS17" s="181">
        <v>0</v>
      </c>
      <c r="AT17" s="181">
        <v>0</v>
      </c>
      <c r="AU17" s="181">
        <v>0</v>
      </c>
      <c r="AV17" s="181">
        <v>0</v>
      </c>
      <c r="AW17" s="181">
        <v>0</v>
      </c>
      <c r="AX17" s="181">
        <v>0</v>
      </c>
      <c r="AY17" s="181">
        <v>0</v>
      </c>
    </row>
    <row r="18" spans="1:51" x14ac:dyDescent="0.5">
      <c r="A18" s="181" t="s">
        <v>32</v>
      </c>
      <c r="B18" s="181" t="s">
        <v>67</v>
      </c>
      <c r="C18" s="181" t="s">
        <v>121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181">
        <v>0</v>
      </c>
      <c r="N18" s="181">
        <v>0</v>
      </c>
      <c r="O18" s="181">
        <v>0</v>
      </c>
      <c r="P18" s="181">
        <v>0</v>
      </c>
      <c r="Q18" s="181">
        <v>0</v>
      </c>
      <c r="R18" s="181">
        <v>0</v>
      </c>
      <c r="S18" s="181">
        <v>0</v>
      </c>
      <c r="T18" s="181">
        <v>0</v>
      </c>
      <c r="U18" s="181">
        <v>0</v>
      </c>
      <c r="V18" s="181">
        <v>0</v>
      </c>
      <c r="W18" s="181">
        <v>0</v>
      </c>
      <c r="X18" s="181">
        <v>0</v>
      </c>
      <c r="Y18" s="181">
        <v>0</v>
      </c>
      <c r="Z18" s="181">
        <v>0</v>
      </c>
      <c r="AA18" s="181">
        <v>0</v>
      </c>
      <c r="AB18" s="181">
        <v>0</v>
      </c>
      <c r="AC18" s="181">
        <v>0</v>
      </c>
      <c r="AD18" s="181">
        <v>0</v>
      </c>
      <c r="AE18" s="181">
        <v>0</v>
      </c>
      <c r="AF18" s="181">
        <v>0</v>
      </c>
      <c r="AG18" s="181">
        <v>0</v>
      </c>
      <c r="AH18" s="181">
        <v>0</v>
      </c>
      <c r="AI18" s="181">
        <v>0</v>
      </c>
      <c r="AJ18" s="181">
        <v>0</v>
      </c>
      <c r="AK18" s="181">
        <v>0</v>
      </c>
      <c r="AL18" s="181">
        <v>0</v>
      </c>
      <c r="AM18" s="181">
        <v>0</v>
      </c>
      <c r="AN18" s="181">
        <v>0</v>
      </c>
      <c r="AO18" s="181">
        <v>0</v>
      </c>
      <c r="AP18" s="181">
        <v>0</v>
      </c>
      <c r="AQ18" s="181">
        <v>0</v>
      </c>
      <c r="AR18" s="181">
        <v>0</v>
      </c>
      <c r="AS18" s="181">
        <v>0</v>
      </c>
      <c r="AT18" s="181">
        <v>0</v>
      </c>
      <c r="AU18" s="181">
        <v>0</v>
      </c>
      <c r="AV18" s="181">
        <v>0</v>
      </c>
      <c r="AW18" s="181">
        <v>0</v>
      </c>
      <c r="AX18" s="181">
        <v>0</v>
      </c>
      <c r="AY18" s="181">
        <v>0</v>
      </c>
    </row>
    <row r="19" spans="1:51" x14ac:dyDescent="0.5">
      <c r="A19" s="181" t="s">
        <v>32</v>
      </c>
      <c r="B19" s="181" t="s">
        <v>3</v>
      </c>
      <c r="C19" s="181" t="s">
        <v>120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1">
        <v>0</v>
      </c>
      <c r="U19" s="181">
        <v>0</v>
      </c>
      <c r="V19" s="181">
        <v>0</v>
      </c>
      <c r="W19" s="181">
        <v>0</v>
      </c>
      <c r="X19" s="181">
        <v>0</v>
      </c>
      <c r="Y19" s="181">
        <v>0</v>
      </c>
      <c r="Z19" s="181">
        <v>0</v>
      </c>
      <c r="AA19" s="181">
        <v>0</v>
      </c>
      <c r="AB19" s="181">
        <v>0</v>
      </c>
      <c r="AC19" s="181">
        <v>0</v>
      </c>
      <c r="AD19" s="181">
        <v>0</v>
      </c>
      <c r="AE19" s="181">
        <v>0</v>
      </c>
      <c r="AF19" s="181">
        <v>0</v>
      </c>
      <c r="AG19" s="181">
        <v>0</v>
      </c>
      <c r="AH19" s="181">
        <v>0</v>
      </c>
      <c r="AI19" s="181">
        <v>0</v>
      </c>
      <c r="AJ19" s="181">
        <v>0</v>
      </c>
      <c r="AK19" s="181">
        <v>0</v>
      </c>
      <c r="AL19" s="181">
        <v>0</v>
      </c>
      <c r="AM19" s="181">
        <v>0</v>
      </c>
      <c r="AN19" s="181">
        <v>0</v>
      </c>
      <c r="AO19" s="181">
        <v>0</v>
      </c>
      <c r="AP19" s="181">
        <v>0</v>
      </c>
      <c r="AQ19" s="181">
        <v>0</v>
      </c>
      <c r="AR19" s="181">
        <v>0</v>
      </c>
      <c r="AS19" s="181">
        <v>0</v>
      </c>
      <c r="AT19" s="181">
        <v>0</v>
      </c>
      <c r="AU19" s="181">
        <v>0</v>
      </c>
      <c r="AV19" s="181">
        <v>0</v>
      </c>
      <c r="AW19" s="181">
        <v>0</v>
      </c>
      <c r="AX19" s="181">
        <v>0</v>
      </c>
      <c r="AY19" s="181">
        <v>0</v>
      </c>
    </row>
    <row r="20" spans="1:51" x14ac:dyDescent="0.5">
      <c r="A20" s="181" t="s">
        <v>32</v>
      </c>
      <c r="B20" s="181" t="s">
        <v>3</v>
      </c>
      <c r="C20" s="181" t="s">
        <v>119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1">
        <v>0</v>
      </c>
      <c r="U20" s="181">
        <v>0</v>
      </c>
      <c r="V20" s="181">
        <v>0</v>
      </c>
      <c r="W20" s="181">
        <v>0</v>
      </c>
      <c r="X20" s="181">
        <v>0</v>
      </c>
      <c r="Y20" s="181">
        <v>0</v>
      </c>
      <c r="Z20" s="181">
        <v>0</v>
      </c>
      <c r="AA20" s="181">
        <v>0</v>
      </c>
      <c r="AB20" s="181">
        <v>0</v>
      </c>
      <c r="AC20" s="181">
        <v>0</v>
      </c>
      <c r="AD20" s="181">
        <v>0</v>
      </c>
      <c r="AE20" s="181">
        <v>0</v>
      </c>
      <c r="AF20" s="181">
        <v>0</v>
      </c>
      <c r="AG20" s="181">
        <v>0</v>
      </c>
      <c r="AH20" s="181">
        <v>0</v>
      </c>
      <c r="AI20" s="181">
        <v>0</v>
      </c>
      <c r="AJ20" s="181">
        <v>0</v>
      </c>
      <c r="AK20" s="181">
        <v>0</v>
      </c>
      <c r="AL20" s="181">
        <v>0</v>
      </c>
      <c r="AM20" s="181">
        <v>0</v>
      </c>
      <c r="AN20" s="181">
        <v>0</v>
      </c>
      <c r="AO20" s="181">
        <v>0</v>
      </c>
      <c r="AP20" s="181">
        <v>0</v>
      </c>
      <c r="AQ20" s="181">
        <v>0</v>
      </c>
      <c r="AR20" s="181">
        <v>0</v>
      </c>
      <c r="AS20" s="181">
        <v>0</v>
      </c>
      <c r="AT20" s="181">
        <v>0</v>
      </c>
      <c r="AU20" s="181">
        <v>0</v>
      </c>
      <c r="AV20" s="181">
        <v>0</v>
      </c>
      <c r="AW20" s="181">
        <v>0</v>
      </c>
      <c r="AX20" s="181">
        <v>0</v>
      </c>
      <c r="AY20" s="181">
        <v>0</v>
      </c>
    </row>
    <row r="21" spans="1:51" x14ac:dyDescent="0.5">
      <c r="A21" s="181" t="s">
        <v>32</v>
      </c>
      <c r="B21" s="181" t="s">
        <v>3</v>
      </c>
      <c r="C21" s="181" t="s">
        <v>5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1">
        <v>0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1">
        <v>0</v>
      </c>
      <c r="AF21" s="181">
        <v>0</v>
      </c>
      <c r="AG21" s="181">
        <v>0</v>
      </c>
      <c r="AH21" s="181">
        <v>0</v>
      </c>
      <c r="AI21" s="181">
        <v>0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181">
        <v>0</v>
      </c>
      <c r="AV21" s="181">
        <v>0</v>
      </c>
      <c r="AW21" s="181">
        <v>0</v>
      </c>
      <c r="AX21" s="181">
        <v>0</v>
      </c>
      <c r="AY21" s="181">
        <v>0</v>
      </c>
    </row>
    <row r="22" spans="1:51" x14ac:dyDescent="0.5">
      <c r="A22" s="181" t="s">
        <v>32</v>
      </c>
      <c r="B22" s="181" t="s">
        <v>3</v>
      </c>
      <c r="C22" s="181" t="s">
        <v>121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0</v>
      </c>
      <c r="R22" s="181">
        <v>0</v>
      </c>
      <c r="S22" s="181">
        <v>0</v>
      </c>
      <c r="T22" s="181">
        <v>0</v>
      </c>
      <c r="U22" s="181">
        <v>0</v>
      </c>
      <c r="V22" s="181">
        <v>0</v>
      </c>
      <c r="W22" s="181">
        <v>0</v>
      </c>
      <c r="X22" s="181">
        <v>0</v>
      </c>
      <c r="Y22" s="181">
        <v>0</v>
      </c>
      <c r="Z22" s="181">
        <v>0</v>
      </c>
      <c r="AA22" s="181">
        <v>0</v>
      </c>
      <c r="AB22" s="181">
        <v>0</v>
      </c>
      <c r="AC22" s="181">
        <v>0</v>
      </c>
      <c r="AD22" s="181">
        <v>0</v>
      </c>
      <c r="AE22" s="181">
        <v>0</v>
      </c>
      <c r="AF22" s="181">
        <v>0</v>
      </c>
      <c r="AG22" s="181">
        <v>0</v>
      </c>
      <c r="AH22" s="181">
        <v>0</v>
      </c>
      <c r="AI22" s="181">
        <v>0</v>
      </c>
      <c r="AJ22" s="181">
        <v>0</v>
      </c>
      <c r="AK22" s="181">
        <v>0</v>
      </c>
      <c r="AL22" s="181">
        <v>0</v>
      </c>
      <c r="AM22" s="181">
        <v>0</v>
      </c>
      <c r="AN22" s="181">
        <v>0</v>
      </c>
      <c r="AO22" s="181">
        <v>0</v>
      </c>
      <c r="AP22" s="181">
        <v>0</v>
      </c>
      <c r="AQ22" s="181">
        <v>0</v>
      </c>
      <c r="AR22" s="181">
        <v>0</v>
      </c>
      <c r="AS22" s="181">
        <v>0</v>
      </c>
      <c r="AT22" s="181">
        <v>0</v>
      </c>
      <c r="AU22" s="181">
        <v>0</v>
      </c>
      <c r="AV22" s="181">
        <v>0</v>
      </c>
      <c r="AW22" s="181">
        <v>0</v>
      </c>
      <c r="AX22" s="181">
        <v>0</v>
      </c>
      <c r="AY22" s="181">
        <v>0</v>
      </c>
    </row>
    <row r="23" spans="1:51" x14ac:dyDescent="0.5">
      <c r="A23" s="181" t="s">
        <v>29</v>
      </c>
      <c r="B23" s="181" t="s">
        <v>67</v>
      </c>
      <c r="C23" s="181" t="s">
        <v>120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0</v>
      </c>
      <c r="R23" s="181">
        <v>0</v>
      </c>
      <c r="S23" s="181">
        <v>0</v>
      </c>
      <c r="T23" s="181">
        <v>0</v>
      </c>
      <c r="U23" s="181">
        <v>0</v>
      </c>
      <c r="V23" s="181">
        <v>0</v>
      </c>
      <c r="W23" s="181">
        <v>-13148</v>
      </c>
      <c r="X23" s="181">
        <v>-11948</v>
      </c>
      <c r="Y23" s="181">
        <v>0</v>
      </c>
      <c r="Z23" s="181">
        <v>0</v>
      </c>
      <c r="AA23" s="181">
        <v>0</v>
      </c>
      <c r="AB23" s="181">
        <v>0</v>
      </c>
      <c r="AC23" s="181">
        <v>0</v>
      </c>
      <c r="AD23" s="181">
        <v>0</v>
      </c>
      <c r="AE23" s="181">
        <v>0</v>
      </c>
      <c r="AF23" s="181">
        <v>0</v>
      </c>
      <c r="AG23" s="181">
        <v>0</v>
      </c>
      <c r="AH23" s="181">
        <v>0</v>
      </c>
      <c r="AI23" s="181">
        <v>0</v>
      </c>
      <c r="AJ23" s="181">
        <v>0</v>
      </c>
      <c r="AK23" s="181">
        <v>0</v>
      </c>
      <c r="AL23" s="181">
        <v>0</v>
      </c>
      <c r="AM23" s="181">
        <v>0</v>
      </c>
      <c r="AN23" s="181">
        <v>0</v>
      </c>
      <c r="AO23" s="181">
        <v>0</v>
      </c>
      <c r="AP23" s="181">
        <v>0</v>
      </c>
      <c r="AQ23" s="181">
        <v>0</v>
      </c>
      <c r="AR23" s="181">
        <v>0</v>
      </c>
      <c r="AS23" s="181">
        <v>0</v>
      </c>
      <c r="AT23" s="181">
        <v>0</v>
      </c>
      <c r="AU23" s="181">
        <v>0</v>
      </c>
      <c r="AV23" s="181">
        <v>0</v>
      </c>
      <c r="AW23" s="181">
        <v>0</v>
      </c>
      <c r="AX23" s="181">
        <v>0</v>
      </c>
      <c r="AY23" s="181">
        <v>0</v>
      </c>
    </row>
    <row r="24" spans="1:51" x14ac:dyDescent="0.5">
      <c r="A24" s="181" t="s">
        <v>29</v>
      </c>
      <c r="B24" s="181" t="s">
        <v>67</v>
      </c>
      <c r="C24" s="181" t="s">
        <v>119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>
        <v>0</v>
      </c>
      <c r="R24" s="181">
        <v>0</v>
      </c>
      <c r="S24" s="181">
        <v>0</v>
      </c>
      <c r="T24" s="181">
        <v>0</v>
      </c>
      <c r="U24" s="181">
        <v>0</v>
      </c>
      <c r="V24" s="181">
        <v>0</v>
      </c>
      <c r="W24" s="181">
        <v>-13148</v>
      </c>
      <c r="X24" s="181">
        <v>-11948</v>
      </c>
      <c r="Y24" s="181">
        <v>0</v>
      </c>
      <c r="Z24" s="181">
        <v>0</v>
      </c>
      <c r="AA24" s="181">
        <v>0</v>
      </c>
      <c r="AB24" s="181">
        <v>0</v>
      </c>
      <c r="AC24" s="181">
        <v>0</v>
      </c>
      <c r="AD24" s="181">
        <v>0</v>
      </c>
      <c r="AE24" s="181">
        <v>0</v>
      </c>
      <c r="AF24" s="181">
        <v>0</v>
      </c>
      <c r="AG24" s="181">
        <v>0</v>
      </c>
      <c r="AH24" s="181">
        <v>0</v>
      </c>
      <c r="AI24" s="181">
        <v>0</v>
      </c>
      <c r="AJ24" s="181">
        <v>0</v>
      </c>
      <c r="AK24" s="181">
        <v>0</v>
      </c>
      <c r="AL24" s="181">
        <v>0</v>
      </c>
      <c r="AM24" s="181">
        <v>0</v>
      </c>
      <c r="AN24" s="181">
        <v>0</v>
      </c>
      <c r="AO24" s="181">
        <v>0</v>
      </c>
      <c r="AP24" s="181">
        <v>0</v>
      </c>
      <c r="AQ24" s="181">
        <v>0</v>
      </c>
      <c r="AR24" s="181">
        <v>0</v>
      </c>
      <c r="AS24" s="181">
        <v>0</v>
      </c>
      <c r="AT24" s="181">
        <v>0</v>
      </c>
      <c r="AU24" s="181">
        <v>0</v>
      </c>
      <c r="AV24" s="181">
        <v>0</v>
      </c>
      <c r="AW24" s="181">
        <v>0</v>
      </c>
      <c r="AX24" s="181">
        <v>0</v>
      </c>
      <c r="AY24" s="181">
        <v>0</v>
      </c>
    </row>
    <row r="25" spans="1:51" x14ac:dyDescent="0.5">
      <c r="A25" s="181" t="s">
        <v>29</v>
      </c>
      <c r="B25" s="181" t="s">
        <v>67</v>
      </c>
      <c r="C25" s="181" t="s">
        <v>5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1">
        <v>0</v>
      </c>
      <c r="O25" s="181">
        <v>0</v>
      </c>
      <c r="P25" s="181">
        <v>0</v>
      </c>
      <c r="Q25" s="181">
        <v>0</v>
      </c>
      <c r="R25" s="181">
        <v>0</v>
      </c>
      <c r="S25" s="181">
        <v>0</v>
      </c>
      <c r="T25" s="181">
        <v>0</v>
      </c>
      <c r="U25" s="181">
        <v>0</v>
      </c>
      <c r="V25" s="181">
        <v>0</v>
      </c>
      <c r="W25" s="181">
        <v>-13148</v>
      </c>
      <c r="X25" s="181">
        <v>-11948</v>
      </c>
      <c r="Y25" s="181">
        <v>0</v>
      </c>
      <c r="Z25" s="181">
        <v>0</v>
      </c>
      <c r="AA25" s="181">
        <v>0</v>
      </c>
      <c r="AB25" s="181">
        <v>0</v>
      </c>
      <c r="AC25" s="181">
        <v>0</v>
      </c>
      <c r="AD25" s="181">
        <v>0</v>
      </c>
      <c r="AE25" s="181">
        <v>0</v>
      </c>
      <c r="AF25" s="181">
        <v>0</v>
      </c>
      <c r="AG25" s="181">
        <v>0</v>
      </c>
      <c r="AH25" s="181">
        <v>0</v>
      </c>
      <c r="AI25" s="181">
        <v>0</v>
      </c>
      <c r="AJ25" s="181">
        <v>0</v>
      </c>
      <c r="AK25" s="181">
        <v>0</v>
      </c>
      <c r="AL25" s="181">
        <v>0</v>
      </c>
      <c r="AM25" s="181">
        <v>0</v>
      </c>
      <c r="AN25" s="181">
        <v>0</v>
      </c>
      <c r="AO25" s="181">
        <v>0</v>
      </c>
      <c r="AP25" s="181">
        <v>0</v>
      </c>
      <c r="AQ25" s="181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0</v>
      </c>
    </row>
    <row r="26" spans="1:51" x14ac:dyDescent="0.5">
      <c r="A26" s="181" t="s">
        <v>29</v>
      </c>
      <c r="B26" s="181" t="s">
        <v>67</v>
      </c>
      <c r="C26" s="181" t="s">
        <v>121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0</v>
      </c>
      <c r="R26" s="181">
        <v>0</v>
      </c>
      <c r="S26" s="181">
        <v>0</v>
      </c>
      <c r="T26" s="181">
        <v>0</v>
      </c>
      <c r="U26" s="181">
        <v>0</v>
      </c>
      <c r="V26" s="181">
        <v>0</v>
      </c>
      <c r="W26" s="181">
        <v>-13148</v>
      </c>
      <c r="X26" s="181">
        <v>-11948</v>
      </c>
      <c r="Y26" s="181">
        <v>0</v>
      </c>
      <c r="Z26" s="181">
        <v>0</v>
      </c>
      <c r="AA26" s="181">
        <v>0</v>
      </c>
      <c r="AB26" s="181">
        <v>0</v>
      </c>
      <c r="AC26" s="181">
        <v>0</v>
      </c>
      <c r="AD26" s="181">
        <v>0</v>
      </c>
      <c r="AE26" s="181">
        <v>0</v>
      </c>
      <c r="AF26" s="181">
        <v>0</v>
      </c>
      <c r="AG26" s="181">
        <v>0</v>
      </c>
      <c r="AH26" s="181">
        <v>0</v>
      </c>
      <c r="AI26" s="181">
        <v>0</v>
      </c>
      <c r="AJ26" s="181">
        <v>0</v>
      </c>
      <c r="AK26" s="181">
        <v>0</v>
      </c>
      <c r="AL26" s="181">
        <v>0</v>
      </c>
      <c r="AM26" s="181">
        <v>0</v>
      </c>
      <c r="AN26" s="181">
        <v>0</v>
      </c>
      <c r="AO26" s="181">
        <v>0</v>
      </c>
      <c r="AP26" s="181">
        <v>0</v>
      </c>
      <c r="AQ26" s="181">
        <v>0</v>
      </c>
      <c r="AR26" s="181">
        <v>0</v>
      </c>
      <c r="AS26" s="181">
        <v>0</v>
      </c>
      <c r="AT26" s="181">
        <v>0</v>
      </c>
      <c r="AU26" s="181">
        <v>0</v>
      </c>
      <c r="AV26" s="181">
        <v>0</v>
      </c>
      <c r="AW26" s="181">
        <v>0</v>
      </c>
      <c r="AX26" s="181">
        <v>0</v>
      </c>
      <c r="AY26" s="181">
        <v>0</v>
      </c>
    </row>
    <row r="27" spans="1:51" x14ac:dyDescent="0.5">
      <c r="A27" s="181" t="s">
        <v>29</v>
      </c>
      <c r="B27" s="181" t="s">
        <v>3</v>
      </c>
      <c r="C27" s="181" t="s">
        <v>120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81">
        <v>-18330</v>
      </c>
      <c r="X27" s="181">
        <v>-14465</v>
      </c>
      <c r="Y27" s="181">
        <v>0</v>
      </c>
      <c r="Z27" s="181">
        <v>0</v>
      </c>
      <c r="AA27" s="181">
        <v>0</v>
      </c>
      <c r="AB27" s="181">
        <v>0</v>
      </c>
      <c r="AC27" s="181">
        <v>0</v>
      </c>
      <c r="AD27" s="181">
        <v>0</v>
      </c>
      <c r="AE27" s="181">
        <v>0</v>
      </c>
      <c r="AF27" s="181">
        <v>0</v>
      </c>
      <c r="AG27" s="181">
        <v>0</v>
      </c>
      <c r="AH27" s="181">
        <v>0</v>
      </c>
      <c r="AI27" s="181">
        <v>0</v>
      </c>
      <c r="AJ27" s="181">
        <v>0</v>
      </c>
      <c r="AK27" s="181">
        <v>0</v>
      </c>
      <c r="AL27" s="181">
        <v>0</v>
      </c>
      <c r="AM27" s="181">
        <v>0</v>
      </c>
      <c r="AN27" s="181">
        <v>0</v>
      </c>
      <c r="AO27" s="181">
        <v>0</v>
      </c>
      <c r="AP27" s="181">
        <v>0</v>
      </c>
      <c r="AQ27" s="181">
        <v>0</v>
      </c>
      <c r="AR27" s="181">
        <v>0</v>
      </c>
      <c r="AS27" s="181">
        <v>0</v>
      </c>
      <c r="AT27" s="181">
        <v>0</v>
      </c>
      <c r="AU27" s="181">
        <v>0</v>
      </c>
      <c r="AV27" s="181">
        <v>0</v>
      </c>
      <c r="AW27" s="181">
        <v>0</v>
      </c>
      <c r="AX27" s="181">
        <v>0</v>
      </c>
      <c r="AY27" s="181">
        <v>0</v>
      </c>
    </row>
    <row r="28" spans="1:51" x14ac:dyDescent="0.5">
      <c r="A28" s="181" t="s">
        <v>29</v>
      </c>
      <c r="B28" s="181" t="s">
        <v>3</v>
      </c>
      <c r="C28" s="181" t="s">
        <v>119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181">
        <v>0</v>
      </c>
      <c r="P28" s="181">
        <v>0</v>
      </c>
      <c r="Q28" s="181">
        <v>0</v>
      </c>
      <c r="R28" s="181">
        <v>0</v>
      </c>
      <c r="S28" s="181">
        <v>0</v>
      </c>
      <c r="T28" s="181">
        <v>0</v>
      </c>
      <c r="U28" s="181">
        <v>0</v>
      </c>
      <c r="V28" s="181">
        <v>0</v>
      </c>
      <c r="W28" s="181">
        <v>-18330</v>
      </c>
      <c r="X28" s="181">
        <v>-14465</v>
      </c>
      <c r="Y28" s="181">
        <v>0</v>
      </c>
      <c r="Z28" s="181">
        <v>0</v>
      </c>
      <c r="AA28" s="181">
        <v>0</v>
      </c>
      <c r="AB28" s="181">
        <v>0</v>
      </c>
      <c r="AC28" s="181">
        <v>0</v>
      </c>
      <c r="AD28" s="181">
        <v>0</v>
      </c>
      <c r="AE28" s="181">
        <v>0</v>
      </c>
      <c r="AF28" s="181">
        <v>0</v>
      </c>
      <c r="AG28" s="181">
        <v>0</v>
      </c>
      <c r="AH28" s="181">
        <v>0</v>
      </c>
      <c r="AI28" s="181">
        <v>0</v>
      </c>
      <c r="AJ28" s="181">
        <v>0</v>
      </c>
      <c r="AK28" s="181">
        <v>0</v>
      </c>
      <c r="AL28" s="181">
        <v>0</v>
      </c>
      <c r="AM28" s="181">
        <v>0</v>
      </c>
      <c r="AN28" s="181">
        <v>0</v>
      </c>
      <c r="AO28" s="181">
        <v>0</v>
      </c>
      <c r="AP28" s="181">
        <v>0</v>
      </c>
      <c r="AQ28" s="181">
        <v>0</v>
      </c>
      <c r="AR28" s="181">
        <v>0</v>
      </c>
      <c r="AS28" s="181">
        <v>0</v>
      </c>
      <c r="AT28" s="181">
        <v>0</v>
      </c>
      <c r="AU28" s="181">
        <v>0</v>
      </c>
      <c r="AV28" s="181">
        <v>0</v>
      </c>
      <c r="AW28" s="181">
        <v>0</v>
      </c>
      <c r="AX28" s="181">
        <v>0</v>
      </c>
      <c r="AY28" s="181">
        <v>0</v>
      </c>
    </row>
    <row r="29" spans="1:51" x14ac:dyDescent="0.5">
      <c r="A29" s="181" t="s">
        <v>29</v>
      </c>
      <c r="B29" s="181" t="s">
        <v>3</v>
      </c>
      <c r="C29" s="181" t="s">
        <v>5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0</v>
      </c>
      <c r="O29" s="181">
        <v>0</v>
      </c>
      <c r="P29" s="181">
        <v>0</v>
      </c>
      <c r="Q29" s="181">
        <v>0</v>
      </c>
      <c r="R29" s="181">
        <v>0</v>
      </c>
      <c r="S29" s="181">
        <v>0</v>
      </c>
      <c r="T29" s="181">
        <v>0</v>
      </c>
      <c r="U29" s="181">
        <v>0</v>
      </c>
      <c r="V29" s="181">
        <v>0</v>
      </c>
      <c r="W29" s="181">
        <v>-18330</v>
      </c>
      <c r="X29" s="181">
        <v>-14465</v>
      </c>
      <c r="Y29" s="181">
        <v>0</v>
      </c>
      <c r="Z29" s="181">
        <v>0</v>
      </c>
      <c r="AA29" s="181">
        <v>0</v>
      </c>
      <c r="AB29" s="181">
        <v>0</v>
      </c>
      <c r="AC29" s="181">
        <v>0</v>
      </c>
      <c r="AD29" s="181">
        <v>0</v>
      </c>
      <c r="AE29" s="181">
        <v>0</v>
      </c>
      <c r="AF29" s="181">
        <v>0</v>
      </c>
      <c r="AG29" s="181">
        <v>0</v>
      </c>
      <c r="AH29" s="181">
        <v>0</v>
      </c>
      <c r="AI29" s="181">
        <v>0</v>
      </c>
      <c r="AJ29" s="181">
        <v>0</v>
      </c>
      <c r="AK29" s="181">
        <v>0</v>
      </c>
      <c r="AL29" s="181">
        <v>0</v>
      </c>
      <c r="AM29" s="181">
        <v>0</v>
      </c>
      <c r="AN29" s="181">
        <v>0</v>
      </c>
      <c r="AO29" s="181">
        <v>0</v>
      </c>
      <c r="AP29" s="181">
        <v>0</v>
      </c>
      <c r="AQ29" s="181">
        <v>0</v>
      </c>
      <c r="AR29" s="181">
        <v>0</v>
      </c>
      <c r="AS29" s="181">
        <v>0</v>
      </c>
      <c r="AT29" s="181">
        <v>0</v>
      </c>
      <c r="AU29" s="181">
        <v>0</v>
      </c>
      <c r="AV29" s="181">
        <v>0</v>
      </c>
      <c r="AW29" s="181">
        <v>0</v>
      </c>
      <c r="AX29" s="181">
        <v>0</v>
      </c>
      <c r="AY29" s="181">
        <v>0</v>
      </c>
    </row>
    <row r="30" spans="1:51" x14ac:dyDescent="0.5">
      <c r="A30" s="181" t="s">
        <v>29</v>
      </c>
      <c r="B30" s="181" t="s">
        <v>3</v>
      </c>
      <c r="C30" s="181" t="s">
        <v>121</v>
      </c>
      <c r="D30" s="181">
        <v>0</v>
      </c>
      <c r="E30" s="181">
        <v>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1">
        <v>0</v>
      </c>
      <c r="O30" s="181">
        <v>0</v>
      </c>
      <c r="P30" s="181">
        <v>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-18330</v>
      </c>
      <c r="X30" s="181">
        <v>-14465</v>
      </c>
      <c r="Y30" s="181">
        <v>0</v>
      </c>
      <c r="Z30" s="181">
        <v>0</v>
      </c>
      <c r="AA30" s="181">
        <v>0</v>
      </c>
      <c r="AB30" s="181">
        <v>0</v>
      </c>
      <c r="AC30" s="181">
        <v>0</v>
      </c>
      <c r="AD30" s="181">
        <v>0</v>
      </c>
      <c r="AE30" s="181">
        <v>0</v>
      </c>
      <c r="AF30" s="181">
        <v>0</v>
      </c>
      <c r="AG30" s="181">
        <v>0</v>
      </c>
      <c r="AH30" s="181">
        <v>0</v>
      </c>
      <c r="AI30" s="181">
        <v>0</v>
      </c>
      <c r="AJ30" s="181">
        <v>0</v>
      </c>
      <c r="AK30" s="181">
        <v>0</v>
      </c>
      <c r="AL30" s="181">
        <v>0</v>
      </c>
      <c r="AM30" s="181">
        <v>0</v>
      </c>
      <c r="AN30" s="181">
        <v>0</v>
      </c>
      <c r="AO30" s="181">
        <v>0</v>
      </c>
      <c r="AP30" s="181">
        <v>0</v>
      </c>
      <c r="AQ30" s="181">
        <v>0</v>
      </c>
      <c r="AR30" s="181">
        <v>0</v>
      </c>
      <c r="AS30" s="181">
        <v>0</v>
      </c>
      <c r="AT30" s="181">
        <v>0</v>
      </c>
      <c r="AU30" s="181">
        <v>0</v>
      </c>
      <c r="AV30" s="181">
        <v>0</v>
      </c>
      <c r="AW30" s="181">
        <v>0</v>
      </c>
      <c r="AX30" s="181">
        <v>0</v>
      </c>
      <c r="AY30" s="181">
        <v>0</v>
      </c>
    </row>
    <row r="31" spans="1:51" x14ac:dyDescent="0.5">
      <c r="A31" s="181" t="s">
        <v>41</v>
      </c>
      <c r="B31" s="181" t="s">
        <v>67</v>
      </c>
      <c r="C31" s="181" t="s">
        <v>120</v>
      </c>
      <c r="D31" s="181">
        <v>0</v>
      </c>
      <c r="E31" s="181">
        <v>0</v>
      </c>
      <c r="F31" s="181">
        <v>0</v>
      </c>
      <c r="G31" s="181">
        <v>0</v>
      </c>
      <c r="H31" s="181">
        <v>0</v>
      </c>
      <c r="I31" s="181">
        <v>0</v>
      </c>
      <c r="J31" s="181">
        <v>0</v>
      </c>
      <c r="K31" s="181">
        <v>0</v>
      </c>
      <c r="L31" s="181">
        <v>0</v>
      </c>
      <c r="M31" s="181">
        <v>0</v>
      </c>
      <c r="N31" s="181">
        <v>0</v>
      </c>
      <c r="O31" s="181">
        <v>0</v>
      </c>
      <c r="P31" s="181">
        <v>0</v>
      </c>
      <c r="Q31" s="181">
        <v>0</v>
      </c>
      <c r="R31" s="181">
        <v>0</v>
      </c>
      <c r="S31" s="181">
        <v>0</v>
      </c>
      <c r="T31" s="181">
        <v>0</v>
      </c>
      <c r="U31" s="181">
        <v>0</v>
      </c>
      <c r="V31" s="181">
        <v>0</v>
      </c>
      <c r="W31" s="181">
        <v>19601</v>
      </c>
      <c r="X31" s="181">
        <v>28893</v>
      </c>
      <c r="Y31" s="181">
        <v>0</v>
      </c>
      <c r="Z31" s="181">
        <v>0</v>
      </c>
      <c r="AA31" s="181">
        <v>0</v>
      </c>
      <c r="AB31" s="181">
        <v>0</v>
      </c>
      <c r="AC31" s="181">
        <v>0</v>
      </c>
      <c r="AD31" s="181">
        <v>0</v>
      </c>
      <c r="AE31" s="181">
        <v>0</v>
      </c>
      <c r="AF31" s="181">
        <v>0</v>
      </c>
      <c r="AG31" s="181">
        <v>0</v>
      </c>
      <c r="AH31" s="181">
        <v>0</v>
      </c>
      <c r="AI31" s="181">
        <v>0</v>
      </c>
      <c r="AJ31" s="181">
        <v>0</v>
      </c>
      <c r="AK31" s="181">
        <v>0</v>
      </c>
      <c r="AL31" s="181">
        <v>0</v>
      </c>
      <c r="AM31" s="181">
        <v>0</v>
      </c>
      <c r="AN31" s="181">
        <v>0</v>
      </c>
      <c r="AO31" s="181">
        <v>0</v>
      </c>
      <c r="AP31" s="181">
        <v>0</v>
      </c>
      <c r="AQ31" s="181">
        <v>0</v>
      </c>
      <c r="AR31" s="181">
        <v>0</v>
      </c>
      <c r="AS31" s="181">
        <v>0</v>
      </c>
      <c r="AT31" s="181">
        <v>0</v>
      </c>
      <c r="AU31" s="181">
        <v>0</v>
      </c>
      <c r="AV31" s="181">
        <v>0</v>
      </c>
      <c r="AW31" s="181">
        <v>0</v>
      </c>
      <c r="AX31" s="181">
        <v>0</v>
      </c>
      <c r="AY31" s="181">
        <v>0</v>
      </c>
    </row>
    <row r="32" spans="1:51" x14ac:dyDescent="0.5">
      <c r="A32" s="181" t="s">
        <v>41</v>
      </c>
      <c r="B32" s="181" t="s">
        <v>67</v>
      </c>
      <c r="C32" s="181" t="s">
        <v>119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181">
        <v>0</v>
      </c>
      <c r="P32" s="181">
        <v>0</v>
      </c>
      <c r="Q32" s="181">
        <v>0</v>
      </c>
      <c r="R32" s="181">
        <v>0</v>
      </c>
      <c r="S32" s="181">
        <v>0</v>
      </c>
      <c r="T32" s="181">
        <v>0</v>
      </c>
      <c r="U32" s="181">
        <v>0</v>
      </c>
      <c r="V32" s="181">
        <v>0</v>
      </c>
      <c r="W32" s="181">
        <v>19601</v>
      </c>
      <c r="X32" s="181">
        <v>28893</v>
      </c>
      <c r="Y32" s="181">
        <v>0</v>
      </c>
      <c r="Z32" s="181">
        <v>0</v>
      </c>
      <c r="AA32" s="181">
        <v>0</v>
      </c>
      <c r="AB32" s="181">
        <v>0</v>
      </c>
      <c r="AC32" s="181">
        <v>0</v>
      </c>
      <c r="AD32" s="181">
        <v>0</v>
      </c>
      <c r="AE32" s="181">
        <v>0</v>
      </c>
      <c r="AF32" s="181">
        <v>0</v>
      </c>
      <c r="AG32" s="181">
        <v>0</v>
      </c>
      <c r="AH32" s="181">
        <v>0</v>
      </c>
      <c r="AI32" s="181">
        <v>0</v>
      </c>
      <c r="AJ32" s="181">
        <v>0</v>
      </c>
      <c r="AK32" s="181">
        <v>0</v>
      </c>
      <c r="AL32" s="181">
        <v>0</v>
      </c>
      <c r="AM32" s="181">
        <v>0</v>
      </c>
      <c r="AN32" s="181">
        <v>0</v>
      </c>
      <c r="AO32" s="181">
        <v>0</v>
      </c>
      <c r="AP32" s="181">
        <v>0</v>
      </c>
      <c r="AQ32" s="181">
        <v>0</v>
      </c>
      <c r="AR32" s="181">
        <v>0</v>
      </c>
      <c r="AS32" s="181">
        <v>0</v>
      </c>
      <c r="AT32" s="181">
        <v>0</v>
      </c>
      <c r="AU32" s="181">
        <v>0</v>
      </c>
      <c r="AV32" s="181">
        <v>0</v>
      </c>
      <c r="AW32" s="181">
        <v>0</v>
      </c>
      <c r="AX32" s="181">
        <v>0</v>
      </c>
      <c r="AY32" s="181">
        <v>0</v>
      </c>
    </row>
    <row r="33" spans="1:51" x14ac:dyDescent="0.5">
      <c r="A33" s="181" t="s">
        <v>41</v>
      </c>
      <c r="B33" s="181" t="s">
        <v>67</v>
      </c>
      <c r="C33" s="181" t="s">
        <v>5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0</v>
      </c>
      <c r="M33" s="181">
        <v>0</v>
      </c>
      <c r="N33" s="181">
        <v>0</v>
      </c>
      <c r="O33" s="181">
        <v>0</v>
      </c>
      <c r="P33" s="181">
        <v>0</v>
      </c>
      <c r="Q33" s="181">
        <v>0</v>
      </c>
      <c r="R33" s="181">
        <v>0</v>
      </c>
      <c r="S33" s="181">
        <v>0</v>
      </c>
      <c r="T33" s="181">
        <v>0</v>
      </c>
      <c r="U33" s="181">
        <v>0</v>
      </c>
      <c r="V33" s="181">
        <v>0</v>
      </c>
      <c r="W33" s="181">
        <v>19601</v>
      </c>
      <c r="X33" s="181">
        <v>28893</v>
      </c>
      <c r="Y33" s="181">
        <v>0</v>
      </c>
      <c r="Z33" s="181">
        <v>0</v>
      </c>
      <c r="AA33" s="181">
        <v>0</v>
      </c>
      <c r="AB33" s="181">
        <v>0</v>
      </c>
      <c r="AC33" s="181">
        <v>0</v>
      </c>
      <c r="AD33" s="181">
        <v>0</v>
      </c>
      <c r="AE33" s="181">
        <v>0</v>
      </c>
      <c r="AF33" s="181">
        <v>0</v>
      </c>
      <c r="AG33" s="181">
        <v>0</v>
      </c>
      <c r="AH33" s="181">
        <v>0</v>
      </c>
      <c r="AI33" s="181">
        <v>0</v>
      </c>
      <c r="AJ33" s="181">
        <v>0</v>
      </c>
      <c r="AK33" s="181">
        <v>0</v>
      </c>
      <c r="AL33" s="181">
        <v>0</v>
      </c>
      <c r="AM33" s="181">
        <v>0</v>
      </c>
      <c r="AN33" s="181">
        <v>0</v>
      </c>
      <c r="AO33" s="181">
        <v>0</v>
      </c>
      <c r="AP33" s="181">
        <v>0</v>
      </c>
      <c r="AQ33" s="181">
        <v>0</v>
      </c>
      <c r="AR33" s="181">
        <v>0</v>
      </c>
      <c r="AS33" s="181">
        <v>0</v>
      </c>
      <c r="AT33" s="181">
        <v>0</v>
      </c>
      <c r="AU33" s="181">
        <v>0</v>
      </c>
      <c r="AV33" s="181">
        <v>0</v>
      </c>
      <c r="AW33" s="181">
        <v>0</v>
      </c>
      <c r="AX33" s="181">
        <v>0</v>
      </c>
      <c r="AY33" s="181">
        <v>0</v>
      </c>
    </row>
    <row r="34" spans="1:51" x14ac:dyDescent="0.5">
      <c r="A34" s="181" t="s">
        <v>41</v>
      </c>
      <c r="B34" s="181" t="s">
        <v>67</v>
      </c>
      <c r="C34" s="181" t="s">
        <v>121</v>
      </c>
      <c r="D34" s="181">
        <v>0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181">
        <v>0</v>
      </c>
      <c r="P34" s="181">
        <v>0</v>
      </c>
      <c r="Q34" s="181">
        <v>0</v>
      </c>
      <c r="R34" s="181">
        <v>0</v>
      </c>
      <c r="S34" s="181">
        <v>0</v>
      </c>
      <c r="T34" s="181">
        <v>0</v>
      </c>
      <c r="U34" s="181">
        <v>0</v>
      </c>
      <c r="V34" s="181">
        <v>0</v>
      </c>
      <c r="W34" s="181">
        <v>19601</v>
      </c>
      <c r="X34" s="181">
        <v>28893</v>
      </c>
      <c r="Y34" s="181">
        <v>0</v>
      </c>
      <c r="Z34" s="181">
        <v>0</v>
      </c>
      <c r="AA34" s="181">
        <v>0</v>
      </c>
      <c r="AB34" s="181">
        <v>0</v>
      </c>
      <c r="AC34" s="181">
        <v>0</v>
      </c>
      <c r="AD34" s="181">
        <v>0</v>
      </c>
      <c r="AE34" s="181">
        <v>0</v>
      </c>
      <c r="AF34" s="181">
        <v>0</v>
      </c>
      <c r="AG34" s="181">
        <v>0</v>
      </c>
      <c r="AH34" s="181">
        <v>0</v>
      </c>
      <c r="AI34" s="181">
        <v>0</v>
      </c>
      <c r="AJ34" s="181">
        <v>0</v>
      </c>
      <c r="AK34" s="181">
        <v>0</v>
      </c>
      <c r="AL34" s="181">
        <v>0</v>
      </c>
      <c r="AM34" s="181">
        <v>0</v>
      </c>
      <c r="AN34" s="181">
        <v>0</v>
      </c>
      <c r="AO34" s="181">
        <v>0</v>
      </c>
      <c r="AP34" s="181">
        <v>0</v>
      </c>
      <c r="AQ34" s="181">
        <v>0</v>
      </c>
      <c r="AR34" s="181">
        <v>0</v>
      </c>
      <c r="AS34" s="181">
        <v>0</v>
      </c>
      <c r="AT34" s="181">
        <v>0</v>
      </c>
      <c r="AU34" s="181">
        <v>0</v>
      </c>
      <c r="AV34" s="181">
        <v>0</v>
      </c>
      <c r="AW34" s="181">
        <v>0</v>
      </c>
      <c r="AX34" s="181">
        <v>0</v>
      </c>
      <c r="AY34" s="181">
        <v>0</v>
      </c>
    </row>
    <row r="35" spans="1:51" x14ac:dyDescent="0.5">
      <c r="A35" s="181" t="s">
        <v>122</v>
      </c>
      <c r="B35" s="181" t="s">
        <v>67</v>
      </c>
      <c r="C35" s="181" t="s">
        <v>120</v>
      </c>
      <c r="D35" s="181">
        <v>0</v>
      </c>
      <c r="E35" s="181">
        <v>0</v>
      </c>
      <c r="F35" s="181">
        <v>0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181">
        <v>0</v>
      </c>
      <c r="P35" s="181">
        <v>0</v>
      </c>
      <c r="Q35" s="181">
        <v>0</v>
      </c>
      <c r="R35" s="181">
        <v>0</v>
      </c>
      <c r="S35" s="181">
        <v>0</v>
      </c>
      <c r="T35" s="181">
        <v>0</v>
      </c>
      <c r="U35" s="181">
        <v>0</v>
      </c>
      <c r="V35" s="181">
        <v>0</v>
      </c>
      <c r="W35" s="181">
        <v>3333</v>
      </c>
      <c r="X35" s="181">
        <v>3874</v>
      </c>
      <c r="Y35" s="181">
        <v>0</v>
      </c>
      <c r="Z35" s="181">
        <v>0</v>
      </c>
      <c r="AA35" s="181">
        <v>0</v>
      </c>
      <c r="AB35" s="181">
        <v>0</v>
      </c>
      <c r="AC35" s="181">
        <v>0</v>
      </c>
      <c r="AD35" s="181">
        <v>0</v>
      </c>
      <c r="AE35" s="181">
        <v>0</v>
      </c>
      <c r="AF35" s="181">
        <v>0</v>
      </c>
      <c r="AG35" s="181">
        <v>0</v>
      </c>
      <c r="AH35" s="181">
        <v>0</v>
      </c>
      <c r="AI35" s="181">
        <v>0</v>
      </c>
      <c r="AJ35" s="181">
        <v>0</v>
      </c>
      <c r="AK35" s="181">
        <v>0</v>
      </c>
      <c r="AL35" s="181">
        <v>0</v>
      </c>
      <c r="AM35" s="181">
        <v>0</v>
      </c>
      <c r="AN35" s="181">
        <v>0</v>
      </c>
      <c r="AO35" s="181">
        <v>0</v>
      </c>
      <c r="AP35" s="181">
        <v>0</v>
      </c>
      <c r="AQ35" s="181">
        <v>0</v>
      </c>
      <c r="AR35" s="181">
        <v>0</v>
      </c>
      <c r="AS35" s="181">
        <v>0</v>
      </c>
      <c r="AT35" s="181">
        <v>0</v>
      </c>
      <c r="AU35" s="181">
        <v>0</v>
      </c>
      <c r="AV35" s="181">
        <v>0</v>
      </c>
      <c r="AW35" s="181">
        <v>0</v>
      </c>
      <c r="AX35" s="181">
        <v>0</v>
      </c>
      <c r="AY35" s="181">
        <v>0</v>
      </c>
    </row>
    <row r="36" spans="1:51" x14ac:dyDescent="0.5">
      <c r="A36" s="181" t="s">
        <v>122</v>
      </c>
      <c r="B36" s="181" t="s">
        <v>67</v>
      </c>
      <c r="C36" s="181" t="s">
        <v>119</v>
      </c>
      <c r="D36" s="181">
        <v>0</v>
      </c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1">
        <v>3333</v>
      </c>
      <c r="X36" s="181">
        <v>3874</v>
      </c>
      <c r="Y36" s="181">
        <v>0</v>
      </c>
      <c r="Z36" s="181">
        <v>0</v>
      </c>
      <c r="AA36" s="181">
        <v>0</v>
      </c>
      <c r="AB36" s="181">
        <v>0</v>
      </c>
      <c r="AC36" s="181">
        <v>0</v>
      </c>
      <c r="AD36" s="181">
        <v>0</v>
      </c>
      <c r="AE36" s="181">
        <v>0</v>
      </c>
      <c r="AF36" s="181">
        <v>0</v>
      </c>
      <c r="AG36" s="181">
        <v>0</v>
      </c>
      <c r="AH36" s="181">
        <v>0</v>
      </c>
      <c r="AI36" s="181">
        <v>0</v>
      </c>
      <c r="AJ36" s="181">
        <v>0</v>
      </c>
      <c r="AK36" s="181">
        <v>0</v>
      </c>
      <c r="AL36" s="181">
        <v>0</v>
      </c>
      <c r="AM36" s="181">
        <v>0</v>
      </c>
      <c r="AN36" s="181">
        <v>0</v>
      </c>
      <c r="AO36" s="181">
        <v>0</v>
      </c>
      <c r="AP36" s="181">
        <v>0</v>
      </c>
      <c r="AQ36" s="181">
        <v>0</v>
      </c>
      <c r="AR36" s="181">
        <v>0</v>
      </c>
      <c r="AS36" s="181">
        <v>0</v>
      </c>
      <c r="AT36" s="181">
        <v>0</v>
      </c>
      <c r="AU36" s="181">
        <v>0</v>
      </c>
      <c r="AV36" s="181">
        <v>0</v>
      </c>
      <c r="AW36" s="181">
        <v>0</v>
      </c>
      <c r="AX36" s="181">
        <v>0</v>
      </c>
      <c r="AY36" s="181">
        <v>0</v>
      </c>
    </row>
    <row r="37" spans="1:51" x14ac:dyDescent="0.5">
      <c r="A37" s="181" t="s">
        <v>122</v>
      </c>
      <c r="B37" s="181" t="s">
        <v>67</v>
      </c>
      <c r="C37" s="181" t="s">
        <v>5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3333</v>
      </c>
      <c r="X37" s="181">
        <v>3874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</row>
    <row r="38" spans="1:51" x14ac:dyDescent="0.5">
      <c r="A38" s="181" t="s">
        <v>122</v>
      </c>
      <c r="B38" s="181" t="s">
        <v>67</v>
      </c>
      <c r="C38" s="181" t="s">
        <v>121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0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181">
        <v>0</v>
      </c>
      <c r="P38" s="181">
        <v>0</v>
      </c>
      <c r="Q38" s="181">
        <v>0</v>
      </c>
      <c r="R38" s="181">
        <v>0</v>
      </c>
      <c r="S38" s="181">
        <v>0</v>
      </c>
      <c r="T38" s="181">
        <v>0</v>
      </c>
      <c r="U38" s="181">
        <v>0</v>
      </c>
      <c r="V38" s="181">
        <v>0</v>
      </c>
      <c r="W38" s="181">
        <v>3333</v>
      </c>
      <c r="X38" s="181">
        <v>3874</v>
      </c>
      <c r="Y38" s="181">
        <v>0</v>
      </c>
      <c r="Z38" s="181">
        <v>0</v>
      </c>
      <c r="AA38" s="181">
        <v>0</v>
      </c>
      <c r="AB38" s="181">
        <v>0</v>
      </c>
      <c r="AC38" s="181">
        <v>0</v>
      </c>
      <c r="AD38" s="181">
        <v>0</v>
      </c>
      <c r="AE38" s="181">
        <v>0</v>
      </c>
      <c r="AF38" s="181">
        <v>0</v>
      </c>
      <c r="AG38" s="181">
        <v>0</v>
      </c>
      <c r="AH38" s="181">
        <v>0</v>
      </c>
      <c r="AI38" s="181">
        <v>0</v>
      </c>
      <c r="AJ38" s="181">
        <v>0</v>
      </c>
      <c r="AK38" s="181">
        <v>0</v>
      </c>
      <c r="AL38" s="181">
        <v>0</v>
      </c>
      <c r="AM38" s="181">
        <v>0</v>
      </c>
      <c r="AN38" s="181">
        <v>0</v>
      </c>
      <c r="AO38" s="181">
        <v>0</v>
      </c>
      <c r="AP38" s="181">
        <v>0</v>
      </c>
      <c r="AQ38" s="181">
        <v>0</v>
      </c>
      <c r="AR38" s="181">
        <v>0</v>
      </c>
      <c r="AS38" s="181">
        <v>0</v>
      </c>
      <c r="AT38" s="181">
        <v>0</v>
      </c>
      <c r="AU38" s="181">
        <v>0</v>
      </c>
      <c r="AV38" s="181">
        <v>0</v>
      </c>
      <c r="AW38" s="181">
        <v>0</v>
      </c>
      <c r="AX38" s="181">
        <v>0</v>
      </c>
      <c r="AY38" s="181">
        <v>0</v>
      </c>
    </row>
    <row r="39" spans="1:51" x14ac:dyDescent="0.5">
      <c r="A39" s="181" t="s">
        <v>122</v>
      </c>
      <c r="B39" s="181" t="s">
        <v>3</v>
      </c>
      <c r="C39" s="181" t="s">
        <v>120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1">
        <v>0</v>
      </c>
      <c r="U39" s="181">
        <v>0</v>
      </c>
      <c r="V39" s="181">
        <v>0</v>
      </c>
      <c r="W39" s="181">
        <v>3589</v>
      </c>
      <c r="X39" s="181">
        <v>6631</v>
      </c>
      <c r="Y39" s="181">
        <v>0</v>
      </c>
      <c r="Z39" s="181">
        <v>0</v>
      </c>
      <c r="AA39" s="181">
        <v>0</v>
      </c>
      <c r="AB39" s="181">
        <v>0</v>
      </c>
      <c r="AC39" s="181">
        <v>0</v>
      </c>
      <c r="AD39" s="181">
        <v>0</v>
      </c>
      <c r="AE39" s="181">
        <v>0</v>
      </c>
      <c r="AF39" s="181">
        <v>0</v>
      </c>
      <c r="AG39" s="181">
        <v>0</v>
      </c>
      <c r="AH39" s="181">
        <v>0</v>
      </c>
      <c r="AI39" s="181">
        <v>0</v>
      </c>
      <c r="AJ39" s="181">
        <v>0</v>
      </c>
      <c r="AK39" s="181">
        <v>0</v>
      </c>
      <c r="AL39" s="181">
        <v>0</v>
      </c>
      <c r="AM39" s="181">
        <v>0</v>
      </c>
      <c r="AN39" s="181">
        <v>0</v>
      </c>
      <c r="AO39" s="181">
        <v>0</v>
      </c>
      <c r="AP39" s="181">
        <v>0</v>
      </c>
      <c r="AQ39" s="181">
        <v>0</v>
      </c>
      <c r="AR39" s="181">
        <v>0</v>
      </c>
      <c r="AS39" s="181">
        <v>0</v>
      </c>
      <c r="AT39" s="181">
        <v>0</v>
      </c>
      <c r="AU39" s="181">
        <v>0</v>
      </c>
      <c r="AV39" s="181">
        <v>0</v>
      </c>
      <c r="AW39" s="181">
        <v>0</v>
      </c>
      <c r="AX39" s="181">
        <v>0</v>
      </c>
      <c r="AY39" s="181">
        <v>0</v>
      </c>
    </row>
    <row r="40" spans="1:51" x14ac:dyDescent="0.5">
      <c r="A40" s="181" t="s">
        <v>122</v>
      </c>
      <c r="B40" s="181" t="s">
        <v>3</v>
      </c>
      <c r="C40" s="181" t="s">
        <v>119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0</v>
      </c>
      <c r="J40" s="181">
        <v>0</v>
      </c>
      <c r="K40" s="181">
        <v>0</v>
      </c>
      <c r="L40" s="181">
        <v>0</v>
      </c>
      <c r="M40" s="181">
        <v>0</v>
      </c>
      <c r="N40" s="181">
        <v>0</v>
      </c>
      <c r="O40" s="181">
        <v>0</v>
      </c>
      <c r="P40" s="181">
        <v>0</v>
      </c>
      <c r="Q40" s="181">
        <v>0</v>
      </c>
      <c r="R40" s="181">
        <v>0</v>
      </c>
      <c r="S40" s="181">
        <v>0</v>
      </c>
      <c r="T40" s="181">
        <v>0</v>
      </c>
      <c r="U40" s="181">
        <v>0</v>
      </c>
      <c r="V40" s="181">
        <v>0</v>
      </c>
      <c r="W40" s="181">
        <v>3589</v>
      </c>
      <c r="X40" s="181">
        <v>6631</v>
      </c>
      <c r="Y40" s="181">
        <v>0</v>
      </c>
      <c r="Z40" s="181">
        <v>0</v>
      </c>
      <c r="AA40" s="181">
        <v>0</v>
      </c>
      <c r="AB40" s="181">
        <v>0</v>
      </c>
      <c r="AC40" s="181">
        <v>0</v>
      </c>
      <c r="AD40" s="181">
        <v>0</v>
      </c>
      <c r="AE40" s="181">
        <v>0</v>
      </c>
      <c r="AF40" s="181">
        <v>0</v>
      </c>
      <c r="AG40" s="181">
        <v>0</v>
      </c>
      <c r="AH40" s="181">
        <v>0</v>
      </c>
      <c r="AI40" s="181">
        <v>0</v>
      </c>
      <c r="AJ40" s="181">
        <v>0</v>
      </c>
      <c r="AK40" s="181">
        <v>0</v>
      </c>
      <c r="AL40" s="181">
        <v>0</v>
      </c>
      <c r="AM40" s="181">
        <v>0</v>
      </c>
      <c r="AN40" s="181">
        <v>0</v>
      </c>
      <c r="AO40" s="181">
        <v>0</v>
      </c>
      <c r="AP40" s="181">
        <v>0</v>
      </c>
      <c r="AQ40" s="181">
        <v>0</v>
      </c>
      <c r="AR40" s="181">
        <v>0</v>
      </c>
      <c r="AS40" s="181">
        <v>0</v>
      </c>
      <c r="AT40" s="181">
        <v>0</v>
      </c>
      <c r="AU40" s="181">
        <v>0</v>
      </c>
      <c r="AV40" s="181">
        <v>0</v>
      </c>
      <c r="AW40" s="181">
        <v>0</v>
      </c>
      <c r="AX40" s="181">
        <v>0</v>
      </c>
      <c r="AY40" s="181">
        <v>0</v>
      </c>
    </row>
    <row r="41" spans="1:51" x14ac:dyDescent="0.5">
      <c r="A41" s="181" t="s">
        <v>122</v>
      </c>
      <c r="B41" s="181" t="s">
        <v>3</v>
      </c>
      <c r="C41" s="181" t="s">
        <v>5</v>
      </c>
      <c r="D41" s="181">
        <v>0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0</v>
      </c>
      <c r="M41" s="181">
        <v>0</v>
      </c>
      <c r="N41" s="181">
        <v>0</v>
      </c>
      <c r="O41" s="181">
        <v>0</v>
      </c>
      <c r="P41" s="181">
        <v>0</v>
      </c>
      <c r="Q41" s="181">
        <v>0</v>
      </c>
      <c r="R41" s="181">
        <v>0</v>
      </c>
      <c r="S41" s="181">
        <v>0</v>
      </c>
      <c r="T41" s="181">
        <v>0</v>
      </c>
      <c r="U41" s="181">
        <v>0</v>
      </c>
      <c r="V41" s="181">
        <v>0</v>
      </c>
      <c r="W41" s="181">
        <v>3589</v>
      </c>
      <c r="X41" s="181">
        <v>6631</v>
      </c>
      <c r="Y41" s="181">
        <v>0</v>
      </c>
      <c r="Z41" s="181">
        <v>0</v>
      </c>
      <c r="AA41" s="181">
        <v>0</v>
      </c>
      <c r="AB41" s="181">
        <v>0</v>
      </c>
      <c r="AC41" s="181">
        <v>0</v>
      </c>
      <c r="AD41" s="181">
        <v>0</v>
      </c>
      <c r="AE41" s="181">
        <v>0</v>
      </c>
      <c r="AF41" s="181">
        <v>0</v>
      </c>
      <c r="AG41" s="181">
        <v>0</v>
      </c>
      <c r="AH41" s="181">
        <v>0</v>
      </c>
      <c r="AI41" s="181">
        <v>0</v>
      </c>
      <c r="AJ41" s="181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</row>
    <row r="42" spans="1:51" x14ac:dyDescent="0.5">
      <c r="A42" s="181" t="s">
        <v>122</v>
      </c>
      <c r="B42" s="181" t="s">
        <v>3</v>
      </c>
      <c r="C42" s="181" t="s">
        <v>121</v>
      </c>
      <c r="D42" s="181">
        <v>0</v>
      </c>
      <c r="E42" s="181">
        <v>0</v>
      </c>
      <c r="F42" s="181">
        <v>0</v>
      </c>
      <c r="G42" s="181">
        <v>0</v>
      </c>
      <c r="H42" s="181">
        <v>0</v>
      </c>
      <c r="I42" s="181">
        <v>0</v>
      </c>
      <c r="J42" s="181">
        <v>0</v>
      </c>
      <c r="K42" s="181">
        <v>0</v>
      </c>
      <c r="L42" s="181">
        <v>0</v>
      </c>
      <c r="M42" s="181">
        <v>0</v>
      </c>
      <c r="N42" s="181">
        <v>0</v>
      </c>
      <c r="O42" s="181">
        <v>0</v>
      </c>
      <c r="P42" s="181">
        <v>0</v>
      </c>
      <c r="Q42" s="181">
        <v>0</v>
      </c>
      <c r="R42" s="181">
        <v>0</v>
      </c>
      <c r="S42" s="181">
        <v>0</v>
      </c>
      <c r="T42" s="181">
        <v>0</v>
      </c>
      <c r="U42" s="181">
        <v>0</v>
      </c>
      <c r="V42" s="181">
        <v>0</v>
      </c>
      <c r="W42" s="181">
        <v>3589</v>
      </c>
      <c r="X42" s="181">
        <v>6631</v>
      </c>
      <c r="Y42" s="181">
        <v>0</v>
      </c>
      <c r="Z42" s="181">
        <v>0</v>
      </c>
      <c r="AA42" s="181">
        <v>0</v>
      </c>
      <c r="AB42" s="181">
        <v>0</v>
      </c>
      <c r="AC42" s="181">
        <v>0</v>
      </c>
      <c r="AD42" s="181">
        <v>0</v>
      </c>
      <c r="AE42" s="181">
        <v>0</v>
      </c>
      <c r="AF42" s="181">
        <v>0</v>
      </c>
      <c r="AG42" s="181">
        <v>0</v>
      </c>
      <c r="AH42" s="181">
        <v>0</v>
      </c>
      <c r="AI42" s="181">
        <v>0</v>
      </c>
      <c r="AJ42" s="181">
        <v>0</v>
      </c>
      <c r="AK42" s="181">
        <v>0</v>
      </c>
      <c r="AL42" s="181">
        <v>0</v>
      </c>
      <c r="AM42" s="181">
        <v>0</v>
      </c>
      <c r="AN42" s="181">
        <v>0</v>
      </c>
      <c r="AO42" s="181">
        <v>0</v>
      </c>
      <c r="AP42" s="181">
        <v>0</v>
      </c>
      <c r="AQ42" s="181">
        <v>0</v>
      </c>
      <c r="AR42" s="181">
        <v>0</v>
      </c>
      <c r="AS42" s="181">
        <v>0</v>
      </c>
      <c r="AT42" s="181">
        <v>0</v>
      </c>
      <c r="AU42" s="181">
        <v>0</v>
      </c>
      <c r="AV42" s="181">
        <v>0</v>
      </c>
      <c r="AW42" s="181">
        <v>0</v>
      </c>
      <c r="AX42" s="181">
        <v>0</v>
      </c>
      <c r="AY42" s="181">
        <v>0</v>
      </c>
    </row>
    <row r="43" spans="1:51" x14ac:dyDescent="0.5">
      <c r="A43" s="181" t="s">
        <v>123</v>
      </c>
      <c r="B43" s="181" t="s">
        <v>67</v>
      </c>
      <c r="C43" s="181" t="s">
        <v>120</v>
      </c>
      <c r="D43" s="181">
        <v>102986</v>
      </c>
      <c r="E43" s="181">
        <v>75833</v>
      </c>
      <c r="F43" s="181">
        <v>87018</v>
      </c>
      <c r="G43" s="181">
        <v>82452</v>
      </c>
      <c r="H43" s="181">
        <v>81199</v>
      </c>
      <c r="I43" s="181">
        <v>64353</v>
      </c>
      <c r="J43" s="181">
        <v>65856</v>
      </c>
      <c r="K43" s="181">
        <v>60236</v>
      </c>
      <c r="L43" s="181">
        <v>53817</v>
      </c>
      <c r="M43" s="181">
        <v>66058</v>
      </c>
      <c r="N43" s="181">
        <v>65044</v>
      </c>
      <c r="O43" s="181">
        <v>67252</v>
      </c>
      <c r="P43" s="181">
        <v>68234</v>
      </c>
      <c r="Q43" s="181">
        <v>64234</v>
      </c>
      <c r="R43" s="181">
        <v>68501</v>
      </c>
      <c r="S43" s="181">
        <v>67663</v>
      </c>
      <c r="T43" s="181">
        <v>70649</v>
      </c>
      <c r="U43" s="181">
        <v>59866</v>
      </c>
      <c r="V43" s="181">
        <v>68605</v>
      </c>
      <c r="W43" s="181">
        <v>62774</v>
      </c>
      <c r="X43" s="181">
        <v>56912</v>
      </c>
      <c r="Y43" s="181">
        <v>0</v>
      </c>
      <c r="Z43" s="181">
        <v>0</v>
      </c>
      <c r="AA43" s="181">
        <v>0</v>
      </c>
      <c r="AB43" s="181">
        <v>0</v>
      </c>
      <c r="AC43" s="181">
        <v>0</v>
      </c>
      <c r="AD43" s="181">
        <v>0</v>
      </c>
      <c r="AE43" s="181">
        <v>0</v>
      </c>
      <c r="AF43" s="181">
        <v>0</v>
      </c>
      <c r="AG43" s="181">
        <v>0</v>
      </c>
      <c r="AH43" s="181">
        <v>0</v>
      </c>
      <c r="AI43" s="181">
        <v>0</v>
      </c>
      <c r="AJ43" s="181">
        <v>0</v>
      </c>
      <c r="AK43" s="181">
        <v>0</v>
      </c>
      <c r="AL43" s="181">
        <v>0</v>
      </c>
      <c r="AM43" s="181">
        <v>0</v>
      </c>
      <c r="AN43" s="181">
        <v>0</v>
      </c>
      <c r="AO43" s="181">
        <v>0</v>
      </c>
      <c r="AP43" s="181">
        <v>0</v>
      </c>
      <c r="AQ43" s="181">
        <v>0</v>
      </c>
      <c r="AR43" s="181">
        <v>0</v>
      </c>
      <c r="AS43" s="181">
        <v>0</v>
      </c>
      <c r="AT43" s="181">
        <v>0</v>
      </c>
      <c r="AU43" s="181">
        <v>0</v>
      </c>
      <c r="AV43" s="181">
        <v>0</v>
      </c>
      <c r="AW43" s="181">
        <v>0</v>
      </c>
      <c r="AX43" s="181">
        <v>0</v>
      </c>
      <c r="AY43" s="181">
        <v>0</v>
      </c>
    </row>
    <row r="44" spans="1:51" x14ac:dyDescent="0.5">
      <c r="A44" s="181" t="s">
        <v>123</v>
      </c>
      <c r="B44" s="181" t="s">
        <v>67</v>
      </c>
      <c r="C44" s="181" t="s">
        <v>119</v>
      </c>
      <c r="D44" s="181">
        <v>102986</v>
      </c>
      <c r="E44" s="181">
        <v>75833</v>
      </c>
      <c r="F44" s="181">
        <v>87018</v>
      </c>
      <c r="G44" s="181">
        <v>82452</v>
      </c>
      <c r="H44" s="181">
        <v>81199</v>
      </c>
      <c r="I44" s="181">
        <v>64353</v>
      </c>
      <c r="J44" s="181">
        <v>65856</v>
      </c>
      <c r="K44" s="181">
        <v>60236</v>
      </c>
      <c r="L44" s="181">
        <v>53817</v>
      </c>
      <c r="M44" s="181">
        <v>66058</v>
      </c>
      <c r="N44" s="181">
        <v>65044</v>
      </c>
      <c r="O44" s="181">
        <v>67252</v>
      </c>
      <c r="P44" s="181">
        <v>68234</v>
      </c>
      <c r="Q44" s="181">
        <v>64234</v>
      </c>
      <c r="R44" s="181">
        <v>68501</v>
      </c>
      <c r="S44" s="181">
        <v>67663</v>
      </c>
      <c r="T44" s="181">
        <v>70649</v>
      </c>
      <c r="U44" s="181">
        <v>59866</v>
      </c>
      <c r="V44" s="181">
        <v>68605</v>
      </c>
      <c r="W44" s="181">
        <v>62774</v>
      </c>
      <c r="X44" s="181">
        <v>57190</v>
      </c>
      <c r="Y44" s="181">
        <v>0</v>
      </c>
      <c r="Z44" s="181">
        <v>0</v>
      </c>
      <c r="AA44" s="181">
        <v>0</v>
      </c>
      <c r="AB44" s="181">
        <v>0</v>
      </c>
      <c r="AC44" s="181">
        <v>0</v>
      </c>
      <c r="AD44" s="181">
        <v>0</v>
      </c>
      <c r="AE44" s="181">
        <v>0</v>
      </c>
      <c r="AF44" s="181">
        <v>0</v>
      </c>
      <c r="AG44" s="181">
        <v>0</v>
      </c>
      <c r="AH44" s="181">
        <v>0</v>
      </c>
      <c r="AI44" s="181">
        <v>0</v>
      </c>
      <c r="AJ44" s="181">
        <v>0</v>
      </c>
      <c r="AK44" s="181">
        <v>0</v>
      </c>
      <c r="AL44" s="181">
        <v>0</v>
      </c>
      <c r="AM44" s="181">
        <v>0</v>
      </c>
      <c r="AN44" s="181">
        <v>0</v>
      </c>
      <c r="AO44" s="181">
        <v>0</v>
      </c>
      <c r="AP44" s="181">
        <v>0</v>
      </c>
      <c r="AQ44" s="181">
        <v>0</v>
      </c>
      <c r="AR44" s="181">
        <v>0</v>
      </c>
      <c r="AS44" s="181">
        <v>0</v>
      </c>
      <c r="AT44" s="181">
        <v>0</v>
      </c>
      <c r="AU44" s="181">
        <v>0</v>
      </c>
      <c r="AV44" s="181">
        <v>0</v>
      </c>
      <c r="AW44" s="181">
        <v>0</v>
      </c>
      <c r="AX44" s="181">
        <v>0</v>
      </c>
      <c r="AY44" s="181">
        <v>0</v>
      </c>
    </row>
    <row r="45" spans="1:51" x14ac:dyDescent="0.5">
      <c r="A45" s="181" t="s">
        <v>123</v>
      </c>
      <c r="B45" s="181" t="s">
        <v>67</v>
      </c>
      <c r="C45" s="181" t="s">
        <v>5</v>
      </c>
      <c r="D45" s="181">
        <v>102986</v>
      </c>
      <c r="E45" s="181">
        <v>75833</v>
      </c>
      <c r="F45" s="181">
        <v>87018</v>
      </c>
      <c r="G45" s="181">
        <v>82452</v>
      </c>
      <c r="H45" s="181">
        <v>81199</v>
      </c>
      <c r="I45" s="181">
        <v>64353</v>
      </c>
      <c r="J45" s="181">
        <v>65856</v>
      </c>
      <c r="K45" s="181">
        <v>60236</v>
      </c>
      <c r="L45" s="181">
        <v>53817</v>
      </c>
      <c r="M45" s="181">
        <v>66058</v>
      </c>
      <c r="N45" s="181">
        <v>65044</v>
      </c>
      <c r="O45" s="181">
        <v>67252</v>
      </c>
      <c r="P45" s="181">
        <v>68234</v>
      </c>
      <c r="Q45" s="181">
        <v>64234</v>
      </c>
      <c r="R45" s="181">
        <v>68501</v>
      </c>
      <c r="S45" s="181">
        <v>67663</v>
      </c>
      <c r="T45" s="181">
        <v>70649</v>
      </c>
      <c r="U45" s="181">
        <v>59866</v>
      </c>
      <c r="V45" s="181">
        <v>68605</v>
      </c>
      <c r="W45" s="181">
        <v>62774</v>
      </c>
      <c r="X45" s="181">
        <v>57190</v>
      </c>
      <c r="Y45" s="181">
        <v>0</v>
      </c>
      <c r="Z45" s="181">
        <v>0</v>
      </c>
      <c r="AA45" s="181">
        <v>0</v>
      </c>
      <c r="AB45" s="181">
        <v>0</v>
      </c>
      <c r="AC45" s="181">
        <v>0</v>
      </c>
      <c r="AD45" s="181">
        <v>0</v>
      </c>
      <c r="AE45" s="181">
        <v>0</v>
      </c>
      <c r="AF45" s="181">
        <v>0</v>
      </c>
      <c r="AG45" s="181">
        <v>0</v>
      </c>
      <c r="AH45" s="181">
        <v>0</v>
      </c>
      <c r="AI45" s="181">
        <v>0</v>
      </c>
      <c r="AJ45" s="181">
        <v>0</v>
      </c>
      <c r="AK45" s="181">
        <v>0</v>
      </c>
      <c r="AL45" s="181">
        <v>0</v>
      </c>
      <c r="AM45" s="181">
        <v>0</v>
      </c>
      <c r="AN45" s="181">
        <v>0</v>
      </c>
      <c r="AO45" s="181">
        <v>0</v>
      </c>
      <c r="AP45" s="181">
        <v>0</v>
      </c>
      <c r="AQ45" s="181">
        <v>0</v>
      </c>
      <c r="AR45" s="181">
        <v>0</v>
      </c>
      <c r="AS45" s="181">
        <v>0</v>
      </c>
      <c r="AT45" s="181">
        <v>0</v>
      </c>
      <c r="AU45" s="181">
        <v>0</v>
      </c>
      <c r="AV45" s="181">
        <v>0</v>
      </c>
      <c r="AW45" s="181">
        <v>0</v>
      </c>
      <c r="AX45" s="181">
        <v>0</v>
      </c>
      <c r="AY45" s="181">
        <v>0</v>
      </c>
    </row>
    <row r="46" spans="1:51" x14ac:dyDescent="0.5">
      <c r="A46" s="181" t="s">
        <v>123</v>
      </c>
      <c r="B46" s="181" t="s">
        <v>67</v>
      </c>
      <c r="C46" s="181" t="s">
        <v>121</v>
      </c>
      <c r="D46" s="181">
        <v>102986</v>
      </c>
      <c r="E46" s="181">
        <v>75833</v>
      </c>
      <c r="F46" s="181">
        <v>87018</v>
      </c>
      <c r="G46" s="181">
        <v>82452</v>
      </c>
      <c r="H46" s="181">
        <v>81199</v>
      </c>
      <c r="I46" s="181">
        <v>64353</v>
      </c>
      <c r="J46" s="181">
        <v>65856</v>
      </c>
      <c r="K46" s="181">
        <v>60236</v>
      </c>
      <c r="L46" s="181">
        <v>53817</v>
      </c>
      <c r="M46" s="181">
        <v>66058</v>
      </c>
      <c r="N46" s="181">
        <v>65044</v>
      </c>
      <c r="O46" s="181">
        <v>67252</v>
      </c>
      <c r="P46" s="181">
        <v>68234</v>
      </c>
      <c r="Q46" s="181">
        <v>64234</v>
      </c>
      <c r="R46" s="181">
        <v>68501</v>
      </c>
      <c r="S46" s="181">
        <v>67663</v>
      </c>
      <c r="T46" s="181">
        <v>70649</v>
      </c>
      <c r="U46" s="181">
        <v>59866</v>
      </c>
      <c r="V46" s="181">
        <v>68605</v>
      </c>
      <c r="W46" s="181">
        <v>62774</v>
      </c>
      <c r="X46" s="181">
        <v>56912</v>
      </c>
      <c r="Y46" s="181">
        <v>0</v>
      </c>
      <c r="Z46" s="181">
        <v>0</v>
      </c>
      <c r="AA46" s="181">
        <v>0</v>
      </c>
      <c r="AB46" s="181">
        <v>0</v>
      </c>
      <c r="AC46" s="181">
        <v>0</v>
      </c>
      <c r="AD46" s="181">
        <v>0</v>
      </c>
      <c r="AE46" s="181">
        <v>0</v>
      </c>
      <c r="AF46" s="181">
        <v>0</v>
      </c>
      <c r="AG46" s="181">
        <v>0</v>
      </c>
      <c r="AH46" s="181">
        <v>0</v>
      </c>
      <c r="AI46" s="181">
        <v>0</v>
      </c>
      <c r="AJ46" s="181">
        <v>0</v>
      </c>
      <c r="AK46" s="181">
        <v>0</v>
      </c>
      <c r="AL46" s="181">
        <v>0</v>
      </c>
      <c r="AM46" s="181">
        <v>0</v>
      </c>
      <c r="AN46" s="181">
        <v>0</v>
      </c>
      <c r="AO46" s="181">
        <v>0</v>
      </c>
      <c r="AP46" s="181">
        <v>0</v>
      </c>
      <c r="AQ46" s="181">
        <v>0</v>
      </c>
      <c r="AR46" s="181">
        <v>0</v>
      </c>
      <c r="AS46" s="181">
        <v>0</v>
      </c>
      <c r="AT46" s="181">
        <v>0</v>
      </c>
      <c r="AU46" s="181">
        <v>0</v>
      </c>
      <c r="AV46" s="181">
        <v>0</v>
      </c>
      <c r="AW46" s="181">
        <v>0</v>
      </c>
      <c r="AX46" s="181">
        <v>0</v>
      </c>
      <c r="AY46" s="181">
        <v>0</v>
      </c>
    </row>
    <row r="47" spans="1:51" x14ac:dyDescent="0.5">
      <c r="A47" s="181" t="s">
        <v>123</v>
      </c>
      <c r="B47" s="181" t="s">
        <v>3</v>
      </c>
      <c r="C47" s="181" t="s">
        <v>120</v>
      </c>
      <c r="D47" s="181">
        <v>97290</v>
      </c>
      <c r="E47" s="181">
        <v>88644</v>
      </c>
      <c r="F47" s="181">
        <v>104232</v>
      </c>
      <c r="G47" s="181">
        <v>88325</v>
      </c>
      <c r="H47" s="181">
        <v>104567</v>
      </c>
      <c r="I47" s="181">
        <v>92019</v>
      </c>
      <c r="J47" s="181">
        <v>80199</v>
      </c>
      <c r="K47" s="181">
        <v>108242</v>
      </c>
      <c r="L47" s="181">
        <v>93144</v>
      </c>
      <c r="M47" s="181">
        <v>84221</v>
      </c>
      <c r="N47" s="181">
        <v>96426</v>
      </c>
      <c r="O47" s="181">
        <v>102114</v>
      </c>
      <c r="P47" s="181">
        <v>98973</v>
      </c>
      <c r="Q47" s="181">
        <v>86239</v>
      </c>
      <c r="R47" s="181">
        <v>88617</v>
      </c>
      <c r="S47" s="181">
        <v>84863</v>
      </c>
      <c r="T47" s="181">
        <v>85767</v>
      </c>
      <c r="U47" s="181">
        <v>83577</v>
      </c>
      <c r="V47" s="181">
        <v>78991</v>
      </c>
      <c r="W47" s="181">
        <v>90507</v>
      </c>
      <c r="X47" s="181">
        <v>83309</v>
      </c>
      <c r="Y47" s="181">
        <v>0</v>
      </c>
      <c r="Z47" s="181">
        <v>0</v>
      </c>
      <c r="AA47" s="181">
        <v>0</v>
      </c>
      <c r="AB47" s="181">
        <v>0</v>
      </c>
      <c r="AC47" s="181">
        <v>0</v>
      </c>
      <c r="AD47" s="181">
        <v>0</v>
      </c>
      <c r="AE47" s="181">
        <v>0</v>
      </c>
      <c r="AF47" s="181">
        <v>0</v>
      </c>
      <c r="AG47" s="181">
        <v>0</v>
      </c>
      <c r="AH47" s="181">
        <v>0</v>
      </c>
      <c r="AI47" s="181">
        <v>0</v>
      </c>
      <c r="AJ47" s="181">
        <v>0</v>
      </c>
      <c r="AK47" s="181">
        <v>0</v>
      </c>
      <c r="AL47" s="181">
        <v>0</v>
      </c>
      <c r="AM47" s="181">
        <v>0</v>
      </c>
      <c r="AN47" s="181">
        <v>0</v>
      </c>
      <c r="AO47" s="181">
        <v>0</v>
      </c>
      <c r="AP47" s="181">
        <v>0</v>
      </c>
      <c r="AQ47" s="181">
        <v>0</v>
      </c>
      <c r="AR47" s="181">
        <v>0</v>
      </c>
      <c r="AS47" s="181">
        <v>0</v>
      </c>
      <c r="AT47" s="181">
        <v>0</v>
      </c>
      <c r="AU47" s="181">
        <v>0</v>
      </c>
      <c r="AV47" s="181">
        <v>0</v>
      </c>
      <c r="AW47" s="181">
        <v>0</v>
      </c>
      <c r="AX47" s="181">
        <v>0</v>
      </c>
      <c r="AY47" s="181">
        <v>0</v>
      </c>
    </row>
    <row r="48" spans="1:51" x14ac:dyDescent="0.5">
      <c r="A48" s="181" t="s">
        <v>123</v>
      </c>
      <c r="B48" s="181" t="s">
        <v>3</v>
      </c>
      <c r="C48" s="181" t="s">
        <v>119</v>
      </c>
      <c r="D48" s="181">
        <v>97290</v>
      </c>
      <c r="E48" s="181">
        <v>88644</v>
      </c>
      <c r="F48" s="181">
        <v>104232</v>
      </c>
      <c r="G48" s="181">
        <v>88325</v>
      </c>
      <c r="H48" s="181">
        <v>104567</v>
      </c>
      <c r="I48" s="181">
        <v>92019</v>
      </c>
      <c r="J48" s="181">
        <v>80199</v>
      </c>
      <c r="K48" s="181">
        <v>108242</v>
      </c>
      <c r="L48" s="181">
        <v>93144</v>
      </c>
      <c r="M48" s="181">
        <v>84221</v>
      </c>
      <c r="N48" s="181">
        <v>96426</v>
      </c>
      <c r="O48" s="181">
        <v>102114</v>
      </c>
      <c r="P48" s="181">
        <v>98973</v>
      </c>
      <c r="Q48" s="181">
        <v>86239</v>
      </c>
      <c r="R48" s="181">
        <v>88617</v>
      </c>
      <c r="S48" s="181">
        <v>84863</v>
      </c>
      <c r="T48" s="181">
        <v>85767</v>
      </c>
      <c r="U48" s="181">
        <v>83577</v>
      </c>
      <c r="V48" s="181">
        <v>78991</v>
      </c>
      <c r="W48" s="181">
        <v>90609</v>
      </c>
      <c r="X48" s="181">
        <v>83309</v>
      </c>
      <c r="Y48" s="181">
        <v>0</v>
      </c>
      <c r="Z48" s="181">
        <v>0</v>
      </c>
      <c r="AA48" s="181">
        <v>0</v>
      </c>
      <c r="AB48" s="181">
        <v>0</v>
      </c>
      <c r="AC48" s="181">
        <v>0</v>
      </c>
      <c r="AD48" s="181">
        <v>0</v>
      </c>
      <c r="AE48" s="181">
        <v>0</v>
      </c>
      <c r="AF48" s="181">
        <v>0</v>
      </c>
      <c r="AG48" s="181">
        <v>0</v>
      </c>
      <c r="AH48" s="181">
        <v>0</v>
      </c>
      <c r="AI48" s="181">
        <v>0</v>
      </c>
      <c r="AJ48" s="181">
        <v>0</v>
      </c>
      <c r="AK48" s="181">
        <v>0</v>
      </c>
      <c r="AL48" s="181">
        <v>0</v>
      </c>
      <c r="AM48" s="181">
        <v>0</v>
      </c>
      <c r="AN48" s="181">
        <v>0</v>
      </c>
      <c r="AO48" s="181">
        <v>0</v>
      </c>
      <c r="AP48" s="181">
        <v>0</v>
      </c>
      <c r="AQ48" s="181">
        <v>0</v>
      </c>
      <c r="AR48" s="181">
        <v>0</v>
      </c>
      <c r="AS48" s="181">
        <v>0</v>
      </c>
      <c r="AT48" s="181">
        <v>0</v>
      </c>
      <c r="AU48" s="181">
        <v>0</v>
      </c>
      <c r="AV48" s="181">
        <v>0</v>
      </c>
      <c r="AW48" s="181">
        <v>0</v>
      </c>
      <c r="AX48" s="181">
        <v>0</v>
      </c>
      <c r="AY48" s="181">
        <v>0</v>
      </c>
    </row>
    <row r="49" spans="1:51" x14ac:dyDescent="0.5">
      <c r="A49" s="181" t="s">
        <v>123</v>
      </c>
      <c r="B49" s="181" t="s">
        <v>3</v>
      </c>
      <c r="C49" s="181" t="s">
        <v>5</v>
      </c>
      <c r="D49" s="181">
        <v>97290</v>
      </c>
      <c r="E49" s="181">
        <v>88644</v>
      </c>
      <c r="F49" s="181">
        <v>104232</v>
      </c>
      <c r="G49" s="181">
        <v>88325</v>
      </c>
      <c r="H49" s="181">
        <v>104567</v>
      </c>
      <c r="I49" s="181">
        <v>92019</v>
      </c>
      <c r="J49" s="181">
        <v>80199</v>
      </c>
      <c r="K49" s="181">
        <v>108242</v>
      </c>
      <c r="L49" s="181">
        <v>93144</v>
      </c>
      <c r="M49" s="181">
        <v>84221</v>
      </c>
      <c r="N49" s="181">
        <v>96426</v>
      </c>
      <c r="O49" s="181">
        <v>102114</v>
      </c>
      <c r="P49" s="181">
        <v>98973</v>
      </c>
      <c r="Q49" s="181">
        <v>86239</v>
      </c>
      <c r="R49" s="181">
        <v>88617</v>
      </c>
      <c r="S49" s="181">
        <v>84863</v>
      </c>
      <c r="T49" s="181">
        <v>85767</v>
      </c>
      <c r="U49" s="181">
        <v>83577</v>
      </c>
      <c r="V49" s="181">
        <v>78991</v>
      </c>
      <c r="W49" s="181">
        <v>90609</v>
      </c>
      <c r="X49" s="181">
        <v>83309</v>
      </c>
      <c r="Y49" s="181">
        <v>0</v>
      </c>
      <c r="Z49" s="181">
        <v>0</v>
      </c>
      <c r="AA49" s="181">
        <v>0</v>
      </c>
      <c r="AB49" s="181">
        <v>0</v>
      </c>
      <c r="AC49" s="181">
        <v>0</v>
      </c>
      <c r="AD49" s="181">
        <v>0</v>
      </c>
      <c r="AE49" s="181">
        <v>0</v>
      </c>
      <c r="AF49" s="181">
        <v>0</v>
      </c>
      <c r="AG49" s="181">
        <v>0</v>
      </c>
      <c r="AH49" s="181">
        <v>0</v>
      </c>
      <c r="AI49" s="181">
        <v>0</v>
      </c>
      <c r="AJ49" s="181">
        <v>0</v>
      </c>
      <c r="AK49" s="181">
        <v>0</v>
      </c>
      <c r="AL49" s="181">
        <v>0</v>
      </c>
      <c r="AM49" s="181">
        <v>0</v>
      </c>
      <c r="AN49" s="181">
        <v>0</v>
      </c>
      <c r="AO49" s="181">
        <v>0</v>
      </c>
      <c r="AP49" s="181">
        <v>0</v>
      </c>
      <c r="AQ49" s="181">
        <v>0</v>
      </c>
      <c r="AR49" s="181">
        <v>0</v>
      </c>
      <c r="AS49" s="181">
        <v>0</v>
      </c>
      <c r="AT49" s="181">
        <v>0</v>
      </c>
      <c r="AU49" s="181">
        <v>0</v>
      </c>
      <c r="AV49" s="181">
        <v>0</v>
      </c>
      <c r="AW49" s="181">
        <v>0</v>
      </c>
      <c r="AX49" s="181">
        <v>0</v>
      </c>
      <c r="AY49" s="181">
        <v>0</v>
      </c>
    </row>
    <row r="50" spans="1:51" x14ac:dyDescent="0.5">
      <c r="A50" s="181" t="s">
        <v>123</v>
      </c>
      <c r="B50" s="181" t="s">
        <v>3</v>
      </c>
      <c r="C50" s="181" t="s">
        <v>121</v>
      </c>
      <c r="D50" s="181">
        <v>97290</v>
      </c>
      <c r="E50" s="181">
        <v>88644</v>
      </c>
      <c r="F50" s="181">
        <v>104232</v>
      </c>
      <c r="G50" s="181">
        <v>88325</v>
      </c>
      <c r="H50" s="181">
        <v>104567</v>
      </c>
      <c r="I50" s="181">
        <v>92019</v>
      </c>
      <c r="J50" s="181">
        <v>80199</v>
      </c>
      <c r="K50" s="181">
        <v>108242</v>
      </c>
      <c r="L50" s="181">
        <v>93144</v>
      </c>
      <c r="M50" s="181">
        <v>84221</v>
      </c>
      <c r="N50" s="181">
        <v>96426</v>
      </c>
      <c r="O50" s="181">
        <v>102114</v>
      </c>
      <c r="P50" s="181">
        <v>98973</v>
      </c>
      <c r="Q50" s="181">
        <v>86239</v>
      </c>
      <c r="R50" s="181">
        <v>88617</v>
      </c>
      <c r="S50" s="181">
        <v>84863</v>
      </c>
      <c r="T50" s="181">
        <v>85767</v>
      </c>
      <c r="U50" s="181">
        <v>83577</v>
      </c>
      <c r="V50" s="181">
        <v>78991</v>
      </c>
      <c r="W50" s="181">
        <v>90507</v>
      </c>
      <c r="X50" s="181">
        <v>83309</v>
      </c>
      <c r="Y50" s="181">
        <v>0</v>
      </c>
      <c r="Z50" s="181">
        <v>0</v>
      </c>
      <c r="AA50" s="181">
        <v>0</v>
      </c>
      <c r="AB50" s="181">
        <v>0</v>
      </c>
      <c r="AC50" s="181">
        <v>0</v>
      </c>
      <c r="AD50" s="181">
        <v>0</v>
      </c>
      <c r="AE50" s="181">
        <v>0</v>
      </c>
      <c r="AF50" s="181">
        <v>0</v>
      </c>
      <c r="AG50" s="181">
        <v>0</v>
      </c>
      <c r="AH50" s="181">
        <v>0</v>
      </c>
      <c r="AI50" s="181">
        <v>0</v>
      </c>
      <c r="AJ50" s="181">
        <v>0</v>
      </c>
      <c r="AK50" s="181">
        <v>0</v>
      </c>
      <c r="AL50" s="181">
        <v>0</v>
      </c>
      <c r="AM50" s="181">
        <v>0</v>
      </c>
      <c r="AN50" s="181">
        <v>0</v>
      </c>
      <c r="AO50" s="181">
        <v>0</v>
      </c>
      <c r="AP50" s="181">
        <v>0</v>
      </c>
      <c r="AQ50" s="181">
        <v>0</v>
      </c>
      <c r="AR50" s="181">
        <v>0</v>
      </c>
      <c r="AS50" s="181">
        <v>0</v>
      </c>
      <c r="AT50" s="181">
        <v>0</v>
      </c>
      <c r="AU50" s="181">
        <v>0</v>
      </c>
      <c r="AV50" s="181">
        <v>0</v>
      </c>
      <c r="AW50" s="181">
        <v>0</v>
      </c>
      <c r="AX50" s="181">
        <v>0</v>
      </c>
      <c r="AY50" s="181">
        <v>0</v>
      </c>
    </row>
    <row r="51" spans="1:51" x14ac:dyDescent="0.5">
      <c r="A51" s="181" t="s">
        <v>124</v>
      </c>
      <c r="B51" s="181" t="s">
        <v>67</v>
      </c>
      <c r="C51" s="181" t="s">
        <v>120</v>
      </c>
      <c r="D51" s="181">
        <v>31736</v>
      </c>
      <c r="E51" s="181">
        <v>21124</v>
      </c>
      <c r="F51" s="181">
        <v>22663</v>
      </c>
      <c r="G51" s="181">
        <v>21105</v>
      </c>
      <c r="H51" s="181">
        <v>18795</v>
      </c>
      <c r="I51" s="181">
        <v>18389</v>
      </c>
      <c r="J51" s="181">
        <v>12513</v>
      </c>
      <c r="K51" s="181">
        <v>15350</v>
      </c>
      <c r="L51" s="181">
        <v>14731</v>
      </c>
      <c r="M51" s="181">
        <v>20534</v>
      </c>
      <c r="N51" s="181">
        <v>17903</v>
      </c>
      <c r="O51" s="181">
        <v>19012</v>
      </c>
      <c r="P51" s="181">
        <v>22593</v>
      </c>
      <c r="Q51" s="181">
        <v>15899</v>
      </c>
      <c r="R51" s="181">
        <v>17120</v>
      </c>
      <c r="S51" s="181">
        <v>20021</v>
      </c>
      <c r="T51" s="181">
        <v>15543</v>
      </c>
      <c r="U51" s="181">
        <v>14405</v>
      </c>
      <c r="V51" s="181">
        <v>19168</v>
      </c>
      <c r="W51" s="181">
        <v>6208</v>
      </c>
      <c r="X51" s="181">
        <v>8722</v>
      </c>
      <c r="Y51" s="181">
        <v>0</v>
      </c>
      <c r="Z51" s="181">
        <v>0</v>
      </c>
      <c r="AA51" s="181">
        <v>0</v>
      </c>
      <c r="AB51" s="181">
        <v>0</v>
      </c>
      <c r="AC51" s="181">
        <v>0</v>
      </c>
      <c r="AD51" s="181">
        <v>0</v>
      </c>
      <c r="AE51" s="181">
        <v>0</v>
      </c>
      <c r="AF51" s="181">
        <v>0</v>
      </c>
      <c r="AG51" s="181">
        <v>0</v>
      </c>
      <c r="AH51" s="181">
        <v>0</v>
      </c>
      <c r="AI51" s="181">
        <v>0</v>
      </c>
      <c r="AJ51" s="181">
        <v>0</v>
      </c>
      <c r="AK51" s="181">
        <v>0</v>
      </c>
      <c r="AL51" s="181">
        <v>0</v>
      </c>
      <c r="AM51" s="181">
        <v>0</v>
      </c>
      <c r="AN51" s="181">
        <v>0</v>
      </c>
      <c r="AO51" s="181">
        <v>0</v>
      </c>
      <c r="AP51" s="181">
        <v>0</v>
      </c>
      <c r="AQ51" s="181">
        <v>0</v>
      </c>
      <c r="AR51" s="181">
        <v>0</v>
      </c>
      <c r="AS51" s="181">
        <v>0</v>
      </c>
      <c r="AT51" s="181">
        <v>0</v>
      </c>
      <c r="AU51" s="181">
        <v>0</v>
      </c>
      <c r="AV51" s="181">
        <v>0</v>
      </c>
      <c r="AW51" s="181">
        <v>0</v>
      </c>
      <c r="AX51" s="181">
        <v>0</v>
      </c>
      <c r="AY51" s="181">
        <v>0</v>
      </c>
    </row>
    <row r="52" spans="1:51" x14ac:dyDescent="0.5">
      <c r="A52" s="181" t="s">
        <v>124</v>
      </c>
      <c r="B52" s="181" t="s">
        <v>67</v>
      </c>
      <c r="C52" s="181" t="s">
        <v>119</v>
      </c>
      <c r="D52" s="181">
        <v>31736</v>
      </c>
      <c r="E52" s="181">
        <v>21124</v>
      </c>
      <c r="F52" s="181">
        <v>22663</v>
      </c>
      <c r="G52" s="181">
        <v>21105</v>
      </c>
      <c r="H52" s="181">
        <v>18795</v>
      </c>
      <c r="I52" s="181">
        <v>18389</v>
      </c>
      <c r="J52" s="181">
        <v>12513</v>
      </c>
      <c r="K52" s="181">
        <v>15350</v>
      </c>
      <c r="L52" s="181">
        <v>14731</v>
      </c>
      <c r="M52" s="181">
        <v>20534</v>
      </c>
      <c r="N52" s="181">
        <v>17903</v>
      </c>
      <c r="O52" s="181">
        <v>19012</v>
      </c>
      <c r="P52" s="181">
        <v>22593</v>
      </c>
      <c r="Q52" s="181">
        <v>15899</v>
      </c>
      <c r="R52" s="181">
        <v>17120</v>
      </c>
      <c r="S52" s="181">
        <v>20021</v>
      </c>
      <c r="T52" s="181">
        <v>15543</v>
      </c>
      <c r="U52" s="181">
        <v>14405</v>
      </c>
      <c r="V52" s="181">
        <v>19168</v>
      </c>
      <c r="W52" s="181">
        <v>6208</v>
      </c>
      <c r="X52" s="181">
        <v>8722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1">
        <v>0</v>
      </c>
      <c r="AF52" s="181">
        <v>0</v>
      </c>
      <c r="AG52" s="181">
        <v>0</v>
      </c>
      <c r="AH52" s="181">
        <v>0</v>
      </c>
      <c r="AI52" s="181">
        <v>0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181">
        <v>0</v>
      </c>
      <c r="AV52" s="181">
        <v>0</v>
      </c>
      <c r="AW52" s="181">
        <v>0</v>
      </c>
      <c r="AX52" s="181">
        <v>0</v>
      </c>
      <c r="AY52" s="181">
        <v>0</v>
      </c>
    </row>
    <row r="53" spans="1:51" x14ac:dyDescent="0.5">
      <c r="A53" s="181" t="s">
        <v>124</v>
      </c>
      <c r="B53" s="181" t="s">
        <v>67</v>
      </c>
      <c r="C53" s="181" t="s">
        <v>5</v>
      </c>
      <c r="D53" s="181">
        <v>31736</v>
      </c>
      <c r="E53" s="181">
        <v>21124</v>
      </c>
      <c r="F53" s="181">
        <v>22663</v>
      </c>
      <c r="G53" s="181">
        <v>21105</v>
      </c>
      <c r="H53" s="181">
        <v>18795</v>
      </c>
      <c r="I53" s="181">
        <v>18389</v>
      </c>
      <c r="J53" s="181">
        <v>12513</v>
      </c>
      <c r="K53" s="181">
        <v>15350</v>
      </c>
      <c r="L53" s="181">
        <v>14731</v>
      </c>
      <c r="M53" s="181">
        <v>20534</v>
      </c>
      <c r="N53" s="181">
        <v>17903</v>
      </c>
      <c r="O53" s="181">
        <v>19012</v>
      </c>
      <c r="P53" s="181">
        <v>22593</v>
      </c>
      <c r="Q53" s="181">
        <v>15899</v>
      </c>
      <c r="R53" s="181">
        <v>17120</v>
      </c>
      <c r="S53" s="181">
        <v>20021</v>
      </c>
      <c r="T53" s="181">
        <v>15543</v>
      </c>
      <c r="U53" s="181">
        <v>14405</v>
      </c>
      <c r="V53" s="181">
        <v>19168</v>
      </c>
      <c r="W53" s="181">
        <v>6208</v>
      </c>
      <c r="X53" s="181">
        <v>8722</v>
      </c>
      <c r="Y53" s="181">
        <v>0</v>
      </c>
      <c r="Z53" s="181">
        <v>0</v>
      </c>
      <c r="AA53" s="181">
        <v>0</v>
      </c>
      <c r="AB53" s="181">
        <v>0</v>
      </c>
      <c r="AC53" s="181">
        <v>0</v>
      </c>
      <c r="AD53" s="181">
        <v>0</v>
      </c>
      <c r="AE53" s="181">
        <v>0</v>
      </c>
      <c r="AF53" s="181">
        <v>0</v>
      </c>
      <c r="AG53" s="181">
        <v>0</v>
      </c>
      <c r="AH53" s="181">
        <v>0</v>
      </c>
      <c r="AI53" s="181">
        <v>0</v>
      </c>
      <c r="AJ53" s="181">
        <v>0</v>
      </c>
      <c r="AK53" s="181">
        <v>0</v>
      </c>
      <c r="AL53" s="181">
        <v>0</v>
      </c>
      <c r="AM53" s="181">
        <v>0</v>
      </c>
      <c r="AN53" s="181">
        <v>0</v>
      </c>
      <c r="AO53" s="181">
        <v>0</v>
      </c>
      <c r="AP53" s="181">
        <v>0</v>
      </c>
      <c r="AQ53" s="181">
        <v>0</v>
      </c>
      <c r="AR53" s="181">
        <v>0</v>
      </c>
      <c r="AS53" s="181">
        <v>0</v>
      </c>
      <c r="AT53" s="181">
        <v>0</v>
      </c>
      <c r="AU53" s="181">
        <v>0</v>
      </c>
      <c r="AV53" s="181">
        <v>0</v>
      </c>
      <c r="AW53" s="181">
        <v>0</v>
      </c>
      <c r="AX53" s="181">
        <v>0</v>
      </c>
      <c r="AY53" s="181">
        <v>0</v>
      </c>
    </row>
    <row r="54" spans="1:51" x14ac:dyDescent="0.5">
      <c r="A54" s="181" t="s">
        <v>124</v>
      </c>
      <c r="B54" s="181" t="s">
        <v>67</v>
      </c>
      <c r="C54" s="181" t="s">
        <v>121</v>
      </c>
      <c r="D54" s="181">
        <v>31736</v>
      </c>
      <c r="E54" s="181">
        <v>21124</v>
      </c>
      <c r="F54" s="181">
        <v>22663</v>
      </c>
      <c r="G54" s="181">
        <v>21105</v>
      </c>
      <c r="H54" s="181">
        <v>18795</v>
      </c>
      <c r="I54" s="181">
        <v>18389</v>
      </c>
      <c r="J54" s="181">
        <v>12513</v>
      </c>
      <c r="K54" s="181">
        <v>15350</v>
      </c>
      <c r="L54" s="181">
        <v>14731</v>
      </c>
      <c r="M54" s="181">
        <v>20534</v>
      </c>
      <c r="N54" s="181">
        <v>17903</v>
      </c>
      <c r="O54" s="181">
        <v>19012</v>
      </c>
      <c r="P54" s="181">
        <v>22593</v>
      </c>
      <c r="Q54" s="181">
        <v>15899</v>
      </c>
      <c r="R54" s="181">
        <v>17120</v>
      </c>
      <c r="S54" s="181">
        <v>20021</v>
      </c>
      <c r="T54" s="181">
        <v>15543</v>
      </c>
      <c r="U54" s="181">
        <v>14405</v>
      </c>
      <c r="V54" s="181">
        <v>19168</v>
      </c>
      <c r="W54" s="181">
        <v>6208</v>
      </c>
      <c r="X54" s="181">
        <v>8722</v>
      </c>
      <c r="Y54" s="181">
        <v>0</v>
      </c>
      <c r="Z54" s="181">
        <v>0</v>
      </c>
      <c r="AA54" s="181">
        <v>0</v>
      </c>
      <c r="AB54" s="181">
        <v>0</v>
      </c>
      <c r="AC54" s="181">
        <v>0</v>
      </c>
      <c r="AD54" s="181">
        <v>0</v>
      </c>
      <c r="AE54" s="181">
        <v>0</v>
      </c>
      <c r="AF54" s="181">
        <v>0</v>
      </c>
      <c r="AG54" s="181">
        <v>0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>
        <v>0</v>
      </c>
      <c r="AN54" s="181">
        <v>0</v>
      </c>
      <c r="AO54" s="181">
        <v>0</v>
      </c>
      <c r="AP54" s="181">
        <v>0</v>
      </c>
      <c r="AQ54" s="181">
        <v>0</v>
      </c>
      <c r="AR54" s="181">
        <v>0</v>
      </c>
      <c r="AS54" s="181">
        <v>0</v>
      </c>
      <c r="AT54" s="181">
        <v>0</v>
      </c>
      <c r="AU54" s="181">
        <v>0</v>
      </c>
      <c r="AV54" s="181">
        <v>0</v>
      </c>
      <c r="AW54" s="181">
        <v>0</v>
      </c>
      <c r="AX54" s="181">
        <v>0</v>
      </c>
      <c r="AY54" s="181">
        <v>0</v>
      </c>
    </row>
    <row r="55" spans="1:51" x14ac:dyDescent="0.5">
      <c r="A55" s="181" t="s">
        <v>124</v>
      </c>
      <c r="B55" s="181" t="s">
        <v>3</v>
      </c>
      <c r="C55" s="181" t="s">
        <v>120</v>
      </c>
      <c r="D55" s="181">
        <v>26510</v>
      </c>
      <c r="E55" s="181">
        <v>27922</v>
      </c>
      <c r="F55" s="181">
        <v>28353</v>
      </c>
      <c r="G55" s="181">
        <v>24013</v>
      </c>
      <c r="H55" s="181">
        <v>23569</v>
      </c>
      <c r="I55" s="181">
        <v>23140</v>
      </c>
      <c r="J55" s="181">
        <v>17251</v>
      </c>
      <c r="K55" s="181">
        <v>24655</v>
      </c>
      <c r="L55" s="181">
        <v>20233</v>
      </c>
      <c r="M55" s="181">
        <v>22889</v>
      </c>
      <c r="N55" s="181">
        <v>23850</v>
      </c>
      <c r="O55" s="181">
        <v>23113</v>
      </c>
      <c r="P55" s="181">
        <v>26404</v>
      </c>
      <c r="Q55" s="181">
        <v>22656</v>
      </c>
      <c r="R55" s="181">
        <v>21870</v>
      </c>
      <c r="S55" s="181">
        <v>18875</v>
      </c>
      <c r="T55" s="181">
        <v>18382</v>
      </c>
      <c r="U55" s="181">
        <v>15289</v>
      </c>
      <c r="V55" s="181">
        <v>16910</v>
      </c>
      <c r="W55" s="181">
        <v>8857</v>
      </c>
      <c r="X55" s="181">
        <v>6646</v>
      </c>
      <c r="Y55" s="181">
        <v>0</v>
      </c>
      <c r="Z55" s="181">
        <v>0</v>
      </c>
      <c r="AA55" s="181">
        <v>0</v>
      </c>
      <c r="AB55" s="181">
        <v>0</v>
      </c>
      <c r="AC55" s="181">
        <v>0</v>
      </c>
      <c r="AD55" s="181">
        <v>0</v>
      </c>
      <c r="AE55" s="181">
        <v>0</v>
      </c>
      <c r="AF55" s="181">
        <v>0</v>
      </c>
      <c r="AG55" s="181">
        <v>0</v>
      </c>
      <c r="AH55" s="181">
        <v>0</v>
      </c>
      <c r="AI55" s="181">
        <v>0</v>
      </c>
      <c r="AJ55" s="181">
        <v>0</v>
      </c>
      <c r="AK55" s="181">
        <v>0</v>
      </c>
      <c r="AL55" s="181">
        <v>0</v>
      </c>
      <c r="AM55" s="181">
        <v>0</v>
      </c>
      <c r="AN55" s="181">
        <v>0</v>
      </c>
      <c r="AO55" s="181">
        <v>0</v>
      </c>
      <c r="AP55" s="181">
        <v>0</v>
      </c>
      <c r="AQ55" s="181">
        <v>0</v>
      </c>
      <c r="AR55" s="181">
        <v>0</v>
      </c>
      <c r="AS55" s="181">
        <v>0</v>
      </c>
      <c r="AT55" s="181">
        <v>0</v>
      </c>
      <c r="AU55" s="181">
        <v>0</v>
      </c>
      <c r="AV55" s="181">
        <v>0</v>
      </c>
      <c r="AW55" s="181">
        <v>0</v>
      </c>
      <c r="AX55" s="181">
        <v>0</v>
      </c>
      <c r="AY55" s="181">
        <v>0</v>
      </c>
    </row>
    <row r="56" spans="1:51" x14ac:dyDescent="0.5">
      <c r="A56" s="181" t="s">
        <v>124</v>
      </c>
      <c r="B56" s="181" t="s">
        <v>3</v>
      </c>
      <c r="C56" s="181" t="s">
        <v>119</v>
      </c>
      <c r="D56" s="181">
        <v>26510</v>
      </c>
      <c r="E56" s="181">
        <v>27922</v>
      </c>
      <c r="F56" s="181">
        <v>28353</v>
      </c>
      <c r="G56" s="181">
        <v>24013</v>
      </c>
      <c r="H56" s="181">
        <v>23569</v>
      </c>
      <c r="I56" s="181">
        <v>23140</v>
      </c>
      <c r="J56" s="181">
        <v>17251</v>
      </c>
      <c r="K56" s="181">
        <v>24655</v>
      </c>
      <c r="L56" s="181">
        <v>20233</v>
      </c>
      <c r="M56" s="181">
        <v>22889</v>
      </c>
      <c r="N56" s="181">
        <v>23850</v>
      </c>
      <c r="O56" s="181">
        <v>23113</v>
      </c>
      <c r="P56" s="181">
        <v>26404</v>
      </c>
      <c r="Q56" s="181">
        <v>22656</v>
      </c>
      <c r="R56" s="181">
        <v>21870</v>
      </c>
      <c r="S56" s="181">
        <v>18875</v>
      </c>
      <c r="T56" s="181">
        <v>18382</v>
      </c>
      <c r="U56" s="181">
        <v>15289</v>
      </c>
      <c r="V56" s="181">
        <v>16910</v>
      </c>
      <c r="W56" s="181">
        <v>8857</v>
      </c>
      <c r="X56" s="181">
        <v>6646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>
        <v>0</v>
      </c>
      <c r="AG56" s="181">
        <v>0</v>
      </c>
      <c r="AH56" s="181">
        <v>0</v>
      </c>
      <c r="AI56" s="181">
        <v>0</v>
      </c>
      <c r="AJ56" s="181">
        <v>0</v>
      </c>
      <c r="AK56" s="181">
        <v>0</v>
      </c>
      <c r="AL56" s="181">
        <v>0</v>
      </c>
      <c r="AM56" s="181">
        <v>0</v>
      </c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>
        <v>0</v>
      </c>
      <c r="AU56" s="181">
        <v>0</v>
      </c>
      <c r="AV56" s="181">
        <v>0</v>
      </c>
      <c r="AW56" s="181">
        <v>0</v>
      </c>
      <c r="AX56" s="181">
        <v>0</v>
      </c>
      <c r="AY56" s="181">
        <v>0</v>
      </c>
    </row>
    <row r="57" spans="1:51" x14ac:dyDescent="0.5">
      <c r="A57" s="181" t="s">
        <v>124</v>
      </c>
      <c r="B57" s="181" t="s">
        <v>3</v>
      </c>
      <c r="C57" s="181" t="s">
        <v>5</v>
      </c>
      <c r="D57" s="181">
        <v>26510</v>
      </c>
      <c r="E57" s="181">
        <v>27922</v>
      </c>
      <c r="F57" s="181">
        <v>28353</v>
      </c>
      <c r="G57" s="181">
        <v>24013</v>
      </c>
      <c r="H57" s="181">
        <v>23569</v>
      </c>
      <c r="I57" s="181">
        <v>23140</v>
      </c>
      <c r="J57" s="181">
        <v>17251</v>
      </c>
      <c r="K57" s="181">
        <v>24655</v>
      </c>
      <c r="L57" s="181">
        <v>20233</v>
      </c>
      <c r="M57" s="181">
        <v>22889</v>
      </c>
      <c r="N57" s="181">
        <v>23850</v>
      </c>
      <c r="O57" s="181">
        <v>23113</v>
      </c>
      <c r="P57" s="181">
        <v>26404</v>
      </c>
      <c r="Q57" s="181">
        <v>22656</v>
      </c>
      <c r="R57" s="181">
        <v>21870</v>
      </c>
      <c r="S57" s="181">
        <v>18875</v>
      </c>
      <c r="T57" s="181">
        <v>18382</v>
      </c>
      <c r="U57" s="181">
        <v>15289</v>
      </c>
      <c r="V57" s="181">
        <v>16910</v>
      </c>
      <c r="W57" s="181">
        <v>8857</v>
      </c>
      <c r="X57" s="181">
        <v>6646</v>
      </c>
      <c r="Y57" s="181">
        <v>0</v>
      </c>
      <c r="Z57" s="181">
        <v>0</v>
      </c>
      <c r="AA57" s="181">
        <v>0</v>
      </c>
      <c r="AB57" s="181">
        <v>0</v>
      </c>
      <c r="AC57" s="181">
        <v>0</v>
      </c>
      <c r="AD57" s="181">
        <v>0</v>
      </c>
      <c r="AE57" s="181">
        <v>0</v>
      </c>
      <c r="AF57" s="181">
        <v>0</v>
      </c>
      <c r="AG57" s="181">
        <v>0</v>
      </c>
      <c r="AH57" s="181">
        <v>0</v>
      </c>
      <c r="AI57" s="181">
        <v>0</v>
      </c>
      <c r="AJ57" s="181">
        <v>0</v>
      </c>
      <c r="AK57" s="181">
        <v>0</v>
      </c>
      <c r="AL57" s="181">
        <v>0</v>
      </c>
      <c r="AM57" s="181">
        <v>0</v>
      </c>
      <c r="AN57" s="181">
        <v>0</v>
      </c>
      <c r="AO57" s="181">
        <v>0</v>
      </c>
      <c r="AP57" s="181">
        <v>0</v>
      </c>
      <c r="AQ57" s="181">
        <v>0</v>
      </c>
      <c r="AR57" s="181">
        <v>0</v>
      </c>
      <c r="AS57" s="181">
        <v>0</v>
      </c>
      <c r="AT57" s="181">
        <v>0</v>
      </c>
      <c r="AU57" s="181">
        <v>0</v>
      </c>
      <c r="AV57" s="181">
        <v>0</v>
      </c>
      <c r="AW57" s="181">
        <v>0</v>
      </c>
      <c r="AX57" s="181">
        <v>0</v>
      </c>
      <c r="AY57" s="181">
        <v>0</v>
      </c>
    </row>
    <row r="58" spans="1:51" x14ac:dyDescent="0.5">
      <c r="A58" s="181" t="s">
        <v>124</v>
      </c>
      <c r="B58" s="181" t="s">
        <v>3</v>
      </c>
      <c r="C58" s="181" t="s">
        <v>121</v>
      </c>
      <c r="D58" s="181">
        <v>26510</v>
      </c>
      <c r="E58" s="181">
        <v>27922</v>
      </c>
      <c r="F58" s="181">
        <v>28353</v>
      </c>
      <c r="G58" s="181">
        <v>24013</v>
      </c>
      <c r="H58" s="181">
        <v>23569</v>
      </c>
      <c r="I58" s="181">
        <v>23140</v>
      </c>
      <c r="J58" s="181">
        <v>17251</v>
      </c>
      <c r="K58" s="181">
        <v>24655</v>
      </c>
      <c r="L58" s="181">
        <v>20233</v>
      </c>
      <c r="M58" s="181">
        <v>22889</v>
      </c>
      <c r="N58" s="181">
        <v>23850</v>
      </c>
      <c r="O58" s="181">
        <v>23113</v>
      </c>
      <c r="P58" s="181">
        <v>26404</v>
      </c>
      <c r="Q58" s="181">
        <v>22656</v>
      </c>
      <c r="R58" s="181">
        <v>21870</v>
      </c>
      <c r="S58" s="181">
        <v>18875</v>
      </c>
      <c r="T58" s="181">
        <v>18382</v>
      </c>
      <c r="U58" s="181">
        <v>15289</v>
      </c>
      <c r="V58" s="181">
        <v>16910</v>
      </c>
      <c r="W58" s="181">
        <v>8857</v>
      </c>
      <c r="X58" s="181">
        <v>6646</v>
      </c>
      <c r="Y58" s="181">
        <v>0</v>
      </c>
      <c r="Z58" s="181">
        <v>0</v>
      </c>
      <c r="AA58" s="181">
        <v>0</v>
      </c>
      <c r="AB58" s="181">
        <v>0</v>
      </c>
      <c r="AC58" s="181">
        <v>0</v>
      </c>
      <c r="AD58" s="181">
        <v>0</v>
      </c>
      <c r="AE58" s="181">
        <v>0</v>
      </c>
      <c r="AF58" s="181">
        <v>0</v>
      </c>
      <c r="AG58" s="181">
        <v>0</v>
      </c>
      <c r="AH58" s="181">
        <v>0</v>
      </c>
      <c r="AI58" s="181">
        <v>0</v>
      </c>
      <c r="AJ58" s="181">
        <v>0</v>
      </c>
      <c r="AK58" s="181">
        <v>0</v>
      </c>
      <c r="AL58" s="181">
        <v>0</v>
      </c>
      <c r="AM58" s="181">
        <v>0</v>
      </c>
      <c r="AN58" s="181">
        <v>0</v>
      </c>
      <c r="AO58" s="181">
        <v>0</v>
      </c>
      <c r="AP58" s="181">
        <v>0</v>
      </c>
      <c r="AQ58" s="181">
        <v>0</v>
      </c>
      <c r="AR58" s="181">
        <v>0</v>
      </c>
      <c r="AS58" s="181">
        <v>0</v>
      </c>
      <c r="AT58" s="181">
        <v>0</v>
      </c>
      <c r="AU58" s="181">
        <v>0</v>
      </c>
      <c r="AV58" s="181">
        <v>0</v>
      </c>
      <c r="AW58" s="181">
        <v>0</v>
      </c>
      <c r="AX58" s="181">
        <v>0</v>
      </c>
      <c r="AY58" s="181">
        <v>0</v>
      </c>
    </row>
    <row r="59" spans="1:51" x14ac:dyDescent="0.5">
      <c r="A59" s="181" t="s">
        <v>125</v>
      </c>
      <c r="B59" s="181" t="s">
        <v>67</v>
      </c>
      <c r="C59" s="181" t="s">
        <v>120</v>
      </c>
      <c r="D59" s="181">
        <v>0</v>
      </c>
      <c r="E59" s="181">
        <v>0</v>
      </c>
      <c r="F59" s="181">
        <v>0</v>
      </c>
      <c r="G59" s="181">
        <v>0</v>
      </c>
      <c r="H59" s="181">
        <v>0</v>
      </c>
      <c r="I59" s="181">
        <v>0</v>
      </c>
      <c r="J59" s="181">
        <v>0</v>
      </c>
      <c r="K59" s="181">
        <v>0</v>
      </c>
      <c r="L59" s="181">
        <v>0</v>
      </c>
      <c r="M59" s="181">
        <v>0</v>
      </c>
      <c r="N59" s="181">
        <v>0</v>
      </c>
      <c r="O59" s="181">
        <v>0</v>
      </c>
      <c r="P59" s="181">
        <v>0</v>
      </c>
      <c r="Q59" s="181">
        <v>0</v>
      </c>
      <c r="R59" s="181">
        <v>0</v>
      </c>
      <c r="S59" s="181">
        <v>0</v>
      </c>
      <c r="T59" s="181">
        <v>0</v>
      </c>
      <c r="U59" s="181">
        <v>0</v>
      </c>
      <c r="V59" s="181">
        <v>100</v>
      </c>
      <c r="W59" s="181">
        <v>3844</v>
      </c>
      <c r="X59" s="181">
        <v>5793</v>
      </c>
      <c r="Y59" s="181">
        <v>0</v>
      </c>
      <c r="Z59" s="181">
        <v>0</v>
      </c>
      <c r="AA59" s="181">
        <v>0</v>
      </c>
      <c r="AB59" s="181">
        <v>0</v>
      </c>
      <c r="AC59" s="181">
        <v>0</v>
      </c>
      <c r="AD59" s="181">
        <v>0</v>
      </c>
      <c r="AE59" s="181">
        <v>0</v>
      </c>
      <c r="AF59" s="181">
        <v>0</v>
      </c>
      <c r="AG59" s="181">
        <v>0</v>
      </c>
      <c r="AH59" s="181">
        <v>0</v>
      </c>
      <c r="AI59" s="181">
        <v>0</v>
      </c>
      <c r="AJ59" s="181">
        <v>0</v>
      </c>
      <c r="AK59" s="181">
        <v>0</v>
      </c>
      <c r="AL59" s="181">
        <v>0</v>
      </c>
      <c r="AM59" s="181">
        <v>0</v>
      </c>
      <c r="AN59" s="181">
        <v>0</v>
      </c>
      <c r="AO59" s="181">
        <v>0</v>
      </c>
      <c r="AP59" s="181">
        <v>0</v>
      </c>
      <c r="AQ59" s="181">
        <v>0</v>
      </c>
      <c r="AR59" s="181">
        <v>0</v>
      </c>
      <c r="AS59" s="181">
        <v>0</v>
      </c>
      <c r="AT59" s="181">
        <v>0</v>
      </c>
      <c r="AU59" s="181">
        <v>0</v>
      </c>
      <c r="AV59" s="181">
        <v>0</v>
      </c>
      <c r="AW59" s="181">
        <v>0</v>
      </c>
      <c r="AX59" s="181">
        <v>0</v>
      </c>
      <c r="AY59" s="181">
        <v>0</v>
      </c>
    </row>
    <row r="60" spans="1:51" x14ac:dyDescent="0.5">
      <c r="A60" s="181" t="s">
        <v>125</v>
      </c>
      <c r="B60" s="181" t="s">
        <v>67</v>
      </c>
      <c r="C60" s="181" t="s">
        <v>119</v>
      </c>
      <c r="D60" s="181">
        <v>0</v>
      </c>
      <c r="E60" s="181">
        <v>0</v>
      </c>
      <c r="F60" s="181">
        <v>0</v>
      </c>
      <c r="G60" s="181">
        <v>0</v>
      </c>
      <c r="H60" s="181">
        <v>0</v>
      </c>
      <c r="I60" s="181">
        <v>0</v>
      </c>
      <c r="J60" s="181">
        <v>0</v>
      </c>
      <c r="K60" s="181">
        <v>0</v>
      </c>
      <c r="L60" s="181">
        <v>0</v>
      </c>
      <c r="M60" s="181">
        <v>0</v>
      </c>
      <c r="N60" s="181">
        <v>0</v>
      </c>
      <c r="O60" s="181">
        <v>0</v>
      </c>
      <c r="P60" s="181">
        <v>0</v>
      </c>
      <c r="Q60" s="181">
        <v>0</v>
      </c>
      <c r="R60" s="181">
        <v>0</v>
      </c>
      <c r="S60" s="181">
        <v>0</v>
      </c>
      <c r="T60" s="181">
        <v>0</v>
      </c>
      <c r="U60" s="181">
        <v>0</v>
      </c>
      <c r="V60" s="181">
        <v>100</v>
      </c>
      <c r="W60" s="181">
        <v>3844</v>
      </c>
      <c r="X60" s="181">
        <v>5793</v>
      </c>
      <c r="Y60" s="181">
        <v>0</v>
      </c>
      <c r="Z60" s="181">
        <v>0</v>
      </c>
      <c r="AA60" s="181">
        <v>0</v>
      </c>
      <c r="AB60" s="181">
        <v>0</v>
      </c>
      <c r="AC60" s="181">
        <v>0</v>
      </c>
      <c r="AD60" s="181">
        <v>0</v>
      </c>
      <c r="AE60" s="181">
        <v>0</v>
      </c>
      <c r="AF60" s="181">
        <v>0</v>
      </c>
      <c r="AG60" s="181">
        <v>0</v>
      </c>
      <c r="AH60" s="181">
        <v>0</v>
      </c>
      <c r="AI60" s="181">
        <v>0</v>
      </c>
      <c r="AJ60" s="181">
        <v>0</v>
      </c>
      <c r="AK60" s="181">
        <v>0</v>
      </c>
      <c r="AL60" s="181">
        <v>0</v>
      </c>
      <c r="AM60" s="181">
        <v>0</v>
      </c>
      <c r="AN60" s="181">
        <v>0</v>
      </c>
      <c r="AO60" s="181">
        <v>0</v>
      </c>
      <c r="AP60" s="181">
        <v>0</v>
      </c>
      <c r="AQ60" s="181">
        <v>0</v>
      </c>
      <c r="AR60" s="181">
        <v>0</v>
      </c>
      <c r="AS60" s="181">
        <v>0</v>
      </c>
      <c r="AT60" s="181">
        <v>0</v>
      </c>
      <c r="AU60" s="181">
        <v>0</v>
      </c>
      <c r="AV60" s="181">
        <v>0</v>
      </c>
      <c r="AW60" s="181">
        <v>0</v>
      </c>
      <c r="AX60" s="181">
        <v>0</v>
      </c>
      <c r="AY60" s="181">
        <v>0</v>
      </c>
    </row>
    <row r="61" spans="1:51" x14ac:dyDescent="0.5">
      <c r="A61" s="181" t="s">
        <v>125</v>
      </c>
      <c r="B61" s="181" t="s">
        <v>67</v>
      </c>
      <c r="C61" s="181" t="s">
        <v>5</v>
      </c>
      <c r="D61" s="181">
        <v>0</v>
      </c>
      <c r="E61" s="181">
        <v>0</v>
      </c>
      <c r="F61" s="181">
        <v>0</v>
      </c>
      <c r="G61" s="181">
        <v>0</v>
      </c>
      <c r="H61" s="181">
        <v>0</v>
      </c>
      <c r="I61" s="181">
        <v>0</v>
      </c>
      <c r="J61" s="181">
        <v>0</v>
      </c>
      <c r="K61" s="181">
        <v>0</v>
      </c>
      <c r="L61" s="181">
        <v>0</v>
      </c>
      <c r="M61" s="181">
        <v>0</v>
      </c>
      <c r="N61" s="181">
        <v>0</v>
      </c>
      <c r="O61" s="181">
        <v>0</v>
      </c>
      <c r="P61" s="181">
        <v>0</v>
      </c>
      <c r="Q61" s="181">
        <v>0</v>
      </c>
      <c r="R61" s="181">
        <v>0</v>
      </c>
      <c r="S61" s="181">
        <v>0</v>
      </c>
      <c r="T61" s="181">
        <v>0</v>
      </c>
      <c r="U61" s="181">
        <v>0</v>
      </c>
      <c r="V61" s="181">
        <v>100</v>
      </c>
      <c r="W61" s="181">
        <v>3844</v>
      </c>
      <c r="X61" s="181">
        <v>5793</v>
      </c>
      <c r="Y61" s="181">
        <v>0</v>
      </c>
      <c r="Z61" s="181">
        <v>0</v>
      </c>
      <c r="AA61" s="181">
        <v>0</v>
      </c>
      <c r="AB61" s="181">
        <v>0</v>
      </c>
      <c r="AC61" s="181">
        <v>0</v>
      </c>
      <c r="AD61" s="181">
        <v>0</v>
      </c>
      <c r="AE61" s="181">
        <v>0</v>
      </c>
      <c r="AF61" s="181">
        <v>0</v>
      </c>
      <c r="AG61" s="181">
        <v>0</v>
      </c>
      <c r="AH61" s="181">
        <v>0</v>
      </c>
      <c r="AI61" s="181">
        <v>0</v>
      </c>
      <c r="AJ61" s="181">
        <v>0</v>
      </c>
      <c r="AK61" s="181">
        <v>0</v>
      </c>
      <c r="AL61" s="181">
        <v>0</v>
      </c>
      <c r="AM61" s="181">
        <v>0</v>
      </c>
      <c r="AN61" s="181">
        <v>0</v>
      </c>
      <c r="AO61" s="181">
        <v>0</v>
      </c>
      <c r="AP61" s="181">
        <v>0</v>
      </c>
      <c r="AQ61" s="181">
        <v>0</v>
      </c>
      <c r="AR61" s="181">
        <v>0</v>
      </c>
      <c r="AS61" s="181">
        <v>0</v>
      </c>
      <c r="AT61" s="181">
        <v>0</v>
      </c>
      <c r="AU61" s="181">
        <v>0</v>
      </c>
      <c r="AV61" s="181">
        <v>0</v>
      </c>
      <c r="AW61" s="181">
        <v>0</v>
      </c>
      <c r="AX61" s="181">
        <v>0</v>
      </c>
      <c r="AY61" s="181">
        <v>0</v>
      </c>
    </row>
    <row r="62" spans="1:51" x14ac:dyDescent="0.5">
      <c r="A62" s="181" t="s">
        <v>125</v>
      </c>
      <c r="B62" s="181" t="s">
        <v>67</v>
      </c>
      <c r="C62" s="181" t="s">
        <v>121</v>
      </c>
      <c r="D62" s="181">
        <v>0</v>
      </c>
      <c r="E62" s="181">
        <v>0</v>
      </c>
      <c r="F62" s="181">
        <v>0</v>
      </c>
      <c r="G62" s="181">
        <v>0</v>
      </c>
      <c r="H62" s="181">
        <v>0</v>
      </c>
      <c r="I62" s="181">
        <v>0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1">
        <v>0</v>
      </c>
      <c r="S62" s="181">
        <v>0</v>
      </c>
      <c r="T62" s="181">
        <v>0</v>
      </c>
      <c r="U62" s="181">
        <v>0</v>
      </c>
      <c r="V62" s="181">
        <v>100</v>
      </c>
      <c r="W62" s="181">
        <v>3844</v>
      </c>
      <c r="X62" s="181">
        <v>5793</v>
      </c>
      <c r="Y62" s="181">
        <v>0</v>
      </c>
      <c r="Z62" s="181">
        <v>0</v>
      </c>
      <c r="AA62" s="181">
        <v>0</v>
      </c>
      <c r="AB62" s="181">
        <v>0</v>
      </c>
      <c r="AC62" s="181">
        <v>0</v>
      </c>
      <c r="AD62" s="181">
        <v>0</v>
      </c>
      <c r="AE62" s="181">
        <v>0</v>
      </c>
      <c r="AF62" s="181">
        <v>0</v>
      </c>
      <c r="AG62" s="181">
        <v>0</v>
      </c>
      <c r="AH62" s="181">
        <v>0</v>
      </c>
      <c r="AI62" s="181">
        <v>0</v>
      </c>
      <c r="AJ62" s="181">
        <v>0</v>
      </c>
      <c r="AK62" s="181">
        <v>0</v>
      </c>
      <c r="AL62" s="181">
        <v>0</v>
      </c>
      <c r="AM62" s="181">
        <v>0</v>
      </c>
      <c r="AN62" s="181">
        <v>0</v>
      </c>
      <c r="AO62" s="181">
        <v>0</v>
      </c>
      <c r="AP62" s="181">
        <v>0</v>
      </c>
      <c r="AQ62" s="181">
        <v>0</v>
      </c>
      <c r="AR62" s="181">
        <v>0</v>
      </c>
      <c r="AS62" s="181">
        <v>0</v>
      </c>
      <c r="AT62" s="181">
        <v>0</v>
      </c>
      <c r="AU62" s="181">
        <v>0</v>
      </c>
      <c r="AV62" s="181">
        <v>0</v>
      </c>
      <c r="AW62" s="181">
        <v>0</v>
      </c>
      <c r="AX62" s="181">
        <v>0</v>
      </c>
      <c r="AY62" s="181">
        <v>0</v>
      </c>
    </row>
    <row r="63" spans="1:51" x14ac:dyDescent="0.5">
      <c r="A63" s="181" t="s">
        <v>125</v>
      </c>
      <c r="B63" s="181" t="s">
        <v>3</v>
      </c>
      <c r="C63" s="181" t="s">
        <v>120</v>
      </c>
      <c r="D63" s="181">
        <v>0</v>
      </c>
      <c r="E63" s="181">
        <v>0</v>
      </c>
      <c r="F63" s="181">
        <v>0</v>
      </c>
      <c r="G63" s="181">
        <v>0</v>
      </c>
      <c r="H63" s="181">
        <v>0</v>
      </c>
      <c r="I63" s="181">
        <v>0</v>
      </c>
      <c r="J63" s="181">
        <v>0</v>
      </c>
      <c r="K63" s="181">
        <v>0</v>
      </c>
      <c r="L63" s="181">
        <v>0</v>
      </c>
      <c r="M63" s="181">
        <v>0</v>
      </c>
      <c r="N63" s="181">
        <v>0</v>
      </c>
      <c r="O63" s="181">
        <v>0</v>
      </c>
      <c r="P63" s="181">
        <v>0</v>
      </c>
      <c r="Q63" s="181">
        <v>0</v>
      </c>
      <c r="R63" s="181">
        <v>0</v>
      </c>
      <c r="S63" s="181">
        <v>0</v>
      </c>
      <c r="T63" s="181">
        <v>0</v>
      </c>
      <c r="U63" s="181">
        <v>0</v>
      </c>
      <c r="V63" s="181">
        <v>0</v>
      </c>
      <c r="W63" s="181">
        <v>7078</v>
      </c>
      <c r="X63" s="181">
        <v>7787</v>
      </c>
      <c r="Y63" s="181">
        <v>0</v>
      </c>
      <c r="Z63" s="181">
        <v>0</v>
      </c>
      <c r="AA63" s="181">
        <v>0</v>
      </c>
      <c r="AB63" s="181">
        <v>0</v>
      </c>
      <c r="AC63" s="181">
        <v>0</v>
      </c>
      <c r="AD63" s="181">
        <v>0</v>
      </c>
      <c r="AE63" s="181">
        <v>0</v>
      </c>
      <c r="AF63" s="181">
        <v>0</v>
      </c>
      <c r="AG63" s="181">
        <v>0</v>
      </c>
      <c r="AH63" s="181">
        <v>0</v>
      </c>
      <c r="AI63" s="181">
        <v>0</v>
      </c>
      <c r="AJ63" s="181">
        <v>0</v>
      </c>
      <c r="AK63" s="181">
        <v>0</v>
      </c>
      <c r="AL63" s="181">
        <v>0</v>
      </c>
      <c r="AM63" s="181">
        <v>0</v>
      </c>
      <c r="AN63" s="181">
        <v>0</v>
      </c>
      <c r="AO63" s="181">
        <v>0</v>
      </c>
      <c r="AP63" s="181">
        <v>0</v>
      </c>
      <c r="AQ63" s="181">
        <v>0</v>
      </c>
      <c r="AR63" s="181">
        <v>0</v>
      </c>
      <c r="AS63" s="181">
        <v>0</v>
      </c>
      <c r="AT63" s="181">
        <v>0</v>
      </c>
      <c r="AU63" s="181">
        <v>0</v>
      </c>
      <c r="AV63" s="181">
        <v>0</v>
      </c>
      <c r="AW63" s="181">
        <v>0</v>
      </c>
      <c r="AX63" s="181">
        <v>0</v>
      </c>
      <c r="AY63" s="181">
        <v>0</v>
      </c>
    </row>
    <row r="64" spans="1:51" x14ac:dyDescent="0.5">
      <c r="A64" s="181" t="s">
        <v>125</v>
      </c>
      <c r="B64" s="181" t="s">
        <v>3</v>
      </c>
      <c r="C64" s="181" t="s">
        <v>119</v>
      </c>
      <c r="D64" s="181">
        <v>0</v>
      </c>
      <c r="E64" s="181">
        <v>0</v>
      </c>
      <c r="F64" s="181">
        <v>0</v>
      </c>
      <c r="G64" s="181">
        <v>0</v>
      </c>
      <c r="H64" s="181">
        <v>0</v>
      </c>
      <c r="I64" s="181">
        <v>0</v>
      </c>
      <c r="J64" s="181">
        <v>0</v>
      </c>
      <c r="K64" s="181">
        <v>0</v>
      </c>
      <c r="L64" s="181">
        <v>0</v>
      </c>
      <c r="M64" s="181">
        <v>0</v>
      </c>
      <c r="N64" s="181">
        <v>0</v>
      </c>
      <c r="O64" s="181">
        <v>0</v>
      </c>
      <c r="P64" s="181">
        <v>0</v>
      </c>
      <c r="Q64" s="181">
        <v>0</v>
      </c>
      <c r="R64" s="181">
        <v>0</v>
      </c>
      <c r="S64" s="181">
        <v>0</v>
      </c>
      <c r="T64" s="181">
        <v>0</v>
      </c>
      <c r="U64" s="181">
        <v>0</v>
      </c>
      <c r="V64" s="181">
        <v>0</v>
      </c>
      <c r="W64" s="181">
        <v>7078</v>
      </c>
      <c r="X64" s="181">
        <v>7787</v>
      </c>
      <c r="Y64" s="181">
        <v>0</v>
      </c>
      <c r="Z64" s="181">
        <v>0</v>
      </c>
      <c r="AA64" s="181">
        <v>0</v>
      </c>
      <c r="AB64" s="181">
        <v>0</v>
      </c>
      <c r="AC64" s="181">
        <v>0</v>
      </c>
      <c r="AD64" s="181">
        <v>0</v>
      </c>
      <c r="AE64" s="181">
        <v>0</v>
      </c>
      <c r="AF64" s="181">
        <v>0</v>
      </c>
      <c r="AG64" s="181">
        <v>0</v>
      </c>
      <c r="AH64" s="181">
        <v>0</v>
      </c>
      <c r="AI64" s="181">
        <v>0</v>
      </c>
      <c r="AJ64" s="181">
        <v>0</v>
      </c>
      <c r="AK64" s="181">
        <v>0</v>
      </c>
      <c r="AL64" s="181">
        <v>0</v>
      </c>
      <c r="AM64" s="181">
        <v>0</v>
      </c>
      <c r="AN64" s="181">
        <v>0</v>
      </c>
      <c r="AO64" s="181">
        <v>0</v>
      </c>
      <c r="AP64" s="181">
        <v>0</v>
      </c>
      <c r="AQ64" s="181">
        <v>0</v>
      </c>
      <c r="AR64" s="181">
        <v>0</v>
      </c>
      <c r="AS64" s="181">
        <v>0</v>
      </c>
      <c r="AT64" s="181">
        <v>0</v>
      </c>
      <c r="AU64" s="181">
        <v>0</v>
      </c>
      <c r="AV64" s="181">
        <v>0</v>
      </c>
      <c r="AW64" s="181">
        <v>0</v>
      </c>
      <c r="AX64" s="181">
        <v>0</v>
      </c>
      <c r="AY64" s="181">
        <v>0</v>
      </c>
    </row>
    <row r="65" spans="1:51" x14ac:dyDescent="0.5">
      <c r="A65" s="181" t="s">
        <v>125</v>
      </c>
      <c r="B65" s="181" t="s">
        <v>3</v>
      </c>
      <c r="C65" s="181" t="s">
        <v>5</v>
      </c>
      <c r="D65" s="181">
        <v>0</v>
      </c>
      <c r="E65" s="181">
        <v>0</v>
      </c>
      <c r="F65" s="181">
        <v>0</v>
      </c>
      <c r="G65" s="181">
        <v>0</v>
      </c>
      <c r="H65" s="181">
        <v>0</v>
      </c>
      <c r="I65" s="181">
        <v>0</v>
      </c>
      <c r="J65" s="181">
        <v>0</v>
      </c>
      <c r="K65" s="181">
        <v>0</v>
      </c>
      <c r="L65" s="181">
        <v>0</v>
      </c>
      <c r="M65" s="181">
        <v>0</v>
      </c>
      <c r="N65" s="181">
        <v>0</v>
      </c>
      <c r="O65" s="181">
        <v>0</v>
      </c>
      <c r="P65" s="181">
        <v>0</v>
      </c>
      <c r="Q65" s="181">
        <v>0</v>
      </c>
      <c r="R65" s="181">
        <v>0</v>
      </c>
      <c r="S65" s="181">
        <v>0</v>
      </c>
      <c r="T65" s="181">
        <v>0</v>
      </c>
      <c r="U65" s="181">
        <v>0</v>
      </c>
      <c r="V65" s="181">
        <v>0</v>
      </c>
      <c r="W65" s="181">
        <v>7078</v>
      </c>
      <c r="X65" s="181">
        <v>7787</v>
      </c>
      <c r="Y65" s="181">
        <v>0</v>
      </c>
      <c r="Z65" s="181">
        <v>0</v>
      </c>
      <c r="AA65" s="181">
        <v>0</v>
      </c>
      <c r="AB65" s="181">
        <v>0</v>
      </c>
      <c r="AC65" s="181">
        <v>0</v>
      </c>
      <c r="AD65" s="181">
        <v>0</v>
      </c>
      <c r="AE65" s="181">
        <v>0</v>
      </c>
      <c r="AF65" s="181">
        <v>0</v>
      </c>
      <c r="AG65" s="181">
        <v>0</v>
      </c>
      <c r="AH65" s="181">
        <v>0</v>
      </c>
      <c r="AI65" s="181">
        <v>0</v>
      </c>
      <c r="AJ65" s="181">
        <v>0</v>
      </c>
      <c r="AK65" s="181">
        <v>0</v>
      </c>
      <c r="AL65" s="181">
        <v>0</v>
      </c>
      <c r="AM65" s="181">
        <v>0</v>
      </c>
      <c r="AN65" s="181">
        <v>0</v>
      </c>
      <c r="AO65" s="181">
        <v>0</v>
      </c>
      <c r="AP65" s="181">
        <v>0</v>
      </c>
      <c r="AQ65" s="181">
        <v>0</v>
      </c>
      <c r="AR65" s="181">
        <v>0</v>
      </c>
      <c r="AS65" s="181">
        <v>0</v>
      </c>
      <c r="AT65" s="181">
        <v>0</v>
      </c>
      <c r="AU65" s="181">
        <v>0</v>
      </c>
      <c r="AV65" s="181">
        <v>0</v>
      </c>
      <c r="AW65" s="181">
        <v>0</v>
      </c>
      <c r="AX65" s="181">
        <v>0</v>
      </c>
      <c r="AY65" s="181">
        <v>0</v>
      </c>
    </row>
    <row r="66" spans="1:51" x14ac:dyDescent="0.5">
      <c r="A66" s="181" t="s">
        <v>125</v>
      </c>
      <c r="B66" s="181" t="s">
        <v>3</v>
      </c>
      <c r="C66" s="181" t="s">
        <v>121</v>
      </c>
      <c r="D66" s="181">
        <v>0</v>
      </c>
      <c r="E66" s="181">
        <v>0</v>
      </c>
      <c r="F66" s="181">
        <v>0</v>
      </c>
      <c r="G66" s="181">
        <v>0</v>
      </c>
      <c r="H66" s="181">
        <v>0</v>
      </c>
      <c r="I66" s="181">
        <v>0</v>
      </c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1">
        <v>0</v>
      </c>
      <c r="P66" s="181">
        <v>0</v>
      </c>
      <c r="Q66" s="181">
        <v>0</v>
      </c>
      <c r="R66" s="181">
        <v>0</v>
      </c>
      <c r="S66" s="181">
        <v>0</v>
      </c>
      <c r="T66" s="181">
        <v>0</v>
      </c>
      <c r="U66" s="181">
        <v>0</v>
      </c>
      <c r="V66" s="181">
        <v>0</v>
      </c>
      <c r="W66" s="181">
        <v>7078</v>
      </c>
      <c r="X66" s="181">
        <v>7787</v>
      </c>
      <c r="Y66" s="181">
        <v>0</v>
      </c>
      <c r="Z66" s="181">
        <v>0</v>
      </c>
      <c r="AA66" s="181">
        <v>0</v>
      </c>
      <c r="AB66" s="181">
        <v>0</v>
      </c>
      <c r="AC66" s="181">
        <v>0</v>
      </c>
      <c r="AD66" s="181">
        <v>0</v>
      </c>
      <c r="AE66" s="181">
        <v>0</v>
      </c>
      <c r="AF66" s="181">
        <v>0</v>
      </c>
      <c r="AG66" s="181">
        <v>0</v>
      </c>
      <c r="AH66" s="181">
        <v>0</v>
      </c>
      <c r="AI66" s="181">
        <v>0</v>
      </c>
      <c r="AJ66" s="181">
        <v>0</v>
      </c>
      <c r="AK66" s="181">
        <v>0</v>
      </c>
      <c r="AL66" s="181">
        <v>0</v>
      </c>
      <c r="AM66" s="181">
        <v>0</v>
      </c>
      <c r="AN66" s="181">
        <v>0</v>
      </c>
      <c r="AO66" s="181">
        <v>0</v>
      </c>
      <c r="AP66" s="181">
        <v>0</v>
      </c>
      <c r="AQ66" s="181">
        <v>0</v>
      </c>
      <c r="AR66" s="181">
        <v>0</v>
      </c>
      <c r="AS66" s="181">
        <v>0</v>
      </c>
      <c r="AT66" s="181">
        <v>0</v>
      </c>
      <c r="AU66" s="181">
        <v>0</v>
      </c>
      <c r="AV66" s="181">
        <v>0</v>
      </c>
      <c r="AW66" s="181">
        <v>0</v>
      </c>
      <c r="AX66" s="181">
        <v>0</v>
      </c>
      <c r="AY66" s="181">
        <v>0</v>
      </c>
    </row>
    <row r="67" spans="1:51" x14ac:dyDescent="0.5">
      <c r="A67" s="181" t="s">
        <v>34</v>
      </c>
      <c r="B67" s="181" t="s">
        <v>67</v>
      </c>
      <c r="C67" s="181" t="s">
        <v>120</v>
      </c>
      <c r="D67" s="181">
        <v>7839</v>
      </c>
      <c r="E67" s="181">
        <v>5382</v>
      </c>
      <c r="F67" s="181">
        <v>5307</v>
      </c>
      <c r="G67" s="181">
        <v>6705</v>
      </c>
      <c r="H67" s="181">
        <v>7388</v>
      </c>
      <c r="I67" s="181">
        <v>5751</v>
      </c>
      <c r="J67" s="181">
        <v>5675</v>
      </c>
      <c r="K67" s="181">
        <v>5017</v>
      </c>
      <c r="L67" s="181">
        <v>4106</v>
      </c>
      <c r="M67" s="181">
        <v>4578</v>
      </c>
      <c r="N67" s="181">
        <v>4924</v>
      </c>
      <c r="O67" s="181">
        <v>4977</v>
      </c>
      <c r="P67" s="181">
        <v>4973</v>
      </c>
      <c r="Q67" s="181">
        <v>4315</v>
      </c>
      <c r="R67" s="181">
        <v>5414</v>
      </c>
      <c r="S67" s="181">
        <v>4196</v>
      </c>
      <c r="T67" s="181">
        <v>4430</v>
      </c>
      <c r="U67" s="181">
        <v>4919</v>
      </c>
      <c r="V67" s="181">
        <v>4419</v>
      </c>
      <c r="W67" s="181">
        <v>3855</v>
      </c>
      <c r="X67" s="181">
        <v>3616</v>
      </c>
      <c r="Y67" s="181">
        <v>0</v>
      </c>
      <c r="Z67" s="181">
        <v>0</v>
      </c>
      <c r="AA67" s="181">
        <v>0</v>
      </c>
      <c r="AB67" s="181">
        <v>0</v>
      </c>
      <c r="AC67" s="181">
        <v>0</v>
      </c>
      <c r="AD67" s="181">
        <v>0</v>
      </c>
      <c r="AE67" s="181">
        <v>0</v>
      </c>
      <c r="AF67" s="181">
        <v>0</v>
      </c>
      <c r="AG67" s="181">
        <v>0</v>
      </c>
      <c r="AH67" s="181">
        <v>0</v>
      </c>
      <c r="AI67" s="181">
        <v>0</v>
      </c>
      <c r="AJ67" s="181">
        <v>0</v>
      </c>
      <c r="AK67" s="181">
        <v>0</v>
      </c>
      <c r="AL67" s="181">
        <v>0</v>
      </c>
      <c r="AM67" s="181">
        <v>0</v>
      </c>
      <c r="AN67" s="181">
        <v>0</v>
      </c>
      <c r="AO67" s="181">
        <v>0</v>
      </c>
      <c r="AP67" s="181">
        <v>0</v>
      </c>
      <c r="AQ67" s="181">
        <v>0</v>
      </c>
      <c r="AR67" s="181">
        <v>0</v>
      </c>
      <c r="AS67" s="181">
        <v>0</v>
      </c>
      <c r="AT67" s="181">
        <v>0</v>
      </c>
      <c r="AU67" s="181">
        <v>0</v>
      </c>
      <c r="AV67" s="181">
        <v>0</v>
      </c>
      <c r="AW67" s="181">
        <v>0</v>
      </c>
      <c r="AX67" s="181">
        <v>0</v>
      </c>
      <c r="AY67" s="181">
        <v>0</v>
      </c>
    </row>
    <row r="68" spans="1:51" x14ac:dyDescent="0.5">
      <c r="A68" s="181" t="s">
        <v>34</v>
      </c>
      <c r="B68" s="181" t="s">
        <v>67</v>
      </c>
      <c r="C68" s="181" t="s">
        <v>119</v>
      </c>
      <c r="D68" s="181">
        <v>7839</v>
      </c>
      <c r="E68" s="181">
        <v>5382</v>
      </c>
      <c r="F68" s="181">
        <v>5307</v>
      </c>
      <c r="G68" s="181">
        <v>6705</v>
      </c>
      <c r="H68" s="181">
        <v>7388</v>
      </c>
      <c r="I68" s="181">
        <v>5751</v>
      </c>
      <c r="J68" s="181">
        <v>5675</v>
      </c>
      <c r="K68" s="181">
        <v>5017</v>
      </c>
      <c r="L68" s="181">
        <v>4106</v>
      </c>
      <c r="M68" s="181">
        <v>4578</v>
      </c>
      <c r="N68" s="181">
        <v>4924</v>
      </c>
      <c r="O68" s="181">
        <v>4977</v>
      </c>
      <c r="P68" s="181">
        <v>4973</v>
      </c>
      <c r="Q68" s="181">
        <v>4315</v>
      </c>
      <c r="R68" s="181">
        <v>5414</v>
      </c>
      <c r="S68" s="181">
        <v>4196</v>
      </c>
      <c r="T68" s="181">
        <v>4430</v>
      </c>
      <c r="U68" s="181">
        <v>4919</v>
      </c>
      <c r="V68" s="181">
        <v>4419</v>
      </c>
      <c r="W68" s="181">
        <v>3855</v>
      </c>
      <c r="X68" s="181">
        <v>3616</v>
      </c>
      <c r="Y68" s="181">
        <v>0</v>
      </c>
      <c r="Z68" s="181">
        <v>0</v>
      </c>
      <c r="AA68" s="181">
        <v>0</v>
      </c>
      <c r="AB68" s="181">
        <v>0</v>
      </c>
      <c r="AC68" s="181">
        <v>0</v>
      </c>
      <c r="AD68" s="181">
        <v>0</v>
      </c>
      <c r="AE68" s="181">
        <v>0</v>
      </c>
      <c r="AF68" s="181">
        <v>0</v>
      </c>
      <c r="AG68" s="181">
        <v>0</v>
      </c>
      <c r="AH68" s="181">
        <v>0</v>
      </c>
      <c r="AI68" s="181">
        <v>0</v>
      </c>
      <c r="AJ68" s="181">
        <v>0</v>
      </c>
      <c r="AK68" s="181">
        <v>0</v>
      </c>
      <c r="AL68" s="181">
        <v>0</v>
      </c>
      <c r="AM68" s="181">
        <v>0</v>
      </c>
      <c r="AN68" s="181">
        <v>0</v>
      </c>
      <c r="AO68" s="181">
        <v>0</v>
      </c>
      <c r="AP68" s="181">
        <v>0</v>
      </c>
      <c r="AQ68" s="181">
        <v>0</v>
      </c>
      <c r="AR68" s="181">
        <v>0</v>
      </c>
      <c r="AS68" s="181">
        <v>0</v>
      </c>
      <c r="AT68" s="181">
        <v>0</v>
      </c>
      <c r="AU68" s="181">
        <v>0</v>
      </c>
      <c r="AV68" s="181">
        <v>0</v>
      </c>
      <c r="AW68" s="181">
        <v>0</v>
      </c>
      <c r="AX68" s="181">
        <v>0</v>
      </c>
      <c r="AY68" s="181">
        <v>0</v>
      </c>
    </row>
    <row r="69" spans="1:51" x14ac:dyDescent="0.5">
      <c r="A69" s="181" t="s">
        <v>34</v>
      </c>
      <c r="B69" s="181" t="s">
        <v>67</v>
      </c>
      <c r="C69" s="181" t="s">
        <v>5</v>
      </c>
      <c r="D69" s="181">
        <v>7839</v>
      </c>
      <c r="E69" s="181">
        <v>5382</v>
      </c>
      <c r="F69" s="181">
        <v>5307</v>
      </c>
      <c r="G69" s="181">
        <v>6705</v>
      </c>
      <c r="H69" s="181">
        <v>7388</v>
      </c>
      <c r="I69" s="181">
        <v>5751</v>
      </c>
      <c r="J69" s="181">
        <v>5675</v>
      </c>
      <c r="K69" s="181">
        <v>5017</v>
      </c>
      <c r="L69" s="181">
        <v>4106</v>
      </c>
      <c r="M69" s="181">
        <v>4578</v>
      </c>
      <c r="N69" s="181">
        <v>4924</v>
      </c>
      <c r="O69" s="181">
        <v>4977</v>
      </c>
      <c r="P69" s="181">
        <v>4973</v>
      </c>
      <c r="Q69" s="181">
        <v>4315</v>
      </c>
      <c r="R69" s="181">
        <v>5414</v>
      </c>
      <c r="S69" s="181">
        <v>4196</v>
      </c>
      <c r="T69" s="181">
        <v>4430</v>
      </c>
      <c r="U69" s="181">
        <v>4919</v>
      </c>
      <c r="V69" s="181">
        <v>4419</v>
      </c>
      <c r="W69" s="181">
        <v>3855</v>
      </c>
      <c r="X69" s="181">
        <v>3616</v>
      </c>
      <c r="Y69" s="181">
        <v>0</v>
      </c>
      <c r="Z69" s="181">
        <v>0</v>
      </c>
      <c r="AA69" s="181">
        <v>0</v>
      </c>
      <c r="AB69" s="181">
        <v>0</v>
      </c>
      <c r="AC69" s="181">
        <v>0</v>
      </c>
      <c r="AD69" s="181">
        <v>0</v>
      </c>
      <c r="AE69" s="181">
        <v>0</v>
      </c>
      <c r="AF69" s="181">
        <v>0</v>
      </c>
      <c r="AG69" s="181">
        <v>0</v>
      </c>
      <c r="AH69" s="181">
        <v>0</v>
      </c>
      <c r="AI69" s="181">
        <v>0</v>
      </c>
      <c r="AJ69" s="181">
        <v>0</v>
      </c>
      <c r="AK69" s="181">
        <v>0</v>
      </c>
      <c r="AL69" s="181">
        <v>0</v>
      </c>
      <c r="AM69" s="181">
        <v>0</v>
      </c>
      <c r="AN69" s="181">
        <v>0</v>
      </c>
      <c r="AO69" s="181">
        <v>0</v>
      </c>
      <c r="AP69" s="181">
        <v>0</v>
      </c>
      <c r="AQ69" s="181">
        <v>0</v>
      </c>
      <c r="AR69" s="181">
        <v>0</v>
      </c>
      <c r="AS69" s="181">
        <v>0</v>
      </c>
      <c r="AT69" s="181">
        <v>0</v>
      </c>
      <c r="AU69" s="181">
        <v>0</v>
      </c>
      <c r="AV69" s="181">
        <v>0</v>
      </c>
      <c r="AW69" s="181">
        <v>0</v>
      </c>
      <c r="AX69" s="181">
        <v>0</v>
      </c>
      <c r="AY69" s="181">
        <v>0</v>
      </c>
    </row>
    <row r="70" spans="1:51" x14ac:dyDescent="0.5">
      <c r="A70" s="181" t="s">
        <v>34</v>
      </c>
      <c r="B70" s="181" t="s">
        <v>67</v>
      </c>
      <c r="C70" s="181" t="s">
        <v>121</v>
      </c>
      <c r="D70" s="181">
        <v>7839</v>
      </c>
      <c r="E70" s="181">
        <v>5382</v>
      </c>
      <c r="F70" s="181">
        <v>5307</v>
      </c>
      <c r="G70" s="181">
        <v>6705</v>
      </c>
      <c r="H70" s="181">
        <v>7388</v>
      </c>
      <c r="I70" s="181">
        <v>5751</v>
      </c>
      <c r="J70" s="181">
        <v>5675</v>
      </c>
      <c r="K70" s="181">
        <v>5017</v>
      </c>
      <c r="L70" s="181">
        <v>4106</v>
      </c>
      <c r="M70" s="181">
        <v>4578</v>
      </c>
      <c r="N70" s="181">
        <v>4924</v>
      </c>
      <c r="O70" s="181">
        <v>4977</v>
      </c>
      <c r="P70" s="181">
        <v>4973</v>
      </c>
      <c r="Q70" s="181">
        <v>4315</v>
      </c>
      <c r="R70" s="181">
        <v>5414</v>
      </c>
      <c r="S70" s="181">
        <v>4196</v>
      </c>
      <c r="T70" s="181">
        <v>4430</v>
      </c>
      <c r="U70" s="181">
        <v>4919</v>
      </c>
      <c r="V70" s="181">
        <v>4419</v>
      </c>
      <c r="W70" s="181">
        <v>3855</v>
      </c>
      <c r="X70" s="181">
        <v>3616</v>
      </c>
      <c r="Y70" s="181">
        <v>0</v>
      </c>
      <c r="Z70" s="181">
        <v>0</v>
      </c>
      <c r="AA70" s="181">
        <v>0</v>
      </c>
      <c r="AB70" s="181">
        <v>0</v>
      </c>
      <c r="AC70" s="181">
        <v>0</v>
      </c>
      <c r="AD70" s="181">
        <v>0</v>
      </c>
      <c r="AE70" s="181">
        <v>0</v>
      </c>
      <c r="AF70" s="181">
        <v>0</v>
      </c>
      <c r="AG70" s="181">
        <v>0</v>
      </c>
      <c r="AH70" s="181">
        <v>0</v>
      </c>
      <c r="AI70" s="181">
        <v>0</v>
      </c>
      <c r="AJ70" s="181">
        <v>0</v>
      </c>
      <c r="AK70" s="181">
        <v>0</v>
      </c>
      <c r="AL70" s="181">
        <v>0</v>
      </c>
      <c r="AM70" s="181">
        <v>0</v>
      </c>
      <c r="AN70" s="181">
        <v>0</v>
      </c>
      <c r="AO70" s="181">
        <v>0</v>
      </c>
      <c r="AP70" s="181">
        <v>0</v>
      </c>
      <c r="AQ70" s="181">
        <v>0</v>
      </c>
      <c r="AR70" s="181">
        <v>0</v>
      </c>
      <c r="AS70" s="181">
        <v>0</v>
      </c>
      <c r="AT70" s="181">
        <v>0</v>
      </c>
      <c r="AU70" s="181">
        <v>0</v>
      </c>
      <c r="AV70" s="181">
        <v>0</v>
      </c>
      <c r="AW70" s="181">
        <v>0</v>
      </c>
      <c r="AX70" s="181">
        <v>0</v>
      </c>
      <c r="AY70" s="181">
        <v>0</v>
      </c>
    </row>
    <row r="71" spans="1:51" x14ac:dyDescent="0.5">
      <c r="A71" s="181" t="s">
        <v>34</v>
      </c>
      <c r="B71" s="181" t="s">
        <v>3</v>
      </c>
      <c r="C71" s="181" t="s">
        <v>120</v>
      </c>
      <c r="D71" s="181">
        <v>10164</v>
      </c>
      <c r="E71" s="181">
        <v>11391</v>
      </c>
      <c r="F71" s="181">
        <v>11240</v>
      </c>
      <c r="G71" s="181">
        <v>11222</v>
      </c>
      <c r="H71" s="181">
        <v>10424</v>
      </c>
      <c r="I71" s="181">
        <v>10514</v>
      </c>
      <c r="J71" s="181">
        <v>6855</v>
      </c>
      <c r="K71" s="181">
        <v>8548</v>
      </c>
      <c r="L71" s="181">
        <v>8113</v>
      </c>
      <c r="M71" s="181">
        <v>7493</v>
      </c>
      <c r="N71" s="181">
        <v>8891</v>
      </c>
      <c r="O71" s="181">
        <v>8305</v>
      </c>
      <c r="P71" s="181">
        <v>6621</v>
      </c>
      <c r="Q71" s="181">
        <v>6504</v>
      </c>
      <c r="R71" s="181">
        <v>8545</v>
      </c>
      <c r="S71" s="181">
        <v>6876</v>
      </c>
      <c r="T71" s="181">
        <v>6567</v>
      </c>
      <c r="U71" s="181">
        <v>6256</v>
      </c>
      <c r="V71" s="181">
        <v>6003</v>
      </c>
      <c r="W71" s="181">
        <v>4871</v>
      </c>
      <c r="X71" s="181">
        <v>6228</v>
      </c>
      <c r="Y71" s="181">
        <v>0</v>
      </c>
      <c r="Z71" s="181">
        <v>0</v>
      </c>
      <c r="AA71" s="181">
        <v>0</v>
      </c>
      <c r="AB71" s="181">
        <v>0</v>
      </c>
      <c r="AC71" s="181">
        <v>0</v>
      </c>
      <c r="AD71" s="181">
        <v>0</v>
      </c>
      <c r="AE71" s="181">
        <v>0</v>
      </c>
      <c r="AF71" s="181">
        <v>0</v>
      </c>
      <c r="AG71" s="181">
        <v>0</v>
      </c>
      <c r="AH71" s="181">
        <v>0</v>
      </c>
      <c r="AI71" s="181">
        <v>0</v>
      </c>
      <c r="AJ71" s="181">
        <v>0</v>
      </c>
      <c r="AK71" s="181">
        <v>0</v>
      </c>
      <c r="AL71" s="181">
        <v>0</v>
      </c>
      <c r="AM71" s="181">
        <v>0</v>
      </c>
      <c r="AN71" s="181">
        <v>0</v>
      </c>
      <c r="AO71" s="181">
        <v>0</v>
      </c>
      <c r="AP71" s="181">
        <v>0</v>
      </c>
      <c r="AQ71" s="181">
        <v>0</v>
      </c>
      <c r="AR71" s="181">
        <v>0</v>
      </c>
      <c r="AS71" s="181">
        <v>0</v>
      </c>
      <c r="AT71" s="181">
        <v>0</v>
      </c>
      <c r="AU71" s="181">
        <v>0</v>
      </c>
      <c r="AV71" s="181">
        <v>0</v>
      </c>
      <c r="AW71" s="181">
        <v>0</v>
      </c>
      <c r="AX71" s="181">
        <v>0</v>
      </c>
      <c r="AY71" s="181">
        <v>0</v>
      </c>
    </row>
    <row r="72" spans="1:51" x14ac:dyDescent="0.5">
      <c r="A72" s="181" t="s">
        <v>34</v>
      </c>
      <c r="B72" s="181" t="s">
        <v>3</v>
      </c>
      <c r="C72" s="181" t="s">
        <v>119</v>
      </c>
      <c r="D72" s="181">
        <v>10164</v>
      </c>
      <c r="E72" s="181">
        <v>11391</v>
      </c>
      <c r="F72" s="181">
        <v>11240</v>
      </c>
      <c r="G72" s="181">
        <v>11222</v>
      </c>
      <c r="H72" s="181">
        <v>10424</v>
      </c>
      <c r="I72" s="181">
        <v>10514</v>
      </c>
      <c r="J72" s="181">
        <v>6855</v>
      </c>
      <c r="K72" s="181">
        <v>8548</v>
      </c>
      <c r="L72" s="181">
        <v>8113</v>
      </c>
      <c r="M72" s="181">
        <v>7493</v>
      </c>
      <c r="N72" s="181">
        <v>8891</v>
      </c>
      <c r="O72" s="181">
        <v>8305</v>
      </c>
      <c r="P72" s="181">
        <v>6621</v>
      </c>
      <c r="Q72" s="181">
        <v>6504</v>
      </c>
      <c r="R72" s="181">
        <v>8545</v>
      </c>
      <c r="S72" s="181">
        <v>6876</v>
      </c>
      <c r="T72" s="181">
        <v>6567</v>
      </c>
      <c r="U72" s="181">
        <v>6256</v>
      </c>
      <c r="V72" s="181">
        <v>6003</v>
      </c>
      <c r="W72" s="181">
        <v>4871</v>
      </c>
      <c r="X72" s="181">
        <v>6228</v>
      </c>
      <c r="Y72" s="181">
        <v>0</v>
      </c>
      <c r="Z72" s="181">
        <v>0</v>
      </c>
      <c r="AA72" s="181">
        <v>0</v>
      </c>
      <c r="AB72" s="181">
        <v>0</v>
      </c>
      <c r="AC72" s="181">
        <v>0</v>
      </c>
      <c r="AD72" s="181">
        <v>0</v>
      </c>
      <c r="AE72" s="181">
        <v>0</v>
      </c>
      <c r="AF72" s="181">
        <v>0</v>
      </c>
      <c r="AG72" s="181">
        <v>0</v>
      </c>
      <c r="AH72" s="181">
        <v>0</v>
      </c>
      <c r="AI72" s="181">
        <v>0</v>
      </c>
      <c r="AJ72" s="181">
        <v>0</v>
      </c>
      <c r="AK72" s="181">
        <v>0</v>
      </c>
      <c r="AL72" s="181">
        <v>0</v>
      </c>
      <c r="AM72" s="181">
        <v>0</v>
      </c>
      <c r="AN72" s="181">
        <v>0</v>
      </c>
      <c r="AO72" s="181">
        <v>0</v>
      </c>
      <c r="AP72" s="181">
        <v>0</v>
      </c>
      <c r="AQ72" s="181">
        <v>0</v>
      </c>
      <c r="AR72" s="181">
        <v>0</v>
      </c>
      <c r="AS72" s="181">
        <v>0</v>
      </c>
      <c r="AT72" s="181">
        <v>0</v>
      </c>
      <c r="AU72" s="181">
        <v>0</v>
      </c>
      <c r="AV72" s="181">
        <v>0</v>
      </c>
      <c r="AW72" s="181">
        <v>0</v>
      </c>
      <c r="AX72" s="181">
        <v>0</v>
      </c>
      <c r="AY72" s="181">
        <v>0</v>
      </c>
    </row>
    <row r="73" spans="1:51" x14ac:dyDescent="0.5">
      <c r="A73" s="181" t="s">
        <v>34</v>
      </c>
      <c r="B73" s="181" t="s">
        <v>3</v>
      </c>
      <c r="C73" s="181" t="s">
        <v>5</v>
      </c>
      <c r="D73" s="181">
        <v>10164</v>
      </c>
      <c r="E73" s="181">
        <v>11391</v>
      </c>
      <c r="F73" s="181">
        <v>11240</v>
      </c>
      <c r="G73" s="181">
        <v>11222</v>
      </c>
      <c r="H73" s="181">
        <v>10424</v>
      </c>
      <c r="I73" s="181">
        <v>10514</v>
      </c>
      <c r="J73" s="181">
        <v>6855</v>
      </c>
      <c r="K73" s="181">
        <v>8548</v>
      </c>
      <c r="L73" s="181">
        <v>8113</v>
      </c>
      <c r="M73" s="181">
        <v>7493</v>
      </c>
      <c r="N73" s="181">
        <v>8891</v>
      </c>
      <c r="O73" s="181">
        <v>8305</v>
      </c>
      <c r="P73" s="181">
        <v>6621</v>
      </c>
      <c r="Q73" s="181">
        <v>6504</v>
      </c>
      <c r="R73" s="181">
        <v>8545</v>
      </c>
      <c r="S73" s="181">
        <v>6876</v>
      </c>
      <c r="T73" s="181">
        <v>6567</v>
      </c>
      <c r="U73" s="181">
        <v>6256</v>
      </c>
      <c r="V73" s="181">
        <v>6003</v>
      </c>
      <c r="W73" s="181">
        <v>4871</v>
      </c>
      <c r="X73" s="181">
        <v>6228</v>
      </c>
      <c r="Y73" s="181">
        <v>0</v>
      </c>
      <c r="Z73" s="181">
        <v>0</v>
      </c>
      <c r="AA73" s="181">
        <v>0</v>
      </c>
      <c r="AB73" s="181">
        <v>0</v>
      </c>
      <c r="AC73" s="181">
        <v>0</v>
      </c>
      <c r="AD73" s="181">
        <v>0</v>
      </c>
      <c r="AE73" s="181">
        <v>0</v>
      </c>
      <c r="AF73" s="181">
        <v>0</v>
      </c>
      <c r="AG73" s="181">
        <v>0</v>
      </c>
      <c r="AH73" s="181">
        <v>0</v>
      </c>
      <c r="AI73" s="181">
        <v>0</v>
      </c>
      <c r="AJ73" s="181">
        <v>0</v>
      </c>
      <c r="AK73" s="181">
        <v>0</v>
      </c>
      <c r="AL73" s="181">
        <v>0</v>
      </c>
      <c r="AM73" s="181">
        <v>0</v>
      </c>
      <c r="AN73" s="181">
        <v>0</v>
      </c>
      <c r="AO73" s="181">
        <v>0</v>
      </c>
      <c r="AP73" s="181">
        <v>0</v>
      </c>
      <c r="AQ73" s="181">
        <v>0</v>
      </c>
      <c r="AR73" s="181">
        <v>0</v>
      </c>
      <c r="AS73" s="181">
        <v>0</v>
      </c>
      <c r="AT73" s="181">
        <v>0</v>
      </c>
      <c r="AU73" s="181">
        <v>0</v>
      </c>
      <c r="AV73" s="181">
        <v>0</v>
      </c>
      <c r="AW73" s="181">
        <v>0</v>
      </c>
      <c r="AX73" s="181">
        <v>0</v>
      </c>
      <c r="AY73" s="181">
        <v>0</v>
      </c>
    </row>
    <row r="74" spans="1:51" x14ac:dyDescent="0.5">
      <c r="A74" s="181" t="s">
        <v>34</v>
      </c>
      <c r="B74" s="181" t="s">
        <v>3</v>
      </c>
      <c r="C74" s="181" t="s">
        <v>121</v>
      </c>
      <c r="D74" s="181">
        <v>10164</v>
      </c>
      <c r="E74" s="181">
        <v>11391</v>
      </c>
      <c r="F74" s="181">
        <v>11240</v>
      </c>
      <c r="G74" s="181">
        <v>11222</v>
      </c>
      <c r="H74" s="181">
        <v>10424</v>
      </c>
      <c r="I74" s="181">
        <v>10514</v>
      </c>
      <c r="J74" s="181">
        <v>6855</v>
      </c>
      <c r="K74" s="181">
        <v>8548</v>
      </c>
      <c r="L74" s="181">
        <v>8113</v>
      </c>
      <c r="M74" s="181">
        <v>7493</v>
      </c>
      <c r="N74" s="181">
        <v>8891</v>
      </c>
      <c r="O74" s="181">
        <v>8305</v>
      </c>
      <c r="P74" s="181">
        <v>6621</v>
      </c>
      <c r="Q74" s="181">
        <v>6504</v>
      </c>
      <c r="R74" s="181">
        <v>8545</v>
      </c>
      <c r="S74" s="181">
        <v>6876</v>
      </c>
      <c r="T74" s="181">
        <v>6567</v>
      </c>
      <c r="U74" s="181">
        <v>6256</v>
      </c>
      <c r="V74" s="181">
        <v>6003</v>
      </c>
      <c r="W74" s="181">
        <v>4871</v>
      </c>
      <c r="X74" s="181">
        <v>6228</v>
      </c>
      <c r="Y74" s="181">
        <v>0</v>
      </c>
      <c r="Z74" s="181">
        <v>0</v>
      </c>
      <c r="AA74" s="181">
        <v>0</v>
      </c>
      <c r="AB74" s="181">
        <v>0</v>
      </c>
      <c r="AC74" s="181">
        <v>0</v>
      </c>
      <c r="AD74" s="181">
        <v>0</v>
      </c>
      <c r="AE74" s="181">
        <v>0</v>
      </c>
      <c r="AF74" s="181">
        <v>0</v>
      </c>
      <c r="AG74" s="181">
        <v>0</v>
      </c>
      <c r="AH74" s="181">
        <v>0</v>
      </c>
      <c r="AI74" s="181">
        <v>0</v>
      </c>
      <c r="AJ74" s="181">
        <v>0</v>
      </c>
      <c r="AK74" s="181">
        <v>0</v>
      </c>
      <c r="AL74" s="181">
        <v>0</v>
      </c>
      <c r="AM74" s="181">
        <v>0</v>
      </c>
      <c r="AN74" s="181">
        <v>0</v>
      </c>
      <c r="AO74" s="181">
        <v>0</v>
      </c>
      <c r="AP74" s="181">
        <v>0</v>
      </c>
      <c r="AQ74" s="181">
        <v>0</v>
      </c>
      <c r="AR74" s="181">
        <v>0</v>
      </c>
      <c r="AS74" s="181">
        <v>0</v>
      </c>
      <c r="AT74" s="181">
        <v>0</v>
      </c>
      <c r="AU74" s="181">
        <v>0</v>
      </c>
      <c r="AV74" s="181">
        <v>0</v>
      </c>
      <c r="AW74" s="181">
        <v>0</v>
      </c>
      <c r="AX74" s="181">
        <v>0</v>
      </c>
      <c r="AY74" s="181">
        <v>0</v>
      </c>
    </row>
    <row r="75" spans="1:51" x14ac:dyDescent="0.5">
      <c r="A75" s="181" t="s">
        <v>49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</row>
    <row r="76" spans="1:51" x14ac:dyDescent="0.5">
      <c r="A76" s="181" t="s">
        <v>49</v>
      </c>
      <c r="B76" s="181" t="s">
        <v>67</v>
      </c>
      <c r="C76" s="181" t="s">
        <v>119</v>
      </c>
      <c r="D76" s="181">
        <v>3365</v>
      </c>
      <c r="E76" s="181">
        <v>4422</v>
      </c>
      <c r="F76" s="181">
        <v>4057</v>
      </c>
      <c r="G76" s="181">
        <v>2557</v>
      </c>
      <c r="H76" s="181">
        <v>1967</v>
      </c>
      <c r="I76" s="181">
        <v>2381</v>
      </c>
      <c r="J76" s="181">
        <v>2096</v>
      </c>
      <c r="K76" s="181">
        <v>2598</v>
      </c>
      <c r="L76" s="181">
        <v>1893</v>
      </c>
      <c r="M76" s="181">
        <v>2332</v>
      </c>
      <c r="N76" s="181">
        <v>1584</v>
      </c>
      <c r="O76" s="181">
        <v>4200</v>
      </c>
      <c r="P76" s="181">
        <v>6249</v>
      </c>
      <c r="Q76" s="181">
        <v>7243</v>
      </c>
      <c r="R76" s="181">
        <v>10077</v>
      </c>
      <c r="S76" s="181">
        <v>8163</v>
      </c>
      <c r="T76" s="181">
        <v>11719</v>
      </c>
      <c r="U76" s="181">
        <v>9981</v>
      </c>
      <c r="V76" s="181">
        <v>13639</v>
      </c>
      <c r="W76" s="181">
        <v>7625</v>
      </c>
      <c r="X76" s="181">
        <v>11495</v>
      </c>
      <c r="Y76" s="181">
        <v>0</v>
      </c>
      <c r="Z76" s="181">
        <v>0</v>
      </c>
      <c r="AA76" s="181">
        <v>0</v>
      </c>
      <c r="AB76" s="181">
        <v>0</v>
      </c>
      <c r="AC76" s="181">
        <v>0</v>
      </c>
      <c r="AD76" s="181">
        <v>0</v>
      </c>
      <c r="AE76" s="181">
        <v>0</v>
      </c>
      <c r="AF76" s="181">
        <v>0</v>
      </c>
      <c r="AG76" s="181">
        <v>0</v>
      </c>
      <c r="AH76" s="181">
        <v>0</v>
      </c>
      <c r="AI76" s="181">
        <v>0</v>
      </c>
      <c r="AJ76" s="181">
        <v>0</v>
      </c>
      <c r="AK76" s="181">
        <v>0</v>
      </c>
      <c r="AL76" s="181">
        <v>0</v>
      </c>
      <c r="AM76" s="181">
        <v>0</v>
      </c>
      <c r="AN76" s="181">
        <v>0</v>
      </c>
      <c r="AO76" s="181">
        <v>0</v>
      </c>
      <c r="AP76" s="181">
        <v>0</v>
      </c>
      <c r="AQ76" s="181">
        <v>0</v>
      </c>
      <c r="AR76" s="181">
        <v>0</v>
      </c>
      <c r="AS76" s="181">
        <v>0</v>
      </c>
      <c r="AT76" s="181">
        <v>0</v>
      </c>
      <c r="AU76" s="181">
        <v>0</v>
      </c>
      <c r="AV76" s="181">
        <v>0</v>
      </c>
      <c r="AW76" s="181">
        <v>0</v>
      </c>
      <c r="AX76" s="181">
        <v>0</v>
      </c>
      <c r="AY76" s="181">
        <v>0</v>
      </c>
    </row>
    <row r="77" spans="1:51" x14ac:dyDescent="0.5">
      <c r="A77" s="181" t="s">
        <v>49</v>
      </c>
      <c r="B77" s="181" t="s">
        <v>67</v>
      </c>
      <c r="C77" s="181" t="s">
        <v>5</v>
      </c>
      <c r="D77" s="181">
        <v>3365</v>
      </c>
      <c r="E77" s="181">
        <v>4422</v>
      </c>
      <c r="F77" s="181">
        <v>4057</v>
      </c>
      <c r="G77" s="181">
        <v>2557</v>
      </c>
      <c r="H77" s="181">
        <v>1967</v>
      </c>
      <c r="I77" s="181">
        <v>2381</v>
      </c>
      <c r="J77" s="181">
        <v>2096</v>
      </c>
      <c r="K77" s="181">
        <v>2598</v>
      </c>
      <c r="L77" s="181">
        <v>1893</v>
      </c>
      <c r="M77" s="181">
        <v>2332</v>
      </c>
      <c r="N77" s="181">
        <v>1584</v>
      </c>
      <c r="O77" s="181">
        <v>4200</v>
      </c>
      <c r="P77" s="181">
        <v>6249</v>
      </c>
      <c r="Q77" s="181">
        <v>7243</v>
      </c>
      <c r="R77" s="181">
        <v>10077</v>
      </c>
      <c r="S77" s="181">
        <v>8163</v>
      </c>
      <c r="T77" s="181">
        <v>11719</v>
      </c>
      <c r="U77" s="181">
        <v>9981</v>
      </c>
      <c r="V77" s="181">
        <v>13639</v>
      </c>
      <c r="W77" s="181">
        <v>7625</v>
      </c>
      <c r="X77" s="181">
        <v>11495</v>
      </c>
      <c r="Y77" s="181">
        <v>0</v>
      </c>
      <c r="Z77" s="181">
        <v>0</v>
      </c>
      <c r="AA77" s="181">
        <v>0</v>
      </c>
      <c r="AB77" s="181">
        <v>0</v>
      </c>
      <c r="AC77" s="181">
        <v>0</v>
      </c>
      <c r="AD77" s="181">
        <v>0</v>
      </c>
      <c r="AE77" s="181">
        <v>0</v>
      </c>
      <c r="AF77" s="181">
        <v>0</v>
      </c>
      <c r="AG77" s="181">
        <v>0</v>
      </c>
      <c r="AH77" s="181">
        <v>0</v>
      </c>
      <c r="AI77" s="181">
        <v>0</v>
      </c>
      <c r="AJ77" s="181">
        <v>0</v>
      </c>
      <c r="AK77" s="181">
        <v>0</v>
      </c>
      <c r="AL77" s="181">
        <v>0</v>
      </c>
      <c r="AM77" s="181">
        <v>0</v>
      </c>
      <c r="AN77" s="181">
        <v>0</v>
      </c>
      <c r="AO77" s="181">
        <v>0</v>
      </c>
      <c r="AP77" s="181">
        <v>0</v>
      </c>
      <c r="AQ77" s="181">
        <v>0</v>
      </c>
      <c r="AR77" s="181">
        <v>0</v>
      </c>
      <c r="AS77" s="181">
        <v>0</v>
      </c>
      <c r="AT77" s="181">
        <v>0</v>
      </c>
      <c r="AU77" s="181">
        <v>0</v>
      </c>
      <c r="AV77" s="181">
        <v>0</v>
      </c>
      <c r="AW77" s="181">
        <v>0</v>
      </c>
      <c r="AX77" s="181">
        <v>0</v>
      </c>
      <c r="AY77" s="181">
        <v>0</v>
      </c>
    </row>
    <row r="78" spans="1:51" x14ac:dyDescent="0.5">
      <c r="A78" s="181" t="s">
        <v>49</v>
      </c>
      <c r="B78" s="181" t="s">
        <v>3</v>
      </c>
      <c r="C78" s="181" t="s">
        <v>120</v>
      </c>
      <c r="D78" s="181">
        <v>3739</v>
      </c>
      <c r="E78" s="181">
        <v>4044</v>
      </c>
      <c r="F78" s="181">
        <v>4651</v>
      </c>
      <c r="G78" s="181">
        <v>4207</v>
      </c>
      <c r="H78" s="181">
        <v>4800</v>
      </c>
      <c r="I78" s="181">
        <v>4499</v>
      </c>
      <c r="J78" s="181">
        <v>4345</v>
      </c>
      <c r="K78" s="181">
        <v>4283</v>
      </c>
      <c r="L78" s="181">
        <v>5393</v>
      </c>
      <c r="M78" s="181">
        <v>4558</v>
      </c>
      <c r="N78" s="181">
        <v>4237</v>
      </c>
      <c r="O78" s="181">
        <v>3906</v>
      </c>
      <c r="P78" s="181">
        <v>3709</v>
      </c>
      <c r="Q78" s="181">
        <v>3406</v>
      </c>
      <c r="R78" s="181">
        <v>3203</v>
      </c>
      <c r="S78" s="181">
        <v>3368</v>
      </c>
      <c r="T78" s="181">
        <v>3537</v>
      </c>
      <c r="U78" s="181">
        <v>4611</v>
      </c>
      <c r="V78" s="181">
        <v>4205</v>
      </c>
      <c r="W78" s="181">
        <v>4555</v>
      </c>
      <c r="X78" s="181">
        <v>4012</v>
      </c>
      <c r="Y78" s="181">
        <v>0</v>
      </c>
      <c r="Z78" s="181">
        <v>0</v>
      </c>
      <c r="AA78" s="181">
        <v>0</v>
      </c>
      <c r="AB78" s="181">
        <v>0</v>
      </c>
      <c r="AC78" s="181">
        <v>0</v>
      </c>
      <c r="AD78" s="181">
        <v>0</v>
      </c>
      <c r="AE78" s="181">
        <v>0</v>
      </c>
      <c r="AF78" s="181">
        <v>0</v>
      </c>
      <c r="AG78" s="181">
        <v>0</v>
      </c>
      <c r="AH78" s="181">
        <v>0</v>
      </c>
      <c r="AI78" s="181">
        <v>0</v>
      </c>
      <c r="AJ78" s="181">
        <v>0</v>
      </c>
      <c r="AK78" s="181">
        <v>0</v>
      </c>
      <c r="AL78" s="181">
        <v>0</v>
      </c>
      <c r="AM78" s="181">
        <v>0</v>
      </c>
      <c r="AN78" s="181">
        <v>0</v>
      </c>
      <c r="AO78" s="181">
        <v>0</v>
      </c>
      <c r="AP78" s="181">
        <v>0</v>
      </c>
      <c r="AQ78" s="181">
        <v>0</v>
      </c>
      <c r="AR78" s="181">
        <v>0</v>
      </c>
      <c r="AS78" s="181">
        <v>0</v>
      </c>
      <c r="AT78" s="181">
        <v>0</v>
      </c>
      <c r="AU78" s="181">
        <v>0</v>
      </c>
      <c r="AV78" s="181">
        <v>0</v>
      </c>
      <c r="AW78" s="181">
        <v>0</v>
      </c>
      <c r="AX78" s="181">
        <v>0</v>
      </c>
      <c r="AY78" s="181">
        <v>0</v>
      </c>
    </row>
    <row r="79" spans="1:51" x14ac:dyDescent="0.5">
      <c r="A79" s="181" t="s">
        <v>49</v>
      </c>
      <c r="B79" s="181" t="s">
        <v>3</v>
      </c>
      <c r="C79" s="181" t="s">
        <v>119</v>
      </c>
      <c r="D79" s="181">
        <v>11614</v>
      </c>
      <c r="E79" s="181">
        <v>10174</v>
      </c>
      <c r="F79" s="181">
        <v>20502</v>
      </c>
      <c r="G79" s="181">
        <v>12524</v>
      </c>
      <c r="H79" s="181">
        <v>16476</v>
      </c>
      <c r="I79" s="181">
        <v>12312</v>
      </c>
      <c r="J79" s="181">
        <v>12410</v>
      </c>
      <c r="K79" s="181">
        <v>12203</v>
      </c>
      <c r="L79" s="181">
        <v>12959</v>
      </c>
      <c r="M79" s="181">
        <v>15010</v>
      </c>
      <c r="N79" s="181">
        <v>9963</v>
      </c>
      <c r="O79" s="181">
        <v>10310</v>
      </c>
      <c r="P79" s="181">
        <v>11112</v>
      </c>
      <c r="Q79" s="181">
        <v>10803</v>
      </c>
      <c r="R79" s="181">
        <v>13773</v>
      </c>
      <c r="S79" s="181">
        <v>13692</v>
      </c>
      <c r="T79" s="181">
        <v>10767</v>
      </c>
      <c r="U79" s="181">
        <v>11807</v>
      </c>
      <c r="V79" s="181">
        <v>9692</v>
      </c>
      <c r="W79" s="181">
        <v>12631</v>
      </c>
      <c r="X79" s="181">
        <v>11873</v>
      </c>
      <c r="Y79" s="181">
        <v>0</v>
      </c>
      <c r="Z79" s="181">
        <v>0</v>
      </c>
      <c r="AA79" s="181">
        <v>0</v>
      </c>
      <c r="AB79" s="181">
        <v>0</v>
      </c>
      <c r="AC79" s="181">
        <v>0</v>
      </c>
      <c r="AD79" s="181">
        <v>0</v>
      </c>
      <c r="AE79" s="181">
        <v>0</v>
      </c>
      <c r="AF79" s="181">
        <v>0</v>
      </c>
      <c r="AG79" s="181">
        <v>0</v>
      </c>
      <c r="AH79" s="181">
        <v>0</v>
      </c>
      <c r="AI79" s="181">
        <v>0</v>
      </c>
      <c r="AJ79" s="181">
        <v>0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0</v>
      </c>
      <c r="AQ79" s="181">
        <v>0</v>
      </c>
      <c r="AR79" s="181">
        <v>0</v>
      </c>
      <c r="AS79" s="181">
        <v>0</v>
      </c>
      <c r="AT79" s="181">
        <v>0</v>
      </c>
      <c r="AU79" s="181">
        <v>0</v>
      </c>
      <c r="AV79" s="181">
        <v>0</v>
      </c>
      <c r="AW79" s="181">
        <v>0</v>
      </c>
      <c r="AX79" s="181">
        <v>0</v>
      </c>
      <c r="AY79" s="181">
        <v>0</v>
      </c>
    </row>
    <row r="80" spans="1:51" x14ac:dyDescent="0.5">
      <c r="A80" s="181" t="s">
        <v>49</v>
      </c>
      <c r="B80" s="181" t="s">
        <v>3</v>
      </c>
      <c r="C80" s="181" t="s">
        <v>5</v>
      </c>
      <c r="D80" s="181">
        <v>11614</v>
      </c>
      <c r="E80" s="181">
        <v>10174</v>
      </c>
      <c r="F80" s="181">
        <v>20502</v>
      </c>
      <c r="G80" s="181">
        <v>12524</v>
      </c>
      <c r="H80" s="181">
        <v>16476</v>
      </c>
      <c r="I80" s="181">
        <v>12312</v>
      </c>
      <c r="J80" s="181">
        <v>12410</v>
      </c>
      <c r="K80" s="181">
        <v>12203</v>
      </c>
      <c r="L80" s="181">
        <v>12959</v>
      </c>
      <c r="M80" s="181">
        <v>15010</v>
      </c>
      <c r="N80" s="181">
        <v>9963</v>
      </c>
      <c r="O80" s="181">
        <v>10310</v>
      </c>
      <c r="P80" s="181">
        <v>11112</v>
      </c>
      <c r="Q80" s="181">
        <v>10803</v>
      </c>
      <c r="R80" s="181">
        <v>13773</v>
      </c>
      <c r="S80" s="181">
        <v>13692</v>
      </c>
      <c r="T80" s="181">
        <v>10767</v>
      </c>
      <c r="U80" s="181">
        <v>11807</v>
      </c>
      <c r="V80" s="181">
        <v>9692</v>
      </c>
      <c r="W80" s="181">
        <v>12631</v>
      </c>
      <c r="X80" s="181">
        <v>11873</v>
      </c>
      <c r="Y80" s="181">
        <v>0</v>
      </c>
      <c r="Z80" s="181">
        <v>0</v>
      </c>
      <c r="AA80" s="181">
        <v>0</v>
      </c>
      <c r="AB80" s="181">
        <v>0</v>
      </c>
      <c r="AC80" s="181">
        <v>0</v>
      </c>
      <c r="AD80" s="181">
        <v>0</v>
      </c>
      <c r="AE80" s="181">
        <v>0</v>
      </c>
      <c r="AF80" s="181">
        <v>0</v>
      </c>
      <c r="AG80" s="181">
        <v>0</v>
      </c>
      <c r="AH80" s="181">
        <v>0</v>
      </c>
      <c r="AI80" s="181">
        <v>0</v>
      </c>
      <c r="AJ80" s="181">
        <v>0</v>
      </c>
      <c r="AK80" s="181">
        <v>0</v>
      </c>
      <c r="AL80" s="181">
        <v>0</v>
      </c>
      <c r="AM80" s="181">
        <v>0</v>
      </c>
      <c r="AN80" s="181">
        <v>0</v>
      </c>
      <c r="AO80" s="181">
        <v>0</v>
      </c>
      <c r="AP80" s="181">
        <v>0</v>
      </c>
      <c r="AQ80" s="181">
        <v>0</v>
      </c>
      <c r="AR80" s="181">
        <v>0</v>
      </c>
      <c r="AS80" s="181">
        <v>0</v>
      </c>
      <c r="AT80" s="181">
        <v>0</v>
      </c>
      <c r="AU80" s="181">
        <v>0</v>
      </c>
      <c r="AV80" s="181">
        <v>0</v>
      </c>
      <c r="AW80" s="181">
        <v>0</v>
      </c>
      <c r="AX80" s="181">
        <v>0</v>
      </c>
      <c r="AY80" s="181">
        <v>0</v>
      </c>
    </row>
    <row r="81" spans="1:51" x14ac:dyDescent="0.5">
      <c r="A81" s="181" t="s">
        <v>49</v>
      </c>
      <c r="B81" s="181" t="s">
        <v>3</v>
      </c>
      <c r="C81" s="181" t="s">
        <v>121</v>
      </c>
      <c r="D81" s="181">
        <v>3739</v>
      </c>
      <c r="E81" s="181">
        <v>4044</v>
      </c>
      <c r="F81" s="181">
        <v>4651</v>
      </c>
      <c r="G81" s="181">
        <v>4207</v>
      </c>
      <c r="H81" s="181">
        <v>4800</v>
      </c>
      <c r="I81" s="181">
        <v>4499</v>
      </c>
      <c r="J81" s="181">
        <v>4345</v>
      </c>
      <c r="K81" s="181">
        <v>4283</v>
      </c>
      <c r="L81" s="181">
        <v>5393</v>
      </c>
      <c r="M81" s="181">
        <v>4558</v>
      </c>
      <c r="N81" s="181">
        <v>4237</v>
      </c>
      <c r="O81" s="181">
        <v>3906</v>
      </c>
      <c r="P81" s="181">
        <v>3709</v>
      </c>
      <c r="Q81" s="181">
        <v>3406</v>
      </c>
      <c r="R81" s="181">
        <v>3203</v>
      </c>
      <c r="S81" s="181">
        <v>3368</v>
      </c>
      <c r="T81" s="181">
        <v>3537</v>
      </c>
      <c r="U81" s="181">
        <v>4611</v>
      </c>
      <c r="V81" s="181">
        <v>4205</v>
      </c>
      <c r="W81" s="181">
        <v>4555</v>
      </c>
      <c r="X81" s="181">
        <v>4012</v>
      </c>
      <c r="Y81" s="181">
        <v>0</v>
      </c>
      <c r="Z81" s="181">
        <v>0</v>
      </c>
      <c r="AA81" s="181">
        <v>0</v>
      </c>
      <c r="AB81" s="181">
        <v>0</v>
      </c>
      <c r="AC81" s="181">
        <v>0</v>
      </c>
      <c r="AD81" s="181">
        <v>0</v>
      </c>
      <c r="AE81" s="181">
        <v>0</v>
      </c>
      <c r="AF81" s="181">
        <v>0</v>
      </c>
      <c r="AG81" s="181">
        <v>0</v>
      </c>
      <c r="AH81" s="181">
        <v>0</v>
      </c>
      <c r="AI81" s="181">
        <v>0</v>
      </c>
      <c r="AJ81" s="181">
        <v>0</v>
      </c>
      <c r="AK81" s="181">
        <v>0</v>
      </c>
      <c r="AL81" s="181">
        <v>0</v>
      </c>
      <c r="AM81" s="181">
        <v>0</v>
      </c>
      <c r="AN81" s="181">
        <v>0</v>
      </c>
      <c r="AO81" s="181">
        <v>0</v>
      </c>
      <c r="AP81" s="181">
        <v>0</v>
      </c>
      <c r="AQ81" s="181">
        <v>0</v>
      </c>
      <c r="AR81" s="181">
        <v>0</v>
      </c>
      <c r="AS81" s="181">
        <v>0</v>
      </c>
      <c r="AT81" s="181">
        <v>0</v>
      </c>
      <c r="AU81" s="181">
        <v>0</v>
      </c>
      <c r="AV81" s="181">
        <v>0</v>
      </c>
      <c r="AW81" s="181">
        <v>0</v>
      </c>
      <c r="AX81" s="181">
        <v>0</v>
      </c>
      <c r="AY81" s="181">
        <v>0</v>
      </c>
    </row>
    <row r="82" spans="1:51" x14ac:dyDescent="0.5">
      <c r="A82" s="181" t="s">
        <v>40</v>
      </c>
      <c r="B82" s="181" t="s">
        <v>67</v>
      </c>
      <c r="C82" s="181" t="s">
        <v>120</v>
      </c>
      <c r="D82" s="181">
        <v>40650</v>
      </c>
      <c r="E82" s="181">
        <v>54893</v>
      </c>
      <c r="F82" s="181">
        <v>78407</v>
      </c>
      <c r="G82" s="181">
        <v>52644</v>
      </c>
      <c r="H82" s="181">
        <v>45858</v>
      </c>
      <c r="I82" s="181">
        <v>44895</v>
      </c>
      <c r="J82" s="181">
        <v>41766</v>
      </c>
      <c r="K82" s="181">
        <v>62430</v>
      </c>
      <c r="L82" s="181">
        <v>35594</v>
      </c>
      <c r="M82" s="181">
        <v>35714</v>
      </c>
      <c r="N82" s="181">
        <v>37342</v>
      </c>
      <c r="O82" s="181">
        <v>36739</v>
      </c>
      <c r="P82" s="181">
        <v>40067</v>
      </c>
      <c r="Q82" s="181">
        <v>43647</v>
      </c>
      <c r="R82" s="181">
        <v>62350</v>
      </c>
      <c r="S82" s="181">
        <v>43093</v>
      </c>
      <c r="T82" s="181">
        <v>45275</v>
      </c>
      <c r="U82" s="181">
        <v>38049</v>
      </c>
      <c r="V82" s="181">
        <v>61768</v>
      </c>
      <c r="W82" s="181">
        <v>29919</v>
      </c>
      <c r="X82" s="181">
        <v>13556</v>
      </c>
      <c r="Y82" s="181">
        <v>0</v>
      </c>
      <c r="Z82" s="181">
        <v>0</v>
      </c>
      <c r="AA82" s="181">
        <v>0</v>
      </c>
      <c r="AB82" s="181">
        <v>0</v>
      </c>
      <c r="AC82" s="181">
        <v>0</v>
      </c>
      <c r="AD82" s="181">
        <v>0</v>
      </c>
      <c r="AE82" s="181">
        <v>0</v>
      </c>
      <c r="AF82" s="181">
        <v>0</v>
      </c>
      <c r="AG82" s="181">
        <v>0</v>
      </c>
      <c r="AH82" s="181">
        <v>0</v>
      </c>
      <c r="AI82" s="181">
        <v>0</v>
      </c>
      <c r="AJ82" s="181">
        <v>0</v>
      </c>
      <c r="AK82" s="181">
        <v>0</v>
      </c>
      <c r="AL82" s="181">
        <v>0</v>
      </c>
      <c r="AM82" s="181">
        <v>0</v>
      </c>
      <c r="AN82" s="181">
        <v>0</v>
      </c>
      <c r="AO82" s="181">
        <v>0</v>
      </c>
      <c r="AP82" s="181">
        <v>0</v>
      </c>
      <c r="AQ82" s="181">
        <v>0</v>
      </c>
      <c r="AR82" s="181">
        <v>0</v>
      </c>
      <c r="AS82" s="181">
        <v>0</v>
      </c>
      <c r="AT82" s="181">
        <v>0</v>
      </c>
      <c r="AU82" s="181">
        <v>0</v>
      </c>
      <c r="AV82" s="181">
        <v>0</v>
      </c>
      <c r="AW82" s="181">
        <v>0</v>
      </c>
      <c r="AX82" s="181">
        <v>0</v>
      </c>
      <c r="AY82" s="181">
        <v>0</v>
      </c>
    </row>
    <row r="83" spans="1:51" x14ac:dyDescent="0.5">
      <c r="A83" s="181" t="s">
        <v>40</v>
      </c>
      <c r="B83" s="181" t="s">
        <v>67</v>
      </c>
      <c r="C83" s="181" t="s">
        <v>119</v>
      </c>
      <c r="D83" s="181">
        <v>40650</v>
      </c>
      <c r="E83" s="181">
        <v>54893</v>
      </c>
      <c r="F83" s="181">
        <v>78407</v>
      </c>
      <c r="G83" s="181">
        <v>52644</v>
      </c>
      <c r="H83" s="181">
        <v>45858</v>
      </c>
      <c r="I83" s="181">
        <v>44895</v>
      </c>
      <c r="J83" s="181">
        <v>41766</v>
      </c>
      <c r="K83" s="181">
        <v>62430</v>
      </c>
      <c r="L83" s="181">
        <v>35594</v>
      </c>
      <c r="M83" s="181">
        <v>35714</v>
      </c>
      <c r="N83" s="181">
        <v>37342</v>
      </c>
      <c r="O83" s="181">
        <v>36739</v>
      </c>
      <c r="P83" s="181">
        <v>40067</v>
      </c>
      <c r="Q83" s="181">
        <v>43647</v>
      </c>
      <c r="R83" s="181">
        <v>62350</v>
      </c>
      <c r="S83" s="181">
        <v>43093</v>
      </c>
      <c r="T83" s="181">
        <v>45275</v>
      </c>
      <c r="U83" s="181">
        <v>38049</v>
      </c>
      <c r="V83" s="181">
        <v>61768</v>
      </c>
      <c r="W83" s="181">
        <v>29919</v>
      </c>
      <c r="X83" s="181">
        <v>13556</v>
      </c>
      <c r="Y83" s="181">
        <v>0</v>
      </c>
      <c r="Z83" s="181">
        <v>0</v>
      </c>
      <c r="AA83" s="181">
        <v>0</v>
      </c>
      <c r="AB83" s="181">
        <v>0</v>
      </c>
      <c r="AC83" s="181">
        <v>0</v>
      </c>
      <c r="AD83" s="181">
        <v>0</v>
      </c>
      <c r="AE83" s="181">
        <v>0</v>
      </c>
      <c r="AF83" s="181">
        <v>0</v>
      </c>
      <c r="AG83" s="181">
        <v>0</v>
      </c>
      <c r="AH83" s="181">
        <v>0</v>
      </c>
      <c r="AI83" s="181">
        <v>0</v>
      </c>
      <c r="AJ83" s="181">
        <v>0</v>
      </c>
      <c r="AK83" s="181">
        <v>0</v>
      </c>
      <c r="AL83" s="181">
        <v>0</v>
      </c>
      <c r="AM83" s="181">
        <v>0</v>
      </c>
      <c r="AN83" s="181">
        <v>0</v>
      </c>
      <c r="AO83" s="181">
        <v>0</v>
      </c>
      <c r="AP83" s="181">
        <v>0</v>
      </c>
      <c r="AQ83" s="181">
        <v>0</v>
      </c>
      <c r="AR83" s="181">
        <v>0</v>
      </c>
      <c r="AS83" s="181">
        <v>0</v>
      </c>
      <c r="AT83" s="181">
        <v>0</v>
      </c>
      <c r="AU83" s="181">
        <v>0</v>
      </c>
      <c r="AV83" s="181">
        <v>0</v>
      </c>
      <c r="AW83" s="181">
        <v>0</v>
      </c>
      <c r="AX83" s="181">
        <v>0</v>
      </c>
      <c r="AY83" s="181">
        <v>0</v>
      </c>
    </row>
    <row r="84" spans="1:51" x14ac:dyDescent="0.5">
      <c r="A84" s="181" t="s">
        <v>40</v>
      </c>
      <c r="B84" s="181" t="s">
        <v>67</v>
      </c>
      <c r="C84" s="181" t="s">
        <v>5</v>
      </c>
      <c r="D84" s="181">
        <v>40650</v>
      </c>
      <c r="E84" s="181">
        <v>54893</v>
      </c>
      <c r="F84" s="181">
        <v>78407</v>
      </c>
      <c r="G84" s="181">
        <v>52644</v>
      </c>
      <c r="H84" s="181">
        <v>45858</v>
      </c>
      <c r="I84" s="181">
        <v>44895</v>
      </c>
      <c r="J84" s="181">
        <v>41766</v>
      </c>
      <c r="K84" s="181">
        <v>62430</v>
      </c>
      <c r="L84" s="181">
        <v>35594</v>
      </c>
      <c r="M84" s="181">
        <v>35714</v>
      </c>
      <c r="N84" s="181">
        <v>37342</v>
      </c>
      <c r="O84" s="181">
        <v>36739</v>
      </c>
      <c r="P84" s="181">
        <v>40067</v>
      </c>
      <c r="Q84" s="181">
        <v>43647</v>
      </c>
      <c r="R84" s="181">
        <v>62350</v>
      </c>
      <c r="S84" s="181">
        <v>43093</v>
      </c>
      <c r="T84" s="181">
        <v>45275</v>
      </c>
      <c r="U84" s="181">
        <v>38049</v>
      </c>
      <c r="V84" s="181">
        <v>61768</v>
      </c>
      <c r="W84" s="181">
        <v>29919</v>
      </c>
      <c r="X84" s="181">
        <v>13556</v>
      </c>
      <c r="Y84" s="181">
        <v>0</v>
      </c>
      <c r="Z84" s="181">
        <v>0</v>
      </c>
      <c r="AA84" s="181">
        <v>0</v>
      </c>
      <c r="AB84" s="181">
        <v>0</v>
      </c>
      <c r="AC84" s="181">
        <v>0</v>
      </c>
      <c r="AD84" s="181">
        <v>0</v>
      </c>
      <c r="AE84" s="181">
        <v>0</v>
      </c>
      <c r="AF84" s="181">
        <v>0</v>
      </c>
      <c r="AG84" s="181">
        <v>0</v>
      </c>
      <c r="AH84" s="181">
        <v>0</v>
      </c>
      <c r="AI84" s="181">
        <v>0</v>
      </c>
      <c r="AJ84" s="181">
        <v>0</v>
      </c>
      <c r="AK84" s="181">
        <v>0</v>
      </c>
      <c r="AL84" s="181">
        <v>0</v>
      </c>
      <c r="AM84" s="181">
        <v>0</v>
      </c>
      <c r="AN84" s="181">
        <v>0</v>
      </c>
      <c r="AO84" s="181">
        <v>0</v>
      </c>
      <c r="AP84" s="181">
        <v>0</v>
      </c>
      <c r="AQ84" s="181">
        <v>0</v>
      </c>
      <c r="AR84" s="181">
        <v>0</v>
      </c>
      <c r="AS84" s="181">
        <v>0</v>
      </c>
      <c r="AT84" s="181">
        <v>0</v>
      </c>
      <c r="AU84" s="181">
        <v>0</v>
      </c>
      <c r="AV84" s="181">
        <v>0</v>
      </c>
      <c r="AW84" s="181">
        <v>0</v>
      </c>
      <c r="AX84" s="181">
        <v>0</v>
      </c>
      <c r="AY84" s="181">
        <v>0</v>
      </c>
    </row>
    <row r="85" spans="1:51" x14ac:dyDescent="0.5">
      <c r="A85" s="181" t="s">
        <v>40</v>
      </c>
      <c r="B85" s="181" t="s">
        <v>67</v>
      </c>
      <c r="C85" s="181" t="s">
        <v>121</v>
      </c>
      <c r="D85" s="181">
        <v>40650</v>
      </c>
      <c r="E85" s="181">
        <v>54893</v>
      </c>
      <c r="F85" s="181">
        <v>78407</v>
      </c>
      <c r="G85" s="181">
        <v>52644</v>
      </c>
      <c r="H85" s="181">
        <v>45858</v>
      </c>
      <c r="I85" s="181">
        <v>44895</v>
      </c>
      <c r="J85" s="181">
        <v>41766</v>
      </c>
      <c r="K85" s="181">
        <v>62430</v>
      </c>
      <c r="L85" s="181">
        <v>35594</v>
      </c>
      <c r="M85" s="181">
        <v>35714</v>
      </c>
      <c r="N85" s="181">
        <v>37342</v>
      </c>
      <c r="O85" s="181">
        <v>36739</v>
      </c>
      <c r="P85" s="181">
        <v>40067</v>
      </c>
      <c r="Q85" s="181">
        <v>43647</v>
      </c>
      <c r="R85" s="181">
        <v>62350</v>
      </c>
      <c r="S85" s="181">
        <v>43093</v>
      </c>
      <c r="T85" s="181">
        <v>45275</v>
      </c>
      <c r="U85" s="181">
        <v>38049</v>
      </c>
      <c r="V85" s="181">
        <v>61768</v>
      </c>
      <c r="W85" s="181">
        <v>29919</v>
      </c>
      <c r="X85" s="181">
        <v>13556</v>
      </c>
      <c r="Y85" s="181">
        <v>0</v>
      </c>
      <c r="Z85" s="181">
        <v>0</v>
      </c>
      <c r="AA85" s="181">
        <v>0</v>
      </c>
      <c r="AB85" s="181">
        <v>0</v>
      </c>
      <c r="AC85" s="181">
        <v>0</v>
      </c>
      <c r="AD85" s="181">
        <v>0</v>
      </c>
      <c r="AE85" s="181">
        <v>0</v>
      </c>
      <c r="AF85" s="181">
        <v>0</v>
      </c>
      <c r="AG85" s="181">
        <v>0</v>
      </c>
      <c r="AH85" s="181">
        <v>0</v>
      </c>
      <c r="AI85" s="181">
        <v>0</v>
      </c>
      <c r="AJ85" s="181">
        <v>0</v>
      </c>
      <c r="AK85" s="181">
        <v>0</v>
      </c>
      <c r="AL85" s="181">
        <v>0</v>
      </c>
      <c r="AM85" s="181">
        <v>0</v>
      </c>
      <c r="AN85" s="181">
        <v>0</v>
      </c>
      <c r="AO85" s="181">
        <v>0</v>
      </c>
      <c r="AP85" s="181">
        <v>0</v>
      </c>
      <c r="AQ85" s="181">
        <v>0</v>
      </c>
      <c r="AR85" s="181">
        <v>0</v>
      </c>
      <c r="AS85" s="181">
        <v>0</v>
      </c>
      <c r="AT85" s="181">
        <v>0</v>
      </c>
      <c r="AU85" s="181">
        <v>0</v>
      </c>
      <c r="AV85" s="181">
        <v>0</v>
      </c>
      <c r="AW85" s="181">
        <v>0</v>
      </c>
      <c r="AX85" s="181">
        <v>0</v>
      </c>
      <c r="AY85" s="181">
        <v>0</v>
      </c>
    </row>
    <row r="86" spans="1:51" x14ac:dyDescent="0.5">
      <c r="A86" s="181" t="s">
        <v>40</v>
      </c>
      <c r="B86" s="181" t="s">
        <v>3</v>
      </c>
      <c r="C86" s="181" t="s">
        <v>120</v>
      </c>
      <c r="D86" s="181">
        <v>54637</v>
      </c>
      <c r="E86" s="181">
        <v>53104</v>
      </c>
      <c r="F86" s="181">
        <v>84899</v>
      </c>
      <c r="G86" s="181">
        <v>50393</v>
      </c>
      <c r="H86" s="181">
        <v>57287</v>
      </c>
      <c r="I86" s="181">
        <v>59657</v>
      </c>
      <c r="J86" s="181">
        <v>56165</v>
      </c>
      <c r="K86" s="181">
        <v>85266</v>
      </c>
      <c r="L86" s="181">
        <v>51510</v>
      </c>
      <c r="M86" s="181">
        <v>57328</v>
      </c>
      <c r="N86" s="181">
        <v>51799</v>
      </c>
      <c r="O86" s="181">
        <v>44825</v>
      </c>
      <c r="P86" s="181">
        <v>53733</v>
      </c>
      <c r="Q86" s="181">
        <v>53445</v>
      </c>
      <c r="R86" s="181">
        <v>76778</v>
      </c>
      <c r="S86" s="181">
        <v>50919</v>
      </c>
      <c r="T86" s="181">
        <v>50809</v>
      </c>
      <c r="U86" s="181">
        <v>47554</v>
      </c>
      <c r="V86" s="181">
        <v>69746</v>
      </c>
      <c r="W86" s="181">
        <v>56676</v>
      </c>
      <c r="X86" s="181">
        <v>47448</v>
      </c>
      <c r="Y86" s="181">
        <v>0</v>
      </c>
      <c r="Z86" s="181">
        <v>0</v>
      </c>
      <c r="AA86" s="181">
        <v>0</v>
      </c>
      <c r="AB86" s="181">
        <v>0</v>
      </c>
      <c r="AC86" s="181">
        <v>0</v>
      </c>
      <c r="AD86" s="181">
        <v>0</v>
      </c>
      <c r="AE86" s="181">
        <v>0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1">
        <v>0</v>
      </c>
      <c r="AM86" s="181">
        <v>0</v>
      </c>
      <c r="AN86" s="181">
        <v>0</v>
      </c>
      <c r="AO86" s="181">
        <v>0</v>
      </c>
      <c r="AP86" s="181">
        <v>0</v>
      </c>
      <c r="AQ86" s="181">
        <v>0</v>
      </c>
      <c r="AR86" s="181">
        <v>0</v>
      </c>
      <c r="AS86" s="181">
        <v>0</v>
      </c>
      <c r="AT86" s="181">
        <v>0</v>
      </c>
      <c r="AU86" s="181">
        <v>0</v>
      </c>
      <c r="AV86" s="181">
        <v>0</v>
      </c>
      <c r="AW86" s="181">
        <v>0</v>
      </c>
      <c r="AX86" s="181">
        <v>0</v>
      </c>
      <c r="AY86" s="181">
        <v>0</v>
      </c>
    </row>
    <row r="87" spans="1:51" x14ac:dyDescent="0.5">
      <c r="A87" s="181" t="s">
        <v>40</v>
      </c>
      <c r="B87" s="181" t="s">
        <v>3</v>
      </c>
      <c r="C87" s="181" t="s">
        <v>119</v>
      </c>
      <c r="D87" s="181">
        <v>54637</v>
      </c>
      <c r="E87" s="181">
        <v>53104</v>
      </c>
      <c r="F87" s="181">
        <v>84899</v>
      </c>
      <c r="G87" s="181">
        <v>50393</v>
      </c>
      <c r="H87" s="181">
        <v>57287</v>
      </c>
      <c r="I87" s="181">
        <v>59657</v>
      </c>
      <c r="J87" s="181">
        <v>56165</v>
      </c>
      <c r="K87" s="181">
        <v>85266</v>
      </c>
      <c r="L87" s="181">
        <v>51510</v>
      </c>
      <c r="M87" s="181">
        <v>57328</v>
      </c>
      <c r="N87" s="181">
        <v>51799</v>
      </c>
      <c r="O87" s="181">
        <v>44825</v>
      </c>
      <c r="P87" s="181">
        <v>53733</v>
      </c>
      <c r="Q87" s="181">
        <v>53445</v>
      </c>
      <c r="R87" s="181">
        <v>76778</v>
      </c>
      <c r="S87" s="181">
        <v>50919</v>
      </c>
      <c r="T87" s="181">
        <v>50809</v>
      </c>
      <c r="U87" s="181">
        <v>47554</v>
      </c>
      <c r="V87" s="181">
        <v>69746</v>
      </c>
      <c r="W87" s="181">
        <v>56676</v>
      </c>
      <c r="X87" s="181">
        <v>47448</v>
      </c>
      <c r="Y87" s="181">
        <v>0</v>
      </c>
      <c r="Z87" s="181">
        <v>0</v>
      </c>
      <c r="AA87" s="181">
        <v>0</v>
      </c>
      <c r="AB87" s="181">
        <v>0</v>
      </c>
      <c r="AC87" s="181">
        <v>0</v>
      </c>
      <c r="AD87" s="181">
        <v>0</v>
      </c>
      <c r="AE87" s="181">
        <v>0</v>
      </c>
      <c r="AF87" s="181">
        <v>0</v>
      </c>
      <c r="AG87" s="181">
        <v>0</v>
      </c>
      <c r="AH87" s="181">
        <v>0</v>
      </c>
      <c r="AI87" s="181">
        <v>0</v>
      </c>
      <c r="AJ87" s="181">
        <v>0</v>
      </c>
      <c r="AK87" s="181">
        <v>0</v>
      </c>
      <c r="AL87" s="181">
        <v>0</v>
      </c>
      <c r="AM87" s="181">
        <v>0</v>
      </c>
      <c r="AN87" s="181">
        <v>0</v>
      </c>
      <c r="AO87" s="181">
        <v>0</v>
      </c>
      <c r="AP87" s="181">
        <v>0</v>
      </c>
      <c r="AQ87" s="181">
        <v>0</v>
      </c>
      <c r="AR87" s="181">
        <v>0</v>
      </c>
      <c r="AS87" s="181">
        <v>0</v>
      </c>
      <c r="AT87" s="181">
        <v>0</v>
      </c>
      <c r="AU87" s="181">
        <v>0</v>
      </c>
      <c r="AV87" s="181">
        <v>0</v>
      </c>
      <c r="AW87" s="181">
        <v>0</v>
      </c>
      <c r="AX87" s="181">
        <v>0</v>
      </c>
      <c r="AY87" s="181">
        <v>0</v>
      </c>
    </row>
    <row r="88" spans="1:51" x14ac:dyDescent="0.5">
      <c r="A88" s="181" t="s">
        <v>40</v>
      </c>
      <c r="B88" s="181" t="s">
        <v>3</v>
      </c>
      <c r="C88" s="181" t="s">
        <v>5</v>
      </c>
      <c r="D88" s="181">
        <v>54637</v>
      </c>
      <c r="E88" s="181">
        <v>53104</v>
      </c>
      <c r="F88" s="181">
        <v>84899</v>
      </c>
      <c r="G88" s="181">
        <v>50393</v>
      </c>
      <c r="H88" s="181">
        <v>57287</v>
      </c>
      <c r="I88" s="181">
        <v>59657</v>
      </c>
      <c r="J88" s="181">
        <v>56165</v>
      </c>
      <c r="K88" s="181">
        <v>85266</v>
      </c>
      <c r="L88" s="181">
        <v>51510</v>
      </c>
      <c r="M88" s="181">
        <v>57328</v>
      </c>
      <c r="N88" s="181">
        <v>51799</v>
      </c>
      <c r="O88" s="181">
        <v>44825</v>
      </c>
      <c r="P88" s="181">
        <v>53733</v>
      </c>
      <c r="Q88" s="181">
        <v>53445</v>
      </c>
      <c r="R88" s="181">
        <v>76778</v>
      </c>
      <c r="S88" s="181">
        <v>50919</v>
      </c>
      <c r="T88" s="181">
        <v>50809</v>
      </c>
      <c r="U88" s="181">
        <v>47554</v>
      </c>
      <c r="V88" s="181">
        <v>69746</v>
      </c>
      <c r="W88" s="181">
        <v>56676</v>
      </c>
      <c r="X88" s="181">
        <v>47448</v>
      </c>
      <c r="Y88" s="181">
        <v>0</v>
      </c>
      <c r="Z88" s="181">
        <v>0</v>
      </c>
      <c r="AA88" s="181">
        <v>0</v>
      </c>
      <c r="AB88" s="181">
        <v>0</v>
      </c>
      <c r="AC88" s="181">
        <v>0</v>
      </c>
      <c r="AD88" s="181">
        <v>0</v>
      </c>
      <c r="AE88" s="181">
        <v>0</v>
      </c>
      <c r="AF88" s="181">
        <v>0</v>
      </c>
      <c r="AG88" s="181">
        <v>0</v>
      </c>
      <c r="AH88" s="181">
        <v>0</v>
      </c>
      <c r="AI88" s="181">
        <v>0</v>
      </c>
      <c r="AJ88" s="181">
        <v>0</v>
      </c>
      <c r="AK88" s="181">
        <v>0</v>
      </c>
      <c r="AL88" s="181">
        <v>0</v>
      </c>
      <c r="AM88" s="181">
        <v>0</v>
      </c>
      <c r="AN88" s="181">
        <v>0</v>
      </c>
      <c r="AO88" s="181">
        <v>0</v>
      </c>
      <c r="AP88" s="181">
        <v>0</v>
      </c>
      <c r="AQ88" s="181">
        <v>0</v>
      </c>
      <c r="AR88" s="181">
        <v>0</v>
      </c>
      <c r="AS88" s="181">
        <v>0</v>
      </c>
      <c r="AT88" s="181">
        <v>0</v>
      </c>
      <c r="AU88" s="181">
        <v>0</v>
      </c>
      <c r="AV88" s="181">
        <v>0</v>
      </c>
      <c r="AW88" s="181">
        <v>0</v>
      </c>
      <c r="AX88" s="181">
        <v>0</v>
      </c>
      <c r="AY88" s="181">
        <v>0</v>
      </c>
    </row>
    <row r="89" spans="1:51" x14ac:dyDescent="0.5">
      <c r="A89" s="181" t="s">
        <v>40</v>
      </c>
      <c r="B89" s="181" t="s">
        <v>3</v>
      </c>
      <c r="C89" s="181" t="s">
        <v>121</v>
      </c>
      <c r="D89" s="181">
        <v>54637</v>
      </c>
      <c r="E89" s="181">
        <v>53104</v>
      </c>
      <c r="F89" s="181">
        <v>84899</v>
      </c>
      <c r="G89" s="181">
        <v>50393</v>
      </c>
      <c r="H89" s="181">
        <v>57287</v>
      </c>
      <c r="I89" s="181">
        <v>59657</v>
      </c>
      <c r="J89" s="181">
        <v>56165</v>
      </c>
      <c r="K89" s="181">
        <v>85266</v>
      </c>
      <c r="L89" s="181">
        <v>51510</v>
      </c>
      <c r="M89" s="181">
        <v>57328</v>
      </c>
      <c r="N89" s="181">
        <v>51799</v>
      </c>
      <c r="O89" s="181">
        <v>44825</v>
      </c>
      <c r="P89" s="181">
        <v>53733</v>
      </c>
      <c r="Q89" s="181">
        <v>53445</v>
      </c>
      <c r="R89" s="181">
        <v>76778</v>
      </c>
      <c r="S89" s="181">
        <v>50919</v>
      </c>
      <c r="T89" s="181">
        <v>50809</v>
      </c>
      <c r="U89" s="181">
        <v>47554</v>
      </c>
      <c r="V89" s="181">
        <v>69746</v>
      </c>
      <c r="W89" s="181">
        <v>56676</v>
      </c>
      <c r="X89" s="181">
        <v>47448</v>
      </c>
      <c r="Y89" s="181">
        <v>0</v>
      </c>
      <c r="Z89" s="181">
        <v>0</v>
      </c>
      <c r="AA89" s="181">
        <v>0</v>
      </c>
      <c r="AB89" s="181">
        <v>0</v>
      </c>
      <c r="AC89" s="181">
        <v>0</v>
      </c>
      <c r="AD89" s="181">
        <v>0</v>
      </c>
      <c r="AE89" s="181">
        <v>0</v>
      </c>
      <c r="AF89" s="181">
        <v>0</v>
      </c>
      <c r="AG89" s="181">
        <v>0</v>
      </c>
      <c r="AH89" s="181">
        <v>0</v>
      </c>
      <c r="AI89" s="181">
        <v>0</v>
      </c>
      <c r="AJ89" s="181">
        <v>0</v>
      </c>
      <c r="AK89" s="181">
        <v>0</v>
      </c>
      <c r="AL89" s="181">
        <v>0</v>
      </c>
      <c r="AM89" s="181">
        <v>0</v>
      </c>
      <c r="AN89" s="181">
        <v>0</v>
      </c>
      <c r="AO89" s="181">
        <v>0</v>
      </c>
      <c r="AP89" s="181">
        <v>0</v>
      </c>
      <c r="AQ89" s="181">
        <v>0</v>
      </c>
      <c r="AR89" s="181">
        <v>0</v>
      </c>
      <c r="AS89" s="181">
        <v>0</v>
      </c>
      <c r="AT89" s="181">
        <v>0</v>
      </c>
      <c r="AU89" s="181">
        <v>0</v>
      </c>
      <c r="AV89" s="181">
        <v>0</v>
      </c>
      <c r="AW89" s="181">
        <v>0</v>
      </c>
      <c r="AX89" s="181">
        <v>0</v>
      </c>
      <c r="AY89" s="181">
        <v>0</v>
      </c>
    </row>
    <row r="90" spans="1:51" x14ac:dyDescent="0.5">
      <c r="A90" s="181" t="s">
        <v>28</v>
      </c>
      <c r="B90" s="181" t="s">
        <v>67</v>
      </c>
      <c r="C90" s="181" t="s">
        <v>120</v>
      </c>
      <c r="D90" s="181">
        <v>-338846</v>
      </c>
      <c r="E90" s="181">
        <v>-280178</v>
      </c>
      <c r="F90" s="181">
        <v>-307188</v>
      </c>
      <c r="G90" s="181">
        <v>-277610</v>
      </c>
      <c r="H90" s="181">
        <v>-264277</v>
      </c>
      <c r="I90" s="181">
        <v>-241151</v>
      </c>
      <c r="J90" s="181">
        <v>-208625</v>
      </c>
      <c r="K90" s="181">
        <v>-222177</v>
      </c>
      <c r="L90" s="181">
        <v>-201089</v>
      </c>
      <c r="M90" s="181">
        <v>-219882</v>
      </c>
      <c r="N90" s="181">
        <v>-221928</v>
      </c>
      <c r="O90" s="181">
        <v>-316663</v>
      </c>
      <c r="P90" s="181">
        <v>-226454</v>
      </c>
      <c r="Q90" s="181">
        <v>-234481</v>
      </c>
      <c r="R90" s="181">
        <v>-272347</v>
      </c>
      <c r="S90" s="181">
        <v>-233299</v>
      </c>
      <c r="T90" s="181">
        <v>-251971</v>
      </c>
      <c r="U90" s="181">
        <v>-238009</v>
      </c>
      <c r="V90" s="181">
        <v>-212415</v>
      </c>
      <c r="W90" s="181">
        <v>-170117</v>
      </c>
      <c r="X90" s="181">
        <v>-151937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</row>
    <row r="91" spans="1:51" x14ac:dyDescent="0.5">
      <c r="A91" s="181" t="s">
        <v>28</v>
      </c>
      <c r="B91" s="181" t="s">
        <v>67</v>
      </c>
      <c r="C91" s="181" t="s">
        <v>119</v>
      </c>
      <c r="D91" s="181">
        <v>-338846</v>
      </c>
      <c r="E91" s="181">
        <v>-280178</v>
      </c>
      <c r="F91" s="181">
        <v>-307188</v>
      </c>
      <c r="G91" s="181">
        <v>-277610</v>
      </c>
      <c r="H91" s="181">
        <v>-264277</v>
      </c>
      <c r="I91" s="181">
        <v>-241151</v>
      </c>
      <c r="J91" s="181">
        <v>-208625</v>
      </c>
      <c r="K91" s="181">
        <v>-222177</v>
      </c>
      <c r="L91" s="181">
        <v>-201089</v>
      </c>
      <c r="M91" s="181">
        <v>-219882</v>
      </c>
      <c r="N91" s="181">
        <v>-221928</v>
      </c>
      <c r="O91" s="181">
        <v>-316663</v>
      </c>
      <c r="P91" s="181">
        <v>-226454</v>
      </c>
      <c r="Q91" s="181">
        <v>-234481</v>
      </c>
      <c r="R91" s="181">
        <v>-272347</v>
      </c>
      <c r="S91" s="181">
        <v>-233299</v>
      </c>
      <c r="T91" s="181">
        <v>-251971</v>
      </c>
      <c r="U91" s="181">
        <v>-238009</v>
      </c>
      <c r="V91" s="181">
        <v>-212415</v>
      </c>
      <c r="W91" s="181">
        <v>-170117</v>
      </c>
      <c r="X91" s="181">
        <v>-151937</v>
      </c>
      <c r="Y91" s="181">
        <v>0</v>
      </c>
      <c r="Z91" s="181">
        <v>0</v>
      </c>
      <c r="AA91" s="181">
        <v>0</v>
      </c>
      <c r="AB91" s="181">
        <v>0</v>
      </c>
      <c r="AC91" s="181">
        <v>0</v>
      </c>
      <c r="AD91" s="181">
        <v>0</v>
      </c>
      <c r="AE91" s="181">
        <v>0</v>
      </c>
      <c r="AF91" s="181">
        <v>0</v>
      </c>
      <c r="AG91" s="181">
        <v>0</v>
      </c>
      <c r="AH91" s="181">
        <v>0</v>
      </c>
      <c r="AI91" s="181">
        <v>0</v>
      </c>
      <c r="AJ91" s="181">
        <v>0</v>
      </c>
      <c r="AK91" s="181">
        <v>0</v>
      </c>
      <c r="AL91" s="181">
        <v>0</v>
      </c>
      <c r="AM91" s="181">
        <v>0</v>
      </c>
      <c r="AN91" s="181">
        <v>0</v>
      </c>
      <c r="AO91" s="181">
        <v>0</v>
      </c>
      <c r="AP91" s="181">
        <v>0</v>
      </c>
      <c r="AQ91" s="181">
        <v>0</v>
      </c>
      <c r="AR91" s="181">
        <v>0</v>
      </c>
      <c r="AS91" s="181">
        <v>0</v>
      </c>
      <c r="AT91" s="181">
        <v>0</v>
      </c>
      <c r="AU91" s="181">
        <v>0</v>
      </c>
      <c r="AV91" s="181">
        <v>0</v>
      </c>
      <c r="AW91" s="181">
        <v>0</v>
      </c>
      <c r="AX91" s="181">
        <v>0</v>
      </c>
      <c r="AY91" s="181">
        <v>0</v>
      </c>
    </row>
    <row r="92" spans="1:51" x14ac:dyDescent="0.5">
      <c r="A92" s="181" t="s">
        <v>28</v>
      </c>
      <c r="B92" s="181" t="s">
        <v>67</v>
      </c>
      <c r="C92" s="181" t="s">
        <v>5</v>
      </c>
      <c r="D92" s="181">
        <v>-338846</v>
      </c>
      <c r="E92" s="181">
        <v>-280178</v>
      </c>
      <c r="F92" s="181">
        <v>-307188</v>
      </c>
      <c r="G92" s="181">
        <v>-277610</v>
      </c>
      <c r="H92" s="181">
        <v>-264277</v>
      </c>
      <c r="I92" s="181">
        <v>-241151</v>
      </c>
      <c r="J92" s="181">
        <v>-208625</v>
      </c>
      <c r="K92" s="181">
        <v>-222177</v>
      </c>
      <c r="L92" s="181">
        <v>-201089</v>
      </c>
      <c r="M92" s="181">
        <v>-219882</v>
      </c>
      <c r="N92" s="181">
        <v>-221928</v>
      </c>
      <c r="O92" s="181">
        <v>-316663</v>
      </c>
      <c r="P92" s="181">
        <v>-226454</v>
      </c>
      <c r="Q92" s="181">
        <v>-234481</v>
      </c>
      <c r="R92" s="181">
        <v>-272347</v>
      </c>
      <c r="S92" s="181">
        <v>-233299</v>
      </c>
      <c r="T92" s="181">
        <v>-251971</v>
      </c>
      <c r="U92" s="181">
        <v>-238009</v>
      </c>
      <c r="V92" s="181">
        <v>-212415</v>
      </c>
      <c r="W92" s="181">
        <v>-170117</v>
      </c>
      <c r="X92" s="181">
        <v>-151937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</row>
    <row r="93" spans="1:51" x14ac:dyDescent="0.5">
      <c r="A93" s="181" t="s">
        <v>28</v>
      </c>
      <c r="B93" s="181" t="s">
        <v>67</v>
      </c>
      <c r="C93" s="181" t="s">
        <v>121</v>
      </c>
      <c r="D93" s="181">
        <v>-338846</v>
      </c>
      <c r="E93" s="181">
        <v>-280178</v>
      </c>
      <c r="F93" s="181">
        <v>-307188</v>
      </c>
      <c r="G93" s="181">
        <v>-277610</v>
      </c>
      <c r="H93" s="181">
        <v>-264277</v>
      </c>
      <c r="I93" s="181">
        <v>-241151</v>
      </c>
      <c r="J93" s="181">
        <v>-208625</v>
      </c>
      <c r="K93" s="181">
        <v>-222177</v>
      </c>
      <c r="L93" s="181">
        <v>-201089</v>
      </c>
      <c r="M93" s="181">
        <v>-219882</v>
      </c>
      <c r="N93" s="181">
        <v>-221928</v>
      </c>
      <c r="O93" s="181">
        <v>-316663</v>
      </c>
      <c r="P93" s="181">
        <v>-226454</v>
      </c>
      <c r="Q93" s="181">
        <v>-234481</v>
      </c>
      <c r="R93" s="181">
        <v>-272347</v>
      </c>
      <c r="S93" s="181">
        <v>-233299</v>
      </c>
      <c r="T93" s="181">
        <v>-251971</v>
      </c>
      <c r="U93" s="181">
        <v>-238009</v>
      </c>
      <c r="V93" s="181">
        <v>-212415</v>
      </c>
      <c r="W93" s="181">
        <v>-170117</v>
      </c>
      <c r="X93" s="181">
        <v>-151937</v>
      </c>
      <c r="Y93" s="181">
        <v>0</v>
      </c>
      <c r="Z93" s="181">
        <v>0</v>
      </c>
      <c r="AA93" s="181">
        <v>0</v>
      </c>
      <c r="AB93" s="181">
        <v>0</v>
      </c>
      <c r="AC93" s="181">
        <v>0</v>
      </c>
      <c r="AD93" s="181">
        <v>0</v>
      </c>
      <c r="AE93" s="181">
        <v>0</v>
      </c>
      <c r="AF93" s="181">
        <v>0</v>
      </c>
      <c r="AG93" s="181">
        <v>0</v>
      </c>
      <c r="AH93" s="181">
        <v>0</v>
      </c>
      <c r="AI93" s="181">
        <v>0</v>
      </c>
      <c r="AJ93" s="181">
        <v>0</v>
      </c>
      <c r="AK93" s="181">
        <v>0</v>
      </c>
      <c r="AL93" s="181">
        <v>0</v>
      </c>
      <c r="AM93" s="181">
        <v>0</v>
      </c>
      <c r="AN93" s="181">
        <v>0</v>
      </c>
      <c r="AO93" s="181">
        <v>0</v>
      </c>
      <c r="AP93" s="181">
        <v>0</v>
      </c>
      <c r="AQ93" s="181">
        <v>0</v>
      </c>
      <c r="AR93" s="181">
        <v>0</v>
      </c>
      <c r="AS93" s="181">
        <v>0</v>
      </c>
      <c r="AT93" s="181">
        <v>0</v>
      </c>
      <c r="AU93" s="181">
        <v>0</v>
      </c>
      <c r="AV93" s="181">
        <v>0</v>
      </c>
      <c r="AW93" s="181">
        <v>0</v>
      </c>
      <c r="AX93" s="181">
        <v>0</v>
      </c>
      <c r="AY93" s="181">
        <v>0</v>
      </c>
    </row>
    <row r="94" spans="1:51" x14ac:dyDescent="0.5">
      <c r="A94" s="181" t="s">
        <v>28</v>
      </c>
      <c r="B94" s="181" t="s">
        <v>3</v>
      </c>
      <c r="C94" s="181" t="s">
        <v>120</v>
      </c>
      <c r="D94" s="181">
        <v>-357075</v>
      </c>
      <c r="E94" s="181">
        <v>-345447</v>
      </c>
      <c r="F94" s="181">
        <v>-387876</v>
      </c>
      <c r="G94" s="181">
        <v>-355370</v>
      </c>
      <c r="H94" s="181">
        <v>-327545</v>
      </c>
      <c r="I94" s="181">
        <v>-332323</v>
      </c>
      <c r="J94" s="181">
        <v>-284114</v>
      </c>
      <c r="K94" s="181">
        <v>-341846</v>
      </c>
      <c r="L94" s="181">
        <v>-309602</v>
      </c>
      <c r="M94" s="181">
        <v>-320578</v>
      </c>
      <c r="N94" s="181">
        <v>-319166</v>
      </c>
      <c r="O94" s="181">
        <v>-391914</v>
      </c>
      <c r="P94" s="181">
        <v>-311427</v>
      </c>
      <c r="Q94" s="181">
        <v>-321217</v>
      </c>
      <c r="R94" s="181">
        <v>-345702</v>
      </c>
      <c r="S94" s="181">
        <v>-276921</v>
      </c>
      <c r="T94" s="181">
        <v>-290481</v>
      </c>
      <c r="U94" s="181">
        <v>-278770</v>
      </c>
      <c r="V94" s="181">
        <v>-250925</v>
      </c>
      <c r="W94" s="181">
        <v>-218734</v>
      </c>
      <c r="X94" s="181">
        <v>-209469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</row>
    <row r="95" spans="1:51" x14ac:dyDescent="0.5">
      <c r="A95" s="181" t="s">
        <v>28</v>
      </c>
      <c r="B95" s="181" t="s">
        <v>3</v>
      </c>
      <c r="C95" s="181" t="s">
        <v>119</v>
      </c>
      <c r="D95" s="181">
        <v>-357075</v>
      </c>
      <c r="E95" s="181">
        <v>-345447</v>
      </c>
      <c r="F95" s="181">
        <v>-387876</v>
      </c>
      <c r="G95" s="181">
        <v>-355370</v>
      </c>
      <c r="H95" s="181">
        <v>-327545</v>
      </c>
      <c r="I95" s="181">
        <v>-332323</v>
      </c>
      <c r="J95" s="181">
        <v>-284114</v>
      </c>
      <c r="K95" s="181">
        <v>-341846</v>
      </c>
      <c r="L95" s="181">
        <v>-309602</v>
      </c>
      <c r="M95" s="181">
        <v>-320578</v>
      </c>
      <c r="N95" s="181">
        <v>-319166</v>
      </c>
      <c r="O95" s="181">
        <v>-391914</v>
      </c>
      <c r="P95" s="181">
        <v>-311427</v>
      </c>
      <c r="Q95" s="181">
        <v>-321217</v>
      </c>
      <c r="R95" s="181">
        <v>-345702</v>
      </c>
      <c r="S95" s="181">
        <v>-276921</v>
      </c>
      <c r="T95" s="181">
        <v>-290481</v>
      </c>
      <c r="U95" s="181">
        <v>-278770</v>
      </c>
      <c r="V95" s="181">
        <v>-250925</v>
      </c>
      <c r="W95" s="181">
        <v>-218734</v>
      </c>
      <c r="X95" s="181">
        <v>-209469</v>
      </c>
      <c r="Y95" s="181">
        <v>0</v>
      </c>
      <c r="Z95" s="181">
        <v>0</v>
      </c>
      <c r="AA95" s="181">
        <v>0</v>
      </c>
      <c r="AB95" s="181">
        <v>0</v>
      </c>
      <c r="AC95" s="181">
        <v>0</v>
      </c>
      <c r="AD95" s="181">
        <v>0</v>
      </c>
      <c r="AE95" s="181">
        <v>0</v>
      </c>
      <c r="AF95" s="181">
        <v>0</v>
      </c>
      <c r="AG95" s="181">
        <v>0</v>
      </c>
      <c r="AH95" s="181">
        <v>0</v>
      </c>
      <c r="AI95" s="181">
        <v>0</v>
      </c>
      <c r="AJ95" s="181">
        <v>0</v>
      </c>
      <c r="AK95" s="181">
        <v>0</v>
      </c>
      <c r="AL95" s="181">
        <v>0</v>
      </c>
      <c r="AM95" s="181">
        <v>0</v>
      </c>
      <c r="AN95" s="181">
        <v>0</v>
      </c>
      <c r="AO95" s="181">
        <v>0</v>
      </c>
      <c r="AP95" s="181">
        <v>0</v>
      </c>
      <c r="AQ95" s="181">
        <v>0</v>
      </c>
      <c r="AR95" s="181">
        <v>0</v>
      </c>
      <c r="AS95" s="181">
        <v>0</v>
      </c>
      <c r="AT95" s="181">
        <v>0</v>
      </c>
      <c r="AU95" s="181">
        <v>0</v>
      </c>
      <c r="AV95" s="181">
        <v>0</v>
      </c>
      <c r="AW95" s="181">
        <v>0</v>
      </c>
      <c r="AX95" s="181">
        <v>0</v>
      </c>
      <c r="AY95" s="181">
        <v>0</v>
      </c>
    </row>
    <row r="96" spans="1:51" x14ac:dyDescent="0.5">
      <c r="A96" s="181" t="s">
        <v>28</v>
      </c>
      <c r="B96" s="181" t="s">
        <v>3</v>
      </c>
      <c r="C96" s="181" t="s">
        <v>5</v>
      </c>
      <c r="D96" s="181">
        <v>-357075</v>
      </c>
      <c r="E96" s="181">
        <v>-345447</v>
      </c>
      <c r="F96" s="181">
        <v>-387876</v>
      </c>
      <c r="G96" s="181">
        <v>-355370</v>
      </c>
      <c r="H96" s="181">
        <v>-327545</v>
      </c>
      <c r="I96" s="181">
        <v>-332323</v>
      </c>
      <c r="J96" s="181">
        <v>-284114</v>
      </c>
      <c r="K96" s="181">
        <v>-341846</v>
      </c>
      <c r="L96" s="181">
        <v>-309602</v>
      </c>
      <c r="M96" s="181">
        <v>-320578</v>
      </c>
      <c r="N96" s="181">
        <v>-319166</v>
      </c>
      <c r="O96" s="181">
        <v>-391914</v>
      </c>
      <c r="P96" s="181">
        <v>-311427</v>
      </c>
      <c r="Q96" s="181">
        <v>-321217</v>
      </c>
      <c r="R96" s="181">
        <v>-345702</v>
      </c>
      <c r="S96" s="181">
        <v>-276921</v>
      </c>
      <c r="T96" s="181">
        <v>-290481</v>
      </c>
      <c r="U96" s="181">
        <v>-278770</v>
      </c>
      <c r="V96" s="181">
        <v>-250925</v>
      </c>
      <c r="W96" s="181">
        <v>-218734</v>
      </c>
      <c r="X96" s="181">
        <v>-209469</v>
      </c>
      <c r="Y96" s="181">
        <v>0</v>
      </c>
      <c r="Z96" s="181">
        <v>0</v>
      </c>
      <c r="AA96" s="181">
        <v>0</v>
      </c>
      <c r="AB96" s="181">
        <v>0</v>
      </c>
      <c r="AC96" s="181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</row>
    <row r="97" spans="1:51" x14ac:dyDescent="0.5">
      <c r="A97" s="181" t="s">
        <v>28</v>
      </c>
      <c r="B97" s="181" t="s">
        <v>3</v>
      </c>
      <c r="C97" s="181" t="s">
        <v>121</v>
      </c>
      <c r="D97" s="181">
        <v>-357075</v>
      </c>
      <c r="E97" s="181">
        <v>-345447</v>
      </c>
      <c r="F97" s="181">
        <v>-387876</v>
      </c>
      <c r="G97" s="181">
        <v>-355370</v>
      </c>
      <c r="H97" s="181">
        <v>-327545</v>
      </c>
      <c r="I97" s="181">
        <v>-332323</v>
      </c>
      <c r="J97" s="181">
        <v>-284114</v>
      </c>
      <c r="K97" s="181">
        <v>-341846</v>
      </c>
      <c r="L97" s="181">
        <v>-309602</v>
      </c>
      <c r="M97" s="181">
        <v>-320578</v>
      </c>
      <c r="N97" s="181">
        <v>-319166</v>
      </c>
      <c r="O97" s="181">
        <v>-391914</v>
      </c>
      <c r="P97" s="181">
        <v>-311427</v>
      </c>
      <c r="Q97" s="181">
        <v>-321217</v>
      </c>
      <c r="R97" s="181">
        <v>-345702</v>
      </c>
      <c r="S97" s="181">
        <v>-276921</v>
      </c>
      <c r="T97" s="181">
        <v>-290481</v>
      </c>
      <c r="U97" s="181">
        <v>-278770</v>
      </c>
      <c r="V97" s="181">
        <v>-250925</v>
      </c>
      <c r="W97" s="181">
        <v>-218734</v>
      </c>
      <c r="X97" s="181">
        <v>-209469</v>
      </c>
      <c r="Y97" s="181">
        <v>0</v>
      </c>
      <c r="Z97" s="181">
        <v>0</v>
      </c>
      <c r="AA97" s="181">
        <v>0</v>
      </c>
      <c r="AB97" s="181">
        <v>0</v>
      </c>
      <c r="AC97" s="181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</row>
    <row r="98" spans="1:51" x14ac:dyDescent="0.5">
      <c r="A98" s="181" t="s">
        <v>30</v>
      </c>
      <c r="B98" s="181" t="s">
        <v>67</v>
      </c>
      <c r="C98" s="181" t="s">
        <v>120</v>
      </c>
      <c r="D98" s="181">
        <v>0</v>
      </c>
      <c r="E98" s="181">
        <v>0</v>
      </c>
      <c r="F98" s="181">
        <v>0</v>
      </c>
      <c r="G98" s="181">
        <v>0</v>
      </c>
      <c r="H98" s="181">
        <v>0</v>
      </c>
      <c r="I98" s="181">
        <v>0</v>
      </c>
      <c r="J98" s="181">
        <v>0</v>
      </c>
      <c r="K98" s="181">
        <v>0</v>
      </c>
      <c r="L98" s="181">
        <v>0</v>
      </c>
      <c r="M98" s="181">
        <v>0</v>
      </c>
      <c r="N98" s="181">
        <v>0</v>
      </c>
      <c r="O98" s="181">
        <v>0</v>
      </c>
      <c r="P98" s="181">
        <v>0</v>
      </c>
      <c r="Q98" s="181">
        <v>0</v>
      </c>
      <c r="R98" s="181">
        <v>0</v>
      </c>
      <c r="S98" s="181">
        <v>0</v>
      </c>
      <c r="T98" s="181">
        <v>0</v>
      </c>
      <c r="U98" s="181">
        <v>0</v>
      </c>
      <c r="V98" s="181">
        <v>0</v>
      </c>
      <c r="W98" s="181">
        <v>-38592</v>
      </c>
      <c r="X98" s="181">
        <v>-33503</v>
      </c>
      <c r="Y98" s="181">
        <v>0</v>
      </c>
      <c r="Z98" s="181">
        <v>0</v>
      </c>
      <c r="AA98" s="181">
        <v>0</v>
      </c>
      <c r="AB98" s="181">
        <v>0</v>
      </c>
      <c r="AC98" s="181">
        <v>0</v>
      </c>
      <c r="AD98" s="181">
        <v>0</v>
      </c>
      <c r="AE98" s="181">
        <v>0</v>
      </c>
      <c r="AF98" s="181">
        <v>0</v>
      </c>
      <c r="AG98" s="181">
        <v>0</v>
      </c>
      <c r="AH98" s="181">
        <v>0</v>
      </c>
      <c r="AI98" s="181">
        <v>0</v>
      </c>
      <c r="AJ98" s="181">
        <v>0</v>
      </c>
      <c r="AK98" s="181">
        <v>0</v>
      </c>
      <c r="AL98" s="181">
        <v>0</v>
      </c>
      <c r="AM98" s="181">
        <v>0</v>
      </c>
      <c r="AN98" s="181">
        <v>0</v>
      </c>
      <c r="AO98" s="181">
        <v>0</v>
      </c>
      <c r="AP98" s="181">
        <v>0</v>
      </c>
      <c r="AQ98" s="181">
        <v>0</v>
      </c>
      <c r="AR98" s="181">
        <v>0</v>
      </c>
      <c r="AS98" s="181">
        <v>0</v>
      </c>
      <c r="AT98" s="181">
        <v>0</v>
      </c>
      <c r="AU98" s="181">
        <v>0</v>
      </c>
      <c r="AV98" s="181">
        <v>0</v>
      </c>
      <c r="AW98" s="181">
        <v>0</v>
      </c>
      <c r="AX98" s="181">
        <v>0</v>
      </c>
      <c r="AY98" s="181">
        <v>0</v>
      </c>
    </row>
    <row r="99" spans="1:51" x14ac:dyDescent="0.5">
      <c r="A99" s="181" t="s">
        <v>30</v>
      </c>
      <c r="B99" s="181" t="s">
        <v>67</v>
      </c>
      <c r="C99" s="181" t="s">
        <v>119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81">
        <v>0</v>
      </c>
      <c r="J99" s="181">
        <v>0</v>
      </c>
      <c r="K99" s="181">
        <v>0</v>
      </c>
      <c r="L99" s="181">
        <v>0</v>
      </c>
      <c r="M99" s="181">
        <v>0</v>
      </c>
      <c r="N99" s="181">
        <v>0</v>
      </c>
      <c r="O99" s="181">
        <v>0</v>
      </c>
      <c r="P99" s="181">
        <v>0</v>
      </c>
      <c r="Q99" s="181">
        <v>0</v>
      </c>
      <c r="R99" s="181">
        <v>0</v>
      </c>
      <c r="S99" s="181">
        <v>0</v>
      </c>
      <c r="T99" s="181">
        <v>0</v>
      </c>
      <c r="U99" s="181">
        <v>0</v>
      </c>
      <c r="V99" s="181">
        <v>0</v>
      </c>
      <c r="W99" s="181">
        <v>-38592</v>
      </c>
      <c r="X99" s="181">
        <v>-33503</v>
      </c>
      <c r="Y99" s="181">
        <v>0</v>
      </c>
      <c r="Z99" s="181">
        <v>0</v>
      </c>
      <c r="AA99" s="181">
        <v>0</v>
      </c>
      <c r="AB99" s="181">
        <v>0</v>
      </c>
      <c r="AC99" s="181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</row>
    <row r="100" spans="1:51" x14ac:dyDescent="0.5">
      <c r="A100" s="181" t="s">
        <v>30</v>
      </c>
      <c r="B100" s="181" t="s">
        <v>67</v>
      </c>
      <c r="C100" s="181" t="s">
        <v>5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81">
        <v>0</v>
      </c>
      <c r="J100" s="181">
        <v>0</v>
      </c>
      <c r="K100" s="181">
        <v>0</v>
      </c>
      <c r="L100" s="181">
        <v>0</v>
      </c>
      <c r="M100" s="181">
        <v>0</v>
      </c>
      <c r="N100" s="181">
        <v>0</v>
      </c>
      <c r="O100" s="181">
        <v>0</v>
      </c>
      <c r="P100" s="181">
        <v>0</v>
      </c>
      <c r="Q100" s="181">
        <v>0</v>
      </c>
      <c r="R100" s="181">
        <v>0</v>
      </c>
      <c r="S100" s="181">
        <v>0</v>
      </c>
      <c r="T100" s="181">
        <v>0</v>
      </c>
      <c r="U100" s="181">
        <v>0</v>
      </c>
      <c r="V100" s="181">
        <v>0</v>
      </c>
      <c r="W100" s="181">
        <v>-38592</v>
      </c>
      <c r="X100" s="181">
        <v>-33503</v>
      </c>
      <c r="Y100" s="181">
        <v>0</v>
      </c>
      <c r="Z100" s="181">
        <v>0</v>
      </c>
      <c r="AA100" s="181">
        <v>0</v>
      </c>
      <c r="AB100" s="181">
        <v>0</v>
      </c>
      <c r="AC100" s="181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</row>
    <row r="101" spans="1:51" x14ac:dyDescent="0.5">
      <c r="A101" s="181" t="s">
        <v>30</v>
      </c>
      <c r="B101" s="181" t="s">
        <v>67</v>
      </c>
      <c r="C101" s="181" t="s">
        <v>121</v>
      </c>
      <c r="D101" s="181">
        <v>0</v>
      </c>
      <c r="E101" s="181">
        <v>0</v>
      </c>
      <c r="F101" s="181">
        <v>0</v>
      </c>
      <c r="G101" s="181">
        <v>0</v>
      </c>
      <c r="H101" s="181">
        <v>0</v>
      </c>
      <c r="I101" s="181">
        <v>0</v>
      </c>
      <c r="J101" s="181">
        <v>0</v>
      </c>
      <c r="K101" s="181">
        <v>0</v>
      </c>
      <c r="L101" s="181">
        <v>0</v>
      </c>
      <c r="M101" s="181">
        <v>0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0</v>
      </c>
      <c r="U101" s="181">
        <v>0</v>
      </c>
      <c r="V101" s="181">
        <v>0</v>
      </c>
      <c r="W101" s="181">
        <v>-38592</v>
      </c>
      <c r="X101" s="181">
        <v>-33503</v>
      </c>
      <c r="Y101" s="181">
        <v>0</v>
      </c>
      <c r="Z101" s="181">
        <v>0</v>
      </c>
      <c r="AA101" s="181">
        <v>0</v>
      </c>
      <c r="AB101" s="181">
        <v>0</v>
      </c>
      <c r="AC101" s="181">
        <v>0</v>
      </c>
      <c r="AD101" s="181">
        <v>0</v>
      </c>
      <c r="AE101" s="181">
        <v>0</v>
      </c>
      <c r="AF101" s="181">
        <v>0</v>
      </c>
      <c r="AG101" s="181">
        <v>0</v>
      </c>
      <c r="AH101" s="181">
        <v>0</v>
      </c>
      <c r="AI101" s="181">
        <v>0</v>
      </c>
      <c r="AJ101" s="181">
        <v>0</v>
      </c>
      <c r="AK101" s="181">
        <v>0</v>
      </c>
      <c r="AL101" s="181">
        <v>0</v>
      </c>
      <c r="AM101" s="181">
        <v>0</v>
      </c>
      <c r="AN101" s="181">
        <v>0</v>
      </c>
      <c r="AO101" s="181">
        <v>0</v>
      </c>
      <c r="AP101" s="181">
        <v>0</v>
      </c>
      <c r="AQ101" s="181">
        <v>0</v>
      </c>
      <c r="AR101" s="181">
        <v>0</v>
      </c>
      <c r="AS101" s="181">
        <v>0</v>
      </c>
      <c r="AT101" s="181">
        <v>0</v>
      </c>
      <c r="AU101" s="181">
        <v>0</v>
      </c>
      <c r="AV101" s="181">
        <v>0</v>
      </c>
      <c r="AW101" s="181">
        <v>0</v>
      </c>
      <c r="AX101" s="181">
        <v>0</v>
      </c>
      <c r="AY101" s="181">
        <v>0</v>
      </c>
    </row>
    <row r="102" spans="1:51" x14ac:dyDescent="0.5">
      <c r="A102" s="181" t="s">
        <v>30</v>
      </c>
      <c r="B102" s="181" t="s">
        <v>3</v>
      </c>
      <c r="C102" s="181" t="s">
        <v>120</v>
      </c>
      <c r="D102" s="181">
        <v>0</v>
      </c>
      <c r="E102" s="181">
        <v>0</v>
      </c>
      <c r="F102" s="181">
        <v>0</v>
      </c>
      <c r="G102" s="181">
        <v>0</v>
      </c>
      <c r="H102" s="181">
        <v>0</v>
      </c>
      <c r="I102" s="181">
        <v>0</v>
      </c>
      <c r="J102" s="181">
        <v>0</v>
      </c>
      <c r="K102" s="181">
        <v>0</v>
      </c>
      <c r="L102" s="181">
        <v>0</v>
      </c>
      <c r="M102" s="181">
        <v>0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0</v>
      </c>
      <c r="U102" s="181">
        <v>0</v>
      </c>
      <c r="V102" s="181">
        <v>0</v>
      </c>
      <c r="W102" s="181">
        <v>-46108</v>
      </c>
      <c r="X102" s="181">
        <v>-45180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181">
        <v>0</v>
      </c>
      <c r="AG102" s="181">
        <v>0</v>
      </c>
      <c r="AH102" s="181">
        <v>0</v>
      </c>
      <c r="AI102" s="181">
        <v>0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181">
        <v>0</v>
      </c>
      <c r="AV102" s="181">
        <v>0</v>
      </c>
      <c r="AW102" s="181">
        <v>0</v>
      </c>
      <c r="AX102" s="181">
        <v>0</v>
      </c>
      <c r="AY102" s="181">
        <v>0</v>
      </c>
    </row>
    <row r="103" spans="1:51" x14ac:dyDescent="0.5">
      <c r="A103" s="181" t="s">
        <v>30</v>
      </c>
      <c r="B103" s="181" t="s">
        <v>3</v>
      </c>
      <c r="C103" s="181" t="s">
        <v>119</v>
      </c>
      <c r="D103" s="181">
        <v>0</v>
      </c>
      <c r="E103" s="181">
        <v>0</v>
      </c>
      <c r="F103" s="181">
        <v>0</v>
      </c>
      <c r="G103" s="181">
        <v>0</v>
      </c>
      <c r="H103" s="181">
        <v>0</v>
      </c>
      <c r="I103" s="181">
        <v>0</v>
      </c>
      <c r="J103" s="181">
        <v>0</v>
      </c>
      <c r="K103" s="181">
        <v>0</v>
      </c>
      <c r="L103" s="181">
        <v>0</v>
      </c>
      <c r="M103" s="181">
        <v>0</v>
      </c>
      <c r="N103" s="181">
        <v>0</v>
      </c>
      <c r="O103" s="181">
        <v>0</v>
      </c>
      <c r="P103" s="181">
        <v>0</v>
      </c>
      <c r="Q103" s="181">
        <v>0</v>
      </c>
      <c r="R103" s="181">
        <v>0</v>
      </c>
      <c r="S103" s="181">
        <v>0</v>
      </c>
      <c r="T103" s="181">
        <v>0</v>
      </c>
      <c r="U103" s="181">
        <v>0</v>
      </c>
      <c r="V103" s="181">
        <v>0</v>
      </c>
      <c r="W103" s="181">
        <v>-46108</v>
      </c>
      <c r="X103" s="181">
        <v>-45180</v>
      </c>
      <c r="Y103" s="181">
        <v>0</v>
      </c>
      <c r="Z103" s="181">
        <v>0</v>
      </c>
      <c r="AA103" s="181">
        <v>0</v>
      </c>
      <c r="AB103" s="181">
        <v>0</v>
      </c>
      <c r="AC103" s="181">
        <v>0</v>
      </c>
      <c r="AD103" s="181">
        <v>0</v>
      </c>
      <c r="AE103" s="181">
        <v>0</v>
      </c>
      <c r="AF103" s="181">
        <v>0</v>
      </c>
      <c r="AG103" s="181">
        <v>0</v>
      </c>
      <c r="AH103" s="181">
        <v>0</v>
      </c>
      <c r="AI103" s="181">
        <v>0</v>
      </c>
      <c r="AJ103" s="181">
        <v>0</v>
      </c>
      <c r="AK103" s="181">
        <v>0</v>
      </c>
      <c r="AL103" s="181">
        <v>0</v>
      </c>
      <c r="AM103" s="181">
        <v>0</v>
      </c>
      <c r="AN103" s="181">
        <v>0</v>
      </c>
      <c r="AO103" s="181">
        <v>0</v>
      </c>
      <c r="AP103" s="181">
        <v>0</v>
      </c>
      <c r="AQ103" s="181">
        <v>0</v>
      </c>
      <c r="AR103" s="181">
        <v>0</v>
      </c>
      <c r="AS103" s="181">
        <v>0</v>
      </c>
      <c r="AT103" s="181">
        <v>0</v>
      </c>
      <c r="AU103" s="181">
        <v>0</v>
      </c>
      <c r="AV103" s="181">
        <v>0</v>
      </c>
      <c r="AW103" s="181">
        <v>0</v>
      </c>
      <c r="AX103" s="181">
        <v>0</v>
      </c>
      <c r="AY103" s="181">
        <v>0</v>
      </c>
    </row>
    <row r="104" spans="1:51" x14ac:dyDescent="0.5">
      <c r="A104" s="181" t="s">
        <v>30</v>
      </c>
      <c r="B104" s="181" t="s">
        <v>3</v>
      </c>
      <c r="C104" s="181" t="s">
        <v>5</v>
      </c>
      <c r="D104" s="181">
        <v>0</v>
      </c>
      <c r="E104" s="181">
        <v>0</v>
      </c>
      <c r="F104" s="181">
        <v>0</v>
      </c>
      <c r="G104" s="181">
        <v>0</v>
      </c>
      <c r="H104" s="181">
        <v>0</v>
      </c>
      <c r="I104" s="181">
        <v>0</v>
      </c>
      <c r="J104" s="181">
        <v>0</v>
      </c>
      <c r="K104" s="181">
        <v>0</v>
      </c>
      <c r="L104" s="181">
        <v>0</v>
      </c>
      <c r="M104" s="181">
        <v>0</v>
      </c>
      <c r="N104" s="181">
        <v>0</v>
      </c>
      <c r="O104" s="181">
        <v>0</v>
      </c>
      <c r="P104" s="181">
        <v>0</v>
      </c>
      <c r="Q104" s="181">
        <v>0</v>
      </c>
      <c r="R104" s="181">
        <v>0</v>
      </c>
      <c r="S104" s="181">
        <v>0</v>
      </c>
      <c r="T104" s="181">
        <v>0</v>
      </c>
      <c r="U104" s="181">
        <v>0</v>
      </c>
      <c r="V104" s="181">
        <v>0</v>
      </c>
      <c r="W104" s="181">
        <v>-46108</v>
      </c>
      <c r="X104" s="181">
        <v>-45180</v>
      </c>
      <c r="Y104" s="181">
        <v>0</v>
      </c>
      <c r="Z104" s="181">
        <v>0</v>
      </c>
      <c r="AA104" s="181">
        <v>0</v>
      </c>
      <c r="AB104" s="181">
        <v>0</v>
      </c>
      <c r="AC104" s="181">
        <v>0</v>
      </c>
      <c r="AD104" s="181">
        <v>0</v>
      </c>
      <c r="AE104" s="181">
        <v>0</v>
      </c>
      <c r="AF104" s="181">
        <v>0</v>
      </c>
      <c r="AG104" s="181">
        <v>0</v>
      </c>
      <c r="AH104" s="181">
        <v>0</v>
      </c>
      <c r="AI104" s="181">
        <v>0</v>
      </c>
      <c r="AJ104" s="181">
        <v>0</v>
      </c>
      <c r="AK104" s="181">
        <v>0</v>
      </c>
      <c r="AL104" s="181">
        <v>0</v>
      </c>
      <c r="AM104" s="181">
        <v>0</v>
      </c>
      <c r="AN104" s="181">
        <v>0</v>
      </c>
      <c r="AO104" s="181">
        <v>0</v>
      </c>
      <c r="AP104" s="181">
        <v>0</v>
      </c>
      <c r="AQ104" s="181">
        <v>0</v>
      </c>
      <c r="AR104" s="181">
        <v>0</v>
      </c>
      <c r="AS104" s="181">
        <v>0</v>
      </c>
      <c r="AT104" s="181">
        <v>0</v>
      </c>
      <c r="AU104" s="181">
        <v>0</v>
      </c>
      <c r="AV104" s="181">
        <v>0</v>
      </c>
      <c r="AW104" s="181">
        <v>0</v>
      </c>
      <c r="AX104" s="181">
        <v>0</v>
      </c>
      <c r="AY104" s="181">
        <v>0</v>
      </c>
    </row>
    <row r="105" spans="1:51" x14ac:dyDescent="0.5">
      <c r="A105" s="181" t="s">
        <v>30</v>
      </c>
      <c r="B105" s="181" t="s">
        <v>3</v>
      </c>
      <c r="C105" s="181" t="s">
        <v>121</v>
      </c>
      <c r="D105" s="181">
        <v>0</v>
      </c>
      <c r="E105" s="181">
        <v>0</v>
      </c>
      <c r="F105" s="181">
        <v>0</v>
      </c>
      <c r="G105" s="181">
        <v>0</v>
      </c>
      <c r="H105" s="181">
        <v>0</v>
      </c>
      <c r="I105" s="181">
        <v>0</v>
      </c>
      <c r="J105" s="181">
        <v>0</v>
      </c>
      <c r="K105" s="181">
        <v>0</v>
      </c>
      <c r="L105" s="181">
        <v>0</v>
      </c>
      <c r="M105" s="181">
        <v>0</v>
      </c>
      <c r="N105" s="181">
        <v>0</v>
      </c>
      <c r="O105" s="181">
        <v>0</v>
      </c>
      <c r="P105" s="181">
        <v>0</v>
      </c>
      <c r="Q105" s="181">
        <v>0</v>
      </c>
      <c r="R105" s="181">
        <v>0</v>
      </c>
      <c r="S105" s="181">
        <v>0</v>
      </c>
      <c r="T105" s="181">
        <v>0</v>
      </c>
      <c r="U105" s="181">
        <v>0</v>
      </c>
      <c r="V105" s="181">
        <v>0</v>
      </c>
      <c r="W105" s="181">
        <v>-46108</v>
      </c>
      <c r="X105" s="181">
        <v>-45180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1">
        <v>0</v>
      </c>
      <c r="AF105" s="181">
        <v>0</v>
      </c>
      <c r="AG105" s="181">
        <v>0</v>
      </c>
      <c r="AH105" s="181">
        <v>0</v>
      </c>
      <c r="AI105" s="181">
        <v>0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181">
        <v>0</v>
      </c>
      <c r="AV105" s="181">
        <v>0</v>
      </c>
      <c r="AW105" s="181">
        <v>0</v>
      </c>
      <c r="AX105" s="181">
        <v>0</v>
      </c>
      <c r="AY105" s="181">
        <v>0</v>
      </c>
    </row>
    <row r="106" spans="1:51" x14ac:dyDescent="0.5">
      <c r="A106" s="181" t="s">
        <v>42</v>
      </c>
      <c r="B106" s="181" t="s">
        <v>67</v>
      </c>
      <c r="C106" s="181" t="s">
        <v>119</v>
      </c>
      <c r="D106" s="181">
        <v>12553</v>
      </c>
      <c r="E106" s="181">
        <v>18808</v>
      </c>
      <c r="F106" s="181">
        <v>33308</v>
      </c>
      <c r="G106" s="181">
        <v>19193</v>
      </c>
      <c r="H106" s="181">
        <v>19221</v>
      </c>
      <c r="I106" s="181">
        <v>16116</v>
      </c>
      <c r="J106" s="181">
        <v>19385</v>
      </c>
      <c r="K106" s="181">
        <v>27731</v>
      </c>
      <c r="L106" s="181">
        <v>19769</v>
      </c>
      <c r="M106" s="181">
        <v>19769</v>
      </c>
      <c r="N106" s="181">
        <v>19769</v>
      </c>
      <c r="O106" s="181">
        <v>20769</v>
      </c>
      <c r="P106" s="181">
        <v>19769</v>
      </c>
      <c r="Q106" s="181">
        <v>24692</v>
      </c>
      <c r="R106" s="181">
        <v>59349</v>
      </c>
      <c r="S106" s="181">
        <v>23009</v>
      </c>
      <c r="T106" s="181">
        <v>24086</v>
      </c>
      <c r="U106" s="181">
        <v>25086</v>
      </c>
      <c r="V106" s="181">
        <v>37628</v>
      </c>
      <c r="W106" s="181">
        <v>30461</v>
      </c>
      <c r="X106" s="181">
        <v>26948</v>
      </c>
      <c r="Y106" s="181">
        <v>0</v>
      </c>
      <c r="Z106" s="181">
        <v>0</v>
      </c>
      <c r="AA106" s="181">
        <v>0</v>
      </c>
      <c r="AB106" s="181">
        <v>0</v>
      </c>
      <c r="AC106" s="181">
        <v>0</v>
      </c>
      <c r="AD106" s="181">
        <v>0</v>
      </c>
      <c r="AE106" s="181">
        <v>0</v>
      </c>
      <c r="AF106" s="181">
        <v>0</v>
      </c>
      <c r="AG106" s="181">
        <v>0</v>
      </c>
      <c r="AH106" s="181">
        <v>0</v>
      </c>
      <c r="AI106" s="181">
        <v>0</v>
      </c>
      <c r="AJ106" s="181">
        <v>0</v>
      </c>
      <c r="AK106" s="181">
        <v>0</v>
      </c>
      <c r="AL106" s="181">
        <v>0</v>
      </c>
      <c r="AM106" s="181">
        <v>0</v>
      </c>
      <c r="AN106" s="181">
        <v>0</v>
      </c>
      <c r="AO106" s="181">
        <v>0</v>
      </c>
      <c r="AP106" s="181">
        <v>0</v>
      </c>
      <c r="AQ106" s="181">
        <v>0</v>
      </c>
      <c r="AR106" s="181">
        <v>0</v>
      </c>
      <c r="AS106" s="181">
        <v>0</v>
      </c>
      <c r="AT106" s="181">
        <v>0</v>
      </c>
      <c r="AU106" s="181">
        <v>0</v>
      </c>
      <c r="AV106" s="181">
        <v>0</v>
      </c>
      <c r="AW106" s="181">
        <v>0</v>
      </c>
      <c r="AX106" s="181">
        <v>0</v>
      </c>
      <c r="AY106" s="181">
        <v>0</v>
      </c>
    </row>
    <row r="107" spans="1:51" x14ac:dyDescent="0.5">
      <c r="A107" s="181" t="s">
        <v>42</v>
      </c>
      <c r="B107" s="181" t="s">
        <v>67</v>
      </c>
      <c r="C107" s="181" t="s">
        <v>5</v>
      </c>
      <c r="D107" s="181">
        <v>12553</v>
      </c>
      <c r="E107" s="181">
        <v>18808</v>
      </c>
      <c r="F107" s="181">
        <v>33308</v>
      </c>
      <c r="G107" s="181">
        <v>19193</v>
      </c>
      <c r="H107" s="181">
        <v>19221</v>
      </c>
      <c r="I107" s="181">
        <v>16116</v>
      </c>
      <c r="J107" s="181">
        <v>19385</v>
      </c>
      <c r="K107" s="181">
        <v>27731</v>
      </c>
      <c r="L107" s="181">
        <v>19769</v>
      </c>
      <c r="M107" s="181">
        <v>19769</v>
      </c>
      <c r="N107" s="181">
        <v>19769</v>
      </c>
      <c r="O107" s="181">
        <v>20769</v>
      </c>
      <c r="P107" s="181">
        <v>19769</v>
      </c>
      <c r="Q107" s="181">
        <v>24692</v>
      </c>
      <c r="R107" s="181">
        <v>59349</v>
      </c>
      <c r="S107" s="181">
        <v>23009</v>
      </c>
      <c r="T107" s="181">
        <v>24086</v>
      </c>
      <c r="U107" s="181">
        <v>25086</v>
      </c>
      <c r="V107" s="181">
        <v>37628</v>
      </c>
      <c r="W107" s="181">
        <v>30461</v>
      </c>
      <c r="X107" s="181">
        <v>26948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</row>
    <row r="108" spans="1:51" x14ac:dyDescent="0.5">
      <c r="A108" s="181" t="s">
        <v>42</v>
      </c>
      <c r="B108" s="181" t="s">
        <v>3</v>
      </c>
      <c r="C108" s="181" t="s">
        <v>119</v>
      </c>
      <c r="D108" s="181">
        <v>21958</v>
      </c>
      <c r="E108" s="181">
        <v>24450</v>
      </c>
      <c r="F108" s="181">
        <v>87757</v>
      </c>
      <c r="G108" s="181">
        <v>25336</v>
      </c>
      <c r="H108" s="181">
        <v>26336</v>
      </c>
      <c r="I108" s="181">
        <v>25798</v>
      </c>
      <c r="J108" s="181">
        <v>25413</v>
      </c>
      <c r="K108" s="181">
        <v>38135</v>
      </c>
      <c r="L108" s="181">
        <v>25503</v>
      </c>
      <c r="M108" s="181">
        <v>25413</v>
      </c>
      <c r="N108" s="181">
        <v>25477</v>
      </c>
      <c r="O108" s="181">
        <v>39474</v>
      </c>
      <c r="P108" s="181">
        <v>23161</v>
      </c>
      <c r="Q108" s="181">
        <v>20976</v>
      </c>
      <c r="R108" s="181">
        <v>32042</v>
      </c>
      <c r="S108" s="181">
        <v>23134</v>
      </c>
      <c r="T108" s="181">
        <v>24673</v>
      </c>
      <c r="U108" s="181">
        <v>24790</v>
      </c>
      <c r="V108" s="181">
        <v>38811</v>
      </c>
      <c r="W108" s="181">
        <v>30095</v>
      </c>
      <c r="X108" s="181">
        <v>26451</v>
      </c>
      <c r="Y108" s="181">
        <v>0</v>
      </c>
      <c r="Z108" s="181">
        <v>0</v>
      </c>
      <c r="AA108" s="181">
        <v>0</v>
      </c>
      <c r="AB108" s="181">
        <v>0</v>
      </c>
      <c r="AC108" s="181">
        <v>0</v>
      </c>
      <c r="AD108" s="181">
        <v>0</v>
      </c>
      <c r="AE108" s="181">
        <v>0</v>
      </c>
      <c r="AF108" s="181">
        <v>0</v>
      </c>
      <c r="AG108" s="181">
        <v>0</v>
      </c>
      <c r="AH108" s="181">
        <v>0</v>
      </c>
      <c r="AI108" s="181">
        <v>0</v>
      </c>
      <c r="AJ108" s="181">
        <v>0</v>
      </c>
      <c r="AK108" s="181">
        <v>0</v>
      </c>
      <c r="AL108" s="181">
        <v>0</v>
      </c>
      <c r="AM108" s="181">
        <v>0</v>
      </c>
      <c r="AN108" s="181">
        <v>0</v>
      </c>
      <c r="AO108" s="181">
        <v>0</v>
      </c>
      <c r="AP108" s="181">
        <v>0</v>
      </c>
      <c r="AQ108" s="181">
        <v>0</v>
      </c>
      <c r="AR108" s="181">
        <v>0</v>
      </c>
      <c r="AS108" s="181">
        <v>0</v>
      </c>
      <c r="AT108" s="181">
        <v>0</v>
      </c>
      <c r="AU108" s="181">
        <v>0</v>
      </c>
      <c r="AV108" s="181">
        <v>0</v>
      </c>
      <c r="AW108" s="181">
        <v>0</v>
      </c>
      <c r="AX108" s="181">
        <v>0</v>
      </c>
      <c r="AY108" s="181">
        <v>0</v>
      </c>
    </row>
    <row r="109" spans="1:51" x14ac:dyDescent="0.5">
      <c r="A109" s="181" t="s">
        <v>42</v>
      </c>
      <c r="B109" s="181" t="s">
        <v>3</v>
      </c>
      <c r="C109" s="181" t="s">
        <v>5</v>
      </c>
      <c r="D109" s="181">
        <v>21958</v>
      </c>
      <c r="E109" s="181">
        <v>24450</v>
      </c>
      <c r="F109" s="181">
        <v>87757</v>
      </c>
      <c r="G109" s="181">
        <v>25336</v>
      </c>
      <c r="H109" s="181">
        <v>26336</v>
      </c>
      <c r="I109" s="181">
        <v>25798</v>
      </c>
      <c r="J109" s="181">
        <v>25413</v>
      </c>
      <c r="K109" s="181">
        <v>38135</v>
      </c>
      <c r="L109" s="181">
        <v>25503</v>
      </c>
      <c r="M109" s="181">
        <v>25413</v>
      </c>
      <c r="N109" s="181">
        <v>25477</v>
      </c>
      <c r="O109" s="181">
        <v>39474</v>
      </c>
      <c r="P109" s="181">
        <v>23161</v>
      </c>
      <c r="Q109" s="181">
        <v>20976</v>
      </c>
      <c r="R109" s="181">
        <v>32042</v>
      </c>
      <c r="S109" s="181">
        <v>23134</v>
      </c>
      <c r="T109" s="181">
        <v>24673</v>
      </c>
      <c r="U109" s="181">
        <v>24790</v>
      </c>
      <c r="V109" s="181">
        <v>38811</v>
      </c>
      <c r="W109" s="181">
        <v>30095</v>
      </c>
      <c r="X109" s="181">
        <v>26451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</row>
    <row r="110" spans="1:51" x14ac:dyDescent="0.5">
      <c r="A110" s="181" t="s">
        <v>126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</row>
    <row r="111" spans="1:51" x14ac:dyDescent="0.5">
      <c r="A111" s="181" t="s">
        <v>126</v>
      </c>
      <c r="B111" s="181" t="s">
        <v>67</v>
      </c>
      <c r="C111" s="181" t="s">
        <v>120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</row>
    <row r="112" spans="1:51" x14ac:dyDescent="0.5">
      <c r="A112" s="181" t="s">
        <v>126</v>
      </c>
      <c r="B112" s="181" t="s">
        <v>67</v>
      </c>
      <c r="C112" s="181" t="s">
        <v>119</v>
      </c>
      <c r="D112" s="181">
        <v>37837</v>
      </c>
      <c r="E112" s="181">
        <v>52926</v>
      </c>
      <c r="F112" s="181">
        <v>92054</v>
      </c>
      <c r="G112" s="181">
        <v>45592</v>
      </c>
      <c r="H112" s="181">
        <v>26670</v>
      </c>
      <c r="I112" s="181">
        <v>29428</v>
      </c>
      <c r="J112" s="181">
        <v>28456</v>
      </c>
      <c r="K112" s="181">
        <v>29689</v>
      </c>
      <c r="L112" s="181">
        <v>26634</v>
      </c>
      <c r="M112" s="181">
        <v>35084</v>
      </c>
      <c r="N112" s="181">
        <v>25657</v>
      </c>
      <c r="O112" s="181">
        <v>35619</v>
      </c>
      <c r="P112" s="181">
        <v>30608</v>
      </c>
      <c r="Q112" s="181">
        <v>28064</v>
      </c>
      <c r="R112" s="181">
        <v>38620</v>
      </c>
      <c r="S112" s="181">
        <v>28005</v>
      </c>
      <c r="T112" s="181">
        <v>28830</v>
      </c>
      <c r="U112" s="181">
        <v>30699</v>
      </c>
      <c r="V112" s="181">
        <v>31079</v>
      </c>
      <c r="W112" s="181">
        <v>29994</v>
      </c>
      <c r="X112" s="181">
        <v>28595</v>
      </c>
      <c r="Y112" s="181">
        <v>0</v>
      </c>
      <c r="Z112" s="181">
        <v>0</v>
      </c>
      <c r="AA112" s="181">
        <v>0</v>
      </c>
      <c r="AB112" s="181">
        <v>0</v>
      </c>
      <c r="AC112" s="181">
        <v>0</v>
      </c>
      <c r="AD112" s="181">
        <v>0</v>
      </c>
      <c r="AE112" s="181">
        <v>0</v>
      </c>
      <c r="AF112" s="181">
        <v>0</v>
      </c>
      <c r="AG112" s="181">
        <v>0</v>
      </c>
      <c r="AH112" s="181">
        <v>0</v>
      </c>
      <c r="AI112" s="181">
        <v>0</v>
      </c>
      <c r="AJ112" s="181">
        <v>0</v>
      </c>
      <c r="AK112" s="181">
        <v>0</v>
      </c>
      <c r="AL112" s="181">
        <v>0</v>
      </c>
      <c r="AM112" s="181">
        <v>0</v>
      </c>
      <c r="AN112" s="181">
        <v>0</v>
      </c>
      <c r="AO112" s="181">
        <v>0</v>
      </c>
      <c r="AP112" s="181">
        <v>0</v>
      </c>
      <c r="AQ112" s="181">
        <v>0</v>
      </c>
      <c r="AR112" s="181">
        <v>0</v>
      </c>
      <c r="AS112" s="181">
        <v>0</v>
      </c>
      <c r="AT112" s="181">
        <v>0</v>
      </c>
      <c r="AU112" s="181">
        <v>0</v>
      </c>
      <c r="AV112" s="181">
        <v>0</v>
      </c>
      <c r="AW112" s="181">
        <v>0</v>
      </c>
      <c r="AX112" s="181">
        <v>0</v>
      </c>
      <c r="AY112" s="181">
        <v>0</v>
      </c>
    </row>
    <row r="113" spans="1:51" x14ac:dyDescent="0.5">
      <c r="A113" s="181" t="s">
        <v>126</v>
      </c>
      <c r="B113" s="181" t="s">
        <v>67</v>
      </c>
      <c r="C113" s="181" t="s">
        <v>5</v>
      </c>
      <c r="D113" s="181">
        <v>37837</v>
      </c>
      <c r="E113" s="181">
        <v>52926</v>
      </c>
      <c r="F113" s="181">
        <v>92054</v>
      </c>
      <c r="G113" s="181">
        <v>45592</v>
      </c>
      <c r="H113" s="181">
        <v>26670</v>
      </c>
      <c r="I113" s="181">
        <v>29428</v>
      </c>
      <c r="J113" s="181">
        <v>28456</v>
      </c>
      <c r="K113" s="181">
        <v>29689</v>
      </c>
      <c r="L113" s="181">
        <v>26634</v>
      </c>
      <c r="M113" s="181">
        <v>35084</v>
      </c>
      <c r="N113" s="181">
        <v>25657</v>
      </c>
      <c r="O113" s="181">
        <v>35619</v>
      </c>
      <c r="P113" s="181">
        <v>30608</v>
      </c>
      <c r="Q113" s="181">
        <v>28064</v>
      </c>
      <c r="R113" s="181">
        <v>38620</v>
      </c>
      <c r="S113" s="181">
        <v>28005</v>
      </c>
      <c r="T113" s="181">
        <v>28830</v>
      </c>
      <c r="U113" s="181">
        <v>30699</v>
      </c>
      <c r="V113" s="181">
        <v>31079</v>
      </c>
      <c r="W113" s="181">
        <v>29994</v>
      </c>
      <c r="X113" s="181">
        <v>28595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</row>
    <row r="114" spans="1:51" x14ac:dyDescent="0.5">
      <c r="A114" s="181" t="s">
        <v>126</v>
      </c>
      <c r="B114" s="181" t="s">
        <v>67</v>
      </c>
      <c r="C114" s="181" t="s">
        <v>121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81">
        <v>0</v>
      </c>
      <c r="J114" s="181">
        <v>0</v>
      </c>
      <c r="K114" s="181">
        <v>0</v>
      </c>
      <c r="L114" s="181">
        <v>0</v>
      </c>
      <c r="M114" s="181">
        <v>0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0</v>
      </c>
      <c r="U114" s="181">
        <v>0</v>
      </c>
      <c r="V114" s="181">
        <v>0</v>
      </c>
      <c r="W114" s="181">
        <v>0</v>
      </c>
      <c r="X114" s="181">
        <v>0</v>
      </c>
      <c r="Y114" s="181">
        <v>0</v>
      </c>
      <c r="Z114" s="181">
        <v>0</v>
      </c>
      <c r="AA114" s="181">
        <v>0</v>
      </c>
      <c r="AB114" s="181">
        <v>0</v>
      </c>
      <c r="AC114" s="181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</row>
    <row r="115" spans="1:51" x14ac:dyDescent="0.5">
      <c r="A115" s="181" t="s">
        <v>126</v>
      </c>
      <c r="B115" s="181" t="s">
        <v>3</v>
      </c>
      <c r="C115" s="181" t="s">
        <v>120</v>
      </c>
      <c r="D115" s="181">
        <v>0</v>
      </c>
      <c r="E115" s="181">
        <v>0</v>
      </c>
      <c r="F115" s="181">
        <v>0</v>
      </c>
      <c r="G115" s="181">
        <v>0</v>
      </c>
      <c r="H115" s="181">
        <v>0</v>
      </c>
      <c r="I115" s="181">
        <v>0</v>
      </c>
      <c r="J115" s="181">
        <v>0</v>
      </c>
      <c r="K115" s="181">
        <v>0</v>
      </c>
      <c r="L115" s="181">
        <v>0</v>
      </c>
      <c r="M115" s="181">
        <v>0</v>
      </c>
      <c r="N115" s="181">
        <v>0</v>
      </c>
      <c r="O115" s="181">
        <v>0</v>
      </c>
      <c r="P115" s="181">
        <v>0</v>
      </c>
      <c r="Q115" s="181">
        <v>0</v>
      </c>
      <c r="R115" s="181">
        <v>0</v>
      </c>
      <c r="S115" s="181">
        <v>0</v>
      </c>
      <c r="T115" s="181">
        <v>0</v>
      </c>
      <c r="U115" s="181">
        <v>0</v>
      </c>
      <c r="V115" s="181">
        <v>0</v>
      </c>
      <c r="W115" s="181">
        <v>0</v>
      </c>
      <c r="X115" s="181">
        <v>0</v>
      </c>
      <c r="Y115" s="181">
        <v>0</v>
      </c>
      <c r="Z115" s="181">
        <v>0</v>
      </c>
      <c r="AA115" s="181">
        <v>0</v>
      </c>
      <c r="AB115" s="181">
        <v>0</v>
      </c>
      <c r="AC115" s="181">
        <v>0</v>
      </c>
      <c r="AD115" s="181">
        <v>0</v>
      </c>
      <c r="AE115" s="181">
        <v>0</v>
      </c>
      <c r="AF115" s="181">
        <v>0</v>
      </c>
      <c r="AG115" s="181">
        <v>0</v>
      </c>
      <c r="AH115" s="181">
        <v>0</v>
      </c>
      <c r="AI115" s="181">
        <v>0</v>
      </c>
      <c r="AJ115" s="181">
        <v>0</v>
      </c>
      <c r="AK115" s="181">
        <v>0</v>
      </c>
      <c r="AL115" s="181">
        <v>0</v>
      </c>
      <c r="AM115" s="181">
        <v>0</v>
      </c>
      <c r="AN115" s="181">
        <v>0</v>
      </c>
      <c r="AO115" s="181">
        <v>0</v>
      </c>
      <c r="AP115" s="181">
        <v>0</v>
      </c>
      <c r="AQ115" s="181">
        <v>0</v>
      </c>
      <c r="AR115" s="181">
        <v>0</v>
      </c>
      <c r="AS115" s="181">
        <v>0</v>
      </c>
      <c r="AT115" s="181">
        <v>0</v>
      </c>
      <c r="AU115" s="181">
        <v>0</v>
      </c>
      <c r="AV115" s="181">
        <v>0</v>
      </c>
      <c r="AW115" s="181">
        <v>0</v>
      </c>
      <c r="AX115" s="181">
        <v>0</v>
      </c>
      <c r="AY115" s="181">
        <v>0</v>
      </c>
    </row>
    <row r="116" spans="1:51" x14ac:dyDescent="0.5">
      <c r="A116" s="181" t="s">
        <v>126</v>
      </c>
      <c r="B116" s="181" t="s">
        <v>3</v>
      </c>
      <c r="C116" s="181" t="s">
        <v>119</v>
      </c>
      <c r="D116" s="181">
        <v>45927</v>
      </c>
      <c r="E116" s="181">
        <v>40964</v>
      </c>
      <c r="F116" s="181">
        <v>44860</v>
      </c>
      <c r="G116" s="181">
        <v>44154</v>
      </c>
      <c r="H116" s="181">
        <v>32504</v>
      </c>
      <c r="I116" s="181">
        <v>41505</v>
      </c>
      <c r="J116" s="181">
        <v>42637</v>
      </c>
      <c r="K116" s="181">
        <v>48494</v>
      </c>
      <c r="L116" s="181">
        <v>38377</v>
      </c>
      <c r="M116" s="181">
        <v>44927</v>
      </c>
      <c r="N116" s="181">
        <v>45659</v>
      </c>
      <c r="O116" s="181">
        <v>44576</v>
      </c>
      <c r="P116" s="181">
        <v>50625</v>
      </c>
      <c r="Q116" s="181">
        <v>52387</v>
      </c>
      <c r="R116" s="181">
        <v>76066</v>
      </c>
      <c r="S116" s="181">
        <v>44194</v>
      </c>
      <c r="T116" s="181">
        <v>32629</v>
      </c>
      <c r="U116" s="181">
        <v>34620</v>
      </c>
      <c r="V116" s="181">
        <v>49681</v>
      </c>
      <c r="W116" s="181">
        <v>29151</v>
      </c>
      <c r="X116" s="181">
        <v>52228</v>
      </c>
      <c r="Y116" s="181">
        <v>0</v>
      </c>
      <c r="Z116" s="181">
        <v>0</v>
      </c>
      <c r="AA116" s="181">
        <v>0</v>
      </c>
      <c r="AB116" s="181">
        <v>0</v>
      </c>
      <c r="AC116" s="181">
        <v>0</v>
      </c>
      <c r="AD116" s="181">
        <v>0</v>
      </c>
      <c r="AE116" s="181">
        <v>0</v>
      </c>
      <c r="AF116" s="181">
        <v>0</v>
      </c>
      <c r="AG116" s="181">
        <v>0</v>
      </c>
      <c r="AH116" s="181">
        <v>0</v>
      </c>
      <c r="AI116" s="181">
        <v>0</v>
      </c>
      <c r="AJ116" s="181">
        <v>0</v>
      </c>
      <c r="AK116" s="181">
        <v>0</v>
      </c>
      <c r="AL116" s="181">
        <v>0</v>
      </c>
      <c r="AM116" s="181">
        <v>0</v>
      </c>
      <c r="AN116" s="181">
        <v>0</v>
      </c>
      <c r="AO116" s="181">
        <v>0</v>
      </c>
      <c r="AP116" s="181">
        <v>0</v>
      </c>
      <c r="AQ116" s="181">
        <v>0</v>
      </c>
      <c r="AR116" s="181">
        <v>0</v>
      </c>
      <c r="AS116" s="181">
        <v>0</v>
      </c>
      <c r="AT116" s="181">
        <v>0</v>
      </c>
      <c r="AU116" s="181">
        <v>0</v>
      </c>
      <c r="AV116" s="181">
        <v>0</v>
      </c>
      <c r="AW116" s="181">
        <v>0</v>
      </c>
      <c r="AX116" s="181">
        <v>0</v>
      </c>
      <c r="AY116" s="181">
        <v>0</v>
      </c>
    </row>
    <row r="117" spans="1:51" x14ac:dyDescent="0.5">
      <c r="A117" s="181" t="s">
        <v>126</v>
      </c>
      <c r="B117" s="181" t="s">
        <v>3</v>
      </c>
      <c r="C117" s="181" t="s">
        <v>5</v>
      </c>
      <c r="D117" s="181">
        <v>45927</v>
      </c>
      <c r="E117" s="181">
        <v>40964</v>
      </c>
      <c r="F117" s="181">
        <v>44860</v>
      </c>
      <c r="G117" s="181">
        <v>44154</v>
      </c>
      <c r="H117" s="181">
        <v>32504</v>
      </c>
      <c r="I117" s="181">
        <v>41505</v>
      </c>
      <c r="J117" s="181">
        <v>42637</v>
      </c>
      <c r="K117" s="181">
        <v>48494</v>
      </c>
      <c r="L117" s="181">
        <v>38377</v>
      </c>
      <c r="M117" s="181">
        <v>44927</v>
      </c>
      <c r="N117" s="181">
        <v>45659</v>
      </c>
      <c r="O117" s="181">
        <v>44576</v>
      </c>
      <c r="P117" s="181">
        <v>50625</v>
      </c>
      <c r="Q117" s="181">
        <v>52387</v>
      </c>
      <c r="R117" s="181">
        <v>76066</v>
      </c>
      <c r="S117" s="181">
        <v>44194</v>
      </c>
      <c r="T117" s="181">
        <v>32629</v>
      </c>
      <c r="U117" s="181">
        <v>34620</v>
      </c>
      <c r="V117" s="181">
        <v>49681</v>
      </c>
      <c r="W117" s="181">
        <v>29151</v>
      </c>
      <c r="X117" s="181">
        <v>52228</v>
      </c>
      <c r="Y117" s="181">
        <v>0</v>
      </c>
      <c r="Z117" s="181">
        <v>0</v>
      </c>
      <c r="AA117" s="181">
        <v>0</v>
      </c>
      <c r="AB117" s="181">
        <v>0</v>
      </c>
      <c r="AC117" s="181">
        <v>0</v>
      </c>
      <c r="AD117" s="181">
        <v>0</v>
      </c>
      <c r="AE117" s="181">
        <v>0</v>
      </c>
      <c r="AF117" s="181">
        <v>0</v>
      </c>
      <c r="AG117" s="181">
        <v>0</v>
      </c>
      <c r="AH117" s="181">
        <v>0</v>
      </c>
      <c r="AI117" s="181">
        <v>0</v>
      </c>
      <c r="AJ117" s="181">
        <v>0</v>
      </c>
      <c r="AK117" s="181">
        <v>0</v>
      </c>
      <c r="AL117" s="181">
        <v>0</v>
      </c>
      <c r="AM117" s="181">
        <v>0</v>
      </c>
      <c r="AN117" s="181">
        <v>0</v>
      </c>
      <c r="AO117" s="181">
        <v>0</v>
      </c>
      <c r="AP117" s="181">
        <v>0</v>
      </c>
      <c r="AQ117" s="181">
        <v>0</v>
      </c>
      <c r="AR117" s="181">
        <v>0</v>
      </c>
      <c r="AS117" s="181">
        <v>0</v>
      </c>
      <c r="AT117" s="181">
        <v>0</v>
      </c>
      <c r="AU117" s="181">
        <v>0</v>
      </c>
      <c r="AV117" s="181">
        <v>0</v>
      </c>
      <c r="AW117" s="181">
        <v>0</v>
      </c>
      <c r="AX117" s="181">
        <v>0</v>
      </c>
      <c r="AY117" s="181">
        <v>0</v>
      </c>
    </row>
    <row r="118" spans="1:51" x14ac:dyDescent="0.5">
      <c r="A118" s="181" t="s">
        <v>126</v>
      </c>
      <c r="B118" s="181" t="s">
        <v>3</v>
      </c>
      <c r="C118" s="181" t="s">
        <v>121</v>
      </c>
      <c r="D118" s="181">
        <v>0</v>
      </c>
      <c r="E118" s="181">
        <v>0</v>
      </c>
      <c r="F118" s="181">
        <v>0</v>
      </c>
      <c r="G118" s="181">
        <v>0</v>
      </c>
      <c r="H118" s="181">
        <v>0</v>
      </c>
      <c r="I118" s="181">
        <v>0</v>
      </c>
      <c r="J118" s="181">
        <v>0</v>
      </c>
      <c r="K118" s="181">
        <v>0</v>
      </c>
      <c r="L118" s="181">
        <v>0</v>
      </c>
      <c r="M118" s="181">
        <v>0</v>
      </c>
      <c r="N118" s="181">
        <v>0</v>
      </c>
      <c r="O118" s="181">
        <v>0</v>
      </c>
      <c r="P118" s="181">
        <v>0</v>
      </c>
      <c r="Q118" s="181">
        <v>0</v>
      </c>
      <c r="R118" s="181">
        <v>0</v>
      </c>
      <c r="S118" s="181">
        <v>0</v>
      </c>
      <c r="T118" s="181">
        <v>0</v>
      </c>
      <c r="U118" s="181">
        <v>0</v>
      </c>
      <c r="V118" s="181">
        <v>0</v>
      </c>
      <c r="W118" s="181">
        <v>0</v>
      </c>
      <c r="X118" s="181">
        <v>0</v>
      </c>
      <c r="Y118" s="181">
        <v>0</v>
      </c>
      <c r="Z118" s="181">
        <v>0</v>
      </c>
      <c r="AA118" s="181">
        <v>0</v>
      </c>
      <c r="AB118" s="181">
        <v>0</v>
      </c>
      <c r="AC118" s="181">
        <v>0</v>
      </c>
      <c r="AD118" s="181">
        <v>0</v>
      </c>
      <c r="AE118" s="181">
        <v>0</v>
      </c>
      <c r="AF118" s="181">
        <v>0</v>
      </c>
      <c r="AG118" s="181">
        <v>0</v>
      </c>
      <c r="AH118" s="181">
        <v>0</v>
      </c>
      <c r="AI118" s="181">
        <v>0</v>
      </c>
      <c r="AJ118" s="181">
        <v>0</v>
      </c>
      <c r="AK118" s="181">
        <v>0</v>
      </c>
      <c r="AL118" s="181">
        <v>0</v>
      </c>
      <c r="AM118" s="181">
        <v>0</v>
      </c>
      <c r="AN118" s="181">
        <v>0</v>
      </c>
      <c r="AO118" s="181">
        <v>0</v>
      </c>
      <c r="AP118" s="181">
        <v>0</v>
      </c>
      <c r="AQ118" s="181">
        <v>0</v>
      </c>
      <c r="AR118" s="181">
        <v>0</v>
      </c>
      <c r="AS118" s="181">
        <v>0</v>
      </c>
      <c r="AT118" s="181">
        <v>0</v>
      </c>
      <c r="AU118" s="181">
        <v>0</v>
      </c>
      <c r="AV118" s="181">
        <v>0</v>
      </c>
      <c r="AW118" s="181">
        <v>0</v>
      </c>
      <c r="AX118" s="181">
        <v>0</v>
      </c>
      <c r="AY118" s="181">
        <v>0</v>
      </c>
    </row>
    <row r="119" spans="1:51" x14ac:dyDescent="0.5">
      <c r="A119" s="181" t="s">
        <v>54</v>
      </c>
      <c r="B119" s="181" t="s">
        <v>67</v>
      </c>
      <c r="C119" s="181" t="s">
        <v>119</v>
      </c>
      <c r="D119" s="181">
        <v>3675</v>
      </c>
      <c r="E119" s="181">
        <v>2480</v>
      </c>
      <c r="F119" s="181">
        <v>15165</v>
      </c>
      <c r="G119" s="181">
        <v>14865</v>
      </c>
      <c r="H119" s="181">
        <v>14865</v>
      </c>
      <c r="I119" s="181">
        <v>14468</v>
      </c>
      <c r="J119" s="181">
        <v>14865</v>
      </c>
      <c r="K119" s="181">
        <v>14865</v>
      </c>
      <c r="L119" s="181">
        <v>15527</v>
      </c>
      <c r="M119" s="181">
        <v>16145</v>
      </c>
      <c r="N119" s="181">
        <v>14865</v>
      </c>
      <c r="O119" s="181">
        <v>16145</v>
      </c>
      <c r="P119" s="181">
        <v>14865</v>
      </c>
      <c r="Q119" s="181">
        <v>14865</v>
      </c>
      <c r="R119" s="181">
        <v>21322</v>
      </c>
      <c r="S119" s="181">
        <v>19742</v>
      </c>
      <c r="T119" s="181">
        <v>20042</v>
      </c>
      <c r="U119" s="181">
        <v>21294</v>
      </c>
      <c r="V119" s="181">
        <v>20014</v>
      </c>
      <c r="W119" s="181">
        <v>20014</v>
      </c>
      <c r="X119" s="181">
        <v>20014</v>
      </c>
      <c r="Y119" s="181">
        <v>0</v>
      </c>
      <c r="Z119" s="181">
        <v>0</v>
      </c>
      <c r="AA119" s="181">
        <v>0</v>
      </c>
      <c r="AB119" s="181">
        <v>0</v>
      </c>
      <c r="AC119" s="181">
        <v>0</v>
      </c>
      <c r="AD119" s="181">
        <v>0</v>
      </c>
      <c r="AE119" s="181">
        <v>0</v>
      </c>
      <c r="AF119" s="181">
        <v>0</v>
      </c>
      <c r="AG119" s="181">
        <v>0</v>
      </c>
      <c r="AH119" s="181">
        <v>0</v>
      </c>
      <c r="AI119" s="181">
        <v>0</v>
      </c>
      <c r="AJ119" s="181">
        <v>0</v>
      </c>
      <c r="AK119" s="181">
        <v>0</v>
      </c>
      <c r="AL119" s="181">
        <v>0</v>
      </c>
      <c r="AM119" s="181">
        <v>0</v>
      </c>
      <c r="AN119" s="181">
        <v>0</v>
      </c>
      <c r="AO119" s="181">
        <v>0</v>
      </c>
      <c r="AP119" s="181">
        <v>0</v>
      </c>
      <c r="AQ119" s="181">
        <v>0</v>
      </c>
      <c r="AR119" s="181">
        <v>0</v>
      </c>
      <c r="AS119" s="181">
        <v>0</v>
      </c>
      <c r="AT119" s="181">
        <v>0</v>
      </c>
      <c r="AU119" s="181">
        <v>0</v>
      </c>
      <c r="AV119" s="181">
        <v>0</v>
      </c>
      <c r="AW119" s="181">
        <v>0</v>
      </c>
      <c r="AX119" s="181">
        <v>0</v>
      </c>
      <c r="AY119" s="181">
        <v>0</v>
      </c>
    </row>
    <row r="120" spans="1:51" x14ac:dyDescent="0.5">
      <c r="A120" s="181" t="s">
        <v>54</v>
      </c>
      <c r="B120" s="181" t="s">
        <v>67</v>
      </c>
      <c r="C120" s="181" t="s">
        <v>5</v>
      </c>
      <c r="D120" s="181">
        <v>3675</v>
      </c>
      <c r="E120" s="181">
        <v>2480</v>
      </c>
      <c r="F120" s="181">
        <v>15165</v>
      </c>
      <c r="G120" s="181">
        <v>14865</v>
      </c>
      <c r="H120" s="181">
        <v>14865</v>
      </c>
      <c r="I120" s="181">
        <v>14468</v>
      </c>
      <c r="J120" s="181">
        <v>14865</v>
      </c>
      <c r="K120" s="181">
        <v>14865</v>
      </c>
      <c r="L120" s="181">
        <v>15527</v>
      </c>
      <c r="M120" s="181">
        <v>16145</v>
      </c>
      <c r="N120" s="181">
        <v>14865</v>
      </c>
      <c r="O120" s="181">
        <v>16145</v>
      </c>
      <c r="P120" s="181">
        <v>14865</v>
      </c>
      <c r="Q120" s="181">
        <v>14865</v>
      </c>
      <c r="R120" s="181">
        <v>21322</v>
      </c>
      <c r="S120" s="181">
        <v>19742</v>
      </c>
      <c r="T120" s="181">
        <v>20042</v>
      </c>
      <c r="U120" s="181">
        <v>21294</v>
      </c>
      <c r="V120" s="181">
        <v>20014</v>
      </c>
      <c r="W120" s="181">
        <v>20014</v>
      </c>
      <c r="X120" s="181">
        <v>20014</v>
      </c>
      <c r="Y120" s="181">
        <v>0</v>
      </c>
      <c r="Z120" s="181">
        <v>0</v>
      </c>
      <c r="AA120" s="181">
        <v>0</v>
      </c>
      <c r="AB120" s="181">
        <v>0</v>
      </c>
      <c r="AC120" s="181">
        <v>0</v>
      </c>
      <c r="AD120" s="181">
        <v>0</v>
      </c>
      <c r="AE120" s="181">
        <v>0</v>
      </c>
      <c r="AF120" s="181">
        <v>0</v>
      </c>
      <c r="AG120" s="181">
        <v>0</v>
      </c>
      <c r="AH120" s="181">
        <v>0</v>
      </c>
      <c r="AI120" s="181">
        <v>0</v>
      </c>
      <c r="AJ120" s="181">
        <v>0</v>
      </c>
      <c r="AK120" s="181">
        <v>0</v>
      </c>
      <c r="AL120" s="181">
        <v>0</v>
      </c>
      <c r="AM120" s="181">
        <v>0</v>
      </c>
      <c r="AN120" s="181">
        <v>0</v>
      </c>
      <c r="AO120" s="181">
        <v>0</v>
      </c>
      <c r="AP120" s="181">
        <v>0</v>
      </c>
      <c r="AQ120" s="181">
        <v>0</v>
      </c>
      <c r="AR120" s="181">
        <v>0</v>
      </c>
      <c r="AS120" s="181">
        <v>0</v>
      </c>
      <c r="AT120" s="181">
        <v>0</v>
      </c>
      <c r="AU120" s="181">
        <v>0</v>
      </c>
      <c r="AV120" s="181">
        <v>0</v>
      </c>
      <c r="AW120" s="181">
        <v>0</v>
      </c>
      <c r="AX120" s="181">
        <v>0</v>
      </c>
      <c r="AY120" s="181">
        <v>0</v>
      </c>
    </row>
    <row r="121" spans="1:51" x14ac:dyDescent="0.5">
      <c r="A121" s="181" t="s">
        <v>54</v>
      </c>
      <c r="B121" s="181" t="s">
        <v>3</v>
      </c>
      <c r="C121" s="181" t="s">
        <v>119</v>
      </c>
      <c r="D121" s="181">
        <v>-6471</v>
      </c>
      <c r="E121" s="181">
        <v>13305</v>
      </c>
      <c r="F121" s="181">
        <v>14479</v>
      </c>
      <c r="G121" s="181">
        <v>12188</v>
      </c>
      <c r="H121" s="181">
        <v>9112</v>
      </c>
      <c r="I121" s="181">
        <v>19436</v>
      </c>
      <c r="J121" s="181">
        <v>15468</v>
      </c>
      <c r="K121" s="181">
        <v>7700</v>
      </c>
      <c r="L121" s="181">
        <v>12188</v>
      </c>
      <c r="M121" s="181">
        <v>8075</v>
      </c>
      <c r="N121" s="181">
        <v>24376</v>
      </c>
      <c r="O121" s="181">
        <v>14446</v>
      </c>
      <c r="P121" s="181">
        <v>10964</v>
      </c>
      <c r="Q121" s="181">
        <v>12316</v>
      </c>
      <c r="R121" s="181">
        <v>12744</v>
      </c>
      <c r="S121" s="181">
        <v>12458</v>
      </c>
      <c r="T121" s="181">
        <v>12458</v>
      </c>
      <c r="U121" s="181">
        <v>15899</v>
      </c>
      <c r="V121" s="181">
        <v>0</v>
      </c>
      <c r="W121" s="181">
        <v>12458</v>
      </c>
      <c r="X121" s="181">
        <v>12458</v>
      </c>
      <c r="Y121" s="181">
        <v>0</v>
      </c>
      <c r="Z121" s="181">
        <v>0</v>
      </c>
      <c r="AA121" s="181">
        <v>0</v>
      </c>
      <c r="AB121" s="181">
        <v>0</v>
      </c>
      <c r="AC121" s="181">
        <v>0</v>
      </c>
      <c r="AD121" s="181">
        <v>0</v>
      </c>
      <c r="AE121" s="181">
        <v>0</v>
      </c>
      <c r="AF121" s="181">
        <v>0</v>
      </c>
      <c r="AG121" s="181">
        <v>0</v>
      </c>
      <c r="AH121" s="181">
        <v>0</v>
      </c>
      <c r="AI121" s="181">
        <v>0</v>
      </c>
      <c r="AJ121" s="181">
        <v>0</v>
      </c>
      <c r="AK121" s="181">
        <v>0</v>
      </c>
      <c r="AL121" s="181">
        <v>0</v>
      </c>
      <c r="AM121" s="181">
        <v>0</v>
      </c>
      <c r="AN121" s="181">
        <v>0</v>
      </c>
      <c r="AO121" s="181">
        <v>0</v>
      </c>
      <c r="AP121" s="181">
        <v>0</v>
      </c>
      <c r="AQ121" s="181">
        <v>0</v>
      </c>
      <c r="AR121" s="181">
        <v>0</v>
      </c>
      <c r="AS121" s="181">
        <v>0</v>
      </c>
      <c r="AT121" s="181">
        <v>0</v>
      </c>
      <c r="AU121" s="181">
        <v>0</v>
      </c>
      <c r="AV121" s="181">
        <v>0</v>
      </c>
      <c r="AW121" s="181">
        <v>0</v>
      </c>
      <c r="AX121" s="181">
        <v>0</v>
      </c>
      <c r="AY121" s="181">
        <v>0</v>
      </c>
    </row>
    <row r="122" spans="1:51" x14ac:dyDescent="0.5">
      <c r="A122" s="181" t="s">
        <v>54</v>
      </c>
      <c r="B122" s="181" t="s">
        <v>3</v>
      </c>
      <c r="C122" s="181" t="s">
        <v>5</v>
      </c>
      <c r="D122" s="181">
        <v>-6471</v>
      </c>
      <c r="E122" s="181">
        <v>13305</v>
      </c>
      <c r="F122" s="181">
        <v>14479</v>
      </c>
      <c r="G122" s="181">
        <v>12188</v>
      </c>
      <c r="H122" s="181">
        <v>9112</v>
      </c>
      <c r="I122" s="181">
        <v>19436</v>
      </c>
      <c r="J122" s="181">
        <v>15468</v>
      </c>
      <c r="K122" s="181">
        <v>7700</v>
      </c>
      <c r="L122" s="181">
        <v>12188</v>
      </c>
      <c r="M122" s="181">
        <v>8075</v>
      </c>
      <c r="N122" s="181">
        <v>24376</v>
      </c>
      <c r="O122" s="181">
        <v>14446</v>
      </c>
      <c r="P122" s="181">
        <v>10964</v>
      </c>
      <c r="Q122" s="181">
        <v>12316</v>
      </c>
      <c r="R122" s="181">
        <v>12744</v>
      </c>
      <c r="S122" s="181">
        <v>12458</v>
      </c>
      <c r="T122" s="181">
        <v>12458</v>
      </c>
      <c r="U122" s="181">
        <v>15899</v>
      </c>
      <c r="V122" s="181">
        <v>0</v>
      </c>
      <c r="W122" s="181">
        <v>12458</v>
      </c>
      <c r="X122" s="181">
        <v>12458</v>
      </c>
      <c r="Y122" s="181">
        <v>0</v>
      </c>
      <c r="Z122" s="181">
        <v>0</v>
      </c>
      <c r="AA122" s="181">
        <v>0</v>
      </c>
      <c r="AB122" s="181">
        <v>0</v>
      </c>
      <c r="AC122" s="181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</row>
    <row r="123" spans="1:51" x14ac:dyDescent="0.5">
      <c r="A123" s="181" t="s">
        <v>59</v>
      </c>
      <c r="B123" s="181" t="s">
        <v>67</v>
      </c>
      <c r="C123" s="181" t="s">
        <v>119</v>
      </c>
      <c r="D123" s="181">
        <v>0</v>
      </c>
      <c r="E123" s="181">
        <v>0</v>
      </c>
      <c r="F123" s="181">
        <v>0</v>
      </c>
      <c r="G123" s="181">
        <v>0</v>
      </c>
      <c r="H123" s="181">
        <v>0</v>
      </c>
      <c r="I123" s="181">
        <v>0</v>
      </c>
      <c r="J123" s="181">
        <v>0</v>
      </c>
      <c r="K123" s="181">
        <v>0</v>
      </c>
      <c r="L123" s="181">
        <v>0</v>
      </c>
      <c r="M123" s="181">
        <v>0</v>
      </c>
      <c r="N123" s="181">
        <v>0</v>
      </c>
      <c r="O123" s="181">
        <v>0</v>
      </c>
      <c r="P123" s="181">
        <v>0</v>
      </c>
      <c r="Q123" s="181">
        <v>0</v>
      </c>
      <c r="R123" s="181">
        <v>321</v>
      </c>
      <c r="S123" s="181">
        <v>0</v>
      </c>
      <c r="T123" s="181">
        <v>0</v>
      </c>
      <c r="U123" s="181">
        <v>0</v>
      </c>
      <c r="V123" s="181">
        <v>0</v>
      </c>
      <c r="W123" s="181">
        <v>0</v>
      </c>
      <c r="X123" s="181">
        <v>0</v>
      </c>
      <c r="Y123" s="181">
        <v>0</v>
      </c>
      <c r="Z123" s="181">
        <v>0</v>
      </c>
      <c r="AA123" s="181">
        <v>0</v>
      </c>
      <c r="AB123" s="181">
        <v>0</v>
      </c>
      <c r="AC123" s="181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</row>
    <row r="124" spans="1:51" x14ac:dyDescent="0.5">
      <c r="A124" s="181" t="s">
        <v>59</v>
      </c>
      <c r="B124" s="181" t="s">
        <v>67</v>
      </c>
      <c r="C124" s="181" t="s">
        <v>5</v>
      </c>
      <c r="D124" s="181">
        <v>0</v>
      </c>
      <c r="E124" s="181">
        <v>0</v>
      </c>
      <c r="F124" s="181">
        <v>0</v>
      </c>
      <c r="G124" s="181">
        <v>0</v>
      </c>
      <c r="H124" s="181">
        <v>0</v>
      </c>
      <c r="I124" s="181">
        <v>0</v>
      </c>
      <c r="J124" s="181">
        <v>0</v>
      </c>
      <c r="K124" s="181">
        <v>0</v>
      </c>
      <c r="L124" s="181">
        <v>0</v>
      </c>
      <c r="M124" s="181">
        <v>0</v>
      </c>
      <c r="N124" s="181">
        <v>0</v>
      </c>
      <c r="O124" s="181">
        <v>0</v>
      </c>
      <c r="P124" s="181">
        <v>0</v>
      </c>
      <c r="Q124" s="181">
        <v>0</v>
      </c>
      <c r="R124" s="181">
        <v>321</v>
      </c>
      <c r="S124" s="181">
        <v>0</v>
      </c>
      <c r="T124" s="181">
        <v>0</v>
      </c>
      <c r="U124" s="181">
        <v>0</v>
      </c>
      <c r="V124" s="181">
        <v>0</v>
      </c>
      <c r="W124" s="181">
        <v>0</v>
      </c>
      <c r="X124" s="181">
        <v>0</v>
      </c>
      <c r="Y124" s="181">
        <v>0</v>
      </c>
      <c r="Z124" s="181">
        <v>0</v>
      </c>
      <c r="AA124" s="181">
        <v>0</v>
      </c>
      <c r="AB124" s="181">
        <v>0</v>
      </c>
      <c r="AC124" s="181">
        <v>0</v>
      </c>
      <c r="AD124" s="181">
        <v>0</v>
      </c>
      <c r="AE124" s="181">
        <v>0</v>
      </c>
      <c r="AF124" s="181">
        <v>0</v>
      </c>
      <c r="AG124" s="181">
        <v>0</v>
      </c>
      <c r="AH124" s="181">
        <v>0</v>
      </c>
      <c r="AI124" s="181">
        <v>0</v>
      </c>
      <c r="AJ124" s="181">
        <v>0</v>
      </c>
      <c r="AK124" s="181">
        <v>0</v>
      </c>
      <c r="AL124" s="181">
        <v>0</v>
      </c>
      <c r="AM124" s="181">
        <v>0</v>
      </c>
      <c r="AN124" s="181">
        <v>0</v>
      </c>
      <c r="AO124" s="181">
        <v>0</v>
      </c>
      <c r="AP124" s="181">
        <v>0</v>
      </c>
      <c r="AQ124" s="181">
        <v>0</v>
      </c>
      <c r="AR124" s="181">
        <v>0</v>
      </c>
      <c r="AS124" s="181">
        <v>0</v>
      </c>
      <c r="AT124" s="181">
        <v>0</v>
      </c>
      <c r="AU124" s="181">
        <v>0</v>
      </c>
      <c r="AV124" s="181">
        <v>0</v>
      </c>
      <c r="AW124" s="181">
        <v>0</v>
      </c>
      <c r="AX124" s="181">
        <v>0</v>
      </c>
      <c r="AY124" s="181">
        <v>0</v>
      </c>
    </row>
    <row r="125" spans="1:51" x14ac:dyDescent="0.5">
      <c r="A125" s="181" t="s">
        <v>58</v>
      </c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</row>
    <row r="126" spans="1:51" x14ac:dyDescent="0.5">
      <c r="A126" s="181" t="s">
        <v>58</v>
      </c>
      <c r="B126" s="181" t="s">
        <v>67</v>
      </c>
      <c r="C126" s="181" t="s">
        <v>120</v>
      </c>
      <c r="D126" s="181">
        <v>0</v>
      </c>
      <c r="E126" s="181">
        <v>0</v>
      </c>
      <c r="F126" s="181">
        <v>0</v>
      </c>
      <c r="G126" s="181">
        <v>0</v>
      </c>
      <c r="H126" s="181">
        <v>0</v>
      </c>
      <c r="I126" s="181">
        <v>0</v>
      </c>
      <c r="J126" s="181">
        <v>0</v>
      </c>
      <c r="K126" s="181">
        <v>0</v>
      </c>
      <c r="L126" s="181">
        <v>0</v>
      </c>
      <c r="M126" s="181">
        <v>0</v>
      </c>
      <c r="N126" s="181">
        <v>0</v>
      </c>
      <c r="O126" s="181">
        <v>0</v>
      </c>
      <c r="P126" s="181">
        <v>0</v>
      </c>
      <c r="Q126" s="181">
        <v>0</v>
      </c>
      <c r="R126" s="181">
        <v>0</v>
      </c>
      <c r="S126" s="181">
        <v>0</v>
      </c>
      <c r="T126" s="181">
        <v>0</v>
      </c>
      <c r="U126" s="181">
        <v>-5933</v>
      </c>
      <c r="V126" s="181">
        <v>-3039</v>
      </c>
      <c r="W126" s="181">
        <v>-87</v>
      </c>
      <c r="X126" s="181">
        <v>0</v>
      </c>
      <c r="Y126" s="181">
        <v>0</v>
      </c>
      <c r="Z126" s="181">
        <v>0</v>
      </c>
      <c r="AA126" s="181">
        <v>0</v>
      </c>
      <c r="AB126" s="181">
        <v>0</v>
      </c>
      <c r="AC126" s="181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</row>
    <row r="127" spans="1:51" x14ac:dyDescent="0.5">
      <c r="A127" s="181" t="s">
        <v>58</v>
      </c>
      <c r="B127" s="181" t="s">
        <v>67</v>
      </c>
      <c r="C127" s="181" t="s">
        <v>119</v>
      </c>
      <c r="D127" s="181">
        <v>-34</v>
      </c>
      <c r="E127" s="181">
        <v>-210</v>
      </c>
      <c r="F127" s="181">
        <v>-191</v>
      </c>
      <c r="G127" s="181">
        <v>-208</v>
      </c>
      <c r="H127" s="181">
        <v>-190</v>
      </c>
      <c r="I127" s="181">
        <v>-178</v>
      </c>
      <c r="J127" s="181">
        <v>-167</v>
      </c>
      <c r="K127" s="181">
        <v>-148</v>
      </c>
      <c r="L127" s="181">
        <v>-154</v>
      </c>
      <c r="M127" s="181">
        <v>-144</v>
      </c>
      <c r="N127" s="181">
        <v>-153</v>
      </c>
      <c r="O127" s="181">
        <v>-156</v>
      </c>
      <c r="P127" s="181">
        <v>-208</v>
      </c>
      <c r="Q127" s="181">
        <v>-162</v>
      </c>
      <c r="R127" s="181">
        <v>-163</v>
      </c>
      <c r="S127" s="181">
        <v>-184</v>
      </c>
      <c r="T127" s="181">
        <v>-158</v>
      </c>
      <c r="U127" s="181">
        <v>-12035</v>
      </c>
      <c r="V127" s="181">
        <v>-6397</v>
      </c>
      <c r="W127" s="181">
        <v>-1763</v>
      </c>
      <c r="X127" s="181">
        <v>-3467</v>
      </c>
      <c r="Y127" s="181">
        <v>0</v>
      </c>
      <c r="Z127" s="181">
        <v>0</v>
      </c>
      <c r="AA127" s="181">
        <v>0</v>
      </c>
      <c r="AB127" s="181">
        <v>0</v>
      </c>
      <c r="AC127" s="181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</row>
    <row r="128" spans="1:51" x14ac:dyDescent="0.5">
      <c r="A128" s="181" t="s">
        <v>58</v>
      </c>
      <c r="B128" s="181" t="s">
        <v>67</v>
      </c>
      <c r="C128" s="181" t="s">
        <v>5</v>
      </c>
      <c r="D128" s="181">
        <v>-34</v>
      </c>
      <c r="E128" s="181">
        <v>-210</v>
      </c>
      <c r="F128" s="181">
        <v>-191</v>
      </c>
      <c r="G128" s="181">
        <v>-208</v>
      </c>
      <c r="H128" s="181">
        <v>-190</v>
      </c>
      <c r="I128" s="181">
        <v>-178</v>
      </c>
      <c r="J128" s="181">
        <v>-167</v>
      </c>
      <c r="K128" s="181">
        <v>-148</v>
      </c>
      <c r="L128" s="181">
        <v>-154</v>
      </c>
      <c r="M128" s="181">
        <v>-144</v>
      </c>
      <c r="N128" s="181">
        <v>-153</v>
      </c>
      <c r="O128" s="181">
        <v>-156</v>
      </c>
      <c r="P128" s="181">
        <v>-208</v>
      </c>
      <c r="Q128" s="181">
        <v>-162</v>
      </c>
      <c r="R128" s="181">
        <v>-163</v>
      </c>
      <c r="S128" s="181">
        <v>-184</v>
      </c>
      <c r="T128" s="181">
        <v>-158</v>
      </c>
      <c r="U128" s="181">
        <v>-12035</v>
      </c>
      <c r="V128" s="181">
        <v>-6397</v>
      </c>
      <c r="W128" s="181">
        <v>-1763</v>
      </c>
      <c r="X128" s="181">
        <v>-3467</v>
      </c>
      <c r="Y128" s="181">
        <v>0</v>
      </c>
      <c r="Z128" s="181">
        <v>0</v>
      </c>
      <c r="AA128" s="181">
        <v>0</v>
      </c>
      <c r="AB128" s="181">
        <v>0</v>
      </c>
      <c r="AC128" s="181">
        <v>0</v>
      </c>
      <c r="AD128" s="181">
        <v>0</v>
      </c>
      <c r="AE128" s="181">
        <v>0</v>
      </c>
      <c r="AF128" s="181">
        <v>0</v>
      </c>
      <c r="AG128" s="181">
        <v>0</v>
      </c>
      <c r="AH128" s="181">
        <v>0</v>
      </c>
      <c r="AI128" s="181">
        <v>0</v>
      </c>
      <c r="AJ128" s="181">
        <v>0</v>
      </c>
      <c r="AK128" s="181">
        <v>0</v>
      </c>
      <c r="AL128" s="181">
        <v>0</v>
      </c>
      <c r="AM128" s="181">
        <v>0</v>
      </c>
      <c r="AN128" s="181">
        <v>0</v>
      </c>
      <c r="AO128" s="181">
        <v>0</v>
      </c>
      <c r="AP128" s="181">
        <v>0</v>
      </c>
      <c r="AQ128" s="181">
        <v>0</v>
      </c>
      <c r="AR128" s="181">
        <v>0</v>
      </c>
      <c r="AS128" s="181">
        <v>0</v>
      </c>
      <c r="AT128" s="181">
        <v>0</v>
      </c>
      <c r="AU128" s="181">
        <v>0</v>
      </c>
      <c r="AV128" s="181">
        <v>0</v>
      </c>
      <c r="AW128" s="181">
        <v>0</v>
      </c>
      <c r="AX128" s="181">
        <v>0</v>
      </c>
      <c r="AY128" s="181">
        <v>0</v>
      </c>
    </row>
    <row r="129" spans="1:51" x14ac:dyDescent="0.5">
      <c r="A129" s="181" t="s">
        <v>58</v>
      </c>
      <c r="B129" s="181" t="s">
        <v>67</v>
      </c>
      <c r="C129" s="181" t="s">
        <v>121</v>
      </c>
      <c r="D129" s="181">
        <v>0</v>
      </c>
      <c r="E129" s="181">
        <v>0</v>
      </c>
      <c r="F129" s="181">
        <v>0</v>
      </c>
      <c r="G129" s="181">
        <v>0</v>
      </c>
      <c r="H129" s="181">
        <v>0</v>
      </c>
      <c r="I129" s="181">
        <v>0</v>
      </c>
      <c r="J129" s="181">
        <v>0</v>
      </c>
      <c r="K129" s="181">
        <v>0</v>
      </c>
      <c r="L129" s="181">
        <v>0</v>
      </c>
      <c r="M129" s="181">
        <v>0</v>
      </c>
      <c r="N129" s="181">
        <v>0</v>
      </c>
      <c r="O129" s="181">
        <v>0</v>
      </c>
      <c r="P129" s="181">
        <v>0</v>
      </c>
      <c r="Q129" s="181">
        <v>0</v>
      </c>
      <c r="R129" s="181">
        <v>0</v>
      </c>
      <c r="S129" s="181">
        <v>0</v>
      </c>
      <c r="T129" s="181">
        <v>0</v>
      </c>
      <c r="U129" s="181">
        <v>-5933</v>
      </c>
      <c r="V129" s="181">
        <v>-3039</v>
      </c>
      <c r="W129" s="181">
        <v>-87</v>
      </c>
      <c r="X129" s="181">
        <v>0</v>
      </c>
      <c r="Y129" s="181">
        <v>0</v>
      </c>
      <c r="Z129" s="181">
        <v>0</v>
      </c>
      <c r="AA129" s="181">
        <v>0</v>
      </c>
      <c r="AB129" s="181">
        <v>0</v>
      </c>
      <c r="AC129" s="181">
        <v>0</v>
      </c>
      <c r="AD129" s="181">
        <v>0</v>
      </c>
      <c r="AE129" s="181">
        <v>0</v>
      </c>
      <c r="AF129" s="181">
        <v>0</v>
      </c>
      <c r="AG129" s="181">
        <v>0</v>
      </c>
      <c r="AH129" s="181">
        <v>0</v>
      </c>
      <c r="AI129" s="181">
        <v>0</v>
      </c>
      <c r="AJ129" s="181">
        <v>0</v>
      </c>
      <c r="AK129" s="181">
        <v>0</v>
      </c>
      <c r="AL129" s="181">
        <v>0</v>
      </c>
      <c r="AM129" s="181">
        <v>0</v>
      </c>
      <c r="AN129" s="181">
        <v>0</v>
      </c>
      <c r="AO129" s="181">
        <v>0</v>
      </c>
      <c r="AP129" s="181">
        <v>0</v>
      </c>
      <c r="AQ129" s="181">
        <v>0</v>
      </c>
      <c r="AR129" s="181">
        <v>0</v>
      </c>
      <c r="AS129" s="181">
        <v>0</v>
      </c>
      <c r="AT129" s="181">
        <v>0</v>
      </c>
      <c r="AU129" s="181">
        <v>0</v>
      </c>
      <c r="AV129" s="181">
        <v>0</v>
      </c>
      <c r="AW129" s="181">
        <v>0</v>
      </c>
      <c r="AX129" s="181">
        <v>0</v>
      </c>
      <c r="AY129" s="181">
        <v>0</v>
      </c>
    </row>
    <row r="130" spans="1:51" x14ac:dyDescent="0.5">
      <c r="A130" s="181" t="s">
        <v>58</v>
      </c>
      <c r="B130" s="181" t="s">
        <v>3</v>
      </c>
      <c r="C130" s="181" t="s">
        <v>120</v>
      </c>
      <c r="D130" s="181">
        <v>0</v>
      </c>
      <c r="E130" s="181">
        <v>-92</v>
      </c>
      <c r="F130" s="181">
        <v>0</v>
      </c>
      <c r="G130" s="181">
        <v>0</v>
      </c>
      <c r="H130" s="181">
        <v>-73</v>
      </c>
      <c r="I130" s="181">
        <v>0</v>
      </c>
      <c r="J130" s="181">
        <v>0</v>
      </c>
      <c r="K130" s="181">
        <v>-107</v>
      </c>
      <c r="L130" s="181">
        <v>0</v>
      </c>
      <c r="M130" s="181">
        <v>0</v>
      </c>
      <c r="N130" s="181">
        <v>-1030</v>
      </c>
      <c r="O130" s="181">
        <v>0</v>
      </c>
      <c r="P130" s="181">
        <v>0</v>
      </c>
      <c r="Q130" s="181">
        <v>-1142</v>
      </c>
      <c r="R130" s="181">
        <v>0</v>
      </c>
      <c r="S130" s="181">
        <v>0</v>
      </c>
      <c r="T130" s="181">
        <v>0</v>
      </c>
      <c r="U130" s="181">
        <v>0</v>
      </c>
      <c r="V130" s="181">
        <v>0</v>
      </c>
      <c r="W130" s="181">
        <v>-118</v>
      </c>
      <c r="X130" s="181">
        <v>0</v>
      </c>
      <c r="Y130" s="181">
        <v>0</v>
      </c>
      <c r="Z130" s="181">
        <v>0</v>
      </c>
      <c r="AA130" s="181">
        <v>0</v>
      </c>
      <c r="AB130" s="181">
        <v>0</v>
      </c>
      <c r="AC130" s="181">
        <v>0</v>
      </c>
      <c r="AD130" s="181">
        <v>0</v>
      </c>
      <c r="AE130" s="181">
        <v>0</v>
      </c>
      <c r="AF130" s="181">
        <v>0</v>
      </c>
      <c r="AG130" s="181">
        <v>0</v>
      </c>
      <c r="AH130" s="181">
        <v>0</v>
      </c>
      <c r="AI130" s="181">
        <v>0</v>
      </c>
      <c r="AJ130" s="181">
        <v>0</v>
      </c>
      <c r="AK130" s="181">
        <v>0</v>
      </c>
      <c r="AL130" s="181">
        <v>0</v>
      </c>
      <c r="AM130" s="181">
        <v>0</v>
      </c>
      <c r="AN130" s="181">
        <v>0</v>
      </c>
      <c r="AO130" s="181">
        <v>0</v>
      </c>
      <c r="AP130" s="181">
        <v>0</v>
      </c>
      <c r="AQ130" s="181">
        <v>0</v>
      </c>
      <c r="AR130" s="181">
        <v>0</v>
      </c>
      <c r="AS130" s="181">
        <v>0</v>
      </c>
      <c r="AT130" s="181">
        <v>0</v>
      </c>
      <c r="AU130" s="181">
        <v>0</v>
      </c>
      <c r="AV130" s="181">
        <v>0</v>
      </c>
      <c r="AW130" s="181">
        <v>0</v>
      </c>
      <c r="AX130" s="181">
        <v>0</v>
      </c>
      <c r="AY130" s="181">
        <v>0</v>
      </c>
    </row>
    <row r="131" spans="1:51" x14ac:dyDescent="0.5">
      <c r="A131" s="181" t="s">
        <v>58</v>
      </c>
      <c r="B131" s="181" t="s">
        <v>3</v>
      </c>
      <c r="C131" s="181" t="s">
        <v>119</v>
      </c>
      <c r="D131" s="181">
        <v>-280</v>
      </c>
      <c r="E131" s="181">
        <v>-420</v>
      </c>
      <c r="F131" s="181">
        <v>-227</v>
      </c>
      <c r="G131" s="181">
        <v>-251</v>
      </c>
      <c r="H131" s="181">
        <v>-380</v>
      </c>
      <c r="I131" s="181">
        <v>-222</v>
      </c>
      <c r="J131" s="181">
        <v>-220</v>
      </c>
      <c r="K131" s="181">
        <v>-408</v>
      </c>
      <c r="L131" s="181">
        <v>-226</v>
      </c>
      <c r="M131" s="181">
        <v>-210</v>
      </c>
      <c r="N131" s="181">
        <v>-2275</v>
      </c>
      <c r="O131" s="181">
        <v>-210</v>
      </c>
      <c r="P131" s="181">
        <v>-252</v>
      </c>
      <c r="Q131" s="181">
        <v>-2492</v>
      </c>
      <c r="R131" s="181">
        <v>-211</v>
      </c>
      <c r="S131" s="181">
        <v>-225</v>
      </c>
      <c r="T131" s="181">
        <v>-192</v>
      </c>
      <c r="U131" s="181">
        <v>-363</v>
      </c>
      <c r="V131" s="181">
        <v>-2379</v>
      </c>
      <c r="W131" s="181">
        <v>-22343</v>
      </c>
      <c r="X131" s="181">
        <v>-1910</v>
      </c>
      <c r="Y131" s="181">
        <v>0</v>
      </c>
      <c r="Z131" s="181">
        <v>0</v>
      </c>
      <c r="AA131" s="181">
        <v>0</v>
      </c>
      <c r="AB131" s="181">
        <v>0</v>
      </c>
      <c r="AC131" s="181">
        <v>0</v>
      </c>
      <c r="AD131" s="181">
        <v>0</v>
      </c>
      <c r="AE131" s="181">
        <v>0</v>
      </c>
      <c r="AF131" s="181">
        <v>0</v>
      </c>
      <c r="AG131" s="181">
        <v>0</v>
      </c>
      <c r="AH131" s="181">
        <v>0</v>
      </c>
      <c r="AI131" s="181">
        <v>0</v>
      </c>
      <c r="AJ131" s="181">
        <v>0</v>
      </c>
      <c r="AK131" s="181">
        <v>0</v>
      </c>
      <c r="AL131" s="181">
        <v>0</v>
      </c>
      <c r="AM131" s="181">
        <v>0</v>
      </c>
      <c r="AN131" s="181">
        <v>0</v>
      </c>
      <c r="AO131" s="181">
        <v>0</v>
      </c>
      <c r="AP131" s="181">
        <v>0</v>
      </c>
      <c r="AQ131" s="181">
        <v>0</v>
      </c>
      <c r="AR131" s="181">
        <v>0</v>
      </c>
      <c r="AS131" s="181">
        <v>0</v>
      </c>
      <c r="AT131" s="181">
        <v>0</v>
      </c>
      <c r="AU131" s="181">
        <v>0</v>
      </c>
      <c r="AV131" s="181">
        <v>0</v>
      </c>
      <c r="AW131" s="181">
        <v>0</v>
      </c>
      <c r="AX131" s="181">
        <v>0</v>
      </c>
      <c r="AY131" s="181">
        <v>0</v>
      </c>
    </row>
    <row r="132" spans="1:51" x14ac:dyDescent="0.5">
      <c r="A132" s="181" t="s">
        <v>58</v>
      </c>
      <c r="B132" s="181" t="s">
        <v>3</v>
      </c>
      <c r="C132" s="181" t="s">
        <v>5</v>
      </c>
      <c r="D132" s="181">
        <v>-280</v>
      </c>
      <c r="E132" s="181">
        <v>-420</v>
      </c>
      <c r="F132" s="181">
        <v>-227</v>
      </c>
      <c r="G132" s="181">
        <v>-251</v>
      </c>
      <c r="H132" s="181">
        <v>-380</v>
      </c>
      <c r="I132" s="181">
        <v>-222</v>
      </c>
      <c r="J132" s="181">
        <v>-220</v>
      </c>
      <c r="K132" s="181">
        <v>-408</v>
      </c>
      <c r="L132" s="181">
        <v>-226</v>
      </c>
      <c r="M132" s="181">
        <v>-210</v>
      </c>
      <c r="N132" s="181">
        <v>-2275</v>
      </c>
      <c r="O132" s="181">
        <v>-210</v>
      </c>
      <c r="P132" s="181">
        <v>-252</v>
      </c>
      <c r="Q132" s="181">
        <v>-2492</v>
      </c>
      <c r="R132" s="181">
        <v>-211</v>
      </c>
      <c r="S132" s="181">
        <v>-225</v>
      </c>
      <c r="T132" s="181">
        <v>-192</v>
      </c>
      <c r="U132" s="181">
        <v>-363</v>
      </c>
      <c r="V132" s="181">
        <v>-2379</v>
      </c>
      <c r="W132" s="181">
        <v>-22343</v>
      </c>
      <c r="X132" s="181">
        <v>-1910</v>
      </c>
      <c r="Y132" s="181">
        <v>0</v>
      </c>
      <c r="Z132" s="181">
        <v>0</v>
      </c>
      <c r="AA132" s="181">
        <v>0</v>
      </c>
      <c r="AB132" s="181">
        <v>0</v>
      </c>
      <c r="AC132" s="181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</row>
    <row r="133" spans="1:51" x14ac:dyDescent="0.5">
      <c r="A133" s="181" t="s">
        <v>58</v>
      </c>
      <c r="B133" s="181" t="s">
        <v>3</v>
      </c>
      <c r="C133" s="181" t="s">
        <v>121</v>
      </c>
      <c r="D133" s="181">
        <v>0</v>
      </c>
      <c r="E133" s="181">
        <v>-92</v>
      </c>
      <c r="F133" s="181">
        <v>0</v>
      </c>
      <c r="G133" s="181">
        <v>0</v>
      </c>
      <c r="H133" s="181">
        <v>-73</v>
      </c>
      <c r="I133" s="181">
        <v>0</v>
      </c>
      <c r="J133" s="181">
        <v>0</v>
      </c>
      <c r="K133" s="181">
        <v>-107</v>
      </c>
      <c r="L133" s="181">
        <v>0</v>
      </c>
      <c r="M133" s="181">
        <v>0</v>
      </c>
      <c r="N133" s="181">
        <v>-1030</v>
      </c>
      <c r="O133" s="181">
        <v>0</v>
      </c>
      <c r="P133" s="181">
        <v>0</v>
      </c>
      <c r="Q133" s="181">
        <v>-1142</v>
      </c>
      <c r="R133" s="181">
        <v>0</v>
      </c>
      <c r="S133" s="181">
        <v>0</v>
      </c>
      <c r="T133" s="181">
        <v>0</v>
      </c>
      <c r="U133" s="181">
        <v>0</v>
      </c>
      <c r="V133" s="181">
        <v>0</v>
      </c>
      <c r="W133" s="181">
        <v>-118</v>
      </c>
      <c r="X133" s="181">
        <v>0</v>
      </c>
      <c r="Y133" s="181">
        <v>0</v>
      </c>
      <c r="Z133" s="181">
        <v>0</v>
      </c>
      <c r="AA133" s="181">
        <v>0</v>
      </c>
      <c r="AB133" s="181">
        <v>0</v>
      </c>
      <c r="AC133" s="181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</row>
    <row r="134" spans="1:51" x14ac:dyDescent="0.5">
      <c r="A134" s="181" t="s">
        <v>48</v>
      </c>
      <c r="B134" s="181" t="s">
        <v>67</v>
      </c>
      <c r="C134" s="181" t="s">
        <v>120</v>
      </c>
      <c r="D134" s="181">
        <v>8599</v>
      </c>
      <c r="E134" s="181">
        <v>7441</v>
      </c>
      <c r="F134" s="181">
        <v>7806</v>
      </c>
      <c r="G134" s="181">
        <v>7686</v>
      </c>
      <c r="H134" s="181">
        <v>6811</v>
      </c>
      <c r="I134" s="181">
        <v>6312</v>
      </c>
      <c r="J134" s="181">
        <v>5716</v>
      </c>
      <c r="K134" s="181">
        <v>5629</v>
      </c>
      <c r="L134" s="181">
        <v>5482</v>
      </c>
      <c r="M134" s="181">
        <v>6035</v>
      </c>
      <c r="N134" s="181">
        <v>5632</v>
      </c>
      <c r="O134" s="181">
        <v>8092</v>
      </c>
      <c r="P134" s="181">
        <v>7794</v>
      </c>
      <c r="Q134" s="181">
        <v>6310</v>
      </c>
      <c r="R134" s="181">
        <v>7217</v>
      </c>
      <c r="S134" s="181">
        <v>6691</v>
      </c>
      <c r="T134" s="181">
        <v>7865</v>
      </c>
      <c r="U134" s="181">
        <v>7317</v>
      </c>
      <c r="V134" s="181">
        <v>6697</v>
      </c>
      <c r="W134" s="181">
        <v>7977</v>
      </c>
      <c r="X134" s="181">
        <v>7026</v>
      </c>
      <c r="Y134" s="181">
        <v>0</v>
      </c>
      <c r="Z134" s="181">
        <v>0</v>
      </c>
      <c r="AA134" s="181">
        <v>0</v>
      </c>
      <c r="AB134" s="181">
        <v>0</v>
      </c>
      <c r="AC134" s="181">
        <v>0</v>
      </c>
      <c r="AD134" s="181">
        <v>0</v>
      </c>
      <c r="AE134" s="181">
        <v>0</v>
      </c>
      <c r="AF134" s="181">
        <v>0</v>
      </c>
      <c r="AG134" s="181">
        <v>0</v>
      </c>
      <c r="AH134" s="181">
        <v>0</v>
      </c>
      <c r="AI134" s="181">
        <v>0</v>
      </c>
      <c r="AJ134" s="181">
        <v>0</v>
      </c>
      <c r="AK134" s="181">
        <v>0</v>
      </c>
      <c r="AL134" s="181">
        <v>0</v>
      </c>
      <c r="AM134" s="181">
        <v>0</v>
      </c>
      <c r="AN134" s="181">
        <v>0</v>
      </c>
      <c r="AO134" s="181">
        <v>0</v>
      </c>
      <c r="AP134" s="181">
        <v>0</v>
      </c>
      <c r="AQ134" s="181">
        <v>0</v>
      </c>
      <c r="AR134" s="181">
        <v>0</v>
      </c>
      <c r="AS134" s="181">
        <v>0</v>
      </c>
      <c r="AT134" s="181">
        <v>0</v>
      </c>
      <c r="AU134" s="181">
        <v>0</v>
      </c>
      <c r="AV134" s="181">
        <v>0</v>
      </c>
      <c r="AW134" s="181">
        <v>0</v>
      </c>
      <c r="AX134" s="181">
        <v>0</v>
      </c>
      <c r="AY134" s="181">
        <v>0</v>
      </c>
    </row>
    <row r="135" spans="1:51" x14ac:dyDescent="0.5">
      <c r="A135" s="181" t="s">
        <v>48</v>
      </c>
      <c r="B135" s="181" t="s">
        <v>67</v>
      </c>
      <c r="C135" s="181" t="s">
        <v>119</v>
      </c>
      <c r="D135" s="181">
        <v>8417</v>
      </c>
      <c r="E135" s="181">
        <v>7335</v>
      </c>
      <c r="F135" s="181">
        <v>8168</v>
      </c>
      <c r="G135" s="181">
        <v>8598</v>
      </c>
      <c r="H135" s="181">
        <v>6964</v>
      </c>
      <c r="I135" s="181">
        <v>6726</v>
      </c>
      <c r="J135" s="181">
        <v>5730</v>
      </c>
      <c r="K135" s="181">
        <v>5175</v>
      </c>
      <c r="L135" s="181">
        <v>6088</v>
      </c>
      <c r="M135" s="181">
        <v>6505</v>
      </c>
      <c r="N135" s="181">
        <v>5645</v>
      </c>
      <c r="O135" s="181">
        <v>8239</v>
      </c>
      <c r="P135" s="181">
        <v>8327</v>
      </c>
      <c r="Q135" s="181">
        <v>7076</v>
      </c>
      <c r="R135" s="181">
        <v>8134</v>
      </c>
      <c r="S135" s="181">
        <v>7309</v>
      </c>
      <c r="T135" s="181">
        <v>8520</v>
      </c>
      <c r="U135" s="181">
        <v>7609</v>
      </c>
      <c r="V135" s="181">
        <v>7081</v>
      </c>
      <c r="W135" s="181">
        <v>8467</v>
      </c>
      <c r="X135" s="181">
        <v>7466</v>
      </c>
      <c r="Y135" s="181">
        <v>0</v>
      </c>
      <c r="Z135" s="181">
        <v>0</v>
      </c>
      <c r="AA135" s="181">
        <v>0</v>
      </c>
      <c r="AB135" s="181">
        <v>0</v>
      </c>
      <c r="AC135" s="181">
        <v>0</v>
      </c>
      <c r="AD135" s="181">
        <v>0</v>
      </c>
      <c r="AE135" s="181">
        <v>0</v>
      </c>
      <c r="AF135" s="181">
        <v>0</v>
      </c>
      <c r="AG135" s="181">
        <v>0</v>
      </c>
      <c r="AH135" s="181">
        <v>0</v>
      </c>
      <c r="AI135" s="181">
        <v>0</v>
      </c>
      <c r="AJ135" s="181">
        <v>0</v>
      </c>
      <c r="AK135" s="181">
        <v>0</v>
      </c>
      <c r="AL135" s="181">
        <v>0</v>
      </c>
      <c r="AM135" s="181">
        <v>0</v>
      </c>
      <c r="AN135" s="181">
        <v>0</v>
      </c>
      <c r="AO135" s="181">
        <v>0</v>
      </c>
      <c r="AP135" s="181">
        <v>0</v>
      </c>
      <c r="AQ135" s="181">
        <v>0</v>
      </c>
      <c r="AR135" s="181">
        <v>0</v>
      </c>
      <c r="AS135" s="181">
        <v>0</v>
      </c>
      <c r="AT135" s="181">
        <v>0</v>
      </c>
      <c r="AU135" s="181">
        <v>0</v>
      </c>
      <c r="AV135" s="181">
        <v>0</v>
      </c>
      <c r="AW135" s="181">
        <v>0</v>
      </c>
      <c r="AX135" s="181">
        <v>0</v>
      </c>
      <c r="AY135" s="181">
        <v>0</v>
      </c>
    </row>
    <row r="136" spans="1:51" x14ac:dyDescent="0.5">
      <c r="A136" s="181" t="s">
        <v>48</v>
      </c>
      <c r="B136" s="181" t="s">
        <v>67</v>
      </c>
      <c r="C136" s="181" t="s">
        <v>5</v>
      </c>
      <c r="D136" s="181">
        <v>8417</v>
      </c>
      <c r="E136" s="181">
        <v>7335</v>
      </c>
      <c r="F136" s="181">
        <v>8168</v>
      </c>
      <c r="G136" s="181">
        <v>8598</v>
      </c>
      <c r="H136" s="181">
        <v>6964</v>
      </c>
      <c r="I136" s="181">
        <v>6726</v>
      </c>
      <c r="J136" s="181">
        <v>5730</v>
      </c>
      <c r="K136" s="181">
        <v>5175</v>
      </c>
      <c r="L136" s="181">
        <v>6088</v>
      </c>
      <c r="M136" s="181">
        <v>6505</v>
      </c>
      <c r="N136" s="181">
        <v>5645</v>
      </c>
      <c r="O136" s="181">
        <v>8239</v>
      </c>
      <c r="P136" s="181">
        <v>8327</v>
      </c>
      <c r="Q136" s="181">
        <v>7076</v>
      </c>
      <c r="R136" s="181">
        <v>8134</v>
      </c>
      <c r="S136" s="181">
        <v>7309</v>
      </c>
      <c r="T136" s="181">
        <v>8520</v>
      </c>
      <c r="U136" s="181">
        <v>7609</v>
      </c>
      <c r="V136" s="181">
        <v>7081</v>
      </c>
      <c r="W136" s="181">
        <v>8467</v>
      </c>
      <c r="X136" s="181">
        <v>7466</v>
      </c>
      <c r="Y136" s="181">
        <v>0</v>
      </c>
      <c r="Z136" s="181">
        <v>0</v>
      </c>
      <c r="AA136" s="181">
        <v>0</v>
      </c>
      <c r="AB136" s="181">
        <v>0</v>
      </c>
      <c r="AC136" s="181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</row>
    <row r="137" spans="1:51" x14ac:dyDescent="0.5">
      <c r="A137" s="181" t="s">
        <v>48</v>
      </c>
      <c r="B137" s="181" t="s">
        <v>67</v>
      </c>
      <c r="C137" s="181" t="s">
        <v>121</v>
      </c>
      <c r="D137" s="181">
        <v>8599</v>
      </c>
      <c r="E137" s="181">
        <v>7441</v>
      </c>
      <c r="F137" s="181">
        <v>7806</v>
      </c>
      <c r="G137" s="181">
        <v>7686</v>
      </c>
      <c r="H137" s="181">
        <v>6811</v>
      </c>
      <c r="I137" s="181">
        <v>6312</v>
      </c>
      <c r="J137" s="181">
        <v>5716</v>
      </c>
      <c r="K137" s="181">
        <v>5629</v>
      </c>
      <c r="L137" s="181">
        <v>5482</v>
      </c>
      <c r="M137" s="181">
        <v>6035</v>
      </c>
      <c r="N137" s="181">
        <v>5632</v>
      </c>
      <c r="O137" s="181">
        <v>8092</v>
      </c>
      <c r="P137" s="181">
        <v>7794</v>
      </c>
      <c r="Q137" s="181">
        <v>6310</v>
      </c>
      <c r="R137" s="181">
        <v>7217</v>
      </c>
      <c r="S137" s="181">
        <v>6691</v>
      </c>
      <c r="T137" s="181">
        <v>7865</v>
      </c>
      <c r="U137" s="181">
        <v>7317</v>
      </c>
      <c r="V137" s="181">
        <v>6697</v>
      </c>
      <c r="W137" s="181">
        <v>7977</v>
      </c>
      <c r="X137" s="181">
        <v>7026</v>
      </c>
      <c r="Y137" s="181">
        <v>0</v>
      </c>
      <c r="Z137" s="181">
        <v>0</v>
      </c>
      <c r="AA137" s="181">
        <v>0</v>
      </c>
      <c r="AB137" s="181">
        <v>0</v>
      </c>
      <c r="AC137" s="181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</row>
    <row r="138" spans="1:51" x14ac:dyDescent="0.5">
      <c r="A138" s="181" t="s">
        <v>48</v>
      </c>
      <c r="B138" s="181" t="s">
        <v>3</v>
      </c>
      <c r="C138" s="181" t="s">
        <v>120</v>
      </c>
      <c r="D138" s="181">
        <v>8962</v>
      </c>
      <c r="E138" s="181">
        <v>7284</v>
      </c>
      <c r="F138" s="181">
        <v>6691</v>
      </c>
      <c r="G138" s="181">
        <v>7524</v>
      </c>
      <c r="H138" s="181">
        <v>7480</v>
      </c>
      <c r="I138" s="181">
        <v>7041</v>
      </c>
      <c r="J138" s="181">
        <v>6640</v>
      </c>
      <c r="K138" s="181">
        <v>6441</v>
      </c>
      <c r="L138" s="181">
        <v>7380</v>
      </c>
      <c r="M138" s="181">
        <v>6824</v>
      </c>
      <c r="N138" s="181">
        <v>7155</v>
      </c>
      <c r="O138" s="181">
        <v>15532</v>
      </c>
      <c r="P138" s="181">
        <v>7226</v>
      </c>
      <c r="Q138" s="181">
        <v>6941</v>
      </c>
      <c r="R138" s="181">
        <v>7268</v>
      </c>
      <c r="S138" s="181">
        <v>6936</v>
      </c>
      <c r="T138" s="181">
        <v>7641</v>
      </c>
      <c r="U138" s="181">
        <v>7062</v>
      </c>
      <c r="V138" s="181">
        <v>6799</v>
      </c>
      <c r="W138" s="181">
        <v>8355</v>
      </c>
      <c r="X138" s="181">
        <v>7548</v>
      </c>
      <c r="Y138" s="181">
        <v>0</v>
      </c>
      <c r="Z138" s="181">
        <v>0</v>
      </c>
      <c r="AA138" s="181">
        <v>0</v>
      </c>
      <c r="AB138" s="181">
        <v>0</v>
      </c>
      <c r="AC138" s="181">
        <v>0</v>
      </c>
      <c r="AD138" s="181">
        <v>0</v>
      </c>
      <c r="AE138" s="181">
        <v>0</v>
      </c>
      <c r="AF138" s="181">
        <v>0</v>
      </c>
      <c r="AG138" s="181">
        <v>0</v>
      </c>
      <c r="AH138" s="181">
        <v>0</v>
      </c>
      <c r="AI138" s="181">
        <v>0</v>
      </c>
      <c r="AJ138" s="181">
        <v>0</v>
      </c>
      <c r="AK138" s="181">
        <v>0</v>
      </c>
      <c r="AL138" s="181">
        <v>0</v>
      </c>
      <c r="AM138" s="181">
        <v>0</v>
      </c>
      <c r="AN138" s="181">
        <v>0</v>
      </c>
      <c r="AO138" s="181">
        <v>0</v>
      </c>
      <c r="AP138" s="181">
        <v>0</v>
      </c>
      <c r="AQ138" s="181">
        <v>0</v>
      </c>
      <c r="AR138" s="181">
        <v>0</v>
      </c>
      <c r="AS138" s="181">
        <v>0</v>
      </c>
      <c r="AT138" s="181">
        <v>0</v>
      </c>
      <c r="AU138" s="181">
        <v>0</v>
      </c>
      <c r="AV138" s="181">
        <v>0</v>
      </c>
      <c r="AW138" s="181">
        <v>0</v>
      </c>
      <c r="AX138" s="181">
        <v>0</v>
      </c>
      <c r="AY138" s="181">
        <v>0</v>
      </c>
    </row>
    <row r="139" spans="1:51" x14ac:dyDescent="0.5">
      <c r="A139" s="181" t="s">
        <v>48</v>
      </c>
      <c r="B139" s="181" t="s">
        <v>3</v>
      </c>
      <c r="C139" s="181" t="s">
        <v>119</v>
      </c>
      <c r="D139" s="181">
        <v>9065</v>
      </c>
      <c r="E139" s="181">
        <v>7290</v>
      </c>
      <c r="F139" s="181">
        <v>6726</v>
      </c>
      <c r="G139" s="181">
        <v>7391</v>
      </c>
      <c r="H139" s="181">
        <v>7748</v>
      </c>
      <c r="I139" s="181">
        <v>6933</v>
      </c>
      <c r="J139" s="181">
        <v>6610</v>
      </c>
      <c r="K139" s="181">
        <v>6582</v>
      </c>
      <c r="L139" s="181">
        <v>7833</v>
      </c>
      <c r="M139" s="181">
        <v>6452</v>
      </c>
      <c r="N139" s="181">
        <v>7082</v>
      </c>
      <c r="O139" s="181">
        <v>15452</v>
      </c>
      <c r="P139" s="181">
        <v>8986</v>
      </c>
      <c r="Q139" s="181">
        <v>7390</v>
      </c>
      <c r="R139" s="181">
        <v>10650</v>
      </c>
      <c r="S139" s="181">
        <v>9072</v>
      </c>
      <c r="T139" s="181">
        <v>8138</v>
      </c>
      <c r="U139" s="181">
        <v>7274</v>
      </c>
      <c r="V139" s="181">
        <v>5833</v>
      </c>
      <c r="W139" s="181">
        <v>9543</v>
      </c>
      <c r="X139" s="181">
        <v>8053</v>
      </c>
      <c r="Y139" s="181">
        <v>0</v>
      </c>
      <c r="Z139" s="181">
        <v>0</v>
      </c>
      <c r="AA139" s="181">
        <v>0</v>
      </c>
      <c r="AB139" s="181">
        <v>0</v>
      </c>
      <c r="AC139" s="181">
        <v>0</v>
      </c>
      <c r="AD139" s="181">
        <v>0</v>
      </c>
      <c r="AE139" s="181">
        <v>0</v>
      </c>
      <c r="AF139" s="181">
        <v>0</v>
      </c>
      <c r="AG139" s="181">
        <v>0</v>
      </c>
      <c r="AH139" s="181">
        <v>0</v>
      </c>
      <c r="AI139" s="181">
        <v>0</v>
      </c>
      <c r="AJ139" s="181">
        <v>0</v>
      </c>
      <c r="AK139" s="181">
        <v>0</v>
      </c>
      <c r="AL139" s="181">
        <v>0</v>
      </c>
      <c r="AM139" s="181">
        <v>0</v>
      </c>
      <c r="AN139" s="181">
        <v>0</v>
      </c>
      <c r="AO139" s="181">
        <v>0</v>
      </c>
      <c r="AP139" s="181">
        <v>0</v>
      </c>
      <c r="AQ139" s="181">
        <v>0</v>
      </c>
      <c r="AR139" s="181">
        <v>0</v>
      </c>
      <c r="AS139" s="181">
        <v>0</v>
      </c>
      <c r="AT139" s="181">
        <v>0</v>
      </c>
      <c r="AU139" s="181">
        <v>0</v>
      </c>
      <c r="AV139" s="181">
        <v>0</v>
      </c>
      <c r="AW139" s="181">
        <v>0</v>
      </c>
      <c r="AX139" s="181">
        <v>0</v>
      </c>
      <c r="AY139" s="181">
        <v>0</v>
      </c>
    </row>
    <row r="140" spans="1:51" x14ac:dyDescent="0.5">
      <c r="A140" s="181" t="s">
        <v>48</v>
      </c>
      <c r="B140" s="181" t="s">
        <v>3</v>
      </c>
      <c r="C140" s="181" t="s">
        <v>5</v>
      </c>
      <c r="D140" s="181">
        <v>9065</v>
      </c>
      <c r="E140" s="181">
        <v>7290</v>
      </c>
      <c r="F140" s="181">
        <v>6726</v>
      </c>
      <c r="G140" s="181">
        <v>7391</v>
      </c>
      <c r="H140" s="181">
        <v>7748</v>
      </c>
      <c r="I140" s="181">
        <v>6933</v>
      </c>
      <c r="J140" s="181">
        <v>6610</v>
      </c>
      <c r="K140" s="181">
        <v>6582</v>
      </c>
      <c r="L140" s="181">
        <v>7833</v>
      </c>
      <c r="M140" s="181">
        <v>6452</v>
      </c>
      <c r="N140" s="181">
        <v>7082</v>
      </c>
      <c r="O140" s="181">
        <v>15452</v>
      </c>
      <c r="P140" s="181">
        <v>8986</v>
      </c>
      <c r="Q140" s="181">
        <v>7390</v>
      </c>
      <c r="R140" s="181">
        <v>10650</v>
      </c>
      <c r="S140" s="181">
        <v>9072</v>
      </c>
      <c r="T140" s="181">
        <v>8138</v>
      </c>
      <c r="U140" s="181">
        <v>7274</v>
      </c>
      <c r="V140" s="181">
        <v>5833</v>
      </c>
      <c r="W140" s="181">
        <v>9543</v>
      </c>
      <c r="X140" s="181">
        <v>8053</v>
      </c>
      <c r="Y140" s="181">
        <v>0</v>
      </c>
      <c r="Z140" s="181">
        <v>0</v>
      </c>
      <c r="AA140" s="181">
        <v>0</v>
      </c>
      <c r="AB140" s="181">
        <v>0</v>
      </c>
      <c r="AC140" s="181">
        <v>0</v>
      </c>
      <c r="AD140" s="181">
        <v>0</v>
      </c>
      <c r="AE140" s="181">
        <v>0</v>
      </c>
      <c r="AF140" s="181">
        <v>0</v>
      </c>
      <c r="AG140" s="181">
        <v>0</v>
      </c>
      <c r="AH140" s="181">
        <v>0</v>
      </c>
      <c r="AI140" s="181">
        <v>0</v>
      </c>
      <c r="AJ140" s="181">
        <v>0</v>
      </c>
      <c r="AK140" s="181">
        <v>0</v>
      </c>
      <c r="AL140" s="181">
        <v>0</v>
      </c>
      <c r="AM140" s="181">
        <v>0</v>
      </c>
      <c r="AN140" s="181">
        <v>0</v>
      </c>
      <c r="AO140" s="181">
        <v>0</v>
      </c>
      <c r="AP140" s="181">
        <v>0</v>
      </c>
      <c r="AQ140" s="181">
        <v>0</v>
      </c>
      <c r="AR140" s="181">
        <v>0</v>
      </c>
      <c r="AS140" s="181">
        <v>0</v>
      </c>
      <c r="AT140" s="181">
        <v>0</v>
      </c>
      <c r="AU140" s="181">
        <v>0</v>
      </c>
      <c r="AV140" s="181">
        <v>0</v>
      </c>
      <c r="AW140" s="181">
        <v>0</v>
      </c>
      <c r="AX140" s="181">
        <v>0</v>
      </c>
      <c r="AY140" s="181">
        <v>0</v>
      </c>
    </row>
    <row r="141" spans="1:51" x14ac:dyDescent="0.5">
      <c r="A141" s="181" t="s">
        <v>48</v>
      </c>
      <c r="B141" s="181" t="s">
        <v>3</v>
      </c>
      <c r="C141" s="181" t="s">
        <v>121</v>
      </c>
      <c r="D141" s="181">
        <v>8962</v>
      </c>
      <c r="E141" s="181">
        <v>7284</v>
      </c>
      <c r="F141" s="181">
        <v>6691</v>
      </c>
      <c r="G141" s="181">
        <v>7524</v>
      </c>
      <c r="H141" s="181">
        <v>7480</v>
      </c>
      <c r="I141" s="181">
        <v>7041</v>
      </c>
      <c r="J141" s="181">
        <v>6640</v>
      </c>
      <c r="K141" s="181">
        <v>6441</v>
      </c>
      <c r="L141" s="181">
        <v>7380</v>
      </c>
      <c r="M141" s="181">
        <v>6824</v>
      </c>
      <c r="N141" s="181">
        <v>7155</v>
      </c>
      <c r="O141" s="181">
        <v>15532</v>
      </c>
      <c r="P141" s="181">
        <v>7226</v>
      </c>
      <c r="Q141" s="181">
        <v>6941</v>
      </c>
      <c r="R141" s="181">
        <v>7268</v>
      </c>
      <c r="S141" s="181">
        <v>6936</v>
      </c>
      <c r="T141" s="181">
        <v>7641</v>
      </c>
      <c r="U141" s="181">
        <v>7062</v>
      </c>
      <c r="V141" s="181">
        <v>6799</v>
      </c>
      <c r="W141" s="181">
        <v>8355</v>
      </c>
      <c r="X141" s="181">
        <v>7548</v>
      </c>
      <c r="Y141" s="181">
        <v>0</v>
      </c>
      <c r="Z141" s="181">
        <v>0</v>
      </c>
      <c r="AA141" s="181">
        <v>0</v>
      </c>
      <c r="AB141" s="181">
        <v>0</v>
      </c>
      <c r="AC141" s="181">
        <v>0</v>
      </c>
      <c r="AD141" s="181">
        <v>0</v>
      </c>
      <c r="AE141" s="181">
        <v>0</v>
      </c>
      <c r="AF141" s="181">
        <v>0</v>
      </c>
      <c r="AG141" s="181">
        <v>0</v>
      </c>
      <c r="AH141" s="181">
        <v>0</v>
      </c>
      <c r="AI141" s="181">
        <v>0</v>
      </c>
      <c r="AJ141" s="181">
        <v>0</v>
      </c>
      <c r="AK141" s="181">
        <v>0</v>
      </c>
      <c r="AL141" s="181">
        <v>0</v>
      </c>
      <c r="AM141" s="181">
        <v>0</v>
      </c>
      <c r="AN141" s="181">
        <v>0</v>
      </c>
      <c r="AO141" s="181">
        <v>0</v>
      </c>
      <c r="AP141" s="181">
        <v>0</v>
      </c>
      <c r="AQ141" s="181">
        <v>0</v>
      </c>
      <c r="AR141" s="181">
        <v>0</v>
      </c>
      <c r="AS141" s="181">
        <v>0</v>
      </c>
      <c r="AT141" s="181">
        <v>0</v>
      </c>
      <c r="AU141" s="181">
        <v>0</v>
      </c>
      <c r="AV141" s="181">
        <v>0</v>
      </c>
      <c r="AW141" s="181">
        <v>0</v>
      </c>
      <c r="AX141" s="181">
        <v>0</v>
      </c>
      <c r="AY141" s="181">
        <v>0</v>
      </c>
    </row>
    <row r="142" spans="1:51" x14ac:dyDescent="0.5">
      <c r="A142" s="181" t="s">
        <v>47</v>
      </c>
      <c r="B142" s="181" t="s">
        <v>67</v>
      </c>
      <c r="C142" s="181" t="s">
        <v>120</v>
      </c>
      <c r="D142" s="181">
        <v>9738</v>
      </c>
      <c r="E142" s="181">
        <v>9547</v>
      </c>
      <c r="F142" s="181">
        <v>6023</v>
      </c>
      <c r="G142" s="181">
        <v>7098</v>
      </c>
      <c r="H142" s="181">
        <v>9050</v>
      </c>
      <c r="I142" s="181">
        <v>4842</v>
      </c>
      <c r="J142" s="181">
        <v>6049</v>
      </c>
      <c r="K142" s="181">
        <v>5978</v>
      </c>
      <c r="L142" s="181">
        <v>5379</v>
      </c>
      <c r="M142" s="181">
        <v>6539</v>
      </c>
      <c r="N142" s="181">
        <v>8915</v>
      </c>
      <c r="O142" s="181">
        <v>5923</v>
      </c>
      <c r="P142" s="181">
        <v>6158</v>
      </c>
      <c r="Q142" s="181">
        <v>5706</v>
      </c>
      <c r="R142" s="181">
        <v>5624</v>
      </c>
      <c r="S142" s="181">
        <v>6816</v>
      </c>
      <c r="T142" s="181">
        <v>4042</v>
      </c>
      <c r="U142" s="181">
        <v>4533</v>
      </c>
      <c r="V142" s="181">
        <v>9982</v>
      </c>
      <c r="W142" s="181">
        <v>4608</v>
      </c>
      <c r="X142" s="181">
        <v>6054</v>
      </c>
      <c r="Y142" s="181">
        <v>0</v>
      </c>
      <c r="Z142" s="181">
        <v>0</v>
      </c>
      <c r="AA142" s="181">
        <v>0</v>
      </c>
      <c r="AB142" s="181">
        <v>0</v>
      </c>
      <c r="AC142" s="181">
        <v>0</v>
      </c>
      <c r="AD142" s="181">
        <v>0</v>
      </c>
      <c r="AE142" s="181">
        <v>0</v>
      </c>
      <c r="AF142" s="181">
        <v>0</v>
      </c>
      <c r="AG142" s="181">
        <v>0</v>
      </c>
      <c r="AH142" s="181">
        <v>0</v>
      </c>
      <c r="AI142" s="181">
        <v>0</v>
      </c>
      <c r="AJ142" s="181">
        <v>0</v>
      </c>
      <c r="AK142" s="181">
        <v>0</v>
      </c>
      <c r="AL142" s="181">
        <v>0</v>
      </c>
      <c r="AM142" s="181">
        <v>0</v>
      </c>
      <c r="AN142" s="181">
        <v>0</v>
      </c>
      <c r="AO142" s="181">
        <v>0</v>
      </c>
      <c r="AP142" s="181">
        <v>0</v>
      </c>
      <c r="AQ142" s="181">
        <v>0</v>
      </c>
      <c r="AR142" s="181">
        <v>0</v>
      </c>
      <c r="AS142" s="181">
        <v>0</v>
      </c>
      <c r="AT142" s="181">
        <v>0</v>
      </c>
      <c r="AU142" s="181">
        <v>0</v>
      </c>
      <c r="AV142" s="181">
        <v>0</v>
      </c>
      <c r="AW142" s="181">
        <v>0</v>
      </c>
      <c r="AX142" s="181">
        <v>0</v>
      </c>
      <c r="AY142" s="181">
        <v>0</v>
      </c>
    </row>
    <row r="143" spans="1:51" x14ac:dyDescent="0.5">
      <c r="A143" s="181" t="s">
        <v>47</v>
      </c>
      <c r="B143" s="181" t="s">
        <v>67</v>
      </c>
      <c r="C143" s="181" t="s">
        <v>119</v>
      </c>
      <c r="D143" s="181">
        <v>12810</v>
      </c>
      <c r="E143" s="181">
        <v>14266</v>
      </c>
      <c r="F143" s="181">
        <v>8784</v>
      </c>
      <c r="G143" s="181">
        <v>9828</v>
      </c>
      <c r="H143" s="181">
        <v>11828</v>
      </c>
      <c r="I143" s="181">
        <v>7292</v>
      </c>
      <c r="J143" s="181">
        <v>8779</v>
      </c>
      <c r="K143" s="181">
        <v>8454</v>
      </c>
      <c r="L143" s="181">
        <v>8459</v>
      </c>
      <c r="M143" s="181">
        <v>10497</v>
      </c>
      <c r="N143" s="181">
        <v>13088</v>
      </c>
      <c r="O143" s="181">
        <v>8886</v>
      </c>
      <c r="P143" s="181">
        <v>9868</v>
      </c>
      <c r="Q143" s="181">
        <v>8979</v>
      </c>
      <c r="R143" s="181">
        <v>8970</v>
      </c>
      <c r="S143" s="181">
        <v>10556</v>
      </c>
      <c r="T143" s="181">
        <v>7787</v>
      </c>
      <c r="U143" s="181">
        <v>7078</v>
      </c>
      <c r="V143" s="181">
        <v>12319</v>
      </c>
      <c r="W143" s="181">
        <v>9686</v>
      </c>
      <c r="X143" s="181">
        <v>8796</v>
      </c>
      <c r="Y143" s="181">
        <v>0</v>
      </c>
      <c r="Z143" s="181">
        <v>0</v>
      </c>
      <c r="AA143" s="181">
        <v>0</v>
      </c>
      <c r="AB143" s="181">
        <v>0</v>
      </c>
      <c r="AC143" s="181">
        <v>0</v>
      </c>
      <c r="AD143" s="181">
        <v>0</v>
      </c>
      <c r="AE143" s="181">
        <v>0</v>
      </c>
      <c r="AF143" s="181">
        <v>0</v>
      </c>
      <c r="AG143" s="181">
        <v>0</v>
      </c>
      <c r="AH143" s="181">
        <v>0</v>
      </c>
      <c r="AI143" s="181">
        <v>0</v>
      </c>
      <c r="AJ143" s="181">
        <v>0</v>
      </c>
      <c r="AK143" s="181">
        <v>0</v>
      </c>
      <c r="AL143" s="181">
        <v>0</v>
      </c>
      <c r="AM143" s="181">
        <v>0</v>
      </c>
      <c r="AN143" s="181">
        <v>0</v>
      </c>
      <c r="AO143" s="181">
        <v>0</v>
      </c>
      <c r="AP143" s="181">
        <v>0</v>
      </c>
      <c r="AQ143" s="181">
        <v>0</v>
      </c>
      <c r="AR143" s="181">
        <v>0</v>
      </c>
      <c r="AS143" s="181">
        <v>0</v>
      </c>
      <c r="AT143" s="181">
        <v>0</v>
      </c>
      <c r="AU143" s="181">
        <v>0</v>
      </c>
      <c r="AV143" s="181">
        <v>0</v>
      </c>
      <c r="AW143" s="181">
        <v>0</v>
      </c>
      <c r="AX143" s="181">
        <v>0</v>
      </c>
      <c r="AY143" s="181">
        <v>0</v>
      </c>
    </row>
    <row r="144" spans="1:51" x14ac:dyDescent="0.5">
      <c r="A144" s="181" t="s">
        <v>47</v>
      </c>
      <c r="B144" s="181" t="s">
        <v>67</v>
      </c>
      <c r="C144" s="181" t="s">
        <v>5</v>
      </c>
      <c r="D144" s="181">
        <v>12810</v>
      </c>
      <c r="E144" s="181">
        <v>14266</v>
      </c>
      <c r="F144" s="181">
        <v>8784</v>
      </c>
      <c r="G144" s="181">
        <v>9828</v>
      </c>
      <c r="H144" s="181">
        <v>11828</v>
      </c>
      <c r="I144" s="181">
        <v>7292</v>
      </c>
      <c r="J144" s="181">
        <v>8779</v>
      </c>
      <c r="K144" s="181">
        <v>8454</v>
      </c>
      <c r="L144" s="181">
        <v>8459</v>
      </c>
      <c r="M144" s="181">
        <v>10497</v>
      </c>
      <c r="N144" s="181">
        <v>13088</v>
      </c>
      <c r="O144" s="181">
        <v>8886</v>
      </c>
      <c r="P144" s="181">
        <v>9868</v>
      </c>
      <c r="Q144" s="181">
        <v>8979</v>
      </c>
      <c r="R144" s="181">
        <v>8970</v>
      </c>
      <c r="S144" s="181">
        <v>10556</v>
      </c>
      <c r="T144" s="181">
        <v>7787</v>
      </c>
      <c r="U144" s="181">
        <v>7078</v>
      </c>
      <c r="V144" s="181">
        <v>12319</v>
      </c>
      <c r="W144" s="181">
        <v>9686</v>
      </c>
      <c r="X144" s="181">
        <v>8796</v>
      </c>
      <c r="Y144" s="181">
        <v>0</v>
      </c>
      <c r="Z144" s="181">
        <v>0</v>
      </c>
      <c r="AA144" s="181">
        <v>0</v>
      </c>
      <c r="AB144" s="181">
        <v>0</v>
      </c>
      <c r="AC144" s="181">
        <v>0</v>
      </c>
      <c r="AD144" s="181">
        <v>0</v>
      </c>
      <c r="AE144" s="181">
        <v>0</v>
      </c>
      <c r="AF144" s="181">
        <v>0</v>
      </c>
      <c r="AG144" s="181">
        <v>0</v>
      </c>
      <c r="AH144" s="181">
        <v>0</v>
      </c>
      <c r="AI144" s="181">
        <v>0</v>
      </c>
      <c r="AJ144" s="181">
        <v>0</v>
      </c>
      <c r="AK144" s="181">
        <v>0</v>
      </c>
      <c r="AL144" s="181">
        <v>0</v>
      </c>
      <c r="AM144" s="181">
        <v>0</v>
      </c>
      <c r="AN144" s="181">
        <v>0</v>
      </c>
      <c r="AO144" s="181">
        <v>0</v>
      </c>
      <c r="AP144" s="181">
        <v>0</v>
      </c>
      <c r="AQ144" s="181">
        <v>0</v>
      </c>
      <c r="AR144" s="181">
        <v>0</v>
      </c>
      <c r="AS144" s="181">
        <v>0</v>
      </c>
      <c r="AT144" s="181">
        <v>0</v>
      </c>
      <c r="AU144" s="181">
        <v>0</v>
      </c>
      <c r="AV144" s="181">
        <v>0</v>
      </c>
      <c r="AW144" s="181">
        <v>0</v>
      </c>
      <c r="AX144" s="181">
        <v>0</v>
      </c>
      <c r="AY144" s="181">
        <v>0</v>
      </c>
    </row>
    <row r="145" spans="1:51" x14ac:dyDescent="0.5">
      <c r="A145" s="181" t="s">
        <v>47</v>
      </c>
      <c r="B145" s="181" t="s">
        <v>67</v>
      </c>
      <c r="C145" s="181" t="s">
        <v>121</v>
      </c>
      <c r="D145" s="181">
        <v>9738</v>
      </c>
      <c r="E145" s="181">
        <v>9547</v>
      </c>
      <c r="F145" s="181">
        <v>6023</v>
      </c>
      <c r="G145" s="181">
        <v>7098</v>
      </c>
      <c r="H145" s="181">
        <v>9050</v>
      </c>
      <c r="I145" s="181">
        <v>4842</v>
      </c>
      <c r="J145" s="181">
        <v>6049</v>
      </c>
      <c r="K145" s="181">
        <v>5978</v>
      </c>
      <c r="L145" s="181">
        <v>5379</v>
      </c>
      <c r="M145" s="181">
        <v>6539</v>
      </c>
      <c r="N145" s="181">
        <v>8915</v>
      </c>
      <c r="O145" s="181">
        <v>5923</v>
      </c>
      <c r="P145" s="181">
        <v>6158</v>
      </c>
      <c r="Q145" s="181">
        <v>5706</v>
      </c>
      <c r="R145" s="181">
        <v>5624</v>
      </c>
      <c r="S145" s="181">
        <v>6816</v>
      </c>
      <c r="T145" s="181">
        <v>4042</v>
      </c>
      <c r="U145" s="181">
        <v>4533</v>
      </c>
      <c r="V145" s="181">
        <v>9982</v>
      </c>
      <c r="W145" s="181">
        <v>4608</v>
      </c>
      <c r="X145" s="181">
        <v>6054</v>
      </c>
      <c r="Y145" s="181">
        <v>0</v>
      </c>
      <c r="Z145" s="181">
        <v>0</v>
      </c>
      <c r="AA145" s="181">
        <v>0</v>
      </c>
      <c r="AB145" s="181">
        <v>0</v>
      </c>
      <c r="AC145" s="181">
        <v>0</v>
      </c>
      <c r="AD145" s="181">
        <v>0</v>
      </c>
      <c r="AE145" s="181">
        <v>0</v>
      </c>
      <c r="AF145" s="181">
        <v>0</v>
      </c>
      <c r="AG145" s="181">
        <v>0</v>
      </c>
      <c r="AH145" s="181">
        <v>0</v>
      </c>
      <c r="AI145" s="181">
        <v>0</v>
      </c>
      <c r="AJ145" s="181">
        <v>0</v>
      </c>
      <c r="AK145" s="181">
        <v>0</v>
      </c>
      <c r="AL145" s="181">
        <v>0</v>
      </c>
      <c r="AM145" s="181">
        <v>0</v>
      </c>
      <c r="AN145" s="181">
        <v>0</v>
      </c>
      <c r="AO145" s="181">
        <v>0</v>
      </c>
      <c r="AP145" s="181">
        <v>0</v>
      </c>
      <c r="AQ145" s="181">
        <v>0</v>
      </c>
      <c r="AR145" s="181">
        <v>0</v>
      </c>
      <c r="AS145" s="181">
        <v>0</v>
      </c>
      <c r="AT145" s="181">
        <v>0</v>
      </c>
      <c r="AU145" s="181">
        <v>0</v>
      </c>
      <c r="AV145" s="181">
        <v>0</v>
      </c>
      <c r="AW145" s="181">
        <v>0</v>
      </c>
      <c r="AX145" s="181">
        <v>0</v>
      </c>
      <c r="AY145" s="181">
        <v>0</v>
      </c>
    </row>
    <row r="146" spans="1:51" x14ac:dyDescent="0.5">
      <c r="A146" s="181" t="s">
        <v>47</v>
      </c>
      <c r="B146" s="181" t="s">
        <v>3</v>
      </c>
      <c r="C146" s="181" t="s">
        <v>120</v>
      </c>
      <c r="D146" s="181">
        <v>8662</v>
      </c>
      <c r="E146" s="181">
        <v>7913</v>
      </c>
      <c r="F146" s="181">
        <v>17370</v>
      </c>
      <c r="G146" s="181">
        <v>12652</v>
      </c>
      <c r="H146" s="181">
        <v>9546</v>
      </c>
      <c r="I146" s="181">
        <v>10027</v>
      </c>
      <c r="J146" s="181">
        <v>6287</v>
      </c>
      <c r="K146" s="181">
        <v>7667</v>
      </c>
      <c r="L146" s="181">
        <v>7251</v>
      </c>
      <c r="M146" s="181">
        <v>8909</v>
      </c>
      <c r="N146" s="181">
        <v>7213</v>
      </c>
      <c r="O146" s="181">
        <v>8973</v>
      </c>
      <c r="P146" s="181">
        <v>7022</v>
      </c>
      <c r="Q146" s="181">
        <v>7964</v>
      </c>
      <c r="R146" s="181">
        <v>9650</v>
      </c>
      <c r="S146" s="181">
        <v>6000</v>
      </c>
      <c r="T146" s="181">
        <v>8998</v>
      </c>
      <c r="U146" s="181">
        <v>5215</v>
      </c>
      <c r="V146" s="181">
        <v>5425</v>
      </c>
      <c r="W146" s="181">
        <v>5136</v>
      </c>
      <c r="X146" s="181">
        <v>4690</v>
      </c>
      <c r="Y146" s="181">
        <v>0</v>
      </c>
      <c r="Z146" s="181">
        <v>0</v>
      </c>
      <c r="AA146" s="181">
        <v>0</v>
      </c>
      <c r="AB146" s="181">
        <v>0</v>
      </c>
      <c r="AC146" s="181">
        <v>0</v>
      </c>
      <c r="AD146" s="181">
        <v>0</v>
      </c>
      <c r="AE146" s="181">
        <v>0</v>
      </c>
      <c r="AF146" s="181">
        <v>0</v>
      </c>
      <c r="AG146" s="181">
        <v>0</v>
      </c>
      <c r="AH146" s="181">
        <v>0</v>
      </c>
      <c r="AI146" s="181">
        <v>0</v>
      </c>
      <c r="AJ146" s="181">
        <v>0</v>
      </c>
      <c r="AK146" s="181">
        <v>0</v>
      </c>
      <c r="AL146" s="181">
        <v>0</v>
      </c>
      <c r="AM146" s="181">
        <v>0</v>
      </c>
      <c r="AN146" s="181">
        <v>0</v>
      </c>
      <c r="AO146" s="181">
        <v>0</v>
      </c>
      <c r="AP146" s="181">
        <v>0</v>
      </c>
      <c r="AQ146" s="181">
        <v>0</v>
      </c>
      <c r="AR146" s="181">
        <v>0</v>
      </c>
      <c r="AS146" s="181">
        <v>0</v>
      </c>
      <c r="AT146" s="181">
        <v>0</v>
      </c>
      <c r="AU146" s="181">
        <v>0</v>
      </c>
      <c r="AV146" s="181">
        <v>0</v>
      </c>
      <c r="AW146" s="181">
        <v>0</v>
      </c>
      <c r="AX146" s="181">
        <v>0</v>
      </c>
      <c r="AY146" s="181">
        <v>0</v>
      </c>
    </row>
    <row r="147" spans="1:51" x14ac:dyDescent="0.5">
      <c r="A147" s="181" t="s">
        <v>47</v>
      </c>
      <c r="B147" s="181" t="s">
        <v>3</v>
      </c>
      <c r="C147" s="181" t="s">
        <v>119</v>
      </c>
      <c r="D147" s="181">
        <v>10197</v>
      </c>
      <c r="E147" s="181">
        <v>9341</v>
      </c>
      <c r="F147" s="181">
        <v>19699</v>
      </c>
      <c r="G147" s="181">
        <v>14500</v>
      </c>
      <c r="H147" s="181">
        <v>11427</v>
      </c>
      <c r="I147" s="181">
        <v>11563</v>
      </c>
      <c r="J147" s="181">
        <v>7971</v>
      </c>
      <c r="K147" s="181">
        <v>9904</v>
      </c>
      <c r="L147" s="181">
        <v>8820</v>
      </c>
      <c r="M147" s="181">
        <v>12015</v>
      </c>
      <c r="N147" s="181">
        <v>10266</v>
      </c>
      <c r="O147" s="181">
        <v>11009</v>
      </c>
      <c r="P147" s="181">
        <v>9179</v>
      </c>
      <c r="Q147" s="181">
        <v>10048</v>
      </c>
      <c r="R147" s="181">
        <v>11791</v>
      </c>
      <c r="S147" s="181">
        <v>8222</v>
      </c>
      <c r="T147" s="181">
        <v>13010</v>
      </c>
      <c r="U147" s="181">
        <v>7311</v>
      </c>
      <c r="V147" s="181">
        <v>6965</v>
      </c>
      <c r="W147" s="181">
        <v>7401</v>
      </c>
      <c r="X147" s="181">
        <v>7613</v>
      </c>
      <c r="Y147" s="181">
        <v>0</v>
      </c>
      <c r="Z147" s="181">
        <v>0</v>
      </c>
      <c r="AA147" s="181">
        <v>0</v>
      </c>
      <c r="AB147" s="181">
        <v>0</v>
      </c>
      <c r="AC147" s="181">
        <v>0</v>
      </c>
      <c r="AD147" s="181">
        <v>0</v>
      </c>
      <c r="AE147" s="181">
        <v>0</v>
      </c>
      <c r="AF147" s="181">
        <v>0</v>
      </c>
      <c r="AG147" s="181">
        <v>0</v>
      </c>
      <c r="AH147" s="181">
        <v>0</v>
      </c>
      <c r="AI147" s="181">
        <v>0</v>
      </c>
      <c r="AJ147" s="181">
        <v>0</v>
      </c>
      <c r="AK147" s="181">
        <v>0</v>
      </c>
      <c r="AL147" s="181">
        <v>0</v>
      </c>
      <c r="AM147" s="181">
        <v>0</v>
      </c>
      <c r="AN147" s="181">
        <v>0</v>
      </c>
      <c r="AO147" s="181">
        <v>0</v>
      </c>
      <c r="AP147" s="181">
        <v>0</v>
      </c>
      <c r="AQ147" s="181">
        <v>0</v>
      </c>
      <c r="AR147" s="181">
        <v>0</v>
      </c>
      <c r="AS147" s="181">
        <v>0</v>
      </c>
      <c r="AT147" s="181">
        <v>0</v>
      </c>
      <c r="AU147" s="181">
        <v>0</v>
      </c>
      <c r="AV147" s="181">
        <v>0</v>
      </c>
      <c r="AW147" s="181">
        <v>0</v>
      </c>
      <c r="AX147" s="181">
        <v>0</v>
      </c>
      <c r="AY147" s="181">
        <v>0</v>
      </c>
    </row>
    <row r="148" spans="1:51" x14ac:dyDescent="0.5">
      <c r="A148" s="181" t="s">
        <v>47</v>
      </c>
      <c r="B148" s="181" t="s">
        <v>3</v>
      </c>
      <c r="C148" s="181" t="s">
        <v>5</v>
      </c>
      <c r="D148" s="181">
        <v>10197</v>
      </c>
      <c r="E148" s="181">
        <v>9341</v>
      </c>
      <c r="F148" s="181">
        <v>19699</v>
      </c>
      <c r="G148" s="181">
        <v>14500</v>
      </c>
      <c r="H148" s="181">
        <v>11427</v>
      </c>
      <c r="I148" s="181">
        <v>11563</v>
      </c>
      <c r="J148" s="181">
        <v>7971</v>
      </c>
      <c r="K148" s="181">
        <v>9904</v>
      </c>
      <c r="L148" s="181">
        <v>8820</v>
      </c>
      <c r="M148" s="181">
        <v>12015</v>
      </c>
      <c r="N148" s="181">
        <v>10266</v>
      </c>
      <c r="O148" s="181">
        <v>11009</v>
      </c>
      <c r="P148" s="181">
        <v>9179</v>
      </c>
      <c r="Q148" s="181">
        <v>10048</v>
      </c>
      <c r="R148" s="181">
        <v>11791</v>
      </c>
      <c r="S148" s="181">
        <v>8222</v>
      </c>
      <c r="T148" s="181">
        <v>13010</v>
      </c>
      <c r="U148" s="181">
        <v>7311</v>
      </c>
      <c r="V148" s="181">
        <v>6965</v>
      </c>
      <c r="W148" s="181">
        <v>7401</v>
      </c>
      <c r="X148" s="181">
        <v>7613</v>
      </c>
      <c r="Y148" s="181">
        <v>0</v>
      </c>
      <c r="Z148" s="181">
        <v>0</v>
      </c>
      <c r="AA148" s="181">
        <v>0</v>
      </c>
      <c r="AB148" s="181">
        <v>0</v>
      </c>
      <c r="AC148" s="181">
        <v>0</v>
      </c>
      <c r="AD148" s="181">
        <v>0</v>
      </c>
      <c r="AE148" s="181">
        <v>0</v>
      </c>
      <c r="AF148" s="181">
        <v>0</v>
      </c>
      <c r="AG148" s="181">
        <v>0</v>
      </c>
      <c r="AH148" s="181">
        <v>0</v>
      </c>
      <c r="AI148" s="181">
        <v>0</v>
      </c>
      <c r="AJ148" s="181">
        <v>0</v>
      </c>
      <c r="AK148" s="181">
        <v>0</v>
      </c>
      <c r="AL148" s="181">
        <v>0</v>
      </c>
      <c r="AM148" s="181">
        <v>0</v>
      </c>
      <c r="AN148" s="181">
        <v>0</v>
      </c>
      <c r="AO148" s="181">
        <v>0</v>
      </c>
      <c r="AP148" s="181">
        <v>0</v>
      </c>
      <c r="AQ148" s="181">
        <v>0</v>
      </c>
      <c r="AR148" s="181">
        <v>0</v>
      </c>
      <c r="AS148" s="181">
        <v>0</v>
      </c>
      <c r="AT148" s="181">
        <v>0</v>
      </c>
      <c r="AU148" s="181">
        <v>0</v>
      </c>
      <c r="AV148" s="181">
        <v>0</v>
      </c>
      <c r="AW148" s="181">
        <v>0</v>
      </c>
      <c r="AX148" s="181">
        <v>0</v>
      </c>
      <c r="AY148" s="181">
        <v>0</v>
      </c>
    </row>
    <row r="149" spans="1:51" x14ac:dyDescent="0.5">
      <c r="A149" s="181" t="s">
        <v>47</v>
      </c>
      <c r="B149" s="181" t="s">
        <v>3</v>
      </c>
      <c r="C149" s="181" t="s">
        <v>121</v>
      </c>
      <c r="D149" s="181">
        <v>8662</v>
      </c>
      <c r="E149" s="181">
        <v>7913</v>
      </c>
      <c r="F149" s="181">
        <v>17370</v>
      </c>
      <c r="G149" s="181">
        <v>12652</v>
      </c>
      <c r="H149" s="181">
        <v>9546</v>
      </c>
      <c r="I149" s="181">
        <v>10027</v>
      </c>
      <c r="J149" s="181">
        <v>6287</v>
      </c>
      <c r="K149" s="181">
        <v>7667</v>
      </c>
      <c r="L149" s="181">
        <v>7251</v>
      </c>
      <c r="M149" s="181">
        <v>8909</v>
      </c>
      <c r="N149" s="181">
        <v>7213</v>
      </c>
      <c r="O149" s="181">
        <v>8973</v>
      </c>
      <c r="P149" s="181">
        <v>7022</v>
      </c>
      <c r="Q149" s="181">
        <v>7964</v>
      </c>
      <c r="R149" s="181">
        <v>9650</v>
      </c>
      <c r="S149" s="181">
        <v>6000</v>
      </c>
      <c r="T149" s="181">
        <v>8998</v>
      </c>
      <c r="U149" s="181">
        <v>5215</v>
      </c>
      <c r="V149" s="181">
        <v>5425</v>
      </c>
      <c r="W149" s="181">
        <v>5136</v>
      </c>
      <c r="X149" s="181">
        <v>4690</v>
      </c>
      <c r="Y149" s="181">
        <v>0</v>
      </c>
      <c r="Z149" s="181">
        <v>0</v>
      </c>
      <c r="AA149" s="181">
        <v>0</v>
      </c>
      <c r="AB149" s="181">
        <v>0</v>
      </c>
      <c r="AC149" s="181">
        <v>0</v>
      </c>
      <c r="AD149" s="181">
        <v>0</v>
      </c>
      <c r="AE149" s="181">
        <v>0</v>
      </c>
      <c r="AF149" s="181">
        <v>0</v>
      </c>
      <c r="AG149" s="181">
        <v>0</v>
      </c>
      <c r="AH149" s="181">
        <v>0</v>
      </c>
      <c r="AI149" s="181">
        <v>0</v>
      </c>
      <c r="AJ149" s="181">
        <v>0</v>
      </c>
      <c r="AK149" s="181">
        <v>0</v>
      </c>
      <c r="AL149" s="181">
        <v>0</v>
      </c>
      <c r="AM149" s="181">
        <v>0</v>
      </c>
      <c r="AN149" s="181">
        <v>0</v>
      </c>
      <c r="AO149" s="181">
        <v>0</v>
      </c>
      <c r="AP149" s="181">
        <v>0</v>
      </c>
      <c r="AQ149" s="181">
        <v>0</v>
      </c>
      <c r="AR149" s="181">
        <v>0</v>
      </c>
      <c r="AS149" s="181">
        <v>0</v>
      </c>
      <c r="AT149" s="181">
        <v>0</v>
      </c>
      <c r="AU149" s="181">
        <v>0</v>
      </c>
      <c r="AV149" s="181">
        <v>0</v>
      </c>
      <c r="AW149" s="181">
        <v>0</v>
      </c>
      <c r="AX149" s="181">
        <v>0</v>
      </c>
      <c r="AY149" s="181">
        <v>0</v>
      </c>
    </row>
    <row r="150" spans="1:51" x14ac:dyDescent="0.5">
      <c r="A150" s="181" t="s">
        <v>127</v>
      </c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</row>
    <row r="151" spans="1:51" x14ac:dyDescent="0.5">
      <c r="A151" s="181" t="s">
        <v>127</v>
      </c>
      <c r="B151" s="181" t="s">
        <v>67</v>
      </c>
      <c r="C151" s="181" t="s">
        <v>119</v>
      </c>
      <c r="D151" s="181">
        <v>1678</v>
      </c>
      <c r="E151" s="181">
        <v>1534</v>
      </c>
      <c r="F151" s="181">
        <v>1371</v>
      </c>
      <c r="G151" s="181">
        <v>816</v>
      </c>
      <c r="H151" s="181">
        <v>706</v>
      </c>
      <c r="I151" s="181">
        <v>609</v>
      </c>
      <c r="J151" s="181">
        <v>1540</v>
      </c>
      <c r="K151" s="181">
        <v>0</v>
      </c>
      <c r="L151" s="181">
        <v>1920</v>
      </c>
      <c r="M151" s="181">
        <v>502</v>
      </c>
      <c r="N151" s="181">
        <v>1393</v>
      </c>
      <c r="O151" s="181">
        <v>542</v>
      </c>
      <c r="P151" s="181">
        <v>735</v>
      </c>
      <c r="Q151" s="181">
        <v>2291</v>
      </c>
      <c r="R151" s="181">
        <v>1372</v>
      </c>
      <c r="S151" s="181">
        <v>829</v>
      </c>
      <c r="T151" s="181">
        <v>1030</v>
      </c>
      <c r="U151" s="181">
        <v>2167</v>
      </c>
      <c r="V151" s="181">
        <v>1875</v>
      </c>
      <c r="W151" s="181">
        <v>575</v>
      </c>
      <c r="X151" s="181">
        <v>727</v>
      </c>
      <c r="Y151" s="181">
        <v>0</v>
      </c>
      <c r="Z151" s="181">
        <v>0</v>
      </c>
      <c r="AA151" s="181">
        <v>0</v>
      </c>
      <c r="AB151" s="181">
        <v>0</v>
      </c>
      <c r="AC151" s="181">
        <v>0</v>
      </c>
      <c r="AD151" s="181">
        <v>0</v>
      </c>
      <c r="AE151" s="181">
        <v>0</v>
      </c>
      <c r="AF151" s="181">
        <v>0</v>
      </c>
      <c r="AG151" s="181">
        <v>0</v>
      </c>
      <c r="AH151" s="181">
        <v>0</v>
      </c>
      <c r="AI151" s="181">
        <v>0</v>
      </c>
      <c r="AJ151" s="181">
        <v>0</v>
      </c>
      <c r="AK151" s="181">
        <v>0</v>
      </c>
      <c r="AL151" s="181">
        <v>0</v>
      </c>
      <c r="AM151" s="181">
        <v>0</v>
      </c>
      <c r="AN151" s="181">
        <v>0</v>
      </c>
      <c r="AO151" s="181">
        <v>0</v>
      </c>
      <c r="AP151" s="181">
        <v>0</v>
      </c>
      <c r="AQ151" s="181">
        <v>0</v>
      </c>
      <c r="AR151" s="181">
        <v>0</v>
      </c>
      <c r="AS151" s="181">
        <v>0</v>
      </c>
      <c r="AT151" s="181">
        <v>0</v>
      </c>
      <c r="AU151" s="181">
        <v>0</v>
      </c>
      <c r="AV151" s="181">
        <v>0</v>
      </c>
      <c r="AW151" s="181">
        <v>0</v>
      </c>
      <c r="AX151" s="181">
        <v>0</v>
      </c>
      <c r="AY151" s="181">
        <v>0</v>
      </c>
    </row>
    <row r="152" spans="1:51" x14ac:dyDescent="0.5">
      <c r="A152" s="181" t="s">
        <v>127</v>
      </c>
      <c r="B152" s="181" t="s">
        <v>67</v>
      </c>
      <c r="C152" s="181" t="s">
        <v>5</v>
      </c>
      <c r="D152" s="181">
        <v>1678</v>
      </c>
      <c r="E152" s="181">
        <v>1534</v>
      </c>
      <c r="F152" s="181">
        <v>1371</v>
      </c>
      <c r="G152" s="181">
        <v>816</v>
      </c>
      <c r="H152" s="181">
        <v>706</v>
      </c>
      <c r="I152" s="181">
        <v>609</v>
      </c>
      <c r="J152" s="181">
        <v>1540</v>
      </c>
      <c r="K152" s="181">
        <v>0</v>
      </c>
      <c r="L152" s="181">
        <v>1920</v>
      </c>
      <c r="M152" s="181">
        <v>502</v>
      </c>
      <c r="N152" s="181">
        <v>1393</v>
      </c>
      <c r="O152" s="181">
        <v>542</v>
      </c>
      <c r="P152" s="181">
        <v>735</v>
      </c>
      <c r="Q152" s="181">
        <v>2291</v>
      </c>
      <c r="R152" s="181">
        <v>1372</v>
      </c>
      <c r="S152" s="181">
        <v>829</v>
      </c>
      <c r="T152" s="181">
        <v>1030</v>
      </c>
      <c r="U152" s="181">
        <v>2167</v>
      </c>
      <c r="V152" s="181">
        <v>1875</v>
      </c>
      <c r="W152" s="181">
        <v>575</v>
      </c>
      <c r="X152" s="181">
        <v>727</v>
      </c>
      <c r="Y152" s="181">
        <v>0</v>
      </c>
      <c r="Z152" s="181">
        <v>0</v>
      </c>
      <c r="AA152" s="181">
        <v>0</v>
      </c>
      <c r="AB152" s="181">
        <v>0</v>
      </c>
      <c r="AC152" s="181">
        <v>0</v>
      </c>
      <c r="AD152" s="181">
        <v>0</v>
      </c>
      <c r="AE152" s="181">
        <v>0</v>
      </c>
      <c r="AF152" s="181">
        <v>0</v>
      </c>
      <c r="AG152" s="181">
        <v>0</v>
      </c>
      <c r="AH152" s="181">
        <v>0</v>
      </c>
      <c r="AI152" s="181">
        <v>0</v>
      </c>
      <c r="AJ152" s="181">
        <v>0</v>
      </c>
      <c r="AK152" s="181">
        <v>0</v>
      </c>
      <c r="AL152" s="181">
        <v>0</v>
      </c>
      <c r="AM152" s="181">
        <v>0</v>
      </c>
      <c r="AN152" s="181">
        <v>0</v>
      </c>
      <c r="AO152" s="181">
        <v>0</v>
      </c>
      <c r="AP152" s="181">
        <v>0</v>
      </c>
      <c r="AQ152" s="181">
        <v>0</v>
      </c>
      <c r="AR152" s="181">
        <v>0</v>
      </c>
      <c r="AS152" s="181">
        <v>0</v>
      </c>
      <c r="AT152" s="181">
        <v>0</v>
      </c>
      <c r="AU152" s="181">
        <v>0</v>
      </c>
      <c r="AV152" s="181">
        <v>0</v>
      </c>
      <c r="AW152" s="181">
        <v>0</v>
      </c>
      <c r="AX152" s="181">
        <v>0</v>
      </c>
      <c r="AY152" s="181">
        <v>0</v>
      </c>
    </row>
    <row r="153" spans="1:51" x14ac:dyDescent="0.5">
      <c r="A153" s="181" t="s">
        <v>127</v>
      </c>
      <c r="B153" s="181" t="s">
        <v>3</v>
      </c>
      <c r="C153" s="181" t="s">
        <v>119</v>
      </c>
      <c r="D153" s="181">
        <v>244</v>
      </c>
      <c r="E153" s="181">
        <v>2422</v>
      </c>
      <c r="F153" s="181">
        <v>1797</v>
      </c>
      <c r="G153" s="181">
        <v>1966</v>
      </c>
      <c r="H153" s="181">
        <v>1292</v>
      </c>
      <c r="I153" s="181">
        <v>5757</v>
      </c>
      <c r="J153" s="181">
        <v>1415</v>
      </c>
      <c r="K153" s="181">
        <v>1123</v>
      </c>
      <c r="L153" s="181">
        <v>1040</v>
      </c>
      <c r="M153" s="181">
        <v>755</v>
      </c>
      <c r="N153" s="181">
        <v>2101</v>
      </c>
      <c r="O153" s="181">
        <v>1930</v>
      </c>
      <c r="P153" s="181">
        <v>3687</v>
      </c>
      <c r="Q153" s="181">
        <v>2392</v>
      </c>
      <c r="R153" s="181">
        <v>5146</v>
      </c>
      <c r="S153" s="181">
        <v>4981</v>
      </c>
      <c r="T153" s="181">
        <v>9289</v>
      </c>
      <c r="U153" s="181">
        <v>6386</v>
      </c>
      <c r="V153" s="181">
        <v>5758</v>
      </c>
      <c r="W153" s="181">
        <v>3643</v>
      </c>
      <c r="X153" s="181">
        <v>1740</v>
      </c>
      <c r="Y153" s="181">
        <v>0</v>
      </c>
      <c r="Z153" s="181">
        <v>0</v>
      </c>
      <c r="AA153" s="181">
        <v>0</v>
      </c>
      <c r="AB153" s="181">
        <v>0</v>
      </c>
      <c r="AC153" s="181">
        <v>0</v>
      </c>
      <c r="AD153" s="181">
        <v>0</v>
      </c>
      <c r="AE153" s="181">
        <v>0</v>
      </c>
      <c r="AF153" s="181">
        <v>0</v>
      </c>
      <c r="AG153" s="181">
        <v>0</v>
      </c>
      <c r="AH153" s="181">
        <v>0</v>
      </c>
      <c r="AI153" s="181">
        <v>0</v>
      </c>
      <c r="AJ153" s="181">
        <v>0</v>
      </c>
      <c r="AK153" s="181">
        <v>0</v>
      </c>
      <c r="AL153" s="181">
        <v>0</v>
      </c>
      <c r="AM153" s="181">
        <v>0</v>
      </c>
      <c r="AN153" s="181">
        <v>0</v>
      </c>
      <c r="AO153" s="181">
        <v>0</v>
      </c>
      <c r="AP153" s="181">
        <v>0</v>
      </c>
      <c r="AQ153" s="181">
        <v>0</v>
      </c>
      <c r="AR153" s="181">
        <v>0</v>
      </c>
      <c r="AS153" s="181">
        <v>0</v>
      </c>
      <c r="AT153" s="181">
        <v>0</v>
      </c>
      <c r="AU153" s="181">
        <v>0</v>
      </c>
      <c r="AV153" s="181">
        <v>0</v>
      </c>
      <c r="AW153" s="181">
        <v>0</v>
      </c>
      <c r="AX153" s="181">
        <v>0</v>
      </c>
      <c r="AY153" s="181">
        <v>0</v>
      </c>
    </row>
    <row r="154" spans="1:51" x14ac:dyDescent="0.5">
      <c r="A154" s="181" t="s">
        <v>127</v>
      </c>
      <c r="B154" s="181" t="s">
        <v>3</v>
      </c>
      <c r="C154" s="181" t="s">
        <v>5</v>
      </c>
      <c r="D154" s="181">
        <v>244</v>
      </c>
      <c r="E154" s="181">
        <v>2422</v>
      </c>
      <c r="F154" s="181">
        <v>1797</v>
      </c>
      <c r="G154" s="181">
        <v>1966</v>
      </c>
      <c r="H154" s="181">
        <v>1292</v>
      </c>
      <c r="I154" s="181">
        <v>5757</v>
      </c>
      <c r="J154" s="181">
        <v>1415</v>
      </c>
      <c r="K154" s="181">
        <v>1123</v>
      </c>
      <c r="L154" s="181">
        <v>1040</v>
      </c>
      <c r="M154" s="181">
        <v>755</v>
      </c>
      <c r="N154" s="181">
        <v>2101</v>
      </c>
      <c r="O154" s="181">
        <v>1930</v>
      </c>
      <c r="P154" s="181">
        <v>3687</v>
      </c>
      <c r="Q154" s="181">
        <v>2392</v>
      </c>
      <c r="R154" s="181">
        <v>5146</v>
      </c>
      <c r="S154" s="181">
        <v>4981</v>
      </c>
      <c r="T154" s="181">
        <v>9289</v>
      </c>
      <c r="U154" s="181">
        <v>6386</v>
      </c>
      <c r="V154" s="181">
        <v>5758</v>
      </c>
      <c r="W154" s="181">
        <v>3643</v>
      </c>
      <c r="X154" s="181">
        <v>1740</v>
      </c>
      <c r="Y154" s="181">
        <v>0</v>
      </c>
      <c r="Z154" s="181">
        <v>0</v>
      </c>
      <c r="AA154" s="181">
        <v>0</v>
      </c>
      <c r="AB154" s="181">
        <v>0</v>
      </c>
      <c r="AC154" s="181">
        <v>0</v>
      </c>
      <c r="AD154" s="181">
        <v>0</v>
      </c>
      <c r="AE154" s="181">
        <v>0</v>
      </c>
      <c r="AF154" s="181">
        <v>0</v>
      </c>
      <c r="AG154" s="181">
        <v>0</v>
      </c>
      <c r="AH154" s="181">
        <v>0</v>
      </c>
      <c r="AI154" s="181">
        <v>0</v>
      </c>
      <c r="AJ154" s="181">
        <v>0</v>
      </c>
      <c r="AK154" s="181">
        <v>0</v>
      </c>
      <c r="AL154" s="181">
        <v>0</v>
      </c>
      <c r="AM154" s="181">
        <v>0</v>
      </c>
      <c r="AN154" s="181">
        <v>0</v>
      </c>
      <c r="AO154" s="181">
        <v>0</v>
      </c>
      <c r="AP154" s="181">
        <v>0</v>
      </c>
      <c r="AQ154" s="181">
        <v>0</v>
      </c>
      <c r="AR154" s="181">
        <v>0</v>
      </c>
      <c r="AS154" s="181">
        <v>0</v>
      </c>
      <c r="AT154" s="181">
        <v>0</v>
      </c>
      <c r="AU154" s="181">
        <v>0</v>
      </c>
      <c r="AV154" s="181">
        <v>0</v>
      </c>
      <c r="AW154" s="181">
        <v>0</v>
      </c>
      <c r="AX154" s="181">
        <v>0</v>
      </c>
      <c r="AY154" s="181">
        <v>0</v>
      </c>
    </row>
    <row r="155" spans="1:51" x14ac:dyDescent="0.5">
      <c r="A155" s="181" t="s">
        <v>43</v>
      </c>
      <c r="B155" s="181" t="s">
        <v>67</v>
      </c>
      <c r="C155" s="181" t="s">
        <v>120</v>
      </c>
      <c r="D155" s="181">
        <v>8327</v>
      </c>
      <c r="E155" s="181">
        <v>12067</v>
      </c>
      <c r="F155" s="181">
        <v>17239</v>
      </c>
      <c r="G155" s="181">
        <v>9284</v>
      </c>
      <c r="H155" s="181">
        <v>7929</v>
      </c>
      <c r="I155" s="181">
        <v>7326</v>
      </c>
      <c r="J155" s="181">
        <v>7655</v>
      </c>
      <c r="K155" s="181">
        <v>10822</v>
      </c>
      <c r="L155" s="181">
        <v>6729</v>
      </c>
      <c r="M155" s="181">
        <v>6456</v>
      </c>
      <c r="N155" s="181">
        <v>6970</v>
      </c>
      <c r="O155" s="181">
        <v>7065</v>
      </c>
      <c r="P155" s="181">
        <v>9682</v>
      </c>
      <c r="Q155" s="181">
        <v>10773</v>
      </c>
      <c r="R155" s="181">
        <v>15377</v>
      </c>
      <c r="S155" s="181">
        <v>8139</v>
      </c>
      <c r="T155" s="181">
        <v>8420</v>
      </c>
      <c r="U155" s="181">
        <v>7556</v>
      </c>
      <c r="V155" s="181">
        <v>11433</v>
      </c>
      <c r="W155" s="181">
        <v>9231</v>
      </c>
      <c r="X155" s="181">
        <v>7927</v>
      </c>
      <c r="Y155" s="181">
        <v>0</v>
      </c>
      <c r="Z155" s="181">
        <v>0</v>
      </c>
      <c r="AA155" s="181">
        <v>0</v>
      </c>
      <c r="AB155" s="181">
        <v>0</v>
      </c>
      <c r="AC155" s="181">
        <v>0</v>
      </c>
      <c r="AD155" s="181">
        <v>0</v>
      </c>
      <c r="AE155" s="181">
        <v>0</v>
      </c>
      <c r="AF155" s="181">
        <v>0</v>
      </c>
      <c r="AG155" s="181">
        <v>0</v>
      </c>
      <c r="AH155" s="181">
        <v>0</v>
      </c>
      <c r="AI155" s="181">
        <v>0</v>
      </c>
      <c r="AJ155" s="181">
        <v>0</v>
      </c>
      <c r="AK155" s="181">
        <v>0</v>
      </c>
      <c r="AL155" s="181">
        <v>0</v>
      </c>
      <c r="AM155" s="181">
        <v>0</v>
      </c>
      <c r="AN155" s="181">
        <v>0</v>
      </c>
      <c r="AO155" s="181">
        <v>0</v>
      </c>
      <c r="AP155" s="181">
        <v>0</v>
      </c>
      <c r="AQ155" s="181">
        <v>0</v>
      </c>
      <c r="AR155" s="181">
        <v>0</v>
      </c>
      <c r="AS155" s="181">
        <v>0</v>
      </c>
      <c r="AT155" s="181">
        <v>0</v>
      </c>
      <c r="AU155" s="181">
        <v>0</v>
      </c>
      <c r="AV155" s="181">
        <v>0</v>
      </c>
      <c r="AW155" s="181">
        <v>0</v>
      </c>
      <c r="AX155" s="181">
        <v>0</v>
      </c>
      <c r="AY155" s="181">
        <v>0</v>
      </c>
    </row>
    <row r="156" spans="1:51" x14ac:dyDescent="0.5">
      <c r="A156" s="181" t="s">
        <v>43</v>
      </c>
      <c r="B156" s="181" t="s">
        <v>67</v>
      </c>
      <c r="C156" s="181" t="s">
        <v>119</v>
      </c>
      <c r="D156" s="181">
        <v>8674</v>
      </c>
      <c r="E156" s="181">
        <v>12067</v>
      </c>
      <c r="F156" s="181">
        <v>17681</v>
      </c>
      <c r="G156" s="181">
        <v>9884</v>
      </c>
      <c r="H156" s="181">
        <v>7929</v>
      </c>
      <c r="I156" s="181">
        <v>7845</v>
      </c>
      <c r="J156" s="181">
        <v>8170</v>
      </c>
      <c r="K156" s="181">
        <v>10997</v>
      </c>
      <c r="L156" s="181">
        <v>7095</v>
      </c>
      <c r="M156" s="181">
        <v>6456</v>
      </c>
      <c r="N156" s="181">
        <v>7020</v>
      </c>
      <c r="O156" s="181">
        <v>7254</v>
      </c>
      <c r="P156" s="181">
        <v>11433</v>
      </c>
      <c r="Q156" s="181">
        <v>11333</v>
      </c>
      <c r="R156" s="181">
        <v>15552</v>
      </c>
      <c r="S156" s="181">
        <v>9104</v>
      </c>
      <c r="T156" s="181">
        <v>8420</v>
      </c>
      <c r="U156" s="181">
        <v>8948</v>
      </c>
      <c r="V156" s="181">
        <v>17018</v>
      </c>
      <c r="W156" s="181">
        <v>10936</v>
      </c>
      <c r="X156" s="181">
        <v>10535</v>
      </c>
      <c r="Y156" s="181">
        <v>0</v>
      </c>
      <c r="Z156" s="181">
        <v>0</v>
      </c>
      <c r="AA156" s="181">
        <v>0</v>
      </c>
      <c r="AB156" s="181">
        <v>0</v>
      </c>
      <c r="AC156" s="181">
        <v>0</v>
      </c>
      <c r="AD156" s="181">
        <v>0</v>
      </c>
      <c r="AE156" s="181">
        <v>0</v>
      </c>
      <c r="AF156" s="181">
        <v>0</v>
      </c>
      <c r="AG156" s="181">
        <v>0</v>
      </c>
      <c r="AH156" s="181">
        <v>0</v>
      </c>
      <c r="AI156" s="181">
        <v>0</v>
      </c>
      <c r="AJ156" s="181">
        <v>0</v>
      </c>
      <c r="AK156" s="181">
        <v>0</v>
      </c>
      <c r="AL156" s="181">
        <v>0</v>
      </c>
      <c r="AM156" s="181">
        <v>0</v>
      </c>
      <c r="AN156" s="181">
        <v>0</v>
      </c>
      <c r="AO156" s="181">
        <v>0</v>
      </c>
      <c r="AP156" s="181">
        <v>0</v>
      </c>
      <c r="AQ156" s="181">
        <v>0</v>
      </c>
      <c r="AR156" s="181">
        <v>0</v>
      </c>
      <c r="AS156" s="181">
        <v>0</v>
      </c>
      <c r="AT156" s="181">
        <v>0</v>
      </c>
      <c r="AU156" s="181">
        <v>0</v>
      </c>
      <c r="AV156" s="181">
        <v>0</v>
      </c>
      <c r="AW156" s="181">
        <v>0</v>
      </c>
      <c r="AX156" s="181">
        <v>0</v>
      </c>
      <c r="AY156" s="181">
        <v>0</v>
      </c>
    </row>
    <row r="157" spans="1:51" x14ac:dyDescent="0.5">
      <c r="A157" s="181" t="s">
        <v>43</v>
      </c>
      <c r="B157" s="181" t="s">
        <v>67</v>
      </c>
      <c r="C157" s="181" t="s">
        <v>5</v>
      </c>
      <c r="D157" s="181">
        <v>8674</v>
      </c>
      <c r="E157" s="181">
        <v>12067</v>
      </c>
      <c r="F157" s="181">
        <v>17681</v>
      </c>
      <c r="G157" s="181">
        <v>9884</v>
      </c>
      <c r="H157" s="181">
        <v>7929</v>
      </c>
      <c r="I157" s="181">
        <v>7845</v>
      </c>
      <c r="J157" s="181">
        <v>8170</v>
      </c>
      <c r="K157" s="181">
        <v>10997</v>
      </c>
      <c r="L157" s="181">
        <v>7095</v>
      </c>
      <c r="M157" s="181">
        <v>6456</v>
      </c>
      <c r="N157" s="181">
        <v>7020</v>
      </c>
      <c r="O157" s="181">
        <v>7254</v>
      </c>
      <c r="P157" s="181">
        <v>11433</v>
      </c>
      <c r="Q157" s="181">
        <v>11333</v>
      </c>
      <c r="R157" s="181">
        <v>15552</v>
      </c>
      <c r="S157" s="181">
        <v>9104</v>
      </c>
      <c r="T157" s="181">
        <v>8420</v>
      </c>
      <c r="U157" s="181">
        <v>8948</v>
      </c>
      <c r="V157" s="181">
        <v>17018</v>
      </c>
      <c r="W157" s="181">
        <v>10936</v>
      </c>
      <c r="X157" s="181">
        <v>10535</v>
      </c>
      <c r="Y157" s="181">
        <v>0</v>
      </c>
      <c r="Z157" s="181">
        <v>0</v>
      </c>
      <c r="AA157" s="181">
        <v>0</v>
      </c>
      <c r="AB157" s="181">
        <v>0</v>
      </c>
      <c r="AC157" s="181">
        <v>0</v>
      </c>
      <c r="AD157" s="181">
        <v>0</v>
      </c>
      <c r="AE157" s="181">
        <v>0</v>
      </c>
      <c r="AF157" s="181">
        <v>0</v>
      </c>
      <c r="AG157" s="181">
        <v>0</v>
      </c>
      <c r="AH157" s="181">
        <v>0</v>
      </c>
      <c r="AI157" s="181">
        <v>0</v>
      </c>
      <c r="AJ157" s="181">
        <v>0</v>
      </c>
      <c r="AK157" s="181">
        <v>0</v>
      </c>
      <c r="AL157" s="181">
        <v>0</v>
      </c>
      <c r="AM157" s="181">
        <v>0</v>
      </c>
      <c r="AN157" s="181">
        <v>0</v>
      </c>
      <c r="AO157" s="181">
        <v>0</v>
      </c>
      <c r="AP157" s="181">
        <v>0</v>
      </c>
      <c r="AQ157" s="181">
        <v>0</v>
      </c>
      <c r="AR157" s="181">
        <v>0</v>
      </c>
      <c r="AS157" s="181">
        <v>0</v>
      </c>
      <c r="AT157" s="181">
        <v>0</v>
      </c>
      <c r="AU157" s="181">
        <v>0</v>
      </c>
      <c r="AV157" s="181">
        <v>0</v>
      </c>
      <c r="AW157" s="181">
        <v>0</v>
      </c>
      <c r="AX157" s="181">
        <v>0</v>
      </c>
      <c r="AY157" s="181">
        <v>0</v>
      </c>
    </row>
    <row r="158" spans="1:51" x14ac:dyDescent="0.5">
      <c r="A158" s="181" t="s">
        <v>43</v>
      </c>
      <c r="B158" s="181" t="s">
        <v>67</v>
      </c>
      <c r="C158" s="181" t="s">
        <v>121</v>
      </c>
      <c r="D158" s="181">
        <v>8327</v>
      </c>
      <c r="E158" s="181">
        <v>12067</v>
      </c>
      <c r="F158" s="181">
        <v>17239</v>
      </c>
      <c r="G158" s="181">
        <v>9284</v>
      </c>
      <c r="H158" s="181">
        <v>7929</v>
      </c>
      <c r="I158" s="181">
        <v>7326</v>
      </c>
      <c r="J158" s="181">
        <v>7655</v>
      </c>
      <c r="K158" s="181">
        <v>10822</v>
      </c>
      <c r="L158" s="181">
        <v>6729</v>
      </c>
      <c r="M158" s="181">
        <v>6456</v>
      </c>
      <c r="N158" s="181">
        <v>6970</v>
      </c>
      <c r="O158" s="181">
        <v>7065</v>
      </c>
      <c r="P158" s="181">
        <v>9682</v>
      </c>
      <c r="Q158" s="181">
        <v>10773</v>
      </c>
      <c r="R158" s="181">
        <v>15377</v>
      </c>
      <c r="S158" s="181">
        <v>8139</v>
      </c>
      <c r="T158" s="181">
        <v>8420</v>
      </c>
      <c r="U158" s="181">
        <v>7556</v>
      </c>
      <c r="V158" s="181">
        <v>11433</v>
      </c>
      <c r="W158" s="181">
        <v>9231</v>
      </c>
      <c r="X158" s="181">
        <v>7927</v>
      </c>
      <c r="Y158" s="181">
        <v>0</v>
      </c>
      <c r="Z158" s="181">
        <v>0</v>
      </c>
      <c r="AA158" s="181">
        <v>0</v>
      </c>
      <c r="AB158" s="181">
        <v>0</v>
      </c>
      <c r="AC158" s="181">
        <v>0</v>
      </c>
      <c r="AD158" s="181">
        <v>0</v>
      </c>
      <c r="AE158" s="181">
        <v>0</v>
      </c>
      <c r="AF158" s="181">
        <v>0</v>
      </c>
      <c r="AG158" s="181">
        <v>0</v>
      </c>
      <c r="AH158" s="181">
        <v>0</v>
      </c>
      <c r="AI158" s="181">
        <v>0</v>
      </c>
      <c r="AJ158" s="181">
        <v>0</v>
      </c>
      <c r="AK158" s="181">
        <v>0</v>
      </c>
      <c r="AL158" s="181">
        <v>0</v>
      </c>
      <c r="AM158" s="181">
        <v>0</v>
      </c>
      <c r="AN158" s="181">
        <v>0</v>
      </c>
      <c r="AO158" s="181">
        <v>0</v>
      </c>
      <c r="AP158" s="181">
        <v>0</v>
      </c>
      <c r="AQ158" s="181">
        <v>0</v>
      </c>
      <c r="AR158" s="181">
        <v>0</v>
      </c>
      <c r="AS158" s="181">
        <v>0</v>
      </c>
      <c r="AT158" s="181">
        <v>0</v>
      </c>
      <c r="AU158" s="181">
        <v>0</v>
      </c>
      <c r="AV158" s="181">
        <v>0</v>
      </c>
      <c r="AW158" s="181">
        <v>0</v>
      </c>
      <c r="AX158" s="181">
        <v>0</v>
      </c>
      <c r="AY158" s="181">
        <v>0</v>
      </c>
    </row>
    <row r="159" spans="1:51" x14ac:dyDescent="0.5">
      <c r="A159" s="181" t="s">
        <v>43</v>
      </c>
      <c r="B159" s="181" t="s">
        <v>3</v>
      </c>
      <c r="C159" s="181" t="s">
        <v>120</v>
      </c>
      <c r="D159" s="181">
        <v>11444</v>
      </c>
      <c r="E159" s="181">
        <v>10626</v>
      </c>
      <c r="F159" s="181">
        <v>18701</v>
      </c>
      <c r="G159" s="181">
        <v>8587</v>
      </c>
      <c r="H159" s="181">
        <v>8917</v>
      </c>
      <c r="I159" s="181">
        <v>9038</v>
      </c>
      <c r="J159" s="181">
        <v>8802</v>
      </c>
      <c r="K159" s="181">
        <v>13061</v>
      </c>
      <c r="L159" s="181">
        <v>8598</v>
      </c>
      <c r="M159" s="181">
        <v>8558</v>
      </c>
      <c r="N159" s="181">
        <v>8065</v>
      </c>
      <c r="O159" s="181">
        <v>8412</v>
      </c>
      <c r="P159" s="181">
        <v>9502</v>
      </c>
      <c r="Q159" s="181">
        <v>9724</v>
      </c>
      <c r="R159" s="181">
        <v>16394</v>
      </c>
      <c r="S159" s="181">
        <v>8427</v>
      </c>
      <c r="T159" s="181">
        <v>8355</v>
      </c>
      <c r="U159" s="181">
        <v>7838</v>
      </c>
      <c r="V159" s="181">
        <v>12180</v>
      </c>
      <c r="W159" s="181">
        <v>9586</v>
      </c>
      <c r="X159" s="181">
        <v>8171</v>
      </c>
      <c r="Y159" s="181">
        <v>0</v>
      </c>
      <c r="Z159" s="181">
        <v>0</v>
      </c>
      <c r="AA159" s="181">
        <v>0</v>
      </c>
      <c r="AB159" s="181">
        <v>0</v>
      </c>
      <c r="AC159" s="181">
        <v>0</v>
      </c>
      <c r="AD159" s="181">
        <v>0</v>
      </c>
      <c r="AE159" s="181">
        <v>0</v>
      </c>
      <c r="AF159" s="181">
        <v>0</v>
      </c>
      <c r="AG159" s="181">
        <v>0</v>
      </c>
      <c r="AH159" s="181">
        <v>0</v>
      </c>
      <c r="AI159" s="181">
        <v>0</v>
      </c>
      <c r="AJ159" s="181">
        <v>0</v>
      </c>
      <c r="AK159" s="181">
        <v>0</v>
      </c>
      <c r="AL159" s="181">
        <v>0</v>
      </c>
      <c r="AM159" s="181">
        <v>0</v>
      </c>
      <c r="AN159" s="181">
        <v>0</v>
      </c>
      <c r="AO159" s="181">
        <v>0</v>
      </c>
      <c r="AP159" s="181">
        <v>0</v>
      </c>
      <c r="AQ159" s="181">
        <v>0</v>
      </c>
      <c r="AR159" s="181">
        <v>0</v>
      </c>
      <c r="AS159" s="181">
        <v>0</v>
      </c>
      <c r="AT159" s="181">
        <v>0</v>
      </c>
      <c r="AU159" s="181">
        <v>0</v>
      </c>
      <c r="AV159" s="181">
        <v>0</v>
      </c>
      <c r="AW159" s="181">
        <v>0</v>
      </c>
      <c r="AX159" s="181">
        <v>0</v>
      </c>
      <c r="AY159" s="181">
        <v>0</v>
      </c>
    </row>
    <row r="160" spans="1:51" x14ac:dyDescent="0.5">
      <c r="A160" s="181" t="s">
        <v>43</v>
      </c>
      <c r="B160" s="181" t="s">
        <v>3</v>
      </c>
      <c r="C160" s="181" t="s">
        <v>119</v>
      </c>
      <c r="D160" s="181">
        <v>12105</v>
      </c>
      <c r="E160" s="181">
        <v>12032</v>
      </c>
      <c r="F160" s="181">
        <v>21518</v>
      </c>
      <c r="G160" s="181">
        <v>13050</v>
      </c>
      <c r="H160" s="181">
        <v>10533</v>
      </c>
      <c r="I160" s="181">
        <v>8744</v>
      </c>
      <c r="J160" s="181">
        <v>11914</v>
      </c>
      <c r="K160" s="181">
        <v>12524</v>
      </c>
      <c r="L160" s="181">
        <v>11587</v>
      </c>
      <c r="M160" s="181">
        <v>10279</v>
      </c>
      <c r="N160" s="181">
        <v>12331</v>
      </c>
      <c r="O160" s="181">
        <v>13200</v>
      </c>
      <c r="P160" s="181">
        <v>12642</v>
      </c>
      <c r="Q160" s="181">
        <v>13519</v>
      </c>
      <c r="R160" s="181">
        <v>71411</v>
      </c>
      <c r="S160" s="181">
        <v>10027</v>
      </c>
      <c r="T160" s="181">
        <v>8271</v>
      </c>
      <c r="U160" s="181">
        <v>10695</v>
      </c>
      <c r="V160" s="181">
        <v>13179</v>
      </c>
      <c r="W160" s="181">
        <v>15442</v>
      </c>
      <c r="X160" s="181">
        <v>14218</v>
      </c>
      <c r="Y160" s="181">
        <v>0</v>
      </c>
      <c r="Z160" s="181">
        <v>0</v>
      </c>
      <c r="AA160" s="181">
        <v>0</v>
      </c>
      <c r="AB160" s="181">
        <v>0</v>
      </c>
      <c r="AC160" s="181">
        <v>0</v>
      </c>
      <c r="AD160" s="181">
        <v>0</v>
      </c>
      <c r="AE160" s="181">
        <v>0</v>
      </c>
      <c r="AF160" s="181">
        <v>0</v>
      </c>
      <c r="AG160" s="181">
        <v>0</v>
      </c>
      <c r="AH160" s="181">
        <v>0</v>
      </c>
      <c r="AI160" s="181">
        <v>0</v>
      </c>
      <c r="AJ160" s="181">
        <v>0</v>
      </c>
      <c r="AK160" s="181">
        <v>0</v>
      </c>
      <c r="AL160" s="181">
        <v>0</v>
      </c>
      <c r="AM160" s="181">
        <v>0</v>
      </c>
      <c r="AN160" s="181">
        <v>0</v>
      </c>
      <c r="AO160" s="181">
        <v>0</v>
      </c>
      <c r="AP160" s="181">
        <v>0</v>
      </c>
      <c r="AQ160" s="181">
        <v>0</v>
      </c>
      <c r="AR160" s="181">
        <v>0</v>
      </c>
      <c r="AS160" s="181">
        <v>0</v>
      </c>
      <c r="AT160" s="181">
        <v>0</v>
      </c>
      <c r="AU160" s="181">
        <v>0</v>
      </c>
      <c r="AV160" s="181">
        <v>0</v>
      </c>
      <c r="AW160" s="181">
        <v>0</v>
      </c>
      <c r="AX160" s="181">
        <v>0</v>
      </c>
      <c r="AY160" s="181">
        <v>0</v>
      </c>
    </row>
    <row r="161" spans="1:51" x14ac:dyDescent="0.5">
      <c r="A161" s="181" t="s">
        <v>43</v>
      </c>
      <c r="B161" s="181" t="s">
        <v>3</v>
      </c>
      <c r="C161" s="181" t="s">
        <v>5</v>
      </c>
      <c r="D161" s="181">
        <v>12105</v>
      </c>
      <c r="E161" s="181">
        <v>12032</v>
      </c>
      <c r="F161" s="181">
        <v>21518</v>
      </c>
      <c r="G161" s="181">
        <v>13050</v>
      </c>
      <c r="H161" s="181">
        <v>10533</v>
      </c>
      <c r="I161" s="181">
        <v>8744</v>
      </c>
      <c r="J161" s="181">
        <v>11914</v>
      </c>
      <c r="K161" s="181">
        <v>12524</v>
      </c>
      <c r="L161" s="181">
        <v>11587</v>
      </c>
      <c r="M161" s="181">
        <v>10279</v>
      </c>
      <c r="N161" s="181">
        <v>12331</v>
      </c>
      <c r="O161" s="181">
        <v>13200</v>
      </c>
      <c r="P161" s="181">
        <v>12642</v>
      </c>
      <c r="Q161" s="181">
        <v>13519</v>
      </c>
      <c r="R161" s="181">
        <v>71411</v>
      </c>
      <c r="S161" s="181">
        <v>10027</v>
      </c>
      <c r="T161" s="181">
        <v>8271</v>
      </c>
      <c r="U161" s="181">
        <v>10695</v>
      </c>
      <c r="V161" s="181">
        <v>13179</v>
      </c>
      <c r="W161" s="181">
        <v>15442</v>
      </c>
      <c r="X161" s="181">
        <v>14218</v>
      </c>
      <c r="Y161" s="181">
        <v>0</v>
      </c>
      <c r="Z161" s="181">
        <v>0</v>
      </c>
      <c r="AA161" s="181">
        <v>0</v>
      </c>
      <c r="AB161" s="181">
        <v>0</v>
      </c>
      <c r="AC161" s="181">
        <v>0</v>
      </c>
      <c r="AD161" s="181">
        <v>0</v>
      </c>
      <c r="AE161" s="181">
        <v>0</v>
      </c>
      <c r="AF161" s="181">
        <v>0</v>
      </c>
      <c r="AG161" s="181">
        <v>0</v>
      </c>
      <c r="AH161" s="181">
        <v>0</v>
      </c>
      <c r="AI161" s="181">
        <v>0</v>
      </c>
      <c r="AJ161" s="181">
        <v>0</v>
      </c>
      <c r="AK161" s="181">
        <v>0</v>
      </c>
      <c r="AL161" s="181">
        <v>0</v>
      </c>
      <c r="AM161" s="181">
        <v>0</v>
      </c>
      <c r="AN161" s="181">
        <v>0</v>
      </c>
      <c r="AO161" s="181">
        <v>0</v>
      </c>
      <c r="AP161" s="181">
        <v>0</v>
      </c>
      <c r="AQ161" s="181">
        <v>0</v>
      </c>
      <c r="AR161" s="181">
        <v>0</v>
      </c>
      <c r="AS161" s="181">
        <v>0</v>
      </c>
      <c r="AT161" s="181">
        <v>0</v>
      </c>
      <c r="AU161" s="181">
        <v>0</v>
      </c>
      <c r="AV161" s="181">
        <v>0</v>
      </c>
      <c r="AW161" s="181">
        <v>0</v>
      </c>
      <c r="AX161" s="181">
        <v>0</v>
      </c>
      <c r="AY161" s="181">
        <v>0</v>
      </c>
    </row>
    <row r="162" spans="1:51" x14ac:dyDescent="0.5">
      <c r="A162" s="181" t="s">
        <v>43</v>
      </c>
      <c r="B162" s="181" t="s">
        <v>3</v>
      </c>
      <c r="C162" s="181" t="s">
        <v>121</v>
      </c>
      <c r="D162" s="181">
        <v>11444</v>
      </c>
      <c r="E162" s="181">
        <v>10626</v>
      </c>
      <c r="F162" s="181">
        <v>18701</v>
      </c>
      <c r="G162" s="181">
        <v>8587</v>
      </c>
      <c r="H162" s="181">
        <v>8917</v>
      </c>
      <c r="I162" s="181">
        <v>9038</v>
      </c>
      <c r="J162" s="181">
        <v>8802</v>
      </c>
      <c r="K162" s="181">
        <v>13061</v>
      </c>
      <c r="L162" s="181">
        <v>8598</v>
      </c>
      <c r="M162" s="181">
        <v>8558</v>
      </c>
      <c r="N162" s="181">
        <v>8065</v>
      </c>
      <c r="O162" s="181">
        <v>8412</v>
      </c>
      <c r="P162" s="181">
        <v>9502</v>
      </c>
      <c r="Q162" s="181">
        <v>9724</v>
      </c>
      <c r="R162" s="181">
        <v>16394</v>
      </c>
      <c r="S162" s="181">
        <v>8427</v>
      </c>
      <c r="T162" s="181">
        <v>8355</v>
      </c>
      <c r="U162" s="181">
        <v>7838</v>
      </c>
      <c r="V162" s="181">
        <v>12180</v>
      </c>
      <c r="W162" s="181">
        <v>9586</v>
      </c>
      <c r="X162" s="181">
        <v>8171</v>
      </c>
      <c r="Y162" s="181">
        <v>0</v>
      </c>
      <c r="Z162" s="181">
        <v>0</v>
      </c>
      <c r="AA162" s="181">
        <v>0</v>
      </c>
      <c r="AB162" s="181">
        <v>0</v>
      </c>
      <c r="AC162" s="181">
        <v>0</v>
      </c>
      <c r="AD162" s="181">
        <v>0</v>
      </c>
      <c r="AE162" s="181">
        <v>0</v>
      </c>
      <c r="AF162" s="181">
        <v>0</v>
      </c>
      <c r="AG162" s="181">
        <v>0</v>
      </c>
      <c r="AH162" s="181">
        <v>0</v>
      </c>
      <c r="AI162" s="181">
        <v>0</v>
      </c>
      <c r="AJ162" s="181">
        <v>0</v>
      </c>
      <c r="AK162" s="181">
        <v>0</v>
      </c>
      <c r="AL162" s="181">
        <v>0</v>
      </c>
      <c r="AM162" s="181">
        <v>0</v>
      </c>
      <c r="AN162" s="181">
        <v>0</v>
      </c>
      <c r="AO162" s="181">
        <v>0</v>
      </c>
      <c r="AP162" s="181">
        <v>0</v>
      </c>
      <c r="AQ162" s="181">
        <v>0</v>
      </c>
      <c r="AR162" s="181">
        <v>0</v>
      </c>
      <c r="AS162" s="181">
        <v>0</v>
      </c>
      <c r="AT162" s="181">
        <v>0</v>
      </c>
      <c r="AU162" s="181">
        <v>0</v>
      </c>
      <c r="AV162" s="181">
        <v>0</v>
      </c>
      <c r="AW162" s="181">
        <v>0</v>
      </c>
      <c r="AX162" s="181">
        <v>0</v>
      </c>
      <c r="AY162" s="181">
        <v>0</v>
      </c>
    </row>
    <row r="163" spans="1:51" x14ac:dyDescent="0.5">
      <c r="A163" s="181" t="s">
        <v>31</v>
      </c>
      <c r="B163" s="181" t="s">
        <v>67</v>
      </c>
      <c r="C163" s="181" t="s">
        <v>120</v>
      </c>
      <c r="D163" s="181">
        <v>0</v>
      </c>
      <c r="E163" s="181">
        <v>0</v>
      </c>
      <c r="F163" s="181">
        <v>0</v>
      </c>
      <c r="G163" s="181">
        <v>0</v>
      </c>
      <c r="H163" s="181">
        <v>0</v>
      </c>
      <c r="I163" s="181">
        <v>0</v>
      </c>
      <c r="J163" s="181">
        <v>0</v>
      </c>
      <c r="K163" s="181">
        <v>0</v>
      </c>
      <c r="L163" s="181">
        <v>0</v>
      </c>
      <c r="M163" s="181">
        <v>0</v>
      </c>
      <c r="N163" s="181">
        <v>0</v>
      </c>
      <c r="O163" s="181">
        <v>0</v>
      </c>
      <c r="P163" s="181">
        <v>0</v>
      </c>
      <c r="Q163" s="181">
        <v>0</v>
      </c>
      <c r="R163" s="181">
        <v>0</v>
      </c>
      <c r="S163" s="181">
        <v>0</v>
      </c>
      <c r="T163" s="181">
        <v>0</v>
      </c>
      <c r="U163" s="181">
        <v>0</v>
      </c>
      <c r="V163" s="181">
        <v>0</v>
      </c>
      <c r="W163" s="181">
        <v>-14231</v>
      </c>
      <c r="X163" s="181">
        <v>-13625</v>
      </c>
      <c r="Y163" s="181">
        <v>0</v>
      </c>
      <c r="Z163" s="181">
        <v>0</v>
      </c>
      <c r="AA163" s="181">
        <v>0</v>
      </c>
      <c r="AB163" s="181">
        <v>0</v>
      </c>
      <c r="AC163" s="181">
        <v>0</v>
      </c>
      <c r="AD163" s="181">
        <v>0</v>
      </c>
      <c r="AE163" s="181">
        <v>0</v>
      </c>
      <c r="AF163" s="181">
        <v>0</v>
      </c>
      <c r="AG163" s="181">
        <v>0</v>
      </c>
      <c r="AH163" s="181">
        <v>0</v>
      </c>
      <c r="AI163" s="181">
        <v>0</v>
      </c>
      <c r="AJ163" s="181">
        <v>0</v>
      </c>
      <c r="AK163" s="181">
        <v>0</v>
      </c>
      <c r="AL163" s="181">
        <v>0</v>
      </c>
      <c r="AM163" s="181">
        <v>0</v>
      </c>
      <c r="AN163" s="181">
        <v>0</v>
      </c>
      <c r="AO163" s="181">
        <v>0</v>
      </c>
      <c r="AP163" s="181">
        <v>0</v>
      </c>
      <c r="AQ163" s="181">
        <v>0</v>
      </c>
      <c r="AR163" s="181">
        <v>0</v>
      </c>
      <c r="AS163" s="181">
        <v>0</v>
      </c>
      <c r="AT163" s="181">
        <v>0</v>
      </c>
      <c r="AU163" s="181">
        <v>0</v>
      </c>
      <c r="AV163" s="181">
        <v>0</v>
      </c>
      <c r="AW163" s="181">
        <v>0</v>
      </c>
      <c r="AX163" s="181">
        <v>0</v>
      </c>
      <c r="AY163" s="181">
        <v>0</v>
      </c>
    </row>
    <row r="164" spans="1:51" x14ac:dyDescent="0.5">
      <c r="A164" s="181" t="s">
        <v>31</v>
      </c>
      <c r="B164" s="181" t="s">
        <v>67</v>
      </c>
      <c r="C164" s="181" t="s">
        <v>119</v>
      </c>
      <c r="D164" s="181">
        <v>0</v>
      </c>
      <c r="E164" s="181">
        <v>0</v>
      </c>
      <c r="F164" s="181">
        <v>0</v>
      </c>
      <c r="G164" s="181">
        <v>0</v>
      </c>
      <c r="H164" s="181">
        <v>0</v>
      </c>
      <c r="I164" s="181">
        <v>0</v>
      </c>
      <c r="J164" s="181">
        <v>0</v>
      </c>
      <c r="K164" s="181">
        <v>0</v>
      </c>
      <c r="L164" s="181">
        <v>0</v>
      </c>
      <c r="M164" s="181">
        <v>0</v>
      </c>
      <c r="N164" s="181">
        <v>0</v>
      </c>
      <c r="O164" s="181">
        <v>0</v>
      </c>
      <c r="P164" s="181">
        <v>0</v>
      </c>
      <c r="Q164" s="181">
        <v>0</v>
      </c>
      <c r="R164" s="181">
        <v>0</v>
      </c>
      <c r="S164" s="181">
        <v>0</v>
      </c>
      <c r="T164" s="181">
        <v>0</v>
      </c>
      <c r="U164" s="181">
        <v>0</v>
      </c>
      <c r="V164" s="181">
        <v>0</v>
      </c>
      <c r="W164" s="181">
        <v>-14231</v>
      </c>
      <c r="X164" s="181">
        <v>-13625</v>
      </c>
      <c r="Y164" s="181">
        <v>0</v>
      </c>
      <c r="Z164" s="181">
        <v>0</v>
      </c>
      <c r="AA164" s="181">
        <v>0</v>
      </c>
      <c r="AB164" s="181">
        <v>0</v>
      </c>
      <c r="AC164" s="181">
        <v>0</v>
      </c>
      <c r="AD164" s="181">
        <v>0</v>
      </c>
      <c r="AE164" s="181">
        <v>0</v>
      </c>
      <c r="AF164" s="181">
        <v>0</v>
      </c>
      <c r="AG164" s="181">
        <v>0</v>
      </c>
      <c r="AH164" s="181">
        <v>0</v>
      </c>
      <c r="AI164" s="181">
        <v>0</v>
      </c>
      <c r="AJ164" s="181">
        <v>0</v>
      </c>
      <c r="AK164" s="181">
        <v>0</v>
      </c>
      <c r="AL164" s="181">
        <v>0</v>
      </c>
      <c r="AM164" s="181">
        <v>0</v>
      </c>
      <c r="AN164" s="181">
        <v>0</v>
      </c>
      <c r="AO164" s="181">
        <v>0</v>
      </c>
      <c r="AP164" s="181">
        <v>0</v>
      </c>
      <c r="AQ164" s="181">
        <v>0</v>
      </c>
      <c r="AR164" s="181">
        <v>0</v>
      </c>
      <c r="AS164" s="181">
        <v>0</v>
      </c>
      <c r="AT164" s="181">
        <v>0</v>
      </c>
      <c r="AU164" s="181">
        <v>0</v>
      </c>
      <c r="AV164" s="181">
        <v>0</v>
      </c>
      <c r="AW164" s="181">
        <v>0</v>
      </c>
      <c r="AX164" s="181">
        <v>0</v>
      </c>
      <c r="AY164" s="181">
        <v>0</v>
      </c>
    </row>
    <row r="165" spans="1:51" x14ac:dyDescent="0.5">
      <c r="A165" s="181" t="s">
        <v>31</v>
      </c>
      <c r="B165" s="181" t="s">
        <v>67</v>
      </c>
      <c r="C165" s="181" t="s">
        <v>5</v>
      </c>
      <c r="D165" s="181">
        <v>0</v>
      </c>
      <c r="E165" s="181">
        <v>0</v>
      </c>
      <c r="F165" s="181">
        <v>0</v>
      </c>
      <c r="G165" s="181">
        <v>0</v>
      </c>
      <c r="H165" s="181">
        <v>0</v>
      </c>
      <c r="I165" s="181">
        <v>0</v>
      </c>
      <c r="J165" s="181">
        <v>0</v>
      </c>
      <c r="K165" s="181">
        <v>0</v>
      </c>
      <c r="L165" s="181">
        <v>0</v>
      </c>
      <c r="M165" s="181">
        <v>0</v>
      </c>
      <c r="N165" s="181">
        <v>0</v>
      </c>
      <c r="O165" s="181">
        <v>0</v>
      </c>
      <c r="P165" s="181">
        <v>0</v>
      </c>
      <c r="Q165" s="181">
        <v>0</v>
      </c>
      <c r="R165" s="181">
        <v>0</v>
      </c>
      <c r="S165" s="181">
        <v>0</v>
      </c>
      <c r="T165" s="181">
        <v>0</v>
      </c>
      <c r="U165" s="181">
        <v>0</v>
      </c>
      <c r="V165" s="181">
        <v>0</v>
      </c>
      <c r="W165" s="181">
        <v>-14231</v>
      </c>
      <c r="X165" s="181">
        <v>-13625</v>
      </c>
      <c r="Y165" s="181">
        <v>0</v>
      </c>
      <c r="Z165" s="181">
        <v>0</v>
      </c>
      <c r="AA165" s="181">
        <v>0</v>
      </c>
      <c r="AB165" s="181">
        <v>0</v>
      </c>
      <c r="AC165" s="181">
        <v>0</v>
      </c>
      <c r="AD165" s="181">
        <v>0</v>
      </c>
      <c r="AE165" s="181">
        <v>0</v>
      </c>
      <c r="AF165" s="181">
        <v>0</v>
      </c>
      <c r="AG165" s="181">
        <v>0</v>
      </c>
      <c r="AH165" s="181">
        <v>0</v>
      </c>
      <c r="AI165" s="181">
        <v>0</v>
      </c>
      <c r="AJ165" s="181">
        <v>0</v>
      </c>
      <c r="AK165" s="181">
        <v>0</v>
      </c>
      <c r="AL165" s="181">
        <v>0</v>
      </c>
      <c r="AM165" s="181">
        <v>0</v>
      </c>
      <c r="AN165" s="181">
        <v>0</v>
      </c>
      <c r="AO165" s="181">
        <v>0</v>
      </c>
      <c r="AP165" s="181">
        <v>0</v>
      </c>
      <c r="AQ165" s="181">
        <v>0</v>
      </c>
      <c r="AR165" s="181">
        <v>0</v>
      </c>
      <c r="AS165" s="181">
        <v>0</v>
      </c>
      <c r="AT165" s="181">
        <v>0</v>
      </c>
      <c r="AU165" s="181">
        <v>0</v>
      </c>
      <c r="AV165" s="181">
        <v>0</v>
      </c>
      <c r="AW165" s="181">
        <v>0</v>
      </c>
      <c r="AX165" s="181">
        <v>0</v>
      </c>
      <c r="AY165" s="181">
        <v>0</v>
      </c>
    </row>
    <row r="166" spans="1:51" x14ac:dyDescent="0.5">
      <c r="A166" s="181" t="s">
        <v>31</v>
      </c>
      <c r="B166" s="181" t="s">
        <v>67</v>
      </c>
      <c r="C166" s="181" t="s">
        <v>121</v>
      </c>
      <c r="D166" s="181">
        <v>0</v>
      </c>
      <c r="E166" s="181">
        <v>0</v>
      </c>
      <c r="F166" s="181">
        <v>0</v>
      </c>
      <c r="G166" s="181">
        <v>0</v>
      </c>
      <c r="H166" s="181">
        <v>0</v>
      </c>
      <c r="I166" s="181">
        <v>0</v>
      </c>
      <c r="J166" s="181">
        <v>0</v>
      </c>
      <c r="K166" s="181">
        <v>0</v>
      </c>
      <c r="L166" s="181">
        <v>0</v>
      </c>
      <c r="M166" s="181">
        <v>0</v>
      </c>
      <c r="N166" s="181">
        <v>0</v>
      </c>
      <c r="O166" s="181">
        <v>0</v>
      </c>
      <c r="P166" s="181">
        <v>0</v>
      </c>
      <c r="Q166" s="181">
        <v>0</v>
      </c>
      <c r="R166" s="181">
        <v>0</v>
      </c>
      <c r="S166" s="181">
        <v>0</v>
      </c>
      <c r="T166" s="181">
        <v>0</v>
      </c>
      <c r="U166" s="181">
        <v>0</v>
      </c>
      <c r="V166" s="181">
        <v>0</v>
      </c>
      <c r="W166" s="181">
        <v>-14231</v>
      </c>
      <c r="X166" s="181">
        <v>-13625</v>
      </c>
      <c r="Y166" s="181">
        <v>0</v>
      </c>
      <c r="Z166" s="181">
        <v>0</v>
      </c>
      <c r="AA166" s="181">
        <v>0</v>
      </c>
      <c r="AB166" s="181">
        <v>0</v>
      </c>
      <c r="AC166" s="181">
        <v>0</v>
      </c>
      <c r="AD166" s="181">
        <v>0</v>
      </c>
      <c r="AE166" s="181">
        <v>0</v>
      </c>
      <c r="AF166" s="181">
        <v>0</v>
      </c>
      <c r="AG166" s="181">
        <v>0</v>
      </c>
      <c r="AH166" s="181">
        <v>0</v>
      </c>
      <c r="AI166" s="181">
        <v>0</v>
      </c>
      <c r="AJ166" s="181">
        <v>0</v>
      </c>
      <c r="AK166" s="181">
        <v>0</v>
      </c>
      <c r="AL166" s="181">
        <v>0</v>
      </c>
      <c r="AM166" s="181">
        <v>0</v>
      </c>
      <c r="AN166" s="181">
        <v>0</v>
      </c>
      <c r="AO166" s="181">
        <v>0</v>
      </c>
      <c r="AP166" s="181">
        <v>0</v>
      </c>
      <c r="AQ166" s="181">
        <v>0</v>
      </c>
      <c r="AR166" s="181">
        <v>0</v>
      </c>
      <c r="AS166" s="181">
        <v>0</v>
      </c>
      <c r="AT166" s="181">
        <v>0</v>
      </c>
      <c r="AU166" s="181">
        <v>0</v>
      </c>
      <c r="AV166" s="181">
        <v>0</v>
      </c>
      <c r="AW166" s="181">
        <v>0</v>
      </c>
      <c r="AX166" s="181">
        <v>0</v>
      </c>
      <c r="AY166" s="181">
        <v>0</v>
      </c>
    </row>
    <row r="167" spans="1:51" x14ac:dyDescent="0.5">
      <c r="A167" s="181" t="s">
        <v>31</v>
      </c>
      <c r="B167" s="181" t="s">
        <v>3</v>
      </c>
      <c r="C167" s="181" t="s">
        <v>120</v>
      </c>
      <c r="D167" s="181">
        <v>0</v>
      </c>
      <c r="E167" s="181">
        <v>0</v>
      </c>
      <c r="F167" s="181">
        <v>0</v>
      </c>
      <c r="G167" s="181">
        <v>0</v>
      </c>
      <c r="H167" s="181">
        <v>0</v>
      </c>
      <c r="I167" s="181">
        <v>0</v>
      </c>
      <c r="J167" s="181">
        <v>0</v>
      </c>
      <c r="K167" s="181">
        <v>0</v>
      </c>
      <c r="L167" s="181">
        <v>0</v>
      </c>
      <c r="M167" s="181">
        <v>0</v>
      </c>
      <c r="N167" s="181">
        <v>0</v>
      </c>
      <c r="O167" s="181">
        <v>0</v>
      </c>
      <c r="P167" s="181">
        <v>0</v>
      </c>
      <c r="Q167" s="181">
        <v>0</v>
      </c>
      <c r="R167" s="181">
        <v>0</v>
      </c>
      <c r="S167" s="181">
        <v>0</v>
      </c>
      <c r="T167" s="181">
        <v>0</v>
      </c>
      <c r="U167" s="181">
        <v>0</v>
      </c>
      <c r="V167" s="181">
        <v>0</v>
      </c>
      <c r="W167" s="181">
        <v>-16535</v>
      </c>
      <c r="X167" s="181">
        <v>-16579</v>
      </c>
      <c r="Y167" s="181">
        <v>0</v>
      </c>
      <c r="Z167" s="181">
        <v>0</v>
      </c>
      <c r="AA167" s="181">
        <v>0</v>
      </c>
      <c r="AB167" s="181">
        <v>0</v>
      </c>
      <c r="AC167" s="181">
        <v>0</v>
      </c>
      <c r="AD167" s="181">
        <v>0</v>
      </c>
      <c r="AE167" s="181">
        <v>0</v>
      </c>
      <c r="AF167" s="181">
        <v>0</v>
      </c>
      <c r="AG167" s="181">
        <v>0</v>
      </c>
      <c r="AH167" s="181">
        <v>0</v>
      </c>
      <c r="AI167" s="181">
        <v>0</v>
      </c>
      <c r="AJ167" s="181">
        <v>0</v>
      </c>
      <c r="AK167" s="181">
        <v>0</v>
      </c>
      <c r="AL167" s="181">
        <v>0</v>
      </c>
      <c r="AM167" s="181">
        <v>0</v>
      </c>
      <c r="AN167" s="181">
        <v>0</v>
      </c>
      <c r="AO167" s="181">
        <v>0</v>
      </c>
      <c r="AP167" s="181">
        <v>0</v>
      </c>
      <c r="AQ167" s="181">
        <v>0</v>
      </c>
      <c r="AR167" s="181">
        <v>0</v>
      </c>
      <c r="AS167" s="181">
        <v>0</v>
      </c>
      <c r="AT167" s="181">
        <v>0</v>
      </c>
      <c r="AU167" s="181">
        <v>0</v>
      </c>
      <c r="AV167" s="181">
        <v>0</v>
      </c>
      <c r="AW167" s="181">
        <v>0</v>
      </c>
      <c r="AX167" s="181">
        <v>0</v>
      </c>
      <c r="AY167" s="181">
        <v>0</v>
      </c>
    </row>
    <row r="168" spans="1:51" x14ac:dyDescent="0.5">
      <c r="A168" s="181" t="s">
        <v>31</v>
      </c>
      <c r="B168" s="181" t="s">
        <v>3</v>
      </c>
      <c r="C168" s="181" t="s">
        <v>119</v>
      </c>
      <c r="D168" s="181">
        <v>0</v>
      </c>
      <c r="E168" s="181">
        <v>0</v>
      </c>
      <c r="F168" s="181">
        <v>0</v>
      </c>
      <c r="G168" s="181">
        <v>0</v>
      </c>
      <c r="H168" s="181">
        <v>0</v>
      </c>
      <c r="I168" s="181">
        <v>0</v>
      </c>
      <c r="J168" s="181">
        <v>0</v>
      </c>
      <c r="K168" s="181">
        <v>0</v>
      </c>
      <c r="L168" s="181">
        <v>0</v>
      </c>
      <c r="M168" s="181">
        <v>0</v>
      </c>
      <c r="N168" s="181">
        <v>0</v>
      </c>
      <c r="O168" s="181">
        <v>0</v>
      </c>
      <c r="P168" s="181">
        <v>0</v>
      </c>
      <c r="Q168" s="181">
        <v>0</v>
      </c>
      <c r="R168" s="181">
        <v>0</v>
      </c>
      <c r="S168" s="181">
        <v>0</v>
      </c>
      <c r="T168" s="181">
        <v>0</v>
      </c>
      <c r="U168" s="181">
        <v>0</v>
      </c>
      <c r="V168" s="181">
        <v>0</v>
      </c>
      <c r="W168" s="181">
        <v>-16535</v>
      </c>
      <c r="X168" s="181">
        <v>-16579</v>
      </c>
      <c r="Y168" s="181">
        <v>0</v>
      </c>
      <c r="Z168" s="181">
        <v>0</v>
      </c>
      <c r="AA168" s="181">
        <v>0</v>
      </c>
      <c r="AB168" s="181">
        <v>0</v>
      </c>
      <c r="AC168" s="181">
        <v>0</v>
      </c>
      <c r="AD168" s="181">
        <v>0</v>
      </c>
      <c r="AE168" s="181">
        <v>0</v>
      </c>
      <c r="AF168" s="181">
        <v>0</v>
      </c>
      <c r="AG168" s="181">
        <v>0</v>
      </c>
      <c r="AH168" s="181">
        <v>0</v>
      </c>
      <c r="AI168" s="181">
        <v>0</v>
      </c>
      <c r="AJ168" s="181">
        <v>0</v>
      </c>
      <c r="AK168" s="181">
        <v>0</v>
      </c>
      <c r="AL168" s="181">
        <v>0</v>
      </c>
      <c r="AM168" s="181">
        <v>0</v>
      </c>
      <c r="AN168" s="181">
        <v>0</v>
      </c>
      <c r="AO168" s="181">
        <v>0</v>
      </c>
      <c r="AP168" s="181">
        <v>0</v>
      </c>
      <c r="AQ168" s="181">
        <v>0</v>
      </c>
      <c r="AR168" s="181">
        <v>0</v>
      </c>
      <c r="AS168" s="181">
        <v>0</v>
      </c>
      <c r="AT168" s="181">
        <v>0</v>
      </c>
      <c r="AU168" s="181">
        <v>0</v>
      </c>
      <c r="AV168" s="181">
        <v>0</v>
      </c>
      <c r="AW168" s="181">
        <v>0</v>
      </c>
      <c r="AX168" s="181">
        <v>0</v>
      </c>
      <c r="AY168" s="181">
        <v>0</v>
      </c>
    </row>
    <row r="169" spans="1:51" x14ac:dyDescent="0.5">
      <c r="A169" s="181" t="s">
        <v>31</v>
      </c>
      <c r="B169" s="181" t="s">
        <v>3</v>
      </c>
      <c r="C169" s="181" t="s">
        <v>5</v>
      </c>
      <c r="D169" s="181">
        <v>0</v>
      </c>
      <c r="E169" s="181">
        <v>0</v>
      </c>
      <c r="F169" s="181">
        <v>0</v>
      </c>
      <c r="G169" s="181">
        <v>0</v>
      </c>
      <c r="H169" s="181">
        <v>0</v>
      </c>
      <c r="I169" s="181">
        <v>0</v>
      </c>
      <c r="J169" s="181">
        <v>0</v>
      </c>
      <c r="K169" s="181">
        <v>0</v>
      </c>
      <c r="L169" s="181">
        <v>0</v>
      </c>
      <c r="M169" s="181">
        <v>0</v>
      </c>
      <c r="N169" s="181">
        <v>0</v>
      </c>
      <c r="O169" s="181">
        <v>0</v>
      </c>
      <c r="P169" s="181">
        <v>0</v>
      </c>
      <c r="Q169" s="181">
        <v>0</v>
      </c>
      <c r="R169" s="181">
        <v>0</v>
      </c>
      <c r="S169" s="181">
        <v>0</v>
      </c>
      <c r="T169" s="181">
        <v>0</v>
      </c>
      <c r="U169" s="181">
        <v>0</v>
      </c>
      <c r="V169" s="181">
        <v>0</v>
      </c>
      <c r="W169" s="181">
        <v>-16535</v>
      </c>
      <c r="X169" s="181">
        <v>-16579</v>
      </c>
      <c r="Y169" s="181">
        <v>0</v>
      </c>
      <c r="Z169" s="181">
        <v>0</v>
      </c>
      <c r="AA169" s="181">
        <v>0</v>
      </c>
      <c r="AB169" s="181">
        <v>0</v>
      </c>
      <c r="AC169" s="181">
        <v>0</v>
      </c>
      <c r="AD169" s="181">
        <v>0</v>
      </c>
      <c r="AE169" s="181">
        <v>0</v>
      </c>
      <c r="AF169" s="181">
        <v>0</v>
      </c>
      <c r="AG169" s="181">
        <v>0</v>
      </c>
      <c r="AH169" s="181">
        <v>0</v>
      </c>
      <c r="AI169" s="181">
        <v>0</v>
      </c>
      <c r="AJ169" s="181">
        <v>0</v>
      </c>
      <c r="AK169" s="181">
        <v>0</v>
      </c>
      <c r="AL169" s="181">
        <v>0</v>
      </c>
      <c r="AM169" s="181">
        <v>0</v>
      </c>
      <c r="AN169" s="181">
        <v>0</v>
      </c>
      <c r="AO169" s="181">
        <v>0</v>
      </c>
      <c r="AP169" s="181">
        <v>0</v>
      </c>
      <c r="AQ169" s="181">
        <v>0</v>
      </c>
      <c r="AR169" s="181">
        <v>0</v>
      </c>
      <c r="AS169" s="181">
        <v>0</v>
      </c>
      <c r="AT169" s="181">
        <v>0</v>
      </c>
      <c r="AU169" s="181">
        <v>0</v>
      </c>
      <c r="AV169" s="181">
        <v>0</v>
      </c>
      <c r="AW169" s="181">
        <v>0</v>
      </c>
      <c r="AX169" s="181">
        <v>0</v>
      </c>
      <c r="AY169" s="181">
        <v>0</v>
      </c>
    </row>
    <row r="170" spans="1:51" x14ac:dyDescent="0.5">
      <c r="A170" s="181" t="s">
        <v>31</v>
      </c>
      <c r="B170" s="181" t="s">
        <v>3</v>
      </c>
      <c r="C170" s="181" t="s">
        <v>121</v>
      </c>
      <c r="D170" s="181">
        <v>0</v>
      </c>
      <c r="E170" s="181">
        <v>0</v>
      </c>
      <c r="F170" s="181">
        <v>0</v>
      </c>
      <c r="G170" s="181">
        <v>0</v>
      </c>
      <c r="H170" s="181">
        <v>0</v>
      </c>
      <c r="I170" s="181">
        <v>0</v>
      </c>
      <c r="J170" s="181">
        <v>0</v>
      </c>
      <c r="K170" s="181">
        <v>0</v>
      </c>
      <c r="L170" s="181">
        <v>0</v>
      </c>
      <c r="M170" s="181">
        <v>0</v>
      </c>
      <c r="N170" s="181">
        <v>0</v>
      </c>
      <c r="O170" s="181">
        <v>0</v>
      </c>
      <c r="P170" s="181">
        <v>0</v>
      </c>
      <c r="Q170" s="181">
        <v>0</v>
      </c>
      <c r="R170" s="181">
        <v>0</v>
      </c>
      <c r="S170" s="181">
        <v>0</v>
      </c>
      <c r="T170" s="181">
        <v>0</v>
      </c>
      <c r="U170" s="181">
        <v>0</v>
      </c>
      <c r="V170" s="181">
        <v>0</v>
      </c>
      <c r="W170" s="181">
        <v>-16535</v>
      </c>
      <c r="X170" s="181">
        <v>-16579</v>
      </c>
      <c r="Y170" s="181">
        <v>0</v>
      </c>
      <c r="Z170" s="181">
        <v>0</v>
      </c>
      <c r="AA170" s="181">
        <v>0</v>
      </c>
      <c r="AB170" s="181">
        <v>0</v>
      </c>
      <c r="AC170" s="181">
        <v>0</v>
      </c>
      <c r="AD170" s="181">
        <v>0</v>
      </c>
      <c r="AE170" s="181">
        <v>0</v>
      </c>
      <c r="AF170" s="181">
        <v>0</v>
      </c>
      <c r="AG170" s="181">
        <v>0</v>
      </c>
      <c r="AH170" s="181">
        <v>0</v>
      </c>
      <c r="AI170" s="181">
        <v>0</v>
      </c>
      <c r="AJ170" s="181">
        <v>0</v>
      </c>
      <c r="AK170" s="181">
        <v>0</v>
      </c>
      <c r="AL170" s="181">
        <v>0</v>
      </c>
      <c r="AM170" s="181">
        <v>0</v>
      </c>
      <c r="AN170" s="181">
        <v>0</v>
      </c>
      <c r="AO170" s="181">
        <v>0</v>
      </c>
      <c r="AP170" s="181">
        <v>0</v>
      </c>
      <c r="AQ170" s="181">
        <v>0</v>
      </c>
      <c r="AR170" s="181">
        <v>0</v>
      </c>
      <c r="AS170" s="181">
        <v>0</v>
      </c>
      <c r="AT170" s="181">
        <v>0</v>
      </c>
      <c r="AU170" s="181">
        <v>0</v>
      </c>
      <c r="AV170" s="181">
        <v>0</v>
      </c>
      <c r="AW170" s="181">
        <v>0</v>
      </c>
      <c r="AX170" s="181">
        <v>0</v>
      </c>
      <c r="AY170" s="1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>
    <oddFooter>&amp;C&amp;1#&amp;"Times New Roman"&amp;10&amp;K000000UNCLASSIFIED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5.75" x14ac:dyDescent="0.5"/>
  <sheetData>
    <row r="1" spans="1:2" x14ac:dyDescent="0.5">
      <c r="A1" s="182" t="s">
        <v>70</v>
      </c>
      <c r="B1" s="182" t="s">
        <v>128</v>
      </c>
    </row>
    <row r="2" spans="1:2" x14ac:dyDescent="0.5">
      <c r="A2" s="182" t="s">
        <v>119</v>
      </c>
      <c r="B2" s="182">
        <v>61</v>
      </c>
    </row>
    <row r="3" spans="1:2" x14ac:dyDescent="0.5">
      <c r="A3" s="182" t="s">
        <v>5</v>
      </c>
      <c r="B3" s="182">
        <v>49</v>
      </c>
    </row>
    <row r="4" spans="1:2" x14ac:dyDescent="0.5">
      <c r="A4" s="182" t="s">
        <v>120</v>
      </c>
      <c r="B4" s="182">
        <v>48</v>
      </c>
    </row>
    <row r="5" spans="1:2" x14ac:dyDescent="0.5">
      <c r="A5" s="182" t="s">
        <v>121</v>
      </c>
      <c r="B5" s="182">
        <v>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>
    <oddFooter>&amp;C&amp;1#&amp;"Times New Roman"&amp;10&amp;K000000UNCLASSIFIED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 P&amp;L</vt:lpstr>
      <vt:lpstr>IS_Reformat</vt:lpstr>
      <vt:lpstr>Stores</vt:lpstr>
      <vt:lpstr>IS_Data</vt:lpstr>
      <vt:lpstr>Versions</vt:lpstr>
      <vt:lpstr>'Summary P&amp;L'!_bdm.404636a639c6442d94377232210d5392.edm</vt:lpstr>
      <vt:lpstr>'Summary P&amp;L'!_bdm.f914970424d3425da66d80663fb5af02.edm</vt:lpstr>
      <vt:lpstr>'Summary P&amp;L'!Print_Area</vt:lpstr>
      <vt:lpstr>'Summary P&amp;L'!Print_Titles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neil.kern</cp:lastModifiedBy>
  <dcterms:created xsi:type="dcterms:W3CDTF">2016-06-03T19:18:20Z</dcterms:created>
  <dcterms:modified xsi:type="dcterms:W3CDTF">2019-12-31T15:58:07Z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2b513433-1823-4013-a662-67dec4fde759</vt:lpwstr>
  </property>
  <property fmtid="{D5CDD505-2E9C-101B-9397-08002B2CF9AE}" pid="4" name="ConnectionInfosStorage">
    <vt:lpwstr>WorkbookXmlParts</vt:lpwstr>
  </property>
  <property fmtid="{D5CDD505-2E9C-101B-9397-08002B2CF9AE}" pid="5" name="MSIP_Label_1665d9ee-429a-4d5f-97cc-cfb56e044a6e_Enabled">
    <vt:lpwstr>True</vt:lpwstr>
  </property>
  <property fmtid="{D5CDD505-2E9C-101B-9397-08002B2CF9AE}" pid="6" name="MSIP_Label_1665d9ee-429a-4d5f-97cc-cfb56e044a6e_SiteId">
    <vt:lpwstr>66cf5074-5afe-48d1-a691-a12b2121f44b</vt:lpwstr>
  </property>
  <property fmtid="{D5CDD505-2E9C-101B-9397-08002B2CF9AE}" pid="7" name="MSIP_Label_1665d9ee-429a-4d5f-97cc-cfb56e044a6e_Owner">
    <vt:lpwstr>KernNM@state.gov</vt:lpwstr>
  </property>
  <property fmtid="{D5CDD505-2E9C-101B-9397-08002B2CF9AE}" pid="8" name="MSIP_Label_1665d9ee-429a-4d5f-97cc-cfb56e044a6e_SetDate">
    <vt:lpwstr>2019-09-26T16:08:12.9413264Z</vt:lpwstr>
  </property>
  <property fmtid="{D5CDD505-2E9C-101B-9397-08002B2CF9AE}" pid="9" name="MSIP_Label_1665d9ee-429a-4d5f-97cc-cfb56e044a6e_Name">
    <vt:lpwstr>Unclassified</vt:lpwstr>
  </property>
  <property fmtid="{D5CDD505-2E9C-101B-9397-08002B2CF9AE}" pid="10" name="MSIP_Label_1665d9ee-429a-4d5f-97cc-cfb56e044a6e_Application">
    <vt:lpwstr>Microsoft Azure Information Protection</vt:lpwstr>
  </property>
  <property fmtid="{D5CDD505-2E9C-101B-9397-08002B2CF9AE}" pid="11" name="MSIP_Label_1665d9ee-429a-4d5f-97cc-cfb56e044a6e_ActionId">
    <vt:lpwstr>6850de8a-2369-47f3-8755-d89808de95b6</vt:lpwstr>
  </property>
  <property fmtid="{D5CDD505-2E9C-101B-9397-08002B2CF9AE}" pid="12" name="MSIP_Label_1665d9ee-429a-4d5f-97cc-cfb56e044a6e_Extended_MSFT_Method">
    <vt:lpwstr>Manual</vt:lpwstr>
  </property>
  <property fmtid="{D5CDD505-2E9C-101B-9397-08002B2CF9AE}" pid="13" name="Sensitivity">
    <vt:lpwstr>Unclassified</vt:lpwstr>
  </property>
</Properties>
</file>