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il.kern\Desktop\Libs\"/>
    </mc:Choice>
  </mc:AlternateContent>
  <xr:revisionPtr revIDLastSave="0" documentId="13_ncr:1_{AD92B48C-D83B-4694-B836-CD23C5804439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Summary P&amp;L" sheetId="1" r:id="rId1"/>
    <sheet name="IS_Reformat" sheetId="2" state="hidden" r:id="rId2"/>
    <sheet name="Ref" sheetId="3" state="hidden" r:id="rId3"/>
    <sheet name="IS_Data" sheetId="4" state="hidden" r:id="rId4"/>
    <sheet name="Versions" sheetId="5" state="hidden" r:id="rId5"/>
  </sheets>
  <definedNames>
    <definedName name="_bdm.404636a639c6442d94377232210d5392.edm" localSheetId="2">Ref!$1:$1048576</definedName>
    <definedName name="_bdm.f914970424d3425da66d80663fb5af02.edm" localSheetId="2">Ref!$C$7:$E$47</definedName>
    <definedName name="_xlnm._FilterDatabase" localSheetId="1" hidden="1">IS_Reformat!$A$1:$F$2400</definedName>
    <definedName name="_xlnm.Print_Area" localSheetId="2">Ref!$A$4:$AS$62</definedName>
    <definedName name="_xlnm.Print_Area" localSheetId="0">'Summary P&amp;L'!$A$1:$O$90</definedName>
    <definedName name="_xlnm.Print_Titles" localSheetId="2">Ref!$A:$D</definedName>
    <definedName name="_xlnm.Print_Titles" localSheetId="0">'Summary P&amp;L'!$3:$9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3" l="1"/>
  <c r="G17" i="3"/>
  <c r="G16" i="3"/>
  <c r="G15" i="3"/>
  <c r="C2400" i="2"/>
  <c r="A2400" i="2"/>
  <c r="C2399" i="2"/>
  <c r="A2399" i="2"/>
  <c r="C2398" i="2"/>
  <c r="A2398" i="2"/>
  <c r="C2397" i="2"/>
  <c r="A2397" i="2"/>
  <c r="C2396" i="2"/>
  <c r="A2396" i="2"/>
  <c r="C2395" i="2"/>
  <c r="A2395" i="2"/>
  <c r="C2394" i="2"/>
  <c r="A2394" i="2"/>
  <c r="C2393" i="2"/>
  <c r="A2393" i="2"/>
  <c r="C2392" i="2"/>
  <c r="A2392" i="2"/>
  <c r="C2391" i="2"/>
  <c r="A2391" i="2"/>
  <c r="C2390" i="2"/>
  <c r="A2390" i="2"/>
  <c r="C2389" i="2"/>
  <c r="A2389" i="2"/>
  <c r="C2388" i="2"/>
  <c r="A2388" i="2"/>
  <c r="C2387" i="2"/>
  <c r="A2387" i="2"/>
  <c r="C2386" i="2"/>
  <c r="A2386" i="2"/>
  <c r="C2385" i="2"/>
  <c r="A2385" i="2"/>
  <c r="C2384" i="2"/>
  <c r="A2384" i="2"/>
  <c r="C2383" i="2"/>
  <c r="A2383" i="2"/>
  <c r="C2382" i="2"/>
  <c r="A2382" i="2"/>
  <c r="C2381" i="2"/>
  <c r="A2381" i="2"/>
  <c r="C2380" i="2"/>
  <c r="A2380" i="2"/>
  <c r="C2379" i="2"/>
  <c r="A2379" i="2"/>
  <c r="C2378" i="2"/>
  <c r="A2378" i="2"/>
  <c r="C2377" i="2"/>
  <c r="A2377" i="2"/>
  <c r="C2376" i="2"/>
  <c r="A2376" i="2"/>
  <c r="C2375" i="2"/>
  <c r="A2375" i="2"/>
  <c r="C2374" i="2"/>
  <c r="A2374" i="2"/>
  <c r="C2373" i="2"/>
  <c r="A2373" i="2"/>
  <c r="C2372" i="2"/>
  <c r="A2372" i="2"/>
  <c r="C2371" i="2"/>
  <c r="A2371" i="2"/>
  <c r="C2370" i="2"/>
  <c r="A2370" i="2"/>
  <c r="C2369" i="2"/>
  <c r="A2369" i="2"/>
  <c r="C2368" i="2"/>
  <c r="A2368" i="2"/>
  <c r="C2367" i="2"/>
  <c r="A2367" i="2"/>
  <c r="C2366" i="2"/>
  <c r="A2366" i="2"/>
  <c r="C2365" i="2"/>
  <c r="A2365" i="2"/>
  <c r="C2364" i="2"/>
  <c r="A2364" i="2"/>
  <c r="C2363" i="2"/>
  <c r="A2363" i="2"/>
  <c r="C2362" i="2"/>
  <c r="A2362" i="2"/>
  <c r="C2361" i="2"/>
  <c r="A2361" i="2"/>
  <c r="C2360" i="2"/>
  <c r="A2360" i="2"/>
  <c r="C2359" i="2"/>
  <c r="A2359" i="2"/>
  <c r="C2358" i="2"/>
  <c r="A2358" i="2"/>
  <c r="C2357" i="2"/>
  <c r="A2357" i="2"/>
  <c r="C2356" i="2"/>
  <c r="A2356" i="2"/>
  <c r="C2355" i="2"/>
  <c r="A2355" i="2"/>
  <c r="C2354" i="2"/>
  <c r="A2354" i="2"/>
  <c r="C2353" i="2"/>
  <c r="A2353" i="2"/>
  <c r="C2352" i="2"/>
  <c r="A2352" i="2"/>
  <c r="C2351" i="2"/>
  <c r="A2351" i="2"/>
  <c r="C2350" i="2"/>
  <c r="A2350" i="2"/>
  <c r="C2349" i="2"/>
  <c r="A2349" i="2"/>
  <c r="C2348" i="2"/>
  <c r="A2348" i="2"/>
  <c r="C2347" i="2"/>
  <c r="A2347" i="2"/>
  <c r="C2346" i="2"/>
  <c r="A2346" i="2"/>
  <c r="C2345" i="2"/>
  <c r="A2345" i="2"/>
  <c r="C2344" i="2"/>
  <c r="A2344" i="2"/>
  <c r="C2343" i="2"/>
  <c r="A2343" i="2"/>
  <c r="C2342" i="2"/>
  <c r="A2342" i="2"/>
  <c r="C2341" i="2"/>
  <c r="A2341" i="2"/>
  <c r="C2340" i="2"/>
  <c r="A2340" i="2"/>
  <c r="C2339" i="2"/>
  <c r="A2339" i="2"/>
  <c r="C2338" i="2"/>
  <c r="A2338" i="2"/>
  <c r="C2337" i="2"/>
  <c r="A2337" i="2"/>
  <c r="C2336" i="2"/>
  <c r="A2336" i="2"/>
  <c r="C2335" i="2"/>
  <c r="A2335" i="2"/>
  <c r="C2334" i="2"/>
  <c r="A2334" i="2"/>
  <c r="C2333" i="2"/>
  <c r="A2333" i="2"/>
  <c r="C2332" i="2"/>
  <c r="A2332" i="2"/>
  <c r="C2331" i="2"/>
  <c r="A2331" i="2"/>
  <c r="C2330" i="2"/>
  <c r="A2330" i="2"/>
  <c r="C2329" i="2"/>
  <c r="A2329" i="2"/>
  <c r="C2328" i="2"/>
  <c r="A2328" i="2"/>
  <c r="C2327" i="2"/>
  <c r="A2327" i="2"/>
  <c r="C2326" i="2"/>
  <c r="A2326" i="2"/>
  <c r="C2325" i="2"/>
  <c r="A2325" i="2"/>
  <c r="C2324" i="2"/>
  <c r="A2324" i="2"/>
  <c r="C2323" i="2"/>
  <c r="A2323" i="2"/>
  <c r="C2322" i="2"/>
  <c r="A2322" i="2"/>
  <c r="C2321" i="2"/>
  <c r="A2321" i="2"/>
  <c r="C2320" i="2"/>
  <c r="A2320" i="2"/>
  <c r="C2319" i="2"/>
  <c r="A2319" i="2"/>
  <c r="C2318" i="2"/>
  <c r="A2318" i="2"/>
  <c r="C2317" i="2"/>
  <c r="A2317" i="2"/>
  <c r="C2316" i="2"/>
  <c r="A2316" i="2"/>
  <c r="C2315" i="2"/>
  <c r="A2315" i="2"/>
  <c r="C2314" i="2"/>
  <c r="A2314" i="2"/>
  <c r="C2313" i="2"/>
  <c r="A2313" i="2"/>
  <c r="C2312" i="2"/>
  <c r="A2312" i="2"/>
  <c r="C2311" i="2"/>
  <c r="A2311" i="2"/>
  <c r="C2310" i="2"/>
  <c r="A2310" i="2"/>
  <c r="C2309" i="2"/>
  <c r="A2309" i="2"/>
  <c r="C2308" i="2"/>
  <c r="A2308" i="2"/>
  <c r="C2307" i="2"/>
  <c r="A2307" i="2"/>
  <c r="C2306" i="2"/>
  <c r="A2306" i="2"/>
  <c r="C2305" i="2"/>
  <c r="A2305" i="2"/>
  <c r="C2304" i="2"/>
  <c r="A2304" i="2"/>
  <c r="C2303" i="2"/>
  <c r="A2303" i="2"/>
  <c r="C2302" i="2"/>
  <c r="A2302" i="2"/>
  <c r="C2301" i="2"/>
  <c r="A2301" i="2"/>
  <c r="C2300" i="2"/>
  <c r="A2300" i="2"/>
  <c r="C2299" i="2"/>
  <c r="A2299" i="2"/>
  <c r="C2298" i="2"/>
  <c r="A2298" i="2"/>
  <c r="C2297" i="2"/>
  <c r="A2297" i="2"/>
  <c r="C2296" i="2"/>
  <c r="A2296" i="2"/>
  <c r="C2295" i="2"/>
  <c r="A2295" i="2"/>
  <c r="C2294" i="2"/>
  <c r="A2294" i="2"/>
  <c r="C2293" i="2"/>
  <c r="A2293" i="2"/>
  <c r="C2292" i="2"/>
  <c r="A2292" i="2"/>
  <c r="C2291" i="2"/>
  <c r="A2291" i="2"/>
  <c r="C2290" i="2"/>
  <c r="A2290" i="2"/>
  <c r="C2289" i="2"/>
  <c r="A2289" i="2"/>
  <c r="C2288" i="2"/>
  <c r="A2288" i="2"/>
  <c r="C2287" i="2"/>
  <c r="A2287" i="2"/>
  <c r="C2286" i="2"/>
  <c r="A2286" i="2"/>
  <c r="C2285" i="2"/>
  <c r="A2285" i="2"/>
  <c r="C2284" i="2"/>
  <c r="A2284" i="2"/>
  <c r="C2283" i="2"/>
  <c r="A2283" i="2"/>
  <c r="C2282" i="2"/>
  <c r="A2282" i="2"/>
  <c r="C2281" i="2"/>
  <c r="A2281" i="2"/>
  <c r="C2280" i="2"/>
  <c r="A2280" i="2"/>
  <c r="C2279" i="2"/>
  <c r="A2279" i="2"/>
  <c r="C2278" i="2"/>
  <c r="A2278" i="2"/>
  <c r="C2277" i="2"/>
  <c r="A2277" i="2"/>
  <c r="C2276" i="2"/>
  <c r="A2276" i="2"/>
  <c r="C2275" i="2"/>
  <c r="A2275" i="2"/>
  <c r="C2274" i="2"/>
  <c r="A2274" i="2"/>
  <c r="C2273" i="2"/>
  <c r="A2273" i="2"/>
  <c r="C2272" i="2"/>
  <c r="A2272" i="2"/>
  <c r="C2271" i="2"/>
  <c r="A2271" i="2"/>
  <c r="C2270" i="2"/>
  <c r="A2270" i="2"/>
  <c r="C2269" i="2"/>
  <c r="A2269" i="2"/>
  <c r="C2268" i="2"/>
  <c r="A2268" i="2"/>
  <c r="C2267" i="2"/>
  <c r="A2267" i="2"/>
  <c r="C2266" i="2"/>
  <c r="A2266" i="2"/>
  <c r="C2265" i="2"/>
  <c r="A2265" i="2"/>
  <c r="C2264" i="2"/>
  <c r="A2264" i="2"/>
  <c r="C2263" i="2"/>
  <c r="A2263" i="2"/>
  <c r="C2262" i="2"/>
  <c r="A2262" i="2"/>
  <c r="C2261" i="2"/>
  <c r="A2261" i="2"/>
  <c r="C2260" i="2"/>
  <c r="A2260" i="2"/>
  <c r="C2259" i="2"/>
  <c r="A2259" i="2"/>
  <c r="C2258" i="2"/>
  <c r="A2258" i="2"/>
  <c r="C2257" i="2"/>
  <c r="A2257" i="2"/>
  <c r="C2256" i="2"/>
  <c r="A2256" i="2"/>
  <c r="C2255" i="2"/>
  <c r="A2255" i="2"/>
  <c r="C2254" i="2"/>
  <c r="A2254" i="2"/>
  <c r="C2253" i="2"/>
  <c r="A2253" i="2"/>
  <c r="C2252" i="2"/>
  <c r="A2252" i="2"/>
  <c r="C2251" i="2"/>
  <c r="A2251" i="2"/>
  <c r="C2250" i="2"/>
  <c r="A2250" i="2"/>
  <c r="C2249" i="2"/>
  <c r="A2249" i="2"/>
  <c r="C2248" i="2"/>
  <c r="A2248" i="2"/>
  <c r="C2247" i="2"/>
  <c r="A2247" i="2"/>
  <c r="C2246" i="2"/>
  <c r="A2246" i="2"/>
  <c r="C2245" i="2"/>
  <c r="A2245" i="2"/>
  <c r="C2244" i="2"/>
  <c r="A2244" i="2"/>
  <c r="C2243" i="2"/>
  <c r="A2243" i="2"/>
  <c r="C2242" i="2"/>
  <c r="A2242" i="2"/>
  <c r="C2241" i="2"/>
  <c r="A2241" i="2"/>
  <c r="C2240" i="2"/>
  <c r="A2240" i="2"/>
  <c r="C2239" i="2"/>
  <c r="A2239" i="2"/>
  <c r="C2238" i="2"/>
  <c r="A2238" i="2"/>
  <c r="C2237" i="2"/>
  <c r="A2237" i="2"/>
  <c r="C2236" i="2"/>
  <c r="A2236" i="2"/>
  <c r="C2235" i="2"/>
  <c r="A2235" i="2"/>
  <c r="C2234" i="2"/>
  <c r="A2234" i="2"/>
  <c r="C2233" i="2"/>
  <c r="A2233" i="2"/>
  <c r="C2232" i="2"/>
  <c r="A2232" i="2"/>
  <c r="C2231" i="2"/>
  <c r="A2231" i="2"/>
  <c r="C2230" i="2"/>
  <c r="A2230" i="2"/>
  <c r="C2229" i="2"/>
  <c r="A2229" i="2"/>
  <c r="C2228" i="2"/>
  <c r="A2228" i="2"/>
  <c r="C2227" i="2"/>
  <c r="A2227" i="2"/>
  <c r="C2226" i="2"/>
  <c r="A2226" i="2"/>
  <c r="C2225" i="2"/>
  <c r="A2225" i="2"/>
  <c r="C2224" i="2"/>
  <c r="A2224" i="2"/>
  <c r="C2223" i="2"/>
  <c r="A2223" i="2"/>
  <c r="C2222" i="2"/>
  <c r="A2222" i="2"/>
  <c r="C2221" i="2"/>
  <c r="A2221" i="2"/>
  <c r="C2220" i="2"/>
  <c r="A2220" i="2"/>
  <c r="C2219" i="2"/>
  <c r="A2219" i="2"/>
  <c r="C2218" i="2"/>
  <c r="A2218" i="2"/>
  <c r="C2217" i="2"/>
  <c r="A2217" i="2"/>
  <c r="C2216" i="2"/>
  <c r="A2216" i="2"/>
  <c r="C2215" i="2"/>
  <c r="A2215" i="2"/>
  <c r="C2214" i="2"/>
  <c r="A2214" i="2"/>
  <c r="C2213" i="2"/>
  <c r="A2213" i="2"/>
  <c r="C2212" i="2"/>
  <c r="A2212" i="2"/>
  <c r="C2211" i="2"/>
  <c r="A2211" i="2"/>
  <c r="C2210" i="2"/>
  <c r="A2210" i="2"/>
  <c r="C2209" i="2"/>
  <c r="A2209" i="2"/>
  <c r="C2208" i="2"/>
  <c r="A2208" i="2"/>
  <c r="C2207" i="2"/>
  <c r="A2207" i="2"/>
  <c r="C2206" i="2"/>
  <c r="A2206" i="2"/>
  <c r="C2205" i="2"/>
  <c r="A2205" i="2"/>
  <c r="C2204" i="2"/>
  <c r="A2204" i="2"/>
  <c r="C2203" i="2"/>
  <c r="A2203" i="2"/>
  <c r="C2202" i="2"/>
  <c r="A2202" i="2"/>
  <c r="C2201" i="2"/>
  <c r="A2201" i="2"/>
  <c r="C2200" i="2"/>
  <c r="A2200" i="2"/>
  <c r="C2199" i="2"/>
  <c r="A2199" i="2"/>
  <c r="C2198" i="2"/>
  <c r="A2198" i="2"/>
  <c r="C2197" i="2"/>
  <c r="A2197" i="2"/>
  <c r="C2196" i="2"/>
  <c r="A2196" i="2"/>
  <c r="C2195" i="2"/>
  <c r="A2195" i="2"/>
  <c r="C2194" i="2"/>
  <c r="A2194" i="2"/>
  <c r="C2193" i="2"/>
  <c r="A2193" i="2"/>
  <c r="C2192" i="2"/>
  <c r="A2192" i="2"/>
  <c r="C2191" i="2"/>
  <c r="A2191" i="2"/>
  <c r="C2190" i="2"/>
  <c r="A2190" i="2"/>
  <c r="C2189" i="2"/>
  <c r="A2189" i="2"/>
  <c r="C2188" i="2"/>
  <c r="A2188" i="2"/>
  <c r="C2187" i="2"/>
  <c r="A2187" i="2"/>
  <c r="C2186" i="2"/>
  <c r="A2186" i="2"/>
  <c r="C2185" i="2"/>
  <c r="A2185" i="2"/>
  <c r="C2184" i="2"/>
  <c r="A2184" i="2"/>
  <c r="C2183" i="2"/>
  <c r="A2183" i="2"/>
  <c r="C2182" i="2"/>
  <c r="A2182" i="2"/>
  <c r="C2181" i="2"/>
  <c r="A2181" i="2"/>
  <c r="C2180" i="2"/>
  <c r="A2180" i="2"/>
  <c r="C2179" i="2"/>
  <c r="A2179" i="2"/>
  <c r="C2178" i="2"/>
  <c r="A2178" i="2"/>
  <c r="C2177" i="2"/>
  <c r="A2177" i="2"/>
  <c r="C2176" i="2"/>
  <c r="A2176" i="2"/>
  <c r="C2175" i="2"/>
  <c r="A2175" i="2"/>
  <c r="C2174" i="2"/>
  <c r="A2174" i="2"/>
  <c r="C2173" i="2"/>
  <c r="A2173" i="2"/>
  <c r="C2172" i="2"/>
  <c r="A2172" i="2"/>
  <c r="C2171" i="2"/>
  <c r="A2171" i="2"/>
  <c r="C2170" i="2"/>
  <c r="A2170" i="2"/>
  <c r="C2169" i="2"/>
  <c r="A2169" i="2"/>
  <c r="C2168" i="2"/>
  <c r="A2168" i="2"/>
  <c r="C2167" i="2"/>
  <c r="A2167" i="2"/>
  <c r="C2166" i="2"/>
  <c r="A2166" i="2"/>
  <c r="C2165" i="2"/>
  <c r="A2165" i="2"/>
  <c r="C2164" i="2"/>
  <c r="A2164" i="2"/>
  <c r="C2163" i="2"/>
  <c r="A2163" i="2"/>
  <c r="C2162" i="2"/>
  <c r="A2162" i="2"/>
  <c r="C2161" i="2"/>
  <c r="A2161" i="2"/>
  <c r="C2160" i="2"/>
  <c r="A2160" i="2"/>
  <c r="C2159" i="2"/>
  <c r="A2159" i="2"/>
  <c r="C2158" i="2"/>
  <c r="A2158" i="2"/>
  <c r="C2157" i="2"/>
  <c r="A2157" i="2"/>
  <c r="C2156" i="2"/>
  <c r="A2156" i="2"/>
  <c r="C2155" i="2"/>
  <c r="A2155" i="2"/>
  <c r="C2154" i="2"/>
  <c r="A2154" i="2"/>
  <c r="C2153" i="2"/>
  <c r="A2153" i="2"/>
  <c r="C2152" i="2"/>
  <c r="A2152" i="2"/>
  <c r="C2151" i="2"/>
  <c r="A2151" i="2"/>
  <c r="C2150" i="2"/>
  <c r="A2150" i="2"/>
  <c r="C2149" i="2"/>
  <c r="A2149" i="2"/>
  <c r="C2148" i="2"/>
  <c r="A2148" i="2"/>
  <c r="C2147" i="2"/>
  <c r="A2147" i="2"/>
  <c r="C2146" i="2"/>
  <c r="A2146" i="2"/>
  <c r="C2145" i="2"/>
  <c r="A2145" i="2"/>
  <c r="C2144" i="2"/>
  <c r="A2144" i="2"/>
  <c r="C2143" i="2"/>
  <c r="A2143" i="2"/>
  <c r="C2142" i="2"/>
  <c r="A2142" i="2"/>
  <c r="C2141" i="2"/>
  <c r="A2141" i="2"/>
  <c r="C2140" i="2"/>
  <c r="A2140" i="2"/>
  <c r="C2139" i="2"/>
  <c r="A2139" i="2"/>
  <c r="C2138" i="2"/>
  <c r="A2138" i="2"/>
  <c r="C2137" i="2"/>
  <c r="A2137" i="2"/>
  <c r="C2136" i="2"/>
  <c r="A2136" i="2"/>
  <c r="C2135" i="2"/>
  <c r="A2135" i="2"/>
  <c r="C2134" i="2"/>
  <c r="A2134" i="2"/>
  <c r="C2133" i="2"/>
  <c r="A2133" i="2"/>
  <c r="C2132" i="2"/>
  <c r="A2132" i="2"/>
  <c r="C2131" i="2"/>
  <c r="A2131" i="2"/>
  <c r="C2130" i="2"/>
  <c r="A2130" i="2"/>
  <c r="C2129" i="2"/>
  <c r="A2129" i="2"/>
  <c r="C2128" i="2"/>
  <c r="A2128" i="2"/>
  <c r="C2127" i="2"/>
  <c r="A2127" i="2"/>
  <c r="C2126" i="2"/>
  <c r="A2126" i="2"/>
  <c r="C2125" i="2"/>
  <c r="A2125" i="2"/>
  <c r="C2124" i="2"/>
  <c r="A2124" i="2"/>
  <c r="C2123" i="2"/>
  <c r="A2123" i="2"/>
  <c r="C2122" i="2"/>
  <c r="A2122" i="2"/>
  <c r="C2121" i="2"/>
  <c r="A2121" i="2"/>
  <c r="C2120" i="2"/>
  <c r="A2120" i="2"/>
  <c r="C2119" i="2"/>
  <c r="A2119" i="2"/>
  <c r="C2118" i="2"/>
  <c r="A2118" i="2"/>
  <c r="C2117" i="2"/>
  <c r="A2117" i="2"/>
  <c r="C2116" i="2"/>
  <c r="A2116" i="2"/>
  <c r="C2115" i="2"/>
  <c r="A2115" i="2"/>
  <c r="C2114" i="2"/>
  <c r="A2114" i="2"/>
  <c r="C2113" i="2"/>
  <c r="A2113" i="2"/>
  <c r="C2112" i="2"/>
  <c r="A2112" i="2"/>
  <c r="C2111" i="2"/>
  <c r="A2111" i="2"/>
  <c r="C2110" i="2"/>
  <c r="A2110" i="2"/>
  <c r="C2109" i="2"/>
  <c r="A2109" i="2"/>
  <c r="C2108" i="2"/>
  <c r="A2108" i="2"/>
  <c r="C2107" i="2"/>
  <c r="A2107" i="2"/>
  <c r="C2106" i="2"/>
  <c r="A2106" i="2"/>
  <c r="C2105" i="2"/>
  <c r="A2105" i="2"/>
  <c r="C2104" i="2"/>
  <c r="A2104" i="2"/>
  <c r="C2103" i="2"/>
  <c r="A2103" i="2"/>
  <c r="C2102" i="2"/>
  <c r="A2102" i="2"/>
  <c r="C2101" i="2"/>
  <c r="A2101" i="2"/>
  <c r="C2100" i="2"/>
  <c r="A2100" i="2"/>
  <c r="C2099" i="2"/>
  <c r="A2099" i="2"/>
  <c r="C2098" i="2"/>
  <c r="A2098" i="2"/>
  <c r="C2097" i="2"/>
  <c r="A2097" i="2"/>
  <c r="C2096" i="2"/>
  <c r="A2096" i="2"/>
  <c r="C2095" i="2"/>
  <c r="A2095" i="2"/>
  <c r="C2094" i="2"/>
  <c r="A2094" i="2"/>
  <c r="C2093" i="2"/>
  <c r="A2093" i="2"/>
  <c r="C2092" i="2"/>
  <c r="A2092" i="2"/>
  <c r="C2091" i="2"/>
  <c r="A2091" i="2"/>
  <c r="C2090" i="2"/>
  <c r="A2090" i="2"/>
  <c r="C2089" i="2"/>
  <c r="A2089" i="2"/>
  <c r="C2088" i="2"/>
  <c r="A2088" i="2"/>
  <c r="C2087" i="2"/>
  <c r="A2087" i="2"/>
  <c r="C2086" i="2"/>
  <c r="A2086" i="2"/>
  <c r="C2085" i="2"/>
  <c r="A2085" i="2"/>
  <c r="C2084" i="2"/>
  <c r="A2084" i="2"/>
  <c r="C2083" i="2"/>
  <c r="A2083" i="2"/>
  <c r="C2082" i="2"/>
  <c r="A2082" i="2"/>
  <c r="C2081" i="2"/>
  <c r="A2081" i="2"/>
  <c r="C2080" i="2"/>
  <c r="A2080" i="2"/>
  <c r="C2079" i="2"/>
  <c r="A2079" i="2"/>
  <c r="C2078" i="2"/>
  <c r="A2078" i="2"/>
  <c r="C2077" i="2"/>
  <c r="A2077" i="2"/>
  <c r="C2076" i="2"/>
  <c r="A2076" i="2"/>
  <c r="C2075" i="2"/>
  <c r="A2075" i="2"/>
  <c r="C2074" i="2"/>
  <c r="A2074" i="2"/>
  <c r="C2073" i="2"/>
  <c r="A2073" i="2"/>
  <c r="C2072" i="2"/>
  <c r="A2072" i="2"/>
  <c r="C2071" i="2"/>
  <c r="A2071" i="2"/>
  <c r="C2070" i="2"/>
  <c r="A2070" i="2"/>
  <c r="C2069" i="2"/>
  <c r="A2069" i="2"/>
  <c r="C2068" i="2"/>
  <c r="A2068" i="2"/>
  <c r="C2067" i="2"/>
  <c r="A2067" i="2"/>
  <c r="C2066" i="2"/>
  <c r="A2066" i="2"/>
  <c r="C2065" i="2"/>
  <c r="A2065" i="2"/>
  <c r="C2064" i="2"/>
  <c r="A2064" i="2"/>
  <c r="C2063" i="2"/>
  <c r="A2063" i="2"/>
  <c r="C2062" i="2"/>
  <c r="A2062" i="2"/>
  <c r="C2061" i="2"/>
  <c r="A2061" i="2"/>
  <c r="C2060" i="2"/>
  <c r="A2060" i="2"/>
  <c r="C2059" i="2"/>
  <c r="A2059" i="2"/>
  <c r="C2058" i="2"/>
  <c r="A2058" i="2"/>
  <c r="C2057" i="2"/>
  <c r="A2057" i="2"/>
  <c r="C2056" i="2"/>
  <c r="A2056" i="2"/>
  <c r="C2055" i="2"/>
  <c r="A2055" i="2"/>
  <c r="C2054" i="2"/>
  <c r="A2054" i="2"/>
  <c r="C2053" i="2"/>
  <c r="A2053" i="2"/>
  <c r="C2052" i="2"/>
  <c r="A2052" i="2"/>
  <c r="C2051" i="2"/>
  <c r="A2051" i="2"/>
  <c r="C2050" i="2"/>
  <c r="A2050" i="2"/>
  <c r="C2049" i="2"/>
  <c r="A2049" i="2"/>
  <c r="C2048" i="2"/>
  <c r="A2048" i="2"/>
  <c r="C2047" i="2"/>
  <c r="A2047" i="2"/>
  <c r="C2046" i="2"/>
  <c r="A2046" i="2"/>
  <c r="C2045" i="2"/>
  <c r="A2045" i="2"/>
  <c r="C2044" i="2"/>
  <c r="A2044" i="2"/>
  <c r="C2043" i="2"/>
  <c r="A2043" i="2"/>
  <c r="C2042" i="2"/>
  <c r="A2042" i="2"/>
  <c r="C2041" i="2"/>
  <c r="A2041" i="2"/>
  <c r="C2040" i="2"/>
  <c r="A2040" i="2"/>
  <c r="C2039" i="2"/>
  <c r="A2039" i="2"/>
  <c r="C2038" i="2"/>
  <c r="A2038" i="2"/>
  <c r="C2037" i="2"/>
  <c r="A2037" i="2"/>
  <c r="C2036" i="2"/>
  <c r="A2036" i="2"/>
  <c r="C2035" i="2"/>
  <c r="A2035" i="2"/>
  <c r="C2034" i="2"/>
  <c r="A2034" i="2"/>
  <c r="C2033" i="2"/>
  <c r="A2033" i="2"/>
  <c r="C2032" i="2"/>
  <c r="A2032" i="2"/>
  <c r="C2031" i="2"/>
  <c r="A2031" i="2"/>
  <c r="C2030" i="2"/>
  <c r="A2030" i="2"/>
  <c r="C2029" i="2"/>
  <c r="A2029" i="2"/>
  <c r="C2028" i="2"/>
  <c r="A2028" i="2"/>
  <c r="C2027" i="2"/>
  <c r="A2027" i="2"/>
  <c r="C2026" i="2"/>
  <c r="A2026" i="2"/>
  <c r="C2025" i="2"/>
  <c r="A2025" i="2"/>
  <c r="C2024" i="2"/>
  <c r="A2024" i="2"/>
  <c r="C2023" i="2"/>
  <c r="A2023" i="2"/>
  <c r="C2022" i="2"/>
  <c r="A2022" i="2"/>
  <c r="C2021" i="2"/>
  <c r="A2021" i="2"/>
  <c r="C2020" i="2"/>
  <c r="A2020" i="2"/>
  <c r="C2019" i="2"/>
  <c r="A2019" i="2"/>
  <c r="C2018" i="2"/>
  <c r="A2018" i="2"/>
  <c r="C2017" i="2"/>
  <c r="A2017" i="2"/>
  <c r="C2016" i="2"/>
  <c r="A2016" i="2"/>
  <c r="C2015" i="2"/>
  <c r="A2015" i="2"/>
  <c r="C2014" i="2"/>
  <c r="A2014" i="2"/>
  <c r="C2013" i="2"/>
  <c r="A2013" i="2"/>
  <c r="C2012" i="2"/>
  <c r="A2012" i="2"/>
  <c r="C2011" i="2"/>
  <c r="A2011" i="2"/>
  <c r="C2010" i="2"/>
  <c r="A2010" i="2"/>
  <c r="C2009" i="2"/>
  <c r="A2009" i="2"/>
  <c r="C2008" i="2"/>
  <c r="A2008" i="2"/>
  <c r="C2007" i="2"/>
  <c r="A2007" i="2"/>
  <c r="C2006" i="2"/>
  <c r="A2006" i="2"/>
  <c r="C2005" i="2"/>
  <c r="A2005" i="2"/>
  <c r="C2004" i="2"/>
  <c r="A2004" i="2"/>
  <c r="C2003" i="2"/>
  <c r="A2003" i="2"/>
  <c r="C2002" i="2"/>
  <c r="A2002" i="2"/>
  <c r="C2001" i="2"/>
  <c r="A2001" i="2"/>
  <c r="C2000" i="2"/>
  <c r="A2000" i="2"/>
  <c r="C1999" i="2"/>
  <c r="A1999" i="2"/>
  <c r="C1998" i="2"/>
  <c r="A1998" i="2"/>
  <c r="C1997" i="2"/>
  <c r="A1997" i="2"/>
  <c r="C1996" i="2"/>
  <c r="A1996" i="2"/>
  <c r="C1995" i="2"/>
  <c r="A1995" i="2"/>
  <c r="C1994" i="2"/>
  <c r="A1994" i="2"/>
  <c r="C1993" i="2"/>
  <c r="A1993" i="2"/>
  <c r="C1992" i="2"/>
  <c r="A1992" i="2"/>
  <c r="C1991" i="2"/>
  <c r="A1991" i="2"/>
  <c r="C1990" i="2"/>
  <c r="A1990" i="2"/>
  <c r="C1989" i="2"/>
  <c r="A1989" i="2"/>
  <c r="C1988" i="2"/>
  <c r="A1988" i="2"/>
  <c r="C1987" i="2"/>
  <c r="A1987" i="2"/>
  <c r="C1986" i="2"/>
  <c r="A1986" i="2"/>
  <c r="C1985" i="2"/>
  <c r="A1985" i="2"/>
  <c r="C1984" i="2"/>
  <c r="A1984" i="2"/>
  <c r="C1983" i="2"/>
  <c r="A1983" i="2"/>
  <c r="C1982" i="2"/>
  <c r="A1982" i="2"/>
  <c r="C1981" i="2"/>
  <c r="A1981" i="2"/>
  <c r="C1980" i="2"/>
  <c r="A1980" i="2"/>
  <c r="C1979" i="2"/>
  <c r="A1979" i="2"/>
  <c r="C1978" i="2"/>
  <c r="A1978" i="2"/>
  <c r="C1977" i="2"/>
  <c r="A1977" i="2"/>
  <c r="C1976" i="2"/>
  <c r="A1976" i="2"/>
  <c r="C1975" i="2"/>
  <c r="A1975" i="2"/>
  <c r="C1974" i="2"/>
  <c r="A1974" i="2"/>
  <c r="C1973" i="2"/>
  <c r="A1973" i="2"/>
  <c r="C1972" i="2"/>
  <c r="A1972" i="2"/>
  <c r="C1971" i="2"/>
  <c r="A1971" i="2"/>
  <c r="C1970" i="2"/>
  <c r="A1970" i="2"/>
  <c r="C1969" i="2"/>
  <c r="A1969" i="2"/>
  <c r="C1968" i="2"/>
  <c r="A1968" i="2"/>
  <c r="C1967" i="2"/>
  <c r="A1967" i="2"/>
  <c r="C1966" i="2"/>
  <c r="A1966" i="2"/>
  <c r="C1965" i="2"/>
  <c r="A1965" i="2"/>
  <c r="C1964" i="2"/>
  <c r="A1964" i="2"/>
  <c r="C1963" i="2"/>
  <c r="A1963" i="2"/>
  <c r="C1962" i="2"/>
  <c r="A1962" i="2"/>
  <c r="C1961" i="2"/>
  <c r="A1961" i="2"/>
  <c r="C1960" i="2"/>
  <c r="A1960" i="2"/>
  <c r="C1959" i="2"/>
  <c r="A1959" i="2"/>
  <c r="C1958" i="2"/>
  <c r="A1958" i="2"/>
  <c r="C1957" i="2"/>
  <c r="A1957" i="2"/>
  <c r="C1956" i="2"/>
  <c r="A1956" i="2"/>
  <c r="C1955" i="2"/>
  <c r="A1955" i="2"/>
  <c r="C1954" i="2"/>
  <c r="A1954" i="2"/>
  <c r="C1953" i="2"/>
  <c r="A1953" i="2"/>
  <c r="C1952" i="2"/>
  <c r="A1952" i="2"/>
  <c r="C1951" i="2"/>
  <c r="A1951" i="2"/>
  <c r="C1950" i="2"/>
  <c r="A1950" i="2"/>
  <c r="C1949" i="2"/>
  <c r="A1949" i="2"/>
  <c r="C1948" i="2"/>
  <c r="A1948" i="2"/>
  <c r="C1947" i="2"/>
  <c r="A1947" i="2"/>
  <c r="C1946" i="2"/>
  <c r="A1946" i="2"/>
  <c r="C1945" i="2"/>
  <c r="A1945" i="2"/>
  <c r="C1944" i="2"/>
  <c r="A1944" i="2"/>
  <c r="C1943" i="2"/>
  <c r="A1943" i="2"/>
  <c r="C1942" i="2"/>
  <c r="A1942" i="2"/>
  <c r="C1941" i="2"/>
  <c r="A1941" i="2"/>
  <c r="C1940" i="2"/>
  <c r="A1940" i="2"/>
  <c r="C1939" i="2"/>
  <c r="A1939" i="2"/>
  <c r="C1938" i="2"/>
  <c r="A1938" i="2"/>
  <c r="C1937" i="2"/>
  <c r="A1937" i="2"/>
  <c r="C1936" i="2"/>
  <c r="A1936" i="2"/>
  <c r="C1935" i="2"/>
  <c r="A1935" i="2"/>
  <c r="C1934" i="2"/>
  <c r="A1934" i="2"/>
  <c r="C1933" i="2"/>
  <c r="A1933" i="2"/>
  <c r="C1932" i="2"/>
  <c r="A1932" i="2"/>
  <c r="C1931" i="2"/>
  <c r="A1931" i="2"/>
  <c r="C1930" i="2"/>
  <c r="A1930" i="2"/>
  <c r="C1929" i="2"/>
  <c r="A1929" i="2"/>
  <c r="C1928" i="2"/>
  <c r="A1928" i="2"/>
  <c r="C1927" i="2"/>
  <c r="A1927" i="2"/>
  <c r="C1926" i="2"/>
  <c r="A1926" i="2"/>
  <c r="C1925" i="2"/>
  <c r="A1925" i="2"/>
  <c r="C1924" i="2"/>
  <c r="A1924" i="2"/>
  <c r="C1923" i="2"/>
  <c r="A1923" i="2"/>
  <c r="C1922" i="2"/>
  <c r="A1922" i="2"/>
  <c r="C1921" i="2"/>
  <c r="A1921" i="2"/>
  <c r="C1920" i="2"/>
  <c r="A1920" i="2"/>
  <c r="C1919" i="2"/>
  <c r="A1919" i="2"/>
  <c r="C1918" i="2"/>
  <c r="A1918" i="2"/>
  <c r="C1917" i="2"/>
  <c r="A1917" i="2"/>
  <c r="C1916" i="2"/>
  <c r="A1916" i="2"/>
  <c r="C1915" i="2"/>
  <c r="A1915" i="2"/>
  <c r="C1914" i="2"/>
  <c r="A1914" i="2"/>
  <c r="C1913" i="2"/>
  <c r="A1913" i="2"/>
  <c r="C1912" i="2"/>
  <c r="A1912" i="2"/>
  <c r="C1911" i="2"/>
  <c r="A1911" i="2"/>
  <c r="C1910" i="2"/>
  <c r="A1910" i="2"/>
  <c r="C1909" i="2"/>
  <c r="A1909" i="2"/>
  <c r="C1908" i="2"/>
  <c r="A1908" i="2"/>
  <c r="C1907" i="2"/>
  <c r="A1907" i="2"/>
  <c r="C1906" i="2"/>
  <c r="A1906" i="2"/>
  <c r="C1905" i="2"/>
  <c r="A1905" i="2"/>
  <c r="C1904" i="2"/>
  <c r="A1904" i="2"/>
  <c r="C1903" i="2"/>
  <c r="A1903" i="2"/>
  <c r="C1902" i="2"/>
  <c r="A1902" i="2"/>
  <c r="C1901" i="2"/>
  <c r="A1901" i="2"/>
  <c r="C1900" i="2"/>
  <c r="A1900" i="2"/>
  <c r="C1899" i="2"/>
  <c r="A1899" i="2"/>
  <c r="C1898" i="2"/>
  <c r="A1898" i="2"/>
  <c r="C1897" i="2"/>
  <c r="A1897" i="2"/>
  <c r="C1896" i="2"/>
  <c r="A1896" i="2"/>
  <c r="C1895" i="2"/>
  <c r="A1895" i="2"/>
  <c r="C1894" i="2"/>
  <c r="A1894" i="2"/>
  <c r="C1893" i="2"/>
  <c r="A1893" i="2"/>
  <c r="C1892" i="2"/>
  <c r="A1892" i="2"/>
  <c r="C1891" i="2"/>
  <c r="A1891" i="2"/>
  <c r="C1890" i="2"/>
  <c r="A1890" i="2"/>
  <c r="C1889" i="2"/>
  <c r="A1889" i="2"/>
  <c r="C1888" i="2"/>
  <c r="A1888" i="2"/>
  <c r="C1887" i="2"/>
  <c r="A1887" i="2"/>
  <c r="C1886" i="2"/>
  <c r="A1886" i="2"/>
  <c r="C1885" i="2"/>
  <c r="A1885" i="2"/>
  <c r="C1884" i="2"/>
  <c r="A1884" i="2"/>
  <c r="C1883" i="2"/>
  <c r="A1883" i="2"/>
  <c r="C1882" i="2"/>
  <c r="A1882" i="2"/>
  <c r="C1881" i="2"/>
  <c r="A1881" i="2"/>
  <c r="C1880" i="2"/>
  <c r="A1880" i="2"/>
  <c r="C1879" i="2"/>
  <c r="A1879" i="2"/>
  <c r="C1878" i="2"/>
  <c r="A1878" i="2"/>
  <c r="C1877" i="2"/>
  <c r="A1877" i="2"/>
  <c r="C1876" i="2"/>
  <c r="A1876" i="2"/>
  <c r="C1875" i="2"/>
  <c r="A1875" i="2"/>
  <c r="C1874" i="2"/>
  <c r="A1874" i="2"/>
  <c r="C1873" i="2"/>
  <c r="A1873" i="2"/>
  <c r="C1872" i="2"/>
  <c r="A1872" i="2"/>
  <c r="C1871" i="2"/>
  <c r="A1871" i="2"/>
  <c r="C1870" i="2"/>
  <c r="A1870" i="2"/>
  <c r="C1869" i="2"/>
  <c r="A1869" i="2"/>
  <c r="C1868" i="2"/>
  <c r="A1868" i="2"/>
  <c r="C1867" i="2"/>
  <c r="A1867" i="2"/>
  <c r="C1866" i="2"/>
  <c r="A1866" i="2"/>
  <c r="C1865" i="2"/>
  <c r="A1865" i="2"/>
  <c r="C1864" i="2"/>
  <c r="A1864" i="2"/>
  <c r="C1863" i="2"/>
  <c r="A1863" i="2"/>
  <c r="C1862" i="2"/>
  <c r="A1862" i="2"/>
  <c r="C1861" i="2"/>
  <c r="A1861" i="2"/>
  <c r="C1860" i="2"/>
  <c r="A1860" i="2"/>
  <c r="C1859" i="2"/>
  <c r="A1859" i="2"/>
  <c r="C1858" i="2"/>
  <c r="A1858" i="2"/>
  <c r="C1857" i="2"/>
  <c r="A1857" i="2"/>
  <c r="C1856" i="2"/>
  <c r="A1856" i="2"/>
  <c r="C1855" i="2"/>
  <c r="A1855" i="2"/>
  <c r="C1854" i="2"/>
  <c r="A1854" i="2"/>
  <c r="C1853" i="2"/>
  <c r="A1853" i="2"/>
  <c r="C1852" i="2"/>
  <c r="A1852" i="2"/>
  <c r="C1851" i="2"/>
  <c r="A1851" i="2"/>
  <c r="C1850" i="2"/>
  <c r="A1850" i="2"/>
  <c r="C1849" i="2"/>
  <c r="A1849" i="2"/>
  <c r="C1848" i="2"/>
  <c r="A1848" i="2"/>
  <c r="C1847" i="2"/>
  <c r="A1847" i="2"/>
  <c r="C1846" i="2"/>
  <c r="A1846" i="2"/>
  <c r="C1845" i="2"/>
  <c r="A1845" i="2"/>
  <c r="C1844" i="2"/>
  <c r="A1844" i="2"/>
  <c r="C1843" i="2"/>
  <c r="A1843" i="2"/>
  <c r="C1842" i="2"/>
  <c r="A1842" i="2"/>
  <c r="C1841" i="2"/>
  <c r="A1841" i="2"/>
  <c r="C1840" i="2"/>
  <c r="A1840" i="2"/>
  <c r="C1839" i="2"/>
  <c r="A1839" i="2"/>
  <c r="C1838" i="2"/>
  <c r="A1838" i="2"/>
  <c r="C1837" i="2"/>
  <c r="A1837" i="2"/>
  <c r="C1836" i="2"/>
  <c r="A1836" i="2"/>
  <c r="C1835" i="2"/>
  <c r="A1835" i="2"/>
  <c r="C1834" i="2"/>
  <c r="A1834" i="2"/>
  <c r="C1833" i="2"/>
  <c r="A1833" i="2"/>
  <c r="C1832" i="2"/>
  <c r="A1832" i="2"/>
  <c r="C1831" i="2"/>
  <c r="A1831" i="2"/>
  <c r="C1830" i="2"/>
  <c r="A1830" i="2"/>
  <c r="C1829" i="2"/>
  <c r="A1829" i="2"/>
  <c r="C1828" i="2"/>
  <c r="A1828" i="2"/>
  <c r="C1827" i="2"/>
  <c r="A1827" i="2"/>
  <c r="C1826" i="2"/>
  <c r="A1826" i="2"/>
  <c r="C1825" i="2"/>
  <c r="A1825" i="2"/>
  <c r="C1824" i="2"/>
  <c r="A1824" i="2"/>
  <c r="C1823" i="2"/>
  <c r="A1823" i="2"/>
  <c r="C1822" i="2"/>
  <c r="A1822" i="2"/>
  <c r="C1821" i="2"/>
  <c r="A1821" i="2"/>
  <c r="C1820" i="2"/>
  <c r="A1820" i="2"/>
  <c r="C1819" i="2"/>
  <c r="A1819" i="2"/>
  <c r="C1818" i="2"/>
  <c r="A1818" i="2"/>
  <c r="C1817" i="2"/>
  <c r="A1817" i="2"/>
  <c r="C1816" i="2"/>
  <c r="A1816" i="2"/>
  <c r="C1815" i="2"/>
  <c r="A1815" i="2"/>
  <c r="C1814" i="2"/>
  <c r="A1814" i="2"/>
  <c r="C1813" i="2"/>
  <c r="A1813" i="2"/>
  <c r="C1812" i="2"/>
  <c r="A1812" i="2"/>
  <c r="C1811" i="2"/>
  <c r="A1811" i="2"/>
  <c r="C1810" i="2"/>
  <c r="A1810" i="2"/>
  <c r="C1809" i="2"/>
  <c r="A1809" i="2"/>
  <c r="C1808" i="2"/>
  <c r="A1808" i="2"/>
  <c r="C1807" i="2"/>
  <c r="A1807" i="2"/>
  <c r="C1806" i="2"/>
  <c r="A1806" i="2"/>
  <c r="C1805" i="2"/>
  <c r="A1805" i="2"/>
  <c r="C1804" i="2"/>
  <c r="A1804" i="2"/>
  <c r="C1803" i="2"/>
  <c r="A1803" i="2"/>
  <c r="C1802" i="2"/>
  <c r="A1802" i="2"/>
  <c r="C1801" i="2"/>
  <c r="A1801" i="2"/>
  <c r="C1800" i="2"/>
  <c r="A1800" i="2"/>
  <c r="C1799" i="2"/>
  <c r="A1799" i="2"/>
  <c r="C1798" i="2"/>
  <c r="A1798" i="2"/>
  <c r="C1797" i="2"/>
  <c r="A1797" i="2"/>
  <c r="C1796" i="2"/>
  <c r="A1796" i="2"/>
  <c r="C1795" i="2"/>
  <c r="A1795" i="2"/>
  <c r="C1794" i="2"/>
  <c r="A1794" i="2"/>
  <c r="C1793" i="2"/>
  <c r="A1793" i="2"/>
  <c r="C1792" i="2"/>
  <c r="A1792" i="2"/>
  <c r="C1791" i="2"/>
  <c r="A1791" i="2"/>
  <c r="C1790" i="2"/>
  <c r="A1790" i="2"/>
  <c r="C1789" i="2"/>
  <c r="A1789" i="2"/>
  <c r="C1788" i="2"/>
  <c r="A1788" i="2"/>
  <c r="C1787" i="2"/>
  <c r="A1787" i="2"/>
  <c r="C1786" i="2"/>
  <c r="A1786" i="2"/>
  <c r="C1785" i="2"/>
  <c r="A1785" i="2"/>
  <c r="C1784" i="2"/>
  <c r="A1784" i="2"/>
  <c r="C1783" i="2"/>
  <c r="A1783" i="2"/>
  <c r="C1782" i="2"/>
  <c r="A1782" i="2"/>
  <c r="C1781" i="2"/>
  <c r="A1781" i="2"/>
  <c r="C1780" i="2"/>
  <c r="A1780" i="2"/>
  <c r="C1779" i="2"/>
  <c r="A1779" i="2"/>
  <c r="C1778" i="2"/>
  <c r="A1778" i="2"/>
  <c r="C1777" i="2"/>
  <c r="A1777" i="2"/>
  <c r="C1776" i="2"/>
  <c r="A1776" i="2"/>
  <c r="C1775" i="2"/>
  <c r="A1775" i="2"/>
  <c r="C1774" i="2"/>
  <c r="A1774" i="2"/>
  <c r="C1773" i="2"/>
  <c r="A1773" i="2"/>
  <c r="C1772" i="2"/>
  <c r="A1772" i="2"/>
  <c r="C1771" i="2"/>
  <c r="A1771" i="2"/>
  <c r="C1770" i="2"/>
  <c r="A1770" i="2"/>
  <c r="C1769" i="2"/>
  <c r="A1769" i="2"/>
  <c r="C1768" i="2"/>
  <c r="A1768" i="2"/>
  <c r="C1767" i="2"/>
  <c r="A1767" i="2"/>
  <c r="C1766" i="2"/>
  <c r="A1766" i="2"/>
  <c r="C1765" i="2"/>
  <c r="A1765" i="2"/>
  <c r="C1764" i="2"/>
  <c r="A1764" i="2"/>
  <c r="C1763" i="2"/>
  <c r="A1763" i="2"/>
  <c r="C1762" i="2"/>
  <c r="A1762" i="2"/>
  <c r="C1761" i="2"/>
  <c r="A1761" i="2"/>
  <c r="C1760" i="2"/>
  <c r="A1760" i="2"/>
  <c r="C1759" i="2"/>
  <c r="A1759" i="2"/>
  <c r="C1758" i="2"/>
  <c r="A1758" i="2"/>
  <c r="C1757" i="2"/>
  <c r="A1757" i="2"/>
  <c r="C1756" i="2"/>
  <c r="A1756" i="2"/>
  <c r="C1755" i="2"/>
  <c r="A1755" i="2"/>
  <c r="C1754" i="2"/>
  <c r="A1754" i="2"/>
  <c r="C1753" i="2"/>
  <c r="A1753" i="2"/>
  <c r="C1752" i="2"/>
  <c r="A1752" i="2"/>
  <c r="C1751" i="2"/>
  <c r="A1751" i="2"/>
  <c r="C1750" i="2"/>
  <c r="A1750" i="2"/>
  <c r="C1749" i="2"/>
  <c r="A1749" i="2"/>
  <c r="C1748" i="2"/>
  <c r="A1748" i="2"/>
  <c r="C1747" i="2"/>
  <c r="A1747" i="2"/>
  <c r="C1746" i="2"/>
  <c r="A1746" i="2"/>
  <c r="C1745" i="2"/>
  <c r="A1745" i="2"/>
  <c r="C1744" i="2"/>
  <c r="A1744" i="2"/>
  <c r="C1743" i="2"/>
  <c r="A1743" i="2"/>
  <c r="C1742" i="2"/>
  <c r="A1742" i="2"/>
  <c r="C1741" i="2"/>
  <c r="A1741" i="2"/>
  <c r="C1740" i="2"/>
  <c r="A1740" i="2"/>
  <c r="C1739" i="2"/>
  <c r="A1739" i="2"/>
  <c r="C1738" i="2"/>
  <c r="A1738" i="2"/>
  <c r="C1737" i="2"/>
  <c r="A1737" i="2"/>
  <c r="C1736" i="2"/>
  <c r="A1736" i="2"/>
  <c r="C1735" i="2"/>
  <c r="A1735" i="2"/>
  <c r="C1734" i="2"/>
  <c r="A1734" i="2"/>
  <c r="C1733" i="2"/>
  <c r="A1733" i="2"/>
  <c r="C1732" i="2"/>
  <c r="A1732" i="2"/>
  <c r="C1731" i="2"/>
  <c r="A1731" i="2"/>
  <c r="C1730" i="2"/>
  <c r="A1730" i="2"/>
  <c r="C1729" i="2"/>
  <c r="A1729" i="2"/>
  <c r="C1728" i="2"/>
  <c r="A1728" i="2"/>
  <c r="C1727" i="2"/>
  <c r="A1727" i="2"/>
  <c r="C1726" i="2"/>
  <c r="A1726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C1686" i="2"/>
  <c r="A1686" i="2"/>
  <c r="C1685" i="2"/>
  <c r="A1685" i="2"/>
  <c r="C1684" i="2"/>
  <c r="A1684" i="2"/>
  <c r="C1683" i="2"/>
  <c r="A1683" i="2"/>
  <c r="C1682" i="2"/>
  <c r="A1682" i="2"/>
  <c r="C1681" i="2"/>
  <c r="A1681" i="2"/>
  <c r="C1680" i="2"/>
  <c r="A1680" i="2"/>
  <c r="C1679" i="2"/>
  <c r="A1679" i="2"/>
  <c r="C1678" i="2"/>
  <c r="A1678" i="2"/>
  <c r="C1677" i="2"/>
  <c r="A1677" i="2"/>
  <c r="C1676" i="2"/>
  <c r="A1676" i="2"/>
  <c r="C1675" i="2"/>
  <c r="A1675" i="2"/>
  <c r="C1674" i="2"/>
  <c r="A1674" i="2"/>
  <c r="C1673" i="2"/>
  <c r="A1673" i="2"/>
  <c r="C1672" i="2"/>
  <c r="A1672" i="2"/>
  <c r="C1671" i="2"/>
  <c r="A1671" i="2"/>
  <c r="C1670" i="2"/>
  <c r="A1670" i="2"/>
  <c r="C1669" i="2"/>
  <c r="A1669" i="2"/>
  <c r="C1668" i="2"/>
  <c r="A1668" i="2"/>
  <c r="C1667" i="2"/>
  <c r="A1667" i="2"/>
  <c r="C1666" i="2"/>
  <c r="A1666" i="2"/>
  <c r="C1665" i="2"/>
  <c r="A1665" i="2"/>
  <c r="C1664" i="2"/>
  <c r="A1664" i="2"/>
  <c r="C1663" i="2"/>
  <c r="A1663" i="2"/>
  <c r="C1662" i="2"/>
  <c r="A1662" i="2"/>
  <c r="C1661" i="2"/>
  <c r="A1661" i="2"/>
  <c r="C1660" i="2"/>
  <c r="A1660" i="2"/>
  <c r="C1659" i="2"/>
  <c r="A1659" i="2"/>
  <c r="C1658" i="2"/>
  <c r="A1658" i="2"/>
  <c r="C1657" i="2"/>
  <c r="A1657" i="2"/>
  <c r="C1656" i="2"/>
  <c r="A1656" i="2"/>
  <c r="C1655" i="2"/>
  <c r="A1655" i="2"/>
  <c r="C1654" i="2"/>
  <c r="A1654" i="2"/>
  <c r="C1653" i="2"/>
  <c r="A1653" i="2"/>
  <c r="C1652" i="2"/>
  <c r="A1652" i="2"/>
  <c r="C1651" i="2"/>
  <c r="A1651" i="2"/>
  <c r="C1650" i="2"/>
  <c r="A1650" i="2"/>
  <c r="C1649" i="2"/>
  <c r="A1649" i="2"/>
  <c r="C1648" i="2"/>
  <c r="A1648" i="2"/>
  <c r="C1647" i="2"/>
  <c r="A1647" i="2"/>
  <c r="C1646" i="2"/>
  <c r="A1646" i="2"/>
  <c r="C1645" i="2"/>
  <c r="A1645" i="2"/>
  <c r="C1644" i="2"/>
  <c r="A1644" i="2"/>
  <c r="C1643" i="2"/>
  <c r="A1643" i="2"/>
  <c r="C1642" i="2"/>
  <c r="A1642" i="2"/>
  <c r="C1641" i="2"/>
  <c r="A1641" i="2"/>
  <c r="C1640" i="2"/>
  <c r="A1640" i="2"/>
  <c r="C1639" i="2"/>
  <c r="A1639" i="2"/>
  <c r="C1638" i="2"/>
  <c r="A1638" i="2"/>
  <c r="C1637" i="2"/>
  <c r="A1637" i="2"/>
  <c r="C1636" i="2"/>
  <c r="A1636" i="2"/>
  <c r="C1635" i="2"/>
  <c r="A1635" i="2"/>
  <c r="C1634" i="2"/>
  <c r="A1634" i="2"/>
  <c r="C1633" i="2"/>
  <c r="A1633" i="2"/>
  <c r="C1632" i="2"/>
  <c r="A1632" i="2"/>
  <c r="C1631" i="2"/>
  <c r="A1631" i="2"/>
  <c r="C1630" i="2"/>
  <c r="A1630" i="2"/>
  <c r="C1629" i="2"/>
  <c r="A1629" i="2"/>
  <c r="C1628" i="2"/>
  <c r="A1628" i="2"/>
  <c r="C1627" i="2"/>
  <c r="A1627" i="2"/>
  <c r="C1626" i="2"/>
  <c r="A1626" i="2"/>
  <c r="C1625" i="2"/>
  <c r="A1625" i="2"/>
  <c r="C1624" i="2"/>
  <c r="A1624" i="2"/>
  <c r="C1623" i="2"/>
  <c r="A1623" i="2"/>
  <c r="C1622" i="2"/>
  <c r="A1622" i="2"/>
  <c r="C1621" i="2"/>
  <c r="A1621" i="2"/>
  <c r="C1620" i="2"/>
  <c r="A1620" i="2"/>
  <c r="C1619" i="2"/>
  <c r="A1619" i="2"/>
  <c r="C1618" i="2"/>
  <c r="A1618" i="2"/>
  <c r="C1617" i="2"/>
  <c r="A1617" i="2"/>
  <c r="C1616" i="2"/>
  <c r="A1616" i="2"/>
  <c r="C1615" i="2"/>
  <c r="A1615" i="2"/>
  <c r="C1614" i="2"/>
  <c r="A1614" i="2"/>
  <c r="C1613" i="2"/>
  <c r="A1613" i="2"/>
  <c r="C1612" i="2"/>
  <c r="A1612" i="2"/>
  <c r="C1611" i="2"/>
  <c r="A1611" i="2"/>
  <c r="C1610" i="2"/>
  <c r="A1610" i="2"/>
  <c r="C1609" i="2"/>
  <c r="A1609" i="2"/>
  <c r="C1608" i="2"/>
  <c r="A1608" i="2"/>
  <c r="C1607" i="2"/>
  <c r="A1607" i="2"/>
  <c r="C1606" i="2"/>
  <c r="A1606" i="2"/>
  <c r="C1605" i="2"/>
  <c r="A1605" i="2"/>
  <c r="C1604" i="2"/>
  <c r="A1604" i="2"/>
  <c r="C1603" i="2"/>
  <c r="A1603" i="2"/>
  <c r="C1602" i="2"/>
  <c r="A1602" i="2"/>
  <c r="C1601" i="2"/>
  <c r="A1601" i="2"/>
  <c r="C1600" i="2"/>
  <c r="A1600" i="2"/>
  <c r="C1599" i="2"/>
  <c r="A1599" i="2"/>
  <c r="C1598" i="2"/>
  <c r="A1598" i="2"/>
  <c r="C1597" i="2"/>
  <c r="A1597" i="2"/>
  <c r="C1596" i="2"/>
  <c r="A1596" i="2"/>
  <c r="C1595" i="2"/>
  <c r="A1595" i="2"/>
  <c r="C1594" i="2"/>
  <c r="A1594" i="2"/>
  <c r="C1593" i="2"/>
  <c r="A1593" i="2"/>
  <c r="C1592" i="2"/>
  <c r="A1592" i="2"/>
  <c r="C1591" i="2"/>
  <c r="A1591" i="2"/>
  <c r="C1590" i="2"/>
  <c r="A1590" i="2"/>
  <c r="C1589" i="2"/>
  <c r="A1589" i="2"/>
  <c r="C1588" i="2"/>
  <c r="A1588" i="2"/>
  <c r="C1587" i="2"/>
  <c r="A1587" i="2"/>
  <c r="C1586" i="2"/>
  <c r="A1586" i="2"/>
  <c r="C1585" i="2"/>
  <c r="A1585" i="2"/>
  <c r="C1584" i="2"/>
  <c r="A1584" i="2"/>
  <c r="C1583" i="2"/>
  <c r="A1583" i="2"/>
  <c r="C1582" i="2"/>
  <c r="A1582" i="2"/>
  <c r="C1581" i="2"/>
  <c r="A1581" i="2"/>
  <c r="C1580" i="2"/>
  <c r="A1580" i="2"/>
  <c r="C1579" i="2"/>
  <c r="A1579" i="2"/>
  <c r="C1578" i="2"/>
  <c r="A1578" i="2"/>
  <c r="C1577" i="2"/>
  <c r="A1577" i="2"/>
  <c r="C1576" i="2"/>
  <c r="A1576" i="2"/>
  <c r="C1575" i="2"/>
  <c r="A1575" i="2"/>
  <c r="C1574" i="2"/>
  <c r="A1574" i="2"/>
  <c r="C1573" i="2"/>
  <c r="A1573" i="2"/>
  <c r="C1572" i="2"/>
  <c r="A1572" i="2"/>
  <c r="C1571" i="2"/>
  <c r="A1571" i="2"/>
  <c r="C1570" i="2"/>
  <c r="A1570" i="2"/>
  <c r="C1569" i="2"/>
  <c r="A1569" i="2"/>
  <c r="C1568" i="2"/>
  <c r="A1568" i="2"/>
  <c r="C1567" i="2"/>
  <c r="A1567" i="2"/>
  <c r="C1566" i="2"/>
  <c r="A1566" i="2"/>
  <c r="C1565" i="2"/>
  <c r="A1565" i="2"/>
  <c r="C1564" i="2"/>
  <c r="A1564" i="2"/>
  <c r="C1563" i="2"/>
  <c r="A1563" i="2"/>
  <c r="C1562" i="2"/>
  <c r="A1562" i="2"/>
  <c r="C1561" i="2"/>
  <c r="A1561" i="2"/>
  <c r="C1560" i="2"/>
  <c r="A1560" i="2"/>
  <c r="C1559" i="2"/>
  <c r="A1559" i="2"/>
  <c r="C1558" i="2"/>
  <c r="A1558" i="2"/>
  <c r="C1557" i="2"/>
  <c r="A1557" i="2"/>
  <c r="C1556" i="2"/>
  <c r="A1556" i="2"/>
  <c r="C1555" i="2"/>
  <c r="A1555" i="2"/>
  <c r="C1554" i="2"/>
  <c r="A1554" i="2"/>
  <c r="C1553" i="2"/>
  <c r="A1553" i="2"/>
  <c r="C1552" i="2"/>
  <c r="A1552" i="2"/>
  <c r="C1551" i="2"/>
  <c r="A1551" i="2"/>
  <c r="C1550" i="2"/>
  <c r="A1550" i="2"/>
  <c r="C1549" i="2"/>
  <c r="A1549" i="2"/>
  <c r="C1548" i="2"/>
  <c r="A1548" i="2"/>
  <c r="C1547" i="2"/>
  <c r="A1547" i="2"/>
  <c r="C1546" i="2"/>
  <c r="A1546" i="2"/>
  <c r="C1545" i="2"/>
  <c r="A1545" i="2"/>
  <c r="C1544" i="2"/>
  <c r="A1544" i="2"/>
  <c r="C1543" i="2"/>
  <c r="A1543" i="2"/>
  <c r="C1542" i="2"/>
  <c r="A1542" i="2"/>
  <c r="C1541" i="2"/>
  <c r="A1541" i="2"/>
  <c r="C1540" i="2"/>
  <c r="A1540" i="2"/>
  <c r="C1539" i="2"/>
  <c r="A1539" i="2"/>
  <c r="C1538" i="2"/>
  <c r="A1538" i="2"/>
  <c r="C1537" i="2"/>
  <c r="A1537" i="2"/>
  <c r="C1536" i="2"/>
  <c r="A1536" i="2"/>
  <c r="C1535" i="2"/>
  <c r="A1535" i="2"/>
  <c r="C1534" i="2"/>
  <c r="A1534" i="2"/>
  <c r="C1533" i="2"/>
  <c r="A1533" i="2"/>
  <c r="C1532" i="2"/>
  <c r="A1532" i="2"/>
  <c r="C1531" i="2"/>
  <c r="A1531" i="2"/>
  <c r="C1530" i="2"/>
  <c r="A1530" i="2"/>
  <c r="C1529" i="2"/>
  <c r="A1529" i="2"/>
  <c r="C1528" i="2"/>
  <c r="A1528" i="2"/>
  <c r="C1527" i="2"/>
  <c r="A1527" i="2"/>
  <c r="C1526" i="2"/>
  <c r="A1526" i="2"/>
  <c r="C1525" i="2"/>
  <c r="A1525" i="2"/>
  <c r="C1524" i="2"/>
  <c r="A1524" i="2"/>
  <c r="C1523" i="2"/>
  <c r="A1523" i="2"/>
  <c r="C1522" i="2"/>
  <c r="A1522" i="2"/>
  <c r="C1521" i="2"/>
  <c r="A1521" i="2"/>
  <c r="C1520" i="2"/>
  <c r="A1520" i="2"/>
  <c r="C1519" i="2"/>
  <c r="A1519" i="2"/>
  <c r="C1518" i="2"/>
  <c r="A1518" i="2"/>
  <c r="C1517" i="2"/>
  <c r="A1517" i="2"/>
  <c r="C1516" i="2"/>
  <c r="A1516" i="2"/>
  <c r="C1515" i="2"/>
  <c r="A1515" i="2"/>
  <c r="C1514" i="2"/>
  <c r="A1514" i="2"/>
  <c r="C1513" i="2"/>
  <c r="A1513" i="2"/>
  <c r="C1512" i="2"/>
  <c r="A1512" i="2"/>
  <c r="C1511" i="2"/>
  <c r="A1511" i="2"/>
  <c r="C1510" i="2"/>
  <c r="A1510" i="2"/>
  <c r="C1509" i="2"/>
  <c r="A1509" i="2"/>
  <c r="C1508" i="2"/>
  <c r="A1508" i="2"/>
  <c r="C1507" i="2"/>
  <c r="A1507" i="2"/>
  <c r="C1506" i="2"/>
  <c r="A1506" i="2"/>
  <c r="C1505" i="2"/>
  <c r="A1505" i="2"/>
  <c r="C1504" i="2"/>
  <c r="A1504" i="2"/>
  <c r="C1503" i="2"/>
  <c r="A1503" i="2"/>
  <c r="C1502" i="2"/>
  <c r="A1502" i="2"/>
  <c r="C1501" i="2"/>
  <c r="A1501" i="2"/>
  <c r="C1500" i="2"/>
  <c r="A1500" i="2"/>
  <c r="C1499" i="2"/>
  <c r="A1499" i="2"/>
  <c r="C1498" i="2"/>
  <c r="A1498" i="2"/>
  <c r="C1497" i="2"/>
  <c r="A1497" i="2"/>
  <c r="C1496" i="2"/>
  <c r="A1496" i="2"/>
  <c r="C1495" i="2"/>
  <c r="A1495" i="2"/>
  <c r="C1494" i="2"/>
  <c r="A1494" i="2"/>
  <c r="C1493" i="2"/>
  <c r="A1493" i="2"/>
  <c r="C1492" i="2"/>
  <c r="A1492" i="2"/>
  <c r="C1491" i="2"/>
  <c r="A1491" i="2"/>
  <c r="C1490" i="2"/>
  <c r="A1490" i="2"/>
  <c r="C1489" i="2"/>
  <c r="A1489" i="2"/>
  <c r="C1488" i="2"/>
  <c r="A1488" i="2"/>
  <c r="C1487" i="2"/>
  <c r="A1487" i="2"/>
  <c r="C1486" i="2"/>
  <c r="A1486" i="2"/>
  <c r="C1485" i="2"/>
  <c r="A1485" i="2"/>
  <c r="C1484" i="2"/>
  <c r="A1484" i="2"/>
  <c r="C1483" i="2"/>
  <c r="A1483" i="2"/>
  <c r="C1482" i="2"/>
  <c r="A1482" i="2"/>
  <c r="C1481" i="2"/>
  <c r="A1481" i="2"/>
  <c r="C1480" i="2"/>
  <c r="A1480" i="2"/>
  <c r="C1479" i="2"/>
  <c r="A1479" i="2"/>
  <c r="C1478" i="2"/>
  <c r="A1478" i="2"/>
  <c r="C1477" i="2"/>
  <c r="A1477" i="2"/>
  <c r="C1476" i="2"/>
  <c r="A1476" i="2"/>
  <c r="C1475" i="2"/>
  <c r="A1475" i="2"/>
  <c r="C1474" i="2"/>
  <c r="A1474" i="2"/>
  <c r="C1473" i="2"/>
  <c r="A1473" i="2"/>
  <c r="C1472" i="2"/>
  <c r="A1472" i="2"/>
  <c r="C1471" i="2"/>
  <c r="A1471" i="2"/>
  <c r="C1470" i="2"/>
  <c r="A1470" i="2"/>
  <c r="C1469" i="2"/>
  <c r="A1469" i="2"/>
  <c r="C1468" i="2"/>
  <c r="A1468" i="2"/>
  <c r="C1467" i="2"/>
  <c r="A1467" i="2"/>
  <c r="C1466" i="2"/>
  <c r="A1466" i="2"/>
  <c r="C1465" i="2"/>
  <c r="A1465" i="2"/>
  <c r="C1464" i="2"/>
  <c r="A1464" i="2"/>
  <c r="C1463" i="2"/>
  <c r="A1463" i="2"/>
  <c r="C1462" i="2"/>
  <c r="A1462" i="2"/>
  <c r="C1461" i="2"/>
  <c r="A1461" i="2"/>
  <c r="C1460" i="2"/>
  <c r="A1460" i="2"/>
  <c r="C1459" i="2"/>
  <c r="A1459" i="2"/>
  <c r="C1458" i="2"/>
  <c r="A1458" i="2"/>
  <c r="C1457" i="2"/>
  <c r="A1457" i="2"/>
  <c r="C1456" i="2"/>
  <c r="A1456" i="2"/>
  <c r="C1455" i="2"/>
  <c r="A1455" i="2"/>
  <c r="C1454" i="2"/>
  <c r="A1454" i="2"/>
  <c r="C1453" i="2"/>
  <c r="A1453" i="2"/>
  <c r="C1452" i="2"/>
  <c r="A1452" i="2"/>
  <c r="C1451" i="2"/>
  <c r="A1451" i="2"/>
  <c r="C1450" i="2"/>
  <c r="A1450" i="2"/>
  <c r="C1449" i="2"/>
  <c r="A1449" i="2"/>
  <c r="C1448" i="2"/>
  <c r="A1448" i="2"/>
  <c r="C1447" i="2"/>
  <c r="A1447" i="2"/>
  <c r="C1446" i="2"/>
  <c r="A1446" i="2"/>
  <c r="C1445" i="2"/>
  <c r="A1445" i="2"/>
  <c r="C1444" i="2"/>
  <c r="A1444" i="2"/>
  <c r="C1443" i="2"/>
  <c r="A1443" i="2"/>
  <c r="C1442" i="2"/>
  <c r="A1442" i="2"/>
  <c r="C1441" i="2"/>
  <c r="A1441" i="2"/>
  <c r="C1440" i="2"/>
  <c r="A1440" i="2"/>
  <c r="C1439" i="2"/>
  <c r="A1439" i="2"/>
  <c r="C1438" i="2"/>
  <c r="A1438" i="2"/>
  <c r="C1437" i="2"/>
  <c r="A1437" i="2"/>
  <c r="C1436" i="2"/>
  <c r="A1436" i="2"/>
  <c r="C1435" i="2"/>
  <c r="A1435" i="2"/>
  <c r="C1434" i="2"/>
  <c r="A1434" i="2"/>
  <c r="C1433" i="2"/>
  <c r="A1433" i="2"/>
  <c r="C1432" i="2"/>
  <c r="A1432" i="2"/>
  <c r="C1431" i="2"/>
  <c r="A1431" i="2"/>
  <c r="C1430" i="2"/>
  <c r="A1430" i="2"/>
  <c r="C1429" i="2"/>
  <c r="A1429" i="2"/>
  <c r="C1428" i="2"/>
  <c r="A1428" i="2"/>
  <c r="C1427" i="2"/>
  <c r="A1427" i="2"/>
  <c r="C1426" i="2"/>
  <c r="A1426" i="2"/>
  <c r="C1425" i="2"/>
  <c r="A1425" i="2"/>
  <c r="C1424" i="2"/>
  <c r="A1424" i="2"/>
  <c r="C1423" i="2"/>
  <c r="A1423" i="2"/>
  <c r="C1422" i="2"/>
  <c r="A1422" i="2"/>
  <c r="C1421" i="2"/>
  <c r="A1421" i="2"/>
  <c r="C1420" i="2"/>
  <c r="A1420" i="2"/>
  <c r="C1419" i="2"/>
  <c r="A1419" i="2"/>
  <c r="C1418" i="2"/>
  <c r="A1418" i="2"/>
  <c r="C1417" i="2"/>
  <c r="A1417" i="2"/>
  <c r="C1416" i="2"/>
  <c r="A1416" i="2"/>
  <c r="C1415" i="2"/>
  <c r="A1415" i="2"/>
  <c r="C1414" i="2"/>
  <c r="A1414" i="2"/>
  <c r="C1413" i="2"/>
  <c r="A1413" i="2"/>
  <c r="C1412" i="2"/>
  <c r="A1412" i="2"/>
  <c r="C1411" i="2"/>
  <c r="A1411" i="2"/>
  <c r="C1410" i="2"/>
  <c r="A1410" i="2"/>
  <c r="C1409" i="2"/>
  <c r="A1409" i="2"/>
  <c r="C1408" i="2"/>
  <c r="A1408" i="2"/>
  <c r="C1407" i="2"/>
  <c r="A1407" i="2"/>
  <c r="C1406" i="2"/>
  <c r="A1406" i="2"/>
  <c r="C1405" i="2"/>
  <c r="A1405" i="2"/>
  <c r="C1404" i="2"/>
  <c r="A1404" i="2"/>
  <c r="C1403" i="2"/>
  <c r="A1403" i="2"/>
  <c r="C1402" i="2"/>
  <c r="A1402" i="2"/>
  <c r="C1401" i="2"/>
  <c r="A1401" i="2"/>
  <c r="C1400" i="2"/>
  <c r="A1400" i="2"/>
  <c r="C1399" i="2"/>
  <c r="A1399" i="2"/>
  <c r="C1398" i="2"/>
  <c r="A1398" i="2"/>
  <c r="C1397" i="2"/>
  <c r="A1397" i="2"/>
  <c r="C1396" i="2"/>
  <c r="A1396" i="2"/>
  <c r="C1395" i="2"/>
  <c r="A1395" i="2"/>
  <c r="C1394" i="2"/>
  <c r="A1394" i="2"/>
  <c r="C1393" i="2"/>
  <c r="A1393" i="2"/>
  <c r="C1392" i="2"/>
  <c r="A1392" i="2"/>
  <c r="C1391" i="2"/>
  <c r="A1391" i="2"/>
  <c r="C1390" i="2"/>
  <c r="A1390" i="2"/>
  <c r="C1389" i="2"/>
  <c r="A1389" i="2"/>
  <c r="C1388" i="2"/>
  <c r="A1388" i="2"/>
  <c r="C1387" i="2"/>
  <c r="A1387" i="2"/>
  <c r="C1386" i="2"/>
  <c r="A1386" i="2"/>
  <c r="C1385" i="2"/>
  <c r="A1385" i="2"/>
  <c r="C1384" i="2"/>
  <c r="A1384" i="2"/>
  <c r="C1383" i="2"/>
  <c r="A1383" i="2"/>
  <c r="C1382" i="2"/>
  <c r="A1382" i="2"/>
  <c r="C1381" i="2"/>
  <c r="A1381" i="2"/>
  <c r="C1380" i="2"/>
  <c r="A1380" i="2"/>
  <c r="C1379" i="2"/>
  <c r="A1379" i="2"/>
  <c r="C1378" i="2"/>
  <c r="A1378" i="2"/>
  <c r="C1377" i="2"/>
  <c r="A1377" i="2"/>
  <c r="C1376" i="2"/>
  <c r="A1376" i="2"/>
  <c r="C1375" i="2"/>
  <c r="A1375" i="2"/>
  <c r="C1374" i="2"/>
  <c r="A1374" i="2"/>
  <c r="C1373" i="2"/>
  <c r="A1373" i="2"/>
  <c r="C1372" i="2"/>
  <c r="A1372" i="2"/>
  <c r="C1371" i="2"/>
  <c r="A1371" i="2"/>
  <c r="C1370" i="2"/>
  <c r="A1370" i="2"/>
  <c r="C1369" i="2"/>
  <c r="A1369" i="2"/>
  <c r="C1368" i="2"/>
  <c r="A1368" i="2"/>
  <c r="C1367" i="2"/>
  <c r="A1367" i="2"/>
  <c r="C1366" i="2"/>
  <c r="A1366" i="2"/>
  <c r="C1365" i="2"/>
  <c r="A1365" i="2"/>
  <c r="C1364" i="2"/>
  <c r="A1364" i="2"/>
  <c r="C1363" i="2"/>
  <c r="A1363" i="2"/>
  <c r="C1362" i="2"/>
  <c r="A1362" i="2"/>
  <c r="C1361" i="2"/>
  <c r="A1361" i="2"/>
  <c r="C1360" i="2"/>
  <c r="A1360" i="2"/>
  <c r="C1359" i="2"/>
  <c r="A1359" i="2"/>
  <c r="C1358" i="2"/>
  <c r="A1358" i="2"/>
  <c r="C1357" i="2"/>
  <c r="A1357" i="2"/>
  <c r="C1356" i="2"/>
  <c r="A1356" i="2"/>
  <c r="C1355" i="2"/>
  <c r="A1355" i="2"/>
  <c r="C1354" i="2"/>
  <c r="A1354" i="2"/>
  <c r="C1353" i="2"/>
  <c r="A1353" i="2"/>
  <c r="C1352" i="2"/>
  <c r="A1352" i="2"/>
  <c r="C1351" i="2"/>
  <c r="A1351" i="2"/>
  <c r="C1350" i="2"/>
  <c r="A1350" i="2"/>
  <c r="C1349" i="2"/>
  <c r="A1349" i="2"/>
  <c r="C1348" i="2"/>
  <c r="A1348" i="2"/>
  <c r="C1347" i="2"/>
  <c r="A1347" i="2"/>
  <c r="C1346" i="2"/>
  <c r="A1346" i="2"/>
  <c r="C1345" i="2"/>
  <c r="A1345" i="2"/>
  <c r="C1344" i="2"/>
  <c r="A1344" i="2"/>
  <c r="C1343" i="2"/>
  <c r="A1343" i="2"/>
  <c r="C1342" i="2"/>
  <c r="A1342" i="2"/>
  <c r="C1341" i="2"/>
  <c r="A1341" i="2"/>
  <c r="C1340" i="2"/>
  <c r="A1340" i="2"/>
  <c r="C1339" i="2"/>
  <c r="A1339" i="2"/>
  <c r="C1338" i="2"/>
  <c r="A1338" i="2"/>
  <c r="C1337" i="2"/>
  <c r="A1337" i="2"/>
  <c r="C1336" i="2"/>
  <c r="A1336" i="2"/>
  <c r="C1335" i="2"/>
  <c r="A1335" i="2"/>
  <c r="C1334" i="2"/>
  <c r="A1334" i="2"/>
  <c r="C1333" i="2"/>
  <c r="A1333" i="2"/>
  <c r="C1332" i="2"/>
  <c r="A1332" i="2"/>
  <c r="C1331" i="2"/>
  <c r="A1331" i="2"/>
  <c r="C1330" i="2"/>
  <c r="A1330" i="2"/>
  <c r="C1329" i="2"/>
  <c r="A1329" i="2"/>
  <c r="C1328" i="2"/>
  <c r="A1328" i="2"/>
  <c r="C1327" i="2"/>
  <c r="A1327" i="2"/>
  <c r="C1326" i="2"/>
  <c r="A1326" i="2"/>
  <c r="C1325" i="2"/>
  <c r="A1325" i="2"/>
  <c r="C1324" i="2"/>
  <c r="A1324" i="2"/>
  <c r="C1323" i="2"/>
  <c r="A1323" i="2"/>
  <c r="C1322" i="2"/>
  <c r="A1322" i="2"/>
  <c r="C1321" i="2"/>
  <c r="A1321" i="2"/>
  <c r="C1320" i="2"/>
  <c r="A1320" i="2"/>
  <c r="C1319" i="2"/>
  <c r="A1319" i="2"/>
  <c r="C1318" i="2"/>
  <c r="A1318" i="2"/>
  <c r="C1317" i="2"/>
  <c r="A1317" i="2"/>
  <c r="C1316" i="2"/>
  <c r="A1316" i="2"/>
  <c r="C1315" i="2"/>
  <c r="A1315" i="2"/>
  <c r="C1314" i="2"/>
  <c r="A1314" i="2"/>
  <c r="C1313" i="2"/>
  <c r="A1313" i="2"/>
  <c r="C1312" i="2"/>
  <c r="A1312" i="2"/>
  <c r="C1311" i="2"/>
  <c r="A1311" i="2"/>
  <c r="C1310" i="2"/>
  <c r="A1310" i="2"/>
  <c r="C1309" i="2"/>
  <c r="A1309" i="2"/>
  <c r="C1308" i="2"/>
  <c r="A1308" i="2"/>
  <c r="C1307" i="2"/>
  <c r="A1307" i="2"/>
  <c r="C1306" i="2"/>
  <c r="A1306" i="2"/>
  <c r="C1305" i="2"/>
  <c r="A1305" i="2"/>
  <c r="C1304" i="2"/>
  <c r="A1304" i="2"/>
  <c r="C1303" i="2"/>
  <c r="A1303" i="2"/>
  <c r="C1302" i="2"/>
  <c r="A1302" i="2"/>
  <c r="C1301" i="2"/>
  <c r="A1301" i="2"/>
  <c r="C1300" i="2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C1220" i="2"/>
  <c r="A1220" i="2"/>
  <c r="C1219" i="2"/>
  <c r="A1219" i="2"/>
  <c r="C1218" i="2"/>
  <c r="A1218" i="2"/>
  <c r="C1217" i="2"/>
  <c r="A1217" i="2"/>
  <c r="C1216" i="2"/>
  <c r="A1216" i="2"/>
  <c r="C1215" i="2"/>
  <c r="A1215" i="2"/>
  <c r="C1214" i="2"/>
  <c r="A1214" i="2"/>
  <c r="C1213" i="2"/>
  <c r="A1213" i="2"/>
  <c r="C1212" i="2"/>
  <c r="A1212" i="2"/>
  <c r="C1211" i="2"/>
  <c r="A1211" i="2"/>
  <c r="C1210" i="2"/>
  <c r="A1210" i="2"/>
  <c r="C1209" i="2"/>
  <c r="A1209" i="2"/>
  <c r="C1208" i="2"/>
  <c r="A1208" i="2"/>
  <c r="C1207" i="2"/>
  <c r="A1207" i="2"/>
  <c r="C1206" i="2"/>
  <c r="A1206" i="2"/>
  <c r="C1205" i="2"/>
  <c r="A1205" i="2"/>
  <c r="C1204" i="2"/>
  <c r="A1204" i="2"/>
  <c r="C1203" i="2"/>
  <c r="A1203" i="2"/>
  <c r="C1202" i="2"/>
  <c r="A1202" i="2"/>
  <c r="C1201" i="2"/>
  <c r="A1201" i="2"/>
  <c r="C1200" i="2"/>
  <c r="A1200" i="2"/>
  <c r="C1199" i="2"/>
  <c r="A1199" i="2"/>
  <c r="C1198" i="2"/>
  <c r="A1198" i="2"/>
  <c r="C1197" i="2"/>
  <c r="A1197" i="2"/>
  <c r="C1196" i="2"/>
  <c r="A1196" i="2"/>
  <c r="C1195" i="2"/>
  <c r="A1195" i="2"/>
  <c r="C1194" i="2"/>
  <c r="A1194" i="2"/>
  <c r="C1193" i="2"/>
  <c r="A1193" i="2"/>
  <c r="C1192" i="2"/>
  <c r="A1192" i="2"/>
  <c r="C1191" i="2"/>
  <c r="A1191" i="2"/>
  <c r="C1190" i="2"/>
  <c r="A1190" i="2"/>
  <c r="C1189" i="2"/>
  <c r="A1189" i="2"/>
  <c r="C1188" i="2"/>
  <c r="A1188" i="2"/>
  <c r="C1187" i="2"/>
  <c r="A1187" i="2"/>
  <c r="C1186" i="2"/>
  <c r="A1186" i="2"/>
  <c r="C1185" i="2"/>
  <c r="A1185" i="2"/>
  <c r="C1184" i="2"/>
  <c r="A1184" i="2"/>
  <c r="C1183" i="2"/>
  <c r="A1183" i="2"/>
  <c r="C1182" i="2"/>
  <c r="A1182" i="2"/>
  <c r="C1181" i="2"/>
  <c r="A1181" i="2"/>
  <c r="C1180" i="2"/>
  <c r="A1180" i="2"/>
  <c r="C1179" i="2"/>
  <c r="A1179" i="2"/>
  <c r="C1178" i="2"/>
  <c r="A1178" i="2"/>
  <c r="C1177" i="2"/>
  <c r="A1177" i="2"/>
  <c r="C1176" i="2"/>
  <c r="A1176" i="2"/>
  <c r="C1175" i="2"/>
  <c r="A1175" i="2"/>
  <c r="C1174" i="2"/>
  <c r="A1174" i="2"/>
  <c r="C1173" i="2"/>
  <c r="A1173" i="2"/>
  <c r="C1172" i="2"/>
  <c r="A1172" i="2"/>
  <c r="C1171" i="2"/>
  <c r="A1171" i="2"/>
  <c r="C1170" i="2"/>
  <c r="A1170" i="2"/>
  <c r="C1169" i="2"/>
  <c r="A1169" i="2"/>
  <c r="C1168" i="2"/>
  <c r="A1168" i="2"/>
  <c r="C1167" i="2"/>
  <c r="A1167" i="2"/>
  <c r="C1166" i="2"/>
  <c r="A1166" i="2"/>
  <c r="C1165" i="2"/>
  <c r="A1165" i="2"/>
  <c r="C1164" i="2"/>
  <c r="A1164" i="2"/>
  <c r="C1163" i="2"/>
  <c r="A1163" i="2"/>
  <c r="C1162" i="2"/>
  <c r="A1162" i="2"/>
  <c r="C1161" i="2"/>
  <c r="A1161" i="2"/>
  <c r="C1160" i="2"/>
  <c r="A1160" i="2"/>
  <c r="C1159" i="2"/>
  <c r="A1159" i="2"/>
  <c r="C1158" i="2"/>
  <c r="A1158" i="2"/>
  <c r="C1157" i="2"/>
  <c r="A1157" i="2"/>
  <c r="C1156" i="2"/>
  <c r="A1156" i="2"/>
  <c r="C1155" i="2"/>
  <c r="A1155" i="2"/>
  <c r="C1154" i="2"/>
  <c r="A1154" i="2"/>
  <c r="C1153" i="2"/>
  <c r="A1153" i="2"/>
  <c r="C1152" i="2"/>
  <c r="A1152" i="2"/>
  <c r="C1151" i="2"/>
  <c r="A1151" i="2"/>
  <c r="C1150" i="2"/>
  <c r="A1150" i="2"/>
  <c r="C1149" i="2"/>
  <c r="A1149" i="2"/>
  <c r="C1148" i="2"/>
  <c r="A1148" i="2"/>
  <c r="C1147" i="2"/>
  <c r="A1147" i="2"/>
  <c r="C1146" i="2"/>
  <c r="A1146" i="2"/>
  <c r="C1145" i="2"/>
  <c r="A1145" i="2"/>
  <c r="C1144" i="2"/>
  <c r="A1144" i="2"/>
  <c r="C1143" i="2"/>
  <c r="A1143" i="2"/>
  <c r="C1142" i="2"/>
  <c r="A1142" i="2"/>
  <c r="C1141" i="2"/>
  <c r="A1141" i="2"/>
  <c r="C1140" i="2"/>
  <c r="A1140" i="2"/>
  <c r="C1139" i="2"/>
  <c r="A1139" i="2"/>
  <c r="C1138" i="2"/>
  <c r="A1138" i="2"/>
  <c r="C1137" i="2"/>
  <c r="A1137" i="2"/>
  <c r="C1136" i="2"/>
  <c r="A1136" i="2"/>
  <c r="C1135" i="2"/>
  <c r="A1135" i="2"/>
  <c r="C1134" i="2"/>
  <c r="A1134" i="2"/>
  <c r="C1133" i="2"/>
  <c r="A1133" i="2"/>
  <c r="C1132" i="2"/>
  <c r="A1132" i="2"/>
  <c r="C1131" i="2"/>
  <c r="A1131" i="2"/>
  <c r="C1130" i="2"/>
  <c r="A1130" i="2"/>
  <c r="C1129" i="2"/>
  <c r="A1129" i="2"/>
  <c r="C1128" i="2"/>
  <c r="A1128" i="2"/>
  <c r="C1127" i="2"/>
  <c r="A1127" i="2"/>
  <c r="C1126" i="2"/>
  <c r="A1126" i="2"/>
  <c r="C1125" i="2"/>
  <c r="A1125" i="2"/>
  <c r="C1124" i="2"/>
  <c r="A1124" i="2"/>
  <c r="C1123" i="2"/>
  <c r="A1123" i="2"/>
  <c r="C1122" i="2"/>
  <c r="A1122" i="2"/>
  <c r="C1121" i="2"/>
  <c r="A1121" i="2"/>
  <c r="C1120" i="2"/>
  <c r="A1120" i="2"/>
  <c r="C1119" i="2"/>
  <c r="A1119" i="2"/>
  <c r="C1118" i="2"/>
  <c r="A1118" i="2"/>
  <c r="C1117" i="2"/>
  <c r="A1117" i="2"/>
  <c r="C1116" i="2"/>
  <c r="A1116" i="2"/>
  <c r="C1115" i="2"/>
  <c r="A1115" i="2"/>
  <c r="C1114" i="2"/>
  <c r="A1114" i="2"/>
  <c r="C1113" i="2"/>
  <c r="A1113" i="2"/>
  <c r="C1112" i="2"/>
  <c r="A1112" i="2"/>
  <c r="C1111" i="2"/>
  <c r="A1111" i="2"/>
  <c r="C1110" i="2"/>
  <c r="A1110" i="2"/>
  <c r="C1109" i="2"/>
  <c r="A1109" i="2"/>
  <c r="C1108" i="2"/>
  <c r="A1108" i="2"/>
  <c r="C1107" i="2"/>
  <c r="A1107" i="2"/>
  <c r="C1106" i="2"/>
  <c r="A1106" i="2"/>
  <c r="C1105" i="2"/>
  <c r="A1105" i="2"/>
  <c r="C1104" i="2"/>
  <c r="A1104" i="2"/>
  <c r="C1103" i="2"/>
  <c r="A1103" i="2"/>
  <c r="C1102" i="2"/>
  <c r="A1102" i="2"/>
  <c r="C1101" i="2"/>
  <c r="A1101" i="2"/>
  <c r="C1100" i="2"/>
  <c r="A1100" i="2"/>
  <c r="C1099" i="2"/>
  <c r="A1099" i="2"/>
  <c r="C1098" i="2"/>
  <c r="A1098" i="2"/>
  <c r="C1097" i="2"/>
  <c r="A1097" i="2"/>
  <c r="C1096" i="2"/>
  <c r="A1096" i="2"/>
  <c r="C1095" i="2"/>
  <c r="A1095" i="2"/>
  <c r="C1094" i="2"/>
  <c r="A1094" i="2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8" i="2"/>
  <c r="A1058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F427" i="2"/>
  <c r="B427" i="2" s="1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F304" i="2"/>
  <c r="B304" i="2" s="1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C1" i="2"/>
  <c r="A1" i="2"/>
  <c r="A128" i="1"/>
  <c r="A127" i="1"/>
  <c r="A126" i="1"/>
  <c r="A120" i="1"/>
  <c r="A119" i="1"/>
  <c r="A118" i="1"/>
  <c r="A117" i="1"/>
  <c r="A116" i="1"/>
  <c r="A112" i="1"/>
  <c r="A111" i="1"/>
  <c r="A110" i="1"/>
  <c r="A109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0" i="1"/>
  <c r="A69" i="1"/>
  <c r="A68" i="1"/>
  <c r="A67" i="1"/>
  <c r="A66" i="1"/>
  <c r="A65" i="1"/>
  <c r="A64" i="1"/>
  <c r="A63" i="1"/>
  <c r="A62" i="1"/>
  <c r="A61" i="1"/>
  <c r="A57" i="1"/>
  <c r="A56" i="1"/>
  <c r="A55" i="1"/>
  <c r="A54" i="1"/>
  <c r="A52" i="1"/>
  <c r="A51" i="1"/>
  <c r="A50" i="1"/>
  <c r="A49" i="1"/>
  <c r="A48" i="1"/>
  <c r="A47" i="1"/>
  <c r="A46" i="1"/>
  <c r="A40" i="1"/>
  <c r="A39" i="1"/>
  <c r="A38" i="1"/>
  <c r="A37" i="1"/>
  <c r="A36" i="1"/>
  <c r="A35" i="1"/>
  <c r="A34" i="1"/>
  <c r="A33" i="1"/>
  <c r="A30" i="1"/>
  <c r="A28" i="1"/>
  <c r="A27" i="1"/>
  <c r="A26" i="1"/>
  <c r="A25" i="1"/>
  <c r="A20" i="1"/>
  <c r="A19" i="1"/>
  <c r="A18" i="1"/>
  <c r="A15" i="1"/>
  <c r="A14" i="1"/>
  <c r="A13" i="1"/>
  <c r="A12" i="1"/>
  <c r="Q10" i="1"/>
  <c r="Q9" i="1"/>
  <c r="F386" i="2" s="1"/>
  <c r="B386" i="2" s="1"/>
  <c r="G8" i="1"/>
  <c r="E8" i="1"/>
  <c r="I6" i="1" s="1"/>
  <c r="N6" i="1"/>
  <c r="L6" i="1"/>
  <c r="E6" i="1"/>
  <c r="F4" i="1"/>
  <c r="D2" i="1"/>
  <c r="D1" i="1"/>
  <c r="E149" i="2" s="1"/>
  <c r="D252" i="2" l="1"/>
  <c r="E213" i="2"/>
  <c r="E181" i="2"/>
  <c r="E249" i="2"/>
  <c r="E21" i="2"/>
  <c r="E53" i="2"/>
  <c r="E85" i="2"/>
  <c r="E117" i="2"/>
  <c r="D2397" i="2"/>
  <c r="D2393" i="2"/>
  <c r="D2389" i="2"/>
  <c r="D2385" i="2"/>
  <c r="D2381" i="2"/>
  <c r="D2377" i="2"/>
  <c r="D2373" i="2"/>
  <c r="D2369" i="2"/>
  <c r="D2365" i="2"/>
  <c r="D2361" i="2"/>
  <c r="D2357" i="2"/>
  <c r="D2353" i="2"/>
  <c r="D2349" i="2"/>
  <c r="D2345" i="2"/>
  <c r="D2341" i="2"/>
  <c r="D2337" i="2"/>
  <c r="D2333" i="2"/>
  <c r="D2329" i="2"/>
  <c r="D2325" i="2"/>
  <c r="D2321" i="2"/>
  <c r="D2317" i="2"/>
  <c r="D2313" i="2"/>
  <c r="E2398" i="2"/>
  <c r="E2394" i="2"/>
  <c r="E2390" i="2"/>
  <c r="E2386" i="2"/>
  <c r="E2382" i="2"/>
  <c r="E2378" i="2"/>
  <c r="E2374" i="2"/>
  <c r="E2370" i="2"/>
  <c r="E2366" i="2"/>
  <c r="E2362" i="2"/>
  <c r="E2358" i="2"/>
  <c r="E2354" i="2"/>
  <c r="E2350" i="2"/>
  <c r="E2346" i="2"/>
  <c r="E2342" i="2"/>
  <c r="E2338" i="2"/>
  <c r="E2334" i="2"/>
  <c r="E2330" i="2"/>
  <c r="E2326" i="2"/>
  <c r="E2322" i="2"/>
  <c r="E2318" i="2"/>
  <c r="E2314" i="2"/>
  <c r="E2310" i="2"/>
  <c r="E2306" i="2"/>
  <c r="E2302" i="2"/>
  <c r="E2298" i="2"/>
  <c r="E2294" i="2"/>
  <c r="E2290" i="2"/>
  <c r="E2286" i="2"/>
  <c r="E2282" i="2"/>
  <c r="E2278" i="2"/>
  <c r="E2274" i="2"/>
  <c r="E2270" i="2"/>
  <c r="E2266" i="2"/>
  <c r="E2262" i="2"/>
  <c r="E2258" i="2"/>
  <c r="E2254" i="2"/>
  <c r="E2250" i="2"/>
  <c r="E2246" i="2"/>
  <c r="E2242" i="2"/>
  <c r="E2238" i="2"/>
  <c r="E2234" i="2"/>
  <c r="E2230" i="2"/>
  <c r="E2226" i="2"/>
  <c r="E2222" i="2"/>
  <c r="E2218" i="2"/>
  <c r="E2214" i="2"/>
  <c r="E2210" i="2"/>
  <c r="E2206" i="2"/>
  <c r="E2202" i="2"/>
  <c r="E2198" i="2"/>
  <c r="E2194" i="2"/>
  <c r="E2190" i="2"/>
  <c r="E2186" i="2"/>
  <c r="E2182" i="2"/>
  <c r="E2178" i="2"/>
  <c r="E2174" i="2"/>
  <c r="E2170" i="2"/>
  <c r="E2166" i="2"/>
  <c r="E2162" i="2"/>
  <c r="E2158" i="2"/>
  <c r="E2154" i="2"/>
  <c r="E2150" i="2"/>
  <c r="E2146" i="2"/>
  <c r="E2142" i="2"/>
  <c r="E2138" i="2"/>
  <c r="E2134" i="2"/>
  <c r="E2130" i="2"/>
  <c r="E2126" i="2"/>
  <c r="E2122" i="2"/>
  <c r="E2118" i="2"/>
  <c r="E2114" i="2"/>
  <c r="E2110" i="2"/>
  <c r="E2106" i="2"/>
  <c r="E2102" i="2"/>
  <c r="E2098" i="2"/>
  <c r="E2094" i="2"/>
  <c r="E2090" i="2"/>
  <c r="E2086" i="2"/>
  <c r="E2082" i="2"/>
  <c r="E2078" i="2"/>
  <c r="E2074" i="2"/>
  <c r="E2070" i="2"/>
  <c r="E2066" i="2"/>
  <c r="E2062" i="2"/>
  <c r="E2399" i="2"/>
  <c r="E2395" i="2"/>
  <c r="E2391" i="2"/>
  <c r="E2387" i="2"/>
  <c r="E2383" i="2"/>
  <c r="E2379" i="2"/>
  <c r="E2375" i="2"/>
  <c r="E2371" i="2"/>
  <c r="E2367" i="2"/>
  <c r="E2363" i="2"/>
  <c r="E2359" i="2"/>
  <c r="E2355" i="2"/>
  <c r="E2351" i="2"/>
  <c r="E2347" i="2"/>
  <c r="E2343" i="2"/>
  <c r="E2339" i="2"/>
  <c r="E2335" i="2"/>
  <c r="E2331" i="2"/>
  <c r="E2327" i="2"/>
  <c r="E2323" i="2"/>
  <c r="E2319" i="2"/>
  <c r="E2315" i="2"/>
  <c r="E2311" i="2"/>
  <c r="E2307" i="2"/>
  <c r="E2303" i="2"/>
  <c r="E2299" i="2"/>
  <c r="E2295" i="2"/>
  <c r="E2291" i="2"/>
  <c r="E2287" i="2"/>
  <c r="E2283" i="2"/>
  <c r="E2279" i="2"/>
  <c r="E2275" i="2"/>
  <c r="E2271" i="2"/>
  <c r="E2267" i="2"/>
  <c r="E2263" i="2"/>
  <c r="E2259" i="2"/>
  <c r="E2255" i="2"/>
  <c r="E2251" i="2"/>
  <c r="E2247" i="2"/>
  <c r="E2243" i="2"/>
  <c r="E2239" i="2"/>
  <c r="E2235" i="2"/>
  <c r="E2231" i="2"/>
  <c r="E2227" i="2"/>
  <c r="E2223" i="2"/>
  <c r="E2219" i="2"/>
  <c r="E2215" i="2"/>
  <c r="E2211" i="2"/>
  <c r="E2207" i="2"/>
  <c r="E2203" i="2"/>
  <c r="E2199" i="2"/>
  <c r="E2195" i="2"/>
  <c r="E2191" i="2"/>
  <c r="E2187" i="2"/>
  <c r="E2183" i="2"/>
  <c r="E2179" i="2"/>
  <c r="E2175" i="2"/>
  <c r="E2171" i="2"/>
  <c r="E2167" i="2"/>
  <c r="E2163" i="2"/>
  <c r="E2159" i="2"/>
  <c r="E2155" i="2"/>
  <c r="E2151" i="2"/>
  <c r="E2147" i="2"/>
  <c r="E2143" i="2"/>
  <c r="E2139" i="2"/>
  <c r="E2135" i="2"/>
  <c r="E2131" i="2"/>
  <c r="E2127" i="2"/>
  <c r="E2123" i="2"/>
  <c r="E2119" i="2"/>
  <c r="E2115" i="2"/>
  <c r="E2111" i="2"/>
  <c r="E2107" i="2"/>
  <c r="E2103" i="2"/>
  <c r="E2099" i="2"/>
  <c r="E2095" i="2"/>
  <c r="E2091" i="2"/>
  <c r="E2087" i="2"/>
  <c r="E2083" i="2"/>
  <c r="E2079" i="2"/>
  <c r="E2075" i="2"/>
  <c r="D2399" i="2"/>
  <c r="D2395" i="2"/>
  <c r="D2391" i="2"/>
  <c r="D2387" i="2"/>
  <c r="D2383" i="2"/>
  <c r="D2379" i="2"/>
  <c r="D2375" i="2"/>
  <c r="D2371" i="2"/>
  <c r="D2367" i="2"/>
  <c r="D2363" i="2"/>
  <c r="D2359" i="2"/>
  <c r="D2355" i="2"/>
  <c r="D2351" i="2"/>
  <c r="D2347" i="2"/>
  <c r="D2343" i="2"/>
  <c r="D2339" i="2"/>
  <c r="E2400" i="2"/>
  <c r="D2400" i="2"/>
  <c r="D2398" i="2"/>
  <c r="E2396" i="2"/>
  <c r="D2394" i="2"/>
  <c r="E2392" i="2"/>
  <c r="D2390" i="2"/>
  <c r="E2388" i="2"/>
  <c r="D2386" i="2"/>
  <c r="E2384" i="2"/>
  <c r="D2382" i="2"/>
  <c r="E2380" i="2"/>
  <c r="D2378" i="2"/>
  <c r="E2376" i="2"/>
  <c r="D2374" i="2"/>
  <c r="E2372" i="2"/>
  <c r="D2370" i="2"/>
  <c r="E2368" i="2"/>
  <c r="D2366" i="2"/>
  <c r="E2364" i="2"/>
  <c r="D2362" i="2"/>
  <c r="E2360" i="2"/>
  <c r="D2358" i="2"/>
  <c r="E2356" i="2"/>
  <c r="D2354" i="2"/>
  <c r="E2352" i="2"/>
  <c r="D2350" i="2"/>
  <c r="E2348" i="2"/>
  <c r="D2346" i="2"/>
  <c r="E2344" i="2"/>
  <c r="D2342" i="2"/>
  <c r="E2340" i="2"/>
  <c r="D2338" i="2"/>
  <c r="D2328" i="2"/>
  <c r="D2326" i="2"/>
  <c r="E2321" i="2"/>
  <c r="E2316" i="2"/>
  <c r="D2311" i="2"/>
  <c r="E2308" i="2"/>
  <c r="E2305" i="2"/>
  <c r="D2295" i="2"/>
  <c r="E2292" i="2"/>
  <c r="E2289" i="2"/>
  <c r="D2279" i="2"/>
  <c r="E2276" i="2"/>
  <c r="E2273" i="2"/>
  <c r="D2263" i="2"/>
  <c r="E2260" i="2"/>
  <c r="E2257" i="2"/>
  <c r="D2247" i="2"/>
  <c r="E2244" i="2"/>
  <c r="E2241" i="2"/>
  <c r="D2231" i="2"/>
  <c r="E2228" i="2"/>
  <c r="E2225" i="2"/>
  <c r="D2215" i="2"/>
  <c r="E2212" i="2"/>
  <c r="E2209" i="2"/>
  <c r="D2199" i="2"/>
  <c r="E2196" i="2"/>
  <c r="E2193" i="2"/>
  <c r="D2183" i="2"/>
  <c r="E2180" i="2"/>
  <c r="E2177" i="2"/>
  <c r="D2396" i="2"/>
  <c r="D2392" i="2"/>
  <c r="D2388" i="2"/>
  <c r="D2384" i="2"/>
  <c r="D2380" i="2"/>
  <c r="D2376" i="2"/>
  <c r="D2372" i="2"/>
  <c r="D2368" i="2"/>
  <c r="D2364" i="2"/>
  <c r="D2360" i="2"/>
  <c r="D2356" i="2"/>
  <c r="D2352" i="2"/>
  <c r="D2348" i="2"/>
  <c r="D2344" i="2"/>
  <c r="D2340" i="2"/>
  <c r="E2336" i="2"/>
  <c r="D2331" i="2"/>
  <c r="D2316" i="2"/>
  <c r="D2314" i="2"/>
  <c r="D2308" i="2"/>
  <c r="D2305" i="2"/>
  <c r="D2302" i="2"/>
  <c r="D2292" i="2"/>
  <c r="D2289" i="2"/>
  <c r="D2286" i="2"/>
  <c r="D2276" i="2"/>
  <c r="D2273" i="2"/>
  <c r="D2270" i="2"/>
  <c r="D2260" i="2"/>
  <c r="D2257" i="2"/>
  <c r="D2254" i="2"/>
  <c r="D2244" i="2"/>
  <c r="D2241" i="2"/>
  <c r="D2238" i="2"/>
  <c r="D2228" i="2"/>
  <c r="D2225" i="2"/>
  <c r="D2222" i="2"/>
  <c r="D2212" i="2"/>
  <c r="D2209" i="2"/>
  <c r="D2336" i="2"/>
  <c r="D2334" i="2"/>
  <c r="E2329" i="2"/>
  <c r="E2324" i="2"/>
  <c r="D2319" i="2"/>
  <c r="E2309" i="2"/>
  <c r="D2299" i="2"/>
  <c r="E2296" i="2"/>
  <c r="E2293" i="2"/>
  <c r="D2283" i="2"/>
  <c r="E2280" i="2"/>
  <c r="E2277" i="2"/>
  <c r="D2267" i="2"/>
  <c r="E2264" i="2"/>
  <c r="E2261" i="2"/>
  <c r="D2251" i="2"/>
  <c r="E2248" i="2"/>
  <c r="E2245" i="2"/>
  <c r="D2235" i="2"/>
  <c r="E2232" i="2"/>
  <c r="E2229" i="2"/>
  <c r="D2219" i="2"/>
  <c r="E2216" i="2"/>
  <c r="E2213" i="2"/>
  <c r="D2203" i="2"/>
  <c r="E2200" i="2"/>
  <c r="E2197" i="2"/>
  <c r="D2187" i="2"/>
  <c r="E2184" i="2"/>
  <c r="E2181" i="2"/>
  <c r="D2171" i="2"/>
  <c r="D2324" i="2"/>
  <c r="D2322" i="2"/>
  <c r="E2317" i="2"/>
  <c r="E2312" i="2"/>
  <c r="D2309" i="2"/>
  <c r="D2306" i="2"/>
  <c r="D2296" i="2"/>
  <c r="D2293" i="2"/>
  <c r="D2290" i="2"/>
  <c r="D2280" i="2"/>
  <c r="D2277" i="2"/>
  <c r="D2274" i="2"/>
  <c r="D2264" i="2"/>
  <c r="D2261" i="2"/>
  <c r="D2258" i="2"/>
  <c r="D2248" i="2"/>
  <c r="D2245" i="2"/>
  <c r="D2242" i="2"/>
  <c r="D2232" i="2"/>
  <c r="E2397" i="2"/>
  <c r="E2393" i="2"/>
  <c r="E2389" i="2"/>
  <c r="E2385" i="2"/>
  <c r="E2381" i="2"/>
  <c r="E2377" i="2"/>
  <c r="E2373" i="2"/>
  <c r="E2369" i="2"/>
  <c r="E2365" i="2"/>
  <c r="E2361" i="2"/>
  <c r="E2357" i="2"/>
  <c r="E2353" i="2"/>
  <c r="E2349" i="2"/>
  <c r="E2345" i="2"/>
  <c r="E2341" i="2"/>
  <c r="E2337" i="2"/>
  <c r="E2332" i="2"/>
  <c r="D2327" i="2"/>
  <c r="D2312" i="2"/>
  <c r="D2303" i="2"/>
  <c r="E2300" i="2"/>
  <c r="E2297" i="2"/>
  <c r="D2287" i="2"/>
  <c r="E2284" i="2"/>
  <c r="E2281" i="2"/>
  <c r="D2271" i="2"/>
  <c r="E2268" i="2"/>
  <c r="E2265" i="2"/>
  <c r="D2255" i="2"/>
  <c r="E2252" i="2"/>
  <c r="E2249" i="2"/>
  <c r="D2239" i="2"/>
  <c r="E2236" i="2"/>
  <c r="E2233" i="2"/>
  <c r="D2332" i="2"/>
  <c r="D2330" i="2"/>
  <c r="E2325" i="2"/>
  <c r="E2320" i="2"/>
  <c r="D2315" i="2"/>
  <c r="D2310" i="2"/>
  <c r="D2300" i="2"/>
  <c r="D2297" i="2"/>
  <c r="D2294" i="2"/>
  <c r="D2284" i="2"/>
  <c r="D2281" i="2"/>
  <c r="D2278" i="2"/>
  <c r="D2268" i="2"/>
  <c r="D2265" i="2"/>
  <c r="D2262" i="2"/>
  <c r="D2252" i="2"/>
  <c r="D2249" i="2"/>
  <c r="D2246" i="2"/>
  <c r="D2236" i="2"/>
  <c r="D2233" i="2"/>
  <c r="D2230" i="2"/>
  <c r="D2220" i="2"/>
  <c r="D2217" i="2"/>
  <c r="E2333" i="2"/>
  <c r="E2328" i="2"/>
  <c r="D2323" i="2"/>
  <c r="D2304" i="2"/>
  <c r="D2301" i="2"/>
  <c r="D2298" i="2"/>
  <c r="D2288" i="2"/>
  <c r="D2285" i="2"/>
  <c r="D2282" i="2"/>
  <c r="D2272" i="2"/>
  <c r="D2269" i="2"/>
  <c r="D2266" i="2"/>
  <c r="D2256" i="2"/>
  <c r="D2253" i="2"/>
  <c r="D2250" i="2"/>
  <c r="D2240" i="2"/>
  <c r="D2237" i="2"/>
  <c r="D2234" i="2"/>
  <c r="D2224" i="2"/>
  <c r="D2320" i="2"/>
  <c r="E2313" i="2"/>
  <c r="E2240" i="2"/>
  <c r="E2237" i="2"/>
  <c r="D2227" i="2"/>
  <c r="D2207" i="2"/>
  <c r="D2204" i="2"/>
  <c r="E2192" i="2"/>
  <c r="D2189" i="2"/>
  <c r="D2174" i="2"/>
  <c r="E2168" i="2"/>
  <c r="E2165" i="2"/>
  <c r="D2155" i="2"/>
  <c r="E2152" i="2"/>
  <c r="E2149" i="2"/>
  <c r="D2139" i="2"/>
  <c r="E2136" i="2"/>
  <c r="E2133" i="2"/>
  <c r="D2123" i="2"/>
  <c r="E2120" i="2"/>
  <c r="E2117" i="2"/>
  <c r="D2107" i="2"/>
  <c r="E2104" i="2"/>
  <c r="E2101" i="2"/>
  <c r="D2091" i="2"/>
  <c r="E2088" i="2"/>
  <c r="E2085" i="2"/>
  <c r="D2075" i="2"/>
  <c r="E2072" i="2"/>
  <c r="D2068" i="2"/>
  <c r="E2065" i="2"/>
  <c r="D2061" i="2"/>
  <c r="D2057" i="2"/>
  <c r="D2053" i="2"/>
  <c r="D2049" i="2"/>
  <c r="D2045" i="2"/>
  <c r="E2288" i="2"/>
  <c r="E2285" i="2"/>
  <c r="D2243" i="2"/>
  <c r="E2224" i="2"/>
  <c r="E2220" i="2"/>
  <c r="D2218" i="2"/>
  <c r="D2216" i="2"/>
  <c r="D2214" i="2"/>
  <c r="D2210" i="2"/>
  <c r="E2205" i="2"/>
  <c r="D2202" i="2"/>
  <c r="D2197" i="2"/>
  <c r="D2192" i="2"/>
  <c r="D2179" i="2"/>
  <c r="D2177" i="2"/>
  <c r="D2168" i="2"/>
  <c r="D2165" i="2"/>
  <c r="D2162" i="2"/>
  <c r="D2152" i="2"/>
  <c r="D2149" i="2"/>
  <c r="D2146" i="2"/>
  <c r="D2136" i="2"/>
  <c r="D2133" i="2"/>
  <c r="D2130" i="2"/>
  <c r="D2120" i="2"/>
  <c r="D2117" i="2"/>
  <c r="D2114" i="2"/>
  <c r="D2104" i="2"/>
  <c r="D2101" i="2"/>
  <c r="D2098" i="2"/>
  <c r="D2291" i="2"/>
  <c r="D2229" i="2"/>
  <c r="E2208" i="2"/>
  <c r="D2205" i="2"/>
  <c r="D2190" i="2"/>
  <c r="D2184" i="2"/>
  <c r="D2182" i="2"/>
  <c r="E2169" i="2"/>
  <c r="D2159" i="2"/>
  <c r="E2156" i="2"/>
  <c r="E2153" i="2"/>
  <c r="D2143" i="2"/>
  <c r="E2140" i="2"/>
  <c r="E2137" i="2"/>
  <c r="D2127" i="2"/>
  <c r="E2124" i="2"/>
  <c r="E2121" i="2"/>
  <c r="D2111" i="2"/>
  <c r="E2108" i="2"/>
  <c r="E2105" i="2"/>
  <c r="D2095" i="2"/>
  <c r="E2092" i="2"/>
  <c r="E2089" i="2"/>
  <c r="D2079" i="2"/>
  <c r="E2076" i="2"/>
  <c r="E2073" i="2"/>
  <c r="D2069" i="2"/>
  <c r="D2062" i="2"/>
  <c r="D2058" i="2"/>
  <c r="D2054" i="2"/>
  <c r="D2050" i="2"/>
  <c r="D2046" i="2"/>
  <c r="D2042" i="2"/>
  <c r="E2256" i="2"/>
  <c r="E2253" i="2"/>
  <c r="D2226" i="2"/>
  <c r="D2208" i="2"/>
  <c r="D2195" i="2"/>
  <c r="D2193" i="2"/>
  <c r="E2172" i="2"/>
  <c r="D2169" i="2"/>
  <c r="D2166" i="2"/>
  <c r="D2156" i="2"/>
  <c r="D2153" i="2"/>
  <c r="D2150" i="2"/>
  <c r="D2140" i="2"/>
  <c r="D2137" i="2"/>
  <c r="D2134" i="2"/>
  <c r="D2124" i="2"/>
  <c r="D2121" i="2"/>
  <c r="D2118" i="2"/>
  <c r="D2108" i="2"/>
  <c r="D2105" i="2"/>
  <c r="D2102" i="2"/>
  <c r="D2092" i="2"/>
  <c r="D2089" i="2"/>
  <c r="D2086" i="2"/>
  <c r="D2076" i="2"/>
  <c r="D2073" i="2"/>
  <c r="D2066" i="2"/>
  <c r="E2304" i="2"/>
  <c r="E2301" i="2"/>
  <c r="D2259" i="2"/>
  <c r="E2221" i="2"/>
  <c r="D2206" i="2"/>
  <c r="D2200" i="2"/>
  <c r="D2198" i="2"/>
  <c r="E2185" i="2"/>
  <c r="D2180" i="2"/>
  <c r="D2178" i="2"/>
  <c r="D2175" i="2"/>
  <c r="D2172" i="2"/>
  <c r="D2163" i="2"/>
  <c r="E2160" i="2"/>
  <c r="E2157" i="2"/>
  <c r="D2147" i="2"/>
  <c r="E2144" i="2"/>
  <c r="E2141" i="2"/>
  <c r="D2131" i="2"/>
  <c r="E2128" i="2"/>
  <c r="E2125" i="2"/>
  <c r="D2115" i="2"/>
  <c r="E2112" i="2"/>
  <c r="E2109" i="2"/>
  <c r="D2099" i="2"/>
  <c r="E2096" i="2"/>
  <c r="E2093" i="2"/>
  <c r="D2083" i="2"/>
  <c r="E2080" i="2"/>
  <c r="E2077" i="2"/>
  <c r="D2070" i="2"/>
  <c r="E2063" i="2"/>
  <c r="D2059" i="2"/>
  <c r="D2055" i="2"/>
  <c r="D2051" i="2"/>
  <c r="D2047" i="2"/>
  <c r="D2043" i="2"/>
  <c r="D2039" i="2"/>
  <c r="D2335" i="2"/>
  <c r="D2318" i="2"/>
  <c r="D2307" i="2"/>
  <c r="D2223" i="2"/>
  <c r="D2221" i="2"/>
  <c r="E2217" i="2"/>
  <c r="D2213" i="2"/>
  <c r="E2188" i="2"/>
  <c r="D2185" i="2"/>
  <c r="E2173" i="2"/>
  <c r="D2170" i="2"/>
  <c r="D2160" i="2"/>
  <c r="D2157" i="2"/>
  <c r="D2154" i="2"/>
  <c r="D2144" i="2"/>
  <c r="D2141" i="2"/>
  <c r="D2138" i="2"/>
  <c r="D2128" i="2"/>
  <c r="D2125" i="2"/>
  <c r="D2122" i="2"/>
  <c r="D2112" i="2"/>
  <c r="D2109" i="2"/>
  <c r="D2106" i="2"/>
  <c r="D2096" i="2"/>
  <c r="D2093" i="2"/>
  <c r="D2090" i="2"/>
  <c r="D2080" i="2"/>
  <c r="D2077" i="2"/>
  <c r="D2074" i="2"/>
  <c r="E2272" i="2"/>
  <c r="E2269" i="2"/>
  <c r="D2211" i="2"/>
  <c r="E2201" i="2"/>
  <c r="D2196" i="2"/>
  <c r="D2194" i="2"/>
  <c r="D2191" i="2"/>
  <c r="D2188" i="2"/>
  <c r="E2176" i="2"/>
  <c r="D2173" i="2"/>
  <c r="D2167" i="2"/>
  <c r="E2164" i="2"/>
  <c r="E2161" i="2"/>
  <c r="D2151" i="2"/>
  <c r="E2148" i="2"/>
  <c r="E2145" i="2"/>
  <c r="D2135" i="2"/>
  <c r="E2132" i="2"/>
  <c r="E2129" i="2"/>
  <c r="D2119" i="2"/>
  <c r="E2116" i="2"/>
  <c r="E2113" i="2"/>
  <c r="D2103" i="2"/>
  <c r="E2100" i="2"/>
  <c r="E2097" i="2"/>
  <c r="D2087" i="2"/>
  <c r="E2084" i="2"/>
  <c r="E2081" i="2"/>
  <c r="E2071" i="2"/>
  <c r="D2201" i="2"/>
  <c r="D2176" i="2"/>
  <c r="D2100" i="2"/>
  <c r="D2088" i="2"/>
  <c r="D2085" i="2"/>
  <c r="E2068" i="2"/>
  <c r="D2064" i="2"/>
  <c r="E2060" i="2"/>
  <c r="E2058" i="2"/>
  <c r="D2056" i="2"/>
  <c r="E2043" i="2"/>
  <c r="E2041" i="2"/>
  <c r="E2038" i="2"/>
  <c r="E2035" i="2"/>
  <c r="E2031" i="2"/>
  <c r="E2027" i="2"/>
  <c r="E2023" i="2"/>
  <c r="E2019" i="2"/>
  <c r="E2015" i="2"/>
  <c r="E2011" i="2"/>
  <c r="E2007" i="2"/>
  <c r="E2003" i="2"/>
  <c r="E1999" i="2"/>
  <c r="E1995" i="2"/>
  <c r="E1991" i="2"/>
  <c r="E1987" i="2"/>
  <c r="E1983" i="2"/>
  <c r="E1979" i="2"/>
  <c r="E1975" i="2"/>
  <c r="E1971" i="2"/>
  <c r="E1967" i="2"/>
  <c r="E1963" i="2"/>
  <c r="E1959" i="2"/>
  <c r="E1955" i="2"/>
  <c r="E1951" i="2"/>
  <c r="E1947" i="2"/>
  <c r="E1943" i="2"/>
  <c r="E1939" i="2"/>
  <c r="E1935" i="2"/>
  <c r="E1931" i="2"/>
  <c r="E1927" i="2"/>
  <c r="E1923" i="2"/>
  <c r="E1919" i="2"/>
  <c r="E1915" i="2"/>
  <c r="E1911" i="2"/>
  <c r="E1907" i="2"/>
  <c r="E2204" i="2"/>
  <c r="D2186" i="2"/>
  <c r="D2082" i="2"/>
  <c r="D2060" i="2"/>
  <c r="E2047" i="2"/>
  <c r="E2045" i="2"/>
  <c r="D2041" i="2"/>
  <c r="D2038" i="2"/>
  <c r="D2035" i="2"/>
  <c r="D2031" i="2"/>
  <c r="D2027" i="2"/>
  <c r="D2023" i="2"/>
  <c r="D2019" i="2"/>
  <c r="D2015" i="2"/>
  <c r="D2011" i="2"/>
  <c r="D2007" i="2"/>
  <c r="D2003" i="2"/>
  <c r="D1999" i="2"/>
  <c r="D1995" i="2"/>
  <c r="D1991" i="2"/>
  <c r="D1987" i="2"/>
  <c r="D1983" i="2"/>
  <c r="D1979" i="2"/>
  <c r="D1975" i="2"/>
  <c r="D1971" i="2"/>
  <c r="D1967" i="2"/>
  <c r="D1963" i="2"/>
  <c r="D1959" i="2"/>
  <c r="D1955" i="2"/>
  <c r="D1951" i="2"/>
  <c r="D1947" i="2"/>
  <c r="D2275" i="2"/>
  <c r="E2189" i="2"/>
  <c r="D2072" i="2"/>
  <c r="E2051" i="2"/>
  <c r="E2049" i="2"/>
  <c r="E2036" i="2"/>
  <c r="E2032" i="2"/>
  <c r="E2028" i="2"/>
  <c r="E2024" i="2"/>
  <c r="E2020" i="2"/>
  <c r="E2016" i="2"/>
  <c r="E2012" i="2"/>
  <c r="E2008" i="2"/>
  <c r="E2004" i="2"/>
  <c r="E2000" i="2"/>
  <c r="E1996" i="2"/>
  <c r="E1992" i="2"/>
  <c r="E1988" i="2"/>
  <c r="E1984" i="2"/>
  <c r="E1980" i="2"/>
  <c r="E1976" i="2"/>
  <c r="E1972" i="2"/>
  <c r="E1968" i="2"/>
  <c r="E1964" i="2"/>
  <c r="E1960" i="2"/>
  <c r="E1956" i="2"/>
  <c r="E1952" i="2"/>
  <c r="E1948" i="2"/>
  <c r="E1944" i="2"/>
  <c r="E1940" i="2"/>
  <c r="E1936" i="2"/>
  <c r="E1932" i="2"/>
  <c r="E1928" i="2"/>
  <c r="E1924" i="2"/>
  <c r="E1920" i="2"/>
  <c r="E1916" i="2"/>
  <c r="E1912" i="2"/>
  <c r="E1908" i="2"/>
  <c r="D2161" i="2"/>
  <c r="D2158" i="2"/>
  <c r="D2084" i="2"/>
  <c r="E2067" i="2"/>
  <c r="D2065" i="2"/>
  <c r="E2055" i="2"/>
  <c r="E2053" i="2"/>
  <c r="E2039" i="2"/>
  <c r="D2036" i="2"/>
  <c r="D2032" i="2"/>
  <c r="D2028" i="2"/>
  <c r="D2024" i="2"/>
  <c r="D2020" i="2"/>
  <c r="D2016" i="2"/>
  <c r="D2012" i="2"/>
  <c r="D2008" i="2"/>
  <c r="D2004" i="2"/>
  <c r="D2000" i="2"/>
  <c r="D1996" i="2"/>
  <c r="D1992" i="2"/>
  <c r="D1988" i="2"/>
  <c r="D1984" i="2"/>
  <c r="D1980" i="2"/>
  <c r="D1976" i="2"/>
  <c r="D1972" i="2"/>
  <c r="D1968" i="2"/>
  <c r="D1964" i="2"/>
  <c r="D1960" i="2"/>
  <c r="D2164" i="2"/>
  <c r="D2145" i="2"/>
  <c r="D2142" i="2"/>
  <c r="D2081" i="2"/>
  <c r="E2069" i="2"/>
  <c r="D2067" i="2"/>
  <c r="E2059" i="2"/>
  <c r="E2057" i="2"/>
  <c r="E2044" i="2"/>
  <c r="E2042" i="2"/>
  <c r="E2033" i="2"/>
  <c r="E2029" i="2"/>
  <c r="E2025" i="2"/>
  <c r="E2021" i="2"/>
  <c r="E2017" i="2"/>
  <c r="E2013" i="2"/>
  <c r="E2009" i="2"/>
  <c r="E2005" i="2"/>
  <c r="E2001" i="2"/>
  <c r="E1997" i="2"/>
  <c r="E1993" i="2"/>
  <c r="E1989" i="2"/>
  <c r="E1985" i="2"/>
  <c r="E1981" i="2"/>
  <c r="E1977" i="2"/>
  <c r="E1973" i="2"/>
  <c r="E1969" i="2"/>
  <c r="E1965" i="2"/>
  <c r="D2181" i="2"/>
  <c r="D2148" i="2"/>
  <c r="D2129" i="2"/>
  <c r="D2126" i="2"/>
  <c r="D2071" i="2"/>
  <c r="D2063" i="2"/>
  <c r="E2061" i="2"/>
  <c r="E2048" i="2"/>
  <c r="E2046" i="2"/>
  <c r="D2044" i="2"/>
  <c r="E2040" i="2"/>
  <c r="E2037" i="2"/>
  <c r="D2033" i="2"/>
  <c r="D2029" i="2"/>
  <c r="D2025" i="2"/>
  <c r="D2021" i="2"/>
  <c r="D2017" i="2"/>
  <c r="D2013" i="2"/>
  <c r="D2009" i="2"/>
  <c r="D2005" i="2"/>
  <c r="D2001" i="2"/>
  <c r="D1997" i="2"/>
  <c r="D1993" i="2"/>
  <c r="D1989" i="2"/>
  <c r="D1985" i="2"/>
  <c r="D1981" i="2"/>
  <c r="D1977" i="2"/>
  <c r="D1973" i="2"/>
  <c r="D1969" i="2"/>
  <c r="D1965" i="2"/>
  <c r="D1961" i="2"/>
  <c r="D1957" i="2"/>
  <c r="D1953" i="2"/>
  <c r="D2116" i="2"/>
  <c r="D2097" i="2"/>
  <c r="D2094" i="2"/>
  <c r="E2064" i="2"/>
  <c r="E2056" i="2"/>
  <c r="E2054" i="2"/>
  <c r="D2052" i="2"/>
  <c r="D2034" i="2"/>
  <c r="D2030" i="2"/>
  <c r="D2026" i="2"/>
  <c r="D2022" i="2"/>
  <c r="D2018" i="2"/>
  <c r="D2014" i="2"/>
  <c r="D2010" i="2"/>
  <c r="D2006" i="2"/>
  <c r="D2002" i="2"/>
  <c r="D1998" i="2"/>
  <c r="D1994" i="2"/>
  <c r="D1990" i="2"/>
  <c r="D1986" i="2"/>
  <c r="D1982" i="2"/>
  <c r="D1978" i="2"/>
  <c r="D1974" i="2"/>
  <c r="D2132" i="2"/>
  <c r="E2014" i="2"/>
  <c r="E1982" i="2"/>
  <c r="E1966" i="2"/>
  <c r="E1961" i="2"/>
  <c r="E1954" i="2"/>
  <c r="D1949" i="2"/>
  <c r="D1941" i="2"/>
  <c r="D1938" i="2"/>
  <c r="D1935" i="2"/>
  <c r="D1925" i="2"/>
  <c r="D1922" i="2"/>
  <c r="D1919" i="2"/>
  <c r="D1909" i="2"/>
  <c r="D1906" i="2"/>
  <c r="D1902" i="2"/>
  <c r="D1898" i="2"/>
  <c r="D1894" i="2"/>
  <c r="D1890" i="2"/>
  <c r="D1886" i="2"/>
  <c r="D1882" i="2"/>
  <c r="D1878" i="2"/>
  <c r="D1874" i="2"/>
  <c r="D1870" i="2"/>
  <c r="D1866" i="2"/>
  <c r="D1862" i="2"/>
  <c r="D1858" i="2"/>
  <c r="D1854" i="2"/>
  <c r="D1850" i="2"/>
  <c r="D1846" i="2"/>
  <c r="E2010" i="2"/>
  <c r="E1978" i="2"/>
  <c r="D1966" i="2"/>
  <c r="E1958" i="2"/>
  <c r="D1956" i="2"/>
  <c r="D1954" i="2"/>
  <c r="D1952" i="2"/>
  <c r="E1942" i="2"/>
  <c r="D1932" i="2"/>
  <c r="E1929" i="2"/>
  <c r="E1926" i="2"/>
  <c r="D1916" i="2"/>
  <c r="E1913" i="2"/>
  <c r="E1910" i="2"/>
  <c r="E1903" i="2"/>
  <c r="E1899" i="2"/>
  <c r="E1895" i="2"/>
  <c r="E1891" i="2"/>
  <c r="E1887" i="2"/>
  <c r="E1883" i="2"/>
  <c r="E1879" i="2"/>
  <c r="E1875" i="2"/>
  <c r="E1871" i="2"/>
  <c r="E1867" i="2"/>
  <c r="E1863" i="2"/>
  <c r="E1859" i="2"/>
  <c r="E1855" i="2"/>
  <c r="E1851" i="2"/>
  <c r="E1847" i="2"/>
  <c r="E1843" i="2"/>
  <c r="E1839" i="2"/>
  <c r="E1835" i="2"/>
  <c r="E1831" i="2"/>
  <c r="E1827" i="2"/>
  <c r="E1823" i="2"/>
  <c r="E1819" i="2"/>
  <c r="D2078" i="2"/>
  <c r="E2052" i="2"/>
  <c r="E2006" i="2"/>
  <c r="E1974" i="2"/>
  <c r="D1958" i="2"/>
  <c r="E1950" i="2"/>
  <c r="E1945" i="2"/>
  <c r="D1942" i="2"/>
  <c r="D1939" i="2"/>
  <c r="D1929" i="2"/>
  <c r="D1926" i="2"/>
  <c r="D1923" i="2"/>
  <c r="D1913" i="2"/>
  <c r="D1910" i="2"/>
  <c r="D1907" i="2"/>
  <c r="D1903" i="2"/>
  <c r="D1899" i="2"/>
  <c r="D1895" i="2"/>
  <c r="D1891" i="2"/>
  <c r="D1887" i="2"/>
  <c r="D1883" i="2"/>
  <c r="D1879" i="2"/>
  <c r="D1875" i="2"/>
  <c r="D1871" i="2"/>
  <c r="D1867" i="2"/>
  <c r="D1863" i="2"/>
  <c r="D1859" i="2"/>
  <c r="D1855" i="2"/>
  <c r="D1851" i="2"/>
  <c r="D1847" i="2"/>
  <c r="D1843" i="2"/>
  <c r="D1839" i="2"/>
  <c r="D1835" i="2"/>
  <c r="E2034" i="2"/>
  <c r="E2002" i="2"/>
  <c r="D1950" i="2"/>
  <c r="D1945" i="2"/>
  <c r="D1936" i="2"/>
  <c r="E1933" i="2"/>
  <c r="E1930" i="2"/>
  <c r="D1920" i="2"/>
  <c r="E1917" i="2"/>
  <c r="E1914" i="2"/>
  <c r="E1904" i="2"/>
  <c r="E1900" i="2"/>
  <c r="E1896" i="2"/>
  <c r="E1892" i="2"/>
  <c r="E1888" i="2"/>
  <c r="E1884" i="2"/>
  <c r="E1880" i="2"/>
  <c r="E1876" i="2"/>
  <c r="E1872" i="2"/>
  <c r="E1868" i="2"/>
  <c r="E1864" i="2"/>
  <c r="E1860" i="2"/>
  <c r="E1856" i="2"/>
  <c r="E1852" i="2"/>
  <c r="E1848" i="2"/>
  <c r="E1844" i="2"/>
  <c r="E1840" i="2"/>
  <c r="E1836" i="2"/>
  <c r="E1832" i="2"/>
  <c r="D2048" i="2"/>
  <c r="D2037" i="2"/>
  <c r="E2030" i="2"/>
  <c r="E1998" i="2"/>
  <c r="E1970" i="2"/>
  <c r="E1962" i="2"/>
  <c r="D1948" i="2"/>
  <c r="D1943" i="2"/>
  <c r="D1933" i="2"/>
  <c r="D1930" i="2"/>
  <c r="D1927" i="2"/>
  <c r="D1917" i="2"/>
  <c r="D1914" i="2"/>
  <c r="D1911" i="2"/>
  <c r="D1904" i="2"/>
  <c r="D1900" i="2"/>
  <c r="D1896" i="2"/>
  <c r="D1892" i="2"/>
  <c r="D1888" i="2"/>
  <c r="D1884" i="2"/>
  <c r="D1880" i="2"/>
  <c r="D1876" i="2"/>
  <c r="D1872" i="2"/>
  <c r="D1868" i="2"/>
  <c r="D1864" i="2"/>
  <c r="D1860" i="2"/>
  <c r="D2040" i="2"/>
  <c r="E2026" i="2"/>
  <c r="E1994" i="2"/>
  <c r="D1970" i="2"/>
  <c r="D1962" i="2"/>
  <c r="E1957" i="2"/>
  <c r="E1953" i="2"/>
  <c r="E1946" i="2"/>
  <c r="D1940" i="2"/>
  <c r="E1937" i="2"/>
  <c r="E1934" i="2"/>
  <c r="D1924" i="2"/>
  <c r="E1921" i="2"/>
  <c r="E1918" i="2"/>
  <c r="D1908" i="2"/>
  <c r="E1905" i="2"/>
  <c r="E1901" i="2"/>
  <c r="E1897" i="2"/>
  <c r="E1893" i="2"/>
  <c r="E1889" i="2"/>
  <c r="E1885" i="2"/>
  <c r="E1881" i="2"/>
  <c r="E1877" i="2"/>
  <c r="E1873" i="2"/>
  <c r="E1869" i="2"/>
  <c r="E1865" i="2"/>
  <c r="E1861" i="2"/>
  <c r="E1857" i="2"/>
  <c r="E1853" i="2"/>
  <c r="D2113" i="2"/>
  <c r="E2050" i="2"/>
  <c r="E2018" i="2"/>
  <c r="E1986" i="2"/>
  <c r="E1949" i="2"/>
  <c r="D1944" i="2"/>
  <c r="E1941" i="2"/>
  <c r="E1938" i="2"/>
  <c r="D1928" i="2"/>
  <c r="E1925" i="2"/>
  <c r="E1922" i="2"/>
  <c r="D1912" i="2"/>
  <c r="E1909" i="2"/>
  <c r="E1906" i="2"/>
  <c r="E1902" i="2"/>
  <c r="E1898" i="2"/>
  <c r="E1894" i="2"/>
  <c r="E1890" i="2"/>
  <c r="E1886" i="2"/>
  <c r="E1882" i="2"/>
  <c r="E1878" i="2"/>
  <c r="E1874" i="2"/>
  <c r="E1870" i="2"/>
  <c r="E1866" i="2"/>
  <c r="E1862" i="2"/>
  <c r="E1858" i="2"/>
  <c r="E1854" i="2"/>
  <c r="E1850" i="2"/>
  <c r="E1846" i="2"/>
  <c r="E1842" i="2"/>
  <c r="E1838" i="2"/>
  <c r="E1834" i="2"/>
  <c r="E1830" i="2"/>
  <c r="D2110" i="2"/>
  <c r="D1893" i="2"/>
  <c r="D1861" i="2"/>
  <c r="D1856" i="2"/>
  <c r="E1845" i="2"/>
  <c r="E1841" i="2"/>
  <c r="D1834" i="2"/>
  <c r="D1831" i="2"/>
  <c r="E1828" i="2"/>
  <c r="D1824" i="2"/>
  <c r="E1821" i="2"/>
  <c r="D1817" i="2"/>
  <c r="D1813" i="2"/>
  <c r="D1809" i="2"/>
  <c r="D1805" i="2"/>
  <c r="D1801" i="2"/>
  <c r="D1797" i="2"/>
  <c r="D1793" i="2"/>
  <c r="D1789" i="2"/>
  <c r="D1785" i="2"/>
  <c r="D1781" i="2"/>
  <c r="D1777" i="2"/>
  <c r="D1773" i="2"/>
  <c r="D1769" i="2"/>
  <c r="D1765" i="2"/>
  <c r="D1761" i="2"/>
  <c r="D1757" i="2"/>
  <c r="D1753" i="2"/>
  <c r="D1749" i="2"/>
  <c r="D1745" i="2"/>
  <c r="D1741" i="2"/>
  <c r="D1737" i="2"/>
  <c r="E2022" i="2"/>
  <c r="D1881" i="2"/>
  <c r="E1849" i="2"/>
  <c r="D1845" i="2"/>
  <c r="D1841" i="2"/>
  <c r="D1828" i="2"/>
  <c r="E1825" i="2"/>
  <c r="D1821" i="2"/>
  <c r="E1818" i="2"/>
  <c r="E1814" i="2"/>
  <c r="E1810" i="2"/>
  <c r="E1806" i="2"/>
  <c r="E1802" i="2"/>
  <c r="E1798" i="2"/>
  <c r="E1794" i="2"/>
  <c r="E1790" i="2"/>
  <c r="E1786" i="2"/>
  <c r="E1782" i="2"/>
  <c r="E1778" i="2"/>
  <c r="E1774" i="2"/>
  <c r="E1770" i="2"/>
  <c r="E1766" i="2"/>
  <c r="E1762" i="2"/>
  <c r="E1758" i="2"/>
  <c r="E1754" i="2"/>
  <c r="E1750" i="2"/>
  <c r="E1746" i="2"/>
  <c r="E1742" i="2"/>
  <c r="E1738" i="2"/>
  <c r="E1734" i="2"/>
  <c r="E1730" i="2"/>
  <c r="E1726" i="2"/>
  <c r="E1722" i="2"/>
  <c r="E1718" i="2"/>
  <c r="E1714" i="2"/>
  <c r="E1710" i="2"/>
  <c r="E1706" i="2"/>
  <c r="E1702" i="2"/>
  <c r="E1698" i="2"/>
  <c r="E1694" i="2"/>
  <c r="E1690" i="2"/>
  <c r="E1990" i="2"/>
  <c r="D1901" i="2"/>
  <c r="D1869" i="2"/>
  <c r="D1849" i="2"/>
  <c r="E1837" i="2"/>
  <c r="E1829" i="2"/>
  <c r="D1825" i="2"/>
  <c r="E1822" i="2"/>
  <c r="D1818" i="2"/>
  <c r="D1814" i="2"/>
  <c r="D1810" i="2"/>
  <c r="D1806" i="2"/>
  <c r="D1802" i="2"/>
  <c r="D1798" i="2"/>
  <c r="D1794" i="2"/>
  <c r="D1790" i="2"/>
  <c r="D1786" i="2"/>
  <c r="D1782" i="2"/>
  <c r="D1778" i="2"/>
  <c r="D1774" i="2"/>
  <c r="D1770" i="2"/>
  <c r="D1766" i="2"/>
  <c r="D1762" i="2"/>
  <c r="D1758" i="2"/>
  <c r="D1754" i="2"/>
  <c r="D1750" i="2"/>
  <c r="D1746" i="2"/>
  <c r="D1742" i="2"/>
  <c r="D1738" i="2"/>
  <c r="D1734" i="2"/>
  <c r="D1730" i="2"/>
  <c r="D1726" i="2"/>
  <c r="D1722" i="2"/>
  <c r="D1889" i="2"/>
  <c r="D1853" i="2"/>
  <c r="D1837" i="2"/>
  <c r="D1832" i="2"/>
  <c r="D1829" i="2"/>
  <c r="E1826" i="2"/>
  <c r="D1822" i="2"/>
  <c r="E1815" i="2"/>
  <c r="E1811" i="2"/>
  <c r="E1807" i="2"/>
  <c r="E1803" i="2"/>
  <c r="E1799" i="2"/>
  <c r="E1795" i="2"/>
  <c r="E1791" i="2"/>
  <c r="E1787" i="2"/>
  <c r="E1783" i="2"/>
  <c r="E1779" i="2"/>
  <c r="E1775" i="2"/>
  <c r="E1771" i="2"/>
  <c r="E1767" i="2"/>
  <c r="E1763" i="2"/>
  <c r="E1759" i="2"/>
  <c r="E1755" i="2"/>
  <c r="E1751" i="2"/>
  <c r="E1747" i="2"/>
  <c r="E1743" i="2"/>
  <c r="E1739" i="2"/>
  <c r="E1735" i="2"/>
  <c r="E1731" i="2"/>
  <c r="E1727" i="2"/>
  <c r="E1723" i="2"/>
  <c r="E1719" i="2"/>
  <c r="E1715" i="2"/>
  <c r="E1711" i="2"/>
  <c r="E1707" i="2"/>
  <c r="D1934" i="2"/>
  <c r="D1931" i="2"/>
  <c r="D1877" i="2"/>
  <c r="D1844" i="2"/>
  <c r="D1842" i="2"/>
  <c r="D1826" i="2"/>
  <c r="D1819" i="2"/>
  <c r="D1815" i="2"/>
  <c r="D1811" i="2"/>
  <c r="D1807" i="2"/>
  <c r="D1803" i="2"/>
  <c r="D1799" i="2"/>
  <c r="D1795" i="2"/>
  <c r="D1791" i="2"/>
  <c r="D1787" i="2"/>
  <c r="D1783" i="2"/>
  <c r="D1779" i="2"/>
  <c r="D1775" i="2"/>
  <c r="D1771" i="2"/>
  <c r="D1767" i="2"/>
  <c r="D1763" i="2"/>
  <c r="D1759" i="2"/>
  <c r="D1755" i="2"/>
  <c r="D1751" i="2"/>
  <c r="D1747" i="2"/>
  <c r="D1743" i="2"/>
  <c r="D1937" i="2"/>
  <c r="D1918" i="2"/>
  <c r="D1915" i="2"/>
  <c r="D1897" i="2"/>
  <c r="D1865" i="2"/>
  <c r="D1857" i="2"/>
  <c r="D1848" i="2"/>
  <c r="D1840" i="2"/>
  <c r="E1833" i="2"/>
  <c r="D1830" i="2"/>
  <c r="D1823" i="2"/>
  <c r="E1816" i="2"/>
  <c r="E1812" i="2"/>
  <c r="E1808" i="2"/>
  <c r="E1804" i="2"/>
  <c r="E1800" i="2"/>
  <c r="E1796" i="2"/>
  <c r="E1792" i="2"/>
  <c r="E1788" i="2"/>
  <c r="E1784" i="2"/>
  <c r="E1780" i="2"/>
  <c r="E1776" i="2"/>
  <c r="E1772" i="2"/>
  <c r="E1768" i="2"/>
  <c r="E1764" i="2"/>
  <c r="E1760" i="2"/>
  <c r="E1756" i="2"/>
  <c r="E1752" i="2"/>
  <c r="E1748" i="2"/>
  <c r="E1744" i="2"/>
  <c r="E1740" i="2"/>
  <c r="E1736" i="2"/>
  <c r="E1732" i="2"/>
  <c r="E1728" i="2"/>
  <c r="E1724" i="2"/>
  <c r="E1720" i="2"/>
  <c r="E1716" i="2"/>
  <c r="E1712" i="2"/>
  <c r="E1708" i="2"/>
  <c r="E1704" i="2"/>
  <c r="E1700" i="2"/>
  <c r="E1696" i="2"/>
  <c r="E1692" i="2"/>
  <c r="D1921" i="2"/>
  <c r="D1885" i="2"/>
  <c r="D1852" i="2"/>
  <c r="D1838" i="2"/>
  <c r="D1833" i="2"/>
  <c r="D1827" i="2"/>
  <c r="E1820" i="2"/>
  <c r="D1816" i="2"/>
  <c r="D1812" i="2"/>
  <c r="D1808" i="2"/>
  <c r="D1804" i="2"/>
  <c r="D1800" i="2"/>
  <c r="D1796" i="2"/>
  <c r="D1792" i="2"/>
  <c r="D1788" i="2"/>
  <c r="D1784" i="2"/>
  <c r="D1780" i="2"/>
  <c r="D1776" i="2"/>
  <c r="D1772" i="2"/>
  <c r="D1768" i="2"/>
  <c r="D1764" i="2"/>
  <c r="D1760" i="2"/>
  <c r="D1756" i="2"/>
  <c r="D1752" i="2"/>
  <c r="D1748" i="2"/>
  <c r="D1744" i="2"/>
  <c r="D1740" i="2"/>
  <c r="D1736" i="2"/>
  <c r="D1732" i="2"/>
  <c r="D1728" i="2"/>
  <c r="D1724" i="2"/>
  <c r="D1873" i="2"/>
  <c r="E1789" i="2"/>
  <c r="E1757" i="2"/>
  <c r="E1709" i="2"/>
  <c r="D1706" i="2"/>
  <c r="E1703" i="2"/>
  <c r="D1693" i="2"/>
  <c r="D1690" i="2"/>
  <c r="D1686" i="2"/>
  <c r="D1682" i="2"/>
  <c r="D1678" i="2"/>
  <c r="D1674" i="2"/>
  <c r="D1670" i="2"/>
  <c r="D1666" i="2"/>
  <c r="D1662" i="2"/>
  <c r="D1658" i="2"/>
  <c r="D1654" i="2"/>
  <c r="D1650" i="2"/>
  <c r="D1646" i="2"/>
  <c r="D1642" i="2"/>
  <c r="D1638" i="2"/>
  <c r="D1634" i="2"/>
  <c r="D1630" i="2"/>
  <c r="D1626" i="2"/>
  <c r="D1622" i="2"/>
  <c r="D1618" i="2"/>
  <c r="D1614" i="2"/>
  <c r="D1610" i="2"/>
  <c r="D1606" i="2"/>
  <c r="D1602" i="2"/>
  <c r="D1598" i="2"/>
  <c r="D1594" i="2"/>
  <c r="D1590" i="2"/>
  <c r="D1586" i="2"/>
  <c r="D1946" i="2"/>
  <c r="E1817" i="2"/>
  <c r="E1785" i="2"/>
  <c r="E1753" i="2"/>
  <c r="D1739" i="2"/>
  <c r="E1725" i="2"/>
  <c r="D1723" i="2"/>
  <c r="D1718" i="2"/>
  <c r="D1715" i="2"/>
  <c r="D1712" i="2"/>
  <c r="D1709" i="2"/>
  <c r="D1703" i="2"/>
  <c r="D1700" i="2"/>
  <c r="E1697" i="2"/>
  <c r="E1687" i="2"/>
  <c r="E1683" i="2"/>
  <c r="E1679" i="2"/>
  <c r="E1675" i="2"/>
  <c r="E1671" i="2"/>
  <c r="E1667" i="2"/>
  <c r="E1663" i="2"/>
  <c r="E1659" i="2"/>
  <c r="E1655" i="2"/>
  <c r="E1651" i="2"/>
  <c r="E1647" i="2"/>
  <c r="E1643" i="2"/>
  <c r="E1639" i="2"/>
  <c r="E1635" i="2"/>
  <c r="E1631" i="2"/>
  <c r="E1627" i="2"/>
  <c r="E1623" i="2"/>
  <c r="E1619" i="2"/>
  <c r="E1615" i="2"/>
  <c r="E1611" i="2"/>
  <c r="E1607" i="2"/>
  <c r="E1603" i="2"/>
  <c r="E1599" i="2"/>
  <c r="E1595" i="2"/>
  <c r="E1591" i="2"/>
  <c r="E1587" i="2"/>
  <c r="E1583" i="2"/>
  <c r="E1579" i="2"/>
  <c r="D1836" i="2"/>
  <c r="D1820" i="2"/>
  <c r="E1813" i="2"/>
  <c r="E1781" i="2"/>
  <c r="E1749" i="2"/>
  <c r="E1729" i="2"/>
  <c r="D1727" i="2"/>
  <c r="D1725" i="2"/>
  <c r="E1721" i="2"/>
  <c r="D1697" i="2"/>
  <c r="D1694" i="2"/>
  <c r="E1691" i="2"/>
  <c r="D1687" i="2"/>
  <c r="D1683" i="2"/>
  <c r="D1679" i="2"/>
  <c r="D1675" i="2"/>
  <c r="D1671" i="2"/>
  <c r="D1667" i="2"/>
  <c r="D1663" i="2"/>
  <c r="D1659" i="2"/>
  <c r="D1655" i="2"/>
  <c r="D1651" i="2"/>
  <c r="D1647" i="2"/>
  <c r="D1643" i="2"/>
  <c r="D1639" i="2"/>
  <c r="D1635" i="2"/>
  <c r="D1631" i="2"/>
  <c r="D1627" i="2"/>
  <c r="D1623" i="2"/>
  <c r="D1619" i="2"/>
  <c r="D1615" i="2"/>
  <c r="D1611" i="2"/>
  <c r="D1607" i="2"/>
  <c r="D1603" i="2"/>
  <c r="D1599" i="2"/>
  <c r="D1595" i="2"/>
  <c r="E1809" i="2"/>
  <c r="E1777" i="2"/>
  <c r="E1745" i="2"/>
  <c r="E1733" i="2"/>
  <c r="D1731" i="2"/>
  <c r="D1729" i="2"/>
  <c r="D1721" i="2"/>
  <c r="E1713" i="2"/>
  <c r="D1710" i="2"/>
  <c r="D1707" i="2"/>
  <c r="D1704" i="2"/>
  <c r="E1701" i="2"/>
  <c r="D1691" i="2"/>
  <c r="E1688" i="2"/>
  <c r="E1684" i="2"/>
  <c r="E1680" i="2"/>
  <c r="E1676" i="2"/>
  <c r="E1672" i="2"/>
  <c r="E1668" i="2"/>
  <c r="E1664" i="2"/>
  <c r="E1660" i="2"/>
  <c r="E1656" i="2"/>
  <c r="E1652" i="2"/>
  <c r="E1648" i="2"/>
  <c r="E1644" i="2"/>
  <c r="E1640" i="2"/>
  <c r="E1636" i="2"/>
  <c r="E1632" i="2"/>
  <c r="E1628" i="2"/>
  <c r="E1624" i="2"/>
  <c r="E1620" i="2"/>
  <c r="E1616" i="2"/>
  <c r="E1612" i="2"/>
  <c r="E1608" i="2"/>
  <c r="E1604" i="2"/>
  <c r="E1600" i="2"/>
  <c r="E1596" i="2"/>
  <c r="E1592" i="2"/>
  <c r="E1588" i="2"/>
  <c r="E1584" i="2"/>
  <c r="E1580" i="2"/>
  <c r="E1576" i="2"/>
  <c r="E1572" i="2"/>
  <c r="E1568" i="2"/>
  <c r="E1805" i="2"/>
  <c r="E1773" i="2"/>
  <c r="E1741" i="2"/>
  <c r="D1733" i="2"/>
  <c r="D1719" i="2"/>
  <c r="D1716" i="2"/>
  <c r="D1713" i="2"/>
  <c r="D1701" i="2"/>
  <c r="D1698" i="2"/>
  <c r="E1695" i="2"/>
  <c r="D1688" i="2"/>
  <c r="D1684" i="2"/>
  <c r="D1680" i="2"/>
  <c r="D1676" i="2"/>
  <c r="D1672" i="2"/>
  <c r="D1668" i="2"/>
  <c r="D1664" i="2"/>
  <c r="D1660" i="2"/>
  <c r="D1656" i="2"/>
  <c r="D1652" i="2"/>
  <c r="D1648" i="2"/>
  <c r="D1644" i="2"/>
  <c r="D1640" i="2"/>
  <c r="D1636" i="2"/>
  <c r="D1632" i="2"/>
  <c r="D1628" i="2"/>
  <c r="D1624" i="2"/>
  <c r="D1620" i="2"/>
  <c r="D1616" i="2"/>
  <c r="D1612" i="2"/>
  <c r="D1608" i="2"/>
  <c r="D1604" i="2"/>
  <c r="D1600" i="2"/>
  <c r="D1905" i="2"/>
  <c r="E1801" i="2"/>
  <c r="E1769" i="2"/>
  <c r="D1735" i="2"/>
  <c r="E1705" i="2"/>
  <c r="D1695" i="2"/>
  <c r="D1692" i="2"/>
  <c r="E1689" i="2"/>
  <c r="E1685" i="2"/>
  <c r="E1681" i="2"/>
  <c r="E1677" i="2"/>
  <c r="E1673" i="2"/>
  <c r="E1669" i="2"/>
  <c r="E1665" i="2"/>
  <c r="E1661" i="2"/>
  <c r="E1657" i="2"/>
  <c r="E1653" i="2"/>
  <c r="E1649" i="2"/>
  <c r="E1645" i="2"/>
  <c r="E1641" i="2"/>
  <c r="E1637" i="2"/>
  <c r="E1633" i="2"/>
  <c r="E1629" i="2"/>
  <c r="E1625" i="2"/>
  <c r="E1621" i="2"/>
  <c r="E1617" i="2"/>
  <c r="E1613" i="2"/>
  <c r="E1609" i="2"/>
  <c r="E1605" i="2"/>
  <c r="E1601" i="2"/>
  <c r="E1597" i="2"/>
  <c r="E1593" i="2"/>
  <c r="E1589" i="2"/>
  <c r="E1585" i="2"/>
  <c r="E1581" i="2"/>
  <c r="E1797" i="2"/>
  <c r="E1765" i="2"/>
  <c r="E1717" i="2"/>
  <c r="D1714" i="2"/>
  <c r="D1711" i="2"/>
  <c r="D1708" i="2"/>
  <c r="D1705" i="2"/>
  <c r="D1702" i="2"/>
  <c r="E1699" i="2"/>
  <c r="D1689" i="2"/>
  <c r="D1685" i="2"/>
  <c r="D1681" i="2"/>
  <c r="D1677" i="2"/>
  <c r="D1673" i="2"/>
  <c r="D1669" i="2"/>
  <c r="D1665" i="2"/>
  <c r="D1661" i="2"/>
  <c r="D1657" i="2"/>
  <c r="D1653" i="2"/>
  <c r="D1649" i="2"/>
  <c r="D1645" i="2"/>
  <c r="D1641" i="2"/>
  <c r="D1637" i="2"/>
  <c r="D1633" i="2"/>
  <c r="D1629" i="2"/>
  <c r="D1625" i="2"/>
  <c r="D1621" i="2"/>
  <c r="D1617" i="2"/>
  <c r="D1613" i="2"/>
  <c r="D1609" i="2"/>
  <c r="D1605" i="2"/>
  <c r="D1601" i="2"/>
  <c r="D1597" i="2"/>
  <c r="E1824" i="2"/>
  <c r="E1793" i="2"/>
  <c r="D1717" i="2"/>
  <c r="D1699" i="2"/>
  <c r="E1686" i="2"/>
  <c r="E1654" i="2"/>
  <c r="E1622" i="2"/>
  <c r="D1589" i="2"/>
  <c r="D1587" i="2"/>
  <c r="D1582" i="2"/>
  <c r="D1576" i="2"/>
  <c r="E1569" i="2"/>
  <c r="D1565" i="2"/>
  <c r="D1561" i="2"/>
  <c r="D1557" i="2"/>
  <c r="D1553" i="2"/>
  <c r="D1549" i="2"/>
  <c r="D1545" i="2"/>
  <c r="D1541" i="2"/>
  <c r="D1537" i="2"/>
  <c r="D1533" i="2"/>
  <c r="D1529" i="2"/>
  <c r="D1525" i="2"/>
  <c r="D1521" i="2"/>
  <c r="D1517" i="2"/>
  <c r="D1513" i="2"/>
  <c r="D1509" i="2"/>
  <c r="D1505" i="2"/>
  <c r="D1501" i="2"/>
  <c r="D1497" i="2"/>
  <c r="D1493" i="2"/>
  <c r="D1489" i="2"/>
  <c r="D1485" i="2"/>
  <c r="D1481" i="2"/>
  <c r="D1477" i="2"/>
  <c r="D1473" i="2"/>
  <c r="D1469" i="2"/>
  <c r="D1465" i="2"/>
  <c r="D1461" i="2"/>
  <c r="D1457" i="2"/>
  <c r="D1453" i="2"/>
  <c r="D1449" i="2"/>
  <c r="D1445" i="2"/>
  <c r="D1441" i="2"/>
  <c r="D1437" i="2"/>
  <c r="D1433" i="2"/>
  <c r="D1429" i="2"/>
  <c r="D1425" i="2"/>
  <c r="D1421" i="2"/>
  <c r="D1417" i="2"/>
  <c r="D1413" i="2"/>
  <c r="D1409" i="2"/>
  <c r="D1405" i="2"/>
  <c r="D1401" i="2"/>
  <c r="D1397" i="2"/>
  <c r="D1393" i="2"/>
  <c r="D1389" i="2"/>
  <c r="D1385" i="2"/>
  <c r="D1381" i="2"/>
  <c r="E1761" i="2"/>
  <c r="D1720" i="2"/>
  <c r="E1682" i="2"/>
  <c r="E1650" i="2"/>
  <c r="E1618" i="2"/>
  <c r="E1594" i="2"/>
  <c r="E1573" i="2"/>
  <c r="D1569" i="2"/>
  <c r="E1566" i="2"/>
  <c r="E1562" i="2"/>
  <c r="E1558" i="2"/>
  <c r="E1554" i="2"/>
  <c r="E1550" i="2"/>
  <c r="E1546" i="2"/>
  <c r="E1542" i="2"/>
  <c r="E1538" i="2"/>
  <c r="E1534" i="2"/>
  <c r="E1530" i="2"/>
  <c r="E1526" i="2"/>
  <c r="E1522" i="2"/>
  <c r="E1518" i="2"/>
  <c r="E1514" i="2"/>
  <c r="E1510" i="2"/>
  <c r="E1506" i="2"/>
  <c r="E1502" i="2"/>
  <c r="E1498" i="2"/>
  <c r="E1494" i="2"/>
  <c r="E1490" i="2"/>
  <c r="E1486" i="2"/>
  <c r="E1482" i="2"/>
  <c r="E1478" i="2"/>
  <c r="E1474" i="2"/>
  <c r="E1470" i="2"/>
  <c r="E1466" i="2"/>
  <c r="E1462" i="2"/>
  <c r="E1458" i="2"/>
  <c r="E1454" i="2"/>
  <c r="E1450" i="2"/>
  <c r="E1446" i="2"/>
  <c r="E1442" i="2"/>
  <c r="E1438" i="2"/>
  <c r="E1434" i="2"/>
  <c r="E1430" i="2"/>
  <c r="E1426" i="2"/>
  <c r="E1422" i="2"/>
  <c r="E1418" i="2"/>
  <c r="E1414" i="2"/>
  <c r="E1410" i="2"/>
  <c r="E1406" i="2"/>
  <c r="E1402" i="2"/>
  <c r="E1398" i="2"/>
  <c r="E1394" i="2"/>
  <c r="E1390" i="2"/>
  <c r="E1386" i="2"/>
  <c r="E1382" i="2"/>
  <c r="E1378" i="2"/>
  <c r="E1374" i="2"/>
  <c r="E1370" i="2"/>
  <c r="E1366" i="2"/>
  <c r="E1362" i="2"/>
  <c r="E1358" i="2"/>
  <c r="E1354" i="2"/>
  <c r="E1350" i="2"/>
  <c r="E1346" i="2"/>
  <c r="E1342" i="2"/>
  <c r="E1338" i="2"/>
  <c r="E1334" i="2"/>
  <c r="E1330" i="2"/>
  <c r="E1326" i="2"/>
  <c r="E1322" i="2"/>
  <c r="E1318" i="2"/>
  <c r="E1314" i="2"/>
  <c r="E1310" i="2"/>
  <c r="E1306" i="2"/>
  <c r="E1302" i="2"/>
  <c r="E1298" i="2"/>
  <c r="E1294" i="2"/>
  <c r="E1290" i="2"/>
  <c r="E1286" i="2"/>
  <c r="E1282" i="2"/>
  <c r="E1278" i="2"/>
  <c r="E1737" i="2"/>
  <c r="E1678" i="2"/>
  <c r="E1646" i="2"/>
  <c r="E1614" i="2"/>
  <c r="D1592" i="2"/>
  <c r="D1585" i="2"/>
  <c r="D1583" i="2"/>
  <c r="D1580" i="2"/>
  <c r="E1577" i="2"/>
  <c r="D1573" i="2"/>
  <c r="E1570" i="2"/>
  <c r="D1566" i="2"/>
  <c r="D1562" i="2"/>
  <c r="D1558" i="2"/>
  <c r="D1554" i="2"/>
  <c r="D1550" i="2"/>
  <c r="D1546" i="2"/>
  <c r="D1542" i="2"/>
  <c r="D1538" i="2"/>
  <c r="D1534" i="2"/>
  <c r="D1530" i="2"/>
  <c r="D1526" i="2"/>
  <c r="D1522" i="2"/>
  <c r="D1518" i="2"/>
  <c r="D1514" i="2"/>
  <c r="D1510" i="2"/>
  <c r="D1506" i="2"/>
  <c r="D1502" i="2"/>
  <c r="D1498" i="2"/>
  <c r="D1494" i="2"/>
  <c r="D1490" i="2"/>
  <c r="D1486" i="2"/>
  <c r="D1482" i="2"/>
  <c r="D1478" i="2"/>
  <c r="D1474" i="2"/>
  <c r="D1470" i="2"/>
  <c r="D1466" i="2"/>
  <c r="D1462" i="2"/>
  <c r="D1458" i="2"/>
  <c r="D1454" i="2"/>
  <c r="D1450" i="2"/>
  <c r="D1446" i="2"/>
  <c r="D1442" i="2"/>
  <c r="D1438" i="2"/>
  <c r="D1434" i="2"/>
  <c r="D1430" i="2"/>
  <c r="D1426" i="2"/>
  <c r="D1422" i="2"/>
  <c r="D1418" i="2"/>
  <c r="D1414" i="2"/>
  <c r="D1410" i="2"/>
  <c r="D1406" i="2"/>
  <c r="D1402" i="2"/>
  <c r="D1398" i="2"/>
  <c r="D1394" i="2"/>
  <c r="D1390" i="2"/>
  <c r="D1386" i="2"/>
  <c r="E1674" i="2"/>
  <c r="E1642" i="2"/>
  <c r="E1610" i="2"/>
  <c r="D1596" i="2"/>
  <c r="E1590" i="2"/>
  <c r="D1577" i="2"/>
  <c r="E1574" i="2"/>
  <c r="D1570" i="2"/>
  <c r="E1567" i="2"/>
  <c r="E1563" i="2"/>
  <c r="E1559" i="2"/>
  <c r="E1555" i="2"/>
  <c r="E1551" i="2"/>
  <c r="E1547" i="2"/>
  <c r="E1543" i="2"/>
  <c r="E1539" i="2"/>
  <c r="E1535" i="2"/>
  <c r="E1531" i="2"/>
  <c r="E1527" i="2"/>
  <c r="E1523" i="2"/>
  <c r="E1519" i="2"/>
  <c r="E1515" i="2"/>
  <c r="E1511" i="2"/>
  <c r="E1507" i="2"/>
  <c r="E1503" i="2"/>
  <c r="E1499" i="2"/>
  <c r="E1495" i="2"/>
  <c r="E1491" i="2"/>
  <c r="E1487" i="2"/>
  <c r="E1483" i="2"/>
  <c r="E1479" i="2"/>
  <c r="E1475" i="2"/>
  <c r="E1471" i="2"/>
  <c r="E1467" i="2"/>
  <c r="E1463" i="2"/>
  <c r="E1459" i="2"/>
  <c r="E1455" i="2"/>
  <c r="E1451" i="2"/>
  <c r="E1447" i="2"/>
  <c r="E1443" i="2"/>
  <c r="E1439" i="2"/>
  <c r="E1435" i="2"/>
  <c r="E1431" i="2"/>
  <c r="E1427" i="2"/>
  <c r="E1423" i="2"/>
  <c r="E1419" i="2"/>
  <c r="E1415" i="2"/>
  <c r="E1411" i="2"/>
  <c r="E1407" i="2"/>
  <c r="E1403" i="2"/>
  <c r="E1399" i="2"/>
  <c r="E1395" i="2"/>
  <c r="E1391" i="2"/>
  <c r="E1387" i="2"/>
  <c r="E1383" i="2"/>
  <c r="E1379" i="2"/>
  <c r="E1375" i="2"/>
  <c r="E1371" i="2"/>
  <c r="E1367" i="2"/>
  <c r="E1363" i="2"/>
  <c r="E1359" i="2"/>
  <c r="E1355" i="2"/>
  <c r="E1351" i="2"/>
  <c r="E1347" i="2"/>
  <c r="E1343" i="2"/>
  <c r="E1339" i="2"/>
  <c r="E1335" i="2"/>
  <c r="E1670" i="2"/>
  <c r="E1638" i="2"/>
  <c r="E1606" i="2"/>
  <c r="D1588" i="2"/>
  <c r="E1578" i="2"/>
  <c r="D1574" i="2"/>
  <c r="E1571" i="2"/>
  <c r="D1567" i="2"/>
  <c r="D1563" i="2"/>
  <c r="D1559" i="2"/>
  <c r="D1555" i="2"/>
  <c r="D1551" i="2"/>
  <c r="D1547" i="2"/>
  <c r="D1543" i="2"/>
  <c r="D1539" i="2"/>
  <c r="D1535" i="2"/>
  <c r="D1531" i="2"/>
  <c r="D1527" i="2"/>
  <c r="D1523" i="2"/>
  <c r="D1519" i="2"/>
  <c r="D1515" i="2"/>
  <c r="D1511" i="2"/>
  <c r="D1507" i="2"/>
  <c r="D1503" i="2"/>
  <c r="D1499" i="2"/>
  <c r="D1495" i="2"/>
  <c r="D1491" i="2"/>
  <c r="D1487" i="2"/>
  <c r="D1483" i="2"/>
  <c r="D1479" i="2"/>
  <c r="D1475" i="2"/>
  <c r="D1471" i="2"/>
  <c r="D1467" i="2"/>
  <c r="D1463" i="2"/>
  <c r="D1459" i="2"/>
  <c r="D1455" i="2"/>
  <c r="D1451" i="2"/>
  <c r="D1447" i="2"/>
  <c r="D1443" i="2"/>
  <c r="D1439" i="2"/>
  <c r="D1435" i="2"/>
  <c r="D1431" i="2"/>
  <c r="D1427" i="2"/>
  <c r="D1423" i="2"/>
  <c r="D1419" i="2"/>
  <c r="D1415" i="2"/>
  <c r="D1411" i="2"/>
  <c r="D1407" i="2"/>
  <c r="D1403" i="2"/>
  <c r="D1399" i="2"/>
  <c r="D1395" i="2"/>
  <c r="D1391" i="2"/>
  <c r="D1387" i="2"/>
  <c r="D1383" i="2"/>
  <c r="D1379" i="2"/>
  <c r="D1375" i="2"/>
  <c r="D1371" i="2"/>
  <c r="E1666" i="2"/>
  <c r="E1634" i="2"/>
  <c r="E1602" i="2"/>
  <c r="E1586" i="2"/>
  <c r="D1581" i="2"/>
  <c r="D1578" i="2"/>
  <c r="E1575" i="2"/>
  <c r="D1571" i="2"/>
  <c r="E1564" i="2"/>
  <c r="E1560" i="2"/>
  <c r="E1556" i="2"/>
  <c r="E1552" i="2"/>
  <c r="E1548" i="2"/>
  <c r="E1544" i="2"/>
  <c r="E1540" i="2"/>
  <c r="E1536" i="2"/>
  <c r="E1532" i="2"/>
  <c r="E1528" i="2"/>
  <c r="E1524" i="2"/>
  <c r="E1520" i="2"/>
  <c r="E1516" i="2"/>
  <c r="E1512" i="2"/>
  <c r="E1508" i="2"/>
  <c r="E1504" i="2"/>
  <c r="E1500" i="2"/>
  <c r="E1496" i="2"/>
  <c r="E1492" i="2"/>
  <c r="E1488" i="2"/>
  <c r="E1484" i="2"/>
  <c r="E1480" i="2"/>
  <c r="E1476" i="2"/>
  <c r="E1472" i="2"/>
  <c r="E1468" i="2"/>
  <c r="E1464" i="2"/>
  <c r="E1460" i="2"/>
  <c r="E1456" i="2"/>
  <c r="E1452" i="2"/>
  <c r="E1448" i="2"/>
  <c r="E1444" i="2"/>
  <c r="E1440" i="2"/>
  <c r="E1436" i="2"/>
  <c r="E1432" i="2"/>
  <c r="E1428" i="2"/>
  <c r="E1424" i="2"/>
  <c r="E1420" i="2"/>
  <c r="E1416" i="2"/>
  <c r="E1412" i="2"/>
  <c r="E1408" i="2"/>
  <c r="E1404" i="2"/>
  <c r="E1400" i="2"/>
  <c r="E1396" i="2"/>
  <c r="E1392" i="2"/>
  <c r="E1388" i="2"/>
  <c r="E1384" i="2"/>
  <c r="E1380" i="2"/>
  <c r="E1376" i="2"/>
  <c r="E1372" i="2"/>
  <c r="E1368" i="2"/>
  <c r="E1364" i="2"/>
  <c r="E1360" i="2"/>
  <c r="E1356" i="2"/>
  <c r="E1662" i="2"/>
  <c r="E1630" i="2"/>
  <c r="E1598" i="2"/>
  <c r="D1593" i="2"/>
  <c r="D1591" i="2"/>
  <c r="D1584" i="2"/>
  <c r="D1575" i="2"/>
  <c r="D1568" i="2"/>
  <c r="D1564" i="2"/>
  <c r="D1560" i="2"/>
  <c r="D1556" i="2"/>
  <c r="D1552" i="2"/>
  <c r="D1548" i="2"/>
  <c r="D1544" i="2"/>
  <c r="D1540" i="2"/>
  <c r="D1536" i="2"/>
  <c r="D1532" i="2"/>
  <c r="D1528" i="2"/>
  <c r="D1524" i="2"/>
  <c r="D1520" i="2"/>
  <c r="D1516" i="2"/>
  <c r="D1512" i="2"/>
  <c r="D1508" i="2"/>
  <c r="D1504" i="2"/>
  <c r="D1500" i="2"/>
  <c r="D1496" i="2"/>
  <c r="D1492" i="2"/>
  <c r="D1488" i="2"/>
  <c r="D1484" i="2"/>
  <c r="D1480" i="2"/>
  <c r="D1476" i="2"/>
  <c r="D1472" i="2"/>
  <c r="D1468" i="2"/>
  <c r="D1464" i="2"/>
  <c r="D1460" i="2"/>
  <c r="D1456" i="2"/>
  <c r="D1452" i="2"/>
  <c r="D1448" i="2"/>
  <c r="D1444" i="2"/>
  <c r="D1440" i="2"/>
  <c r="D1436" i="2"/>
  <c r="D1432" i="2"/>
  <c r="D1428" i="2"/>
  <c r="D1424" i="2"/>
  <c r="D1420" i="2"/>
  <c r="D1416" i="2"/>
  <c r="D1412" i="2"/>
  <c r="D1408" i="2"/>
  <c r="D1404" i="2"/>
  <c r="D1400" i="2"/>
  <c r="D1396" i="2"/>
  <c r="D1392" i="2"/>
  <c r="D1388" i="2"/>
  <c r="D1384" i="2"/>
  <c r="D1380" i="2"/>
  <c r="D1376" i="2"/>
  <c r="D1372" i="2"/>
  <c r="D1368" i="2"/>
  <c r="D1364" i="2"/>
  <c r="D1360" i="2"/>
  <c r="E1553" i="2"/>
  <c r="E1521" i="2"/>
  <c r="E1489" i="2"/>
  <c r="E1457" i="2"/>
  <c r="E1425" i="2"/>
  <c r="E1393" i="2"/>
  <c r="E1369" i="2"/>
  <c r="D1348" i="2"/>
  <c r="D1345" i="2"/>
  <c r="D1342" i="2"/>
  <c r="D1332" i="2"/>
  <c r="E1329" i="2"/>
  <c r="D1325" i="2"/>
  <c r="D1318" i="2"/>
  <c r="E1311" i="2"/>
  <c r="D1307" i="2"/>
  <c r="E1304" i="2"/>
  <c r="D1300" i="2"/>
  <c r="E1297" i="2"/>
  <c r="D1293" i="2"/>
  <c r="D1286" i="2"/>
  <c r="E1279" i="2"/>
  <c r="D1275" i="2"/>
  <c r="D1271" i="2"/>
  <c r="D1267" i="2"/>
  <c r="D1263" i="2"/>
  <c r="D1259" i="2"/>
  <c r="D1255" i="2"/>
  <c r="D1251" i="2"/>
  <c r="D1247" i="2"/>
  <c r="D1243" i="2"/>
  <c r="D1239" i="2"/>
  <c r="D1235" i="2"/>
  <c r="D1231" i="2"/>
  <c r="D1227" i="2"/>
  <c r="D1223" i="2"/>
  <c r="D1219" i="2"/>
  <c r="D1215" i="2"/>
  <c r="D1211" i="2"/>
  <c r="D1207" i="2"/>
  <c r="D1203" i="2"/>
  <c r="D1199" i="2"/>
  <c r="D1195" i="2"/>
  <c r="D1191" i="2"/>
  <c r="D1187" i="2"/>
  <c r="D1183" i="2"/>
  <c r="D1179" i="2"/>
  <c r="D1175" i="2"/>
  <c r="D1171" i="2"/>
  <c r="D1167" i="2"/>
  <c r="D1163" i="2"/>
  <c r="D1159" i="2"/>
  <c r="E1549" i="2"/>
  <c r="E1517" i="2"/>
  <c r="E1485" i="2"/>
  <c r="E1453" i="2"/>
  <c r="E1421" i="2"/>
  <c r="E1389" i="2"/>
  <c r="D1382" i="2"/>
  <c r="E1373" i="2"/>
  <c r="D1369" i="2"/>
  <c r="D1367" i="2"/>
  <c r="E1365" i="2"/>
  <c r="D1358" i="2"/>
  <c r="D1355" i="2"/>
  <c r="E1352" i="2"/>
  <c r="E1349" i="2"/>
  <c r="D1339" i="2"/>
  <c r="E1336" i="2"/>
  <c r="E1333" i="2"/>
  <c r="D1329" i="2"/>
  <c r="D1322" i="2"/>
  <c r="E1315" i="2"/>
  <c r="D1311" i="2"/>
  <c r="E1308" i="2"/>
  <c r="D1304" i="2"/>
  <c r="E1301" i="2"/>
  <c r="D1297" i="2"/>
  <c r="D1290" i="2"/>
  <c r="E1283" i="2"/>
  <c r="D1279" i="2"/>
  <c r="E1276" i="2"/>
  <c r="E1272" i="2"/>
  <c r="E1268" i="2"/>
  <c r="E1264" i="2"/>
  <c r="E1260" i="2"/>
  <c r="E1256" i="2"/>
  <c r="E1252" i="2"/>
  <c r="E1248" i="2"/>
  <c r="E1244" i="2"/>
  <c r="E1240" i="2"/>
  <c r="E1236" i="2"/>
  <c r="E1232" i="2"/>
  <c r="E1228" i="2"/>
  <c r="E1224" i="2"/>
  <c r="E1220" i="2"/>
  <c r="E1216" i="2"/>
  <c r="E1212" i="2"/>
  <c r="E1208" i="2"/>
  <c r="E1204" i="2"/>
  <c r="E1200" i="2"/>
  <c r="E1196" i="2"/>
  <c r="E1192" i="2"/>
  <c r="E1188" i="2"/>
  <c r="E1184" i="2"/>
  <c r="E1180" i="2"/>
  <c r="E1176" i="2"/>
  <c r="E1172" i="2"/>
  <c r="E1168" i="2"/>
  <c r="E1164" i="2"/>
  <c r="E1160" i="2"/>
  <c r="E1156" i="2"/>
  <c r="E1152" i="2"/>
  <c r="E1148" i="2"/>
  <c r="E1144" i="2"/>
  <c r="E1140" i="2"/>
  <c r="E1136" i="2"/>
  <c r="E1132" i="2"/>
  <c r="E1128" i="2"/>
  <c r="E1124" i="2"/>
  <c r="E1120" i="2"/>
  <c r="E1116" i="2"/>
  <c r="E1112" i="2"/>
  <c r="E1108" i="2"/>
  <c r="E1104" i="2"/>
  <c r="E1100" i="2"/>
  <c r="E1096" i="2"/>
  <c r="E1092" i="2"/>
  <c r="E1088" i="2"/>
  <c r="E1084" i="2"/>
  <c r="E1080" i="2"/>
  <c r="E1076" i="2"/>
  <c r="E1072" i="2"/>
  <c r="E1068" i="2"/>
  <c r="E1064" i="2"/>
  <c r="E1060" i="2"/>
  <c r="E1056" i="2"/>
  <c r="E1052" i="2"/>
  <c r="E1545" i="2"/>
  <c r="E1513" i="2"/>
  <c r="E1481" i="2"/>
  <c r="E1449" i="2"/>
  <c r="E1417" i="2"/>
  <c r="E1385" i="2"/>
  <c r="E1377" i="2"/>
  <c r="D1373" i="2"/>
  <c r="D1365" i="2"/>
  <c r="D1352" i="2"/>
  <c r="D1349" i="2"/>
  <c r="D1346" i="2"/>
  <c r="D1336" i="2"/>
  <c r="D1333" i="2"/>
  <c r="D1326" i="2"/>
  <c r="E1319" i="2"/>
  <c r="D1315" i="2"/>
  <c r="E1312" i="2"/>
  <c r="D1308" i="2"/>
  <c r="E1305" i="2"/>
  <c r="D1301" i="2"/>
  <c r="D1294" i="2"/>
  <c r="E1287" i="2"/>
  <c r="D1283" i="2"/>
  <c r="E1280" i="2"/>
  <c r="D1276" i="2"/>
  <c r="D1272" i="2"/>
  <c r="D1268" i="2"/>
  <c r="D1264" i="2"/>
  <c r="D1260" i="2"/>
  <c r="D1256" i="2"/>
  <c r="D1252" i="2"/>
  <c r="D1248" i="2"/>
  <c r="D1244" i="2"/>
  <c r="D1240" i="2"/>
  <c r="D1236" i="2"/>
  <c r="D1232" i="2"/>
  <c r="D1228" i="2"/>
  <c r="D1224" i="2"/>
  <c r="D1220" i="2"/>
  <c r="D1216" i="2"/>
  <c r="D1212" i="2"/>
  <c r="D1208" i="2"/>
  <c r="D1204" i="2"/>
  <c r="D1200" i="2"/>
  <c r="D1196" i="2"/>
  <c r="D1192" i="2"/>
  <c r="D1188" i="2"/>
  <c r="D1184" i="2"/>
  <c r="D1180" i="2"/>
  <c r="D1176" i="2"/>
  <c r="D1172" i="2"/>
  <c r="D1168" i="2"/>
  <c r="D1164" i="2"/>
  <c r="D1160" i="2"/>
  <c r="E1582" i="2"/>
  <c r="D1579" i="2"/>
  <c r="E1541" i="2"/>
  <c r="E1509" i="2"/>
  <c r="E1477" i="2"/>
  <c r="E1445" i="2"/>
  <c r="E1413" i="2"/>
  <c r="D1377" i="2"/>
  <c r="D1363" i="2"/>
  <c r="E1361" i="2"/>
  <c r="E1353" i="2"/>
  <c r="D1343" i="2"/>
  <c r="E1340" i="2"/>
  <c r="E1337" i="2"/>
  <c r="D1330" i="2"/>
  <c r="E1323" i="2"/>
  <c r="D1319" i="2"/>
  <c r="E1316" i="2"/>
  <c r="D1312" i="2"/>
  <c r="E1309" i="2"/>
  <c r="D1305" i="2"/>
  <c r="D1298" i="2"/>
  <c r="E1291" i="2"/>
  <c r="D1287" i="2"/>
  <c r="E1284" i="2"/>
  <c r="D1280" i="2"/>
  <c r="E1277" i="2"/>
  <c r="E1273" i="2"/>
  <c r="E1269" i="2"/>
  <c r="E1265" i="2"/>
  <c r="E1261" i="2"/>
  <c r="E1257" i="2"/>
  <c r="E1253" i="2"/>
  <c r="E1249" i="2"/>
  <c r="E1245" i="2"/>
  <c r="E1241" i="2"/>
  <c r="E1237" i="2"/>
  <c r="E1233" i="2"/>
  <c r="E1229" i="2"/>
  <c r="E1225" i="2"/>
  <c r="E1221" i="2"/>
  <c r="E1217" i="2"/>
  <c r="E1213" i="2"/>
  <c r="E1209" i="2"/>
  <c r="E1205" i="2"/>
  <c r="E1201" i="2"/>
  <c r="E1197" i="2"/>
  <c r="E1193" i="2"/>
  <c r="E1189" i="2"/>
  <c r="E1185" i="2"/>
  <c r="E1181" i="2"/>
  <c r="E1177" i="2"/>
  <c r="E1173" i="2"/>
  <c r="E1169" i="2"/>
  <c r="E1165" i="2"/>
  <c r="E1161" i="2"/>
  <c r="E1157" i="2"/>
  <c r="E1153" i="2"/>
  <c r="E1149" i="2"/>
  <c r="E1145" i="2"/>
  <c r="E1141" i="2"/>
  <c r="E1137" i="2"/>
  <c r="E1133" i="2"/>
  <c r="E1129" i="2"/>
  <c r="E1125" i="2"/>
  <c r="E1121" i="2"/>
  <c r="E1117" i="2"/>
  <c r="E1113" i="2"/>
  <c r="E1109" i="2"/>
  <c r="E1105" i="2"/>
  <c r="D1572" i="2"/>
  <c r="E1537" i="2"/>
  <c r="E1505" i="2"/>
  <c r="E1473" i="2"/>
  <c r="E1441" i="2"/>
  <c r="E1409" i="2"/>
  <c r="E1381" i="2"/>
  <c r="D1361" i="2"/>
  <c r="D1356" i="2"/>
  <c r="D1353" i="2"/>
  <c r="D1350" i="2"/>
  <c r="D1340" i="2"/>
  <c r="D1337" i="2"/>
  <c r="D1334" i="2"/>
  <c r="E1327" i="2"/>
  <c r="D1323" i="2"/>
  <c r="E1320" i="2"/>
  <c r="D1316" i="2"/>
  <c r="E1313" i="2"/>
  <c r="D1309" i="2"/>
  <c r="D1302" i="2"/>
  <c r="E1295" i="2"/>
  <c r="D1291" i="2"/>
  <c r="E1288" i="2"/>
  <c r="D1284" i="2"/>
  <c r="E1281" i="2"/>
  <c r="D1277" i="2"/>
  <c r="D1273" i="2"/>
  <c r="D1269" i="2"/>
  <c r="D1265" i="2"/>
  <c r="D1261" i="2"/>
  <c r="D1257" i="2"/>
  <c r="D1253" i="2"/>
  <c r="D1249" i="2"/>
  <c r="D1245" i="2"/>
  <c r="D1241" i="2"/>
  <c r="D1237" i="2"/>
  <c r="D1233" i="2"/>
  <c r="D1229" i="2"/>
  <c r="D1225" i="2"/>
  <c r="D1221" i="2"/>
  <c r="D1217" i="2"/>
  <c r="D1213" i="2"/>
  <c r="D1209" i="2"/>
  <c r="E1565" i="2"/>
  <c r="E1533" i="2"/>
  <c r="E1501" i="2"/>
  <c r="E1469" i="2"/>
  <c r="E1437" i="2"/>
  <c r="E1405" i="2"/>
  <c r="D1370" i="2"/>
  <c r="D1366" i="2"/>
  <c r="D1359" i="2"/>
  <c r="D1347" i="2"/>
  <c r="E1344" i="2"/>
  <c r="E1341" i="2"/>
  <c r="E1331" i="2"/>
  <c r="D1327" i="2"/>
  <c r="E1324" i="2"/>
  <c r="D1320" i="2"/>
  <c r="E1317" i="2"/>
  <c r="D1313" i="2"/>
  <c r="D1306" i="2"/>
  <c r="E1299" i="2"/>
  <c r="D1295" i="2"/>
  <c r="E1292" i="2"/>
  <c r="D1288" i="2"/>
  <c r="E1285" i="2"/>
  <c r="D1281" i="2"/>
  <c r="E1274" i="2"/>
  <c r="E1270" i="2"/>
  <c r="E1266" i="2"/>
  <c r="E1262" i="2"/>
  <c r="E1258" i="2"/>
  <c r="E1254" i="2"/>
  <c r="E1250" i="2"/>
  <c r="E1246" i="2"/>
  <c r="E1242" i="2"/>
  <c r="E1238" i="2"/>
  <c r="E1234" i="2"/>
  <c r="E1230" i="2"/>
  <c r="E1226" i="2"/>
  <c r="E1222" i="2"/>
  <c r="E1218" i="2"/>
  <c r="E1214" i="2"/>
  <c r="E1210" i="2"/>
  <c r="E1206" i="2"/>
  <c r="E1202" i="2"/>
  <c r="E1198" i="2"/>
  <c r="E1194" i="2"/>
  <c r="E1190" i="2"/>
  <c r="E1186" i="2"/>
  <c r="E1182" i="2"/>
  <c r="E1178" i="2"/>
  <c r="E1174" i="2"/>
  <c r="E1170" i="2"/>
  <c r="E1166" i="2"/>
  <c r="E1162" i="2"/>
  <c r="E1158" i="2"/>
  <c r="E1154" i="2"/>
  <c r="E1150" i="2"/>
  <c r="E1146" i="2"/>
  <c r="E1142" i="2"/>
  <c r="E1138" i="2"/>
  <c r="E1134" i="2"/>
  <c r="E1130" i="2"/>
  <c r="E1126" i="2"/>
  <c r="E1122" i="2"/>
  <c r="E1118" i="2"/>
  <c r="E1114" i="2"/>
  <c r="E1110" i="2"/>
  <c r="E1106" i="2"/>
  <c r="E1102" i="2"/>
  <c r="E1098" i="2"/>
  <c r="E1094" i="2"/>
  <c r="E1090" i="2"/>
  <c r="E1086" i="2"/>
  <c r="E1082" i="2"/>
  <c r="E1078" i="2"/>
  <c r="E1074" i="2"/>
  <c r="E1070" i="2"/>
  <c r="E1066" i="2"/>
  <c r="E1062" i="2"/>
  <c r="D1696" i="2"/>
  <c r="E1626" i="2"/>
  <c r="E1557" i="2"/>
  <c r="E1525" i="2"/>
  <c r="E1493" i="2"/>
  <c r="E1461" i="2"/>
  <c r="E1429" i="2"/>
  <c r="E1397" i="2"/>
  <c r="D1378" i="2"/>
  <c r="D1362" i="2"/>
  <c r="D1357" i="2"/>
  <c r="D1351" i="2"/>
  <c r="E1348" i="2"/>
  <c r="E1345" i="2"/>
  <c r="D1335" i="2"/>
  <c r="E1332" i="2"/>
  <c r="D1328" i="2"/>
  <c r="E1325" i="2"/>
  <c r="D1321" i="2"/>
  <c r="D1314" i="2"/>
  <c r="E1307" i="2"/>
  <c r="D1303" i="2"/>
  <c r="E1300" i="2"/>
  <c r="D1296" i="2"/>
  <c r="E1293" i="2"/>
  <c r="D1289" i="2"/>
  <c r="D1282" i="2"/>
  <c r="E1275" i="2"/>
  <c r="E1271" i="2"/>
  <c r="E1267" i="2"/>
  <c r="E1263" i="2"/>
  <c r="E1259" i="2"/>
  <c r="E1255" i="2"/>
  <c r="E1251" i="2"/>
  <c r="E1247" i="2"/>
  <c r="E1243" i="2"/>
  <c r="E1239" i="2"/>
  <c r="E1235" i="2"/>
  <c r="E1231" i="2"/>
  <c r="E1227" i="2"/>
  <c r="E1223" i="2"/>
  <c r="E1219" i="2"/>
  <c r="E1215" i="2"/>
  <c r="E1211" i="2"/>
  <c r="E1207" i="2"/>
  <c r="E1203" i="2"/>
  <c r="E1199" i="2"/>
  <c r="E1195" i="2"/>
  <c r="E1191" i="2"/>
  <c r="E1187" i="2"/>
  <c r="E1183" i="2"/>
  <c r="E1179" i="2"/>
  <c r="E1175" i="2"/>
  <c r="E1171" i="2"/>
  <c r="E1167" i="2"/>
  <c r="E1163" i="2"/>
  <c r="E1159" i="2"/>
  <c r="E1155" i="2"/>
  <c r="E1151" i="2"/>
  <c r="E1147" i="2"/>
  <c r="E1143" i="2"/>
  <c r="E1139" i="2"/>
  <c r="E1135" i="2"/>
  <c r="E1131" i="2"/>
  <c r="E1433" i="2"/>
  <c r="D1310" i="2"/>
  <c r="D1266" i="2"/>
  <c r="D1234" i="2"/>
  <c r="D1201" i="2"/>
  <c r="D1185" i="2"/>
  <c r="D1169" i="2"/>
  <c r="D1158" i="2"/>
  <c r="D1150" i="2"/>
  <c r="D1142" i="2"/>
  <c r="D1134" i="2"/>
  <c r="E1123" i="2"/>
  <c r="D1120" i="2"/>
  <c r="D1117" i="2"/>
  <c r="D1114" i="2"/>
  <c r="D1111" i="2"/>
  <c r="D1099" i="2"/>
  <c r="D1096" i="2"/>
  <c r="E1093" i="2"/>
  <c r="D1083" i="2"/>
  <c r="D1080" i="2"/>
  <c r="E1077" i="2"/>
  <c r="D1067" i="2"/>
  <c r="D1064" i="2"/>
  <c r="E1061" i="2"/>
  <c r="D1057" i="2"/>
  <c r="E1054" i="2"/>
  <c r="D1050" i="2"/>
  <c r="D1046" i="2"/>
  <c r="D1042" i="2"/>
  <c r="D1038" i="2"/>
  <c r="D1034" i="2"/>
  <c r="D1030" i="2"/>
  <c r="D1026" i="2"/>
  <c r="D1022" i="2"/>
  <c r="D1018" i="2"/>
  <c r="D1014" i="2"/>
  <c r="D1010" i="2"/>
  <c r="D1006" i="2"/>
  <c r="D1002" i="2"/>
  <c r="D998" i="2"/>
  <c r="D994" i="2"/>
  <c r="D990" i="2"/>
  <c r="D986" i="2"/>
  <c r="D982" i="2"/>
  <c r="D978" i="2"/>
  <c r="D974" i="2"/>
  <c r="D970" i="2"/>
  <c r="D966" i="2"/>
  <c r="D962" i="2"/>
  <c r="D958" i="2"/>
  <c r="D954" i="2"/>
  <c r="D950" i="2"/>
  <c r="D946" i="2"/>
  <c r="D942" i="2"/>
  <c r="D938" i="2"/>
  <c r="D934" i="2"/>
  <c r="D930" i="2"/>
  <c r="D926" i="2"/>
  <c r="D922" i="2"/>
  <c r="D918" i="2"/>
  <c r="D914" i="2"/>
  <c r="E1658" i="2"/>
  <c r="E1401" i="2"/>
  <c r="E1357" i="2"/>
  <c r="D1354" i="2"/>
  <c r="E1303" i="2"/>
  <c r="D1254" i="2"/>
  <c r="D1222" i="2"/>
  <c r="D1194" i="2"/>
  <c r="D1178" i="2"/>
  <c r="D1162" i="2"/>
  <c r="D1153" i="2"/>
  <c r="D1145" i="2"/>
  <c r="D1137" i="2"/>
  <c r="D1129" i="2"/>
  <c r="D1126" i="2"/>
  <c r="D1123" i="2"/>
  <c r="E1103" i="2"/>
  <c r="D1093" i="2"/>
  <c r="D1090" i="2"/>
  <c r="E1087" i="2"/>
  <c r="D1077" i="2"/>
  <c r="D1074" i="2"/>
  <c r="E1071" i="2"/>
  <c r="D1061" i="2"/>
  <c r="E1058" i="2"/>
  <c r="D1054" i="2"/>
  <c r="E1051" i="2"/>
  <c r="E1047" i="2"/>
  <c r="E1043" i="2"/>
  <c r="E1039" i="2"/>
  <c r="E1035" i="2"/>
  <c r="E1031" i="2"/>
  <c r="E1027" i="2"/>
  <c r="E1023" i="2"/>
  <c r="E1019" i="2"/>
  <c r="E1015" i="2"/>
  <c r="E1011" i="2"/>
  <c r="E1007" i="2"/>
  <c r="E1003" i="2"/>
  <c r="E999" i="2"/>
  <c r="E995" i="2"/>
  <c r="E991" i="2"/>
  <c r="E987" i="2"/>
  <c r="E983" i="2"/>
  <c r="E979" i="2"/>
  <c r="E975" i="2"/>
  <c r="E971" i="2"/>
  <c r="E967" i="2"/>
  <c r="E963" i="2"/>
  <c r="E959" i="2"/>
  <c r="E955" i="2"/>
  <c r="E951" i="2"/>
  <c r="E947" i="2"/>
  <c r="E943" i="2"/>
  <c r="E939" i="2"/>
  <c r="E935" i="2"/>
  <c r="E931" i="2"/>
  <c r="E927" i="2"/>
  <c r="E923" i="2"/>
  <c r="E919" i="2"/>
  <c r="E915" i="2"/>
  <c r="E911" i="2"/>
  <c r="E907" i="2"/>
  <c r="E903" i="2"/>
  <c r="E899" i="2"/>
  <c r="E895" i="2"/>
  <c r="E891" i="2"/>
  <c r="E887" i="2"/>
  <c r="E883" i="2"/>
  <c r="E879" i="2"/>
  <c r="E875" i="2"/>
  <c r="E871" i="2"/>
  <c r="E867" i="2"/>
  <c r="E863" i="2"/>
  <c r="E859" i="2"/>
  <c r="E855" i="2"/>
  <c r="E851" i="2"/>
  <c r="E847" i="2"/>
  <c r="E1693" i="2"/>
  <c r="D1374" i="2"/>
  <c r="D1341" i="2"/>
  <c r="D1338" i="2"/>
  <c r="D1274" i="2"/>
  <c r="D1242" i="2"/>
  <c r="D1210" i="2"/>
  <c r="D1205" i="2"/>
  <c r="D1189" i="2"/>
  <c r="D1173" i="2"/>
  <c r="D1156" i="2"/>
  <c r="D1148" i="2"/>
  <c r="D1140" i="2"/>
  <c r="D1132" i="2"/>
  <c r="E1115" i="2"/>
  <c r="D1112" i="2"/>
  <c r="D1109" i="2"/>
  <c r="D1106" i="2"/>
  <c r="D1103" i="2"/>
  <c r="D1100" i="2"/>
  <c r="E1097" i="2"/>
  <c r="D1087" i="2"/>
  <c r="D1084" i="2"/>
  <c r="E1081" i="2"/>
  <c r="D1071" i="2"/>
  <c r="D1068" i="2"/>
  <c r="E1065" i="2"/>
  <c r="D1058" i="2"/>
  <c r="E1055" i="2"/>
  <c r="D1051" i="2"/>
  <c r="D1047" i="2"/>
  <c r="D1043" i="2"/>
  <c r="D1039" i="2"/>
  <c r="D1035" i="2"/>
  <c r="D1031" i="2"/>
  <c r="D1027" i="2"/>
  <c r="D1023" i="2"/>
  <c r="D1019" i="2"/>
  <c r="D1015" i="2"/>
  <c r="D1011" i="2"/>
  <c r="D1007" i="2"/>
  <c r="D1003" i="2"/>
  <c r="D999" i="2"/>
  <c r="D995" i="2"/>
  <c r="D991" i="2"/>
  <c r="D987" i="2"/>
  <c r="D983" i="2"/>
  <c r="D979" i="2"/>
  <c r="D975" i="2"/>
  <c r="D971" i="2"/>
  <c r="D967" i="2"/>
  <c r="D963" i="2"/>
  <c r="D959" i="2"/>
  <c r="D955" i="2"/>
  <c r="D951" i="2"/>
  <c r="D947" i="2"/>
  <c r="D943" i="2"/>
  <c r="D939" i="2"/>
  <c r="D935" i="2"/>
  <c r="D931" i="2"/>
  <c r="D927" i="2"/>
  <c r="D1344" i="2"/>
  <c r="E1296" i="2"/>
  <c r="D1262" i="2"/>
  <c r="D1230" i="2"/>
  <c r="D1198" i="2"/>
  <c r="D1182" i="2"/>
  <c r="D1166" i="2"/>
  <c r="D1151" i="2"/>
  <c r="D1143" i="2"/>
  <c r="D1135" i="2"/>
  <c r="E1127" i="2"/>
  <c r="D1124" i="2"/>
  <c r="D1121" i="2"/>
  <c r="D1118" i="2"/>
  <c r="D1115" i="2"/>
  <c r="D1097" i="2"/>
  <c r="D1094" i="2"/>
  <c r="E1091" i="2"/>
  <c r="D1081" i="2"/>
  <c r="D1078" i="2"/>
  <c r="E1075" i="2"/>
  <c r="D1065" i="2"/>
  <c r="D1062" i="2"/>
  <c r="E1059" i="2"/>
  <c r="D1055" i="2"/>
  <c r="E1048" i="2"/>
  <c r="E1044" i="2"/>
  <c r="E1040" i="2"/>
  <c r="E1036" i="2"/>
  <c r="E1032" i="2"/>
  <c r="E1028" i="2"/>
  <c r="E1024" i="2"/>
  <c r="E1020" i="2"/>
  <c r="E1016" i="2"/>
  <c r="E1012" i="2"/>
  <c r="E1008" i="2"/>
  <c r="E1004" i="2"/>
  <c r="E1000" i="2"/>
  <c r="E996" i="2"/>
  <c r="E992" i="2"/>
  <c r="E988" i="2"/>
  <c r="E984" i="2"/>
  <c r="E980" i="2"/>
  <c r="E976" i="2"/>
  <c r="E972" i="2"/>
  <c r="E968" i="2"/>
  <c r="E964" i="2"/>
  <c r="E960" i="2"/>
  <c r="E956" i="2"/>
  <c r="E952" i="2"/>
  <c r="E948" i="2"/>
  <c r="E944" i="2"/>
  <c r="E940" i="2"/>
  <c r="E936" i="2"/>
  <c r="E932" i="2"/>
  <c r="E928" i="2"/>
  <c r="E924" i="2"/>
  <c r="E920" i="2"/>
  <c r="E916" i="2"/>
  <c r="E912" i="2"/>
  <c r="E908" i="2"/>
  <c r="E904" i="2"/>
  <c r="E900" i="2"/>
  <c r="E896" i="2"/>
  <c r="E892" i="2"/>
  <c r="E888" i="2"/>
  <c r="E884" i="2"/>
  <c r="E880" i="2"/>
  <c r="E876" i="2"/>
  <c r="E1561" i="2"/>
  <c r="E1328" i="2"/>
  <c r="D1299" i="2"/>
  <c r="D1250" i="2"/>
  <c r="D1218" i="2"/>
  <c r="D1193" i="2"/>
  <c r="D1177" i="2"/>
  <c r="D1161" i="2"/>
  <c r="D1154" i="2"/>
  <c r="D1146" i="2"/>
  <c r="D1138" i="2"/>
  <c r="D1130" i="2"/>
  <c r="D1127" i="2"/>
  <c r="E1107" i="2"/>
  <c r="D1104" i="2"/>
  <c r="E1101" i="2"/>
  <c r="D1091" i="2"/>
  <c r="D1088" i="2"/>
  <c r="E1085" i="2"/>
  <c r="D1075" i="2"/>
  <c r="D1072" i="2"/>
  <c r="E1069" i="2"/>
  <c r="D1059" i="2"/>
  <c r="D1052" i="2"/>
  <c r="D1048" i="2"/>
  <c r="D1044" i="2"/>
  <c r="D1040" i="2"/>
  <c r="D1036" i="2"/>
  <c r="D1032" i="2"/>
  <c r="D1028" i="2"/>
  <c r="D1024" i="2"/>
  <c r="D1020" i="2"/>
  <c r="D1016" i="2"/>
  <c r="D1012" i="2"/>
  <c r="D1008" i="2"/>
  <c r="D1004" i="2"/>
  <c r="D1000" i="2"/>
  <c r="D996" i="2"/>
  <c r="D992" i="2"/>
  <c r="D988" i="2"/>
  <c r="D984" i="2"/>
  <c r="D980" i="2"/>
  <c r="D976" i="2"/>
  <c r="D972" i="2"/>
  <c r="D968" i="2"/>
  <c r="D964" i="2"/>
  <c r="D960" i="2"/>
  <c r="D956" i="2"/>
  <c r="D952" i="2"/>
  <c r="D948" i="2"/>
  <c r="D944" i="2"/>
  <c r="D940" i="2"/>
  <c r="D936" i="2"/>
  <c r="D932" i="2"/>
  <c r="D928" i="2"/>
  <c r="D924" i="2"/>
  <c r="D920" i="2"/>
  <c r="D916" i="2"/>
  <c r="E1529" i="2"/>
  <c r="D1331" i="2"/>
  <c r="D1292" i="2"/>
  <c r="E1289" i="2"/>
  <c r="D1270" i="2"/>
  <c r="D1238" i="2"/>
  <c r="D1202" i="2"/>
  <c r="D1186" i="2"/>
  <c r="D1170" i="2"/>
  <c r="D1157" i="2"/>
  <c r="D1149" i="2"/>
  <c r="D1141" i="2"/>
  <c r="D1133" i="2"/>
  <c r="E1119" i="2"/>
  <c r="D1116" i="2"/>
  <c r="D1113" i="2"/>
  <c r="D1110" i="2"/>
  <c r="D1107" i="2"/>
  <c r="D1101" i="2"/>
  <c r="D1098" i="2"/>
  <c r="E1095" i="2"/>
  <c r="D1085" i="2"/>
  <c r="D1082" i="2"/>
  <c r="E1079" i="2"/>
  <c r="D1069" i="2"/>
  <c r="D1066" i="2"/>
  <c r="E1063" i="2"/>
  <c r="D1056" i="2"/>
  <c r="E1049" i="2"/>
  <c r="E1045" i="2"/>
  <c r="E1041" i="2"/>
  <c r="E1037" i="2"/>
  <c r="E1033" i="2"/>
  <c r="E1029" i="2"/>
  <c r="E1025" i="2"/>
  <c r="E1021" i="2"/>
  <c r="E1017" i="2"/>
  <c r="E1013" i="2"/>
  <c r="E1009" i="2"/>
  <c r="E1005" i="2"/>
  <c r="E1001" i="2"/>
  <c r="E997" i="2"/>
  <c r="E993" i="2"/>
  <c r="E989" i="2"/>
  <c r="E985" i="2"/>
  <c r="E981" i="2"/>
  <c r="E977" i="2"/>
  <c r="E973" i="2"/>
  <c r="E969" i="2"/>
  <c r="E965" i="2"/>
  <c r="E961" i="2"/>
  <c r="E957" i="2"/>
  <c r="E953" i="2"/>
  <c r="E949" i="2"/>
  <c r="E945" i="2"/>
  <c r="E941" i="2"/>
  <c r="E937" i="2"/>
  <c r="E933" i="2"/>
  <c r="E929" i="2"/>
  <c r="E925" i="2"/>
  <c r="E921" i="2"/>
  <c r="E917" i="2"/>
  <c r="E913" i="2"/>
  <c r="E909" i="2"/>
  <c r="E905" i="2"/>
  <c r="E901" i="2"/>
  <c r="E897" i="2"/>
  <c r="E893" i="2"/>
  <c r="E889" i="2"/>
  <c r="E885" i="2"/>
  <c r="E881" i="2"/>
  <c r="E877" i="2"/>
  <c r="E873" i="2"/>
  <c r="E1497" i="2"/>
  <c r="D1324" i="2"/>
  <c r="E1321" i="2"/>
  <c r="D1285" i="2"/>
  <c r="D1258" i="2"/>
  <c r="D1226" i="2"/>
  <c r="D1197" i="2"/>
  <c r="D1181" i="2"/>
  <c r="D1165" i="2"/>
  <c r="D1152" i="2"/>
  <c r="D1144" i="2"/>
  <c r="D1136" i="2"/>
  <c r="D1128" i="2"/>
  <c r="D1125" i="2"/>
  <c r="D1122" i="2"/>
  <c r="D1119" i="2"/>
  <c r="D1095" i="2"/>
  <c r="D1092" i="2"/>
  <c r="E1089" i="2"/>
  <c r="D1079" i="2"/>
  <c r="D1076" i="2"/>
  <c r="E1073" i="2"/>
  <c r="D1063" i="2"/>
  <c r="D1060" i="2"/>
  <c r="E1053" i="2"/>
  <c r="D1049" i="2"/>
  <c r="D1045" i="2"/>
  <c r="D1041" i="2"/>
  <c r="D1037" i="2"/>
  <c r="D1033" i="2"/>
  <c r="D1029" i="2"/>
  <c r="D1025" i="2"/>
  <c r="D1021" i="2"/>
  <c r="D1017" i="2"/>
  <c r="D1013" i="2"/>
  <c r="D1009" i="2"/>
  <c r="D1005" i="2"/>
  <c r="D1001" i="2"/>
  <c r="D997" i="2"/>
  <c r="D993" i="2"/>
  <c r="D989" i="2"/>
  <c r="D985" i="2"/>
  <c r="D981" i="2"/>
  <c r="D977" i="2"/>
  <c r="D973" i="2"/>
  <c r="D969" i="2"/>
  <c r="D965" i="2"/>
  <c r="D961" i="2"/>
  <c r="D957" i="2"/>
  <c r="D953" i="2"/>
  <c r="E1030" i="2"/>
  <c r="E998" i="2"/>
  <c r="E966" i="2"/>
  <c r="D919" i="2"/>
  <c r="D917" i="2"/>
  <c r="D913" i="2"/>
  <c r="E902" i="2"/>
  <c r="D899" i="2"/>
  <c r="D896" i="2"/>
  <c r="D893" i="2"/>
  <c r="D890" i="2"/>
  <c r="D869" i="2"/>
  <c r="E866" i="2"/>
  <c r="D862" i="2"/>
  <c r="D855" i="2"/>
  <c r="E848" i="2"/>
  <c r="D844" i="2"/>
  <c r="D840" i="2"/>
  <c r="D836" i="2"/>
  <c r="D832" i="2"/>
  <c r="D828" i="2"/>
  <c r="D824" i="2"/>
  <c r="D820" i="2"/>
  <c r="D816" i="2"/>
  <c r="D812" i="2"/>
  <c r="D808" i="2"/>
  <c r="D804" i="2"/>
  <c r="D800" i="2"/>
  <c r="D796" i="2"/>
  <c r="D792" i="2"/>
  <c r="D788" i="2"/>
  <c r="D784" i="2"/>
  <c r="D780" i="2"/>
  <c r="D776" i="2"/>
  <c r="D772" i="2"/>
  <c r="D768" i="2"/>
  <c r="D764" i="2"/>
  <c r="D760" i="2"/>
  <c r="D756" i="2"/>
  <c r="D752" i="2"/>
  <c r="D748" i="2"/>
  <c r="D744" i="2"/>
  <c r="D740" i="2"/>
  <c r="D736" i="2"/>
  <c r="D732" i="2"/>
  <c r="D728" i="2"/>
  <c r="D724" i="2"/>
  <c r="D720" i="2"/>
  <c r="D716" i="2"/>
  <c r="D712" i="2"/>
  <c r="D708" i="2"/>
  <c r="D704" i="2"/>
  <c r="D700" i="2"/>
  <c r="D1214" i="2"/>
  <c r="D1174" i="2"/>
  <c r="D1070" i="2"/>
  <c r="E1067" i="2"/>
  <c r="E1057" i="2"/>
  <c r="E1026" i="2"/>
  <c r="E994" i="2"/>
  <c r="E962" i="2"/>
  <c r="D949" i="2"/>
  <c r="D941" i="2"/>
  <c r="D933" i="2"/>
  <c r="D923" i="2"/>
  <c r="D921" i="2"/>
  <c r="D911" i="2"/>
  <c r="D908" i="2"/>
  <c r="D905" i="2"/>
  <c r="D902" i="2"/>
  <c r="E882" i="2"/>
  <c r="D879" i="2"/>
  <c r="D876" i="2"/>
  <c r="D873" i="2"/>
  <c r="E870" i="2"/>
  <c r="D866" i="2"/>
  <c r="D859" i="2"/>
  <c r="E852" i="2"/>
  <c r="D848" i="2"/>
  <c r="E845" i="2"/>
  <c r="E841" i="2"/>
  <c r="E837" i="2"/>
  <c r="E833" i="2"/>
  <c r="E829" i="2"/>
  <c r="E825" i="2"/>
  <c r="E821" i="2"/>
  <c r="E817" i="2"/>
  <c r="E813" i="2"/>
  <c r="E809" i="2"/>
  <c r="E805" i="2"/>
  <c r="E801" i="2"/>
  <c r="E797" i="2"/>
  <c r="E793" i="2"/>
  <c r="E789" i="2"/>
  <c r="E785" i="2"/>
  <c r="E781" i="2"/>
  <c r="E777" i="2"/>
  <c r="E773" i="2"/>
  <c r="E769" i="2"/>
  <c r="E765" i="2"/>
  <c r="E761" i="2"/>
  <c r="E757" i="2"/>
  <c r="E753" i="2"/>
  <c r="E749" i="2"/>
  <c r="E745" i="2"/>
  <c r="E741" i="2"/>
  <c r="E737" i="2"/>
  <c r="E733" i="2"/>
  <c r="E729" i="2"/>
  <c r="E725" i="2"/>
  <c r="E721" i="2"/>
  <c r="E717" i="2"/>
  <c r="E713" i="2"/>
  <c r="E709" i="2"/>
  <c r="E705" i="2"/>
  <c r="E701" i="2"/>
  <c r="E697" i="2"/>
  <c r="E693" i="2"/>
  <c r="E689" i="2"/>
  <c r="E685" i="2"/>
  <c r="E681" i="2"/>
  <c r="E677" i="2"/>
  <c r="E673" i="2"/>
  <c r="E669" i="2"/>
  <c r="E665" i="2"/>
  <c r="E661" i="2"/>
  <c r="E657" i="2"/>
  <c r="E653" i="2"/>
  <c r="E649" i="2"/>
  <c r="E645" i="2"/>
  <c r="E641" i="2"/>
  <c r="E637" i="2"/>
  <c r="E633" i="2"/>
  <c r="E629" i="2"/>
  <c r="E625" i="2"/>
  <c r="E621" i="2"/>
  <c r="E617" i="2"/>
  <c r="E1465" i="2"/>
  <c r="D1139" i="2"/>
  <c r="D1086" i="2"/>
  <c r="E1083" i="2"/>
  <c r="D1073" i="2"/>
  <c r="E1022" i="2"/>
  <c r="E990" i="2"/>
  <c r="E958" i="2"/>
  <c r="E946" i="2"/>
  <c r="E938" i="2"/>
  <c r="E930" i="2"/>
  <c r="D925" i="2"/>
  <c r="E894" i="2"/>
  <c r="D891" i="2"/>
  <c r="D888" i="2"/>
  <c r="D885" i="2"/>
  <c r="D882" i="2"/>
  <c r="D870" i="2"/>
  <c r="D863" i="2"/>
  <c r="E856" i="2"/>
  <c r="D852" i="2"/>
  <c r="E849" i="2"/>
  <c r="D845" i="2"/>
  <c r="D841" i="2"/>
  <c r="D837" i="2"/>
  <c r="D833" i="2"/>
  <c r="D829" i="2"/>
  <c r="D825" i="2"/>
  <c r="D821" i="2"/>
  <c r="D817" i="2"/>
  <c r="D813" i="2"/>
  <c r="D809" i="2"/>
  <c r="D805" i="2"/>
  <c r="D801" i="2"/>
  <c r="D797" i="2"/>
  <c r="D793" i="2"/>
  <c r="D789" i="2"/>
  <c r="D785" i="2"/>
  <c r="D781" i="2"/>
  <c r="D777" i="2"/>
  <c r="D773" i="2"/>
  <c r="D769" i="2"/>
  <c r="D765" i="2"/>
  <c r="D761" i="2"/>
  <c r="D757" i="2"/>
  <c r="D753" i="2"/>
  <c r="D749" i="2"/>
  <c r="D745" i="2"/>
  <c r="D741" i="2"/>
  <c r="D737" i="2"/>
  <c r="D733" i="2"/>
  <c r="D729" i="2"/>
  <c r="D725" i="2"/>
  <c r="D721" i="2"/>
  <c r="D717" i="2"/>
  <c r="D713" i="2"/>
  <c r="D709" i="2"/>
  <c r="D705" i="2"/>
  <c r="D701" i="2"/>
  <c r="D697" i="2"/>
  <c r="D693" i="2"/>
  <c r="D689" i="2"/>
  <c r="D1317" i="2"/>
  <c r="D1278" i="2"/>
  <c r="D1206" i="2"/>
  <c r="D1102" i="2"/>
  <c r="E1099" i="2"/>
  <c r="D1089" i="2"/>
  <c r="E1050" i="2"/>
  <c r="E1018" i="2"/>
  <c r="E986" i="2"/>
  <c r="E954" i="2"/>
  <c r="E914" i="2"/>
  <c r="E906" i="2"/>
  <c r="D903" i="2"/>
  <c r="D900" i="2"/>
  <c r="D897" i="2"/>
  <c r="D894" i="2"/>
  <c r="E874" i="2"/>
  <c r="D867" i="2"/>
  <c r="E860" i="2"/>
  <c r="D856" i="2"/>
  <c r="E853" i="2"/>
  <c r="D849" i="2"/>
  <c r="E846" i="2"/>
  <c r="E842" i="2"/>
  <c r="E838" i="2"/>
  <c r="E834" i="2"/>
  <c r="E830" i="2"/>
  <c r="E826" i="2"/>
  <c r="E822" i="2"/>
  <c r="E818" i="2"/>
  <c r="E814" i="2"/>
  <c r="E810" i="2"/>
  <c r="E806" i="2"/>
  <c r="E802" i="2"/>
  <c r="E798" i="2"/>
  <c r="E794" i="2"/>
  <c r="E790" i="2"/>
  <c r="E786" i="2"/>
  <c r="E782" i="2"/>
  <c r="E778" i="2"/>
  <c r="E774" i="2"/>
  <c r="E770" i="2"/>
  <c r="E766" i="2"/>
  <c r="E762" i="2"/>
  <c r="E758" i="2"/>
  <c r="E754" i="2"/>
  <c r="E750" i="2"/>
  <c r="E746" i="2"/>
  <c r="E742" i="2"/>
  <c r="E738" i="2"/>
  <c r="E734" i="2"/>
  <c r="E730" i="2"/>
  <c r="E726" i="2"/>
  <c r="E722" i="2"/>
  <c r="E718" i="2"/>
  <c r="E714" i="2"/>
  <c r="E710" i="2"/>
  <c r="E706" i="2"/>
  <c r="E702" i="2"/>
  <c r="E698" i="2"/>
  <c r="E694" i="2"/>
  <c r="E690" i="2"/>
  <c r="E686" i="2"/>
  <c r="E682" i="2"/>
  <c r="E678" i="2"/>
  <c r="E674" i="2"/>
  <c r="E670" i="2"/>
  <c r="E666" i="2"/>
  <c r="E662" i="2"/>
  <c r="E658" i="2"/>
  <c r="E654" i="2"/>
  <c r="E650" i="2"/>
  <c r="E646" i="2"/>
  <c r="E642" i="2"/>
  <c r="E638" i="2"/>
  <c r="E634" i="2"/>
  <c r="E630" i="2"/>
  <c r="D1155" i="2"/>
  <c r="E1111" i="2"/>
  <c r="D1108" i="2"/>
  <c r="D1105" i="2"/>
  <c r="D1053" i="2"/>
  <c r="E1046" i="2"/>
  <c r="E1014" i="2"/>
  <c r="E982" i="2"/>
  <c r="E918" i="2"/>
  <c r="D912" i="2"/>
  <c r="D909" i="2"/>
  <c r="D906" i="2"/>
  <c r="E886" i="2"/>
  <c r="D883" i="2"/>
  <c r="D880" i="2"/>
  <c r="D877" i="2"/>
  <c r="D874" i="2"/>
  <c r="D871" i="2"/>
  <c r="E864" i="2"/>
  <c r="D860" i="2"/>
  <c r="E857" i="2"/>
  <c r="D853" i="2"/>
  <c r="E850" i="2"/>
  <c r="D846" i="2"/>
  <c r="D842" i="2"/>
  <c r="D838" i="2"/>
  <c r="D834" i="2"/>
  <c r="D830" i="2"/>
  <c r="D826" i="2"/>
  <c r="D822" i="2"/>
  <c r="D818" i="2"/>
  <c r="D814" i="2"/>
  <c r="D810" i="2"/>
  <c r="D806" i="2"/>
  <c r="D802" i="2"/>
  <c r="D798" i="2"/>
  <c r="D794" i="2"/>
  <c r="D790" i="2"/>
  <c r="D786" i="2"/>
  <c r="D782" i="2"/>
  <c r="D778" i="2"/>
  <c r="D774" i="2"/>
  <c r="D770" i="2"/>
  <c r="D766" i="2"/>
  <c r="D762" i="2"/>
  <c r="D758" i="2"/>
  <c r="D754" i="2"/>
  <c r="D750" i="2"/>
  <c r="D746" i="2"/>
  <c r="D742" i="2"/>
  <c r="D738" i="2"/>
  <c r="D734" i="2"/>
  <c r="D730" i="2"/>
  <c r="D726" i="2"/>
  <c r="D722" i="2"/>
  <c r="D718" i="2"/>
  <c r="D714" i="2"/>
  <c r="D710" i="2"/>
  <c r="D706" i="2"/>
  <c r="D702" i="2"/>
  <c r="D698" i="2"/>
  <c r="D694" i="2"/>
  <c r="D690" i="2"/>
  <c r="D686" i="2"/>
  <c r="D682" i="2"/>
  <c r="D678" i="2"/>
  <c r="D1131" i="2"/>
  <c r="E1042" i="2"/>
  <c r="E1010" i="2"/>
  <c r="E978" i="2"/>
  <c r="D945" i="2"/>
  <c r="D937" i="2"/>
  <c r="D1147" i="2"/>
  <c r="E1034" i="2"/>
  <c r="E1002" i="2"/>
  <c r="E970" i="2"/>
  <c r="D915" i="2"/>
  <c r="D910" i="2"/>
  <c r="E890" i="2"/>
  <c r="D887" i="2"/>
  <c r="D884" i="2"/>
  <c r="D1246" i="2"/>
  <c r="E1006" i="2"/>
  <c r="D929" i="2"/>
  <c r="E926" i="2"/>
  <c r="D872" i="2"/>
  <c r="D865" i="2"/>
  <c r="D858" i="2"/>
  <c r="E836" i="2"/>
  <c r="E831" i="2"/>
  <c r="D819" i="2"/>
  <c r="E804" i="2"/>
  <c r="E799" i="2"/>
  <c r="D787" i="2"/>
  <c r="E772" i="2"/>
  <c r="E767" i="2"/>
  <c r="D755" i="2"/>
  <c r="E740" i="2"/>
  <c r="E735" i="2"/>
  <c r="D723" i="2"/>
  <c r="E708" i="2"/>
  <c r="E703" i="2"/>
  <c r="E696" i="2"/>
  <c r="E692" i="2"/>
  <c r="E688" i="2"/>
  <c r="D681" i="2"/>
  <c r="E676" i="2"/>
  <c r="D666" i="2"/>
  <c r="E663" i="2"/>
  <c r="E660" i="2"/>
  <c r="D650" i="2"/>
  <c r="E647" i="2"/>
  <c r="E644" i="2"/>
  <c r="D634" i="2"/>
  <c r="E631" i="2"/>
  <c r="E628" i="2"/>
  <c r="D624" i="2"/>
  <c r="D617" i="2"/>
  <c r="D613" i="2"/>
  <c r="D609" i="2"/>
  <c r="D605" i="2"/>
  <c r="D601" i="2"/>
  <c r="D597" i="2"/>
  <c r="D593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533" i="2"/>
  <c r="D529" i="2"/>
  <c r="D525" i="2"/>
  <c r="D521" i="2"/>
  <c r="D517" i="2"/>
  <c r="D513" i="2"/>
  <c r="D509" i="2"/>
  <c r="D505" i="2"/>
  <c r="D501" i="2"/>
  <c r="D497" i="2"/>
  <c r="D493" i="2"/>
  <c r="D489" i="2"/>
  <c r="D485" i="2"/>
  <c r="D481" i="2"/>
  <c r="D477" i="2"/>
  <c r="D473" i="2"/>
  <c r="D469" i="2"/>
  <c r="D1190" i="2"/>
  <c r="E974" i="2"/>
  <c r="E910" i="2"/>
  <c r="E869" i="2"/>
  <c r="E843" i="2"/>
  <c r="D831" i="2"/>
  <c r="E816" i="2"/>
  <c r="E811" i="2"/>
  <c r="D799" i="2"/>
  <c r="E784" i="2"/>
  <c r="E779" i="2"/>
  <c r="D767" i="2"/>
  <c r="E752" i="2"/>
  <c r="E747" i="2"/>
  <c r="D735" i="2"/>
  <c r="E720" i="2"/>
  <c r="E715" i="2"/>
  <c r="D703" i="2"/>
  <c r="D696" i="2"/>
  <c r="D692" i="2"/>
  <c r="D688" i="2"/>
  <c r="E684" i="2"/>
  <c r="E679" i="2"/>
  <c r="D676" i="2"/>
  <c r="D673" i="2"/>
  <c r="D663" i="2"/>
  <c r="D660" i="2"/>
  <c r="D657" i="2"/>
  <c r="D647" i="2"/>
  <c r="D644" i="2"/>
  <c r="D641" i="2"/>
  <c r="D631" i="2"/>
  <c r="D628" i="2"/>
  <c r="D621" i="2"/>
  <c r="E614" i="2"/>
  <c r="E610" i="2"/>
  <c r="E606" i="2"/>
  <c r="E602" i="2"/>
  <c r="E598" i="2"/>
  <c r="E594" i="2"/>
  <c r="E590" i="2"/>
  <c r="E586" i="2"/>
  <c r="E582" i="2"/>
  <c r="E578" i="2"/>
  <c r="E574" i="2"/>
  <c r="E570" i="2"/>
  <c r="E566" i="2"/>
  <c r="E562" i="2"/>
  <c r="E558" i="2"/>
  <c r="E554" i="2"/>
  <c r="E550" i="2"/>
  <c r="E546" i="2"/>
  <c r="E542" i="2"/>
  <c r="E538" i="2"/>
  <c r="E534" i="2"/>
  <c r="E530" i="2"/>
  <c r="E526" i="2"/>
  <c r="E522" i="2"/>
  <c r="E518" i="2"/>
  <c r="E514" i="2"/>
  <c r="E510" i="2"/>
  <c r="E506" i="2"/>
  <c r="E502" i="2"/>
  <c r="E498" i="2"/>
  <c r="E494" i="2"/>
  <c r="E490" i="2"/>
  <c r="E486" i="2"/>
  <c r="E482" i="2"/>
  <c r="E478" i="2"/>
  <c r="E474" i="2"/>
  <c r="E470" i="2"/>
  <c r="E466" i="2"/>
  <c r="E462" i="2"/>
  <c r="E458" i="2"/>
  <c r="E454" i="2"/>
  <c r="E450" i="2"/>
  <c r="E446" i="2"/>
  <c r="E442" i="2"/>
  <c r="E438" i="2"/>
  <c r="E434" i="2"/>
  <c r="E430" i="2"/>
  <c r="E426" i="2"/>
  <c r="E422" i="2"/>
  <c r="E418" i="2"/>
  <c r="E414" i="2"/>
  <c r="E410" i="2"/>
  <c r="E406" i="2"/>
  <c r="E402" i="2"/>
  <c r="E398" i="2"/>
  <c r="E394" i="2"/>
  <c r="E390" i="2"/>
  <c r="E386" i="2"/>
  <c r="E382" i="2"/>
  <c r="E378" i="2"/>
  <c r="E950" i="2"/>
  <c r="E922" i="2"/>
  <c r="D907" i="2"/>
  <c r="E862" i="2"/>
  <c r="D850" i="2"/>
  <c r="D843" i="2"/>
  <c r="E828" i="2"/>
  <c r="E823" i="2"/>
  <c r="D811" i="2"/>
  <c r="E796" i="2"/>
  <c r="E791" i="2"/>
  <c r="D779" i="2"/>
  <c r="E764" i="2"/>
  <c r="E759" i="2"/>
  <c r="D747" i="2"/>
  <c r="E732" i="2"/>
  <c r="E727" i="2"/>
  <c r="D715" i="2"/>
  <c r="E700" i="2"/>
  <c r="D684" i="2"/>
  <c r="D679" i="2"/>
  <c r="D670" i="2"/>
  <c r="E667" i="2"/>
  <c r="E664" i="2"/>
  <c r="D654" i="2"/>
  <c r="E651" i="2"/>
  <c r="E648" i="2"/>
  <c r="D638" i="2"/>
  <c r="E635" i="2"/>
  <c r="E632" i="2"/>
  <c r="D625" i="2"/>
  <c r="E618" i="2"/>
  <c r="D614" i="2"/>
  <c r="D610" i="2"/>
  <c r="D606" i="2"/>
  <c r="D602" i="2"/>
  <c r="D598" i="2"/>
  <c r="D594" i="2"/>
  <c r="D590" i="2"/>
  <c r="D586" i="2"/>
  <c r="D582" i="2"/>
  <c r="D578" i="2"/>
  <c r="D574" i="2"/>
  <c r="D570" i="2"/>
  <c r="D566" i="2"/>
  <c r="D562" i="2"/>
  <c r="D558" i="2"/>
  <c r="D554" i="2"/>
  <c r="D550" i="2"/>
  <c r="D546" i="2"/>
  <c r="D542" i="2"/>
  <c r="D538" i="2"/>
  <c r="D534" i="2"/>
  <c r="D530" i="2"/>
  <c r="D526" i="2"/>
  <c r="D522" i="2"/>
  <c r="D518" i="2"/>
  <c r="D514" i="2"/>
  <c r="D510" i="2"/>
  <c r="D506" i="2"/>
  <c r="D502" i="2"/>
  <c r="D498" i="2"/>
  <c r="D494" i="2"/>
  <c r="D490" i="2"/>
  <c r="D486" i="2"/>
  <c r="D482" i="2"/>
  <c r="E942" i="2"/>
  <c r="D904" i="2"/>
  <c r="D881" i="2"/>
  <c r="D864" i="2"/>
  <c r="D857" i="2"/>
  <c r="E840" i="2"/>
  <c r="E835" i="2"/>
  <c r="D823" i="2"/>
  <c r="E808" i="2"/>
  <c r="E803" i="2"/>
  <c r="D791" i="2"/>
  <c r="E776" i="2"/>
  <c r="E771" i="2"/>
  <c r="D759" i="2"/>
  <c r="E744" i="2"/>
  <c r="E739" i="2"/>
  <c r="D727" i="2"/>
  <c r="E712" i="2"/>
  <c r="E707" i="2"/>
  <c r="D677" i="2"/>
  <c r="D667" i="2"/>
  <c r="D664" i="2"/>
  <c r="D661" i="2"/>
  <c r="D651" i="2"/>
  <c r="D648" i="2"/>
  <c r="D645" i="2"/>
  <c r="D635" i="2"/>
  <c r="D632" i="2"/>
  <c r="D629" i="2"/>
  <c r="E622" i="2"/>
  <c r="D618" i="2"/>
  <c r="E615" i="2"/>
  <c r="E611" i="2"/>
  <c r="E607" i="2"/>
  <c r="E603" i="2"/>
  <c r="E599" i="2"/>
  <c r="E595" i="2"/>
  <c r="E591" i="2"/>
  <c r="E587" i="2"/>
  <c r="E583" i="2"/>
  <c r="E579" i="2"/>
  <c r="E575" i="2"/>
  <c r="E571" i="2"/>
  <c r="E567" i="2"/>
  <c r="E563" i="2"/>
  <c r="E559" i="2"/>
  <c r="E555" i="2"/>
  <c r="E551" i="2"/>
  <c r="E547" i="2"/>
  <c r="E543" i="2"/>
  <c r="E539" i="2"/>
  <c r="E535" i="2"/>
  <c r="E531" i="2"/>
  <c r="E527" i="2"/>
  <c r="E523" i="2"/>
  <c r="E519" i="2"/>
  <c r="E515" i="2"/>
  <c r="E511" i="2"/>
  <c r="E507" i="2"/>
  <c r="E503" i="2"/>
  <c r="E499" i="2"/>
  <c r="E495" i="2"/>
  <c r="E491" i="2"/>
  <c r="E487" i="2"/>
  <c r="E483" i="2"/>
  <c r="E479" i="2"/>
  <c r="E475" i="2"/>
  <c r="E471" i="2"/>
  <c r="E467" i="2"/>
  <c r="E463" i="2"/>
  <c r="E459" i="2"/>
  <c r="E455" i="2"/>
  <c r="E451" i="2"/>
  <c r="E447" i="2"/>
  <c r="E443" i="2"/>
  <c r="E439" i="2"/>
  <c r="E435" i="2"/>
  <c r="E431" i="2"/>
  <c r="E427" i="2"/>
  <c r="E423" i="2"/>
  <c r="E419" i="2"/>
  <c r="E415" i="2"/>
  <c r="E411" i="2"/>
  <c r="E407" i="2"/>
  <c r="E403" i="2"/>
  <c r="E399" i="2"/>
  <c r="E395" i="2"/>
  <c r="E391" i="2"/>
  <c r="E387" i="2"/>
  <c r="E383" i="2"/>
  <c r="E379" i="2"/>
  <c r="E934" i="2"/>
  <c r="D901" i="2"/>
  <c r="E898" i="2"/>
  <c r="E878" i="2"/>
  <c r="E868" i="2"/>
  <c r="D835" i="2"/>
  <c r="E820" i="2"/>
  <c r="E815" i="2"/>
  <c r="D803" i="2"/>
  <c r="E788" i="2"/>
  <c r="E783" i="2"/>
  <c r="D771" i="2"/>
  <c r="E756" i="2"/>
  <c r="E751" i="2"/>
  <c r="D739" i="2"/>
  <c r="E724" i="2"/>
  <c r="E719" i="2"/>
  <c r="D707" i="2"/>
  <c r="E695" i="2"/>
  <c r="E691" i="2"/>
  <c r="E687" i="2"/>
  <c r="E680" i="2"/>
  <c r="D674" i="2"/>
  <c r="E671" i="2"/>
  <c r="E668" i="2"/>
  <c r="D658" i="2"/>
  <c r="E655" i="2"/>
  <c r="E652" i="2"/>
  <c r="D642" i="2"/>
  <c r="E639" i="2"/>
  <c r="E636" i="2"/>
  <c r="E626" i="2"/>
  <c r="D622" i="2"/>
  <c r="E619" i="2"/>
  <c r="D615" i="2"/>
  <c r="D611" i="2"/>
  <c r="D607" i="2"/>
  <c r="D603" i="2"/>
  <c r="D599" i="2"/>
  <c r="D595" i="2"/>
  <c r="D591" i="2"/>
  <c r="D587" i="2"/>
  <c r="D583" i="2"/>
  <c r="D579" i="2"/>
  <c r="D575" i="2"/>
  <c r="D571" i="2"/>
  <c r="D567" i="2"/>
  <c r="D563" i="2"/>
  <c r="D559" i="2"/>
  <c r="D555" i="2"/>
  <c r="D551" i="2"/>
  <c r="D547" i="2"/>
  <c r="D543" i="2"/>
  <c r="D539" i="2"/>
  <c r="D535" i="2"/>
  <c r="D531" i="2"/>
  <c r="D527" i="2"/>
  <c r="D523" i="2"/>
  <c r="D519" i="2"/>
  <c r="D515" i="2"/>
  <c r="D511" i="2"/>
  <c r="D507" i="2"/>
  <c r="D503" i="2"/>
  <c r="D499" i="2"/>
  <c r="D495" i="2"/>
  <c r="D491" i="2"/>
  <c r="D487" i="2"/>
  <c r="D483" i="2"/>
  <c r="D479" i="2"/>
  <c r="D475" i="2"/>
  <c r="D471" i="2"/>
  <c r="D467" i="2"/>
  <c r="D463" i="2"/>
  <c r="D459" i="2"/>
  <c r="D455" i="2"/>
  <c r="D451" i="2"/>
  <c r="D447" i="2"/>
  <c r="D443" i="2"/>
  <c r="D439" i="2"/>
  <c r="D435" i="2"/>
  <c r="D431" i="2"/>
  <c r="D427" i="2"/>
  <c r="D423" i="2"/>
  <c r="D419" i="2"/>
  <c r="D898" i="2"/>
  <c r="D895" i="2"/>
  <c r="D892" i="2"/>
  <c r="D889" i="2"/>
  <c r="D886" i="2"/>
  <c r="D878" i="2"/>
  <c r="D868" i="2"/>
  <c r="E861" i="2"/>
  <c r="E854" i="2"/>
  <c r="D847" i="2"/>
  <c r="E832" i="2"/>
  <c r="E827" i="2"/>
  <c r="D815" i="2"/>
  <c r="E800" i="2"/>
  <c r="E795" i="2"/>
  <c r="D783" i="2"/>
  <c r="E768" i="2"/>
  <c r="E763" i="2"/>
  <c r="D751" i="2"/>
  <c r="E736" i="2"/>
  <c r="E731" i="2"/>
  <c r="D719" i="2"/>
  <c r="E704" i="2"/>
  <c r="E699" i="2"/>
  <c r="D695" i="2"/>
  <c r="D691" i="2"/>
  <c r="D687" i="2"/>
  <c r="D685" i="2"/>
  <c r="D680" i="2"/>
  <c r="D671" i="2"/>
  <c r="D668" i="2"/>
  <c r="D665" i="2"/>
  <c r="D655" i="2"/>
  <c r="D652" i="2"/>
  <c r="D649" i="2"/>
  <c r="D639" i="2"/>
  <c r="D636" i="2"/>
  <c r="D633" i="2"/>
  <c r="D626" i="2"/>
  <c r="E623" i="2"/>
  <c r="D619" i="2"/>
  <c r="E616" i="2"/>
  <c r="E612" i="2"/>
  <c r="E608" i="2"/>
  <c r="E604" i="2"/>
  <c r="E600" i="2"/>
  <c r="E596" i="2"/>
  <c r="E592" i="2"/>
  <c r="E588" i="2"/>
  <c r="E584" i="2"/>
  <c r="E580" i="2"/>
  <c r="E576" i="2"/>
  <c r="E572" i="2"/>
  <c r="E568" i="2"/>
  <c r="E564" i="2"/>
  <c r="D861" i="2"/>
  <c r="E858" i="2"/>
  <c r="D827" i="2"/>
  <c r="E824" i="2"/>
  <c r="D807" i="2"/>
  <c r="E755" i="2"/>
  <c r="D699" i="2"/>
  <c r="D683" i="2"/>
  <c r="D669" i="2"/>
  <c r="D627" i="2"/>
  <c r="D616" i="2"/>
  <c r="D608" i="2"/>
  <c r="D600" i="2"/>
  <c r="D592" i="2"/>
  <c r="D584" i="2"/>
  <c r="D576" i="2"/>
  <c r="D568" i="2"/>
  <c r="E560" i="2"/>
  <c r="D548" i="2"/>
  <c r="E533" i="2"/>
  <c r="E528" i="2"/>
  <c r="D516" i="2"/>
  <c r="E501" i="2"/>
  <c r="E496" i="2"/>
  <c r="D484" i="2"/>
  <c r="D462" i="2"/>
  <c r="D457" i="2"/>
  <c r="D452" i="2"/>
  <c r="E445" i="2"/>
  <c r="E440" i="2"/>
  <c r="D430" i="2"/>
  <c r="D425" i="2"/>
  <c r="D420" i="2"/>
  <c r="D415" i="2"/>
  <c r="E412" i="2"/>
  <c r="E409" i="2"/>
  <c r="D399" i="2"/>
  <c r="E396" i="2"/>
  <c r="E393" i="2"/>
  <c r="D383" i="2"/>
  <c r="E380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309" i="2"/>
  <c r="E305" i="2"/>
  <c r="E301" i="2"/>
  <c r="E297" i="2"/>
  <c r="E293" i="2"/>
  <c r="E289" i="2"/>
  <c r="E285" i="2"/>
  <c r="D854" i="2"/>
  <c r="D851" i="2"/>
  <c r="E844" i="2"/>
  <c r="E775" i="2"/>
  <c r="E716" i="2"/>
  <c r="D646" i="2"/>
  <c r="E643" i="2"/>
  <c r="E624" i="2"/>
  <c r="E613" i="2"/>
  <c r="E605" i="2"/>
  <c r="E597" i="2"/>
  <c r="E589" i="2"/>
  <c r="E581" i="2"/>
  <c r="E573" i="2"/>
  <c r="E565" i="2"/>
  <c r="D560" i="2"/>
  <c r="E545" i="2"/>
  <c r="E540" i="2"/>
  <c r="D528" i="2"/>
  <c r="E513" i="2"/>
  <c r="E508" i="2"/>
  <c r="D496" i="2"/>
  <c r="E481" i="2"/>
  <c r="E465" i="2"/>
  <c r="E460" i="2"/>
  <c r="D450" i="2"/>
  <c r="D445" i="2"/>
  <c r="D440" i="2"/>
  <c r="E433" i="2"/>
  <c r="E428" i="2"/>
  <c r="D418" i="2"/>
  <c r="D412" i="2"/>
  <c r="D409" i="2"/>
  <c r="D406" i="2"/>
  <c r="D396" i="2"/>
  <c r="D393" i="2"/>
  <c r="D390" i="2"/>
  <c r="D380" i="2"/>
  <c r="D377" i="2"/>
  <c r="D373" i="2"/>
  <c r="D369" i="2"/>
  <c r="D365" i="2"/>
  <c r="D361" i="2"/>
  <c r="D357" i="2"/>
  <c r="D353" i="2"/>
  <c r="D349" i="2"/>
  <c r="D345" i="2"/>
  <c r="D341" i="2"/>
  <c r="D337" i="2"/>
  <c r="D333" i="2"/>
  <c r="D329" i="2"/>
  <c r="D325" i="2"/>
  <c r="D321" i="2"/>
  <c r="D317" i="2"/>
  <c r="D313" i="2"/>
  <c r="D309" i="2"/>
  <c r="D305" i="2"/>
  <c r="D301" i="2"/>
  <c r="D297" i="2"/>
  <c r="D293" i="2"/>
  <c r="D289" i="2"/>
  <c r="D285" i="2"/>
  <c r="D281" i="2"/>
  <c r="D277" i="2"/>
  <c r="D273" i="2"/>
  <c r="D269" i="2"/>
  <c r="D265" i="2"/>
  <c r="D261" i="2"/>
  <c r="D257" i="2"/>
  <c r="E1038" i="2"/>
  <c r="D795" i="2"/>
  <c r="E792" i="2"/>
  <c r="D775" i="2"/>
  <c r="E723" i="2"/>
  <c r="D643" i="2"/>
  <c r="E640" i="2"/>
  <c r="E557" i="2"/>
  <c r="E552" i="2"/>
  <c r="D540" i="2"/>
  <c r="E525" i="2"/>
  <c r="E520" i="2"/>
  <c r="D508" i="2"/>
  <c r="E493" i="2"/>
  <c r="E488" i="2"/>
  <c r="D465" i="2"/>
  <c r="D460" i="2"/>
  <c r="E453" i="2"/>
  <c r="E448" i="2"/>
  <c r="D438" i="2"/>
  <c r="D433" i="2"/>
  <c r="D428" i="2"/>
  <c r="E421" i="2"/>
  <c r="E416" i="2"/>
  <c r="E413" i="2"/>
  <c r="D403" i="2"/>
  <c r="E400" i="2"/>
  <c r="E397" i="2"/>
  <c r="D387" i="2"/>
  <c r="E384" i="2"/>
  <c r="E381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812" i="2"/>
  <c r="E743" i="2"/>
  <c r="D662" i="2"/>
  <c r="E659" i="2"/>
  <c r="D640" i="2"/>
  <c r="D552" i="2"/>
  <c r="E537" i="2"/>
  <c r="E532" i="2"/>
  <c r="D520" i="2"/>
  <c r="E505" i="2"/>
  <c r="E500" i="2"/>
  <c r="D488" i="2"/>
  <c r="D478" i="2"/>
  <c r="E476" i="2"/>
  <c r="D474" i="2"/>
  <c r="E472" i="2"/>
  <c r="D470" i="2"/>
  <c r="E468" i="2"/>
  <c r="D458" i="2"/>
  <c r="D453" i="2"/>
  <c r="D448" i="2"/>
  <c r="E441" i="2"/>
  <c r="E436" i="2"/>
  <c r="D426" i="2"/>
  <c r="D421" i="2"/>
  <c r="D416" i="2"/>
  <c r="D413" i="2"/>
  <c r="D410" i="2"/>
  <c r="D400" i="2"/>
  <c r="D397" i="2"/>
  <c r="D394" i="2"/>
  <c r="D384" i="2"/>
  <c r="D381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E819" i="2"/>
  <c r="D763" i="2"/>
  <c r="E760" i="2"/>
  <c r="D743" i="2"/>
  <c r="D659" i="2"/>
  <c r="E656" i="2"/>
  <c r="D637" i="2"/>
  <c r="D623" i="2"/>
  <c r="E620" i="2"/>
  <c r="D612" i="2"/>
  <c r="D604" i="2"/>
  <c r="D596" i="2"/>
  <c r="D588" i="2"/>
  <c r="D580" i="2"/>
  <c r="D572" i="2"/>
  <c r="D564" i="2"/>
  <c r="E549" i="2"/>
  <c r="E544" i="2"/>
  <c r="D532" i="2"/>
  <c r="E517" i="2"/>
  <c r="E512" i="2"/>
  <c r="D500" i="2"/>
  <c r="E485" i="2"/>
  <c r="E480" i="2"/>
  <c r="D476" i="2"/>
  <c r="D472" i="2"/>
  <c r="D468" i="2"/>
  <c r="E461" i="2"/>
  <c r="E456" i="2"/>
  <c r="D446" i="2"/>
  <c r="D441" i="2"/>
  <c r="D436" i="2"/>
  <c r="E429" i="2"/>
  <c r="E424" i="2"/>
  <c r="D407" i="2"/>
  <c r="E404" i="2"/>
  <c r="E401" i="2"/>
  <c r="D391" i="2"/>
  <c r="E388" i="2"/>
  <c r="E385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295" i="2"/>
  <c r="E291" i="2"/>
  <c r="E287" i="2"/>
  <c r="E839" i="2"/>
  <c r="E780" i="2"/>
  <c r="E711" i="2"/>
  <c r="E675" i="2"/>
  <c r="D656" i="2"/>
  <c r="D620" i="2"/>
  <c r="E609" i="2"/>
  <c r="E601" i="2"/>
  <c r="E593" i="2"/>
  <c r="E585" i="2"/>
  <c r="E577" i="2"/>
  <c r="E569" i="2"/>
  <c r="E561" i="2"/>
  <c r="E556" i="2"/>
  <c r="D544" i="2"/>
  <c r="E529" i="2"/>
  <c r="E524" i="2"/>
  <c r="D512" i="2"/>
  <c r="E497" i="2"/>
  <c r="E492" i="2"/>
  <c r="D480" i="2"/>
  <c r="D466" i="2"/>
  <c r="D461" i="2"/>
  <c r="D456" i="2"/>
  <c r="E449" i="2"/>
  <c r="E444" i="2"/>
  <c r="D434" i="2"/>
  <c r="D429" i="2"/>
  <c r="D424" i="2"/>
  <c r="E417" i="2"/>
  <c r="D414" i="2"/>
  <c r="D404" i="2"/>
  <c r="D401" i="2"/>
  <c r="D398" i="2"/>
  <c r="D388" i="2"/>
  <c r="D385" i="2"/>
  <c r="D382" i="2"/>
  <c r="D375" i="2"/>
  <c r="D371" i="2"/>
  <c r="D367" i="2"/>
  <c r="D363" i="2"/>
  <c r="D359" i="2"/>
  <c r="D355" i="2"/>
  <c r="D351" i="2"/>
  <c r="D347" i="2"/>
  <c r="D343" i="2"/>
  <c r="D339" i="2"/>
  <c r="D335" i="2"/>
  <c r="D331" i="2"/>
  <c r="D327" i="2"/>
  <c r="D323" i="2"/>
  <c r="D319" i="2"/>
  <c r="D839" i="2"/>
  <c r="E787" i="2"/>
  <c r="D731" i="2"/>
  <c r="E728" i="2"/>
  <c r="D711" i="2"/>
  <c r="D675" i="2"/>
  <c r="E672" i="2"/>
  <c r="D653" i="2"/>
  <c r="D556" i="2"/>
  <c r="E541" i="2"/>
  <c r="E536" i="2"/>
  <c r="D524" i="2"/>
  <c r="E509" i="2"/>
  <c r="E504" i="2"/>
  <c r="D492" i="2"/>
  <c r="E464" i="2"/>
  <c r="D875" i="2"/>
  <c r="E872" i="2"/>
  <c r="E865" i="2"/>
  <c r="E807" i="2"/>
  <c r="E748" i="2"/>
  <c r="E683" i="2"/>
  <c r="D672" i="2"/>
  <c r="D630" i="2"/>
  <c r="E627" i="2"/>
  <c r="E553" i="2"/>
  <c r="E548" i="2"/>
  <c r="D536" i="2"/>
  <c r="E521" i="2"/>
  <c r="E516" i="2"/>
  <c r="D504" i="2"/>
  <c r="E489" i="2"/>
  <c r="E484" i="2"/>
  <c r="E477" i="2"/>
  <c r="E473" i="2"/>
  <c r="E469" i="2"/>
  <c r="D464" i="2"/>
  <c r="E457" i="2"/>
  <c r="E452" i="2"/>
  <c r="D442" i="2"/>
  <c r="D437" i="2"/>
  <c r="D432" i="2"/>
  <c r="E425" i="2"/>
  <c r="E420" i="2"/>
  <c r="D408" i="2"/>
  <c r="D405" i="2"/>
  <c r="D402" i="2"/>
  <c r="D392" i="2"/>
  <c r="D389" i="2"/>
  <c r="D386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D296" i="2"/>
  <c r="D292" i="2"/>
  <c r="D288" i="2"/>
  <c r="D284" i="2"/>
  <c r="D280" i="2"/>
  <c r="D454" i="2"/>
  <c r="E437" i="2"/>
  <c r="E392" i="2"/>
  <c r="E389" i="2"/>
  <c r="E364" i="2"/>
  <c r="E332" i="2"/>
  <c r="E312" i="2"/>
  <c r="E304" i="2"/>
  <c r="E296" i="2"/>
  <c r="E288" i="2"/>
  <c r="D283" i="2"/>
  <c r="E272" i="2"/>
  <c r="E264" i="2"/>
  <c r="E256" i="2"/>
  <c r="E253" i="2"/>
  <c r="D249" i="2"/>
  <c r="D242" i="2"/>
  <c r="E235" i="2"/>
  <c r="D231" i="2"/>
  <c r="E228" i="2"/>
  <c r="D224" i="2"/>
  <c r="E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395" i="2"/>
  <c r="E360" i="2"/>
  <c r="E328" i="2"/>
  <c r="E275" i="2"/>
  <c r="D272" i="2"/>
  <c r="E267" i="2"/>
  <c r="D264" i="2"/>
  <c r="E259" i="2"/>
  <c r="D256" i="2"/>
  <c r="D253" i="2"/>
  <c r="D246" i="2"/>
  <c r="E239" i="2"/>
  <c r="D235" i="2"/>
  <c r="E232" i="2"/>
  <c r="D228" i="2"/>
  <c r="E225" i="2"/>
  <c r="D221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" i="2"/>
  <c r="E356" i="2"/>
  <c r="E324" i="2"/>
  <c r="E280" i="2"/>
  <c r="D278" i="2"/>
  <c r="D275" i="2"/>
  <c r="D270" i="2"/>
  <c r="D267" i="2"/>
  <c r="D262" i="2"/>
  <c r="D259" i="2"/>
  <c r="D250" i="2"/>
  <c r="E243" i="2"/>
  <c r="D239" i="2"/>
  <c r="E236" i="2"/>
  <c r="D232" i="2"/>
  <c r="E229" i="2"/>
  <c r="D225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2" i="2"/>
  <c r="D422" i="2"/>
  <c r="E408" i="2"/>
  <c r="E405" i="2"/>
  <c r="E352" i="2"/>
  <c r="E320" i="2"/>
  <c r="D311" i="2"/>
  <c r="D303" i="2"/>
  <c r="D295" i="2"/>
  <c r="D287" i="2"/>
  <c r="E273" i="2"/>
  <c r="E265" i="2"/>
  <c r="E257" i="2"/>
  <c r="D254" i="2"/>
  <c r="E247" i="2"/>
  <c r="D243" i="2"/>
  <c r="E240" i="2"/>
  <c r="D236" i="2"/>
  <c r="E233" i="2"/>
  <c r="D229" i="2"/>
  <c r="D222" i="2"/>
  <c r="E215" i="2"/>
  <c r="E211" i="2"/>
  <c r="E207" i="2"/>
  <c r="E203" i="2"/>
  <c r="E199" i="2"/>
  <c r="E195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  <c r="D449" i="2"/>
  <c r="E432" i="2"/>
  <c r="D411" i="2"/>
  <c r="E348" i="2"/>
  <c r="E316" i="2"/>
  <c r="E308" i="2"/>
  <c r="E300" i="2"/>
  <c r="E292" i="2"/>
  <c r="E284" i="2"/>
  <c r="E276" i="2"/>
  <c r="E268" i="2"/>
  <c r="E260" i="2"/>
  <c r="E251" i="2"/>
  <c r="D247" i="2"/>
  <c r="E244" i="2"/>
  <c r="D240" i="2"/>
  <c r="E237" i="2"/>
  <c r="D233" i="2"/>
  <c r="D226" i="2"/>
  <c r="E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E376" i="2"/>
  <c r="E344" i="2"/>
  <c r="E279" i="2"/>
  <c r="D276" i="2"/>
  <c r="E271" i="2"/>
  <c r="D268" i="2"/>
  <c r="E263" i="2"/>
  <c r="D260" i="2"/>
  <c r="E255" i="2"/>
  <c r="D251" i="2"/>
  <c r="E248" i="2"/>
  <c r="D244" i="2"/>
  <c r="E241" i="2"/>
  <c r="D237" i="2"/>
  <c r="D230" i="2"/>
  <c r="E223" i="2"/>
  <c r="D219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D379" i="2"/>
  <c r="E372" i="2"/>
  <c r="E340" i="2"/>
  <c r="E281" i="2"/>
  <c r="D279" i="2"/>
  <c r="D274" i="2"/>
  <c r="D271" i="2"/>
  <c r="D266" i="2"/>
  <c r="D263" i="2"/>
  <c r="D258" i="2"/>
  <c r="D255" i="2"/>
  <c r="E252" i="2"/>
  <c r="D248" i="2"/>
  <c r="E245" i="2"/>
  <c r="D241" i="2"/>
  <c r="D234" i="2"/>
  <c r="E227" i="2"/>
  <c r="D223" i="2"/>
  <c r="E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E25" i="2"/>
  <c r="E57" i="2"/>
  <c r="E89" i="2"/>
  <c r="E121" i="2"/>
  <c r="E153" i="2"/>
  <c r="E185" i="2"/>
  <c r="E217" i="2"/>
  <c r="D220" i="2"/>
  <c r="E277" i="2"/>
  <c r="D291" i="2"/>
  <c r="E29" i="2"/>
  <c r="E61" i="2"/>
  <c r="E93" i="2"/>
  <c r="E125" i="2"/>
  <c r="E157" i="2"/>
  <c r="E189" i="2"/>
  <c r="D227" i="2"/>
  <c r="F256" i="2"/>
  <c r="B256" i="2" s="1"/>
  <c r="F288" i="2"/>
  <c r="B288" i="2" s="1"/>
  <c r="D315" i="2"/>
  <c r="E33" i="2"/>
  <c r="E65" i="2"/>
  <c r="E97" i="2"/>
  <c r="E129" i="2"/>
  <c r="E161" i="2"/>
  <c r="E193" i="2"/>
  <c r="E224" i="2"/>
  <c r="F253" i="2"/>
  <c r="B253" i="2" s="1"/>
  <c r="F312" i="2"/>
  <c r="B312" i="2" s="1"/>
  <c r="D417" i="2"/>
  <c r="D444" i="2"/>
  <c r="F2398" i="2"/>
  <c r="B2398" i="2" s="1"/>
  <c r="F2394" i="2"/>
  <c r="B2394" i="2" s="1"/>
  <c r="F2390" i="2"/>
  <c r="B2390" i="2" s="1"/>
  <c r="F2386" i="2"/>
  <c r="B2386" i="2" s="1"/>
  <c r="F2382" i="2"/>
  <c r="B2382" i="2" s="1"/>
  <c r="F2378" i="2"/>
  <c r="B2378" i="2" s="1"/>
  <c r="F2374" i="2"/>
  <c r="B2374" i="2" s="1"/>
  <c r="F2370" i="2"/>
  <c r="B2370" i="2" s="1"/>
  <c r="F2366" i="2"/>
  <c r="B2366" i="2" s="1"/>
  <c r="F2362" i="2"/>
  <c r="B2362" i="2" s="1"/>
  <c r="F2358" i="2"/>
  <c r="B2358" i="2" s="1"/>
  <c r="F2354" i="2"/>
  <c r="B2354" i="2" s="1"/>
  <c r="F2350" i="2"/>
  <c r="B2350" i="2" s="1"/>
  <c r="F2346" i="2"/>
  <c r="B2346" i="2" s="1"/>
  <c r="F2342" i="2"/>
  <c r="B2342" i="2" s="1"/>
  <c r="F2338" i="2"/>
  <c r="B2338" i="2" s="1"/>
  <c r="F2334" i="2"/>
  <c r="B2334" i="2" s="1"/>
  <c r="F2330" i="2"/>
  <c r="B2330" i="2" s="1"/>
  <c r="F2326" i="2"/>
  <c r="B2326" i="2" s="1"/>
  <c r="F2322" i="2"/>
  <c r="B2322" i="2" s="1"/>
  <c r="F2318" i="2"/>
  <c r="B2318" i="2" s="1"/>
  <c r="F2314" i="2"/>
  <c r="B2314" i="2" s="1"/>
  <c r="F2399" i="2"/>
  <c r="B2399" i="2" s="1"/>
  <c r="F2400" i="2"/>
  <c r="B2400" i="2" s="1"/>
  <c r="F2396" i="2"/>
  <c r="B2396" i="2" s="1"/>
  <c r="F2392" i="2"/>
  <c r="B2392" i="2" s="1"/>
  <c r="F2388" i="2"/>
  <c r="B2388" i="2" s="1"/>
  <c r="F2384" i="2"/>
  <c r="B2384" i="2" s="1"/>
  <c r="F2380" i="2"/>
  <c r="B2380" i="2" s="1"/>
  <c r="F2376" i="2"/>
  <c r="B2376" i="2" s="1"/>
  <c r="F2372" i="2"/>
  <c r="B2372" i="2" s="1"/>
  <c r="F2368" i="2"/>
  <c r="B2368" i="2" s="1"/>
  <c r="F2364" i="2"/>
  <c r="B2364" i="2" s="1"/>
  <c r="F2360" i="2"/>
  <c r="B2360" i="2" s="1"/>
  <c r="F2356" i="2"/>
  <c r="B2356" i="2" s="1"/>
  <c r="F2352" i="2"/>
  <c r="B2352" i="2" s="1"/>
  <c r="F2348" i="2"/>
  <c r="B2348" i="2" s="1"/>
  <c r="F2344" i="2"/>
  <c r="B2344" i="2" s="1"/>
  <c r="F2340" i="2"/>
  <c r="B2340" i="2" s="1"/>
  <c r="F2336" i="2"/>
  <c r="B2336" i="2" s="1"/>
  <c r="F2331" i="2"/>
  <c r="B2331" i="2" s="1"/>
  <c r="F2302" i="2"/>
  <c r="B2302" i="2" s="1"/>
  <c r="F2286" i="2"/>
  <c r="B2286" i="2" s="1"/>
  <c r="F2270" i="2"/>
  <c r="B2270" i="2" s="1"/>
  <c r="F2254" i="2"/>
  <c r="B2254" i="2" s="1"/>
  <c r="F2238" i="2"/>
  <c r="B2238" i="2" s="1"/>
  <c r="F2222" i="2"/>
  <c r="B2222" i="2" s="1"/>
  <c r="F2206" i="2"/>
  <c r="B2206" i="2" s="1"/>
  <c r="F2190" i="2"/>
  <c r="B2190" i="2" s="1"/>
  <c r="F2174" i="2"/>
  <c r="B2174" i="2" s="1"/>
  <c r="F2329" i="2"/>
  <c r="B2329" i="2" s="1"/>
  <c r="F2324" i="2"/>
  <c r="B2324" i="2" s="1"/>
  <c r="F2319" i="2"/>
  <c r="B2319" i="2" s="1"/>
  <c r="F2309" i="2"/>
  <c r="B2309" i="2" s="1"/>
  <c r="F2299" i="2"/>
  <c r="B2299" i="2" s="1"/>
  <c r="F2296" i="2"/>
  <c r="B2296" i="2" s="1"/>
  <c r="F2293" i="2"/>
  <c r="B2293" i="2" s="1"/>
  <c r="F2283" i="2"/>
  <c r="B2283" i="2" s="1"/>
  <c r="F2280" i="2"/>
  <c r="B2280" i="2" s="1"/>
  <c r="F2277" i="2"/>
  <c r="B2277" i="2" s="1"/>
  <c r="F2267" i="2"/>
  <c r="B2267" i="2" s="1"/>
  <c r="F2264" i="2"/>
  <c r="B2264" i="2" s="1"/>
  <c r="F2261" i="2"/>
  <c r="B2261" i="2" s="1"/>
  <c r="F2251" i="2"/>
  <c r="B2251" i="2" s="1"/>
  <c r="F2248" i="2"/>
  <c r="B2248" i="2" s="1"/>
  <c r="F2245" i="2"/>
  <c r="B2245" i="2" s="1"/>
  <c r="F2235" i="2"/>
  <c r="B2235" i="2" s="1"/>
  <c r="F2232" i="2"/>
  <c r="B2232" i="2" s="1"/>
  <c r="F2229" i="2"/>
  <c r="B2229" i="2" s="1"/>
  <c r="F2219" i="2"/>
  <c r="B2219" i="2" s="1"/>
  <c r="F2216" i="2"/>
  <c r="B2216" i="2" s="1"/>
  <c r="F2213" i="2"/>
  <c r="B2213" i="2" s="1"/>
  <c r="F2317" i="2"/>
  <c r="B2317" i="2" s="1"/>
  <c r="F2312" i="2"/>
  <c r="B2312" i="2" s="1"/>
  <c r="F2306" i="2"/>
  <c r="B2306" i="2" s="1"/>
  <c r="F2290" i="2"/>
  <c r="B2290" i="2" s="1"/>
  <c r="F2274" i="2"/>
  <c r="B2274" i="2" s="1"/>
  <c r="F2258" i="2"/>
  <c r="B2258" i="2" s="1"/>
  <c r="F2242" i="2"/>
  <c r="B2242" i="2" s="1"/>
  <c r="F2226" i="2"/>
  <c r="B2226" i="2" s="1"/>
  <c r="F2210" i="2"/>
  <c r="B2210" i="2" s="1"/>
  <c r="F2194" i="2"/>
  <c r="B2194" i="2" s="1"/>
  <c r="F2178" i="2"/>
  <c r="B2178" i="2" s="1"/>
  <c r="F2397" i="2"/>
  <c r="B2397" i="2" s="1"/>
  <c r="F2393" i="2"/>
  <c r="B2393" i="2" s="1"/>
  <c r="F2389" i="2"/>
  <c r="B2389" i="2" s="1"/>
  <c r="F2385" i="2"/>
  <c r="B2385" i="2" s="1"/>
  <c r="F2381" i="2"/>
  <c r="B2381" i="2" s="1"/>
  <c r="F2377" i="2"/>
  <c r="B2377" i="2" s="1"/>
  <c r="F2373" i="2"/>
  <c r="B2373" i="2" s="1"/>
  <c r="F2369" i="2"/>
  <c r="B2369" i="2" s="1"/>
  <c r="F2365" i="2"/>
  <c r="B2365" i="2" s="1"/>
  <c r="F2361" i="2"/>
  <c r="B2361" i="2" s="1"/>
  <c r="F2357" i="2"/>
  <c r="B2357" i="2" s="1"/>
  <c r="F2353" i="2"/>
  <c r="B2353" i="2" s="1"/>
  <c r="F2349" i="2"/>
  <c r="B2349" i="2" s="1"/>
  <c r="F2345" i="2"/>
  <c r="B2345" i="2" s="1"/>
  <c r="F2341" i="2"/>
  <c r="B2341" i="2" s="1"/>
  <c r="F2337" i="2"/>
  <c r="B2337" i="2" s="1"/>
  <c r="F2332" i="2"/>
  <c r="B2332" i="2" s="1"/>
  <c r="F2327" i="2"/>
  <c r="B2327" i="2" s="1"/>
  <c r="F2303" i="2"/>
  <c r="B2303" i="2" s="1"/>
  <c r="F2300" i="2"/>
  <c r="B2300" i="2" s="1"/>
  <c r="F2297" i="2"/>
  <c r="B2297" i="2" s="1"/>
  <c r="F2287" i="2"/>
  <c r="B2287" i="2" s="1"/>
  <c r="F2284" i="2"/>
  <c r="B2284" i="2" s="1"/>
  <c r="F2281" i="2"/>
  <c r="B2281" i="2" s="1"/>
  <c r="F2271" i="2"/>
  <c r="B2271" i="2" s="1"/>
  <c r="F2268" i="2"/>
  <c r="B2268" i="2" s="1"/>
  <c r="F2265" i="2"/>
  <c r="B2265" i="2" s="1"/>
  <c r="F2255" i="2"/>
  <c r="B2255" i="2" s="1"/>
  <c r="F2252" i="2"/>
  <c r="B2252" i="2" s="1"/>
  <c r="F2249" i="2"/>
  <c r="B2249" i="2" s="1"/>
  <c r="F2239" i="2"/>
  <c r="B2239" i="2" s="1"/>
  <c r="F2236" i="2"/>
  <c r="B2236" i="2" s="1"/>
  <c r="F2233" i="2"/>
  <c r="B2233" i="2" s="1"/>
  <c r="F2395" i="2"/>
  <c r="B2395" i="2" s="1"/>
  <c r="F2391" i="2"/>
  <c r="B2391" i="2" s="1"/>
  <c r="F2387" i="2"/>
  <c r="B2387" i="2" s="1"/>
  <c r="F2383" i="2"/>
  <c r="B2383" i="2" s="1"/>
  <c r="F2379" i="2"/>
  <c r="B2379" i="2" s="1"/>
  <c r="F2375" i="2"/>
  <c r="B2375" i="2" s="1"/>
  <c r="F2371" i="2"/>
  <c r="B2371" i="2" s="1"/>
  <c r="F2367" i="2"/>
  <c r="B2367" i="2" s="1"/>
  <c r="F2363" i="2"/>
  <c r="B2363" i="2" s="1"/>
  <c r="F2359" i="2"/>
  <c r="B2359" i="2" s="1"/>
  <c r="F2355" i="2"/>
  <c r="B2355" i="2" s="1"/>
  <c r="F2351" i="2"/>
  <c r="B2351" i="2" s="1"/>
  <c r="F2347" i="2"/>
  <c r="B2347" i="2" s="1"/>
  <c r="F2343" i="2"/>
  <c r="B2343" i="2" s="1"/>
  <c r="F2339" i="2"/>
  <c r="B2339" i="2" s="1"/>
  <c r="F2325" i="2"/>
  <c r="B2325" i="2" s="1"/>
  <c r="F2320" i="2"/>
  <c r="B2320" i="2" s="1"/>
  <c r="F2315" i="2"/>
  <c r="B2315" i="2" s="1"/>
  <c r="F2310" i="2"/>
  <c r="B2310" i="2" s="1"/>
  <c r="F2294" i="2"/>
  <c r="B2294" i="2" s="1"/>
  <c r="F2278" i="2"/>
  <c r="B2278" i="2" s="1"/>
  <c r="F2262" i="2"/>
  <c r="B2262" i="2" s="1"/>
  <c r="F2246" i="2"/>
  <c r="B2246" i="2" s="1"/>
  <c r="F2230" i="2"/>
  <c r="B2230" i="2" s="1"/>
  <c r="F2335" i="2"/>
  <c r="B2335" i="2" s="1"/>
  <c r="F2313" i="2"/>
  <c r="B2313" i="2" s="1"/>
  <c r="F2307" i="2"/>
  <c r="B2307" i="2" s="1"/>
  <c r="F2304" i="2"/>
  <c r="B2304" i="2" s="1"/>
  <c r="F2301" i="2"/>
  <c r="B2301" i="2" s="1"/>
  <c r="F2291" i="2"/>
  <c r="B2291" i="2" s="1"/>
  <c r="F2288" i="2"/>
  <c r="B2288" i="2" s="1"/>
  <c r="F2285" i="2"/>
  <c r="B2285" i="2" s="1"/>
  <c r="F2275" i="2"/>
  <c r="B2275" i="2" s="1"/>
  <c r="F2272" i="2"/>
  <c r="B2272" i="2" s="1"/>
  <c r="F2269" i="2"/>
  <c r="B2269" i="2" s="1"/>
  <c r="F2259" i="2"/>
  <c r="B2259" i="2" s="1"/>
  <c r="F2256" i="2"/>
  <c r="B2256" i="2" s="1"/>
  <c r="F2253" i="2"/>
  <c r="B2253" i="2" s="1"/>
  <c r="F2243" i="2"/>
  <c r="B2243" i="2" s="1"/>
  <c r="F2240" i="2"/>
  <c r="B2240" i="2" s="1"/>
  <c r="F2237" i="2"/>
  <c r="B2237" i="2" s="1"/>
  <c r="F2227" i="2"/>
  <c r="B2227" i="2" s="1"/>
  <c r="F2224" i="2"/>
  <c r="B2224" i="2" s="1"/>
  <c r="F2221" i="2"/>
  <c r="B2221" i="2" s="1"/>
  <c r="F2321" i="2"/>
  <c r="B2321" i="2" s="1"/>
  <c r="F2316" i="2"/>
  <c r="B2316" i="2" s="1"/>
  <c r="F2311" i="2"/>
  <c r="B2311" i="2" s="1"/>
  <c r="F2308" i="2"/>
  <c r="B2308" i="2" s="1"/>
  <c r="F2305" i="2"/>
  <c r="B2305" i="2" s="1"/>
  <c r="F2295" i="2"/>
  <c r="B2295" i="2" s="1"/>
  <c r="F2292" i="2"/>
  <c r="B2292" i="2" s="1"/>
  <c r="F2289" i="2"/>
  <c r="B2289" i="2" s="1"/>
  <c r="F2279" i="2"/>
  <c r="B2279" i="2" s="1"/>
  <c r="F2276" i="2"/>
  <c r="B2276" i="2" s="1"/>
  <c r="F2273" i="2"/>
  <c r="B2273" i="2" s="1"/>
  <c r="F2263" i="2"/>
  <c r="B2263" i="2" s="1"/>
  <c r="F2260" i="2"/>
  <c r="B2260" i="2" s="1"/>
  <c r="F2257" i="2"/>
  <c r="B2257" i="2" s="1"/>
  <c r="F2247" i="2"/>
  <c r="B2247" i="2" s="1"/>
  <c r="F2244" i="2"/>
  <c r="B2244" i="2" s="1"/>
  <c r="F2241" i="2"/>
  <c r="B2241" i="2" s="1"/>
  <c r="F2231" i="2"/>
  <c r="B2231" i="2" s="1"/>
  <c r="F2228" i="2"/>
  <c r="B2228" i="2" s="1"/>
  <c r="F2225" i="2"/>
  <c r="B2225" i="2" s="1"/>
  <c r="F2282" i="2"/>
  <c r="B2282" i="2" s="1"/>
  <c r="F2220" i="2"/>
  <c r="B2220" i="2" s="1"/>
  <c r="F2218" i="2"/>
  <c r="B2218" i="2" s="1"/>
  <c r="F2214" i="2"/>
  <c r="B2214" i="2" s="1"/>
  <c r="F2205" i="2"/>
  <c r="B2205" i="2" s="1"/>
  <c r="F2202" i="2"/>
  <c r="B2202" i="2" s="1"/>
  <c r="F2199" i="2"/>
  <c r="B2199" i="2" s="1"/>
  <c r="F2197" i="2"/>
  <c r="B2197" i="2" s="1"/>
  <c r="F2179" i="2"/>
  <c r="B2179" i="2" s="1"/>
  <c r="F2177" i="2"/>
  <c r="B2177" i="2" s="1"/>
  <c r="F2171" i="2"/>
  <c r="B2171" i="2" s="1"/>
  <c r="F2162" i="2"/>
  <c r="B2162" i="2" s="1"/>
  <c r="F2146" i="2"/>
  <c r="B2146" i="2" s="1"/>
  <c r="F2130" i="2"/>
  <c r="B2130" i="2" s="1"/>
  <c r="F2114" i="2"/>
  <c r="B2114" i="2" s="1"/>
  <c r="F2098" i="2"/>
  <c r="B2098" i="2" s="1"/>
  <c r="F2082" i="2"/>
  <c r="B2082" i="2" s="1"/>
  <c r="F2069" i="2"/>
  <c r="B2069" i="2" s="1"/>
  <c r="F2058" i="2"/>
  <c r="B2058" i="2" s="1"/>
  <c r="F2054" i="2"/>
  <c r="B2054" i="2" s="1"/>
  <c r="F2050" i="2"/>
  <c r="B2050" i="2" s="1"/>
  <c r="F2046" i="2"/>
  <c r="B2046" i="2" s="1"/>
  <c r="F2042" i="2"/>
  <c r="B2042" i="2" s="1"/>
  <c r="F2323" i="2"/>
  <c r="B2323" i="2" s="1"/>
  <c r="F2212" i="2"/>
  <c r="B2212" i="2" s="1"/>
  <c r="F2208" i="2"/>
  <c r="B2208" i="2" s="1"/>
  <c r="F2184" i="2"/>
  <c r="B2184" i="2" s="1"/>
  <c r="F2182" i="2"/>
  <c r="B2182" i="2" s="1"/>
  <c r="F2169" i="2"/>
  <c r="B2169" i="2" s="1"/>
  <c r="F2159" i="2"/>
  <c r="B2159" i="2" s="1"/>
  <c r="F2156" i="2"/>
  <c r="B2156" i="2" s="1"/>
  <c r="F2153" i="2"/>
  <c r="B2153" i="2" s="1"/>
  <c r="F2143" i="2"/>
  <c r="B2143" i="2" s="1"/>
  <c r="F2140" i="2"/>
  <c r="B2140" i="2" s="1"/>
  <c r="F2137" i="2"/>
  <c r="B2137" i="2" s="1"/>
  <c r="F2127" i="2"/>
  <c r="B2127" i="2" s="1"/>
  <c r="F2124" i="2"/>
  <c r="B2124" i="2" s="1"/>
  <c r="F2121" i="2"/>
  <c r="B2121" i="2" s="1"/>
  <c r="F2111" i="2"/>
  <c r="B2111" i="2" s="1"/>
  <c r="F2108" i="2"/>
  <c r="B2108" i="2" s="1"/>
  <c r="F2105" i="2"/>
  <c r="B2105" i="2" s="1"/>
  <c r="F2095" i="2"/>
  <c r="B2095" i="2" s="1"/>
  <c r="F2092" i="2"/>
  <c r="B2092" i="2" s="1"/>
  <c r="F2089" i="2"/>
  <c r="B2089" i="2" s="1"/>
  <c r="F2333" i="2"/>
  <c r="B2333" i="2" s="1"/>
  <c r="F2250" i="2"/>
  <c r="B2250" i="2" s="1"/>
  <c r="F2195" i="2"/>
  <c r="B2195" i="2" s="1"/>
  <c r="F2193" i="2"/>
  <c r="B2193" i="2" s="1"/>
  <c r="F2187" i="2"/>
  <c r="B2187" i="2" s="1"/>
  <c r="F2172" i="2"/>
  <c r="B2172" i="2" s="1"/>
  <c r="F2166" i="2"/>
  <c r="B2166" i="2" s="1"/>
  <c r="F2150" i="2"/>
  <c r="B2150" i="2" s="1"/>
  <c r="F2134" i="2"/>
  <c r="B2134" i="2" s="1"/>
  <c r="F2118" i="2"/>
  <c r="B2118" i="2" s="1"/>
  <c r="F2102" i="2"/>
  <c r="B2102" i="2" s="1"/>
  <c r="F2086" i="2"/>
  <c r="B2086" i="2" s="1"/>
  <c r="F2066" i="2"/>
  <c r="B2066" i="2" s="1"/>
  <c r="F2059" i="2"/>
  <c r="B2059" i="2" s="1"/>
  <c r="F2055" i="2"/>
  <c r="B2055" i="2" s="1"/>
  <c r="F2051" i="2"/>
  <c r="B2051" i="2" s="1"/>
  <c r="F2047" i="2"/>
  <c r="B2047" i="2" s="1"/>
  <c r="F2043" i="2"/>
  <c r="B2043" i="2" s="1"/>
  <c r="F2298" i="2"/>
  <c r="B2298" i="2" s="1"/>
  <c r="F2200" i="2"/>
  <c r="B2200" i="2" s="1"/>
  <c r="F2198" i="2"/>
  <c r="B2198" i="2" s="1"/>
  <c r="F2185" i="2"/>
  <c r="B2185" i="2" s="1"/>
  <c r="F2180" i="2"/>
  <c r="B2180" i="2" s="1"/>
  <c r="F2175" i="2"/>
  <c r="B2175" i="2" s="1"/>
  <c r="F2163" i="2"/>
  <c r="B2163" i="2" s="1"/>
  <c r="F2160" i="2"/>
  <c r="B2160" i="2" s="1"/>
  <c r="F2157" i="2"/>
  <c r="B2157" i="2" s="1"/>
  <c r="F2147" i="2"/>
  <c r="B2147" i="2" s="1"/>
  <c r="F2144" i="2"/>
  <c r="B2144" i="2" s="1"/>
  <c r="F2141" i="2"/>
  <c r="B2141" i="2" s="1"/>
  <c r="F2131" i="2"/>
  <c r="B2131" i="2" s="1"/>
  <c r="F2128" i="2"/>
  <c r="B2128" i="2" s="1"/>
  <c r="F2125" i="2"/>
  <c r="B2125" i="2" s="1"/>
  <c r="F2115" i="2"/>
  <c r="B2115" i="2" s="1"/>
  <c r="F2112" i="2"/>
  <c r="B2112" i="2" s="1"/>
  <c r="F2109" i="2"/>
  <c r="B2109" i="2" s="1"/>
  <c r="F2099" i="2"/>
  <c r="B2099" i="2" s="1"/>
  <c r="F2096" i="2"/>
  <c r="B2096" i="2" s="1"/>
  <c r="F2093" i="2"/>
  <c r="B2093" i="2" s="1"/>
  <c r="F2083" i="2"/>
  <c r="B2083" i="2" s="1"/>
  <c r="F2080" i="2"/>
  <c r="B2080" i="2" s="1"/>
  <c r="F2077" i="2"/>
  <c r="B2077" i="2" s="1"/>
  <c r="F2070" i="2"/>
  <c r="B2070" i="2" s="1"/>
  <c r="F2223" i="2"/>
  <c r="B2223" i="2" s="1"/>
  <c r="F2217" i="2"/>
  <c r="B2217" i="2" s="1"/>
  <c r="F2203" i="2"/>
  <c r="B2203" i="2" s="1"/>
  <c r="F2188" i="2"/>
  <c r="B2188" i="2" s="1"/>
  <c r="F2173" i="2"/>
  <c r="B2173" i="2" s="1"/>
  <c r="F2170" i="2"/>
  <c r="B2170" i="2" s="1"/>
  <c r="F2154" i="2"/>
  <c r="B2154" i="2" s="1"/>
  <c r="F2138" i="2"/>
  <c r="B2138" i="2" s="1"/>
  <c r="F2122" i="2"/>
  <c r="B2122" i="2" s="1"/>
  <c r="F2106" i="2"/>
  <c r="B2106" i="2" s="1"/>
  <c r="F2090" i="2"/>
  <c r="B2090" i="2" s="1"/>
  <c r="F2074" i="2"/>
  <c r="B2074" i="2" s="1"/>
  <c r="F2067" i="2"/>
  <c r="B2067" i="2" s="1"/>
  <c r="F2060" i="2"/>
  <c r="B2060" i="2" s="1"/>
  <c r="F2056" i="2"/>
  <c r="B2056" i="2" s="1"/>
  <c r="F2052" i="2"/>
  <c r="B2052" i="2" s="1"/>
  <c r="F2048" i="2"/>
  <c r="B2048" i="2" s="1"/>
  <c r="F2044" i="2"/>
  <c r="B2044" i="2" s="1"/>
  <c r="F2040" i="2"/>
  <c r="B2040" i="2" s="1"/>
  <c r="F2036" i="2"/>
  <c r="B2036" i="2" s="1"/>
  <c r="F2328" i="2"/>
  <c r="B2328" i="2" s="1"/>
  <c r="F2266" i="2"/>
  <c r="B2266" i="2" s="1"/>
  <c r="F2215" i="2"/>
  <c r="B2215" i="2" s="1"/>
  <c r="F2211" i="2"/>
  <c r="B2211" i="2" s="1"/>
  <c r="F2209" i="2"/>
  <c r="B2209" i="2" s="1"/>
  <c r="F2201" i="2"/>
  <c r="B2201" i="2" s="1"/>
  <c r="F2196" i="2"/>
  <c r="B2196" i="2" s="1"/>
  <c r="F2191" i="2"/>
  <c r="B2191" i="2" s="1"/>
  <c r="F2176" i="2"/>
  <c r="B2176" i="2" s="1"/>
  <c r="F2167" i="2"/>
  <c r="B2167" i="2" s="1"/>
  <c r="F2164" i="2"/>
  <c r="B2164" i="2" s="1"/>
  <c r="F2161" i="2"/>
  <c r="B2161" i="2" s="1"/>
  <c r="F2151" i="2"/>
  <c r="B2151" i="2" s="1"/>
  <c r="F2148" i="2"/>
  <c r="B2148" i="2" s="1"/>
  <c r="F2145" i="2"/>
  <c r="B2145" i="2" s="1"/>
  <c r="F2135" i="2"/>
  <c r="B2135" i="2" s="1"/>
  <c r="F2132" i="2"/>
  <c r="B2132" i="2" s="1"/>
  <c r="F2129" i="2"/>
  <c r="B2129" i="2" s="1"/>
  <c r="F2119" i="2"/>
  <c r="B2119" i="2" s="1"/>
  <c r="F2116" i="2"/>
  <c r="B2116" i="2" s="1"/>
  <c r="F2113" i="2"/>
  <c r="B2113" i="2" s="1"/>
  <c r="F2103" i="2"/>
  <c r="B2103" i="2" s="1"/>
  <c r="F2100" i="2"/>
  <c r="B2100" i="2" s="1"/>
  <c r="F2097" i="2"/>
  <c r="B2097" i="2" s="1"/>
  <c r="F2087" i="2"/>
  <c r="B2087" i="2" s="1"/>
  <c r="F2084" i="2"/>
  <c r="B2084" i="2" s="1"/>
  <c r="F2081" i="2"/>
  <c r="B2081" i="2" s="1"/>
  <c r="F2071" i="2"/>
  <c r="B2071" i="2" s="1"/>
  <c r="F2204" i="2"/>
  <c r="B2204" i="2" s="1"/>
  <c r="F2189" i="2"/>
  <c r="B2189" i="2" s="1"/>
  <c r="F2186" i="2"/>
  <c r="B2186" i="2" s="1"/>
  <c r="F2183" i="2"/>
  <c r="B2183" i="2" s="1"/>
  <c r="F2181" i="2"/>
  <c r="B2181" i="2" s="1"/>
  <c r="F2158" i="2"/>
  <c r="B2158" i="2" s="1"/>
  <c r="F2142" i="2"/>
  <c r="B2142" i="2" s="1"/>
  <c r="F2126" i="2"/>
  <c r="B2126" i="2" s="1"/>
  <c r="F2110" i="2"/>
  <c r="B2110" i="2" s="1"/>
  <c r="F2094" i="2"/>
  <c r="B2094" i="2" s="1"/>
  <c r="F2078" i="2"/>
  <c r="B2078" i="2" s="1"/>
  <c r="F2075" i="2"/>
  <c r="B2075" i="2" s="1"/>
  <c r="F2045" i="2"/>
  <c r="B2045" i="2" s="1"/>
  <c r="F2165" i="2"/>
  <c r="B2165" i="2" s="1"/>
  <c r="F2072" i="2"/>
  <c r="B2072" i="2" s="1"/>
  <c r="F2062" i="2"/>
  <c r="B2062" i="2" s="1"/>
  <c r="F2049" i="2"/>
  <c r="B2049" i="2" s="1"/>
  <c r="F2032" i="2"/>
  <c r="B2032" i="2" s="1"/>
  <c r="F2028" i="2"/>
  <c r="B2028" i="2" s="1"/>
  <c r="F2024" i="2"/>
  <c r="B2024" i="2" s="1"/>
  <c r="F2020" i="2"/>
  <c r="B2020" i="2" s="1"/>
  <c r="F2016" i="2"/>
  <c r="B2016" i="2" s="1"/>
  <c r="F2012" i="2"/>
  <c r="B2012" i="2" s="1"/>
  <c r="F2008" i="2"/>
  <c r="B2008" i="2" s="1"/>
  <c r="F2004" i="2"/>
  <c r="B2004" i="2" s="1"/>
  <c r="F2000" i="2"/>
  <c r="B2000" i="2" s="1"/>
  <c r="F1996" i="2"/>
  <c r="B1996" i="2" s="1"/>
  <c r="F1992" i="2"/>
  <c r="B1992" i="2" s="1"/>
  <c r="F1988" i="2"/>
  <c r="B1988" i="2" s="1"/>
  <c r="F1984" i="2"/>
  <c r="B1984" i="2" s="1"/>
  <c r="F1980" i="2"/>
  <c r="B1980" i="2" s="1"/>
  <c r="F1976" i="2"/>
  <c r="B1976" i="2" s="1"/>
  <c r="F1972" i="2"/>
  <c r="B1972" i="2" s="1"/>
  <c r="F1968" i="2"/>
  <c r="B1968" i="2" s="1"/>
  <c r="F1964" i="2"/>
  <c r="B1964" i="2" s="1"/>
  <c r="F1960" i="2"/>
  <c r="B1960" i="2" s="1"/>
  <c r="F1956" i="2"/>
  <c r="B1956" i="2" s="1"/>
  <c r="F1952" i="2"/>
  <c r="B1952" i="2" s="1"/>
  <c r="F1948" i="2"/>
  <c r="B1948" i="2" s="1"/>
  <c r="F1944" i="2"/>
  <c r="B1944" i="2" s="1"/>
  <c r="F2207" i="2"/>
  <c r="B2207" i="2" s="1"/>
  <c r="F2168" i="2"/>
  <c r="B2168" i="2" s="1"/>
  <c r="F2149" i="2"/>
  <c r="B2149" i="2" s="1"/>
  <c r="F2065" i="2"/>
  <c r="B2065" i="2" s="1"/>
  <c r="F2053" i="2"/>
  <c r="B2053" i="2" s="1"/>
  <c r="F2039" i="2"/>
  <c r="B2039" i="2" s="1"/>
  <c r="F2192" i="2"/>
  <c r="B2192" i="2" s="1"/>
  <c r="F2155" i="2"/>
  <c r="B2155" i="2" s="1"/>
  <c r="F2152" i="2"/>
  <c r="B2152" i="2" s="1"/>
  <c r="F2133" i="2"/>
  <c r="B2133" i="2" s="1"/>
  <c r="F2079" i="2"/>
  <c r="B2079" i="2" s="1"/>
  <c r="F2057" i="2"/>
  <c r="B2057" i="2" s="1"/>
  <c r="F2033" i="2"/>
  <c r="B2033" i="2" s="1"/>
  <c r="F2029" i="2"/>
  <c r="B2029" i="2" s="1"/>
  <c r="F2025" i="2"/>
  <c r="B2025" i="2" s="1"/>
  <c r="F2021" i="2"/>
  <c r="B2021" i="2" s="1"/>
  <c r="F2017" i="2"/>
  <c r="B2017" i="2" s="1"/>
  <c r="F2013" i="2"/>
  <c r="B2013" i="2" s="1"/>
  <c r="F2009" i="2"/>
  <c r="B2009" i="2" s="1"/>
  <c r="F2005" i="2"/>
  <c r="B2005" i="2" s="1"/>
  <c r="F2001" i="2"/>
  <c r="B2001" i="2" s="1"/>
  <c r="F1997" i="2"/>
  <c r="B1997" i="2" s="1"/>
  <c r="F1993" i="2"/>
  <c r="B1993" i="2" s="1"/>
  <c r="F1989" i="2"/>
  <c r="B1989" i="2" s="1"/>
  <c r="F1985" i="2"/>
  <c r="B1985" i="2" s="1"/>
  <c r="F1981" i="2"/>
  <c r="B1981" i="2" s="1"/>
  <c r="F1977" i="2"/>
  <c r="B1977" i="2" s="1"/>
  <c r="F1973" i="2"/>
  <c r="B1973" i="2" s="1"/>
  <c r="F1969" i="2"/>
  <c r="B1969" i="2" s="1"/>
  <c r="F1965" i="2"/>
  <c r="B1965" i="2" s="1"/>
  <c r="F1961" i="2"/>
  <c r="B1961" i="2" s="1"/>
  <c r="F1957" i="2"/>
  <c r="B1957" i="2" s="1"/>
  <c r="F2139" i="2"/>
  <c r="B2139" i="2" s="1"/>
  <c r="F2136" i="2"/>
  <c r="B2136" i="2" s="1"/>
  <c r="F2117" i="2"/>
  <c r="B2117" i="2" s="1"/>
  <c r="F2063" i="2"/>
  <c r="B2063" i="2" s="1"/>
  <c r="F2061" i="2"/>
  <c r="B2061" i="2" s="1"/>
  <c r="F2037" i="2"/>
  <c r="B2037" i="2" s="1"/>
  <c r="F2123" i="2"/>
  <c r="B2123" i="2" s="1"/>
  <c r="F2120" i="2"/>
  <c r="B2120" i="2" s="1"/>
  <c r="F2101" i="2"/>
  <c r="B2101" i="2" s="1"/>
  <c r="F2076" i="2"/>
  <c r="B2076" i="2" s="1"/>
  <c r="F2034" i="2"/>
  <c r="B2034" i="2" s="1"/>
  <c r="F2030" i="2"/>
  <c r="B2030" i="2" s="1"/>
  <c r="F2026" i="2"/>
  <c r="B2026" i="2" s="1"/>
  <c r="F2022" i="2"/>
  <c r="B2022" i="2" s="1"/>
  <c r="F2018" i="2"/>
  <c r="B2018" i="2" s="1"/>
  <c r="F2014" i="2"/>
  <c r="B2014" i="2" s="1"/>
  <c r="F2010" i="2"/>
  <c r="B2010" i="2" s="1"/>
  <c r="F2006" i="2"/>
  <c r="B2006" i="2" s="1"/>
  <c r="F2002" i="2"/>
  <c r="B2002" i="2" s="1"/>
  <c r="F1998" i="2"/>
  <c r="B1998" i="2" s="1"/>
  <c r="F1994" i="2"/>
  <c r="B1994" i="2" s="1"/>
  <c r="F1990" i="2"/>
  <c r="B1990" i="2" s="1"/>
  <c r="F1986" i="2"/>
  <c r="B1986" i="2" s="1"/>
  <c r="F1982" i="2"/>
  <c r="B1982" i="2" s="1"/>
  <c r="F1978" i="2"/>
  <c r="B1978" i="2" s="1"/>
  <c r="F1974" i="2"/>
  <c r="B1974" i="2" s="1"/>
  <c r="F1970" i="2"/>
  <c r="B1970" i="2" s="1"/>
  <c r="F1966" i="2"/>
  <c r="B1966" i="2" s="1"/>
  <c r="F1962" i="2"/>
  <c r="B1962" i="2" s="1"/>
  <c r="F1958" i="2"/>
  <c r="B1958" i="2" s="1"/>
  <c r="F1954" i="2"/>
  <c r="B1954" i="2" s="1"/>
  <c r="F2091" i="2"/>
  <c r="B2091" i="2" s="1"/>
  <c r="F2088" i="2"/>
  <c r="B2088" i="2" s="1"/>
  <c r="F2085" i="2"/>
  <c r="B2085" i="2" s="1"/>
  <c r="F2068" i="2"/>
  <c r="B2068" i="2" s="1"/>
  <c r="F2041" i="2"/>
  <c r="B2041" i="2" s="1"/>
  <c r="F2038" i="2"/>
  <c r="B2038" i="2" s="1"/>
  <c r="F2035" i="2"/>
  <c r="B2035" i="2" s="1"/>
  <c r="F2031" i="2"/>
  <c r="B2031" i="2" s="1"/>
  <c r="F2027" i="2"/>
  <c r="B2027" i="2" s="1"/>
  <c r="F2023" i="2"/>
  <c r="B2023" i="2" s="1"/>
  <c r="F2019" i="2"/>
  <c r="B2019" i="2" s="1"/>
  <c r="F2015" i="2"/>
  <c r="B2015" i="2" s="1"/>
  <c r="F2011" i="2"/>
  <c r="B2011" i="2" s="1"/>
  <c r="F2007" i="2"/>
  <c r="B2007" i="2" s="1"/>
  <c r="F2003" i="2"/>
  <c r="B2003" i="2" s="1"/>
  <c r="F1999" i="2"/>
  <c r="B1999" i="2" s="1"/>
  <c r="F1995" i="2"/>
  <c r="B1995" i="2" s="1"/>
  <c r="F1991" i="2"/>
  <c r="B1991" i="2" s="1"/>
  <c r="F1987" i="2"/>
  <c r="B1987" i="2" s="1"/>
  <c r="F1983" i="2"/>
  <c r="B1983" i="2" s="1"/>
  <c r="F1979" i="2"/>
  <c r="B1979" i="2" s="1"/>
  <c r="F1975" i="2"/>
  <c r="B1975" i="2" s="1"/>
  <c r="F2064" i="2"/>
  <c r="B2064" i="2" s="1"/>
  <c r="F1947" i="2"/>
  <c r="B1947" i="2" s="1"/>
  <c r="F1942" i="2"/>
  <c r="B1942" i="2" s="1"/>
  <c r="F1932" i="2"/>
  <c r="B1932" i="2" s="1"/>
  <c r="F1929" i="2"/>
  <c r="B1929" i="2" s="1"/>
  <c r="F1926" i="2"/>
  <c r="B1926" i="2" s="1"/>
  <c r="F1916" i="2"/>
  <c r="B1916" i="2" s="1"/>
  <c r="F1913" i="2"/>
  <c r="B1913" i="2" s="1"/>
  <c r="F1910" i="2"/>
  <c r="B1910" i="2" s="1"/>
  <c r="F1903" i="2"/>
  <c r="B1903" i="2" s="1"/>
  <c r="F1899" i="2"/>
  <c r="B1899" i="2" s="1"/>
  <c r="F1895" i="2"/>
  <c r="B1895" i="2" s="1"/>
  <c r="F1891" i="2"/>
  <c r="B1891" i="2" s="1"/>
  <c r="F1887" i="2"/>
  <c r="B1887" i="2" s="1"/>
  <c r="F1883" i="2"/>
  <c r="B1883" i="2" s="1"/>
  <c r="F1879" i="2"/>
  <c r="B1879" i="2" s="1"/>
  <c r="F1875" i="2"/>
  <c r="B1875" i="2" s="1"/>
  <c r="F1871" i="2"/>
  <c r="B1871" i="2" s="1"/>
  <c r="F1867" i="2"/>
  <c r="B1867" i="2" s="1"/>
  <c r="F1863" i="2"/>
  <c r="B1863" i="2" s="1"/>
  <c r="F1859" i="2"/>
  <c r="B1859" i="2" s="1"/>
  <c r="F1855" i="2"/>
  <c r="B1855" i="2" s="1"/>
  <c r="F1851" i="2"/>
  <c r="B1851" i="2" s="1"/>
  <c r="F1847" i="2"/>
  <c r="B1847" i="2" s="1"/>
  <c r="F1843" i="2"/>
  <c r="B1843" i="2" s="1"/>
  <c r="F2234" i="2"/>
  <c r="B2234" i="2" s="1"/>
  <c r="F1971" i="2"/>
  <c r="B1971" i="2" s="1"/>
  <c r="F1963" i="2"/>
  <c r="B1963" i="2" s="1"/>
  <c r="F1950" i="2"/>
  <c r="B1950" i="2" s="1"/>
  <c r="F1945" i="2"/>
  <c r="B1945" i="2" s="1"/>
  <c r="F1939" i="2"/>
  <c r="B1939" i="2" s="1"/>
  <c r="F1923" i="2"/>
  <c r="B1923" i="2" s="1"/>
  <c r="F1907" i="2"/>
  <c r="B1907" i="2" s="1"/>
  <c r="F1936" i="2"/>
  <c r="B1936" i="2" s="1"/>
  <c r="F1933" i="2"/>
  <c r="B1933" i="2" s="1"/>
  <c r="F1930" i="2"/>
  <c r="B1930" i="2" s="1"/>
  <c r="F1920" i="2"/>
  <c r="B1920" i="2" s="1"/>
  <c r="F1917" i="2"/>
  <c r="B1917" i="2" s="1"/>
  <c r="F1914" i="2"/>
  <c r="B1914" i="2" s="1"/>
  <c r="F1904" i="2"/>
  <c r="B1904" i="2" s="1"/>
  <c r="F1900" i="2"/>
  <c r="B1900" i="2" s="1"/>
  <c r="F1896" i="2"/>
  <c r="B1896" i="2" s="1"/>
  <c r="F1892" i="2"/>
  <c r="B1892" i="2" s="1"/>
  <c r="F1888" i="2"/>
  <c r="B1888" i="2" s="1"/>
  <c r="F1884" i="2"/>
  <c r="B1884" i="2" s="1"/>
  <c r="F1880" i="2"/>
  <c r="B1880" i="2" s="1"/>
  <c r="F1876" i="2"/>
  <c r="B1876" i="2" s="1"/>
  <c r="F1872" i="2"/>
  <c r="B1872" i="2" s="1"/>
  <c r="F1868" i="2"/>
  <c r="B1868" i="2" s="1"/>
  <c r="F1864" i="2"/>
  <c r="B1864" i="2" s="1"/>
  <c r="F1860" i="2"/>
  <c r="B1860" i="2" s="1"/>
  <c r="F1856" i="2"/>
  <c r="B1856" i="2" s="1"/>
  <c r="F1852" i="2"/>
  <c r="B1852" i="2" s="1"/>
  <c r="F1848" i="2"/>
  <c r="B1848" i="2" s="1"/>
  <c r="F1844" i="2"/>
  <c r="B1844" i="2" s="1"/>
  <c r="F1840" i="2"/>
  <c r="B1840" i="2" s="1"/>
  <c r="F1836" i="2"/>
  <c r="B1836" i="2" s="1"/>
  <c r="F1943" i="2"/>
  <c r="B1943" i="2" s="1"/>
  <c r="F1927" i="2"/>
  <c r="B1927" i="2" s="1"/>
  <c r="F1911" i="2"/>
  <c r="B1911" i="2" s="1"/>
  <c r="F2104" i="2"/>
  <c r="B2104" i="2" s="1"/>
  <c r="F1955" i="2"/>
  <c r="B1955" i="2" s="1"/>
  <c r="F1953" i="2"/>
  <c r="B1953" i="2" s="1"/>
  <c r="F1946" i="2"/>
  <c r="B1946" i="2" s="1"/>
  <c r="F1940" i="2"/>
  <c r="B1940" i="2" s="1"/>
  <c r="F1937" i="2"/>
  <c r="B1937" i="2" s="1"/>
  <c r="F1934" i="2"/>
  <c r="B1934" i="2" s="1"/>
  <c r="F1924" i="2"/>
  <c r="B1924" i="2" s="1"/>
  <c r="F1921" i="2"/>
  <c r="B1921" i="2" s="1"/>
  <c r="F1918" i="2"/>
  <c r="B1918" i="2" s="1"/>
  <c r="F1908" i="2"/>
  <c r="B1908" i="2" s="1"/>
  <c r="F1905" i="2"/>
  <c r="B1905" i="2" s="1"/>
  <c r="F1901" i="2"/>
  <c r="B1901" i="2" s="1"/>
  <c r="F1897" i="2"/>
  <c r="B1897" i="2" s="1"/>
  <c r="F1893" i="2"/>
  <c r="B1893" i="2" s="1"/>
  <c r="F1889" i="2"/>
  <c r="B1889" i="2" s="1"/>
  <c r="F1885" i="2"/>
  <c r="B1885" i="2" s="1"/>
  <c r="F1881" i="2"/>
  <c r="B1881" i="2" s="1"/>
  <c r="F1877" i="2"/>
  <c r="B1877" i="2" s="1"/>
  <c r="F1873" i="2"/>
  <c r="B1873" i="2" s="1"/>
  <c r="F1869" i="2"/>
  <c r="B1869" i="2" s="1"/>
  <c r="F1865" i="2"/>
  <c r="B1865" i="2" s="1"/>
  <c r="F1861" i="2"/>
  <c r="B1861" i="2" s="1"/>
  <c r="F2107" i="2"/>
  <c r="B2107" i="2" s="1"/>
  <c r="F2073" i="2"/>
  <c r="B2073" i="2" s="1"/>
  <c r="F1967" i="2"/>
  <c r="B1967" i="2" s="1"/>
  <c r="F1951" i="2"/>
  <c r="B1951" i="2" s="1"/>
  <c r="F1931" i="2"/>
  <c r="B1931" i="2" s="1"/>
  <c r="F1915" i="2"/>
  <c r="B1915" i="2" s="1"/>
  <c r="F1935" i="2"/>
  <c r="B1935" i="2" s="1"/>
  <c r="F1919" i="2"/>
  <c r="B1919" i="2" s="1"/>
  <c r="F1890" i="2"/>
  <c r="B1890" i="2" s="1"/>
  <c r="F1849" i="2"/>
  <c r="B1849" i="2" s="1"/>
  <c r="F1825" i="2"/>
  <c r="B1825" i="2" s="1"/>
  <c r="F1818" i="2"/>
  <c r="B1818" i="2" s="1"/>
  <c r="F1814" i="2"/>
  <c r="B1814" i="2" s="1"/>
  <c r="F1810" i="2"/>
  <c r="B1810" i="2" s="1"/>
  <c r="F1806" i="2"/>
  <c r="B1806" i="2" s="1"/>
  <c r="F1802" i="2"/>
  <c r="B1802" i="2" s="1"/>
  <c r="F1798" i="2"/>
  <c r="B1798" i="2" s="1"/>
  <c r="F1794" i="2"/>
  <c r="B1794" i="2" s="1"/>
  <c r="F1790" i="2"/>
  <c r="B1790" i="2" s="1"/>
  <c r="F1786" i="2"/>
  <c r="B1786" i="2" s="1"/>
  <c r="F1782" i="2"/>
  <c r="B1782" i="2" s="1"/>
  <c r="F1778" i="2"/>
  <c r="B1778" i="2" s="1"/>
  <c r="F1774" i="2"/>
  <c r="B1774" i="2" s="1"/>
  <c r="F1770" i="2"/>
  <c r="B1770" i="2" s="1"/>
  <c r="F1766" i="2"/>
  <c r="B1766" i="2" s="1"/>
  <c r="F1762" i="2"/>
  <c r="B1762" i="2" s="1"/>
  <c r="F1758" i="2"/>
  <c r="B1758" i="2" s="1"/>
  <c r="F1754" i="2"/>
  <c r="B1754" i="2" s="1"/>
  <c r="F1750" i="2"/>
  <c r="B1750" i="2" s="1"/>
  <c r="F1746" i="2"/>
  <c r="B1746" i="2" s="1"/>
  <c r="F1742" i="2"/>
  <c r="B1742" i="2" s="1"/>
  <c r="F1738" i="2"/>
  <c r="B1738" i="2" s="1"/>
  <c r="F1734" i="2"/>
  <c r="B1734" i="2" s="1"/>
  <c r="F1959" i="2"/>
  <c r="B1959" i="2" s="1"/>
  <c r="F1878" i="2"/>
  <c r="B1878" i="2" s="1"/>
  <c r="F1858" i="2"/>
  <c r="B1858" i="2" s="1"/>
  <c r="F1839" i="2"/>
  <c r="B1839" i="2" s="1"/>
  <c r="F1837" i="2"/>
  <c r="B1837" i="2" s="1"/>
  <c r="F1829" i="2"/>
  <c r="B1829" i="2" s="1"/>
  <c r="F1822" i="2"/>
  <c r="B1822" i="2" s="1"/>
  <c r="F1938" i="2"/>
  <c r="B1938" i="2" s="1"/>
  <c r="F1898" i="2"/>
  <c r="B1898" i="2" s="1"/>
  <c r="F1866" i="2"/>
  <c r="B1866" i="2" s="1"/>
  <c r="F1853" i="2"/>
  <c r="B1853" i="2" s="1"/>
  <c r="F1832" i="2"/>
  <c r="B1832" i="2" s="1"/>
  <c r="F1826" i="2"/>
  <c r="B1826" i="2" s="1"/>
  <c r="F1815" i="2"/>
  <c r="B1815" i="2" s="1"/>
  <c r="F1811" i="2"/>
  <c r="B1811" i="2" s="1"/>
  <c r="F1807" i="2"/>
  <c r="B1807" i="2" s="1"/>
  <c r="F1803" i="2"/>
  <c r="B1803" i="2" s="1"/>
  <c r="F1799" i="2"/>
  <c r="B1799" i="2" s="1"/>
  <c r="F1795" i="2"/>
  <c r="B1795" i="2" s="1"/>
  <c r="F1791" i="2"/>
  <c r="B1791" i="2" s="1"/>
  <c r="F1787" i="2"/>
  <c r="B1787" i="2" s="1"/>
  <c r="F1783" i="2"/>
  <c r="B1783" i="2" s="1"/>
  <c r="F1779" i="2"/>
  <c r="B1779" i="2" s="1"/>
  <c r="F1775" i="2"/>
  <c r="B1775" i="2" s="1"/>
  <c r="F1771" i="2"/>
  <c r="B1771" i="2" s="1"/>
  <c r="F1767" i="2"/>
  <c r="B1767" i="2" s="1"/>
  <c r="F1763" i="2"/>
  <c r="B1763" i="2" s="1"/>
  <c r="F1759" i="2"/>
  <c r="B1759" i="2" s="1"/>
  <c r="F1755" i="2"/>
  <c r="B1755" i="2" s="1"/>
  <c r="F1751" i="2"/>
  <c r="B1751" i="2" s="1"/>
  <c r="F1747" i="2"/>
  <c r="B1747" i="2" s="1"/>
  <c r="F1743" i="2"/>
  <c r="B1743" i="2" s="1"/>
  <c r="F1739" i="2"/>
  <c r="B1739" i="2" s="1"/>
  <c r="F1735" i="2"/>
  <c r="B1735" i="2" s="1"/>
  <c r="F1731" i="2"/>
  <c r="B1731" i="2" s="1"/>
  <c r="F1727" i="2"/>
  <c r="B1727" i="2" s="1"/>
  <c r="F1723" i="2"/>
  <c r="B1723" i="2" s="1"/>
  <c r="F1941" i="2"/>
  <c r="B1941" i="2" s="1"/>
  <c r="F1922" i="2"/>
  <c r="B1922" i="2" s="1"/>
  <c r="F1886" i="2"/>
  <c r="B1886" i="2" s="1"/>
  <c r="F1842" i="2"/>
  <c r="B1842" i="2" s="1"/>
  <c r="F1835" i="2"/>
  <c r="B1835" i="2" s="1"/>
  <c r="F1819" i="2"/>
  <c r="B1819" i="2" s="1"/>
  <c r="F1928" i="2"/>
  <c r="B1928" i="2" s="1"/>
  <c r="F1925" i="2"/>
  <c r="B1925" i="2" s="1"/>
  <c r="F1906" i="2"/>
  <c r="B1906" i="2" s="1"/>
  <c r="F1874" i="2"/>
  <c r="B1874" i="2" s="1"/>
  <c r="F1857" i="2"/>
  <c r="B1857" i="2" s="1"/>
  <c r="F1846" i="2"/>
  <c r="B1846" i="2" s="1"/>
  <c r="F1833" i="2"/>
  <c r="B1833" i="2" s="1"/>
  <c r="F1830" i="2"/>
  <c r="B1830" i="2" s="1"/>
  <c r="F1823" i="2"/>
  <c r="B1823" i="2" s="1"/>
  <c r="F1816" i="2"/>
  <c r="B1816" i="2" s="1"/>
  <c r="F1812" i="2"/>
  <c r="B1812" i="2" s="1"/>
  <c r="F1808" i="2"/>
  <c r="B1808" i="2" s="1"/>
  <c r="F1804" i="2"/>
  <c r="B1804" i="2" s="1"/>
  <c r="F1800" i="2"/>
  <c r="B1800" i="2" s="1"/>
  <c r="F1796" i="2"/>
  <c r="B1796" i="2" s="1"/>
  <c r="F1792" i="2"/>
  <c r="B1792" i="2" s="1"/>
  <c r="F1788" i="2"/>
  <c r="B1788" i="2" s="1"/>
  <c r="F1784" i="2"/>
  <c r="B1784" i="2" s="1"/>
  <c r="F1780" i="2"/>
  <c r="B1780" i="2" s="1"/>
  <c r="F1776" i="2"/>
  <c r="B1776" i="2" s="1"/>
  <c r="F1772" i="2"/>
  <c r="B1772" i="2" s="1"/>
  <c r="F1768" i="2"/>
  <c r="B1768" i="2" s="1"/>
  <c r="F1764" i="2"/>
  <c r="B1764" i="2" s="1"/>
  <c r="F1760" i="2"/>
  <c r="B1760" i="2" s="1"/>
  <c r="F1756" i="2"/>
  <c r="B1756" i="2" s="1"/>
  <c r="F1752" i="2"/>
  <c r="B1752" i="2" s="1"/>
  <c r="F1748" i="2"/>
  <c r="B1748" i="2" s="1"/>
  <c r="F1744" i="2"/>
  <c r="B1744" i="2" s="1"/>
  <c r="F1740" i="2"/>
  <c r="B1740" i="2" s="1"/>
  <c r="F1912" i="2"/>
  <c r="B1912" i="2" s="1"/>
  <c r="F1909" i="2"/>
  <c r="B1909" i="2" s="1"/>
  <c r="F1894" i="2"/>
  <c r="B1894" i="2" s="1"/>
  <c r="F1862" i="2"/>
  <c r="B1862" i="2" s="1"/>
  <c r="F1850" i="2"/>
  <c r="B1850" i="2" s="1"/>
  <c r="F1838" i="2"/>
  <c r="B1838" i="2" s="1"/>
  <c r="F1827" i="2"/>
  <c r="B1827" i="2" s="1"/>
  <c r="F1820" i="2"/>
  <c r="B1820" i="2" s="1"/>
  <c r="F1882" i="2"/>
  <c r="B1882" i="2" s="1"/>
  <c r="F1824" i="2"/>
  <c r="B1824" i="2" s="1"/>
  <c r="F1817" i="2"/>
  <c r="B1817" i="2" s="1"/>
  <c r="F1813" i="2"/>
  <c r="B1813" i="2" s="1"/>
  <c r="F1809" i="2"/>
  <c r="B1809" i="2" s="1"/>
  <c r="F1805" i="2"/>
  <c r="B1805" i="2" s="1"/>
  <c r="F1801" i="2"/>
  <c r="B1801" i="2" s="1"/>
  <c r="F1797" i="2"/>
  <c r="B1797" i="2" s="1"/>
  <c r="F1793" i="2"/>
  <c r="B1793" i="2" s="1"/>
  <c r="F1789" i="2"/>
  <c r="B1789" i="2" s="1"/>
  <c r="F1785" i="2"/>
  <c r="B1785" i="2" s="1"/>
  <c r="F1781" i="2"/>
  <c r="B1781" i="2" s="1"/>
  <c r="F1777" i="2"/>
  <c r="B1777" i="2" s="1"/>
  <c r="F1773" i="2"/>
  <c r="B1773" i="2" s="1"/>
  <c r="F1769" i="2"/>
  <c r="B1769" i="2" s="1"/>
  <c r="F1765" i="2"/>
  <c r="B1765" i="2" s="1"/>
  <c r="F1761" i="2"/>
  <c r="B1761" i="2" s="1"/>
  <c r="F1757" i="2"/>
  <c r="B1757" i="2" s="1"/>
  <c r="F1753" i="2"/>
  <c r="B1753" i="2" s="1"/>
  <c r="F1749" i="2"/>
  <c r="B1749" i="2" s="1"/>
  <c r="F1745" i="2"/>
  <c r="B1745" i="2" s="1"/>
  <c r="F1741" i="2"/>
  <c r="B1741" i="2" s="1"/>
  <c r="F1737" i="2"/>
  <c r="B1737" i="2" s="1"/>
  <c r="F1733" i="2"/>
  <c r="B1733" i="2" s="1"/>
  <c r="F1729" i="2"/>
  <c r="B1729" i="2" s="1"/>
  <c r="F1725" i="2"/>
  <c r="B1725" i="2" s="1"/>
  <c r="F1718" i="2"/>
  <c r="B1718" i="2" s="1"/>
  <c r="F1715" i="2"/>
  <c r="B1715" i="2" s="1"/>
  <c r="F1712" i="2"/>
  <c r="B1712" i="2" s="1"/>
  <c r="F1700" i="2"/>
  <c r="B1700" i="2" s="1"/>
  <c r="F1697" i="2"/>
  <c r="B1697" i="2" s="1"/>
  <c r="F1687" i="2"/>
  <c r="B1687" i="2" s="1"/>
  <c r="F1683" i="2"/>
  <c r="B1683" i="2" s="1"/>
  <c r="F1679" i="2"/>
  <c r="B1679" i="2" s="1"/>
  <c r="F1675" i="2"/>
  <c r="B1675" i="2" s="1"/>
  <c r="F1671" i="2"/>
  <c r="B1671" i="2" s="1"/>
  <c r="F1667" i="2"/>
  <c r="B1667" i="2" s="1"/>
  <c r="F1663" i="2"/>
  <c r="B1663" i="2" s="1"/>
  <c r="F1659" i="2"/>
  <c r="B1659" i="2" s="1"/>
  <c r="F1655" i="2"/>
  <c r="B1655" i="2" s="1"/>
  <c r="F1651" i="2"/>
  <c r="B1651" i="2" s="1"/>
  <c r="F1647" i="2"/>
  <c r="B1647" i="2" s="1"/>
  <c r="F1643" i="2"/>
  <c r="B1643" i="2" s="1"/>
  <c r="F1639" i="2"/>
  <c r="B1639" i="2" s="1"/>
  <c r="F1635" i="2"/>
  <c r="B1635" i="2" s="1"/>
  <c r="F1631" i="2"/>
  <c r="B1631" i="2" s="1"/>
  <c r="F1627" i="2"/>
  <c r="B1627" i="2" s="1"/>
  <c r="F1623" i="2"/>
  <c r="B1623" i="2" s="1"/>
  <c r="F1619" i="2"/>
  <c r="B1619" i="2" s="1"/>
  <c r="F1615" i="2"/>
  <c r="B1615" i="2" s="1"/>
  <c r="F1611" i="2"/>
  <c r="B1611" i="2" s="1"/>
  <c r="F1607" i="2"/>
  <c r="B1607" i="2" s="1"/>
  <c r="F1603" i="2"/>
  <c r="B1603" i="2" s="1"/>
  <c r="F1599" i="2"/>
  <c r="B1599" i="2" s="1"/>
  <c r="F1595" i="2"/>
  <c r="B1595" i="2" s="1"/>
  <c r="F1591" i="2"/>
  <c r="B1591" i="2" s="1"/>
  <c r="F1587" i="2"/>
  <c r="B1587" i="2" s="1"/>
  <c r="F1583" i="2"/>
  <c r="B1583" i="2" s="1"/>
  <c r="F1854" i="2"/>
  <c r="B1854" i="2" s="1"/>
  <c r="F1721" i="2"/>
  <c r="B1721" i="2" s="1"/>
  <c r="F1694" i="2"/>
  <c r="B1694" i="2" s="1"/>
  <c r="F1691" i="2"/>
  <c r="B1691" i="2" s="1"/>
  <c r="F1949" i="2"/>
  <c r="B1949" i="2" s="1"/>
  <c r="F1736" i="2"/>
  <c r="B1736" i="2" s="1"/>
  <c r="F1713" i="2"/>
  <c r="B1713" i="2" s="1"/>
  <c r="F1710" i="2"/>
  <c r="B1710" i="2" s="1"/>
  <c r="F1707" i="2"/>
  <c r="B1707" i="2" s="1"/>
  <c r="F1704" i="2"/>
  <c r="B1704" i="2" s="1"/>
  <c r="F1701" i="2"/>
  <c r="B1701" i="2" s="1"/>
  <c r="F1688" i="2"/>
  <c r="B1688" i="2" s="1"/>
  <c r="F1684" i="2"/>
  <c r="B1684" i="2" s="1"/>
  <c r="F1680" i="2"/>
  <c r="B1680" i="2" s="1"/>
  <c r="F1676" i="2"/>
  <c r="B1676" i="2" s="1"/>
  <c r="F1672" i="2"/>
  <c r="B1672" i="2" s="1"/>
  <c r="F1668" i="2"/>
  <c r="B1668" i="2" s="1"/>
  <c r="F1664" i="2"/>
  <c r="B1664" i="2" s="1"/>
  <c r="F1660" i="2"/>
  <c r="B1660" i="2" s="1"/>
  <c r="F1656" i="2"/>
  <c r="B1656" i="2" s="1"/>
  <c r="F1652" i="2"/>
  <c r="B1652" i="2" s="1"/>
  <c r="F1648" i="2"/>
  <c r="B1648" i="2" s="1"/>
  <c r="F1644" i="2"/>
  <c r="B1644" i="2" s="1"/>
  <c r="F1640" i="2"/>
  <c r="B1640" i="2" s="1"/>
  <c r="F1636" i="2"/>
  <c r="B1636" i="2" s="1"/>
  <c r="F1632" i="2"/>
  <c r="B1632" i="2" s="1"/>
  <c r="F1628" i="2"/>
  <c r="B1628" i="2" s="1"/>
  <c r="F1624" i="2"/>
  <c r="B1624" i="2" s="1"/>
  <c r="F1620" i="2"/>
  <c r="B1620" i="2" s="1"/>
  <c r="F1616" i="2"/>
  <c r="B1616" i="2" s="1"/>
  <c r="F1612" i="2"/>
  <c r="B1612" i="2" s="1"/>
  <c r="F1608" i="2"/>
  <c r="B1608" i="2" s="1"/>
  <c r="F1604" i="2"/>
  <c r="B1604" i="2" s="1"/>
  <c r="F1600" i="2"/>
  <c r="B1600" i="2" s="1"/>
  <c r="F1596" i="2"/>
  <c r="B1596" i="2" s="1"/>
  <c r="F1719" i="2"/>
  <c r="B1719" i="2" s="1"/>
  <c r="F1716" i="2"/>
  <c r="B1716" i="2" s="1"/>
  <c r="F1698" i="2"/>
  <c r="B1698" i="2" s="1"/>
  <c r="F1695" i="2"/>
  <c r="B1695" i="2" s="1"/>
  <c r="F1902" i="2"/>
  <c r="B1902" i="2" s="1"/>
  <c r="F1705" i="2"/>
  <c r="B1705" i="2" s="1"/>
  <c r="F1692" i="2"/>
  <c r="B1692" i="2" s="1"/>
  <c r="F1689" i="2"/>
  <c r="B1689" i="2" s="1"/>
  <c r="F1685" i="2"/>
  <c r="B1685" i="2" s="1"/>
  <c r="F1681" i="2"/>
  <c r="B1681" i="2" s="1"/>
  <c r="F1677" i="2"/>
  <c r="B1677" i="2" s="1"/>
  <c r="F1673" i="2"/>
  <c r="B1673" i="2" s="1"/>
  <c r="F1669" i="2"/>
  <c r="B1669" i="2" s="1"/>
  <c r="F1665" i="2"/>
  <c r="B1665" i="2" s="1"/>
  <c r="F1661" i="2"/>
  <c r="B1661" i="2" s="1"/>
  <c r="F1657" i="2"/>
  <c r="B1657" i="2" s="1"/>
  <c r="F1653" i="2"/>
  <c r="B1653" i="2" s="1"/>
  <c r="F1649" i="2"/>
  <c r="B1649" i="2" s="1"/>
  <c r="F1645" i="2"/>
  <c r="B1645" i="2" s="1"/>
  <c r="F1641" i="2"/>
  <c r="B1641" i="2" s="1"/>
  <c r="F1637" i="2"/>
  <c r="B1637" i="2" s="1"/>
  <c r="F1633" i="2"/>
  <c r="B1633" i="2" s="1"/>
  <c r="F1629" i="2"/>
  <c r="B1629" i="2" s="1"/>
  <c r="F1625" i="2"/>
  <c r="B1625" i="2" s="1"/>
  <c r="F1621" i="2"/>
  <c r="B1621" i="2" s="1"/>
  <c r="F1617" i="2"/>
  <c r="B1617" i="2" s="1"/>
  <c r="F1613" i="2"/>
  <c r="B1613" i="2" s="1"/>
  <c r="F1609" i="2"/>
  <c r="B1609" i="2" s="1"/>
  <c r="F1605" i="2"/>
  <c r="B1605" i="2" s="1"/>
  <c r="F1601" i="2"/>
  <c r="B1601" i="2" s="1"/>
  <c r="F1597" i="2"/>
  <c r="B1597" i="2" s="1"/>
  <c r="F1845" i="2"/>
  <c r="B1845" i="2" s="1"/>
  <c r="F1726" i="2"/>
  <c r="B1726" i="2" s="1"/>
  <c r="F1724" i="2"/>
  <c r="B1724" i="2" s="1"/>
  <c r="F1722" i="2"/>
  <c r="B1722" i="2" s="1"/>
  <c r="F1717" i="2"/>
  <c r="B1717" i="2" s="1"/>
  <c r="F1714" i="2"/>
  <c r="B1714" i="2" s="1"/>
  <c r="F1711" i="2"/>
  <c r="B1711" i="2" s="1"/>
  <c r="F1708" i="2"/>
  <c r="B1708" i="2" s="1"/>
  <c r="F1702" i="2"/>
  <c r="B1702" i="2" s="1"/>
  <c r="F1699" i="2"/>
  <c r="B1699" i="2" s="1"/>
  <c r="F1841" i="2"/>
  <c r="B1841" i="2" s="1"/>
  <c r="F1831" i="2"/>
  <c r="B1831" i="2" s="1"/>
  <c r="F1828" i="2"/>
  <c r="B1828" i="2" s="1"/>
  <c r="F1730" i="2"/>
  <c r="B1730" i="2" s="1"/>
  <c r="F1728" i="2"/>
  <c r="B1728" i="2" s="1"/>
  <c r="F1720" i="2"/>
  <c r="B1720" i="2" s="1"/>
  <c r="F1696" i="2"/>
  <c r="B1696" i="2" s="1"/>
  <c r="F1693" i="2"/>
  <c r="B1693" i="2" s="1"/>
  <c r="F1686" i="2"/>
  <c r="B1686" i="2" s="1"/>
  <c r="F1682" i="2"/>
  <c r="B1682" i="2" s="1"/>
  <c r="F1678" i="2"/>
  <c r="B1678" i="2" s="1"/>
  <c r="F1674" i="2"/>
  <c r="B1674" i="2" s="1"/>
  <c r="F1670" i="2"/>
  <c r="B1670" i="2" s="1"/>
  <c r="F1666" i="2"/>
  <c r="B1666" i="2" s="1"/>
  <c r="F1662" i="2"/>
  <c r="B1662" i="2" s="1"/>
  <c r="F1658" i="2"/>
  <c r="B1658" i="2" s="1"/>
  <c r="F1654" i="2"/>
  <c r="B1654" i="2" s="1"/>
  <c r="F1650" i="2"/>
  <c r="B1650" i="2" s="1"/>
  <c r="F1646" i="2"/>
  <c r="B1646" i="2" s="1"/>
  <c r="F1642" i="2"/>
  <c r="B1642" i="2" s="1"/>
  <c r="F1638" i="2"/>
  <c r="B1638" i="2" s="1"/>
  <c r="F1634" i="2"/>
  <c r="B1634" i="2" s="1"/>
  <c r="F1630" i="2"/>
  <c r="B1630" i="2" s="1"/>
  <c r="F1626" i="2"/>
  <c r="B1626" i="2" s="1"/>
  <c r="F1622" i="2"/>
  <c r="B1622" i="2" s="1"/>
  <c r="F1618" i="2"/>
  <c r="B1618" i="2" s="1"/>
  <c r="F1614" i="2"/>
  <c r="B1614" i="2" s="1"/>
  <c r="F1610" i="2"/>
  <c r="B1610" i="2" s="1"/>
  <c r="F1606" i="2"/>
  <c r="B1606" i="2" s="1"/>
  <c r="F1602" i="2"/>
  <c r="B1602" i="2" s="1"/>
  <c r="F1598" i="2"/>
  <c r="B1598" i="2" s="1"/>
  <c r="F1594" i="2"/>
  <c r="B1594" i="2" s="1"/>
  <c r="F1870" i="2"/>
  <c r="B1870" i="2" s="1"/>
  <c r="F1706" i="2"/>
  <c r="B1706" i="2" s="1"/>
  <c r="F1573" i="2"/>
  <c r="B1573" i="2" s="1"/>
  <c r="F1566" i="2"/>
  <c r="B1566" i="2" s="1"/>
  <c r="F1562" i="2"/>
  <c r="B1562" i="2" s="1"/>
  <c r="F1558" i="2"/>
  <c r="B1558" i="2" s="1"/>
  <c r="F1554" i="2"/>
  <c r="B1554" i="2" s="1"/>
  <c r="F1550" i="2"/>
  <c r="B1550" i="2" s="1"/>
  <c r="F1546" i="2"/>
  <c r="B1546" i="2" s="1"/>
  <c r="F1542" i="2"/>
  <c r="B1542" i="2" s="1"/>
  <c r="F1538" i="2"/>
  <c r="B1538" i="2" s="1"/>
  <c r="F1534" i="2"/>
  <c r="B1534" i="2" s="1"/>
  <c r="F1530" i="2"/>
  <c r="B1530" i="2" s="1"/>
  <c r="F1526" i="2"/>
  <c r="B1526" i="2" s="1"/>
  <c r="F1522" i="2"/>
  <c r="B1522" i="2" s="1"/>
  <c r="F1518" i="2"/>
  <c r="B1518" i="2" s="1"/>
  <c r="F1514" i="2"/>
  <c r="B1514" i="2" s="1"/>
  <c r="F1510" i="2"/>
  <c r="B1510" i="2" s="1"/>
  <c r="F1506" i="2"/>
  <c r="B1506" i="2" s="1"/>
  <c r="F1502" i="2"/>
  <c r="B1502" i="2" s="1"/>
  <c r="F1498" i="2"/>
  <c r="B1498" i="2" s="1"/>
  <c r="F1494" i="2"/>
  <c r="B1494" i="2" s="1"/>
  <c r="F1490" i="2"/>
  <c r="B1490" i="2" s="1"/>
  <c r="F1486" i="2"/>
  <c r="B1486" i="2" s="1"/>
  <c r="F1482" i="2"/>
  <c r="B1482" i="2" s="1"/>
  <c r="F1478" i="2"/>
  <c r="B1478" i="2" s="1"/>
  <c r="F1474" i="2"/>
  <c r="B1474" i="2" s="1"/>
  <c r="F1470" i="2"/>
  <c r="B1470" i="2" s="1"/>
  <c r="F1466" i="2"/>
  <c r="B1466" i="2" s="1"/>
  <c r="F1462" i="2"/>
  <c r="B1462" i="2" s="1"/>
  <c r="F1458" i="2"/>
  <c r="B1458" i="2" s="1"/>
  <c r="F1454" i="2"/>
  <c r="B1454" i="2" s="1"/>
  <c r="F1450" i="2"/>
  <c r="B1450" i="2" s="1"/>
  <c r="F1446" i="2"/>
  <c r="B1446" i="2" s="1"/>
  <c r="F1442" i="2"/>
  <c r="B1442" i="2" s="1"/>
  <c r="F1438" i="2"/>
  <c r="B1438" i="2" s="1"/>
  <c r="F1434" i="2"/>
  <c r="B1434" i="2" s="1"/>
  <c r="F1430" i="2"/>
  <c r="B1430" i="2" s="1"/>
  <c r="F1426" i="2"/>
  <c r="B1426" i="2" s="1"/>
  <c r="F1422" i="2"/>
  <c r="B1422" i="2" s="1"/>
  <c r="F1418" i="2"/>
  <c r="B1418" i="2" s="1"/>
  <c r="F1414" i="2"/>
  <c r="B1414" i="2" s="1"/>
  <c r="F1410" i="2"/>
  <c r="B1410" i="2" s="1"/>
  <c r="F1406" i="2"/>
  <c r="B1406" i="2" s="1"/>
  <c r="F1402" i="2"/>
  <c r="B1402" i="2" s="1"/>
  <c r="F1398" i="2"/>
  <c r="B1398" i="2" s="1"/>
  <c r="F1394" i="2"/>
  <c r="B1394" i="2" s="1"/>
  <c r="F1390" i="2"/>
  <c r="B1390" i="2" s="1"/>
  <c r="F1386" i="2"/>
  <c r="B1386" i="2" s="1"/>
  <c r="F1382" i="2"/>
  <c r="B1382" i="2" s="1"/>
  <c r="F1709" i="2"/>
  <c r="B1709" i="2" s="1"/>
  <c r="F1592" i="2"/>
  <c r="B1592" i="2" s="1"/>
  <c r="F1585" i="2"/>
  <c r="B1585" i="2" s="1"/>
  <c r="F1580" i="2"/>
  <c r="B1580" i="2" s="1"/>
  <c r="F1577" i="2"/>
  <c r="B1577" i="2" s="1"/>
  <c r="F1570" i="2"/>
  <c r="B1570" i="2" s="1"/>
  <c r="F1590" i="2"/>
  <c r="B1590" i="2" s="1"/>
  <c r="F1574" i="2"/>
  <c r="B1574" i="2" s="1"/>
  <c r="F1567" i="2"/>
  <c r="B1567" i="2" s="1"/>
  <c r="F1563" i="2"/>
  <c r="B1563" i="2" s="1"/>
  <c r="F1559" i="2"/>
  <c r="B1559" i="2" s="1"/>
  <c r="F1555" i="2"/>
  <c r="B1555" i="2" s="1"/>
  <c r="F1551" i="2"/>
  <c r="B1551" i="2" s="1"/>
  <c r="F1547" i="2"/>
  <c r="B1547" i="2" s="1"/>
  <c r="F1543" i="2"/>
  <c r="B1543" i="2" s="1"/>
  <c r="F1539" i="2"/>
  <c r="B1539" i="2" s="1"/>
  <c r="F1535" i="2"/>
  <c r="B1535" i="2" s="1"/>
  <c r="F1531" i="2"/>
  <c r="B1531" i="2" s="1"/>
  <c r="F1527" i="2"/>
  <c r="B1527" i="2" s="1"/>
  <c r="F1523" i="2"/>
  <c r="B1523" i="2" s="1"/>
  <c r="F1519" i="2"/>
  <c r="B1519" i="2" s="1"/>
  <c r="F1515" i="2"/>
  <c r="B1515" i="2" s="1"/>
  <c r="F1511" i="2"/>
  <c r="B1511" i="2" s="1"/>
  <c r="F1507" i="2"/>
  <c r="B1507" i="2" s="1"/>
  <c r="F1503" i="2"/>
  <c r="B1503" i="2" s="1"/>
  <c r="F1499" i="2"/>
  <c r="B1499" i="2" s="1"/>
  <c r="F1495" i="2"/>
  <c r="B1495" i="2" s="1"/>
  <c r="F1491" i="2"/>
  <c r="B1491" i="2" s="1"/>
  <c r="F1487" i="2"/>
  <c r="B1487" i="2" s="1"/>
  <c r="F1483" i="2"/>
  <c r="B1483" i="2" s="1"/>
  <c r="F1479" i="2"/>
  <c r="B1479" i="2" s="1"/>
  <c r="F1475" i="2"/>
  <c r="B1475" i="2" s="1"/>
  <c r="F1471" i="2"/>
  <c r="B1471" i="2" s="1"/>
  <c r="F1467" i="2"/>
  <c r="B1467" i="2" s="1"/>
  <c r="F1463" i="2"/>
  <c r="B1463" i="2" s="1"/>
  <c r="F1459" i="2"/>
  <c r="B1459" i="2" s="1"/>
  <c r="F1455" i="2"/>
  <c r="B1455" i="2" s="1"/>
  <c r="F1451" i="2"/>
  <c r="B1451" i="2" s="1"/>
  <c r="F1447" i="2"/>
  <c r="B1447" i="2" s="1"/>
  <c r="F1443" i="2"/>
  <c r="B1443" i="2" s="1"/>
  <c r="F1439" i="2"/>
  <c r="B1439" i="2" s="1"/>
  <c r="F1435" i="2"/>
  <c r="B1435" i="2" s="1"/>
  <c r="F1431" i="2"/>
  <c r="B1431" i="2" s="1"/>
  <c r="F1427" i="2"/>
  <c r="B1427" i="2" s="1"/>
  <c r="F1423" i="2"/>
  <c r="B1423" i="2" s="1"/>
  <c r="F1419" i="2"/>
  <c r="B1419" i="2" s="1"/>
  <c r="F1415" i="2"/>
  <c r="B1415" i="2" s="1"/>
  <c r="F1411" i="2"/>
  <c r="B1411" i="2" s="1"/>
  <c r="F1407" i="2"/>
  <c r="B1407" i="2" s="1"/>
  <c r="F1403" i="2"/>
  <c r="B1403" i="2" s="1"/>
  <c r="F1399" i="2"/>
  <c r="B1399" i="2" s="1"/>
  <c r="F1395" i="2"/>
  <c r="B1395" i="2" s="1"/>
  <c r="F1391" i="2"/>
  <c r="B1391" i="2" s="1"/>
  <c r="F1387" i="2"/>
  <c r="B1387" i="2" s="1"/>
  <c r="F1383" i="2"/>
  <c r="B1383" i="2" s="1"/>
  <c r="F1834" i="2"/>
  <c r="B1834" i="2" s="1"/>
  <c r="F1588" i="2"/>
  <c r="B1588" i="2" s="1"/>
  <c r="F1578" i="2"/>
  <c r="B1578" i="2" s="1"/>
  <c r="F1571" i="2"/>
  <c r="B1571" i="2" s="1"/>
  <c r="F1586" i="2"/>
  <c r="B1586" i="2" s="1"/>
  <c r="F1581" i="2"/>
  <c r="B1581" i="2" s="1"/>
  <c r="F1575" i="2"/>
  <c r="B1575" i="2" s="1"/>
  <c r="F1564" i="2"/>
  <c r="B1564" i="2" s="1"/>
  <c r="F1560" i="2"/>
  <c r="B1560" i="2" s="1"/>
  <c r="F1556" i="2"/>
  <c r="B1556" i="2" s="1"/>
  <c r="F1552" i="2"/>
  <c r="B1552" i="2" s="1"/>
  <c r="F1548" i="2"/>
  <c r="B1548" i="2" s="1"/>
  <c r="F1544" i="2"/>
  <c r="B1544" i="2" s="1"/>
  <c r="F1540" i="2"/>
  <c r="B1540" i="2" s="1"/>
  <c r="F1536" i="2"/>
  <c r="B1536" i="2" s="1"/>
  <c r="F1532" i="2"/>
  <c r="B1532" i="2" s="1"/>
  <c r="F1528" i="2"/>
  <c r="B1528" i="2" s="1"/>
  <c r="F1524" i="2"/>
  <c r="B1524" i="2" s="1"/>
  <c r="F1520" i="2"/>
  <c r="B1520" i="2" s="1"/>
  <c r="F1516" i="2"/>
  <c r="B1516" i="2" s="1"/>
  <c r="F1512" i="2"/>
  <c r="B1512" i="2" s="1"/>
  <c r="F1508" i="2"/>
  <c r="B1508" i="2" s="1"/>
  <c r="F1504" i="2"/>
  <c r="B1504" i="2" s="1"/>
  <c r="F1500" i="2"/>
  <c r="B1500" i="2" s="1"/>
  <c r="F1496" i="2"/>
  <c r="B1496" i="2" s="1"/>
  <c r="F1492" i="2"/>
  <c r="B1492" i="2" s="1"/>
  <c r="F1488" i="2"/>
  <c r="B1488" i="2" s="1"/>
  <c r="F1484" i="2"/>
  <c r="B1484" i="2" s="1"/>
  <c r="F1480" i="2"/>
  <c r="B1480" i="2" s="1"/>
  <c r="F1476" i="2"/>
  <c r="B1476" i="2" s="1"/>
  <c r="F1472" i="2"/>
  <c r="B1472" i="2" s="1"/>
  <c r="F1468" i="2"/>
  <c r="B1468" i="2" s="1"/>
  <c r="F1464" i="2"/>
  <c r="B1464" i="2" s="1"/>
  <c r="F1460" i="2"/>
  <c r="B1460" i="2" s="1"/>
  <c r="F1456" i="2"/>
  <c r="B1456" i="2" s="1"/>
  <c r="F1452" i="2"/>
  <c r="B1452" i="2" s="1"/>
  <c r="F1448" i="2"/>
  <c r="B1448" i="2" s="1"/>
  <c r="F1444" i="2"/>
  <c r="B1444" i="2" s="1"/>
  <c r="F1440" i="2"/>
  <c r="B1440" i="2" s="1"/>
  <c r="F1436" i="2"/>
  <c r="B1436" i="2" s="1"/>
  <c r="F1432" i="2"/>
  <c r="B1432" i="2" s="1"/>
  <c r="F1428" i="2"/>
  <c r="B1428" i="2" s="1"/>
  <c r="F1424" i="2"/>
  <c r="B1424" i="2" s="1"/>
  <c r="F1420" i="2"/>
  <c r="B1420" i="2" s="1"/>
  <c r="F1416" i="2"/>
  <c r="B1416" i="2" s="1"/>
  <c r="F1412" i="2"/>
  <c r="B1412" i="2" s="1"/>
  <c r="F1408" i="2"/>
  <c r="B1408" i="2" s="1"/>
  <c r="F1404" i="2"/>
  <c r="B1404" i="2" s="1"/>
  <c r="F1400" i="2"/>
  <c r="B1400" i="2" s="1"/>
  <c r="F1396" i="2"/>
  <c r="B1396" i="2" s="1"/>
  <c r="F1392" i="2"/>
  <c r="B1392" i="2" s="1"/>
  <c r="F1388" i="2"/>
  <c r="B1388" i="2" s="1"/>
  <c r="F1384" i="2"/>
  <c r="B1384" i="2" s="1"/>
  <c r="F1380" i="2"/>
  <c r="B1380" i="2" s="1"/>
  <c r="F1376" i="2"/>
  <c r="B1376" i="2" s="1"/>
  <c r="F1372" i="2"/>
  <c r="B1372" i="2" s="1"/>
  <c r="F1368" i="2"/>
  <c r="B1368" i="2" s="1"/>
  <c r="F1732" i="2"/>
  <c r="B1732" i="2" s="1"/>
  <c r="F1593" i="2"/>
  <c r="B1593" i="2" s="1"/>
  <c r="F1584" i="2"/>
  <c r="B1584" i="2" s="1"/>
  <c r="F1568" i="2"/>
  <c r="B1568" i="2" s="1"/>
  <c r="F1582" i="2"/>
  <c r="B1582" i="2" s="1"/>
  <c r="F1579" i="2"/>
  <c r="B1579" i="2" s="1"/>
  <c r="F1572" i="2"/>
  <c r="B1572" i="2" s="1"/>
  <c r="F1565" i="2"/>
  <c r="B1565" i="2" s="1"/>
  <c r="F1561" i="2"/>
  <c r="B1561" i="2" s="1"/>
  <c r="F1557" i="2"/>
  <c r="B1557" i="2" s="1"/>
  <c r="F1553" i="2"/>
  <c r="B1553" i="2" s="1"/>
  <c r="F1549" i="2"/>
  <c r="B1549" i="2" s="1"/>
  <c r="F1545" i="2"/>
  <c r="B1545" i="2" s="1"/>
  <c r="F1541" i="2"/>
  <c r="B1541" i="2" s="1"/>
  <c r="F1537" i="2"/>
  <c r="B1537" i="2" s="1"/>
  <c r="F1533" i="2"/>
  <c r="B1533" i="2" s="1"/>
  <c r="F1529" i="2"/>
  <c r="B1529" i="2" s="1"/>
  <c r="F1525" i="2"/>
  <c r="B1525" i="2" s="1"/>
  <c r="F1521" i="2"/>
  <c r="B1521" i="2" s="1"/>
  <c r="F1517" i="2"/>
  <c r="B1517" i="2" s="1"/>
  <c r="F1513" i="2"/>
  <c r="B1513" i="2" s="1"/>
  <c r="F1509" i="2"/>
  <c r="B1509" i="2" s="1"/>
  <c r="F1505" i="2"/>
  <c r="B1505" i="2" s="1"/>
  <c r="F1501" i="2"/>
  <c r="B1501" i="2" s="1"/>
  <c r="F1497" i="2"/>
  <c r="B1497" i="2" s="1"/>
  <c r="F1493" i="2"/>
  <c r="B1493" i="2" s="1"/>
  <c r="F1489" i="2"/>
  <c r="B1489" i="2" s="1"/>
  <c r="F1485" i="2"/>
  <c r="B1485" i="2" s="1"/>
  <c r="F1481" i="2"/>
  <c r="B1481" i="2" s="1"/>
  <c r="F1477" i="2"/>
  <c r="B1477" i="2" s="1"/>
  <c r="F1473" i="2"/>
  <c r="B1473" i="2" s="1"/>
  <c r="F1469" i="2"/>
  <c r="B1469" i="2" s="1"/>
  <c r="F1465" i="2"/>
  <c r="B1465" i="2" s="1"/>
  <c r="F1461" i="2"/>
  <c r="B1461" i="2" s="1"/>
  <c r="F1457" i="2"/>
  <c r="B1457" i="2" s="1"/>
  <c r="F1453" i="2"/>
  <c r="B1453" i="2" s="1"/>
  <c r="F1449" i="2"/>
  <c r="B1449" i="2" s="1"/>
  <c r="F1445" i="2"/>
  <c r="B1445" i="2" s="1"/>
  <c r="F1441" i="2"/>
  <c r="B1441" i="2" s="1"/>
  <c r="F1437" i="2"/>
  <c r="B1437" i="2" s="1"/>
  <c r="F1433" i="2"/>
  <c r="B1433" i="2" s="1"/>
  <c r="F1429" i="2"/>
  <c r="B1429" i="2" s="1"/>
  <c r="F1425" i="2"/>
  <c r="B1425" i="2" s="1"/>
  <c r="F1421" i="2"/>
  <c r="B1421" i="2" s="1"/>
  <c r="F1417" i="2"/>
  <c r="B1417" i="2" s="1"/>
  <c r="F1413" i="2"/>
  <c r="B1413" i="2" s="1"/>
  <c r="F1409" i="2"/>
  <c r="B1409" i="2" s="1"/>
  <c r="F1405" i="2"/>
  <c r="B1405" i="2" s="1"/>
  <c r="F1401" i="2"/>
  <c r="B1401" i="2" s="1"/>
  <c r="F1397" i="2"/>
  <c r="B1397" i="2" s="1"/>
  <c r="F1393" i="2"/>
  <c r="B1393" i="2" s="1"/>
  <c r="F1389" i="2"/>
  <c r="B1389" i="2" s="1"/>
  <c r="F1385" i="2"/>
  <c r="B1385" i="2" s="1"/>
  <c r="F1381" i="2"/>
  <c r="B1381" i="2" s="1"/>
  <c r="F1377" i="2"/>
  <c r="B1377" i="2" s="1"/>
  <c r="F1373" i="2"/>
  <c r="B1373" i="2" s="1"/>
  <c r="F1369" i="2"/>
  <c r="B1369" i="2" s="1"/>
  <c r="F1365" i="2"/>
  <c r="B1365" i="2" s="1"/>
  <c r="F1361" i="2"/>
  <c r="B1361" i="2" s="1"/>
  <c r="F1703" i="2"/>
  <c r="B1703" i="2" s="1"/>
  <c r="F1367" i="2"/>
  <c r="B1367" i="2" s="1"/>
  <c r="F1360" i="2"/>
  <c r="B1360" i="2" s="1"/>
  <c r="F1358" i="2"/>
  <c r="B1358" i="2" s="1"/>
  <c r="F1355" i="2"/>
  <c r="B1355" i="2" s="1"/>
  <c r="F1352" i="2"/>
  <c r="B1352" i="2" s="1"/>
  <c r="F1349" i="2"/>
  <c r="B1349" i="2" s="1"/>
  <c r="F1339" i="2"/>
  <c r="B1339" i="2" s="1"/>
  <c r="F1336" i="2"/>
  <c r="B1336" i="2" s="1"/>
  <c r="F1333" i="2"/>
  <c r="B1333" i="2" s="1"/>
  <c r="F1322" i="2"/>
  <c r="B1322" i="2" s="1"/>
  <c r="F1315" i="2"/>
  <c r="B1315" i="2" s="1"/>
  <c r="F1308" i="2"/>
  <c r="B1308" i="2" s="1"/>
  <c r="F1301" i="2"/>
  <c r="B1301" i="2" s="1"/>
  <c r="F1290" i="2"/>
  <c r="B1290" i="2" s="1"/>
  <c r="F1283" i="2"/>
  <c r="B1283" i="2" s="1"/>
  <c r="F1276" i="2"/>
  <c r="B1276" i="2" s="1"/>
  <c r="F1272" i="2"/>
  <c r="B1272" i="2" s="1"/>
  <c r="F1268" i="2"/>
  <c r="B1268" i="2" s="1"/>
  <c r="F1264" i="2"/>
  <c r="B1264" i="2" s="1"/>
  <c r="F1260" i="2"/>
  <c r="B1260" i="2" s="1"/>
  <c r="F1256" i="2"/>
  <c r="B1256" i="2" s="1"/>
  <c r="F1252" i="2"/>
  <c r="B1252" i="2" s="1"/>
  <c r="F1248" i="2"/>
  <c r="B1248" i="2" s="1"/>
  <c r="F1244" i="2"/>
  <c r="B1244" i="2" s="1"/>
  <c r="F1240" i="2"/>
  <c r="B1240" i="2" s="1"/>
  <c r="F1236" i="2"/>
  <c r="B1236" i="2" s="1"/>
  <c r="F1232" i="2"/>
  <c r="B1232" i="2" s="1"/>
  <c r="F1228" i="2"/>
  <c r="B1228" i="2" s="1"/>
  <c r="F1224" i="2"/>
  <c r="B1224" i="2" s="1"/>
  <c r="F1220" i="2"/>
  <c r="B1220" i="2" s="1"/>
  <c r="F1216" i="2"/>
  <c r="B1216" i="2" s="1"/>
  <c r="F1212" i="2"/>
  <c r="B1212" i="2" s="1"/>
  <c r="F1208" i="2"/>
  <c r="B1208" i="2" s="1"/>
  <c r="F1204" i="2"/>
  <c r="B1204" i="2" s="1"/>
  <c r="F1200" i="2"/>
  <c r="B1200" i="2" s="1"/>
  <c r="F1196" i="2"/>
  <c r="B1196" i="2" s="1"/>
  <c r="F1192" i="2"/>
  <c r="B1192" i="2" s="1"/>
  <c r="F1188" i="2"/>
  <c r="B1188" i="2" s="1"/>
  <c r="F1184" i="2"/>
  <c r="B1184" i="2" s="1"/>
  <c r="F1180" i="2"/>
  <c r="B1180" i="2" s="1"/>
  <c r="F1176" i="2"/>
  <c r="B1176" i="2" s="1"/>
  <c r="F1172" i="2"/>
  <c r="B1172" i="2" s="1"/>
  <c r="F1168" i="2"/>
  <c r="B1168" i="2" s="1"/>
  <c r="F1164" i="2"/>
  <c r="B1164" i="2" s="1"/>
  <c r="F1160" i="2"/>
  <c r="B1160" i="2" s="1"/>
  <c r="F1371" i="2"/>
  <c r="B1371" i="2" s="1"/>
  <c r="F1346" i="2"/>
  <c r="B1346" i="2" s="1"/>
  <c r="F1326" i="2"/>
  <c r="B1326" i="2" s="1"/>
  <c r="F1319" i="2"/>
  <c r="B1319" i="2" s="1"/>
  <c r="F1312" i="2"/>
  <c r="B1312" i="2" s="1"/>
  <c r="F1305" i="2"/>
  <c r="B1305" i="2" s="1"/>
  <c r="F1294" i="2"/>
  <c r="B1294" i="2" s="1"/>
  <c r="F1287" i="2"/>
  <c r="B1287" i="2" s="1"/>
  <c r="F1280" i="2"/>
  <c r="B1280" i="2" s="1"/>
  <c r="F1375" i="2"/>
  <c r="B1375" i="2" s="1"/>
  <c r="F1363" i="2"/>
  <c r="B1363" i="2" s="1"/>
  <c r="F1353" i="2"/>
  <c r="B1353" i="2" s="1"/>
  <c r="F1343" i="2"/>
  <c r="B1343" i="2" s="1"/>
  <c r="F1340" i="2"/>
  <c r="B1340" i="2" s="1"/>
  <c r="F1337" i="2"/>
  <c r="B1337" i="2" s="1"/>
  <c r="F1330" i="2"/>
  <c r="B1330" i="2" s="1"/>
  <c r="F1323" i="2"/>
  <c r="B1323" i="2" s="1"/>
  <c r="F1316" i="2"/>
  <c r="B1316" i="2" s="1"/>
  <c r="F1309" i="2"/>
  <c r="B1309" i="2" s="1"/>
  <c r="F1298" i="2"/>
  <c r="B1298" i="2" s="1"/>
  <c r="F1291" i="2"/>
  <c r="B1291" i="2" s="1"/>
  <c r="F1284" i="2"/>
  <c r="B1284" i="2" s="1"/>
  <c r="F1277" i="2"/>
  <c r="B1277" i="2" s="1"/>
  <c r="F1273" i="2"/>
  <c r="B1273" i="2" s="1"/>
  <c r="F1269" i="2"/>
  <c r="B1269" i="2" s="1"/>
  <c r="F1265" i="2"/>
  <c r="B1265" i="2" s="1"/>
  <c r="F1261" i="2"/>
  <c r="B1261" i="2" s="1"/>
  <c r="F1257" i="2"/>
  <c r="B1257" i="2" s="1"/>
  <c r="F1253" i="2"/>
  <c r="B1253" i="2" s="1"/>
  <c r="F1249" i="2"/>
  <c r="B1249" i="2" s="1"/>
  <c r="F1245" i="2"/>
  <c r="B1245" i="2" s="1"/>
  <c r="F1241" i="2"/>
  <c r="B1241" i="2" s="1"/>
  <c r="F1237" i="2"/>
  <c r="B1237" i="2" s="1"/>
  <c r="F1233" i="2"/>
  <c r="B1233" i="2" s="1"/>
  <c r="F1229" i="2"/>
  <c r="B1229" i="2" s="1"/>
  <c r="F1225" i="2"/>
  <c r="B1225" i="2" s="1"/>
  <c r="F1221" i="2"/>
  <c r="B1221" i="2" s="1"/>
  <c r="F1217" i="2"/>
  <c r="B1217" i="2" s="1"/>
  <c r="F1213" i="2"/>
  <c r="B1213" i="2" s="1"/>
  <c r="F1209" i="2"/>
  <c r="B1209" i="2" s="1"/>
  <c r="F1205" i="2"/>
  <c r="B1205" i="2" s="1"/>
  <c r="F1201" i="2"/>
  <c r="B1201" i="2" s="1"/>
  <c r="F1197" i="2"/>
  <c r="B1197" i="2" s="1"/>
  <c r="F1193" i="2"/>
  <c r="B1193" i="2" s="1"/>
  <c r="F1189" i="2"/>
  <c r="B1189" i="2" s="1"/>
  <c r="F1185" i="2"/>
  <c r="B1185" i="2" s="1"/>
  <c r="F1181" i="2"/>
  <c r="B1181" i="2" s="1"/>
  <c r="F1177" i="2"/>
  <c r="B1177" i="2" s="1"/>
  <c r="F1173" i="2"/>
  <c r="B1173" i="2" s="1"/>
  <c r="F1169" i="2"/>
  <c r="B1169" i="2" s="1"/>
  <c r="F1165" i="2"/>
  <c r="B1165" i="2" s="1"/>
  <c r="F1161" i="2"/>
  <c r="B1161" i="2" s="1"/>
  <c r="F1821" i="2"/>
  <c r="B1821" i="2" s="1"/>
  <c r="F1589" i="2"/>
  <c r="B1589" i="2" s="1"/>
  <c r="F1576" i="2"/>
  <c r="B1576" i="2" s="1"/>
  <c r="F1379" i="2"/>
  <c r="B1379" i="2" s="1"/>
  <c r="F1356" i="2"/>
  <c r="B1356" i="2" s="1"/>
  <c r="F1350" i="2"/>
  <c r="B1350" i="2" s="1"/>
  <c r="F1334" i="2"/>
  <c r="B1334" i="2" s="1"/>
  <c r="F1327" i="2"/>
  <c r="B1327" i="2" s="1"/>
  <c r="F1320" i="2"/>
  <c r="B1320" i="2" s="1"/>
  <c r="F1313" i="2"/>
  <c r="B1313" i="2" s="1"/>
  <c r="F1302" i="2"/>
  <c r="B1302" i="2" s="1"/>
  <c r="F1295" i="2"/>
  <c r="B1295" i="2" s="1"/>
  <c r="F1288" i="2"/>
  <c r="B1288" i="2" s="1"/>
  <c r="F1281" i="2"/>
  <c r="B1281" i="2" s="1"/>
  <c r="F1569" i="2"/>
  <c r="B1569" i="2" s="1"/>
  <c r="F1370" i="2"/>
  <c r="B1370" i="2" s="1"/>
  <c r="F1366" i="2"/>
  <c r="B1366" i="2" s="1"/>
  <c r="F1359" i="2"/>
  <c r="B1359" i="2" s="1"/>
  <c r="F1347" i="2"/>
  <c r="B1347" i="2" s="1"/>
  <c r="F1344" i="2"/>
  <c r="B1344" i="2" s="1"/>
  <c r="F1341" i="2"/>
  <c r="B1341" i="2" s="1"/>
  <c r="F1331" i="2"/>
  <c r="B1331" i="2" s="1"/>
  <c r="F1324" i="2"/>
  <c r="B1324" i="2" s="1"/>
  <c r="F1317" i="2"/>
  <c r="B1317" i="2" s="1"/>
  <c r="F1306" i="2"/>
  <c r="B1306" i="2" s="1"/>
  <c r="F1299" i="2"/>
  <c r="B1299" i="2" s="1"/>
  <c r="F1292" i="2"/>
  <c r="B1292" i="2" s="1"/>
  <c r="F1285" i="2"/>
  <c r="B1285" i="2" s="1"/>
  <c r="F1274" i="2"/>
  <c r="B1274" i="2" s="1"/>
  <c r="F1270" i="2"/>
  <c r="B1270" i="2" s="1"/>
  <c r="F1266" i="2"/>
  <c r="B1266" i="2" s="1"/>
  <c r="F1262" i="2"/>
  <c r="B1262" i="2" s="1"/>
  <c r="F1258" i="2"/>
  <c r="B1258" i="2" s="1"/>
  <c r="F1254" i="2"/>
  <c r="B1254" i="2" s="1"/>
  <c r="F1250" i="2"/>
  <c r="B1250" i="2" s="1"/>
  <c r="F1246" i="2"/>
  <c r="B1246" i="2" s="1"/>
  <c r="F1242" i="2"/>
  <c r="B1242" i="2" s="1"/>
  <c r="F1238" i="2"/>
  <c r="B1238" i="2" s="1"/>
  <c r="F1234" i="2"/>
  <c r="B1234" i="2" s="1"/>
  <c r="F1230" i="2"/>
  <c r="B1230" i="2" s="1"/>
  <c r="F1226" i="2"/>
  <c r="B1226" i="2" s="1"/>
  <c r="F1222" i="2"/>
  <c r="B1222" i="2" s="1"/>
  <c r="F1218" i="2"/>
  <c r="B1218" i="2" s="1"/>
  <c r="F1214" i="2"/>
  <c r="B1214" i="2" s="1"/>
  <c r="F1210" i="2"/>
  <c r="B1210" i="2" s="1"/>
  <c r="F1690" i="2"/>
  <c r="B1690" i="2" s="1"/>
  <c r="F1374" i="2"/>
  <c r="B1374" i="2" s="1"/>
  <c r="F1357" i="2"/>
  <c r="B1357" i="2" s="1"/>
  <c r="F1354" i="2"/>
  <c r="B1354" i="2" s="1"/>
  <c r="F1338" i="2"/>
  <c r="B1338" i="2" s="1"/>
  <c r="F1328" i="2"/>
  <c r="B1328" i="2" s="1"/>
  <c r="F1321" i="2"/>
  <c r="B1321" i="2" s="1"/>
  <c r="F1310" i="2"/>
  <c r="B1310" i="2" s="1"/>
  <c r="F1303" i="2"/>
  <c r="B1303" i="2" s="1"/>
  <c r="F1296" i="2"/>
  <c r="B1296" i="2" s="1"/>
  <c r="F1289" i="2"/>
  <c r="B1289" i="2" s="1"/>
  <c r="F1278" i="2"/>
  <c r="B1278" i="2" s="1"/>
  <c r="F1342" i="2"/>
  <c r="B1342" i="2" s="1"/>
  <c r="F1329" i="2"/>
  <c r="B1329" i="2" s="1"/>
  <c r="F1318" i="2"/>
  <c r="B1318" i="2" s="1"/>
  <c r="F1311" i="2"/>
  <c r="B1311" i="2" s="1"/>
  <c r="F1304" i="2"/>
  <c r="B1304" i="2" s="1"/>
  <c r="F1297" i="2"/>
  <c r="B1297" i="2" s="1"/>
  <c r="F1286" i="2"/>
  <c r="B1286" i="2" s="1"/>
  <c r="F1279" i="2"/>
  <c r="B1279" i="2" s="1"/>
  <c r="F1364" i="2"/>
  <c r="B1364" i="2" s="1"/>
  <c r="F1345" i="2"/>
  <c r="B1345" i="2" s="1"/>
  <c r="F1307" i="2"/>
  <c r="B1307" i="2" s="1"/>
  <c r="F1263" i="2"/>
  <c r="B1263" i="2" s="1"/>
  <c r="F1231" i="2"/>
  <c r="B1231" i="2" s="1"/>
  <c r="F1194" i="2"/>
  <c r="B1194" i="2" s="1"/>
  <c r="F1178" i="2"/>
  <c r="B1178" i="2" s="1"/>
  <c r="F1162" i="2"/>
  <c r="B1162" i="2" s="1"/>
  <c r="F1153" i="2"/>
  <c r="B1153" i="2" s="1"/>
  <c r="F1145" i="2"/>
  <c r="B1145" i="2" s="1"/>
  <c r="F1137" i="2"/>
  <c r="B1137" i="2" s="1"/>
  <c r="F1129" i="2"/>
  <c r="B1129" i="2" s="1"/>
  <c r="F1126" i="2"/>
  <c r="B1126" i="2" s="1"/>
  <c r="F1103" i="2"/>
  <c r="B1103" i="2" s="1"/>
  <c r="F1090" i="2"/>
  <c r="B1090" i="2" s="1"/>
  <c r="F1087" i="2"/>
  <c r="B1087" i="2" s="1"/>
  <c r="F1074" i="2"/>
  <c r="B1074" i="2" s="1"/>
  <c r="F1071" i="2"/>
  <c r="B1071" i="2" s="1"/>
  <c r="F1058" i="2"/>
  <c r="B1058" i="2" s="1"/>
  <c r="F1051" i="2"/>
  <c r="B1051" i="2" s="1"/>
  <c r="F1047" i="2"/>
  <c r="B1047" i="2" s="1"/>
  <c r="F1043" i="2"/>
  <c r="B1043" i="2" s="1"/>
  <c r="F1039" i="2"/>
  <c r="B1039" i="2" s="1"/>
  <c r="F1035" i="2"/>
  <c r="B1035" i="2" s="1"/>
  <c r="F1031" i="2"/>
  <c r="B1031" i="2" s="1"/>
  <c r="F1027" i="2"/>
  <c r="B1027" i="2" s="1"/>
  <c r="F1023" i="2"/>
  <c r="B1023" i="2" s="1"/>
  <c r="F1019" i="2"/>
  <c r="B1019" i="2" s="1"/>
  <c r="F1015" i="2"/>
  <c r="B1015" i="2" s="1"/>
  <c r="F1011" i="2"/>
  <c r="B1011" i="2" s="1"/>
  <c r="F1007" i="2"/>
  <c r="B1007" i="2" s="1"/>
  <c r="F1003" i="2"/>
  <c r="B1003" i="2" s="1"/>
  <c r="F999" i="2"/>
  <c r="B999" i="2" s="1"/>
  <c r="F995" i="2"/>
  <c r="B995" i="2" s="1"/>
  <c r="F991" i="2"/>
  <c r="B991" i="2" s="1"/>
  <c r="F987" i="2"/>
  <c r="B987" i="2" s="1"/>
  <c r="F983" i="2"/>
  <c r="B983" i="2" s="1"/>
  <c r="F979" i="2"/>
  <c r="B979" i="2" s="1"/>
  <c r="F975" i="2"/>
  <c r="B975" i="2" s="1"/>
  <c r="F971" i="2"/>
  <c r="B971" i="2" s="1"/>
  <c r="F967" i="2"/>
  <c r="B967" i="2" s="1"/>
  <c r="F963" i="2"/>
  <c r="B963" i="2" s="1"/>
  <c r="F959" i="2"/>
  <c r="B959" i="2" s="1"/>
  <c r="F955" i="2"/>
  <c r="B955" i="2" s="1"/>
  <c r="F951" i="2"/>
  <c r="B951" i="2" s="1"/>
  <c r="F947" i="2"/>
  <c r="B947" i="2" s="1"/>
  <c r="F943" i="2"/>
  <c r="B943" i="2" s="1"/>
  <c r="F939" i="2"/>
  <c r="B939" i="2" s="1"/>
  <c r="F935" i="2"/>
  <c r="B935" i="2" s="1"/>
  <c r="F931" i="2"/>
  <c r="B931" i="2" s="1"/>
  <c r="F927" i="2"/>
  <c r="B927" i="2" s="1"/>
  <c r="F923" i="2"/>
  <c r="B923" i="2" s="1"/>
  <c r="F919" i="2"/>
  <c r="B919" i="2" s="1"/>
  <c r="F915" i="2"/>
  <c r="B915" i="2" s="1"/>
  <c r="F1378" i="2"/>
  <c r="B1378" i="2" s="1"/>
  <c r="F1351" i="2"/>
  <c r="B1351" i="2" s="1"/>
  <c r="F1348" i="2"/>
  <c r="B1348" i="2" s="1"/>
  <c r="F1300" i="2"/>
  <c r="B1300" i="2" s="1"/>
  <c r="F1251" i="2"/>
  <c r="B1251" i="2" s="1"/>
  <c r="F1219" i="2"/>
  <c r="B1219" i="2" s="1"/>
  <c r="F1203" i="2"/>
  <c r="B1203" i="2" s="1"/>
  <c r="F1187" i="2"/>
  <c r="B1187" i="2" s="1"/>
  <c r="F1171" i="2"/>
  <c r="B1171" i="2" s="1"/>
  <c r="F1156" i="2"/>
  <c r="B1156" i="2" s="1"/>
  <c r="F1148" i="2"/>
  <c r="B1148" i="2" s="1"/>
  <c r="F1140" i="2"/>
  <c r="B1140" i="2" s="1"/>
  <c r="F1132" i="2"/>
  <c r="B1132" i="2" s="1"/>
  <c r="F1115" i="2"/>
  <c r="B1115" i="2" s="1"/>
  <c r="F1112" i="2"/>
  <c r="B1112" i="2" s="1"/>
  <c r="F1109" i="2"/>
  <c r="B1109" i="2" s="1"/>
  <c r="F1106" i="2"/>
  <c r="B1106" i="2" s="1"/>
  <c r="F1100" i="2"/>
  <c r="B1100" i="2" s="1"/>
  <c r="F1097" i="2"/>
  <c r="B1097" i="2" s="1"/>
  <c r="F1084" i="2"/>
  <c r="B1084" i="2" s="1"/>
  <c r="F1081" i="2"/>
  <c r="B1081" i="2" s="1"/>
  <c r="F1068" i="2"/>
  <c r="B1068" i="2" s="1"/>
  <c r="F1065" i="2"/>
  <c r="B1065" i="2" s="1"/>
  <c r="F1055" i="2"/>
  <c r="B1055" i="2" s="1"/>
  <c r="F1335" i="2"/>
  <c r="B1335" i="2" s="1"/>
  <c r="F1332" i="2"/>
  <c r="B1332" i="2" s="1"/>
  <c r="F1293" i="2"/>
  <c r="B1293" i="2" s="1"/>
  <c r="F1271" i="2"/>
  <c r="B1271" i="2" s="1"/>
  <c r="F1239" i="2"/>
  <c r="B1239" i="2" s="1"/>
  <c r="F1198" i="2"/>
  <c r="B1198" i="2" s="1"/>
  <c r="F1182" i="2"/>
  <c r="B1182" i="2" s="1"/>
  <c r="F1166" i="2"/>
  <c r="B1166" i="2" s="1"/>
  <c r="F1151" i="2"/>
  <c r="B1151" i="2" s="1"/>
  <c r="F1143" i="2"/>
  <c r="B1143" i="2" s="1"/>
  <c r="F1135" i="2"/>
  <c r="B1135" i="2" s="1"/>
  <c r="F1127" i="2"/>
  <c r="B1127" i="2" s="1"/>
  <c r="F1124" i="2"/>
  <c r="B1124" i="2" s="1"/>
  <c r="F1121" i="2"/>
  <c r="B1121" i="2" s="1"/>
  <c r="F1118" i="2"/>
  <c r="B1118" i="2" s="1"/>
  <c r="F1094" i="2"/>
  <c r="B1094" i="2" s="1"/>
  <c r="F1091" i="2"/>
  <c r="B1091" i="2" s="1"/>
  <c r="F1078" i="2"/>
  <c r="B1078" i="2" s="1"/>
  <c r="F1075" i="2"/>
  <c r="B1075" i="2" s="1"/>
  <c r="F1062" i="2"/>
  <c r="B1062" i="2" s="1"/>
  <c r="F1059" i="2"/>
  <c r="B1059" i="2" s="1"/>
  <c r="F1048" i="2"/>
  <c r="B1048" i="2" s="1"/>
  <c r="F1044" i="2"/>
  <c r="B1044" i="2" s="1"/>
  <c r="F1040" i="2"/>
  <c r="B1040" i="2" s="1"/>
  <c r="F1036" i="2"/>
  <c r="B1036" i="2" s="1"/>
  <c r="F1032" i="2"/>
  <c r="B1032" i="2" s="1"/>
  <c r="F1028" i="2"/>
  <c r="B1028" i="2" s="1"/>
  <c r="F1024" i="2"/>
  <c r="B1024" i="2" s="1"/>
  <c r="F1020" i="2"/>
  <c r="B1020" i="2" s="1"/>
  <c r="F1016" i="2"/>
  <c r="B1016" i="2" s="1"/>
  <c r="F1012" i="2"/>
  <c r="B1012" i="2" s="1"/>
  <c r="F1008" i="2"/>
  <c r="B1008" i="2" s="1"/>
  <c r="F1004" i="2"/>
  <c r="B1004" i="2" s="1"/>
  <c r="F1000" i="2"/>
  <c r="B1000" i="2" s="1"/>
  <c r="F996" i="2"/>
  <c r="B996" i="2" s="1"/>
  <c r="F992" i="2"/>
  <c r="B992" i="2" s="1"/>
  <c r="F988" i="2"/>
  <c r="B988" i="2" s="1"/>
  <c r="F984" i="2"/>
  <c r="B984" i="2" s="1"/>
  <c r="F980" i="2"/>
  <c r="B980" i="2" s="1"/>
  <c r="F976" i="2"/>
  <c r="B976" i="2" s="1"/>
  <c r="F972" i="2"/>
  <c r="B972" i="2" s="1"/>
  <c r="F968" i="2"/>
  <c r="B968" i="2" s="1"/>
  <c r="F964" i="2"/>
  <c r="B964" i="2" s="1"/>
  <c r="F960" i="2"/>
  <c r="B960" i="2" s="1"/>
  <c r="F956" i="2"/>
  <c r="B956" i="2" s="1"/>
  <c r="F952" i="2"/>
  <c r="B952" i="2" s="1"/>
  <c r="F948" i="2"/>
  <c r="B948" i="2" s="1"/>
  <c r="F944" i="2"/>
  <c r="B944" i="2" s="1"/>
  <c r="F940" i="2"/>
  <c r="B940" i="2" s="1"/>
  <c r="F936" i="2"/>
  <c r="B936" i="2" s="1"/>
  <c r="F932" i="2"/>
  <c r="B932" i="2" s="1"/>
  <c r="F928" i="2"/>
  <c r="B928" i="2" s="1"/>
  <c r="F1325" i="2"/>
  <c r="B1325" i="2" s="1"/>
  <c r="F1259" i="2"/>
  <c r="B1259" i="2" s="1"/>
  <c r="F1227" i="2"/>
  <c r="B1227" i="2" s="1"/>
  <c r="F1207" i="2"/>
  <c r="B1207" i="2" s="1"/>
  <c r="F1191" i="2"/>
  <c r="B1191" i="2" s="1"/>
  <c r="F1175" i="2"/>
  <c r="B1175" i="2" s="1"/>
  <c r="F1159" i="2"/>
  <c r="B1159" i="2" s="1"/>
  <c r="F1154" i="2"/>
  <c r="B1154" i="2" s="1"/>
  <c r="F1146" i="2"/>
  <c r="B1146" i="2" s="1"/>
  <c r="F1138" i="2"/>
  <c r="B1138" i="2" s="1"/>
  <c r="F1130" i="2"/>
  <c r="B1130" i="2" s="1"/>
  <c r="F1107" i="2"/>
  <c r="B1107" i="2" s="1"/>
  <c r="F1104" i="2"/>
  <c r="B1104" i="2" s="1"/>
  <c r="F1101" i="2"/>
  <c r="B1101" i="2" s="1"/>
  <c r="F1088" i="2"/>
  <c r="B1088" i="2" s="1"/>
  <c r="F1085" i="2"/>
  <c r="B1085" i="2" s="1"/>
  <c r="F1072" i="2"/>
  <c r="B1072" i="2" s="1"/>
  <c r="F1069" i="2"/>
  <c r="B1069" i="2" s="1"/>
  <c r="F1052" i="2"/>
  <c r="B1052" i="2" s="1"/>
  <c r="F1247" i="2"/>
  <c r="B1247" i="2" s="1"/>
  <c r="F1215" i="2"/>
  <c r="B1215" i="2" s="1"/>
  <c r="F1202" i="2"/>
  <c r="B1202" i="2" s="1"/>
  <c r="F1186" i="2"/>
  <c r="B1186" i="2" s="1"/>
  <c r="F1170" i="2"/>
  <c r="B1170" i="2" s="1"/>
  <c r="F1157" i="2"/>
  <c r="B1157" i="2" s="1"/>
  <c r="F1149" i="2"/>
  <c r="B1149" i="2" s="1"/>
  <c r="F1141" i="2"/>
  <c r="B1141" i="2" s="1"/>
  <c r="F1133" i="2"/>
  <c r="B1133" i="2" s="1"/>
  <c r="F1119" i="2"/>
  <c r="B1119" i="2" s="1"/>
  <c r="F1116" i="2"/>
  <c r="B1116" i="2" s="1"/>
  <c r="F1113" i="2"/>
  <c r="B1113" i="2" s="1"/>
  <c r="F1110" i="2"/>
  <c r="B1110" i="2" s="1"/>
  <c r="F1098" i="2"/>
  <c r="B1098" i="2" s="1"/>
  <c r="F1095" i="2"/>
  <c r="B1095" i="2" s="1"/>
  <c r="F1082" i="2"/>
  <c r="B1082" i="2" s="1"/>
  <c r="F1079" i="2"/>
  <c r="B1079" i="2" s="1"/>
  <c r="F1066" i="2"/>
  <c r="B1066" i="2" s="1"/>
  <c r="F1063" i="2"/>
  <c r="B1063" i="2" s="1"/>
  <c r="F1056" i="2"/>
  <c r="B1056" i="2" s="1"/>
  <c r="F1049" i="2"/>
  <c r="B1049" i="2" s="1"/>
  <c r="F1045" i="2"/>
  <c r="B1045" i="2" s="1"/>
  <c r="F1041" i="2"/>
  <c r="B1041" i="2" s="1"/>
  <c r="F1037" i="2"/>
  <c r="B1037" i="2" s="1"/>
  <c r="F1033" i="2"/>
  <c r="B1033" i="2" s="1"/>
  <c r="F1029" i="2"/>
  <c r="B1029" i="2" s="1"/>
  <c r="F1025" i="2"/>
  <c r="B1025" i="2" s="1"/>
  <c r="F1021" i="2"/>
  <c r="B1021" i="2" s="1"/>
  <c r="F1017" i="2"/>
  <c r="B1017" i="2" s="1"/>
  <c r="F1013" i="2"/>
  <c r="B1013" i="2" s="1"/>
  <c r="F1009" i="2"/>
  <c r="B1009" i="2" s="1"/>
  <c r="F1005" i="2"/>
  <c r="B1005" i="2" s="1"/>
  <c r="F1001" i="2"/>
  <c r="B1001" i="2" s="1"/>
  <c r="F997" i="2"/>
  <c r="B997" i="2" s="1"/>
  <c r="F993" i="2"/>
  <c r="B993" i="2" s="1"/>
  <c r="F989" i="2"/>
  <c r="B989" i="2" s="1"/>
  <c r="F985" i="2"/>
  <c r="B985" i="2" s="1"/>
  <c r="F981" i="2"/>
  <c r="B981" i="2" s="1"/>
  <c r="F977" i="2"/>
  <c r="B977" i="2" s="1"/>
  <c r="F973" i="2"/>
  <c r="B973" i="2" s="1"/>
  <c r="F969" i="2"/>
  <c r="B969" i="2" s="1"/>
  <c r="F965" i="2"/>
  <c r="B965" i="2" s="1"/>
  <c r="F961" i="2"/>
  <c r="B961" i="2" s="1"/>
  <c r="F957" i="2"/>
  <c r="B957" i="2" s="1"/>
  <c r="F953" i="2"/>
  <c r="B953" i="2" s="1"/>
  <c r="F949" i="2"/>
  <c r="B949" i="2" s="1"/>
  <c r="F945" i="2"/>
  <c r="B945" i="2" s="1"/>
  <c r="F941" i="2"/>
  <c r="B941" i="2" s="1"/>
  <c r="F937" i="2"/>
  <c r="B937" i="2" s="1"/>
  <c r="F933" i="2"/>
  <c r="B933" i="2" s="1"/>
  <c r="F929" i="2"/>
  <c r="B929" i="2" s="1"/>
  <c r="F925" i="2"/>
  <c r="B925" i="2" s="1"/>
  <c r="F921" i="2"/>
  <c r="B921" i="2" s="1"/>
  <c r="F917" i="2"/>
  <c r="B917" i="2" s="1"/>
  <c r="F1362" i="2"/>
  <c r="B1362" i="2" s="1"/>
  <c r="F1267" i="2"/>
  <c r="B1267" i="2" s="1"/>
  <c r="F1235" i="2"/>
  <c r="B1235" i="2" s="1"/>
  <c r="F1195" i="2"/>
  <c r="B1195" i="2" s="1"/>
  <c r="F1179" i="2"/>
  <c r="B1179" i="2" s="1"/>
  <c r="F1163" i="2"/>
  <c r="B1163" i="2" s="1"/>
  <c r="F1152" i="2"/>
  <c r="B1152" i="2" s="1"/>
  <c r="F1144" i="2"/>
  <c r="B1144" i="2" s="1"/>
  <c r="F1136" i="2"/>
  <c r="B1136" i="2" s="1"/>
  <c r="F1128" i="2"/>
  <c r="B1128" i="2" s="1"/>
  <c r="F1125" i="2"/>
  <c r="B1125" i="2" s="1"/>
  <c r="F1122" i="2"/>
  <c r="B1122" i="2" s="1"/>
  <c r="F1092" i="2"/>
  <c r="B1092" i="2" s="1"/>
  <c r="F1089" i="2"/>
  <c r="B1089" i="2" s="1"/>
  <c r="F1076" i="2"/>
  <c r="B1076" i="2" s="1"/>
  <c r="F1073" i="2"/>
  <c r="B1073" i="2" s="1"/>
  <c r="F1060" i="2"/>
  <c r="B1060" i="2" s="1"/>
  <c r="F1053" i="2"/>
  <c r="B1053" i="2" s="1"/>
  <c r="F1282" i="2"/>
  <c r="B1282" i="2" s="1"/>
  <c r="F1255" i="2"/>
  <c r="B1255" i="2" s="1"/>
  <c r="F1223" i="2"/>
  <c r="B1223" i="2" s="1"/>
  <c r="F1206" i="2"/>
  <c r="B1206" i="2" s="1"/>
  <c r="F1190" i="2"/>
  <c r="B1190" i="2" s="1"/>
  <c r="F1174" i="2"/>
  <c r="B1174" i="2" s="1"/>
  <c r="F1155" i="2"/>
  <c r="B1155" i="2" s="1"/>
  <c r="F1147" i="2"/>
  <c r="B1147" i="2" s="1"/>
  <c r="F1139" i="2"/>
  <c r="B1139" i="2" s="1"/>
  <c r="F1131" i="2"/>
  <c r="B1131" i="2" s="1"/>
  <c r="F1111" i="2"/>
  <c r="B1111" i="2" s="1"/>
  <c r="F1108" i="2"/>
  <c r="B1108" i="2" s="1"/>
  <c r="F1105" i="2"/>
  <c r="B1105" i="2" s="1"/>
  <c r="F1102" i="2"/>
  <c r="B1102" i="2" s="1"/>
  <c r="F1099" i="2"/>
  <c r="B1099" i="2" s="1"/>
  <c r="F1086" i="2"/>
  <c r="B1086" i="2" s="1"/>
  <c r="F1083" i="2"/>
  <c r="B1083" i="2" s="1"/>
  <c r="F1070" i="2"/>
  <c r="B1070" i="2" s="1"/>
  <c r="F1067" i="2"/>
  <c r="B1067" i="2" s="1"/>
  <c r="F1057" i="2"/>
  <c r="B1057" i="2" s="1"/>
  <c r="F1050" i="2"/>
  <c r="B1050" i="2" s="1"/>
  <c r="F1046" i="2"/>
  <c r="B1046" i="2" s="1"/>
  <c r="F1042" i="2"/>
  <c r="B1042" i="2" s="1"/>
  <c r="F1038" i="2"/>
  <c r="B1038" i="2" s="1"/>
  <c r="F1034" i="2"/>
  <c r="B1034" i="2" s="1"/>
  <c r="F1030" i="2"/>
  <c r="B1030" i="2" s="1"/>
  <c r="F1026" i="2"/>
  <c r="B1026" i="2" s="1"/>
  <c r="F1022" i="2"/>
  <c r="B1022" i="2" s="1"/>
  <c r="F1018" i="2"/>
  <c r="B1018" i="2" s="1"/>
  <c r="F1014" i="2"/>
  <c r="B1014" i="2" s="1"/>
  <c r="F1010" i="2"/>
  <c r="B1010" i="2" s="1"/>
  <c r="F1006" i="2"/>
  <c r="B1006" i="2" s="1"/>
  <c r="F1002" i="2"/>
  <c r="B1002" i="2" s="1"/>
  <c r="F998" i="2"/>
  <c r="B998" i="2" s="1"/>
  <c r="F994" i="2"/>
  <c r="B994" i="2" s="1"/>
  <c r="F990" i="2"/>
  <c r="B990" i="2" s="1"/>
  <c r="F986" i="2"/>
  <c r="B986" i="2" s="1"/>
  <c r="F982" i="2"/>
  <c r="B982" i="2" s="1"/>
  <c r="F978" i="2"/>
  <c r="B978" i="2" s="1"/>
  <c r="F974" i="2"/>
  <c r="B974" i="2" s="1"/>
  <c r="F970" i="2"/>
  <c r="B970" i="2" s="1"/>
  <c r="F966" i="2"/>
  <c r="B966" i="2" s="1"/>
  <c r="F962" i="2"/>
  <c r="B962" i="2" s="1"/>
  <c r="F958" i="2"/>
  <c r="B958" i="2" s="1"/>
  <c r="F954" i="2"/>
  <c r="B954" i="2" s="1"/>
  <c r="F1211" i="2"/>
  <c r="B1211" i="2" s="1"/>
  <c r="F1061" i="2"/>
  <c r="B1061" i="2" s="1"/>
  <c r="F911" i="2"/>
  <c r="B911" i="2" s="1"/>
  <c r="F908" i="2"/>
  <c r="B908" i="2" s="1"/>
  <c r="F905" i="2"/>
  <c r="B905" i="2" s="1"/>
  <c r="F882" i="2"/>
  <c r="B882" i="2" s="1"/>
  <c r="F879" i="2"/>
  <c r="B879" i="2" s="1"/>
  <c r="F876" i="2"/>
  <c r="B876" i="2" s="1"/>
  <c r="F873" i="2"/>
  <c r="B873" i="2" s="1"/>
  <c r="F870" i="2"/>
  <c r="B870" i="2" s="1"/>
  <c r="F859" i="2"/>
  <c r="B859" i="2" s="1"/>
  <c r="F852" i="2"/>
  <c r="B852" i="2" s="1"/>
  <c r="F845" i="2"/>
  <c r="B845" i="2" s="1"/>
  <c r="F841" i="2"/>
  <c r="B841" i="2" s="1"/>
  <c r="F837" i="2"/>
  <c r="B837" i="2" s="1"/>
  <c r="F833" i="2"/>
  <c r="B833" i="2" s="1"/>
  <c r="F829" i="2"/>
  <c r="B829" i="2" s="1"/>
  <c r="F825" i="2"/>
  <c r="B825" i="2" s="1"/>
  <c r="F821" i="2"/>
  <c r="B821" i="2" s="1"/>
  <c r="F817" i="2"/>
  <c r="B817" i="2" s="1"/>
  <c r="F813" i="2"/>
  <c r="B813" i="2" s="1"/>
  <c r="F809" i="2"/>
  <c r="B809" i="2" s="1"/>
  <c r="F805" i="2"/>
  <c r="B805" i="2" s="1"/>
  <c r="F801" i="2"/>
  <c r="B801" i="2" s="1"/>
  <c r="F797" i="2"/>
  <c r="B797" i="2" s="1"/>
  <c r="F793" i="2"/>
  <c r="B793" i="2" s="1"/>
  <c r="F789" i="2"/>
  <c r="B789" i="2" s="1"/>
  <c r="F785" i="2"/>
  <c r="B785" i="2" s="1"/>
  <c r="F781" i="2"/>
  <c r="B781" i="2" s="1"/>
  <c r="F777" i="2"/>
  <c r="B777" i="2" s="1"/>
  <c r="F773" i="2"/>
  <c r="B773" i="2" s="1"/>
  <c r="F769" i="2"/>
  <c r="B769" i="2" s="1"/>
  <c r="F765" i="2"/>
  <c r="B765" i="2" s="1"/>
  <c r="F761" i="2"/>
  <c r="B761" i="2" s="1"/>
  <c r="F757" i="2"/>
  <c r="B757" i="2" s="1"/>
  <c r="F753" i="2"/>
  <c r="B753" i="2" s="1"/>
  <c r="F749" i="2"/>
  <c r="B749" i="2" s="1"/>
  <c r="F745" i="2"/>
  <c r="B745" i="2" s="1"/>
  <c r="F741" i="2"/>
  <c r="B741" i="2" s="1"/>
  <c r="F737" i="2"/>
  <c r="B737" i="2" s="1"/>
  <c r="F733" i="2"/>
  <c r="B733" i="2" s="1"/>
  <c r="F729" i="2"/>
  <c r="B729" i="2" s="1"/>
  <c r="F725" i="2"/>
  <c r="B725" i="2" s="1"/>
  <c r="F721" i="2"/>
  <c r="B721" i="2" s="1"/>
  <c r="F717" i="2"/>
  <c r="B717" i="2" s="1"/>
  <c r="F713" i="2"/>
  <c r="B713" i="2" s="1"/>
  <c r="F709" i="2"/>
  <c r="B709" i="2" s="1"/>
  <c r="F705" i="2"/>
  <c r="B705" i="2" s="1"/>
  <c r="F701" i="2"/>
  <c r="B701" i="2" s="1"/>
  <c r="F1167" i="2"/>
  <c r="B1167" i="2" s="1"/>
  <c r="F1077" i="2"/>
  <c r="B1077" i="2" s="1"/>
  <c r="F1064" i="2"/>
  <c r="B1064" i="2" s="1"/>
  <c r="F1054" i="2"/>
  <c r="B1054" i="2" s="1"/>
  <c r="F946" i="2"/>
  <c r="B946" i="2" s="1"/>
  <c r="F938" i="2"/>
  <c r="B938" i="2" s="1"/>
  <c r="F930" i="2"/>
  <c r="B930" i="2" s="1"/>
  <c r="F894" i="2"/>
  <c r="B894" i="2" s="1"/>
  <c r="F891" i="2"/>
  <c r="B891" i="2" s="1"/>
  <c r="F888" i="2"/>
  <c r="B888" i="2" s="1"/>
  <c r="F885" i="2"/>
  <c r="B885" i="2" s="1"/>
  <c r="F863" i="2"/>
  <c r="B863" i="2" s="1"/>
  <c r="F856" i="2"/>
  <c r="B856" i="2" s="1"/>
  <c r="F849" i="2"/>
  <c r="B849" i="2" s="1"/>
  <c r="F1314" i="2"/>
  <c r="B1314" i="2" s="1"/>
  <c r="F1275" i="2"/>
  <c r="B1275" i="2" s="1"/>
  <c r="F1142" i="2"/>
  <c r="B1142" i="2" s="1"/>
  <c r="F1093" i="2"/>
  <c r="B1093" i="2" s="1"/>
  <c r="F1080" i="2"/>
  <c r="B1080" i="2" s="1"/>
  <c r="F914" i="2"/>
  <c r="B914" i="2" s="1"/>
  <c r="F906" i="2"/>
  <c r="B906" i="2" s="1"/>
  <c r="F903" i="2"/>
  <c r="B903" i="2" s="1"/>
  <c r="F900" i="2"/>
  <c r="B900" i="2" s="1"/>
  <c r="F897" i="2"/>
  <c r="B897" i="2" s="1"/>
  <c r="F874" i="2"/>
  <c r="B874" i="2" s="1"/>
  <c r="F867" i="2"/>
  <c r="B867" i="2" s="1"/>
  <c r="F860" i="2"/>
  <c r="B860" i="2" s="1"/>
  <c r="F853" i="2"/>
  <c r="B853" i="2" s="1"/>
  <c r="F846" i="2"/>
  <c r="B846" i="2" s="1"/>
  <c r="F842" i="2"/>
  <c r="B842" i="2" s="1"/>
  <c r="F838" i="2"/>
  <c r="B838" i="2" s="1"/>
  <c r="F834" i="2"/>
  <c r="B834" i="2" s="1"/>
  <c r="F830" i="2"/>
  <c r="B830" i="2" s="1"/>
  <c r="F826" i="2"/>
  <c r="B826" i="2" s="1"/>
  <c r="F822" i="2"/>
  <c r="B822" i="2" s="1"/>
  <c r="F818" i="2"/>
  <c r="B818" i="2" s="1"/>
  <c r="F814" i="2"/>
  <c r="B814" i="2" s="1"/>
  <c r="F810" i="2"/>
  <c r="B810" i="2" s="1"/>
  <c r="F806" i="2"/>
  <c r="B806" i="2" s="1"/>
  <c r="F802" i="2"/>
  <c r="B802" i="2" s="1"/>
  <c r="F798" i="2"/>
  <c r="B798" i="2" s="1"/>
  <c r="F794" i="2"/>
  <c r="B794" i="2" s="1"/>
  <c r="F790" i="2"/>
  <c r="B790" i="2" s="1"/>
  <c r="F786" i="2"/>
  <c r="B786" i="2" s="1"/>
  <c r="F782" i="2"/>
  <c r="B782" i="2" s="1"/>
  <c r="F778" i="2"/>
  <c r="B778" i="2" s="1"/>
  <c r="F774" i="2"/>
  <c r="B774" i="2" s="1"/>
  <c r="F770" i="2"/>
  <c r="B770" i="2" s="1"/>
  <c r="F766" i="2"/>
  <c r="B766" i="2" s="1"/>
  <c r="F762" i="2"/>
  <c r="B762" i="2" s="1"/>
  <c r="F758" i="2"/>
  <c r="B758" i="2" s="1"/>
  <c r="F754" i="2"/>
  <c r="B754" i="2" s="1"/>
  <c r="F750" i="2"/>
  <c r="B750" i="2" s="1"/>
  <c r="F746" i="2"/>
  <c r="B746" i="2" s="1"/>
  <c r="F742" i="2"/>
  <c r="B742" i="2" s="1"/>
  <c r="F738" i="2"/>
  <c r="B738" i="2" s="1"/>
  <c r="F734" i="2"/>
  <c r="B734" i="2" s="1"/>
  <c r="F730" i="2"/>
  <c r="B730" i="2" s="1"/>
  <c r="F726" i="2"/>
  <c r="B726" i="2" s="1"/>
  <c r="F722" i="2"/>
  <c r="B722" i="2" s="1"/>
  <c r="F718" i="2"/>
  <c r="B718" i="2" s="1"/>
  <c r="F714" i="2"/>
  <c r="B714" i="2" s="1"/>
  <c r="F710" i="2"/>
  <c r="B710" i="2" s="1"/>
  <c r="F706" i="2"/>
  <c r="B706" i="2" s="1"/>
  <c r="F702" i="2"/>
  <c r="B702" i="2" s="1"/>
  <c r="F698" i="2"/>
  <c r="B698" i="2" s="1"/>
  <c r="F694" i="2"/>
  <c r="B694" i="2" s="1"/>
  <c r="F690" i="2"/>
  <c r="B690" i="2" s="1"/>
  <c r="F686" i="2"/>
  <c r="B686" i="2" s="1"/>
  <c r="F1199" i="2"/>
  <c r="B1199" i="2" s="1"/>
  <c r="F1096" i="2"/>
  <c r="B1096" i="2" s="1"/>
  <c r="F918" i="2"/>
  <c r="B918" i="2" s="1"/>
  <c r="F916" i="2"/>
  <c r="B916" i="2" s="1"/>
  <c r="F912" i="2"/>
  <c r="B912" i="2" s="1"/>
  <c r="F909" i="2"/>
  <c r="B909" i="2" s="1"/>
  <c r="F886" i="2"/>
  <c r="B886" i="2" s="1"/>
  <c r="F883" i="2"/>
  <c r="B883" i="2" s="1"/>
  <c r="F880" i="2"/>
  <c r="B880" i="2" s="1"/>
  <c r="F877" i="2"/>
  <c r="B877" i="2" s="1"/>
  <c r="F871" i="2"/>
  <c r="B871" i="2" s="1"/>
  <c r="F864" i="2"/>
  <c r="B864" i="2" s="1"/>
  <c r="F857" i="2"/>
  <c r="B857" i="2" s="1"/>
  <c r="F850" i="2"/>
  <c r="B850" i="2" s="1"/>
  <c r="F1158" i="2"/>
  <c r="B1158" i="2" s="1"/>
  <c r="F1117" i="2"/>
  <c r="B1117" i="2" s="1"/>
  <c r="F1114" i="2"/>
  <c r="B1114" i="2" s="1"/>
  <c r="F922" i="2"/>
  <c r="B922" i="2" s="1"/>
  <c r="F920" i="2"/>
  <c r="B920" i="2" s="1"/>
  <c r="F898" i="2"/>
  <c r="B898" i="2" s="1"/>
  <c r="F895" i="2"/>
  <c r="B895" i="2" s="1"/>
  <c r="F892" i="2"/>
  <c r="B892" i="2" s="1"/>
  <c r="F889" i="2"/>
  <c r="B889" i="2" s="1"/>
  <c r="F868" i="2"/>
  <c r="B868" i="2" s="1"/>
  <c r="F861" i="2"/>
  <c r="B861" i="2" s="1"/>
  <c r="F854" i="2"/>
  <c r="B854" i="2" s="1"/>
  <c r="F843" i="2"/>
  <c r="B843" i="2" s="1"/>
  <c r="F839" i="2"/>
  <c r="B839" i="2" s="1"/>
  <c r="F835" i="2"/>
  <c r="B835" i="2" s="1"/>
  <c r="F831" i="2"/>
  <c r="B831" i="2" s="1"/>
  <c r="F827" i="2"/>
  <c r="B827" i="2" s="1"/>
  <c r="F823" i="2"/>
  <c r="B823" i="2" s="1"/>
  <c r="F819" i="2"/>
  <c r="B819" i="2" s="1"/>
  <c r="F815" i="2"/>
  <c r="B815" i="2" s="1"/>
  <c r="F811" i="2"/>
  <c r="B811" i="2" s="1"/>
  <c r="F807" i="2"/>
  <c r="B807" i="2" s="1"/>
  <c r="F803" i="2"/>
  <c r="B803" i="2" s="1"/>
  <c r="F799" i="2"/>
  <c r="B799" i="2" s="1"/>
  <c r="F795" i="2"/>
  <c r="B795" i="2" s="1"/>
  <c r="F791" i="2"/>
  <c r="B791" i="2" s="1"/>
  <c r="F787" i="2"/>
  <c r="B787" i="2" s="1"/>
  <c r="F783" i="2"/>
  <c r="B783" i="2" s="1"/>
  <c r="F779" i="2"/>
  <c r="B779" i="2" s="1"/>
  <c r="F775" i="2"/>
  <c r="B775" i="2" s="1"/>
  <c r="F771" i="2"/>
  <c r="B771" i="2" s="1"/>
  <c r="F767" i="2"/>
  <c r="B767" i="2" s="1"/>
  <c r="F763" i="2"/>
  <c r="B763" i="2" s="1"/>
  <c r="F759" i="2"/>
  <c r="B759" i="2" s="1"/>
  <c r="F755" i="2"/>
  <c r="B755" i="2" s="1"/>
  <c r="F751" i="2"/>
  <c r="B751" i="2" s="1"/>
  <c r="F747" i="2"/>
  <c r="B747" i="2" s="1"/>
  <c r="F743" i="2"/>
  <c r="B743" i="2" s="1"/>
  <c r="F739" i="2"/>
  <c r="B739" i="2" s="1"/>
  <c r="F735" i="2"/>
  <c r="B735" i="2" s="1"/>
  <c r="F731" i="2"/>
  <c r="B731" i="2" s="1"/>
  <c r="F727" i="2"/>
  <c r="B727" i="2" s="1"/>
  <c r="F723" i="2"/>
  <c r="B723" i="2" s="1"/>
  <c r="F719" i="2"/>
  <c r="B719" i="2" s="1"/>
  <c r="F715" i="2"/>
  <c r="B715" i="2" s="1"/>
  <c r="F711" i="2"/>
  <c r="B711" i="2" s="1"/>
  <c r="F707" i="2"/>
  <c r="B707" i="2" s="1"/>
  <c r="F703" i="2"/>
  <c r="B703" i="2" s="1"/>
  <c r="F699" i="2"/>
  <c r="B699" i="2" s="1"/>
  <c r="F695" i="2"/>
  <c r="B695" i="2" s="1"/>
  <c r="F691" i="2"/>
  <c r="B691" i="2" s="1"/>
  <c r="F687" i="2"/>
  <c r="B687" i="2" s="1"/>
  <c r="F683" i="2"/>
  <c r="B683" i="2" s="1"/>
  <c r="F679" i="2"/>
  <c r="B679" i="2" s="1"/>
  <c r="F1243" i="2"/>
  <c r="B1243" i="2" s="1"/>
  <c r="F1134" i="2"/>
  <c r="B1134" i="2" s="1"/>
  <c r="F1120" i="2"/>
  <c r="B1120" i="2" s="1"/>
  <c r="F950" i="2"/>
  <c r="B950" i="2" s="1"/>
  <c r="F942" i="2"/>
  <c r="B942" i="2" s="1"/>
  <c r="F934" i="2"/>
  <c r="B934" i="2" s="1"/>
  <c r="F1150" i="2"/>
  <c r="B1150" i="2" s="1"/>
  <c r="F913" i="2"/>
  <c r="B913" i="2" s="1"/>
  <c r="F902" i="2"/>
  <c r="B902" i="2" s="1"/>
  <c r="F899" i="2"/>
  <c r="B899" i="2" s="1"/>
  <c r="F896" i="2"/>
  <c r="B896" i="2" s="1"/>
  <c r="F893" i="2"/>
  <c r="B893" i="2" s="1"/>
  <c r="F1183" i="2"/>
  <c r="B1183" i="2" s="1"/>
  <c r="F910" i="2"/>
  <c r="B910" i="2" s="1"/>
  <c r="F869" i="2"/>
  <c r="B869" i="2" s="1"/>
  <c r="F816" i="2"/>
  <c r="B816" i="2" s="1"/>
  <c r="F784" i="2"/>
  <c r="B784" i="2" s="1"/>
  <c r="F752" i="2"/>
  <c r="B752" i="2" s="1"/>
  <c r="F720" i="2"/>
  <c r="B720" i="2" s="1"/>
  <c r="F684" i="2"/>
  <c r="B684" i="2" s="1"/>
  <c r="F673" i="2"/>
  <c r="B673" i="2" s="1"/>
  <c r="F657" i="2"/>
  <c r="B657" i="2" s="1"/>
  <c r="F641" i="2"/>
  <c r="B641" i="2" s="1"/>
  <c r="F621" i="2"/>
  <c r="B621" i="2" s="1"/>
  <c r="F614" i="2"/>
  <c r="B614" i="2" s="1"/>
  <c r="F610" i="2"/>
  <c r="B610" i="2" s="1"/>
  <c r="F606" i="2"/>
  <c r="B606" i="2" s="1"/>
  <c r="F602" i="2"/>
  <c r="B602" i="2" s="1"/>
  <c r="F598" i="2"/>
  <c r="B598" i="2" s="1"/>
  <c r="F594" i="2"/>
  <c r="B594" i="2" s="1"/>
  <c r="F590" i="2"/>
  <c r="B590" i="2" s="1"/>
  <c r="F586" i="2"/>
  <c r="B586" i="2" s="1"/>
  <c r="F582" i="2"/>
  <c r="B582" i="2" s="1"/>
  <c r="F578" i="2"/>
  <c r="B578" i="2" s="1"/>
  <c r="F574" i="2"/>
  <c r="B574" i="2" s="1"/>
  <c r="F570" i="2"/>
  <c r="B570" i="2" s="1"/>
  <c r="F566" i="2"/>
  <c r="B566" i="2" s="1"/>
  <c r="F562" i="2"/>
  <c r="B562" i="2" s="1"/>
  <c r="F558" i="2"/>
  <c r="B558" i="2" s="1"/>
  <c r="F554" i="2"/>
  <c r="B554" i="2" s="1"/>
  <c r="F550" i="2"/>
  <c r="B550" i="2" s="1"/>
  <c r="F546" i="2"/>
  <c r="B546" i="2" s="1"/>
  <c r="F542" i="2"/>
  <c r="B542" i="2" s="1"/>
  <c r="F538" i="2"/>
  <c r="B538" i="2" s="1"/>
  <c r="F534" i="2"/>
  <c r="B534" i="2" s="1"/>
  <c r="F530" i="2"/>
  <c r="B530" i="2" s="1"/>
  <c r="F526" i="2"/>
  <c r="B526" i="2" s="1"/>
  <c r="F522" i="2"/>
  <c r="B522" i="2" s="1"/>
  <c r="F518" i="2"/>
  <c r="B518" i="2" s="1"/>
  <c r="F514" i="2"/>
  <c r="B514" i="2" s="1"/>
  <c r="F510" i="2"/>
  <c r="B510" i="2" s="1"/>
  <c r="F506" i="2"/>
  <c r="B506" i="2" s="1"/>
  <c r="F502" i="2"/>
  <c r="B502" i="2" s="1"/>
  <c r="F498" i="2"/>
  <c r="B498" i="2" s="1"/>
  <c r="F494" i="2"/>
  <c r="B494" i="2" s="1"/>
  <c r="F490" i="2"/>
  <c r="B490" i="2" s="1"/>
  <c r="F486" i="2"/>
  <c r="B486" i="2" s="1"/>
  <c r="F482" i="2"/>
  <c r="B482" i="2" s="1"/>
  <c r="F478" i="2"/>
  <c r="B478" i="2" s="1"/>
  <c r="F474" i="2"/>
  <c r="B474" i="2" s="1"/>
  <c r="F470" i="2"/>
  <c r="B470" i="2" s="1"/>
  <c r="F907" i="2"/>
  <c r="B907" i="2" s="1"/>
  <c r="F862" i="2"/>
  <c r="B862" i="2" s="1"/>
  <c r="F848" i="2"/>
  <c r="B848" i="2" s="1"/>
  <c r="F828" i="2"/>
  <c r="B828" i="2" s="1"/>
  <c r="F796" i="2"/>
  <c r="B796" i="2" s="1"/>
  <c r="F764" i="2"/>
  <c r="B764" i="2" s="1"/>
  <c r="F732" i="2"/>
  <c r="B732" i="2" s="1"/>
  <c r="F700" i="2"/>
  <c r="B700" i="2" s="1"/>
  <c r="F670" i="2"/>
  <c r="B670" i="2" s="1"/>
  <c r="F667" i="2"/>
  <c r="B667" i="2" s="1"/>
  <c r="F664" i="2"/>
  <c r="B664" i="2" s="1"/>
  <c r="F654" i="2"/>
  <c r="B654" i="2" s="1"/>
  <c r="F651" i="2"/>
  <c r="B651" i="2" s="1"/>
  <c r="F648" i="2"/>
  <c r="B648" i="2" s="1"/>
  <c r="F638" i="2"/>
  <c r="B638" i="2" s="1"/>
  <c r="F635" i="2"/>
  <c r="B635" i="2" s="1"/>
  <c r="F632" i="2"/>
  <c r="B632" i="2" s="1"/>
  <c r="F625" i="2"/>
  <c r="B625" i="2" s="1"/>
  <c r="F618" i="2"/>
  <c r="B618" i="2" s="1"/>
  <c r="F1123" i="2"/>
  <c r="B1123" i="2" s="1"/>
  <c r="F904" i="2"/>
  <c r="B904" i="2" s="1"/>
  <c r="F890" i="2"/>
  <c r="B890" i="2" s="1"/>
  <c r="F887" i="2"/>
  <c r="B887" i="2" s="1"/>
  <c r="F884" i="2"/>
  <c r="B884" i="2" s="1"/>
  <c r="F881" i="2"/>
  <c r="B881" i="2" s="1"/>
  <c r="F855" i="2"/>
  <c r="B855" i="2" s="1"/>
  <c r="F840" i="2"/>
  <c r="B840" i="2" s="1"/>
  <c r="F808" i="2"/>
  <c r="B808" i="2" s="1"/>
  <c r="F776" i="2"/>
  <c r="B776" i="2" s="1"/>
  <c r="F744" i="2"/>
  <c r="B744" i="2" s="1"/>
  <c r="F712" i="2"/>
  <c r="B712" i="2" s="1"/>
  <c r="F677" i="2"/>
  <c r="B677" i="2" s="1"/>
  <c r="F661" i="2"/>
  <c r="B661" i="2" s="1"/>
  <c r="F645" i="2"/>
  <c r="B645" i="2" s="1"/>
  <c r="F629" i="2"/>
  <c r="B629" i="2" s="1"/>
  <c r="F622" i="2"/>
  <c r="B622" i="2" s="1"/>
  <c r="F615" i="2"/>
  <c r="B615" i="2" s="1"/>
  <c r="F611" i="2"/>
  <c r="B611" i="2" s="1"/>
  <c r="F607" i="2"/>
  <c r="B607" i="2" s="1"/>
  <c r="F603" i="2"/>
  <c r="B603" i="2" s="1"/>
  <c r="F599" i="2"/>
  <c r="B599" i="2" s="1"/>
  <c r="F595" i="2"/>
  <c r="B595" i="2" s="1"/>
  <c r="F591" i="2"/>
  <c r="B591" i="2" s="1"/>
  <c r="F587" i="2"/>
  <c r="B587" i="2" s="1"/>
  <c r="F583" i="2"/>
  <c r="B583" i="2" s="1"/>
  <c r="F579" i="2"/>
  <c r="B579" i="2" s="1"/>
  <c r="F575" i="2"/>
  <c r="B575" i="2" s="1"/>
  <c r="F571" i="2"/>
  <c r="B571" i="2" s="1"/>
  <c r="F567" i="2"/>
  <c r="B567" i="2" s="1"/>
  <c r="F563" i="2"/>
  <c r="B563" i="2" s="1"/>
  <c r="F559" i="2"/>
  <c r="B559" i="2" s="1"/>
  <c r="F555" i="2"/>
  <c r="B555" i="2" s="1"/>
  <c r="F551" i="2"/>
  <c r="B551" i="2" s="1"/>
  <c r="F547" i="2"/>
  <c r="B547" i="2" s="1"/>
  <c r="F543" i="2"/>
  <c r="B543" i="2" s="1"/>
  <c r="F539" i="2"/>
  <c r="B539" i="2" s="1"/>
  <c r="F535" i="2"/>
  <c r="B535" i="2" s="1"/>
  <c r="F531" i="2"/>
  <c r="B531" i="2" s="1"/>
  <c r="F527" i="2"/>
  <c r="B527" i="2" s="1"/>
  <c r="F523" i="2"/>
  <c r="B523" i="2" s="1"/>
  <c r="F519" i="2"/>
  <c r="B519" i="2" s="1"/>
  <c r="F515" i="2"/>
  <c r="B515" i="2" s="1"/>
  <c r="F511" i="2"/>
  <c r="B511" i="2" s="1"/>
  <c r="F507" i="2"/>
  <c r="B507" i="2" s="1"/>
  <c r="F503" i="2"/>
  <c r="B503" i="2" s="1"/>
  <c r="F499" i="2"/>
  <c r="B499" i="2" s="1"/>
  <c r="F495" i="2"/>
  <c r="B495" i="2" s="1"/>
  <c r="F491" i="2"/>
  <c r="B491" i="2" s="1"/>
  <c r="F487" i="2"/>
  <c r="B487" i="2" s="1"/>
  <c r="F483" i="2"/>
  <c r="B483" i="2" s="1"/>
  <c r="F479" i="2"/>
  <c r="B479" i="2" s="1"/>
  <c r="F901" i="2"/>
  <c r="B901" i="2" s="1"/>
  <c r="F878" i="2"/>
  <c r="B878" i="2" s="1"/>
  <c r="F866" i="2"/>
  <c r="B866" i="2" s="1"/>
  <c r="F820" i="2"/>
  <c r="B820" i="2" s="1"/>
  <c r="F788" i="2"/>
  <c r="B788" i="2" s="1"/>
  <c r="F756" i="2"/>
  <c r="B756" i="2" s="1"/>
  <c r="F724" i="2"/>
  <c r="B724" i="2" s="1"/>
  <c r="F682" i="2"/>
  <c r="B682" i="2" s="1"/>
  <c r="F680" i="2"/>
  <c r="B680" i="2" s="1"/>
  <c r="F674" i="2"/>
  <c r="B674" i="2" s="1"/>
  <c r="F671" i="2"/>
  <c r="B671" i="2" s="1"/>
  <c r="F668" i="2"/>
  <c r="B668" i="2" s="1"/>
  <c r="F658" i="2"/>
  <c r="B658" i="2" s="1"/>
  <c r="F655" i="2"/>
  <c r="B655" i="2" s="1"/>
  <c r="F652" i="2"/>
  <c r="B652" i="2" s="1"/>
  <c r="F642" i="2"/>
  <c r="B642" i="2" s="1"/>
  <c r="F639" i="2"/>
  <c r="B639" i="2" s="1"/>
  <c r="F636" i="2"/>
  <c r="B636" i="2" s="1"/>
  <c r="F626" i="2"/>
  <c r="B626" i="2" s="1"/>
  <c r="F619" i="2"/>
  <c r="B619" i="2" s="1"/>
  <c r="F847" i="2"/>
  <c r="B847" i="2" s="1"/>
  <c r="F832" i="2"/>
  <c r="B832" i="2" s="1"/>
  <c r="F800" i="2"/>
  <c r="B800" i="2" s="1"/>
  <c r="F768" i="2"/>
  <c r="B768" i="2" s="1"/>
  <c r="F736" i="2"/>
  <c r="B736" i="2" s="1"/>
  <c r="F704" i="2"/>
  <c r="B704" i="2" s="1"/>
  <c r="F697" i="2"/>
  <c r="B697" i="2" s="1"/>
  <c r="F693" i="2"/>
  <c r="B693" i="2" s="1"/>
  <c r="F689" i="2"/>
  <c r="B689" i="2" s="1"/>
  <c r="F685" i="2"/>
  <c r="B685" i="2" s="1"/>
  <c r="F665" i="2"/>
  <c r="B665" i="2" s="1"/>
  <c r="F649" i="2"/>
  <c r="B649" i="2" s="1"/>
  <c r="F633" i="2"/>
  <c r="B633" i="2" s="1"/>
  <c r="F623" i="2"/>
  <c r="B623" i="2" s="1"/>
  <c r="F616" i="2"/>
  <c r="B616" i="2" s="1"/>
  <c r="F612" i="2"/>
  <c r="B612" i="2" s="1"/>
  <c r="F608" i="2"/>
  <c r="B608" i="2" s="1"/>
  <c r="F604" i="2"/>
  <c r="B604" i="2" s="1"/>
  <c r="F600" i="2"/>
  <c r="B600" i="2" s="1"/>
  <c r="F596" i="2"/>
  <c r="B596" i="2" s="1"/>
  <c r="F592" i="2"/>
  <c r="B592" i="2" s="1"/>
  <c r="F588" i="2"/>
  <c r="B588" i="2" s="1"/>
  <c r="F584" i="2"/>
  <c r="B584" i="2" s="1"/>
  <c r="F580" i="2"/>
  <c r="B580" i="2" s="1"/>
  <c r="F576" i="2"/>
  <c r="B576" i="2" s="1"/>
  <c r="F572" i="2"/>
  <c r="B572" i="2" s="1"/>
  <c r="F568" i="2"/>
  <c r="B568" i="2" s="1"/>
  <c r="F564" i="2"/>
  <c r="B564" i="2" s="1"/>
  <c r="F560" i="2"/>
  <c r="B560" i="2" s="1"/>
  <c r="F556" i="2"/>
  <c r="B556" i="2" s="1"/>
  <c r="F552" i="2"/>
  <c r="B552" i="2" s="1"/>
  <c r="F548" i="2"/>
  <c r="B548" i="2" s="1"/>
  <c r="F544" i="2"/>
  <c r="B544" i="2" s="1"/>
  <c r="F540" i="2"/>
  <c r="B540" i="2" s="1"/>
  <c r="F536" i="2"/>
  <c r="B536" i="2" s="1"/>
  <c r="F532" i="2"/>
  <c r="B532" i="2" s="1"/>
  <c r="F528" i="2"/>
  <c r="B528" i="2" s="1"/>
  <c r="F524" i="2"/>
  <c r="B524" i="2" s="1"/>
  <c r="F520" i="2"/>
  <c r="B520" i="2" s="1"/>
  <c r="F516" i="2"/>
  <c r="B516" i="2" s="1"/>
  <c r="F512" i="2"/>
  <c r="B512" i="2" s="1"/>
  <c r="F508" i="2"/>
  <c r="B508" i="2" s="1"/>
  <c r="F504" i="2"/>
  <c r="B504" i="2" s="1"/>
  <c r="F500" i="2"/>
  <c r="B500" i="2" s="1"/>
  <c r="F496" i="2"/>
  <c r="B496" i="2" s="1"/>
  <c r="F492" i="2"/>
  <c r="B492" i="2" s="1"/>
  <c r="F488" i="2"/>
  <c r="B488" i="2" s="1"/>
  <c r="F484" i="2"/>
  <c r="B484" i="2" s="1"/>
  <c r="F480" i="2"/>
  <c r="B480" i="2" s="1"/>
  <c r="F476" i="2"/>
  <c r="B476" i="2" s="1"/>
  <c r="F472" i="2"/>
  <c r="B472" i="2" s="1"/>
  <c r="F468" i="2"/>
  <c r="B468" i="2" s="1"/>
  <c r="F464" i="2"/>
  <c r="B464" i="2" s="1"/>
  <c r="F460" i="2"/>
  <c r="B460" i="2" s="1"/>
  <c r="F456" i="2"/>
  <c r="B456" i="2" s="1"/>
  <c r="F452" i="2"/>
  <c r="B452" i="2" s="1"/>
  <c r="F448" i="2"/>
  <c r="B448" i="2" s="1"/>
  <c r="F444" i="2"/>
  <c r="B444" i="2" s="1"/>
  <c r="F440" i="2"/>
  <c r="B440" i="2" s="1"/>
  <c r="F436" i="2"/>
  <c r="B436" i="2" s="1"/>
  <c r="F432" i="2"/>
  <c r="B432" i="2" s="1"/>
  <c r="F428" i="2"/>
  <c r="B428" i="2" s="1"/>
  <c r="F424" i="2"/>
  <c r="B424" i="2" s="1"/>
  <c r="F420" i="2"/>
  <c r="B420" i="2" s="1"/>
  <c r="F416" i="2"/>
  <c r="B416" i="2" s="1"/>
  <c r="F924" i="2"/>
  <c r="B924" i="2" s="1"/>
  <c r="F875" i="2"/>
  <c r="B875" i="2" s="1"/>
  <c r="F844" i="2"/>
  <c r="B844" i="2" s="1"/>
  <c r="F812" i="2"/>
  <c r="B812" i="2" s="1"/>
  <c r="F780" i="2"/>
  <c r="B780" i="2" s="1"/>
  <c r="F748" i="2"/>
  <c r="B748" i="2" s="1"/>
  <c r="F716" i="2"/>
  <c r="B716" i="2" s="1"/>
  <c r="F675" i="2"/>
  <c r="B675" i="2" s="1"/>
  <c r="F672" i="2"/>
  <c r="B672" i="2" s="1"/>
  <c r="F662" i="2"/>
  <c r="B662" i="2" s="1"/>
  <c r="F659" i="2"/>
  <c r="B659" i="2" s="1"/>
  <c r="F656" i="2"/>
  <c r="B656" i="2" s="1"/>
  <c r="F646" i="2"/>
  <c r="B646" i="2" s="1"/>
  <c r="F643" i="2"/>
  <c r="B643" i="2" s="1"/>
  <c r="F640" i="2"/>
  <c r="B640" i="2" s="1"/>
  <c r="F630" i="2"/>
  <c r="B630" i="2" s="1"/>
  <c r="F627" i="2"/>
  <c r="B627" i="2" s="1"/>
  <c r="F620" i="2"/>
  <c r="B620" i="2" s="1"/>
  <c r="F851" i="2"/>
  <c r="B851" i="2" s="1"/>
  <c r="F666" i="2"/>
  <c r="B666" i="2" s="1"/>
  <c r="F663" i="2"/>
  <c r="B663" i="2" s="1"/>
  <c r="F660" i="2"/>
  <c r="B660" i="2" s="1"/>
  <c r="F624" i="2"/>
  <c r="B624" i="2" s="1"/>
  <c r="F613" i="2"/>
  <c r="B613" i="2" s="1"/>
  <c r="F605" i="2"/>
  <c r="B605" i="2" s="1"/>
  <c r="F597" i="2"/>
  <c r="B597" i="2" s="1"/>
  <c r="F589" i="2"/>
  <c r="B589" i="2" s="1"/>
  <c r="F581" i="2"/>
  <c r="B581" i="2" s="1"/>
  <c r="F573" i="2"/>
  <c r="B573" i="2" s="1"/>
  <c r="F565" i="2"/>
  <c r="B565" i="2" s="1"/>
  <c r="F545" i="2"/>
  <c r="B545" i="2" s="1"/>
  <c r="F513" i="2"/>
  <c r="B513" i="2" s="1"/>
  <c r="F481" i="2"/>
  <c r="B481" i="2" s="1"/>
  <c r="F467" i="2"/>
  <c r="B467" i="2" s="1"/>
  <c r="F465" i="2"/>
  <c r="B465" i="2" s="1"/>
  <c r="F450" i="2"/>
  <c r="B450" i="2" s="1"/>
  <c r="F435" i="2"/>
  <c r="B435" i="2" s="1"/>
  <c r="F433" i="2"/>
  <c r="B433" i="2" s="1"/>
  <c r="F418" i="2"/>
  <c r="B418" i="2" s="1"/>
  <c r="F406" i="2"/>
  <c r="B406" i="2" s="1"/>
  <c r="F390" i="2"/>
  <c r="B390" i="2" s="1"/>
  <c r="F792" i="2"/>
  <c r="B792" i="2" s="1"/>
  <c r="F772" i="2"/>
  <c r="B772" i="2" s="1"/>
  <c r="F692" i="2"/>
  <c r="B692" i="2" s="1"/>
  <c r="F557" i="2"/>
  <c r="B557" i="2" s="1"/>
  <c r="F525" i="2"/>
  <c r="B525" i="2" s="1"/>
  <c r="F493" i="2"/>
  <c r="B493" i="2" s="1"/>
  <c r="F455" i="2"/>
  <c r="B455" i="2" s="1"/>
  <c r="F453" i="2"/>
  <c r="B453" i="2" s="1"/>
  <c r="F438" i="2"/>
  <c r="B438" i="2" s="1"/>
  <c r="F423" i="2"/>
  <c r="B423" i="2" s="1"/>
  <c r="F421" i="2"/>
  <c r="B421" i="2" s="1"/>
  <c r="F413" i="2"/>
  <c r="B413" i="2" s="1"/>
  <c r="F403" i="2"/>
  <c r="B403" i="2" s="1"/>
  <c r="F400" i="2"/>
  <c r="B400" i="2" s="1"/>
  <c r="F397" i="2"/>
  <c r="B397" i="2" s="1"/>
  <c r="F387" i="2"/>
  <c r="B387" i="2" s="1"/>
  <c r="F384" i="2"/>
  <c r="B384" i="2" s="1"/>
  <c r="F381" i="2"/>
  <c r="B381" i="2" s="1"/>
  <c r="F374" i="2"/>
  <c r="B374" i="2" s="1"/>
  <c r="F370" i="2"/>
  <c r="B370" i="2" s="1"/>
  <c r="F366" i="2"/>
  <c r="B366" i="2" s="1"/>
  <c r="F362" i="2"/>
  <c r="B362" i="2" s="1"/>
  <c r="F358" i="2"/>
  <c r="B358" i="2" s="1"/>
  <c r="F354" i="2"/>
  <c r="B354" i="2" s="1"/>
  <c r="F350" i="2"/>
  <c r="B350" i="2" s="1"/>
  <c r="F346" i="2"/>
  <c r="B346" i="2" s="1"/>
  <c r="F342" i="2"/>
  <c r="B342" i="2" s="1"/>
  <c r="F338" i="2"/>
  <c r="B338" i="2" s="1"/>
  <c r="F334" i="2"/>
  <c r="B334" i="2" s="1"/>
  <c r="F330" i="2"/>
  <c r="B330" i="2" s="1"/>
  <c r="F326" i="2"/>
  <c r="B326" i="2" s="1"/>
  <c r="F322" i="2"/>
  <c r="B322" i="2" s="1"/>
  <c r="F318" i="2"/>
  <c r="B318" i="2" s="1"/>
  <c r="F314" i="2"/>
  <c r="B314" i="2" s="1"/>
  <c r="F310" i="2"/>
  <c r="B310" i="2" s="1"/>
  <c r="F306" i="2"/>
  <c r="B306" i="2" s="1"/>
  <c r="F302" i="2"/>
  <c r="B302" i="2" s="1"/>
  <c r="F298" i="2"/>
  <c r="B298" i="2" s="1"/>
  <c r="F294" i="2"/>
  <c r="B294" i="2" s="1"/>
  <c r="F290" i="2"/>
  <c r="B290" i="2" s="1"/>
  <c r="F286" i="2"/>
  <c r="B286" i="2" s="1"/>
  <c r="F282" i="2"/>
  <c r="B282" i="2" s="1"/>
  <c r="F278" i="2"/>
  <c r="B278" i="2" s="1"/>
  <c r="F274" i="2"/>
  <c r="B274" i="2" s="1"/>
  <c r="F270" i="2"/>
  <c r="B270" i="2" s="1"/>
  <c r="F266" i="2"/>
  <c r="B266" i="2" s="1"/>
  <c r="F262" i="2"/>
  <c r="B262" i="2" s="1"/>
  <c r="F258" i="2"/>
  <c r="B258" i="2" s="1"/>
  <c r="F676" i="2"/>
  <c r="B676" i="2" s="1"/>
  <c r="F537" i="2"/>
  <c r="B537" i="2" s="1"/>
  <c r="F505" i="2"/>
  <c r="B505" i="2" s="1"/>
  <c r="F458" i="2"/>
  <c r="B458" i="2" s="1"/>
  <c r="F443" i="2"/>
  <c r="B443" i="2" s="1"/>
  <c r="F441" i="2"/>
  <c r="B441" i="2" s="1"/>
  <c r="F426" i="2"/>
  <c r="B426" i="2" s="1"/>
  <c r="F410" i="2"/>
  <c r="B410" i="2" s="1"/>
  <c r="F394" i="2"/>
  <c r="B394" i="2" s="1"/>
  <c r="F378" i="2"/>
  <c r="B378" i="2" s="1"/>
  <c r="F926" i="2"/>
  <c r="B926" i="2" s="1"/>
  <c r="F760" i="2"/>
  <c r="B760" i="2" s="1"/>
  <c r="F740" i="2"/>
  <c r="B740" i="2" s="1"/>
  <c r="F688" i="2"/>
  <c r="B688" i="2" s="1"/>
  <c r="F637" i="2"/>
  <c r="B637" i="2" s="1"/>
  <c r="F549" i="2"/>
  <c r="B549" i="2" s="1"/>
  <c r="F517" i="2"/>
  <c r="B517" i="2" s="1"/>
  <c r="F485" i="2"/>
  <c r="B485" i="2" s="1"/>
  <c r="F463" i="2"/>
  <c r="B463" i="2" s="1"/>
  <c r="F461" i="2"/>
  <c r="B461" i="2" s="1"/>
  <c r="F446" i="2"/>
  <c r="B446" i="2" s="1"/>
  <c r="F431" i="2"/>
  <c r="B431" i="2" s="1"/>
  <c r="F429" i="2"/>
  <c r="B429" i="2" s="1"/>
  <c r="F407" i="2"/>
  <c r="B407" i="2" s="1"/>
  <c r="F404" i="2"/>
  <c r="B404" i="2" s="1"/>
  <c r="F401" i="2"/>
  <c r="B401" i="2" s="1"/>
  <c r="F391" i="2"/>
  <c r="B391" i="2" s="1"/>
  <c r="F388" i="2"/>
  <c r="B388" i="2" s="1"/>
  <c r="F385" i="2"/>
  <c r="B385" i="2" s="1"/>
  <c r="F375" i="2"/>
  <c r="B375" i="2" s="1"/>
  <c r="F371" i="2"/>
  <c r="B371" i="2" s="1"/>
  <c r="F367" i="2"/>
  <c r="B367" i="2" s="1"/>
  <c r="F363" i="2"/>
  <c r="B363" i="2" s="1"/>
  <c r="F359" i="2"/>
  <c r="B359" i="2" s="1"/>
  <c r="F355" i="2"/>
  <c r="B355" i="2" s="1"/>
  <c r="F351" i="2"/>
  <c r="B351" i="2" s="1"/>
  <c r="F347" i="2"/>
  <c r="B347" i="2" s="1"/>
  <c r="F343" i="2"/>
  <c r="B343" i="2" s="1"/>
  <c r="F339" i="2"/>
  <c r="B339" i="2" s="1"/>
  <c r="F335" i="2"/>
  <c r="B335" i="2" s="1"/>
  <c r="F331" i="2"/>
  <c r="B331" i="2" s="1"/>
  <c r="F327" i="2"/>
  <c r="B327" i="2" s="1"/>
  <c r="F323" i="2"/>
  <c r="B323" i="2" s="1"/>
  <c r="F319" i="2"/>
  <c r="B319" i="2" s="1"/>
  <c r="F315" i="2"/>
  <c r="B315" i="2" s="1"/>
  <c r="F311" i="2"/>
  <c r="B311" i="2" s="1"/>
  <c r="F307" i="2"/>
  <c r="B307" i="2" s="1"/>
  <c r="F303" i="2"/>
  <c r="B303" i="2" s="1"/>
  <c r="F299" i="2"/>
  <c r="B299" i="2" s="1"/>
  <c r="F295" i="2"/>
  <c r="B295" i="2" s="1"/>
  <c r="F291" i="2"/>
  <c r="B291" i="2" s="1"/>
  <c r="F287" i="2"/>
  <c r="B287" i="2" s="1"/>
  <c r="F283" i="2"/>
  <c r="B283" i="2" s="1"/>
  <c r="F279" i="2"/>
  <c r="B279" i="2" s="1"/>
  <c r="F634" i="2"/>
  <c r="B634" i="2" s="1"/>
  <c r="F631" i="2"/>
  <c r="B631" i="2" s="1"/>
  <c r="F628" i="2"/>
  <c r="B628" i="2" s="1"/>
  <c r="F609" i="2"/>
  <c r="B609" i="2" s="1"/>
  <c r="F601" i="2"/>
  <c r="B601" i="2" s="1"/>
  <c r="F593" i="2"/>
  <c r="B593" i="2" s="1"/>
  <c r="F585" i="2"/>
  <c r="B585" i="2" s="1"/>
  <c r="F577" i="2"/>
  <c r="B577" i="2" s="1"/>
  <c r="F569" i="2"/>
  <c r="B569" i="2" s="1"/>
  <c r="F561" i="2"/>
  <c r="B561" i="2" s="1"/>
  <c r="F529" i="2"/>
  <c r="B529" i="2" s="1"/>
  <c r="F497" i="2"/>
  <c r="B497" i="2" s="1"/>
  <c r="F466" i="2"/>
  <c r="B466" i="2" s="1"/>
  <c r="F451" i="2"/>
  <c r="B451" i="2" s="1"/>
  <c r="F449" i="2"/>
  <c r="B449" i="2" s="1"/>
  <c r="F434" i="2"/>
  <c r="B434" i="2" s="1"/>
  <c r="F419" i="2"/>
  <c r="B419" i="2" s="1"/>
  <c r="F417" i="2"/>
  <c r="B417" i="2" s="1"/>
  <c r="F414" i="2"/>
  <c r="B414" i="2" s="1"/>
  <c r="F398" i="2"/>
  <c r="B398" i="2" s="1"/>
  <c r="F382" i="2"/>
  <c r="B382" i="2" s="1"/>
  <c r="F836" i="2"/>
  <c r="B836" i="2" s="1"/>
  <c r="F728" i="2"/>
  <c r="B728" i="2" s="1"/>
  <c r="F708" i="2"/>
  <c r="B708" i="2" s="1"/>
  <c r="F681" i="2"/>
  <c r="B681" i="2" s="1"/>
  <c r="F678" i="2"/>
  <c r="B678" i="2" s="1"/>
  <c r="F653" i="2"/>
  <c r="B653" i="2" s="1"/>
  <c r="F617" i="2"/>
  <c r="B617" i="2" s="1"/>
  <c r="F541" i="2"/>
  <c r="B541" i="2" s="1"/>
  <c r="F509" i="2"/>
  <c r="B509" i="2" s="1"/>
  <c r="F454" i="2"/>
  <c r="B454" i="2" s="1"/>
  <c r="F439" i="2"/>
  <c r="B439" i="2" s="1"/>
  <c r="F437" i="2"/>
  <c r="B437" i="2" s="1"/>
  <c r="F422" i="2"/>
  <c r="B422" i="2" s="1"/>
  <c r="F411" i="2"/>
  <c r="B411" i="2" s="1"/>
  <c r="F408" i="2"/>
  <c r="B408" i="2" s="1"/>
  <c r="F405" i="2"/>
  <c r="B405" i="2" s="1"/>
  <c r="F395" i="2"/>
  <c r="B395" i="2" s="1"/>
  <c r="F392" i="2"/>
  <c r="B392" i="2" s="1"/>
  <c r="F389" i="2"/>
  <c r="B389" i="2" s="1"/>
  <c r="F379" i="2"/>
  <c r="B379" i="2" s="1"/>
  <c r="F376" i="2"/>
  <c r="B376" i="2" s="1"/>
  <c r="F372" i="2"/>
  <c r="B372" i="2" s="1"/>
  <c r="F368" i="2"/>
  <c r="B368" i="2" s="1"/>
  <c r="F364" i="2"/>
  <c r="B364" i="2" s="1"/>
  <c r="F360" i="2"/>
  <c r="B360" i="2" s="1"/>
  <c r="F356" i="2"/>
  <c r="B356" i="2" s="1"/>
  <c r="F352" i="2"/>
  <c r="B352" i="2" s="1"/>
  <c r="F348" i="2"/>
  <c r="B348" i="2" s="1"/>
  <c r="F344" i="2"/>
  <c r="B344" i="2" s="1"/>
  <c r="F340" i="2"/>
  <c r="B340" i="2" s="1"/>
  <c r="F336" i="2"/>
  <c r="B336" i="2" s="1"/>
  <c r="F332" i="2"/>
  <c r="B332" i="2" s="1"/>
  <c r="F328" i="2"/>
  <c r="B328" i="2" s="1"/>
  <c r="F324" i="2"/>
  <c r="B324" i="2" s="1"/>
  <c r="F320" i="2"/>
  <c r="B320" i="2" s="1"/>
  <c r="F316" i="2"/>
  <c r="B316" i="2" s="1"/>
  <c r="F872" i="2"/>
  <c r="B872" i="2" s="1"/>
  <c r="F865" i="2"/>
  <c r="B865" i="2" s="1"/>
  <c r="F650" i="2"/>
  <c r="B650" i="2" s="1"/>
  <c r="F647" i="2"/>
  <c r="B647" i="2" s="1"/>
  <c r="F644" i="2"/>
  <c r="B644" i="2" s="1"/>
  <c r="F553" i="2"/>
  <c r="B553" i="2" s="1"/>
  <c r="F521" i="2"/>
  <c r="B521" i="2" s="1"/>
  <c r="F489" i="2"/>
  <c r="B489" i="2" s="1"/>
  <c r="F477" i="2"/>
  <c r="B477" i="2" s="1"/>
  <c r="F473" i="2"/>
  <c r="B473" i="2" s="1"/>
  <c r="F469" i="2"/>
  <c r="B469" i="2" s="1"/>
  <c r="F459" i="2"/>
  <c r="B459" i="2" s="1"/>
  <c r="F457" i="2"/>
  <c r="B457" i="2" s="1"/>
  <c r="F858" i="2"/>
  <c r="B858" i="2" s="1"/>
  <c r="F824" i="2"/>
  <c r="B824" i="2" s="1"/>
  <c r="F804" i="2"/>
  <c r="B804" i="2" s="1"/>
  <c r="F696" i="2"/>
  <c r="B696" i="2" s="1"/>
  <c r="F669" i="2"/>
  <c r="B669" i="2" s="1"/>
  <c r="F533" i="2"/>
  <c r="B533" i="2" s="1"/>
  <c r="F501" i="2"/>
  <c r="B501" i="2" s="1"/>
  <c r="F475" i="2"/>
  <c r="B475" i="2" s="1"/>
  <c r="F471" i="2"/>
  <c r="B471" i="2" s="1"/>
  <c r="F462" i="2"/>
  <c r="B462" i="2" s="1"/>
  <c r="F447" i="2"/>
  <c r="B447" i="2" s="1"/>
  <c r="F445" i="2"/>
  <c r="B445" i="2" s="1"/>
  <c r="F430" i="2"/>
  <c r="B430" i="2" s="1"/>
  <c r="F415" i="2"/>
  <c r="B415" i="2" s="1"/>
  <c r="F412" i="2"/>
  <c r="B412" i="2" s="1"/>
  <c r="F409" i="2"/>
  <c r="B409" i="2" s="1"/>
  <c r="F399" i="2"/>
  <c r="B399" i="2" s="1"/>
  <c r="F396" i="2"/>
  <c r="B396" i="2" s="1"/>
  <c r="F393" i="2"/>
  <c r="B393" i="2" s="1"/>
  <c r="F383" i="2"/>
  <c r="B383" i="2" s="1"/>
  <c r="F380" i="2"/>
  <c r="B380" i="2" s="1"/>
  <c r="F377" i="2"/>
  <c r="B377" i="2" s="1"/>
  <c r="F373" i="2"/>
  <c r="B373" i="2" s="1"/>
  <c r="F369" i="2"/>
  <c r="B369" i="2" s="1"/>
  <c r="F365" i="2"/>
  <c r="B365" i="2" s="1"/>
  <c r="F361" i="2"/>
  <c r="B361" i="2" s="1"/>
  <c r="F357" i="2"/>
  <c r="B357" i="2" s="1"/>
  <c r="F353" i="2"/>
  <c r="B353" i="2" s="1"/>
  <c r="F349" i="2"/>
  <c r="B349" i="2" s="1"/>
  <c r="F345" i="2"/>
  <c r="B345" i="2" s="1"/>
  <c r="F341" i="2"/>
  <c r="B341" i="2" s="1"/>
  <c r="F337" i="2"/>
  <c r="B337" i="2" s="1"/>
  <c r="F333" i="2"/>
  <c r="B333" i="2" s="1"/>
  <c r="F329" i="2"/>
  <c r="B329" i="2" s="1"/>
  <c r="F325" i="2"/>
  <c r="B325" i="2" s="1"/>
  <c r="F321" i="2"/>
  <c r="B321" i="2" s="1"/>
  <c r="F317" i="2"/>
  <c r="B317" i="2" s="1"/>
  <c r="F313" i="2"/>
  <c r="B313" i="2" s="1"/>
  <c r="F309" i="2"/>
  <c r="B309" i="2" s="1"/>
  <c r="F305" i="2"/>
  <c r="B305" i="2" s="1"/>
  <c r="F301" i="2"/>
  <c r="B301" i="2" s="1"/>
  <c r="F297" i="2"/>
  <c r="B297" i="2" s="1"/>
  <c r="F293" i="2"/>
  <c r="B293" i="2" s="1"/>
  <c r="F289" i="2"/>
  <c r="B289" i="2" s="1"/>
  <c r="F285" i="2"/>
  <c r="B285" i="2" s="1"/>
  <c r="F281" i="2"/>
  <c r="B281" i="2" s="1"/>
  <c r="F275" i="2"/>
  <c r="B275" i="2" s="1"/>
  <c r="F267" i="2"/>
  <c r="B267" i="2" s="1"/>
  <c r="F259" i="2"/>
  <c r="B259" i="2" s="1"/>
  <c r="F246" i="2"/>
  <c r="B246" i="2" s="1"/>
  <c r="F239" i="2"/>
  <c r="B239" i="2" s="1"/>
  <c r="F232" i="2"/>
  <c r="B232" i="2" s="1"/>
  <c r="F225" i="2"/>
  <c r="B225" i="2" s="1"/>
  <c r="F214" i="2"/>
  <c r="B214" i="2" s="1"/>
  <c r="F210" i="2"/>
  <c r="B210" i="2" s="1"/>
  <c r="F206" i="2"/>
  <c r="B206" i="2" s="1"/>
  <c r="F202" i="2"/>
  <c r="B202" i="2" s="1"/>
  <c r="F198" i="2"/>
  <c r="B198" i="2" s="1"/>
  <c r="F194" i="2"/>
  <c r="B194" i="2" s="1"/>
  <c r="F190" i="2"/>
  <c r="B190" i="2" s="1"/>
  <c r="F186" i="2"/>
  <c r="B186" i="2" s="1"/>
  <c r="F182" i="2"/>
  <c r="B182" i="2" s="1"/>
  <c r="F178" i="2"/>
  <c r="B178" i="2" s="1"/>
  <c r="F174" i="2"/>
  <c r="B174" i="2" s="1"/>
  <c r="F170" i="2"/>
  <c r="B170" i="2" s="1"/>
  <c r="F166" i="2"/>
  <c r="B166" i="2" s="1"/>
  <c r="F162" i="2"/>
  <c r="B162" i="2" s="1"/>
  <c r="F158" i="2"/>
  <c r="B158" i="2" s="1"/>
  <c r="F154" i="2"/>
  <c r="B154" i="2" s="1"/>
  <c r="F150" i="2"/>
  <c r="B150" i="2" s="1"/>
  <c r="F146" i="2"/>
  <c r="B146" i="2" s="1"/>
  <c r="F142" i="2"/>
  <c r="B142" i="2" s="1"/>
  <c r="F138" i="2"/>
  <c r="B138" i="2" s="1"/>
  <c r="F134" i="2"/>
  <c r="B134" i="2" s="1"/>
  <c r="F130" i="2"/>
  <c r="B130" i="2" s="1"/>
  <c r="F126" i="2"/>
  <c r="B126" i="2" s="1"/>
  <c r="F122" i="2"/>
  <c r="B122" i="2" s="1"/>
  <c r="F118" i="2"/>
  <c r="B118" i="2" s="1"/>
  <c r="F114" i="2"/>
  <c r="B114" i="2" s="1"/>
  <c r="F110" i="2"/>
  <c r="B110" i="2" s="1"/>
  <c r="F106" i="2"/>
  <c r="B106" i="2" s="1"/>
  <c r="F102" i="2"/>
  <c r="B102" i="2" s="1"/>
  <c r="F98" i="2"/>
  <c r="B98" i="2" s="1"/>
  <c r="F94" i="2"/>
  <c r="B94" i="2" s="1"/>
  <c r="F90" i="2"/>
  <c r="B90" i="2" s="1"/>
  <c r="F86" i="2"/>
  <c r="B86" i="2" s="1"/>
  <c r="F82" i="2"/>
  <c r="B82" i="2" s="1"/>
  <c r="F78" i="2"/>
  <c r="B78" i="2" s="1"/>
  <c r="F74" i="2"/>
  <c r="B74" i="2" s="1"/>
  <c r="F70" i="2"/>
  <c r="B70" i="2" s="1"/>
  <c r="F66" i="2"/>
  <c r="B66" i="2" s="1"/>
  <c r="F62" i="2"/>
  <c r="B62" i="2" s="1"/>
  <c r="F58" i="2"/>
  <c r="B58" i="2" s="1"/>
  <c r="F54" i="2"/>
  <c r="B54" i="2" s="1"/>
  <c r="F50" i="2"/>
  <c r="B50" i="2" s="1"/>
  <c r="F46" i="2"/>
  <c r="B46" i="2" s="1"/>
  <c r="F42" i="2"/>
  <c r="B42" i="2" s="1"/>
  <c r="F38" i="2"/>
  <c r="B38" i="2" s="1"/>
  <c r="F34" i="2"/>
  <c r="B34" i="2" s="1"/>
  <c r="F30" i="2"/>
  <c r="B30" i="2" s="1"/>
  <c r="F26" i="2"/>
  <c r="B26" i="2" s="1"/>
  <c r="F22" i="2"/>
  <c r="B22" i="2" s="1"/>
  <c r="F18" i="2"/>
  <c r="B18" i="2" s="1"/>
  <c r="F14" i="2"/>
  <c r="B14" i="2" s="1"/>
  <c r="F10" i="2"/>
  <c r="B10" i="2" s="1"/>
  <c r="F6" i="2"/>
  <c r="B6" i="2" s="1"/>
  <c r="F2" i="2"/>
  <c r="B2" i="2" s="1"/>
  <c r="F280" i="2"/>
  <c r="B280" i="2" s="1"/>
  <c r="F250" i="2"/>
  <c r="B250" i="2" s="1"/>
  <c r="F243" i="2"/>
  <c r="B243" i="2" s="1"/>
  <c r="F236" i="2"/>
  <c r="B236" i="2" s="1"/>
  <c r="F229" i="2"/>
  <c r="B229" i="2" s="1"/>
  <c r="F218" i="2"/>
  <c r="B218" i="2" s="1"/>
  <c r="F402" i="2"/>
  <c r="B402" i="2" s="1"/>
  <c r="F273" i="2"/>
  <c r="B273" i="2" s="1"/>
  <c r="F265" i="2"/>
  <c r="B265" i="2" s="1"/>
  <c r="F257" i="2"/>
  <c r="B257" i="2" s="1"/>
  <c r="F254" i="2"/>
  <c r="B254" i="2" s="1"/>
  <c r="F247" i="2"/>
  <c r="B247" i="2" s="1"/>
  <c r="F240" i="2"/>
  <c r="B240" i="2" s="1"/>
  <c r="F233" i="2"/>
  <c r="B233" i="2" s="1"/>
  <c r="F222" i="2"/>
  <c r="B222" i="2" s="1"/>
  <c r="F215" i="2"/>
  <c r="B215" i="2" s="1"/>
  <c r="F211" i="2"/>
  <c r="B211" i="2" s="1"/>
  <c r="F207" i="2"/>
  <c r="B207" i="2" s="1"/>
  <c r="F203" i="2"/>
  <c r="B203" i="2" s="1"/>
  <c r="F199" i="2"/>
  <c r="B199" i="2" s="1"/>
  <c r="F195" i="2"/>
  <c r="B195" i="2" s="1"/>
  <c r="F191" i="2"/>
  <c r="B191" i="2" s="1"/>
  <c r="F187" i="2"/>
  <c r="B187" i="2" s="1"/>
  <c r="F183" i="2"/>
  <c r="B183" i="2" s="1"/>
  <c r="F179" i="2"/>
  <c r="B179" i="2" s="1"/>
  <c r="F175" i="2"/>
  <c r="B175" i="2" s="1"/>
  <c r="F171" i="2"/>
  <c r="B171" i="2" s="1"/>
  <c r="F167" i="2"/>
  <c r="B167" i="2" s="1"/>
  <c r="F163" i="2"/>
  <c r="B163" i="2" s="1"/>
  <c r="F159" i="2"/>
  <c r="B159" i="2" s="1"/>
  <c r="F155" i="2"/>
  <c r="B155" i="2" s="1"/>
  <c r="F151" i="2"/>
  <c r="B151" i="2" s="1"/>
  <c r="F147" i="2"/>
  <c r="B147" i="2" s="1"/>
  <c r="F143" i="2"/>
  <c r="B143" i="2" s="1"/>
  <c r="F139" i="2"/>
  <c r="B139" i="2" s="1"/>
  <c r="F135" i="2"/>
  <c r="B135" i="2" s="1"/>
  <c r="F131" i="2"/>
  <c r="B131" i="2" s="1"/>
  <c r="F127" i="2"/>
  <c r="B127" i="2" s="1"/>
  <c r="F123" i="2"/>
  <c r="B123" i="2" s="1"/>
  <c r="F119" i="2"/>
  <c r="B119" i="2" s="1"/>
  <c r="F115" i="2"/>
  <c r="B115" i="2" s="1"/>
  <c r="F111" i="2"/>
  <c r="B111" i="2" s="1"/>
  <c r="F107" i="2"/>
  <c r="B107" i="2" s="1"/>
  <c r="F103" i="2"/>
  <c r="B103" i="2" s="1"/>
  <c r="F99" i="2"/>
  <c r="B99" i="2" s="1"/>
  <c r="F95" i="2"/>
  <c r="B95" i="2" s="1"/>
  <c r="F91" i="2"/>
  <c r="B91" i="2" s="1"/>
  <c r="F87" i="2"/>
  <c r="B87" i="2" s="1"/>
  <c r="F83" i="2"/>
  <c r="B83" i="2" s="1"/>
  <c r="F79" i="2"/>
  <c r="B79" i="2" s="1"/>
  <c r="F75" i="2"/>
  <c r="B75" i="2" s="1"/>
  <c r="F71" i="2"/>
  <c r="B71" i="2" s="1"/>
  <c r="F67" i="2"/>
  <c r="B67" i="2" s="1"/>
  <c r="F63" i="2"/>
  <c r="B63" i="2" s="1"/>
  <c r="F59" i="2"/>
  <c r="B59" i="2" s="1"/>
  <c r="F55" i="2"/>
  <c r="B55" i="2" s="1"/>
  <c r="F51" i="2"/>
  <c r="B51" i="2" s="1"/>
  <c r="F47" i="2"/>
  <c r="B47" i="2" s="1"/>
  <c r="F43" i="2"/>
  <c r="B43" i="2" s="1"/>
  <c r="F39" i="2"/>
  <c r="B39" i="2" s="1"/>
  <c r="F35" i="2"/>
  <c r="B35" i="2" s="1"/>
  <c r="F31" i="2"/>
  <c r="B31" i="2" s="1"/>
  <c r="F27" i="2"/>
  <c r="B27" i="2" s="1"/>
  <c r="F23" i="2"/>
  <c r="B23" i="2" s="1"/>
  <c r="F19" i="2"/>
  <c r="B19" i="2" s="1"/>
  <c r="F15" i="2"/>
  <c r="B15" i="2" s="1"/>
  <c r="F11" i="2"/>
  <c r="B11" i="2" s="1"/>
  <c r="F7" i="2"/>
  <c r="B7" i="2" s="1"/>
  <c r="E65" i="1" s="1"/>
  <c r="F3" i="2"/>
  <c r="B3" i="2" s="1"/>
  <c r="F308" i="2"/>
  <c r="B308" i="2" s="1"/>
  <c r="F300" i="2"/>
  <c r="B300" i="2" s="1"/>
  <c r="F292" i="2"/>
  <c r="B292" i="2" s="1"/>
  <c r="F284" i="2"/>
  <c r="B284" i="2" s="1"/>
  <c r="F276" i="2"/>
  <c r="B276" i="2" s="1"/>
  <c r="F268" i="2"/>
  <c r="B268" i="2" s="1"/>
  <c r="F260" i="2"/>
  <c r="B260" i="2" s="1"/>
  <c r="F251" i="2"/>
  <c r="B251" i="2" s="1"/>
  <c r="F244" i="2"/>
  <c r="B244" i="2" s="1"/>
  <c r="F237" i="2"/>
  <c r="B237" i="2" s="1"/>
  <c r="F226" i="2"/>
  <c r="B226" i="2" s="1"/>
  <c r="F219" i="2"/>
  <c r="B219" i="2" s="1"/>
  <c r="F442" i="2"/>
  <c r="B442" i="2" s="1"/>
  <c r="F425" i="2"/>
  <c r="B425" i="2" s="1"/>
  <c r="F271" i="2"/>
  <c r="B271" i="2" s="1"/>
  <c r="F263" i="2"/>
  <c r="B263" i="2" s="1"/>
  <c r="F255" i="2"/>
  <c r="B255" i="2" s="1"/>
  <c r="F248" i="2"/>
  <c r="B248" i="2" s="1"/>
  <c r="F241" i="2"/>
  <c r="B241" i="2" s="1"/>
  <c r="F230" i="2"/>
  <c r="B230" i="2" s="1"/>
  <c r="F223" i="2"/>
  <c r="B223" i="2" s="1"/>
  <c r="F216" i="2"/>
  <c r="B216" i="2" s="1"/>
  <c r="F212" i="2"/>
  <c r="B212" i="2" s="1"/>
  <c r="F208" i="2"/>
  <c r="B208" i="2" s="1"/>
  <c r="F204" i="2"/>
  <c r="B204" i="2" s="1"/>
  <c r="F200" i="2"/>
  <c r="B200" i="2" s="1"/>
  <c r="F196" i="2"/>
  <c r="B196" i="2" s="1"/>
  <c r="F192" i="2"/>
  <c r="B192" i="2" s="1"/>
  <c r="F188" i="2"/>
  <c r="B188" i="2" s="1"/>
  <c r="F184" i="2"/>
  <c r="B184" i="2" s="1"/>
  <c r="F180" i="2"/>
  <c r="B180" i="2" s="1"/>
  <c r="F176" i="2"/>
  <c r="B176" i="2" s="1"/>
  <c r="F172" i="2"/>
  <c r="B172" i="2" s="1"/>
  <c r="F168" i="2"/>
  <c r="B168" i="2" s="1"/>
  <c r="F164" i="2"/>
  <c r="B164" i="2" s="1"/>
  <c r="F160" i="2"/>
  <c r="B160" i="2" s="1"/>
  <c r="F156" i="2"/>
  <c r="B156" i="2" s="1"/>
  <c r="F152" i="2"/>
  <c r="B152" i="2" s="1"/>
  <c r="F148" i="2"/>
  <c r="B148" i="2" s="1"/>
  <c r="F144" i="2"/>
  <c r="B144" i="2" s="1"/>
  <c r="F140" i="2"/>
  <c r="B140" i="2" s="1"/>
  <c r="F136" i="2"/>
  <c r="B136" i="2" s="1"/>
  <c r="F132" i="2"/>
  <c r="B132" i="2" s="1"/>
  <c r="F128" i="2"/>
  <c r="B128" i="2" s="1"/>
  <c r="F124" i="2"/>
  <c r="B124" i="2" s="1"/>
  <c r="F120" i="2"/>
  <c r="B120" i="2" s="1"/>
  <c r="F116" i="2"/>
  <c r="B116" i="2" s="1"/>
  <c r="F112" i="2"/>
  <c r="B112" i="2" s="1"/>
  <c r="F108" i="2"/>
  <c r="B108" i="2" s="1"/>
  <c r="F104" i="2"/>
  <c r="B104" i="2" s="1"/>
  <c r="F100" i="2"/>
  <c r="B100" i="2" s="1"/>
  <c r="F96" i="2"/>
  <c r="B96" i="2" s="1"/>
  <c r="F92" i="2"/>
  <c r="B92" i="2" s="1"/>
  <c r="F88" i="2"/>
  <c r="B88" i="2" s="1"/>
  <c r="F84" i="2"/>
  <c r="B84" i="2" s="1"/>
  <c r="F80" i="2"/>
  <c r="B80" i="2" s="1"/>
  <c r="F76" i="2"/>
  <c r="B76" i="2" s="1"/>
  <c r="F72" i="2"/>
  <c r="B72" i="2" s="1"/>
  <c r="F68" i="2"/>
  <c r="B68" i="2" s="1"/>
  <c r="F64" i="2"/>
  <c r="B64" i="2" s="1"/>
  <c r="F60" i="2"/>
  <c r="B60" i="2" s="1"/>
  <c r="F56" i="2"/>
  <c r="B56" i="2" s="1"/>
  <c r="F52" i="2"/>
  <c r="B52" i="2" s="1"/>
  <c r="F48" i="2"/>
  <c r="B48" i="2" s="1"/>
  <c r="F44" i="2"/>
  <c r="B44" i="2" s="1"/>
  <c r="F40" i="2"/>
  <c r="B40" i="2" s="1"/>
  <c r="F36" i="2"/>
  <c r="B36" i="2" s="1"/>
  <c r="F32" i="2"/>
  <c r="B32" i="2" s="1"/>
  <c r="F28" i="2"/>
  <c r="B28" i="2" s="1"/>
  <c r="F24" i="2"/>
  <c r="B24" i="2" s="1"/>
  <c r="F20" i="2"/>
  <c r="B20" i="2" s="1"/>
  <c r="F16" i="2"/>
  <c r="B16" i="2" s="1"/>
  <c r="F12" i="2"/>
  <c r="B12" i="2" s="1"/>
  <c r="F8" i="2"/>
  <c r="B8" i="2" s="1"/>
  <c r="G26" i="1" s="1"/>
  <c r="F4" i="2"/>
  <c r="B4" i="2" s="1"/>
  <c r="F252" i="2"/>
  <c r="B252" i="2" s="1"/>
  <c r="F245" i="2"/>
  <c r="B245" i="2" s="1"/>
  <c r="F234" i="2"/>
  <c r="B234" i="2" s="1"/>
  <c r="F227" i="2"/>
  <c r="B227" i="2" s="1"/>
  <c r="F220" i="2"/>
  <c r="B220" i="2" s="1"/>
  <c r="F277" i="2"/>
  <c r="B277" i="2" s="1"/>
  <c r="F269" i="2"/>
  <c r="B269" i="2" s="1"/>
  <c r="F261" i="2"/>
  <c r="B261" i="2" s="1"/>
  <c r="F249" i="2"/>
  <c r="B249" i="2" s="1"/>
  <c r="F238" i="2"/>
  <c r="B238" i="2" s="1"/>
  <c r="F231" i="2"/>
  <c r="B231" i="2" s="1"/>
  <c r="F224" i="2"/>
  <c r="B224" i="2" s="1"/>
  <c r="F217" i="2"/>
  <c r="B217" i="2" s="1"/>
  <c r="F213" i="2"/>
  <c r="B213" i="2" s="1"/>
  <c r="F209" i="2"/>
  <c r="B209" i="2" s="1"/>
  <c r="F205" i="2"/>
  <c r="B205" i="2" s="1"/>
  <c r="F201" i="2"/>
  <c r="B201" i="2" s="1"/>
  <c r="F197" i="2"/>
  <c r="B197" i="2" s="1"/>
  <c r="F193" i="2"/>
  <c r="B193" i="2" s="1"/>
  <c r="F189" i="2"/>
  <c r="B189" i="2" s="1"/>
  <c r="F185" i="2"/>
  <c r="B185" i="2" s="1"/>
  <c r="F181" i="2"/>
  <c r="B181" i="2" s="1"/>
  <c r="F177" i="2"/>
  <c r="B177" i="2" s="1"/>
  <c r="F173" i="2"/>
  <c r="B173" i="2" s="1"/>
  <c r="F169" i="2"/>
  <c r="B169" i="2" s="1"/>
  <c r="F165" i="2"/>
  <c r="B165" i="2" s="1"/>
  <c r="F161" i="2"/>
  <c r="B161" i="2" s="1"/>
  <c r="F157" i="2"/>
  <c r="B157" i="2" s="1"/>
  <c r="F153" i="2"/>
  <c r="B153" i="2" s="1"/>
  <c r="F149" i="2"/>
  <c r="B149" i="2" s="1"/>
  <c r="F145" i="2"/>
  <c r="B145" i="2" s="1"/>
  <c r="F141" i="2"/>
  <c r="B141" i="2" s="1"/>
  <c r="F137" i="2"/>
  <c r="B137" i="2" s="1"/>
  <c r="F133" i="2"/>
  <c r="B133" i="2" s="1"/>
  <c r="F129" i="2"/>
  <c r="B129" i="2" s="1"/>
  <c r="F125" i="2"/>
  <c r="B125" i="2" s="1"/>
  <c r="F121" i="2"/>
  <c r="B121" i="2" s="1"/>
  <c r="F117" i="2"/>
  <c r="B117" i="2" s="1"/>
  <c r="F113" i="2"/>
  <c r="B113" i="2" s="1"/>
  <c r="F109" i="2"/>
  <c r="B109" i="2" s="1"/>
  <c r="F105" i="2"/>
  <c r="B105" i="2" s="1"/>
  <c r="F101" i="2"/>
  <c r="B101" i="2" s="1"/>
  <c r="F97" i="2"/>
  <c r="B97" i="2" s="1"/>
  <c r="F93" i="2"/>
  <c r="B93" i="2" s="1"/>
  <c r="F89" i="2"/>
  <c r="B89" i="2" s="1"/>
  <c r="F85" i="2"/>
  <c r="B85" i="2" s="1"/>
  <c r="F81" i="2"/>
  <c r="B81" i="2" s="1"/>
  <c r="F77" i="2"/>
  <c r="B77" i="2" s="1"/>
  <c r="F73" i="2"/>
  <c r="B73" i="2" s="1"/>
  <c r="F69" i="2"/>
  <c r="B69" i="2" s="1"/>
  <c r="F65" i="2"/>
  <c r="B65" i="2" s="1"/>
  <c r="F61" i="2"/>
  <c r="B61" i="2" s="1"/>
  <c r="F57" i="2"/>
  <c r="B57" i="2" s="1"/>
  <c r="F53" i="2"/>
  <c r="B53" i="2" s="1"/>
  <c r="F49" i="2"/>
  <c r="B49" i="2" s="1"/>
  <c r="F45" i="2"/>
  <c r="B45" i="2" s="1"/>
  <c r="F41" i="2"/>
  <c r="B41" i="2" s="1"/>
  <c r="F37" i="2"/>
  <c r="B37" i="2" s="1"/>
  <c r="F33" i="2"/>
  <c r="B33" i="2" s="1"/>
  <c r="F29" i="2"/>
  <c r="B29" i="2" s="1"/>
  <c r="F25" i="2"/>
  <c r="B25" i="2" s="1"/>
  <c r="F21" i="2"/>
  <c r="B21" i="2" s="1"/>
  <c r="F17" i="2"/>
  <c r="B17" i="2" s="1"/>
  <c r="L30" i="1" s="1"/>
  <c r="F13" i="2"/>
  <c r="B13" i="2" s="1"/>
  <c r="F9" i="2"/>
  <c r="B9" i="2" s="1"/>
  <c r="F5" i="2"/>
  <c r="B5" i="2" s="1"/>
  <c r="E5" i="2"/>
  <c r="E37" i="2"/>
  <c r="E69" i="2"/>
  <c r="E101" i="2"/>
  <c r="E133" i="2"/>
  <c r="E165" i="2"/>
  <c r="E197" i="2"/>
  <c r="F221" i="2"/>
  <c r="B221" i="2" s="1"/>
  <c r="F264" i="2"/>
  <c r="B264" i="2" s="1"/>
  <c r="D299" i="2"/>
  <c r="G68" i="1"/>
  <c r="E9" i="2"/>
  <c r="E41" i="2"/>
  <c r="E73" i="2"/>
  <c r="E105" i="2"/>
  <c r="E137" i="2"/>
  <c r="E169" i="2"/>
  <c r="E201" i="2"/>
  <c r="F228" i="2"/>
  <c r="B228" i="2" s="1"/>
  <c r="E231" i="2"/>
  <c r="E261" i="2"/>
  <c r="F296" i="2"/>
  <c r="B296" i="2" s="1"/>
  <c r="E336" i="2"/>
  <c r="E13" i="2"/>
  <c r="E45" i="2"/>
  <c r="E77" i="2"/>
  <c r="E109" i="2"/>
  <c r="E141" i="2"/>
  <c r="E173" i="2"/>
  <c r="E205" i="2"/>
  <c r="F235" i="2"/>
  <c r="B235" i="2" s="1"/>
  <c r="D238" i="2"/>
  <c r="F272" i="2"/>
  <c r="B272" i="2" s="1"/>
  <c r="E283" i="2"/>
  <c r="E368" i="2"/>
  <c r="E17" i="2"/>
  <c r="E49" i="2"/>
  <c r="E81" i="2"/>
  <c r="E113" i="2"/>
  <c r="E145" i="2"/>
  <c r="E177" i="2"/>
  <c r="E209" i="2"/>
  <c r="F242" i="2"/>
  <c r="B242" i="2" s="1"/>
  <c r="D245" i="2"/>
  <c r="E269" i="2"/>
  <c r="D307" i="2"/>
  <c r="G18" i="1" l="1"/>
  <c r="G28" i="1"/>
  <c r="G66" i="1"/>
  <c r="G34" i="1"/>
  <c r="G48" i="1"/>
  <c r="G127" i="1"/>
  <c r="L128" i="1"/>
  <c r="G57" i="1"/>
  <c r="E73" i="1"/>
  <c r="G25" i="1"/>
  <c r="E102" i="1"/>
  <c r="G75" i="1"/>
  <c r="G51" i="1"/>
  <c r="G128" i="1"/>
  <c r="G62" i="1"/>
  <c r="L64" i="1"/>
  <c r="L80" i="1"/>
  <c r="L127" i="1"/>
  <c r="E127" i="1"/>
  <c r="G14" i="1"/>
  <c r="H28" i="1" s="1"/>
  <c r="G50" i="1"/>
  <c r="G20" i="1"/>
  <c r="E128" i="1"/>
  <c r="L38" i="1"/>
  <c r="G54" i="1"/>
  <c r="E15" i="1"/>
  <c r="L63" i="1"/>
  <c r="E18" i="1"/>
  <c r="G52" i="1"/>
  <c r="E52" i="1"/>
  <c r="E20" i="1"/>
  <c r="E54" i="1"/>
  <c r="G78" i="1"/>
  <c r="E105" i="1"/>
  <c r="L68" i="1"/>
  <c r="G94" i="1"/>
  <c r="L126" i="1"/>
  <c r="G105" i="1"/>
  <c r="G79" i="1"/>
  <c r="L109" i="1"/>
  <c r="E39" i="1"/>
  <c r="G74" i="1"/>
  <c r="E101" i="1"/>
  <c r="G77" i="1"/>
  <c r="E104" i="1"/>
  <c r="G39" i="1"/>
  <c r="E69" i="1"/>
  <c r="E99" i="1"/>
  <c r="E36" i="1"/>
  <c r="G15" i="1"/>
  <c r="E12" i="1"/>
  <c r="E55" i="1"/>
  <c r="L13" i="1"/>
  <c r="E50" i="1"/>
  <c r="L15" i="1"/>
  <c r="M30" i="1" s="1"/>
  <c r="L70" i="1"/>
  <c r="E19" i="1"/>
  <c r="E38" i="1"/>
  <c r="L57" i="1"/>
  <c r="E27" i="1"/>
  <c r="L34" i="1"/>
  <c r="L25" i="1"/>
  <c r="L40" i="1"/>
  <c r="L18" i="1"/>
  <c r="G56" i="1"/>
  <c r="L82" i="1"/>
  <c r="E110" i="1"/>
  <c r="E70" i="1"/>
  <c r="L98" i="1"/>
  <c r="G110" i="1"/>
  <c r="L83" i="1"/>
  <c r="E111" i="1"/>
  <c r="E47" i="1"/>
  <c r="L78" i="1"/>
  <c r="G103" i="1"/>
  <c r="L81" i="1"/>
  <c r="E109" i="1"/>
  <c r="G47" i="1"/>
  <c r="L76" i="1"/>
  <c r="G101" i="1"/>
  <c r="G27" i="1"/>
  <c r="G67" i="1"/>
  <c r="E13" i="1"/>
  <c r="L52" i="1"/>
  <c r="E49" i="1"/>
  <c r="G11" i="1"/>
  <c r="H25" i="1" s="1"/>
  <c r="G35" i="1"/>
  <c r="L39" i="1"/>
  <c r="G13" i="1"/>
  <c r="G61" i="1"/>
  <c r="E84" i="1"/>
  <c r="G112" i="1"/>
  <c r="G73" i="1"/>
  <c r="E100" i="1"/>
  <c r="G84" i="1"/>
  <c r="L119" i="1"/>
  <c r="E85" i="1"/>
  <c r="E116" i="1"/>
  <c r="G49" i="1"/>
  <c r="E80" i="1"/>
  <c r="L112" i="1"/>
  <c r="E83" i="1"/>
  <c r="G111" i="1"/>
  <c r="L51" i="1"/>
  <c r="E78" i="1"/>
  <c r="L105" i="1"/>
  <c r="G76" i="1"/>
  <c r="E25" i="1"/>
  <c r="L62" i="1"/>
  <c r="L11" i="1"/>
  <c r="L118" i="1"/>
  <c r="E40" i="1"/>
  <c r="L36" i="1"/>
  <c r="E34" i="1"/>
  <c r="E120" i="1"/>
  <c r="G36" i="1"/>
  <c r="E11" i="1"/>
  <c r="L65" i="1"/>
  <c r="N65" i="1" s="1"/>
  <c r="O65" i="1" s="1"/>
  <c r="G86" i="1"/>
  <c r="G117" i="1"/>
  <c r="L77" i="1"/>
  <c r="G102" i="1"/>
  <c r="L93" i="1"/>
  <c r="L66" i="1"/>
  <c r="G87" i="1"/>
  <c r="G118" i="1"/>
  <c r="L56" i="1"/>
  <c r="G82" i="1"/>
  <c r="L117" i="1"/>
  <c r="G85" i="1"/>
  <c r="G116" i="1"/>
  <c r="L54" i="1"/>
  <c r="G80" i="1"/>
  <c r="L110" i="1"/>
  <c r="E64" i="1"/>
  <c r="G19" i="1"/>
  <c r="E82" i="1"/>
  <c r="L33" i="1"/>
  <c r="E48" i="1"/>
  <c r="L87" i="1"/>
  <c r="G109" i="1"/>
  <c r="G40" i="1"/>
  <c r="G12" i="1"/>
  <c r="H29" i="1" s="1"/>
  <c r="G55" i="1"/>
  <c r="G104" i="1"/>
  <c r="E33" i="1"/>
  <c r="E35" i="1"/>
  <c r="E67" i="1"/>
  <c r="L95" i="1"/>
  <c r="E79" i="1"/>
  <c r="L111" i="1"/>
  <c r="E95" i="1"/>
  <c r="E68" i="1"/>
  <c r="L96" i="1"/>
  <c r="E126" i="1"/>
  <c r="L61" i="1"/>
  <c r="L86" i="1"/>
  <c r="E119" i="1"/>
  <c r="L94" i="1"/>
  <c r="L120" i="1"/>
  <c r="E56" i="1"/>
  <c r="L84" i="1"/>
  <c r="E112" i="1"/>
  <c r="L55" i="1"/>
  <c r="L14" i="1"/>
  <c r="L50" i="1"/>
  <c r="L27" i="1"/>
  <c r="L79" i="1"/>
  <c r="E94" i="1"/>
  <c r="E14" i="1"/>
  <c r="G83" i="1"/>
  <c r="G30" i="1"/>
  <c r="H30" i="1" s="1"/>
  <c r="G37" i="1"/>
  <c r="G69" i="1"/>
  <c r="E97" i="1"/>
  <c r="E57" i="1"/>
  <c r="G81" i="1"/>
  <c r="L116" i="1"/>
  <c r="G97" i="1"/>
  <c r="G70" i="1"/>
  <c r="E98" i="1"/>
  <c r="E63" i="1"/>
  <c r="E93" i="1"/>
  <c r="E96" i="1"/>
  <c r="G126" i="1"/>
  <c r="E61" i="1"/>
  <c r="E86" i="1"/>
  <c r="E117" i="1"/>
  <c r="L48" i="1"/>
  <c r="E30" i="1"/>
  <c r="L19" i="1"/>
  <c r="E26" i="1"/>
  <c r="E66" i="1"/>
  <c r="L12" i="1"/>
  <c r="E81" i="1"/>
  <c r="E28" i="1"/>
  <c r="L49" i="1"/>
  <c r="L74" i="1"/>
  <c r="G99" i="1"/>
  <c r="E62" i="1"/>
  <c r="L85" i="1"/>
  <c r="E118" i="1"/>
  <c r="L101" i="1"/>
  <c r="L75" i="1"/>
  <c r="G100" i="1"/>
  <c r="G33" i="1"/>
  <c r="G65" i="1"/>
  <c r="G95" i="1"/>
  <c r="L73" i="1"/>
  <c r="G98" i="1"/>
  <c r="L35" i="1"/>
  <c r="G63" i="1"/>
  <c r="G93" i="1"/>
  <c r="G119" i="1"/>
  <c r="L47" i="1"/>
  <c r="L28" i="1"/>
  <c r="E74" i="1"/>
  <c r="L26" i="1"/>
  <c r="E51" i="1"/>
  <c r="E76" i="1"/>
  <c r="L103" i="1"/>
  <c r="G64" i="1"/>
  <c r="E87" i="1"/>
  <c r="G120" i="1"/>
  <c r="E103" i="1"/>
  <c r="E77" i="1"/>
  <c r="L104" i="1"/>
  <c r="L37" i="1"/>
  <c r="L69" i="1"/>
  <c r="L99" i="1"/>
  <c r="E75" i="1"/>
  <c r="L102" i="1"/>
  <c r="N102" i="1" s="1"/>
  <c r="O102" i="1" s="1"/>
  <c r="E37" i="1"/>
  <c r="L67" i="1"/>
  <c r="L97" i="1"/>
  <c r="G38" i="1"/>
  <c r="G96" i="1"/>
  <c r="L20" i="1"/>
  <c r="L100" i="1"/>
  <c r="M28" i="1" l="1"/>
  <c r="M27" i="1"/>
  <c r="H34" i="1"/>
  <c r="H26" i="1"/>
  <c r="H27" i="1"/>
  <c r="I82" i="1"/>
  <c r="J82" i="1" s="1"/>
  <c r="N82" i="1"/>
  <c r="O82" i="1" s="1"/>
  <c r="F34" i="1"/>
  <c r="N34" i="1"/>
  <c r="O34" i="1" s="1"/>
  <c r="G88" i="1"/>
  <c r="N49" i="1"/>
  <c r="O49" i="1" s="1"/>
  <c r="I13" i="1"/>
  <c r="J13" i="1" s="1"/>
  <c r="N13" i="1"/>
  <c r="O13" i="1" s="1"/>
  <c r="N70" i="1"/>
  <c r="O70" i="1" s="1"/>
  <c r="N27" i="1"/>
  <c r="O27" i="1" s="1"/>
  <c r="F27" i="1"/>
  <c r="J27" i="1" s="1"/>
  <c r="I27" i="1" s="1"/>
  <c r="N99" i="1"/>
  <c r="O99" i="1" s="1"/>
  <c r="I99" i="1"/>
  <c r="J99" i="1" s="1"/>
  <c r="L113" i="1"/>
  <c r="I54" i="1"/>
  <c r="J54" i="1" s="1"/>
  <c r="N54" i="1"/>
  <c r="O54" i="1" s="1"/>
  <c r="N117" i="1"/>
  <c r="O117" i="1" s="1"/>
  <c r="I117" i="1"/>
  <c r="J117" i="1" s="1"/>
  <c r="N62" i="1"/>
  <c r="O62" i="1" s="1"/>
  <c r="F26" i="1"/>
  <c r="F29" i="1"/>
  <c r="N26" i="1"/>
  <c r="O26" i="1" s="1"/>
  <c r="N86" i="1"/>
  <c r="O86" i="1" s="1"/>
  <c r="I86" i="1"/>
  <c r="J86" i="1" s="1"/>
  <c r="N98" i="1"/>
  <c r="O98" i="1" s="1"/>
  <c r="I98" i="1"/>
  <c r="J98" i="1" s="1"/>
  <c r="N119" i="1"/>
  <c r="O119" i="1" s="1"/>
  <c r="I119" i="1"/>
  <c r="J119" i="1" s="1"/>
  <c r="I79" i="1"/>
  <c r="J79" i="1" s="1"/>
  <c r="N79" i="1"/>
  <c r="O79" i="1" s="1"/>
  <c r="M36" i="1"/>
  <c r="E24" i="1"/>
  <c r="F25" i="1"/>
  <c r="J25" i="1" s="1"/>
  <c r="I25" i="1" s="1"/>
  <c r="N25" i="1"/>
  <c r="O25" i="1" s="1"/>
  <c r="N80" i="1"/>
  <c r="O80" i="1" s="1"/>
  <c r="I80" i="1"/>
  <c r="J80" i="1" s="1"/>
  <c r="I110" i="1"/>
  <c r="J110" i="1" s="1"/>
  <c r="N110" i="1"/>
  <c r="O110" i="1" s="1"/>
  <c r="N55" i="1"/>
  <c r="O55" i="1" s="1"/>
  <c r="I55" i="1"/>
  <c r="J55" i="1" s="1"/>
  <c r="N69" i="1"/>
  <c r="O69" i="1" s="1"/>
  <c r="N20" i="1"/>
  <c r="O20" i="1" s="1"/>
  <c r="N51" i="1"/>
  <c r="O51" i="1" s="1"/>
  <c r="L53" i="1"/>
  <c r="N61" i="1"/>
  <c r="O61" i="1" s="1"/>
  <c r="E71" i="1"/>
  <c r="I61" i="1"/>
  <c r="J61" i="1" s="1"/>
  <c r="I84" i="1"/>
  <c r="J84" i="1" s="1"/>
  <c r="N84" i="1"/>
  <c r="O84" i="1" s="1"/>
  <c r="N47" i="1"/>
  <c r="O47" i="1" s="1"/>
  <c r="I47" i="1"/>
  <c r="E53" i="1"/>
  <c r="N38" i="1"/>
  <c r="O38" i="1" s="1"/>
  <c r="I38" i="1"/>
  <c r="J38" i="1" s="1"/>
  <c r="N12" i="1"/>
  <c r="O12" i="1" s="1"/>
  <c r="I12" i="1"/>
  <c r="J12" i="1" s="1"/>
  <c r="N52" i="1"/>
  <c r="O52" i="1" s="1"/>
  <c r="I66" i="1"/>
  <c r="J66" i="1" s="1"/>
  <c r="N66" i="1"/>
  <c r="O66" i="1" s="1"/>
  <c r="I76" i="1"/>
  <c r="J76" i="1" s="1"/>
  <c r="N76" i="1"/>
  <c r="O76" i="1" s="1"/>
  <c r="M29" i="1"/>
  <c r="M26" i="1"/>
  <c r="G32" i="1"/>
  <c r="G129" i="1"/>
  <c r="L71" i="1"/>
  <c r="G113" i="1"/>
  <c r="I64" i="1"/>
  <c r="J64" i="1" s="1"/>
  <c r="N64" i="1"/>
  <c r="O64" i="1" s="1"/>
  <c r="N40" i="1"/>
  <c r="O40" i="1" s="1"/>
  <c r="I40" i="1"/>
  <c r="J40" i="1" s="1"/>
  <c r="N116" i="1"/>
  <c r="O116" i="1" s="1"/>
  <c r="E121" i="1"/>
  <c r="I116" i="1"/>
  <c r="J116" i="1" s="1"/>
  <c r="G71" i="1"/>
  <c r="N111" i="1"/>
  <c r="O111" i="1" s="1"/>
  <c r="I111" i="1"/>
  <c r="J111" i="1" s="1"/>
  <c r="N19" i="1"/>
  <c r="O19" i="1" s="1"/>
  <c r="N104" i="1"/>
  <c r="O104" i="1" s="1"/>
  <c r="I104" i="1"/>
  <c r="J104" i="1" s="1"/>
  <c r="L129" i="1"/>
  <c r="L88" i="1"/>
  <c r="N77" i="1"/>
  <c r="O77" i="1" s="1"/>
  <c r="I77" i="1"/>
  <c r="J77" i="1" s="1"/>
  <c r="N37" i="1"/>
  <c r="O37" i="1" s="1"/>
  <c r="I37" i="1"/>
  <c r="J37" i="1" s="1"/>
  <c r="I103" i="1"/>
  <c r="J103" i="1" s="1"/>
  <c r="N103" i="1"/>
  <c r="O103" i="1" s="1"/>
  <c r="I74" i="1"/>
  <c r="J74" i="1" s="1"/>
  <c r="N74" i="1"/>
  <c r="O74" i="1" s="1"/>
  <c r="G106" i="1"/>
  <c r="N96" i="1"/>
  <c r="O96" i="1" s="1"/>
  <c r="I96" i="1"/>
  <c r="J96" i="1" s="1"/>
  <c r="L121" i="1"/>
  <c r="N14" i="1"/>
  <c r="O14" i="1" s="1"/>
  <c r="I14" i="1"/>
  <c r="J14" i="1" s="1"/>
  <c r="N112" i="1"/>
  <c r="O112" i="1" s="1"/>
  <c r="I112" i="1"/>
  <c r="J112" i="1" s="1"/>
  <c r="E129" i="1"/>
  <c r="N126" i="1"/>
  <c r="O126" i="1" s="1"/>
  <c r="I126" i="1"/>
  <c r="J126" i="1" s="1"/>
  <c r="I67" i="1"/>
  <c r="J67" i="1" s="1"/>
  <c r="N67" i="1"/>
  <c r="O67" i="1" s="1"/>
  <c r="N78" i="1"/>
  <c r="O78" i="1" s="1"/>
  <c r="I78" i="1"/>
  <c r="J78" i="1" s="1"/>
  <c r="N85" i="1"/>
  <c r="O85" i="1" s="1"/>
  <c r="I85" i="1"/>
  <c r="J85" i="1" s="1"/>
  <c r="N73" i="1"/>
  <c r="O73" i="1" s="1"/>
  <c r="L21" i="1"/>
  <c r="E21" i="1"/>
  <c r="N18" i="1"/>
  <c r="O18" i="1" s="1"/>
  <c r="N127" i="1"/>
  <c r="O127" i="1" s="1"/>
  <c r="I127" i="1"/>
  <c r="J127" i="1" s="1"/>
  <c r="F28" i="1"/>
  <c r="J28" i="1" s="1"/>
  <c r="I28" i="1" s="1"/>
  <c r="N28" i="1"/>
  <c r="O28" i="1" s="1"/>
  <c r="I94" i="1"/>
  <c r="J94" i="1" s="1"/>
  <c r="N94" i="1"/>
  <c r="O94" i="1" s="1"/>
  <c r="I35" i="1"/>
  <c r="J35" i="1" s="1"/>
  <c r="N35" i="1"/>
  <c r="O35" i="1" s="1"/>
  <c r="I11" i="1"/>
  <c r="J11" i="1" s="1"/>
  <c r="N11" i="1"/>
  <c r="O11" i="1" s="1"/>
  <c r="E10" i="1"/>
  <c r="F82" i="1" s="1"/>
  <c r="G53" i="1"/>
  <c r="I102" i="1"/>
  <c r="J102" i="1" s="1"/>
  <c r="N101" i="1"/>
  <c r="O101" i="1" s="1"/>
  <c r="I101" i="1"/>
  <c r="J101" i="1" s="1"/>
  <c r="G24" i="1"/>
  <c r="N75" i="1"/>
  <c r="O75" i="1" s="1"/>
  <c r="I75" i="1"/>
  <c r="J75" i="1" s="1"/>
  <c r="I87" i="1"/>
  <c r="J87" i="1" s="1"/>
  <c r="N87" i="1"/>
  <c r="O87" i="1" s="1"/>
  <c r="I81" i="1"/>
  <c r="J81" i="1" s="1"/>
  <c r="N81" i="1"/>
  <c r="O81" i="1" s="1"/>
  <c r="N30" i="1"/>
  <c r="O30" i="1" s="1"/>
  <c r="F30" i="1"/>
  <c r="J30" i="1" s="1"/>
  <c r="I30" i="1" s="1"/>
  <c r="N93" i="1"/>
  <c r="O93" i="1" s="1"/>
  <c r="E106" i="1"/>
  <c r="I93" i="1"/>
  <c r="J93" i="1" s="1"/>
  <c r="N57" i="1"/>
  <c r="O57" i="1" s="1"/>
  <c r="I57" i="1"/>
  <c r="J57" i="1" s="1"/>
  <c r="N56" i="1"/>
  <c r="O56" i="1" s="1"/>
  <c r="I56" i="1"/>
  <c r="J56" i="1" s="1"/>
  <c r="N68" i="1"/>
  <c r="O68" i="1" s="1"/>
  <c r="E32" i="1"/>
  <c r="N33" i="1"/>
  <c r="O33" i="1" s="1"/>
  <c r="N48" i="1"/>
  <c r="O48" i="1" s="1"/>
  <c r="H36" i="1"/>
  <c r="G21" i="1"/>
  <c r="I73" i="1"/>
  <c r="J73" i="1" s="1"/>
  <c r="N109" i="1"/>
  <c r="O109" i="1" s="1"/>
  <c r="I109" i="1"/>
  <c r="J109" i="1" s="1"/>
  <c r="E113" i="1"/>
  <c r="I128" i="1"/>
  <c r="J128" i="1" s="1"/>
  <c r="N128" i="1"/>
  <c r="O128" i="1" s="1"/>
  <c r="L24" i="1"/>
  <c r="M25" i="1"/>
  <c r="N50" i="1"/>
  <c r="O50" i="1" s="1"/>
  <c r="I105" i="1"/>
  <c r="J105" i="1" s="1"/>
  <c r="N105" i="1"/>
  <c r="O105" i="1" s="1"/>
  <c r="I118" i="1"/>
  <c r="J118" i="1" s="1"/>
  <c r="N118" i="1"/>
  <c r="O118" i="1" s="1"/>
  <c r="N63" i="1"/>
  <c r="O63" i="1" s="1"/>
  <c r="I63" i="1"/>
  <c r="J63" i="1" s="1"/>
  <c r="I97" i="1"/>
  <c r="J97" i="1" s="1"/>
  <c r="N97" i="1"/>
  <c r="O97" i="1" s="1"/>
  <c r="I95" i="1"/>
  <c r="J95" i="1" s="1"/>
  <c r="N95" i="1"/>
  <c r="O95" i="1" s="1"/>
  <c r="L32" i="1"/>
  <c r="G121" i="1"/>
  <c r="L106" i="1"/>
  <c r="I120" i="1"/>
  <c r="J120" i="1" s="1"/>
  <c r="N120" i="1"/>
  <c r="O120" i="1" s="1"/>
  <c r="L10" i="1"/>
  <c r="M111" i="1" s="1"/>
  <c r="N83" i="1"/>
  <c r="O83" i="1" s="1"/>
  <c r="I83" i="1"/>
  <c r="J83" i="1" s="1"/>
  <c r="I100" i="1"/>
  <c r="J100" i="1" s="1"/>
  <c r="N100" i="1"/>
  <c r="O100" i="1" s="1"/>
  <c r="G10" i="1"/>
  <c r="H55" i="1" s="1"/>
  <c r="E88" i="1"/>
  <c r="M34" i="1"/>
  <c r="F36" i="1"/>
  <c r="N36" i="1"/>
  <c r="O36" i="1" s="1"/>
  <c r="N39" i="1"/>
  <c r="O39" i="1" s="1"/>
  <c r="I39" i="1"/>
  <c r="J39" i="1" s="1"/>
  <c r="N15" i="1"/>
  <c r="O15" i="1" s="1"/>
  <c r="I15" i="1"/>
  <c r="J15" i="1" s="1"/>
  <c r="J34" i="1" l="1"/>
  <c r="I34" i="1" s="1"/>
  <c r="J26" i="1"/>
  <c r="I26" i="1" s="1"/>
  <c r="F95" i="1"/>
  <c r="F118" i="1"/>
  <c r="F42" i="1"/>
  <c r="H63" i="1"/>
  <c r="F15" i="1"/>
  <c r="F100" i="1"/>
  <c r="H121" i="1"/>
  <c r="F56" i="1"/>
  <c r="F50" i="1"/>
  <c r="M81" i="1"/>
  <c r="H80" i="1"/>
  <c r="H78" i="1"/>
  <c r="H11" i="1"/>
  <c r="F120" i="1"/>
  <c r="F48" i="1"/>
  <c r="F81" i="1"/>
  <c r="F97" i="1"/>
  <c r="F105" i="1"/>
  <c r="M15" i="1"/>
  <c r="M42" i="1"/>
  <c r="M66" i="1"/>
  <c r="H120" i="1"/>
  <c r="M76" i="1"/>
  <c r="H104" i="1"/>
  <c r="M54" i="1"/>
  <c r="H47" i="1"/>
  <c r="H119" i="1"/>
  <c r="M48" i="1"/>
  <c r="M85" i="1"/>
  <c r="M39" i="1"/>
  <c r="H100" i="1"/>
  <c r="J36" i="1"/>
  <c r="I36" i="1" s="1"/>
  <c r="H35" i="1"/>
  <c r="M127" i="1"/>
  <c r="M103" i="1"/>
  <c r="M88" i="1"/>
  <c r="M93" i="1"/>
  <c r="M24" i="1"/>
  <c r="H84" i="1"/>
  <c r="M35" i="1"/>
  <c r="M98" i="1"/>
  <c r="M63" i="1"/>
  <c r="H87" i="1"/>
  <c r="N21" i="1"/>
  <c r="O21" i="1" s="1"/>
  <c r="F94" i="1"/>
  <c r="F85" i="1"/>
  <c r="M126" i="1"/>
  <c r="F116" i="1"/>
  <c r="F64" i="1"/>
  <c r="H83" i="1"/>
  <c r="H42" i="1"/>
  <c r="J42" i="1" s="1"/>
  <c r="F66" i="1"/>
  <c r="F12" i="1"/>
  <c r="H19" i="1"/>
  <c r="F71" i="1"/>
  <c r="N71" i="1"/>
  <c r="O71" i="1" s="1"/>
  <c r="M104" i="1"/>
  <c r="M78" i="1"/>
  <c r="F98" i="1"/>
  <c r="F49" i="1"/>
  <c r="H85" i="1"/>
  <c r="M32" i="1"/>
  <c r="L41" i="1"/>
  <c r="M41" i="1" s="1"/>
  <c r="F63" i="1"/>
  <c r="F109" i="1"/>
  <c r="F68" i="1"/>
  <c r="F75" i="1"/>
  <c r="F101" i="1"/>
  <c r="M119" i="1"/>
  <c r="M87" i="1"/>
  <c r="M102" i="1"/>
  <c r="H96" i="1"/>
  <c r="M18" i="1"/>
  <c r="F67" i="1"/>
  <c r="F96" i="1"/>
  <c r="F77" i="1"/>
  <c r="F111" i="1"/>
  <c r="M105" i="1"/>
  <c r="H97" i="1"/>
  <c r="H38" i="1"/>
  <c r="F38" i="1"/>
  <c r="H40" i="1"/>
  <c r="M97" i="1"/>
  <c r="H67" i="1"/>
  <c r="N24" i="1"/>
  <c r="O24" i="1" s="1"/>
  <c r="F24" i="1"/>
  <c r="F86" i="1"/>
  <c r="H95" i="1"/>
  <c r="M109" i="1"/>
  <c r="F70" i="1"/>
  <c r="H73" i="1"/>
  <c r="M106" i="1"/>
  <c r="F106" i="1"/>
  <c r="N106" i="1"/>
  <c r="O106" i="1" s="1"/>
  <c r="M101" i="1"/>
  <c r="M20" i="1"/>
  <c r="M51" i="1"/>
  <c r="F35" i="1"/>
  <c r="H81" i="1"/>
  <c r="M100" i="1"/>
  <c r="M83" i="1"/>
  <c r="F78" i="1"/>
  <c r="M49" i="1"/>
  <c r="F103" i="1"/>
  <c r="M37" i="1"/>
  <c r="H101" i="1"/>
  <c r="H109" i="1"/>
  <c r="H129" i="1"/>
  <c r="F84" i="1"/>
  <c r="H127" i="1"/>
  <c r="H99" i="1"/>
  <c r="H128" i="1"/>
  <c r="M52" i="1"/>
  <c r="F117" i="1"/>
  <c r="M113" i="1"/>
  <c r="H88" i="1"/>
  <c r="N10" i="1"/>
  <c r="O10" i="1" s="1"/>
  <c r="I10" i="1"/>
  <c r="J10" i="1" s="1"/>
  <c r="F73" i="1"/>
  <c r="F65" i="1"/>
  <c r="F102" i="1"/>
  <c r="F104" i="1"/>
  <c r="H71" i="1"/>
  <c r="H113" i="1"/>
  <c r="H126" i="1"/>
  <c r="F52" i="1"/>
  <c r="M86" i="1"/>
  <c r="H65" i="1"/>
  <c r="M69" i="1"/>
  <c r="F55" i="1"/>
  <c r="H112" i="1"/>
  <c r="M77" i="1"/>
  <c r="F119" i="1"/>
  <c r="F99" i="1"/>
  <c r="H103" i="1"/>
  <c r="M112" i="1"/>
  <c r="F39" i="1"/>
  <c r="F128" i="1"/>
  <c r="F93" i="1"/>
  <c r="M99" i="1"/>
  <c r="M40" i="1"/>
  <c r="M67" i="1"/>
  <c r="F18" i="1"/>
  <c r="M118" i="1"/>
  <c r="F14" i="1"/>
  <c r="H93" i="1"/>
  <c r="F37" i="1"/>
  <c r="M73" i="1"/>
  <c r="F19" i="1"/>
  <c r="H61" i="1"/>
  <c r="F40" i="1"/>
  <c r="M95" i="1"/>
  <c r="M19" i="1"/>
  <c r="F76" i="1"/>
  <c r="H105" i="1"/>
  <c r="M82" i="1"/>
  <c r="H49" i="1"/>
  <c r="M14" i="1"/>
  <c r="M47" i="1"/>
  <c r="M57" i="1"/>
  <c r="M117" i="1"/>
  <c r="M50" i="1"/>
  <c r="M62" i="1"/>
  <c r="F88" i="1"/>
  <c r="N88" i="1"/>
  <c r="O88" i="1" s="1"/>
  <c r="F83" i="1"/>
  <c r="H54" i="1"/>
  <c r="H57" i="1"/>
  <c r="H66" i="1"/>
  <c r="H51" i="1"/>
  <c r="H18" i="1"/>
  <c r="H20" i="1"/>
  <c r="H48" i="1"/>
  <c r="H14" i="1"/>
  <c r="H50" i="1"/>
  <c r="J50" i="1" s="1"/>
  <c r="I50" i="1" s="1"/>
  <c r="H68" i="1"/>
  <c r="H75" i="1"/>
  <c r="H62" i="1"/>
  <c r="M11" i="1"/>
  <c r="H116" i="1"/>
  <c r="M120" i="1"/>
  <c r="M12" i="1"/>
  <c r="H74" i="1"/>
  <c r="H111" i="1"/>
  <c r="E41" i="1"/>
  <c r="E43" i="1" s="1"/>
  <c r="N32" i="1"/>
  <c r="O32" i="1" s="1"/>
  <c r="F32" i="1"/>
  <c r="M79" i="1"/>
  <c r="F87" i="1"/>
  <c r="H24" i="1"/>
  <c r="H110" i="1"/>
  <c r="F11" i="1"/>
  <c r="M96" i="1"/>
  <c r="F127" i="1"/>
  <c r="H94" i="1"/>
  <c r="H13" i="1"/>
  <c r="M65" i="1"/>
  <c r="F129" i="1"/>
  <c r="J129" i="1" s="1"/>
  <c r="N129" i="1"/>
  <c r="O129" i="1" s="1"/>
  <c r="I129" i="1"/>
  <c r="M121" i="1"/>
  <c r="H106" i="1"/>
  <c r="H64" i="1"/>
  <c r="H86" i="1"/>
  <c r="M61" i="1"/>
  <c r="M74" i="1"/>
  <c r="H39" i="1"/>
  <c r="F53" i="1"/>
  <c r="N53" i="1"/>
  <c r="O53" i="1" s="1"/>
  <c r="E58" i="1"/>
  <c r="H76" i="1"/>
  <c r="H70" i="1"/>
  <c r="M53" i="1"/>
  <c r="L58" i="1"/>
  <c r="M58" i="1" s="1"/>
  <c r="F20" i="1"/>
  <c r="J20" i="1" s="1"/>
  <c r="I20" i="1" s="1"/>
  <c r="H12" i="1"/>
  <c r="H37" i="1"/>
  <c r="H98" i="1"/>
  <c r="F13" i="1"/>
  <c r="M64" i="1"/>
  <c r="M80" i="1"/>
  <c r="M38" i="1"/>
  <c r="M128" i="1"/>
  <c r="M33" i="1"/>
  <c r="H15" i="1"/>
  <c r="F113" i="1"/>
  <c r="J113" i="1" s="1"/>
  <c r="I113" i="1" s="1"/>
  <c r="N113" i="1"/>
  <c r="O113" i="1" s="1"/>
  <c r="F33" i="1"/>
  <c r="F57" i="1"/>
  <c r="M68" i="1"/>
  <c r="H53" i="1"/>
  <c r="G58" i="1"/>
  <c r="H58" i="1" s="1"/>
  <c r="M84" i="1"/>
  <c r="M75" i="1"/>
  <c r="H77" i="1"/>
  <c r="H118" i="1"/>
  <c r="F126" i="1"/>
  <c r="M116" i="1"/>
  <c r="H52" i="1"/>
  <c r="H56" i="1"/>
  <c r="F121" i="1"/>
  <c r="N121" i="1"/>
  <c r="O121" i="1" s="1"/>
  <c r="M56" i="1"/>
  <c r="M71" i="1"/>
  <c r="G41" i="1"/>
  <c r="H41" i="1" s="1"/>
  <c r="H32" i="1"/>
  <c r="F47" i="1"/>
  <c r="J47" i="1" s="1"/>
  <c r="H117" i="1"/>
  <c r="F51" i="1"/>
  <c r="J51" i="1" s="1"/>
  <c r="I51" i="1" s="1"/>
  <c r="H79" i="1"/>
  <c r="F110" i="1"/>
  <c r="F80" i="1"/>
  <c r="F79" i="1"/>
  <c r="F54" i="1"/>
  <c r="M13" i="1"/>
  <c r="M94" i="1"/>
  <c r="O42" i="1"/>
  <c r="M70" i="1"/>
  <c r="M110" i="1"/>
  <c r="F112" i="1"/>
  <c r="F74" i="1"/>
  <c r="M129" i="1"/>
  <c r="M55" i="1"/>
  <c r="H33" i="1"/>
  <c r="H82" i="1"/>
  <c r="F61" i="1"/>
  <c r="F69" i="1"/>
  <c r="F62" i="1"/>
  <c r="J62" i="1" s="1"/>
  <c r="I62" i="1" s="1"/>
  <c r="H102" i="1"/>
  <c r="H69" i="1"/>
  <c r="M122" i="1" l="1"/>
  <c r="J48" i="1"/>
  <c r="I48" i="1" s="1"/>
  <c r="H122" i="1"/>
  <c r="J19" i="1"/>
  <c r="I19" i="1" s="1"/>
  <c r="L43" i="1"/>
  <c r="M43" i="1" s="1"/>
  <c r="M89" i="1"/>
  <c r="J33" i="1"/>
  <c r="I33" i="1" s="1"/>
  <c r="G123" i="1"/>
  <c r="H123" i="1" s="1"/>
  <c r="J32" i="1"/>
  <c r="I32" i="1" s="1"/>
  <c r="H21" i="1"/>
  <c r="F58" i="1"/>
  <c r="J58" i="1" s="1"/>
  <c r="I58" i="1" s="1"/>
  <c r="N58" i="1"/>
  <c r="O58" i="1" s="1"/>
  <c r="J88" i="1"/>
  <c r="I88" i="1" s="1"/>
  <c r="J70" i="1"/>
  <c r="I70" i="1" s="1"/>
  <c r="J68" i="1"/>
  <c r="I68" i="1" s="1"/>
  <c r="J53" i="1"/>
  <c r="I53" i="1" s="1"/>
  <c r="F41" i="1"/>
  <c r="J41" i="1" s="1"/>
  <c r="N41" i="1"/>
  <c r="O41" i="1" s="1"/>
  <c r="M21" i="1"/>
  <c r="J52" i="1"/>
  <c r="I52" i="1" s="1"/>
  <c r="J69" i="1"/>
  <c r="I69" i="1" s="1"/>
  <c r="J106" i="1"/>
  <c r="I106" i="1" s="1"/>
  <c r="J71" i="1"/>
  <c r="I71" i="1" s="1"/>
  <c r="M17" i="1"/>
  <c r="H17" i="1"/>
  <c r="G43" i="1"/>
  <c r="F17" i="1"/>
  <c r="H89" i="1"/>
  <c r="E123" i="1"/>
  <c r="J24" i="1"/>
  <c r="I24" i="1" s="1"/>
  <c r="J121" i="1"/>
  <c r="I121" i="1" s="1"/>
  <c r="F122" i="1"/>
  <c r="E90" i="1"/>
  <c r="F43" i="1"/>
  <c r="F21" i="1"/>
  <c r="J18" i="1"/>
  <c r="I18" i="1" s="1"/>
  <c r="J65" i="1"/>
  <c r="I65" i="1" s="1"/>
  <c r="L123" i="1"/>
  <c r="J49" i="1"/>
  <c r="I49" i="1" s="1"/>
  <c r="N43" i="1" l="1"/>
  <c r="O43" i="1" s="1"/>
  <c r="L90" i="1"/>
  <c r="M90" i="1" s="1"/>
  <c r="F89" i="1"/>
  <c r="J89" i="1" s="1"/>
  <c r="J21" i="1"/>
  <c r="I21" i="1" s="1"/>
  <c r="I41" i="1" s="1"/>
  <c r="G125" i="1"/>
  <c r="H125" i="1" s="1"/>
  <c r="N123" i="1"/>
  <c r="O123" i="1" s="1"/>
  <c r="F123" i="1"/>
  <c r="J123" i="1" s="1"/>
  <c r="I123" i="1" s="1"/>
  <c r="E125" i="1"/>
  <c r="G90" i="1"/>
  <c r="H90" i="1" s="1"/>
  <c r="H43" i="1"/>
  <c r="J43" i="1" s="1"/>
  <c r="I43" i="1" s="1"/>
  <c r="M123" i="1"/>
  <c r="L125" i="1"/>
  <c r="F90" i="1"/>
  <c r="N90" i="1"/>
  <c r="O90" i="1" s="1"/>
  <c r="G131" i="1" l="1"/>
  <c r="H131" i="1" s="1"/>
  <c r="L131" i="1"/>
  <c r="M131" i="1" s="1"/>
  <c r="M125" i="1"/>
  <c r="E131" i="1"/>
  <c r="F125" i="1"/>
  <c r="J125" i="1" s="1"/>
  <c r="I125" i="1" s="1"/>
  <c r="N125" i="1"/>
  <c r="O125" i="1" s="1"/>
  <c r="J90" i="1"/>
  <c r="I90" i="1" s="1"/>
  <c r="F131" i="1" l="1"/>
  <c r="J131" i="1" s="1"/>
  <c r="I131" i="1" s="1"/>
  <c r="N131" i="1"/>
  <c r="O1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Rusty Pachilis</author>
  </authors>
  <commentList>
    <comment ref="F34" authorId="0" shapeId="0" xr:uid="{00000000-0006-0000-0000-000001000000}">
      <text>
        <r>
          <rPr>
            <b/>
            <sz val="9"/>
            <color rgb="FF000000"/>
            <rFont val="Tahoma"/>
          </rPr>
          <t>Rusty Pachilis: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Tahoma"/>
          </rPr>
          <t>% based on F&amp;B Sales Only</t>
        </r>
      </text>
    </comment>
  </commentList>
</comments>
</file>

<file path=xl/sharedStrings.xml><?xml version="1.0" encoding="utf-8"?>
<sst xmlns="http://schemas.openxmlformats.org/spreadsheetml/2006/main" count="1489" uniqueCount="209">
  <si>
    <t>Start</t>
  </si>
  <si>
    <t>End</t>
  </si>
  <si>
    <t>Liberatores</t>
  </si>
  <si>
    <t>Store</t>
  </si>
  <si>
    <t>Maple Lawn</t>
  </si>
  <si>
    <t>Base Scenario:</t>
  </si>
  <si>
    <t>Actuals</t>
  </si>
  <si>
    <t>Summary Income Statement</t>
  </si>
  <si>
    <t>Comparison Scenario:</t>
  </si>
  <si>
    <t>Budget</t>
  </si>
  <si>
    <t>Store Select:</t>
  </si>
  <si>
    <t>%/REV</t>
  </si>
  <si>
    <t>$ Var</t>
  </si>
  <si>
    <t>% Var</t>
  </si>
  <si>
    <t>Actual</t>
  </si>
  <si>
    <t>Include?</t>
  </si>
  <si>
    <t>Yes</t>
  </si>
  <si>
    <t>Revenue</t>
  </si>
  <si>
    <t>Total Gross Sales</t>
  </si>
  <si>
    <t>Perry Hall</t>
  </si>
  <si>
    <t>Food &amp; Bev</t>
  </si>
  <si>
    <t>Beer</t>
  </si>
  <si>
    <t>Liquor</t>
  </si>
  <si>
    <t>Wine</t>
  </si>
  <si>
    <t>Apparel</t>
  </si>
  <si>
    <t>Less:</t>
  </si>
  <si>
    <t>BWL %</t>
  </si>
  <si>
    <t>Customer Discounts</t>
  </si>
  <si>
    <t>Employee Discounts</t>
  </si>
  <si>
    <t>Discounts</t>
  </si>
  <si>
    <t>Manager Comps</t>
  </si>
  <si>
    <t>Total Discounts</t>
  </si>
  <si>
    <t>COGS</t>
  </si>
  <si>
    <t>Total Product Usage</t>
  </si>
  <si>
    <t>TTL ALC</t>
  </si>
  <si>
    <t>Total Labor</t>
  </si>
  <si>
    <t>FOH</t>
  </si>
  <si>
    <t>BOH</t>
  </si>
  <si>
    <t>MGT</t>
  </si>
  <si>
    <t>Payroll Taxes</t>
  </si>
  <si>
    <t>Employee Incentives</t>
  </si>
  <si>
    <t>Insurance - Workers Comp</t>
  </si>
  <si>
    <t>Training/Hiring Expenses</t>
  </si>
  <si>
    <t>Healthcare</t>
  </si>
  <si>
    <t>Total COGS</t>
  </si>
  <si>
    <t>Foh/Boh %</t>
  </si>
  <si>
    <t>Gross Profit</t>
  </si>
  <si>
    <t>Restaurant Supplies</t>
  </si>
  <si>
    <t>Non-Food Expenses</t>
  </si>
  <si>
    <t>Smallwares</t>
  </si>
  <si>
    <t>Bar Supplies</t>
  </si>
  <si>
    <t>Cleaning Supplies</t>
  </si>
  <si>
    <t>General Supplies</t>
  </si>
  <si>
    <t>Kitchen Supplies</t>
  </si>
  <si>
    <t>Paper Goods</t>
  </si>
  <si>
    <t>Total Non-Food Expenses</t>
  </si>
  <si>
    <t>Linen</t>
  </si>
  <si>
    <t>Freight and Postage</t>
  </si>
  <si>
    <t>Menu Collateral</t>
  </si>
  <si>
    <t>Uniforms</t>
  </si>
  <si>
    <t>Total Restaurant Supplies</t>
  </si>
  <si>
    <t>Restaurant Expenses</t>
  </si>
  <si>
    <t>Barmetrix</t>
  </si>
  <si>
    <t>Credit Card Fees</t>
  </si>
  <si>
    <t>Cash Over/Short</t>
  </si>
  <si>
    <t>CO2 Gas</t>
  </si>
  <si>
    <t>Dish Supplies</t>
  </si>
  <si>
    <t>Dish Lease</t>
  </si>
  <si>
    <t>Knife Rental</t>
  </si>
  <si>
    <t>Fry Oil</t>
  </si>
  <si>
    <t>Catering Supplies</t>
  </si>
  <si>
    <t>Merchant Account Fees</t>
  </si>
  <si>
    <t>Total Restaurant Expenses</t>
  </si>
  <si>
    <t>Facility Expenses</t>
  </si>
  <si>
    <t>Licenses and Permits</t>
  </si>
  <si>
    <t>Building Cleaning</t>
  </si>
  <si>
    <t>Window Cleaning</t>
  </si>
  <si>
    <t>Hood Cleaning</t>
  </si>
  <si>
    <t>Other Cleaning</t>
  </si>
  <si>
    <t>Exterminator</t>
  </si>
  <si>
    <t>Grease Trap/Septic</t>
  </si>
  <si>
    <t>Trash Removal</t>
  </si>
  <si>
    <t>A/V System</t>
  </si>
  <si>
    <t>Building Maintenance</t>
  </si>
  <si>
    <t>Equipment Repair</t>
  </si>
  <si>
    <t>R&amp;M Other</t>
  </si>
  <si>
    <t>Gas &amp; Electric</t>
  </si>
  <si>
    <t>Telephone</t>
  </si>
  <si>
    <t>Water/Sewer</t>
  </si>
  <si>
    <t>Total Facility Expenses</t>
  </si>
  <si>
    <t>TTL Exp %</t>
  </si>
  <si>
    <t>Income from Operations</t>
  </si>
  <si>
    <t>Administrative Expenses</t>
  </si>
  <si>
    <t>Interest Expense</t>
  </si>
  <si>
    <t>Bank Charges</t>
  </si>
  <si>
    <t>Dues and Subscriptions</t>
  </si>
  <si>
    <t>Market Viewpoint</t>
  </si>
  <si>
    <t>Payroll Processing</t>
  </si>
  <si>
    <t>Travel</t>
  </si>
  <si>
    <t>Meals and Entertainment</t>
  </si>
  <si>
    <t>Vehicle Expenses</t>
  </si>
  <si>
    <t>Office</t>
  </si>
  <si>
    <t>Computer &amp; IT</t>
  </si>
  <si>
    <t>Professional Fees</t>
  </si>
  <si>
    <t>Insurance - Life</t>
  </si>
  <si>
    <t>Miscellaneous</t>
  </si>
  <si>
    <t>Total Administrative Expenses</t>
  </si>
  <si>
    <t>Advertising</t>
  </si>
  <si>
    <t>Advertising/Promotion (Local)</t>
  </si>
  <si>
    <t>Promotion</t>
  </si>
  <si>
    <t>Entertainment</t>
  </si>
  <si>
    <t>Donations</t>
  </si>
  <si>
    <t>Total Advertising</t>
  </si>
  <si>
    <t>2016 Budget V1</t>
  </si>
  <si>
    <t>Occupancy</t>
  </si>
  <si>
    <t>Rent - Store</t>
  </si>
  <si>
    <t>Rent - CAM</t>
  </si>
  <si>
    <t>Rent - R/E Taxes</t>
  </si>
  <si>
    <t>Rent - Insurance</t>
  </si>
  <si>
    <t>Taxes</t>
  </si>
  <si>
    <t>Total Occupancy</t>
  </si>
  <si>
    <t>TTL G&amp;A Exp %</t>
  </si>
  <si>
    <t>Total Expenses</t>
  </si>
  <si>
    <t>Net Income</t>
  </si>
  <si>
    <t>Other Income</t>
  </si>
  <si>
    <t>Bonus Wages</t>
  </si>
  <si>
    <t>Other Expense</t>
  </si>
  <si>
    <t>Total Other Income/Expenses</t>
  </si>
  <si>
    <t>Monthly Contribution</t>
  </si>
  <si>
    <t>2017-2018 Forecast</t>
  </si>
  <si>
    <t>2016 Budget V4</t>
  </si>
  <si>
    <t>2017 Budget</t>
  </si>
  <si>
    <t>Current Month</t>
  </si>
  <si>
    <t>Prior Year</t>
  </si>
  <si>
    <t>Stores</t>
  </si>
  <si>
    <t>Periods</t>
  </si>
  <si>
    <t>Libs Rollup</t>
  </si>
  <si>
    <t>Month</t>
  </si>
  <si>
    <t>maple_lawn</t>
  </si>
  <si>
    <t>January</t>
  </si>
  <si>
    <t>perry_hall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</si>
  <si>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</si>
  <si>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</si>
  <si>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</si>
  <si>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</si>
  <si>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</si>
  <si>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</si>
  <si>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</si>
  <si>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</si>
  <si>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</si>
  <si>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</si>
  <si>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</si>
  <si>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</si>
  <si>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</si>
  <si>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</si>
  <si>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</si>
  <si>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FY</t>
  </si>
  <si>
    <t>P-L Group</t>
  </si>
  <si>
    <t>Mid4Desc</t>
  </si>
  <si>
    <t>FCSTDesc</t>
  </si>
  <si>
    <t>sum(`master_fcst_web`.`P1`)</t>
  </si>
  <si>
    <t>sum(`master_fcst_web`.`P2`)</t>
  </si>
  <si>
    <t>sum(`master_fcst_web`.`P3`)</t>
  </si>
  <si>
    <t>sum(`master_fcst_web`.`P4`)</t>
  </si>
  <si>
    <t>sum(`master_fcst_web`.`P5`)</t>
  </si>
  <si>
    <t>sum(`master_fcst_web`.`P6`)</t>
  </si>
  <si>
    <t>sum(`master_fcst_web`.`P7`)</t>
  </si>
  <si>
    <t>sum(`master_fcst_web`.`P8`)</t>
  </si>
  <si>
    <t>sum(`master_fcst_web`.`P9`)</t>
  </si>
  <si>
    <t>sum(`master_fcst_web`.`P10`)</t>
  </si>
  <si>
    <t>sum(`master_fcst_web`.`P11`)</t>
  </si>
  <si>
    <t>sum(`master_fcst_web`.`P12`)</t>
  </si>
  <si>
    <t>sum(`master_fcst_web`.`P13`)</t>
  </si>
  <si>
    <t>sum(`master_fcst_web`.`P14`)</t>
  </si>
  <si>
    <t>sum(`master_fcst_web`.`P15`)</t>
  </si>
  <si>
    <t>sum(`master_fcst_web`.`P16`)</t>
  </si>
  <si>
    <t>sum(`master_fcst_web`.`P17`)</t>
  </si>
  <si>
    <t>sum(`master_fcst_web`.`P18`)</t>
  </si>
  <si>
    <t>sum(`master_fcst_web`.`P19`)</t>
  </si>
  <si>
    <t>sum(`master_fcst_web`.`P20`)</t>
  </si>
  <si>
    <t>sum(`master_fcst_web`.`P21`)</t>
  </si>
  <si>
    <t>sum(`master_fcst_web`.`P22`)</t>
  </si>
  <si>
    <t>sum(`master_fcst_web`.`P23`)</t>
  </si>
  <si>
    <t>sum(`master_fcst_web`.`P24`)</t>
  </si>
  <si>
    <t>sum(`master_fcst_web`.`P25`)</t>
  </si>
  <si>
    <t>sum(`master_fcst_web`.`P26`)</t>
  </si>
  <si>
    <t>sum(`master_fcst_web`.`P27`)</t>
  </si>
  <si>
    <t>sum(`master_fcst_web`.`P28`)</t>
  </si>
  <si>
    <t>sum(`master_fcst_web`.`P29`)</t>
  </si>
  <si>
    <t>sum(`master_fcst_web`.`P30`)</t>
  </si>
  <si>
    <t>sum(`master_fcst_web`.`P31`)</t>
  </si>
  <si>
    <t>sum(`master_fcst_web`.`P32`)</t>
  </si>
  <si>
    <t>sum(`master_fcst_web`.`P33`)</t>
  </si>
  <si>
    <t>sum(`master_fcst_web`.`P34`)</t>
  </si>
  <si>
    <t>sum(`master_fcst_web`.`P35`)</t>
  </si>
  <si>
    <t>sum(`master_fcst_web`.`P36`)</t>
  </si>
  <si>
    <t>actuals</t>
  </si>
  <si>
    <t>Q2 Forecast</t>
  </si>
  <si>
    <t>Q3 Forecast</t>
  </si>
  <si>
    <t>Q4 Forecast</t>
  </si>
  <si>
    <t>budget</t>
  </si>
  <si>
    <t>CGS Apparel</t>
  </si>
  <si>
    <t>CGS Beer</t>
  </si>
  <si>
    <t>CGS Food &amp; Bev</t>
  </si>
  <si>
    <t>CGS Liquor</t>
  </si>
  <si>
    <t>CGS Wine</t>
  </si>
  <si>
    <t>Professional fees</t>
  </si>
  <si>
    <t>Rollup</t>
  </si>
  <si>
    <t>FCSTVersion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</si>
</sst>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_);\(&quot;$&quot;#,##0.0\)"/>
    <numFmt numFmtId="165" formatCode="_(* #,##0_);_(* \(#,##0\);_(* &quot;-&quot;??_);_(@_)"/>
    <numFmt numFmtId="166" formatCode="&quot;$&quot;#,##0"/>
    <numFmt numFmtId="167" formatCode="0.0%"/>
    <numFmt numFmtId="168" formatCode="0&quot;P&quot;"/>
    <numFmt numFmtId="169" formatCode="#,##0.0%_);\(#,##0.0%\)"/>
    <numFmt numFmtId="170" formatCode="&quot;$&quot;#,##0.00"/>
  </numFmts>
  <fonts count="16" x14ac:knownFonts="1">
    <font>
      <sz val="12"/>
      <color rgb="FF000000"/>
      <name val="Calibri"/>
    </font>
    <font>
      <sz val="11"/>
      <color rgb="FFFFFFFF"/>
      <name val="Calibri"/>
    </font>
    <font>
      <i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i/>
      <sz val="12"/>
      <color rgb="FFDD0055"/>
      <name val="Arial"/>
    </font>
    <font>
      <b/>
      <u/>
      <sz val="11"/>
      <color rgb="FF000000"/>
      <name val="Calibri"/>
    </font>
    <font>
      <i/>
      <sz val="9"/>
      <color rgb="FF000000"/>
      <name val="Calibri"/>
    </font>
    <font>
      <sz val="9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2"/>
      <color rgb="FFFFFFFF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44546A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5">
    <xf numFmtId="0" fontId="0" fillId="2" borderId="0" xfId="0" applyFill="1"/>
    <xf numFmtId="0" fontId="1" fillId="2" borderId="0" xfId="0" applyFont="1" applyFill="1"/>
    <xf numFmtId="0" fontId="2" fillId="2" borderId="0" xfId="0" quotePrefix="1" applyFont="1" applyFill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3" fillId="2" borderId="1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2" borderId="0" xfId="0" quotePrefix="1" applyFont="1" applyFill="1"/>
    <xf numFmtId="164" fontId="3" fillId="2" borderId="0" xfId="0" applyNumberFormat="1" applyFont="1" applyFill="1"/>
    <xf numFmtId="164" fontId="3" fillId="2" borderId="5" xfId="0" applyNumberFormat="1" applyFont="1" applyFill="1" applyBorder="1"/>
    <xf numFmtId="165" fontId="3" fillId="2" borderId="0" xfId="0" applyNumberFormat="1" applyFont="1" applyFill="1"/>
    <xf numFmtId="1" fontId="3" fillId="2" borderId="0" xfId="0" applyNumberFormat="1" applyFont="1" applyFill="1"/>
    <xf numFmtId="166" fontId="3" fillId="2" borderId="0" xfId="0" applyNumberFormat="1" applyFont="1" applyFill="1"/>
    <xf numFmtId="167" fontId="3" fillId="5" borderId="6" xfId="0" applyNumberFormat="1" applyFont="1" applyFill="1" applyBorder="1" applyAlignment="1">
      <alignment horizontal="center"/>
    </xf>
    <xf numFmtId="37" fontId="3" fillId="2" borderId="0" xfId="0" applyNumberFormat="1" applyFont="1" applyFill="1"/>
    <xf numFmtId="168" fontId="3" fillId="2" borderId="0" xfId="0" applyNumberFormat="1" applyFont="1" applyFill="1" applyAlignment="1">
      <alignment horizontal="center" vertical="center"/>
    </xf>
    <xf numFmtId="168" fontId="3" fillId="5" borderId="6" xfId="0" applyNumberFormat="1" applyFont="1" applyFill="1" applyBorder="1" applyAlignment="1">
      <alignment horizontal="center" vertical="center"/>
    </xf>
    <xf numFmtId="10" fontId="2" fillId="2" borderId="0" xfId="0" applyNumberFormat="1" applyFont="1" applyFill="1" applyAlignment="1">
      <alignment horizontal="right"/>
    </xf>
    <xf numFmtId="169" fontId="2" fillId="2" borderId="0" xfId="0" applyNumberFormat="1" applyFont="1" applyFill="1"/>
    <xf numFmtId="0" fontId="3" fillId="5" borderId="6" xfId="0" applyFont="1" applyFill="1" applyBorder="1"/>
    <xf numFmtId="0" fontId="1" fillId="2" borderId="0" xfId="0" applyFont="1" applyFill="1" applyAlignment="1">
      <alignment vertical="center" wrapText="1"/>
    </xf>
    <xf numFmtId="0" fontId="5" fillId="2" borderId="0" xfId="0" applyFont="1" applyFill="1"/>
    <xf numFmtId="0" fontId="3" fillId="5" borderId="7" xfId="0" applyFont="1" applyFill="1" applyBorder="1"/>
    <xf numFmtId="166" fontId="3" fillId="5" borderId="7" xfId="0" applyNumberFormat="1" applyFont="1" applyFill="1" applyBorder="1"/>
    <xf numFmtId="166" fontId="3" fillId="5" borderId="8" xfId="0" applyNumberFormat="1" applyFont="1" applyFill="1" applyBorder="1"/>
    <xf numFmtId="10" fontId="3" fillId="5" borderId="4" xfId="0" applyNumberFormat="1" applyFont="1" applyFill="1" applyBorder="1" applyAlignment="1">
      <alignment horizontal="center"/>
    </xf>
    <xf numFmtId="168" fontId="3" fillId="5" borderId="9" xfId="0" applyNumberFormat="1" applyFont="1" applyFill="1" applyBorder="1" applyAlignment="1">
      <alignment horizontal="center" vertical="center"/>
    </xf>
    <xf numFmtId="0" fontId="6" fillId="2" borderId="0" xfId="0" applyFont="1" applyFill="1"/>
    <xf numFmtId="167" fontId="3" fillId="5" borderId="4" xfId="0" applyNumberFormat="1" applyFont="1" applyFill="1" applyBorder="1" applyAlignment="1">
      <alignment horizontal="center"/>
    </xf>
    <xf numFmtId="37" fontId="3" fillId="2" borderId="5" xfId="0" applyNumberFormat="1" applyFont="1" applyFill="1" applyBorder="1"/>
    <xf numFmtId="167" fontId="3" fillId="5" borderId="10" xfId="0" applyNumberFormat="1" applyFont="1" applyFill="1" applyBorder="1"/>
    <xf numFmtId="37" fontId="3" fillId="5" borderId="7" xfId="0" applyNumberFormat="1" applyFont="1" applyFill="1" applyBorder="1"/>
    <xf numFmtId="0" fontId="3" fillId="5" borderId="6" xfId="0" applyFont="1" applyFill="1" applyBorder="1" applyAlignment="1">
      <alignment horizontal="center"/>
    </xf>
    <xf numFmtId="0" fontId="6" fillId="5" borderId="8" xfId="0" applyFont="1" applyFill="1" applyBorder="1"/>
    <xf numFmtId="0" fontId="6" fillId="5" borderId="4" xfId="0" applyFont="1" applyFill="1" applyBorder="1" applyAlignment="1">
      <alignment horizontal="center" vertical="center"/>
    </xf>
    <xf numFmtId="166" fontId="3" fillId="6" borderId="2" xfId="0" applyNumberFormat="1" applyFont="1" applyFill="1" applyBorder="1"/>
    <xf numFmtId="169" fontId="2" fillId="6" borderId="1" xfId="0" applyNumberFormat="1" applyFont="1" applyFill="1" applyBorder="1"/>
    <xf numFmtId="169" fontId="2" fillId="6" borderId="3" xfId="0" applyNumberFormat="1" applyFont="1" applyFill="1" applyBorder="1"/>
    <xf numFmtId="167" fontId="2" fillId="6" borderId="11" xfId="0" applyNumberFormat="1" applyFont="1" applyFill="1" applyBorder="1"/>
    <xf numFmtId="0" fontId="3" fillId="6" borderId="4" xfId="0" applyFont="1" applyFill="1" applyBorder="1" applyAlignment="1">
      <alignment horizontal="center" vertical="center"/>
    </xf>
    <xf numFmtId="0" fontId="7" fillId="2" borderId="0" xfId="0" applyFont="1" applyFill="1"/>
    <xf numFmtId="164" fontId="3" fillId="2" borderId="6" xfId="0" applyNumberFormat="1" applyFont="1" applyFill="1" applyBorder="1"/>
    <xf numFmtId="165" fontId="3" fillId="2" borderId="5" xfId="0" applyNumberFormat="1" applyFont="1" applyFill="1" applyBorder="1"/>
    <xf numFmtId="166" fontId="3" fillId="2" borderId="5" xfId="0" applyNumberFormat="1" applyFont="1" applyFill="1" applyBorder="1"/>
    <xf numFmtId="168" fontId="3" fillId="2" borderId="5" xfId="0" applyNumberFormat="1" applyFont="1" applyFill="1" applyBorder="1" applyAlignment="1">
      <alignment horizontal="center" vertical="center"/>
    </xf>
    <xf numFmtId="37" fontId="3" fillId="5" borderId="8" xfId="0" applyNumberFormat="1" applyFont="1" applyFill="1" applyBorder="1"/>
    <xf numFmtId="0" fontId="3" fillId="2" borderId="5" xfId="0" applyFont="1" applyFill="1" applyBorder="1"/>
    <xf numFmtId="169" fontId="2" fillId="2" borderId="5" xfId="0" applyNumberFormat="1" applyFont="1" applyFill="1" applyBorder="1"/>
    <xf numFmtId="9" fontId="3" fillId="2" borderId="12" xfId="0" applyNumberFormat="1" applyFont="1" applyFill="1" applyBorder="1"/>
    <xf numFmtId="167" fontId="3" fillId="2" borderId="12" xfId="0" applyNumberFormat="1" applyFont="1" applyFill="1" applyBorder="1"/>
    <xf numFmtId="167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167" fontId="2" fillId="2" borderId="12" xfId="0" applyNumberFormat="1" applyFont="1" applyFill="1" applyBorder="1"/>
    <xf numFmtId="1" fontId="3" fillId="2" borderId="5" xfId="0" applyNumberFormat="1" applyFont="1" applyFill="1" applyBorder="1"/>
    <xf numFmtId="10" fontId="2" fillId="2" borderId="5" xfId="0" applyNumberFormat="1" applyFont="1" applyFill="1" applyBorder="1" applyAlignment="1">
      <alignment horizontal="right"/>
    </xf>
    <xf numFmtId="165" fontId="3" fillId="2" borderId="9" xfId="0" applyNumberFormat="1" applyFont="1" applyFill="1" applyBorder="1"/>
    <xf numFmtId="167" fontId="3" fillId="5" borderId="3" xfId="0" applyNumberFormat="1" applyFont="1" applyFill="1" applyBorder="1" applyAlignment="1">
      <alignment horizontal="center"/>
    </xf>
    <xf numFmtId="166" fontId="3" fillId="5" borderId="4" xfId="0" applyNumberFormat="1" applyFont="1" applyFill="1" applyBorder="1"/>
    <xf numFmtId="166" fontId="3" fillId="5" borderId="10" xfId="0" applyNumberFormat="1" applyFont="1" applyFill="1" applyBorder="1"/>
    <xf numFmtId="164" fontId="3" fillId="5" borderId="9" xfId="0" applyNumberFormat="1" applyFont="1" applyFill="1" applyBorder="1"/>
    <xf numFmtId="170" fontId="3" fillId="5" borderId="6" xfId="0" applyNumberFormat="1" applyFont="1" applyFill="1" applyBorder="1" applyAlignment="1">
      <alignment horizontal="center"/>
    </xf>
    <xf numFmtId="10" fontId="3" fillId="5" borderId="4" xfId="0" applyNumberFormat="1" applyFont="1" applyFill="1" applyBorder="1" applyAlignment="1">
      <alignment horizontal="center" vertical="top"/>
    </xf>
    <xf numFmtId="0" fontId="1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 indent="2"/>
    </xf>
    <xf numFmtId="0" fontId="3" fillId="2" borderId="0" xfId="0" applyFont="1" applyFill="1" applyAlignment="1">
      <alignment vertical="center"/>
    </xf>
    <xf numFmtId="49" fontId="1" fillId="2" borderId="0" xfId="0" applyNumberFormat="1" applyFont="1" applyFill="1"/>
    <xf numFmtId="49" fontId="6" fillId="5" borderId="8" xfId="0" applyNumberFormat="1" applyFont="1" applyFill="1" applyBorder="1"/>
    <xf numFmtId="0" fontId="3" fillId="5" borderId="7" xfId="0" applyFont="1" applyFill="1" applyBorder="1"/>
    <xf numFmtId="0" fontId="3" fillId="2" borderId="0" xfId="0" applyFont="1" applyFill="1" applyAlignment="1">
      <alignment horizontal="left"/>
    </xf>
    <xf numFmtId="0" fontId="6" fillId="5" borderId="8" xfId="0" applyFont="1" applyFill="1" applyBorder="1"/>
    <xf numFmtId="0" fontId="2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49" fontId="3" fillId="2" borderId="0" xfId="0" applyNumberFormat="1" applyFont="1" applyFill="1" applyAlignment="1">
      <alignment horizontal="left"/>
    </xf>
    <xf numFmtId="0" fontId="6" fillId="5" borderId="8" xfId="0" applyFont="1" applyFill="1" applyBorder="1" applyAlignment="1">
      <alignment vertical="center"/>
    </xf>
    <xf numFmtId="49" fontId="3" fillId="5" borderId="7" xfId="0" applyNumberFormat="1" applyFont="1" applyFill="1" applyBorder="1" applyAlignment="1">
      <alignment horizontal="left"/>
    </xf>
    <xf numFmtId="0" fontId="6" fillId="6" borderId="13" xfId="0" applyFont="1" applyFill="1" applyBorder="1"/>
    <xf numFmtId="49" fontId="3" fillId="2" borderId="0" xfId="0" applyNumberFormat="1" applyFont="1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indent="1"/>
    </xf>
    <xf numFmtId="0" fontId="2" fillId="2" borderId="0" xfId="0" applyFont="1" applyFill="1"/>
    <xf numFmtId="0" fontId="3" fillId="6" borderId="2" xfId="0" applyFont="1" applyFill="1" applyBorder="1"/>
    <xf numFmtId="0" fontId="2" fillId="6" borderId="1" xfId="0" applyFont="1" applyFill="1" applyBorder="1"/>
    <xf numFmtId="0" fontId="2" fillId="6" borderId="14" xfId="0" applyFont="1" applyFill="1" applyBorder="1" applyAlignment="1">
      <alignment horizontal="left" indent="1"/>
    </xf>
    <xf numFmtId="0" fontId="0" fillId="2" borderId="0" xfId="0" applyFill="1"/>
    <xf numFmtId="165" fontId="3" fillId="2" borderId="6" xfId="0" applyNumberFormat="1" applyFont="1" applyFill="1" applyBorder="1"/>
    <xf numFmtId="0" fontId="3" fillId="2" borderId="6" xfId="0" applyFont="1" applyFill="1" applyBorder="1"/>
    <xf numFmtId="166" fontId="3" fillId="6" borderId="9" xfId="0" applyNumberFormat="1" applyFont="1" applyFill="1" applyBorder="1"/>
    <xf numFmtId="169" fontId="2" fillId="6" borderId="3" xfId="0" applyNumberFormat="1" applyFont="1" applyFill="1" applyBorder="1"/>
    <xf numFmtId="170" fontId="3" fillId="5" borderId="3" xfId="0" applyNumberFormat="1" applyFont="1" applyFill="1" applyBorder="1" applyAlignment="1">
      <alignment horizontal="center"/>
    </xf>
    <xf numFmtId="10" fontId="3" fillId="6" borderId="9" xfId="0" applyNumberFormat="1" applyFont="1" applyFill="1" applyBorder="1" applyAlignment="1">
      <alignment horizontal="center"/>
    </xf>
    <xf numFmtId="10" fontId="3" fillId="6" borderId="15" xfId="0" applyNumberFormat="1" applyFont="1" applyFill="1" applyBorder="1"/>
    <xf numFmtId="10" fontId="3" fillId="5" borderId="10" xfId="0" applyNumberFormat="1" applyFont="1" applyFill="1" applyBorder="1"/>
    <xf numFmtId="167" fontId="3" fillId="5" borderId="6" xfId="0" applyNumberFormat="1" applyFont="1" applyFill="1" applyBorder="1" applyAlignment="1">
      <alignment horizontal="center"/>
    </xf>
    <xf numFmtId="10" fontId="3" fillId="5" borderId="4" xfId="0" applyNumberFormat="1" applyFont="1" applyFill="1" applyBorder="1" applyAlignment="1">
      <alignment horizontal="center"/>
    </xf>
    <xf numFmtId="10" fontId="3" fillId="5" borderId="3" xfId="0" applyNumberFormat="1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right"/>
    </xf>
    <xf numFmtId="10" fontId="9" fillId="5" borderId="6" xfId="0" applyNumberFormat="1" applyFont="1" applyFill="1" applyBorder="1" applyAlignment="1">
      <alignment horizontal="center" vertical="center"/>
    </xf>
    <xf numFmtId="10" fontId="9" fillId="5" borderId="6" xfId="0" applyNumberFormat="1" applyFont="1" applyFill="1" applyBorder="1" applyAlignment="1">
      <alignment horizontal="center" vertical="top"/>
    </xf>
    <xf numFmtId="10" fontId="3" fillId="5" borderId="4" xfId="0" applyNumberFormat="1" applyFont="1" applyFill="1" applyBorder="1" applyAlignment="1">
      <alignment horizontal="center"/>
    </xf>
    <xf numFmtId="0" fontId="6" fillId="6" borderId="8" xfId="0" applyFont="1" applyFill="1" applyBorder="1"/>
    <xf numFmtId="0" fontId="6" fillId="6" borderId="7" xfId="0" applyFont="1" applyFill="1" applyBorder="1"/>
    <xf numFmtId="166" fontId="3" fillId="6" borderId="7" xfId="0" applyNumberFormat="1" applyFont="1" applyFill="1" applyBorder="1"/>
    <xf numFmtId="10" fontId="3" fillId="6" borderId="4" xfId="0" applyNumberFormat="1" applyFont="1" applyFill="1" applyBorder="1" applyAlignment="1">
      <alignment horizontal="center"/>
    </xf>
    <xf numFmtId="10" fontId="3" fillId="6" borderId="10" xfId="0" applyNumberFormat="1" applyFont="1" applyFill="1" applyBorder="1"/>
    <xf numFmtId="166" fontId="3" fillId="6" borderId="8" xfId="0" applyNumberFormat="1" applyFont="1" applyFill="1" applyBorder="1"/>
    <xf numFmtId="168" fontId="9" fillId="2" borderId="0" xfId="0" applyNumberFormat="1" applyFont="1" applyFill="1" applyAlignment="1">
      <alignment horizontal="right" vertical="center"/>
    </xf>
    <xf numFmtId="49" fontId="3" fillId="2" borderId="0" xfId="0" applyNumberFormat="1" applyFont="1" applyFill="1" applyAlignment="1">
      <alignment horizontal="left"/>
    </xf>
    <xf numFmtId="0" fontId="3" fillId="6" borderId="7" xfId="0" applyFont="1" applyFill="1" applyBorder="1"/>
    <xf numFmtId="169" fontId="9" fillId="5" borderId="6" xfId="0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10" fontId="3" fillId="6" borderId="4" xfId="0" applyNumberFormat="1" applyFont="1" applyFill="1" applyBorder="1" applyAlignment="1">
      <alignment horizontal="center"/>
    </xf>
    <xf numFmtId="166" fontId="3" fillId="6" borderId="4" xfId="0" applyNumberFormat="1" applyFont="1" applyFill="1" applyBorder="1"/>
    <xf numFmtId="10" fontId="10" fillId="5" borderId="6" xfId="0" applyNumberFormat="1" applyFont="1" applyFill="1" applyBorder="1" applyAlignment="1">
      <alignment horizontal="center"/>
    </xf>
    <xf numFmtId="166" fontId="3" fillId="5" borderId="8" xfId="0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168" fontId="3" fillId="5" borderId="3" xfId="0" applyNumberFormat="1" applyFont="1" applyFill="1" applyBorder="1" applyAlignment="1">
      <alignment horizontal="center" vertical="center"/>
    </xf>
    <xf numFmtId="10" fontId="3" fillId="6" borderId="15" xfId="0" applyNumberFormat="1" applyFont="1" applyFill="1" applyBorder="1"/>
    <xf numFmtId="167" fontId="9" fillId="2" borderId="12" xfId="0" applyNumberFormat="1" applyFont="1" applyFill="1" applyBorder="1" applyAlignment="1">
      <alignment horizontal="center" vertical="center"/>
    </xf>
    <xf numFmtId="167" fontId="9" fillId="2" borderId="12" xfId="0" applyNumberFormat="1" applyFont="1" applyFill="1" applyBorder="1" applyAlignment="1">
      <alignment horizontal="right" vertical="center"/>
    </xf>
    <xf numFmtId="165" fontId="9" fillId="6" borderId="8" xfId="0" applyNumberFormat="1" applyFont="1" applyFill="1" applyBorder="1" applyAlignment="1">
      <alignment horizontal="right"/>
    </xf>
    <xf numFmtId="10" fontId="10" fillId="6" borderId="4" xfId="0" applyNumberFormat="1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164" fontId="3" fillId="5" borderId="9" xfId="0" applyNumberFormat="1" applyFont="1" applyFill="1" applyBorder="1" applyAlignment="1">
      <alignment horizontal="center"/>
    </xf>
    <xf numFmtId="0" fontId="0" fillId="2" borderId="12" xfId="0" applyFill="1" applyBorder="1"/>
    <xf numFmtId="164" fontId="3" fillId="5" borderId="4" xfId="0" applyNumberFormat="1" applyFont="1" applyFill="1" applyBorder="1" applyAlignment="1">
      <alignment horizontal="center"/>
    </xf>
    <xf numFmtId="0" fontId="3" fillId="5" borderId="7" xfId="0" applyFont="1" applyFill="1" applyBorder="1"/>
    <xf numFmtId="0" fontId="3" fillId="6" borderId="7" xfId="0" applyFont="1" applyFill="1" applyBorder="1"/>
    <xf numFmtId="10" fontId="9" fillId="5" borderId="6" xfId="0" applyNumberFormat="1" applyFont="1" applyFill="1" applyBorder="1" applyAlignment="1">
      <alignment horizontal="center"/>
    </xf>
    <xf numFmtId="0" fontId="6" fillId="8" borderId="0" xfId="0" applyFont="1" applyFill="1"/>
    <xf numFmtId="0" fontId="3" fillId="8" borderId="0" xfId="0" applyFont="1" applyFill="1"/>
    <xf numFmtId="0" fontId="0" fillId="8" borderId="0" xfId="0" applyFill="1"/>
    <xf numFmtId="0" fontId="0" fillId="8" borderId="14" xfId="0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13" fillId="2" borderId="12" xfId="0" applyFont="1" applyFill="1" applyBorder="1"/>
    <xf numFmtId="0" fontId="3" fillId="2" borderId="0" xfId="0" applyFont="1" applyFill="1"/>
    <xf numFmtId="0" fontId="3" fillId="2" borderId="0" xfId="0" applyFont="1" applyFill="1"/>
    <xf numFmtId="166" fontId="0" fillId="2" borderId="0" xfId="0" applyNumberFormat="1" applyFill="1"/>
    <xf numFmtId="0" fontId="3" fillId="2" borderId="0" xfId="0" applyFont="1" applyFill="1"/>
    <xf numFmtId="0" fontId="3" fillId="2" borderId="0" xfId="0" applyFont="1" applyFill="1"/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"/>
  <sheetViews>
    <sheetView showGridLines="0" tabSelected="1" zoomScale="110" zoomScaleNormal="110" workbookViewId="0">
      <pane xSplit="4" ySplit="8" topLeftCell="E9" activePane="bottomRight" state="frozen"/>
      <selection pane="topRight"/>
      <selection pane="bottomLeft"/>
      <selection pane="bottomRight"/>
    </sheetView>
  </sheetViews>
  <sheetFormatPr defaultColWidth="7.5" defaultRowHeight="15.75" x14ac:dyDescent="0.5"/>
  <cols>
    <col min="1" max="1" width="1.375" style="3" customWidth="1"/>
    <col min="2" max="2" width="0.625" style="3" customWidth="1"/>
    <col min="3" max="3" width="1.125" style="3" customWidth="1"/>
    <col min="4" max="4" width="24.625" style="3" customWidth="1"/>
    <col min="5" max="5" width="12.125" style="3" customWidth="1"/>
    <col min="6" max="6" width="9" style="3" customWidth="1"/>
    <col min="7" max="7" width="12.125" style="3" customWidth="1"/>
    <col min="8" max="8" width="8.5" style="3" customWidth="1"/>
    <col min="9" max="9" width="11.5" style="3" customWidth="1"/>
    <col min="10" max="10" width="8.625" style="3" customWidth="1"/>
    <col min="11" max="11" width="4.5" style="3" customWidth="1"/>
    <col min="12" max="12" width="11.125" style="3" customWidth="1"/>
    <col min="13" max="13" width="8.875" style="3" customWidth="1"/>
    <col min="14" max="14" width="10.125" style="3" customWidth="1"/>
    <col min="15" max="15" width="9.125" style="3" customWidth="1"/>
    <col min="16" max="17" width="1.5" customWidth="1"/>
    <col min="18" max="18" width="10" customWidth="1"/>
  </cols>
  <sheetData>
    <row r="1" spans="1:19" ht="3.75" customHeight="1" x14ac:dyDescent="0.5">
      <c r="A1" s="1"/>
      <c r="B1" s="2"/>
      <c r="C1" s="145" t="s">
        <v>0</v>
      </c>
      <c r="D1" s="46">
        <f>IF(D7="Q1",1,IF(D7="Q2",4,IF(D7="Q3",7,IF(D7="Q4",10,IF(D7="YTD",1,MONTH(DATEVALUE(D7&amp;" 1")))))))</f>
        <v>1</v>
      </c>
    </row>
    <row r="2" spans="1:19" ht="3.4" customHeight="1" x14ac:dyDescent="0.5">
      <c r="A2" s="1"/>
      <c r="B2" s="2"/>
      <c r="C2" s="145" t="s">
        <v>1</v>
      </c>
      <c r="D2" s="145">
        <f>IF(D7="Q1",3,IF(D7="Q2",6,IF(D7="Q3",9,IF(D7="Q4",12,IF(D7="YTD",12,MONTH(DATEVALUE(D7&amp;" 1")))))))</f>
        <v>1</v>
      </c>
    </row>
    <row r="3" spans="1:19" ht="17.25" customHeight="1" x14ac:dyDescent="0.5">
      <c r="A3" s="1"/>
      <c r="B3" s="137" t="s">
        <v>2</v>
      </c>
      <c r="C3" s="138"/>
      <c r="D3" s="138"/>
      <c r="E3" s="4" t="s">
        <v>3</v>
      </c>
      <c r="F3" s="162" t="s">
        <v>4</v>
      </c>
      <c r="G3" s="163"/>
      <c r="I3" s="4" t="s">
        <v>5</v>
      </c>
      <c r="J3" s="157" t="s">
        <v>6</v>
      </c>
      <c r="K3" s="158"/>
    </row>
    <row r="4" spans="1:19" ht="15" customHeight="1" x14ac:dyDescent="0.5">
      <c r="A4" s="1"/>
      <c r="B4" s="33" t="s">
        <v>7</v>
      </c>
      <c r="E4" s="142" t="s">
        <v>3</v>
      </c>
      <c r="F4" s="142" t="str">
        <f>VLOOKUP(F3,Ref!$B$2:$C$4,2,FALSE)</f>
        <v>maple_lawn</v>
      </c>
      <c r="G4" s="142"/>
      <c r="I4" s="4" t="s">
        <v>8</v>
      </c>
      <c r="J4" s="159" t="s">
        <v>9</v>
      </c>
      <c r="K4" s="160"/>
    </row>
    <row r="5" spans="1:19" x14ac:dyDescent="0.5">
      <c r="A5" s="1"/>
      <c r="D5" s="5"/>
      <c r="N5" s="6"/>
    </row>
    <row r="6" spans="1:19" ht="15.6" customHeight="1" x14ac:dyDescent="0.5">
      <c r="A6" s="1"/>
      <c r="B6" s="2"/>
      <c r="D6" s="40">
        <v>2020</v>
      </c>
      <c r="E6" s="150" t="str">
        <f>D7&amp;" - "&amp;D6</f>
        <v>January - 2020</v>
      </c>
      <c r="F6" s="161"/>
      <c r="G6" s="161"/>
      <c r="H6" s="7"/>
      <c r="I6" s="150" t="str">
        <f>+E8&amp;" vs. "&amp;G8&amp;":"</f>
        <v>Actuals vs. Budget:</v>
      </c>
      <c r="J6" s="151"/>
      <c r="L6" s="150" t="str">
        <f>D7&amp;" - "&amp;D6-1</f>
        <v>January - 2019</v>
      </c>
      <c r="M6" s="151"/>
      <c r="N6" s="154" t="str">
        <f>+J3&amp;" vs. Prior Year"</f>
        <v>Actuals vs. Prior Year</v>
      </c>
      <c r="O6" s="155"/>
      <c r="R6" s="150" t="s">
        <v>10</v>
      </c>
      <c r="S6" s="151"/>
    </row>
    <row r="7" spans="1:19" s="9" customFormat="1" ht="12.75" customHeight="1" x14ac:dyDescent="0.5">
      <c r="A7" s="8"/>
      <c r="B7" s="2"/>
      <c r="C7" s="2"/>
      <c r="D7" s="40" t="s">
        <v>139</v>
      </c>
      <c r="E7" s="152"/>
      <c r="F7" s="156"/>
      <c r="G7" s="156"/>
      <c r="H7" s="10"/>
      <c r="I7" s="152"/>
      <c r="J7" s="153"/>
      <c r="L7" s="152"/>
      <c r="M7" s="153"/>
      <c r="N7" s="156"/>
      <c r="O7" s="153"/>
      <c r="R7" s="152"/>
      <c r="S7" s="153"/>
    </row>
    <row r="8" spans="1:19" s="9" customFormat="1" ht="15" customHeight="1" x14ac:dyDescent="0.45">
      <c r="A8" s="1"/>
      <c r="B8" s="2"/>
      <c r="E8" s="45" t="str">
        <f>J3</f>
        <v>Actuals</v>
      </c>
      <c r="F8" s="32" t="s">
        <v>11</v>
      </c>
      <c r="G8" s="117" t="str">
        <f>J4</f>
        <v>Budget</v>
      </c>
      <c r="H8" s="32" t="s">
        <v>11</v>
      </c>
      <c r="I8" s="11" t="s">
        <v>12</v>
      </c>
      <c r="J8" s="12" t="s">
        <v>13</v>
      </c>
      <c r="L8" s="122" t="s">
        <v>14</v>
      </c>
      <c r="M8" s="123" t="s">
        <v>11</v>
      </c>
      <c r="N8" s="12" t="s">
        <v>12</v>
      </c>
      <c r="O8" s="12" t="s">
        <v>13</v>
      </c>
      <c r="R8" s="12" t="s">
        <v>3</v>
      </c>
      <c r="S8" s="12" t="s">
        <v>15</v>
      </c>
    </row>
    <row r="9" spans="1:19" ht="13.35" customHeight="1" x14ac:dyDescent="0.5">
      <c r="A9" s="13"/>
      <c r="E9" s="14"/>
      <c r="F9" s="65"/>
      <c r="G9" s="14"/>
      <c r="H9" s="65"/>
      <c r="I9" s="14"/>
      <c r="J9" s="54"/>
      <c r="L9" s="47"/>
      <c r="M9" s="65"/>
      <c r="N9" s="15"/>
      <c r="O9" s="54"/>
      <c r="Q9" s="144" t="str">
        <f>VLOOKUP(R9,Ref!$B$2:$C$4,2,FALSE)</f>
        <v>maple_lawn</v>
      </c>
      <c r="R9" s="143" t="s">
        <v>4</v>
      </c>
      <c r="S9" s="131" t="s">
        <v>16</v>
      </c>
    </row>
    <row r="10" spans="1:19" ht="13.35" customHeight="1" x14ac:dyDescent="0.5">
      <c r="A10" s="1" t="s">
        <v>17</v>
      </c>
      <c r="C10" s="39" t="s">
        <v>18</v>
      </c>
      <c r="D10" s="28"/>
      <c r="E10" s="29">
        <f ca="1">SUM(E11:E15)</f>
        <v>256219</v>
      </c>
      <c r="F10" s="66"/>
      <c r="G10" s="29">
        <f ca="1">SUM(G11:G15)</f>
        <v>249099</v>
      </c>
      <c r="H10" s="66"/>
      <c r="I10" s="29">
        <f t="shared" ref="I10:I15" ca="1" si="0">+E10-G10</f>
        <v>7120</v>
      </c>
      <c r="J10" s="99">
        <f t="shared" ref="J10:J15" ca="1" si="1">+IFERROR(I10/G10,0)</f>
        <v>2.8583013179498913E-2</v>
      </c>
      <c r="L10" s="30">
        <f ca="1">SUM(L11:L15)</f>
        <v>226454</v>
      </c>
      <c r="M10" s="66"/>
      <c r="N10" s="29">
        <f t="shared" ref="N10:N15" ca="1" si="2">+E10-L10</f>
        <v>29765</v>
      </c>
      <c r="O10" s="99">
        <f t="shared" ref="O10:O15" ca="1" si="3">+IFERROR(N10/L10,0)</f>
        <v>0.1314394976463211</v>
      </c>
      <c r="Q10" s="144" t="str">
        <f>VLOOKUP(R10,Ref!$B$2:$C$4,2,FALSE)</f>
        <v>perry_hall</v>
      </c>
      <c r="R10" s="143" t="s">
        <v>19</v>
      </c>
      <c r="S10" s="131" t="s">
        <v>16</v>
      </c>
    </row>
    <row r="11" spans="1:19" ht="12.75" customHeight="1" x14ac:dyDescent="0.5">
      <c r="A11" s="68" t="s">
        <v>20</v>
      </c>
      <c r="B11" s="69"/>
      <c r="C11" s="69"/>
      <c r="D11" s="69" t="s">
        <v>20</v>
      </c>
      <c r="E11" s="16">
        <f ca="1">-SUMIFS(IS_Reformat!$D$2:$D$2400,IS_Data!$C$2:$C$2400,'Summary P&amp;L'!$J$3,IS_Reformat!$B$2:$B$2400,'Summary P&amp;L'!$F$4,IS_Data!$A$2:$A$2400,'Summary P&amp;L'!$A11)</f>
        <v>186646</v>
      </c>
      <c r="F11" s="19">
        <f ca="1">E11/E$10</f>
        <v>0.7284627603729622</v>
      </c>
      <c r="G11" s="16">
        <f ca="1">-SUMIFS(IS_Reformat!$D$2:$D$2400,IS_Data!$C$2:$C$2400,'Summary P&amp;L'!$J$4,IS_Reformat!$B$2:$B$2400,'Summary P&amp;L'!$F$4,IS_Data!$A$2:$A$2400,'Summary P&amp;L'!$A11)</f>
        <v>179974.0275</v>
      </c>
      <c r="H11" s="19">
        <f ca="1">G11/G$10</f>
        <v>0.72250000000000003</v>
      </c>
      <c r="I11" s="16">
        <f t="shared" ca="1" si="0"/>
        <v>6671.9725000000035</v>
      </c>
      <c r="J11" s="55">
        <f t="shared" ca="1" si="1"/>
        <v>3.7071863049794804E-2</v>
      </c>
      <c r="L11" s="61">
        <f ca="1">-SUMIFS(IS_Reformat!$E$2:$E$2400,IS_Data!$C$2:$C$2400,"Actuals",IS_Reformat!$B$2:$B$2400,'Summary P&amp;L'!$F$4,IS_Data!$A$2:$A$2400,'Summary P&amp;L'!$A11)</f>
        <v>226454</v>
      </c>
      <c r="M11" s="19">
        <f ca="1">L11/L$10</f>
        <v>1</v>
      </c>
      <c r="N11" s="16">
        <f t="shared" ca="1" si="2"/>
        <v>-39808</v>
      </c>
      <c r="O11" s="55">
        <f t="shared" ca="1" si="3"/>
        <v>-0.17578846034956327</v>
      </c>
      <c r="Q11" s="132"/>
      <c r="R11" s="139"/>
      <c r="S11" s="131"/>
    </row>
    <row r="12" spans="1:19" ht="13.35" customHeight="1" x14ac:dyDescent="0.5">
      <c r="A12" s="68" t="str">
        <f>D12</f>
        <v>Beer</v>
      </c>
      <c r="B12" s="69"/>
      <c r="C12" s="69"/>
      <c r="D12" s="69" t="s">
        <v>21</v>
      </c>
      <c r="E12" s="16">
        <f ca="1">-SUMIFS(IS_Reformat!$D$2:$D$2400,IS_Data!$C$2:$C$2400,'Summary P&amp;L'!$J$3,IS_Reformat!$B$2:$B$2400,'Summary P&amp;L'!$F$4,IS_Data!$A$2:$A$2400,'Summary P&amp;L'!$A12)</f>
        <v>13905</v>
      </c>
      <c r="F12" s="19">
        <f ca="1">E12/E$10</f>
        <v>5.4269979978065638E-2</v>
      </c>
      <c r="G12" s="16">
        <f ca="1">-SUMIFS(IS_Reformat!$D$2:$D$2400,IS_Data!$C$2:$C$2400,'Summary P&amp;L'!$J$4,IS_Reformat!$B$2:$B$2400,'Summary P&amp;L'!$F$4,IS_Data!$A$2:$A$2400,'Summary P&amp;L'!$A12)</f>
        <v>14323.192499999999</v>
      </c>
      <c r="H12" s="19">
        <f ca="1">G12/G$10</f>
        <v>5.7499999999999996E-2</v>
      </c>
      <c r="I12" s="16">
        <f t="shared" ca="1" si="0"/>
        <v>-418.1924999999992</v>
      </c>
      <c r="J12" s="55">
        <f t="shared" ca="1" si="1"/>
        <v>-2.9196877721220267E-2</v>
      </c>
      <c r="L12" s="48">
        <f ca="1">-SUMIFS(IS_Reformat!$E$2:$E$2400,IS_Data!$C$2:$C$2400,"Actuals",IS_Reformat!$B$2:$B$2400,'Summary P&amp;L'!$F$4,IS_Data!$A$2:$A$2400,'Summary P&amp;L'!$A12)</f>
        <v>0</v>
      </c>
      <c r="M12" s="19">
        <f ca="1">L12/L$10</f>
        <v>0</v>
      </c>
      <c r="N12" s="16">
        <f t="shared" ca="1" si="2"/>
        <v>13905</v>
      </c>
      <c r="O12" s="55">
        <f t="shared" ca="1" si="3"/>
        <v>0</v>
      </c>
      <c r="Q12" s="132"/>
      <c r="R12" s="139"/>
      <c r="S12" s="131"/>
    </row>
    <row r="13" spans="1:19" ht="13.35" customHeight="1" x14ac:dyDescent="0.5">
      <c r="A13" s="68" t="str">
        <f>D13</f>
        <v>Liquor</v>
      </c>
      <c r="B13" s="69"/>
      <c r="C13" s="69"/>
      <c r="D13" s="69" t="s">
        <v>22</v>
      </c>
      <c r="E13" s="16">
        <f ca="1">-SUMIFS(IS_Reformat!$D$2:$D$2400,IS_Data!$C$2:$C$2400,'Summary P&amp;L'!$J$3,IS_Reformat!$B$2:$B$2400,'Summary P&amp;L'!$F$4,IS_Data!$A$2:$A$2400,'Summary P&amp;L'!$A13)</f>
        <v>38522</v>
      </c>
      <c r="F13" s="19">
        <f ca="1">E13/E$10</f>
        <v>0.15034794453182629</v>
      </c>
      <c r="G13" s="16">
        <f ca="1">-SUMIFS(IS_Reformat!$D$2:$D$2400,IS_Data!$C$2:$C$2400,'Summary P&amp;L'!$J$4,IS_Reformat!$B$2:$B$2400,'Summary P&amp;L'!$F$4,IS_Data!$A$2:$A$2400,'Summary P&amp;L'!$A13)</f>
        <v>39233.092499999999</v>
      </c>
      <c r="H13" s="19">
        <f ca="1">G13/G$10</f>
        <v>0.1575</v>
      </c>
      <c r="I13" s="16">
        <f t="shared" ca="1" si="0"/>
        <v>-711.09249999999884</v>
      </c>
      <c r="J13" s="55">
        <f t="shared" ca="1" si="1"/>
        <v>-1.8124813892761549E-2</v>
      </c>
      <c r="L13" s="48">
        <f ca="1">-SUMIFS(IS_Reformat!$E$2:$E$2400,IS_Data!$C$2:$C$2400,"Actuals",IS_Reformat!$B$2:$B$2400,'Summary P&amp;L'!$F$4,IS_Data!$A$2:$A$2400,'Summary P&amp;L'!$A13)</f>
        <v>0</v>
      </c>
      <c r="M13" s="19">
        <f ca="1">L13/L$10</f>
        <v>0</v>
      </c>
      <c r="N13" s="16">
        <f t="shared" ca="1" si="2"/>
        <v>38522</v>
      </c>
      <c r="O13" s="55">
        <f t="shared" ca="1" si="3"/>
        <v>0</v>
      </c>
      <c r="Q13" s="132"/>
      <c r="R13" s="139"/>
      <c r="S13" s="131"/>
    </row>
    <row r="14" spans="1:19" ht="13.35" customHeight="1" x14ac:dyDescent="0.5">
      <c r="A14" s="68" t="str">
        <f>D14</f>
        <v>Wine</v>
      </c>
      <c r="B14" s="69"/>
      <c r="C14" s="69"/>
      <c r="D14" s="69" t="s">
        <v>23</v>
      </c>
      <c r="E14" s="16">
        <f ca="1">-SUMIFS(IS_Reformat!$D$2:$D$2400,IS_Data!$C$2:$C$2400,'Summary P&amp;L'!$J$3,IS_Reformat!$B$2:$B$2400,'Summary P&amp;L'!$F$4,IS_Data!$A$2:$A$2400,'Summary P&amp;L'!$A14)</f>
        <v>17146</v>
      </c>
      <c r="F14" s="19">
        <f ca="1">E14/E$10</f>
        <v>6.6919315117145883E-2</v>
      </c>
      <c r="G14" s="16">
        <f ca="1">-SUMIFS(IS_Reformat!$D$2:$D$2400,IS_Data!$C$2:$C$2400,'Summary P&amp;L'!$J$4,IS_Reformat!$B$2:$B$2400,'Summary P&amp;L'!$F$4,IS_Data!$A$2:$A$2400,'Summary P&amp;L'!$A14)</f>
        <v>15568.6875</v>
      </c>
      <c r="H14" s="19">
        <f ca="1">G14/G$10</f>
        <v>6.25E-2</v>
      </c>
      <c r="I14" s="16">
        <f t="shared" ca="1" si="0"/>
        <v>1577.3125</v>
      </c>
      <c r="J14" s="55">
        <f t="shared" ca="1" si="1"/>
        <v>0.10131313252963681</v>
      </c>
      <c r="L14" s="48">
        <f ca="1">-SUMIFS(IS_Reformat!$E$2:$E$2400,IS_Data!$C$2:$C$2400,"Actuals",IS_Reformat!$B$2:$B$2400,'Summary P&amp;L'!$F$4,IS_Data!$A$2:$A$2400,'Summary P&amp;L'!$A14)</f>
        <v>0</v>
      </c>
      <c r="M14" s="19">
        <f ca="1">L14/L$10</f>
        <v>0</v>
      </c>
      <c r="N14" s="16">
        <f t="shared" ca="1" si="2"/>
        <v>17146</v>
      </c>
      <c r="O14" s="55">
        <f t="shared" ca="1" si="3"/>
        <v>0</v>
      </c>
      <c r="Q14" s="132"/>
      <c r="R14" s="139"/>
      <c r="S14" s="131"/>
    </row>
    <row r="15" spans="1:19" ht="13.35" customHeight="1" x14ac:dyDescent="0.5">
      <c r="A15" s="68" t="str">
        <f>D15</f>
        <v>Apparel</v>
      </c>
      <c r="B15" s="69"/>
      <c r="C15" s="69"/>
      <c r="D15" s="69" t="s">
        <v>24</v>
      </c>
      <c r="E15" s="16">
        <f ca="1">-SUMIFS(IS_Reformat!$D$2:$D$2400,IS_Data!$C$2:$C$2400,'Summary P&amp;L'!$J$3,IS_Reformat!$B$2:$B$2400,'Summary P&amp;L'!$F$4,IS_Data!$A$2:$A$2400,'Summary P&amp;L'!$A15)</f>
        <v>0</v>
      </c>
      <c r="F15" s="19">
        <f ca="1">E15/E$10</f>
        <v>0</v>
      </c>
      <c r="G15" s="16">
        <f ca="1">+SUMIFS(IS_Reformat!$D$2:$D$2400,IS_Data!$C$2:$C$2400,'Summary P&amp;L'!$J$4,IS_Reformat!$B$2:$B$2400,'Summary P&amp;L'!$F$4,IS_Data!$A$2:$A$2400,'Summary P&amp;L'!$A15)</f>
        <v>0</v>
      </c>
      <c r="H15" s="19">
        <f ca="1">G15/G$10</f>
        <v>0</v>
      </c>
      <c r="I15" s="16">
        <f t="shared" ca="1" si="0"/>
        <v>0</v>
      </c>
      <c r="J15" s="55">
        <f t="shared" ca="1" si="1"/>
        <v>0</v>
      </c>
      <c r="L15" s="48">
        <f ca="1">-SUMIFS(IS_Reformat!$E$2:$E$2400,IS_Data!$C$2:$C$2400,"Actuals",IS_Reformat!$B$2:$B$2400,'Summary P&amp;L'!$F$4,IS_Data!$A$2:$A$2400,'Summary P&amp;L'!$A15)</f>
        <v>0</v>
      </c>
      <c r="M15" s="19">
        <f ca="1">L15/L$10</f>
        <v>0</v>
      </c>
      <c r="N15" s="16">
        <f t="shared" ca="1" si="2"/>
        <v>0</v>
      </c>
      <c r="O15" s="55">
        <f t="shared" ca="1" si="3"/>
        <v>0</v>
      </c>
      <c r="Q15" s="132"/>
      <c r="R15" s="140"/>
      <c r="S15" s="133"/>
    </row>
    <row r="16" spans="1:19" ht="6" customHeight="1" x14ac:dyDescent="0.5">
      <c r="A16" s="68"/>
      <c r="B16" s="69"/>
      <c r="C16" s="69"/>
      <c r="D16" s="69"/>
      <c r="E16" s="17"/>
      <c r="F16" s="19"/>
      <c r="G16" s="17"/>
      <c r="H16" s="19"/>
      <c r="I16" s="17"/>
      <c r="J16" s="55"/>
      <c r="L16" s="59"/>
      <c r="M16" s="19"/>
      <c r="N16" s="17"/>
      <c r="O16" s="55"/>
    </row>
    <row r="17" spans="1:15" ht="13.35" customHeight="1" x14ac:dyDescent="0.5">
      <c r="A17" s="68"/>
      <c r="B17" s="69"/>
      <c r="C17" s="69" t="s">
        <v>25</v>
      </c>
      <c r="D17" s="69"/>
      <c r="E17" s="103" t="s">
        <v>26</v>
      </c>
      <c r="F17" s="136">
        <f ca="1">F14+F13+F12</f>
        <v>0.2715372396270378</v>
      </c>
      <c r="G17" s="14"/>
      <c r="H17" s="136">
        <f ca="1">H14+H13+H12</f>
        <v>0.27749999999999997</v>
      </c>
      <c r="I17" s="14"/>
      <c r="J17" s="55"/>
      <c r="L17" s="15"/>
      <c r="M17" s="136">
        <f ca="1">M14+M13+M12</f>
        <v>0</v>
      </c>
      <c r="N17" s="14"/>
      <c r="O17" s="55"/>
    </row>
    <row r="18" spans="1:15" ht="13.35" customHeight="1" x14ac:dyDescent="0.5">
      <c r="A18" s="68" t="str">
        <f>D18</f>
        <v>Customer Discounts</v>
      </c>
      <c r="B18" s="69"/>
      <c r="C18" s="69"/>
      <c r="D18" s="69" t="s">
        <v>27</v>
      </c>
      <c r="E18" s="16">
        <f ca="1">+SUMIFS(IS_Reformat!$D$2:$D$2400,IS_Data!$C$2:$C$2400,'Summary P&amp;L'!$J$3,IS_Reformat!$B$2:$B$2400,'Summary P&amp;L'!$F$4,IS_Data!$A$2:$A$2400,'Summary P&amp;L'!$A18)</f>
        <v>3662</v>
      </c>
      <c r="F18" s="100">
        <f ca="1">E18/E$10</f>
        <v>1.4292460746470793E-2</v>
      </c>
      <c r="G18" s="16">
        <f ca="1">+SUMIFS(IS_Reformat!$D$2:$D$2400,IS_Data!$C$2:$C$2400,'Summary P&amp;L'!$J$4,IS_Reformat!$B$2:$B$2400,'Summary P&amp;L'!$F$4,IS_Data!$A$2:$A$2400,'Summary P&amp;L'!$A18)</f>
        <v>2490.9899999999998</v>
      </c>
      <c r="H18" s="19">
        <f ca="1">G18/G$10</f>
        <v>9.9999999999999985E-3</v>
      </c>
      <c r="I18" s="16">
        <f ca="1">J18*$E$10</f>
        <v>1099.8100000000006</v>
      </c>
      <c r="J18" s="55">
        <f ca="1">F18-H18</f>
        <v>4.2924607464707946E-3</v>
      </c>
      <c r="L18" s="48">
        <f ca="1">+SUMIFS(IS_Reformat!$E$2:$E$2400,IS_Data!$C$2:$C$2400,"Actuals",IS_Reformat!$B$2:$B$2400,'Summary P&amp;L'!$F$4,IS_Data!$A$2:$A$2400,'Summary P&amp;L'!$A18)</f>
        <v>4973</v>
      </c>
      <c r="M18" s="19">
        <f ca="1">L18/L$10</f>
        <v>2.1960309820095912E-2</v>
      </c>
      <c r="N18" s="16">
        <f ca="1">+E18-L18</f>
        <v>-1311</v>
      </c>
      <c r="O18" s="55">
        <f ca="1">+IFERROR(N18/L18,0)</f>
        <v>-0.26362356726322139</v>
      </c>
    </row>
    <row r="19" spans="1:15" ht="13.35" customHeight="1" x14ac:dyDescent="0.5">
      <c r="A19" s="68" t="str">
        <f>D19</f>
        <v>Employee Discounts</v>
      </c>
      <c r="B19" s="69"/>
      <c r="C19" s="69"/>
      <c r="D19" s="69" t="s">
        <v>28</v>
      </c>
      <c r="E19" s="16">
        <f ca="1">+SUMIFS(IS_Reformat!$D$2:$D$2400,IS_Data!$C$2:$C$2400,'Summary P&amp;L'!$J$3,IS_Reformat!$B$2:$B$2400,'Summary P&amp;L'!$F$4,IS_Data!$A$2:$A$2400,'Summary P&amp;L'!$A19)</f>
        <v>276</v>
      </c>
      <c r="F19" s="100">
        <f ca="1">E19/E$10</f>
        <v>1.0772034860802673E-3</v>
      </c>
      <c r="G19" s="16">
        <f ca="1">+SUMIFS(IS_Reformat!$D$2:$D$2400,IS_Data!$C$2:$C$2400,'Summary P&amp;L'!$J$4,IS_Reformat!$B$2:$B$2400,'Summary P&amp;L'!$F$4,IS_Data!$A$2:$A$2400,'Summary P&amp;L'!$A19)</f>
        <v>1245.4949999999999</v>
      </c>
      <c r="H19" s="19">
        <f ca="1">G19/G$10</f>
        <v>4.9999999999999992E-3</v>
      </c>
      <c r="I19" s="16">
        <f ca="1">J19*$E$10</f>
        <v>-1005.0949999999999</v>
      </c>
      <c r="J19" s="55">
        <f ca="1">F19-H19</f>
        <v>-3.9227965139197324E-3</v>
      </c>
      <c r="L19" s="48">
        <f ca="1">+SUMIFS(IS_Reformat!$E$2:$E$2400,IS_Data!$C$2:$C$2400,"Actuals",IS_Reformat!$B$2:$B$2400,'Summary P&amp;L'!$F$4,IS_Data!$A$2:$A$2400,'Summary P&amp;L'!$A19)</f>
        <v>0</v>
      </c>
      <c r="M19" s="19">
        <f ca="1">L19/L$10</f>
        <v>0</v>
      </c>
      <c r="N19" s="16">
        <f ca="1">+E19-L19</f>
        <v>276</v>
      </c>
      <c r="O19" s="55">
        <f ca="1">+IFERROR(N19/L19,0)</f>
        <v>0</v>
      </c>
    </row>
    <row r="20" spans="1:15" ht="13.35" customHeight="1" x14ac:dyDescent="0.5">
      <c r="A20" s="68" t="str">
        <f>D20</f>
        <v>Manager Comps</v>
      </c>
      <c r="B20" s="69"/>
      <c r="C20" s="70" t="s">
        <v>29</v>
      </c>
      <c r="D20" s="69" t="s">
        <v>30</v>
      </c>
      <c r="E20" s="16">
        <f ca="1">+SUMIFS(IS_Reformat!$D$2:$D$2400,IS_Data!$C$2:$C$2400,'Summary P&amp;L'!$J$3,IS_Reformat!$B$2:$B$2400,'Summary P&amp;L'!$F$4,IS_Data!$A$2:$A$2400,'Summary P&amp;L'!$A20)</f>
        <v>763</v>
      </c>
      <c r="F20" s="100">
        <f ca="1">E20/E$10</f>
        <v>2.9779212314465361E-3</v>
      </c>
      <c r="G20" s="16">
        <f ca="1">+SUMIFS(IS_Reformat!$D$2:$D$2400,IS_Data!$C$2:$C$2400,'Summary P&amp;L'!$J$4,IS_Reformat!$B$2:$B$2400,'Summary P&amp;L'!$F$4,IS_Data!$A$2:$A$2400,'Summary P&amp;L'!$A20)</f>
        <v>1245.4949999999999</v>
      </c>
      <c r="H20" s="19">
        <f ca="1">G20/G$10</f>
        <v>4.9999999999999992E-3</v>
      </c>
      <c r="I20" s="16">
        <f ca="1">J20*$E$10</f>
        <v>-518.0949999999998</v>
      </c>
      <c r="J20" s="55">
        <f ca="1">F20-H20</f>
        <v>-2.0220787685534631E-3</v>
      </c>
      <c r="L20" s="48">
        <f ca="1">+SUMIFS(IS_Reformat!$E$2:$E$2400,IS_Data!$C$2:$C$2400,"Actuals",IS_Reformat!$B$2:$B$2400,'Summary P&amp;L'!$F$4,IS_Data!$A$2:$A$2400,'Summary P&amp;L'!$A20)</f>
        <v>0</v>
      </c>
      <c r="M20" s="19">
        <f ca="1">L20/L$10</f>
        <v>0</v>
      </c>
      <c r="N20" s="16">
        <f ca="1">+E20-L20</f>
        <v>763</v>
      </c>
      <c r="O20" s="55">
        <f ca="1">+IFERROR(N20/L20,0)</f>
        <v>0</v>
      </c>
    </row>
    <row r="21" spans="1:15" ht="13.35" customHeight="1" x14ac:dyDescent="0.5">
      <c r="A21" s="68"/>
      <c r="B21" s="69"/>
      <c r="C21" s="39" t="s">
        <v>31</v>
      </c>
      <c r="D21" s="74"/>
      <c r="E21" s="64">
        <f ca="1">SUM(E18:E20)</f>
        <v>4701</v>
      </c>
      <c r="F21" s="101">
        <f ca="1">SUM(F18:F20)</f>
        <v>1.8347585463997597E-2</v>
      </c>
      <c r="G21" s="64">
        <f ca="1">SUM(G18:G20)</f>
        <v>4981.9799999999996</v>
      </c>
      <c r="H21" s="101">
        <f ca="1">SUM(H18:H20)</f>
        <v>1.9999999999999997E-2</v>
      </c>
      <c r="I21" s="29">
        <f ca="1">J21*E10</f>
        <v>-423.37999999999892</v>
      </c>
      <c r="J21" s="99">
        <f ca="1">F21-H21</f>
        <v>-1.6524145360024001E-3</v>
      </c>
      <c r="L21" s="30">
        <f ca="1">SUM(L18:L20)</f>
        <v>4973</v>
      </c>
      <c r="M21" s="101">
        <f ca="1">SUM(M18:M20)</f>
        <v>2.1960309820095912E-2</v>
      </c>
      <c r="N21" s="29">
        <f ca="1">+E21-L21</f>
        <v>-272</v>
      </c>
      <c r="O21" s="99">
        <f ca="1">+IFERROR(N21/L21,0)</f>
        <v>-5.4695354916549366E-2</v>
      </c>
    </row>
    <row r="22" spans="1:15" ht="13.35" customHeight="1" x14ac:dyDescent="0.5">
      <c r="A22" s="68"/>
      <c r="B22" s="69"/>
      <c r="C22" s="69"/>
      <c r="D22" s="69"/>
      <c r="E22" s="18"/>
      <c r="F22" s="66"/>
      <c r="G22" s="18"/>
      <c r="H22" s="66"/>
      <c r="I22" s="18"/>
      <c r="J22" s="55"/>
      <c r="L22" s="49"/>
      <c r="M22" s="66"/>
      <c r="N22" s="18"/>
      <c r="O22" s="55"/>
    </row>
    <row r="23" spans="1:15" s="9" customFormat="1" ht="6.75" customHeight="1" x14ac:dyDescent="0.45">
      <c r="A23" s="68"/>
      <c r="B23" s="71"/>
      <c r="C23" s="71"/>
      <c r="D23" s="71"/>
      <c r="E23" s="21"/>
      <c r="F23" s="96"/>
      <c r="G23" s="21"/>
      <c r="H23" s="96"/>
      <c r="I23" s="21"/>
      <c r="J23" s="56"/>
      <c r="L23" s="50"/>
      <c r="M23" s="96"/>
      <c r="N23" s="21"/>
      <c r="O23" s="56"/>
    </row>
    <row r="24" spans="1:15" ht="13.35" customHeight="1" x14ac:dyDescent="0.5">
      <c r="A24" s="72" t="s">
        <v>32</v>
      </c>
      <c r="B24" s="69"/>
      <c r="C24" s="73" t="s">
        <v>33</v>
      </c>
      <c r="D24" s="74"/>
      <c r="E24" s="29">
        <f ca="1">SUM(E25:E30)</f>
        <v>85799</v>
      </c>
      <c r="F24" s="102">
        <f ca="1">E24/E10</f>
        <v>0.33486587645724947</v>
      </c>
      <c r="G24" s="29">
        <f ca="1">SUM(G25:G30)</f>
        <v>80035.508699999991</v>
      </c>
      <c r="H24" s="102">
        <f ca="1">G24/G10</f>
        <v>0.32129999999999997</v>
      </c>
      <c r="I24" s="29">
        <f ca="1">J24*$E$10</f>
        <v>3475.8353000000079</v>
      </c>
      <c r="J24" s="99">
        <f ca="1">F24-H24</f>
        <v>1.3565876457249493E-2</v>
      </c>
      <c r="L24" s="30">
        <f ca="1">SUM(L25:L30)</f>
        <v>90827</v>
      </c>
      <c r="M24" s="62">
        <f ca="1">L24/L10</f>
        <v>0.40108366379043869</v>
      </c>
      <c r="N24" s="29">
        <f ca="1">+E24-L24</f>
        <v>-5028</v>
      </c>
      <c r="O24" s="99">
        <f ca="1">+IFERROR(N24/L24,0)</f>
        <v>-5.5357988263401853E-2</v>
      </c>
    </row>
    <row r="25" spans="1:15" ht="13.35" customHeight="1" x14ac:dyDescent="0.5">
      <c r="A25" s="68" t="str">
        <f>"CGS "&amp;D25</f>
        <v>CGS Food &amp; Bev</v>
      </c>
      <c r="B25" s="69"/>
      <c r="C25" s="69"/>
      <c r="D25" s="75" t="s">
        <v>20</v>
      </c>
      <c r="E25" s="16">
        <f ca="1">+SUMIFS(IS_Reformat!$D$2:$D$2400,IS_Data!$C$2:$C$2400,'Summary P&amp;L'!$J$3,IS_Reformat!$B$2:$B$2400,'Summary P&amp;L'!$F$4,IS_Data!$A$2:$A$2400,'Summary P&amp;L'!$A25)</f>
        <v>70225</v>
      </c>
      <c r="F25" s="19">
        <f ca="1">E25/E$11</f>
        <v>0.37624701306216046</v>
      </c>
      <c r="G25" s="16">
        <f ca="1">+SUMIFS(IS_Reformat!$D$2:$D$2400,IS_Data!$C$2:$C$2400,'Summary P&amp;L'!$J$4,IS_Reformat!$B$2:$B$2400,'Summary P&amp;L'!$F$4,IS_Data!$A$2:$A$2400,'Summary P&amp;L'!$A25)</f>
        <v>64790.649899999997</v>
      </c>
      <c r="H25" s="19">
        <f ca="1">G25/G$11</f>
        <v>0.36</v>
      </c>
      <c r="I25" s="16">
        <f ca="1">J25*$E$11</f>
        <v>3032.4400000000041</v>
      </c>
      <c r="J25" s="55">
        <f ca="1">F25-H25</f>
        <v>1.6247013062160476E-2</v>
      </c>
      <c r="L25" s="48">
        <f ca="1">+SUMIFS(IS_Reformat!$E$2:$E$2400,IS_Data!$C$2:$C$2400,"Actuals",IS_Reformat!$B$2:$B$2400,'Summary P&amp;L'!$F$4,IS_Data!$A$2:$A$2400,'Summary P&amp;L'!$A25)</f>
        <v>68234</v>
      </c>
      <c r="M25" s="19">
        <f ca="1">L25/L$11</f>
        <v>0.30131505736264319</v>
      </c>
      <c r="N25" s="16">
        <f ca="1">+E25-L25</f>
        <v>1991</v>
      </c>
      <c r="O25" s="55">
        <f ca="1">+IFERROR(N25/L25,0)</f>
        <v>2.9179001670721343E-2</v>
      </c>
    </row>
    <row r="26" spans="1:15" ht="13.35" customHeight="1" x14ac:dyDescent="0.5">
      <c r="A26" s="68" t="str">
        <f>"CGS "&amp;D26</f>
        <v>CGS Beer</v>
      </c>
      <c r="B26" s="69"/>
      <c r="C26" s="69"/>
      <c r="D26" s="75" t="s">
        <v>21</v>
      </c>
      <c r="E26" s="16">
        <f ca="1">+SUMIFS(IS_Reformat!$D$2:$D$2400,IS_Data!$C$2:$C$2400,'Summary P&amp;L'!$J$3,IS_Reformat!$B$2:$B$2400,'Summary P&amp;L'!$F$4,IS_Data!$A$2:$A$2400,'Summary P&amp;L'!$A26)</f>
        <v>3447</v>
      </c>
      <c r="F26" s="19">
        <f ca="1">E26/E$12</f>
        <v>0.24789644012944984</v>
      </c>
      <c r="G26" s="16">
        <f ca="1">+SUMIFS(IS_Reformat!$D$2:$D$2400,IS_Data!$C$2:$C$2400,'Summary P&amp;L'!$J$4,IS_Reformat!$B$2:$B$2400,'Summary P&amp;L'!$F$4,IS_Data!$A$2:$A$2400,'Summary P&amp;L'!$A26)</f>
        <v>4296.9577499999996</v>
      </c>
      <c r="H26" s="19">
        <f ca="1">G26/G$12</f>
        <v>0.3</v>
      </c>
      <c r="I26" s="16">
        <f ca="1">J26*$E$12</f>
        <v>-724.49999999999989</v>
      </c>
      <c r="J26" s="55">
        <f ca="1">F26-H26</f>
        <v>-5.2103559870550153E-2</v>
      </c>
      <c r="L26" s="48">
        <f ca="1">+SUMIFS(IS_Reformat!$E$2:$E$2400,IS_Data!$C$2:$C$2400,"Actuals",IS_Reformat!$B$2:$B$2400,'Summary P&amp;L'!$F$4,IS_Data!$A$2:$A$2400,'Summary P&amp;L'!$A26)</f>
        <v>0</v>
      </c>
      <c r="M26" s="19" t="e">
        <f ca="1">L26/L$12</f>
        <v>#DIV/0!</v>
      </c>
      <c r="N26" s="16">
        <f ca="1">+E26-L26</f>
        <v>3447</v>
      </c>
      <c r="O26" s="55">
        <f ca="1">+IFERROR(N26/L26,0)</f>
        <v>0</v>
      </c>
    </row>
    <row r="27" spans="1:15" ht="13.35" customHeight="1" x14ac:dyDescent="0.5">
      <c r="A27" s="68" t="str">
        <f>"CGS "&amp;D27</f>
        <v>CGS Liquor</v>
      </c>
      <c r="B27" s="69"/>
      <c r="C27" s="69"/>
      <c r="D27" s="75" t="s">
        <v>22</v>
      </c>
      <c r="E27" s="16">
        <f ca="1">+SUMIFS(IS_Reformat!$D$2:$D$2400,IS_Data!$C$2:$C$2400,'Summary P&amp;L'!$J$3,IS_Reformat!$B$2:$B$2400,'Summary P&amp;L'!$F$4,IS_Data!$A$2:$A$2400,'Summary P&amp;L'!$A27)</f>
        <v>5677</v>
      </c>
      <c r="F27" s="19">
        <f ca="1">E27/E$13</f>
        <v>0.14737033383521106</v>
      </c>
      <c r="G27" s="16">
        <f ca="1">+SUMIFS(IS_Reformat!$D$2:$D$2400,IS_Data!$C$2:$C$2400,'Summary P&amp;L'!$J$4,IS_Reformat!$B$2:$B$2400,'Summary P&amp;L'!$F$4,IS_Data!$A$2:$A$2400,'Summary P&amp;L'!$A27)</f>
        <v>6277.2947999999997</v>
      </c>
      <c r="H27" s="19">
        <f ca="1">G27/G$13</f>
        <v>0.16</v>
      </c>
      <c r="I27" s="16">
        <f ca="1">J27*$E$13</f>
        <v>-486.5199999999997</v>
      </c>
      <c r="J27" s="55">
        <f ca="1">F27-H27</f>
        <v>-1.2629666164788944E-2</v>
      </c>
      <c r="L27" s="48">
        <f ca="1">+SUMIFS(IS_Reformat!$E$2:$E$2400,IS_Data!$C$2:$C$2400,"Actuals",IS_Reformat!$B$2:$B$2400,'Summary P&amp;L'!$F$4,IS_Data!$A$2:$A$2400,'Summary P&amp;L'!$A27)</f>
        <v>22593</v>
      </c>
      <c r="M27" s="19" t="e">
        <f ca="1">L27/L$13</f>
        <v>#DIV/0!</v>
      </c>
      <c r="N27" s="16">
        <f ca="1">+E27-L27</f>
        <v>-16916</v>
      </c>
      <c r="O27" s="55">
        <f ca="1">+IFERROR(N27/L27,0)</f>
        <v>-0.74872748196343997</v>
      </c>
    </row>
    <row r="28" spans="1:15" ht="13.35" customHeight="1" x14ac:dyDescent="0.5">
      <c r="A28" s="68" t="str">
        <f>"CGS "&amp;D28</f>
        <v>CGS Wine</v>
      </c>
      <c r="B28" s="69"/>
      <c r="C28" s="69"/>
      <c r="D28" s="75" t="s">
        <v>23</v>
      </c>
      <c r="E28" s="16">
        <f ca="1">+SUMIFS(IS_Reformat!$D$2:$D$2400,IS_Data!$C$2:$C$2400,'Summary P&amp;L'!$J$3,IS_Reformat!$B$2:$B$2400,'Summary P&amp;L'!$F$4,IS_Data!$A$2:$A$2400,'Summary P&amp;L'!$A28)</f>
        <v>6450</v>
      </c>
      <c r="F28" s="19">
        <f ca="1">E28/E$14</f>
        <v>0.37618103347719584</v>
      </c>
      <c r="G28" s="16">
        <f ca="1">+SUMIFS(IS_Reformat!$D$2:$D$2400,IS_Data!$C$2:$C$2400,'Summary P&amp;L'!$J$4,IS_Reformat!$B$2:$B$2400,'Summary P&amp;L'!$F$4,IS_Data!$A$2:$A$2400,'Summary P&amp;L'!$A28)</f>
        <v>4670.6062499999998</v>
      </c>
      <c r="H28" s="19">
        <f ca="1">G28/G$14</f>
        <v>0.3</v>
      </c>
      <c r="I28" s="16">
        <f ca="1">J28*$E$14</f>
        <v>1306.2</v>
      </c>
      <c r="J28" s="55">
        <f ca="1">F28-H28</f>
        <v>7.6181033477195848E-2</v>
      </c>
      <c r="L28" s="48">
        <f ca="1">+SUMIFS(IS_Reformat!$E$2:$E$2400,IS_Data!$C$2:$C$2400,"Actuals",IS_Reformat!$B$2:$B$2400,'Summary P&amp;L'!$F$4,IS_Data!$A$2:$A$2400,'Summary P&amp;L'!$A28)</f>
        <v>0</v>
      </c>
      <c r="M28" s="19" t="e">
        <f ca="1">L28/L$14</f>
        <v>#DIV/0!</v>
      </c>
      <c r="N28" s="16">
        <f ca="1">+E28-L28</f>
        <v>6450</v>
      </c>
      <c r="O28" s="55">
        <f ca="1">+IFERROR(N28/L28,0)</f>
        <v>0</v>
      </c>
    </row>
    <row r="29" spans="1:15" ht="13.35" customHeight="1" x14ac:dyDescent="0.5">
      <c r="A29" s="68"/>
      <c r="B29" s="69"/>
      <c r="C29" s="69"/>
      <c r="D29" s="75"/>
      <c r="E29" s="127" t="s">
        <v>34</v>
      </c>
      <c r="F29" s="128">
        <f ca="1">(E26+E27+E28)/(E12+E13+E14)</f>
        <v>0.22385120664625646</v>
      </c>
      <c r="G29" s="127" t="s">
        <v>34</v>
      </c>
      <c r="H29" s="128">
        <f ca="1">(G26+G27+G28)/(G12+G13+G14)</f>
        <v>0.22054054054054051</v>
      </c>
      <c r="I29" s="16"/>
      <c r="J29" s="55"/>
      <c r="L29" s="127" t="s">
        <v>34</v>
      </c>
      <c r="M29" s="128" t="e">
        <f ca="1">(L26+L27+L28)/(L12+L13+L14)</f>
        <v>#DIV/0!</v>
      </c>
      <c r="N29" s="16"/>
      <c r="O29" s="55"/>
    </row>
    <row r="30" spans="1:15" ht="13.35" customHeight="1" x14ac:dyDescent="0.5">
      <c r="A30" s="68" t="str">
        <f>"CGS "&amp;D30</f>
        <v>CGS Apparel</v>
      </c>
      <c r="B30" s="69"/>
      <c r="C30" s="69"/>
      <c r="D30" s="75" t="s">
        <v>24</v>
      </c>
      <c r="E30" s="16">
        <f>+SUMIFS(IS_Reformat!$D$2:$D$2400,IS_Data!$C$2:$C$2400,'Summary P&amp;L'!$J$3,IS_Reformat!$B$2:$B$2400,'Summary P&amp;L'!$F$4,IS_Data!$A$2:$A$2400,'Summary P&amp;L'!$A30)</f>
        <v>0</v>
      </c>
      <c r="F30" s="19" t="e">
        <f ca="1">E30/E$15</f>
        <v>#DIV/0!</v>
      </c>
      <c r="G30" s="16">
        <f ca="1">+SUMIFS(IS_Reformat!$D$2:$D$2400,IS_Data!$C$2:$C$2400,'Summary P&amp;L'!$J$4,IS_Reformat!$B$2:$B$2400,'Summary P&amp;L'!$F$4,IS_Data!$A$2:$A$2400,'Summary P&amp;L'!$A30)</f>
        <v>0</v>
      </c>
      <c r="H30" s="19" t="e">
        <f ca="1">G30/G$15</f>
        <v>#DIV/0!</v>
      </c>
      <c r="I30" s="16" t="e">
        <f ca="1">J30*$E$15</f>
        <v>#DIV/0!</v>
      </c>
      <c r="J30" s="55" t="e">
        <f ca="1">F30-H30</f>
        <v>#DIV/0!</v>
      </c>
      <c r="L30" s="48">
        <f>+SUMIFS(IS_Reformat!$E$2:$E$2400,IS_Data!$C$2:$C$2400,"Actuals",IS_Reformat!$B$2:$B$2400,'Summary P&amp;L'!$F$4,IS_Data!$A$2:$A$2400,'Summary P&amp;L'!$A30)</f>
        <v>0</v>
      </c>
      <c r="M30" s="19" t="e">
        <f ca="1">L30/L$15</f>
        <v>#DIV/0!</v>
      </c>
      <c r="N30" s="16">
        <f>+E30-L30</f>
        <v>0</v>
      </c>
      <c r="O30" s="55">
        <f>+IFERROR(N30/L30,0)</f>
        <v>0</v>
      </c>
    </row>
    <row r="31" spans="1:15" s="9" customFormat="1" ht="6.75" customHeight="1" x14ac:dyDescent="0.45">
      <c r="A31" s="68"/>
      <c r="B31" s="71"/>
      <c r="C31" s="71"/>
      <c r="D31" s="71"/>
      <c r="E31" s="21"/>
      <c r="F31" s="22"/>
      <c r="G31" s="21"/>
      <c r="H31" s="22"/>
      <c r="I31" s="21"/>
      <c r="J31" s="56"/>
      <c r="L31" s="50"/>
      <c r="M31" s="22"/>
      <c r="N31" s="21"/>
      <c r="O31" s="56"/>
    </row>
    <row r="32" spans="1:15" ht="13.35" customHeight="1" x14ac:dyDescent="0.5">
      <c r="A32" s="72" t="s">
        <v>32</v>
      </c>
      <c r="B32" s="69"/>
      <c r="C32" s="73" t="s">
        <v>35</v>
      </c>
      <c r="D32" s="74"/>
      <c r="E32" s="29">
        <f ca="1">SUM(E33:E40)</f>
        <v>80898</v>
      </c>
      <c r="F32" s="31">
        <f ca="1">E32/E10</f>
        <v>0.31573770875696183</v>
      </c>
      <c r="G32" s="29">
        <f ca="1">SUM(G33:G40)</f>
        <v>83332.801679500015</v>
      </c>
      <c r="H32" s="31">
        <f ca="1">G32/G10</f>
        <v>0.33453687762496043</v>
      </c>
      <c r="I32" s="29">
        <f ca="1">J32*$E$10</f>
        <v>-4816.7042481897315</v>
      </c>
      <c r="J32" s="99">
        <f ca="1">F32-H32</f>
        <v>-1.8799168867998595E-2</v>
      </c>
      <c r="L32" s="30">
        <f ca="1">SUM(L33:L40)</f>
        <v>80069</v>
      </c>
      <c r="M32" s="31">
        <f ca="1">L32/L10</f>
        <v>0.35357732696265026</v>
      </c>
      <c r="N32" s="29">
        <f t="shared" ref="N32:N41" ca="1" si="4">+E32-L32</f>
        <v>829</v>
      </c>
      <c r="O32" s="36">
        <f t="shared" ref="O32:O41" ca="1" si="5">+IFERROR(N32/L32,0)</f>
        <v>1.0353570045835467E-2</v>
      </c>
    </row>
    <row r="33" spans="1:15" ht="13.35" customHeight="1" x14ac:dyDescent="0.5">
      <c r="A33" s="68" t="str">
        <f t="shared" ref="A33:A40" si="6">D33</f>
        <v>FOH</v>
      </c>
      <c r="B33" s="69"/>
      <c r="C33" s="70"/>
      <c r="D33" s="69" t="s">
        <v>36</v>
      </c>
      <c r="E33" s="16">
        <f ca="1">+SUMIFS(IS_Reformat!$D$2:$D$2400,IS_Data!$C$2:$C$2400,'Summary P&amp;L'!$J$3,IS_Reformat!$B$2:$B$2400,'Summary P&amp;L'!$F$4,IS_Data!$A$2:$A$2400,'Summary P&amp;L'!$A33)</f>
        <v>16785</v>
      </c>
      <c r="F33" s="19">
        <f ca="1">E33/E$10</f>
        <v>6.5510364180642336E-2</v>
      </c>
      <c r="G33" s="16">
        <f ca="1">+SUMIFS(IS_Reformat!$D$2:$D$2400,IS_Data!$C$2:$C$2400,'Summary P&amp;L'!$J$4,IS_Reformat!$B$2:$B$2400,'Summary P&amp;L'!$F$4,IS_Data!$A$2:$A$2400,'Summary P&amp;L'!$A33)</f>
        <v>13077.6975</v>
      </c>
      <c r="H33" s="19">
        <f ca="1">G33/G$10</f>
        <v>5.2499999999999998E-2</v>
      </c>
      <c r="I33" s="16">
        <f ca="1">J33*E10</f>
        <v>3333.5024999999991</v>
      </c>
      <c r="J33" s="55">
        <f ca="1">F33-H33</f>
        <v>1.3010364180642338E-2</v>
      </c>
      <c r="L33" s="48">
        <f ca="1">+SUMIFS(IS_Reformat!$E$2:$E$2400,IS_Data!$C$2:$C$2400,"Actuals",IS_Reformat!$B$2:$B$2400,'Summary P&amp;L'!$F$4,IS_Data!$A$2:$A$2400,'Summary P&amp;L'!$A33)</f>
        <v>40067</v>
      </c>
      <c r="M33" s="19">
        <f ca="1">L33/L$10</f>
        <v>0.17693218048698631</v>
      </c>
      <c r="N33" s="16">
        <f t="shared" ca="1" si="4"/>
        <v>-23282</v>
      </c>
      <c r="O33" s="55">
        <f t="shared" ca="1" si="5"/>
        <v>-0.58107669653330674</v>
      </c>
    </row>
    <row r="34" spans="1:15" ht="13.35" customHeight="1" x14ac:dyDescent="0.5">
      <c r="A34" s="68" t="str">
        <f t="shared" si="6"/>
        <v>BOH</v>
      </c>
      <c r="B34" s="69"/>
      <c r="C34" s="70"/>
      <c r="D34" s="69" t="s">
        <v>37</v>
      </c>
      <c r="E34" s="16">
        <f ca="1">+SUMIFS(IS_Reformat!$D$2:$D$2400,IS_Data!$C$2:$C$2400,'Summary P&amp;L'!$J$3,IS_Reformat!$B$2:$B$2400,'Summary P&amp;L'!$F$4,IS_Data!$A$2:$A$2400,'Summary P&amp;L'!$A34)</f>
        <v>37069</v>
      </c>
      <c r="F34" s="19">
        <f ca="1">E34/E$11</f>
        <v>0.19860591708367711</v>
      </c>
      <c r="G34" s="16">
        <f ca="1">+SUMIFS(IS_Reformat!$D$2:$D$2400,IS_Data!$C$2:$C$2400,'Summary P&amp;L'!$J$4,IS_Reformat!$B$2:$B$2400,'Summary P&amp;L'!$F$4,IS_Data!$A$2:$A$2400,'Summary P&amp;L'!$A34)</f>
        <v>40559.584675000013</v>
      </c>
      <c r="H34" s="19">
        <f ca="1">G34/G$11</f>
        <v>0.22536354405359971</v>
      </c>
      <c r="I34" s="16">
        <f ca="1">J34*E11</f>
        <v>-4994.2040434281726</v>
      </c>
      <c r="J34" s="55">
        <f ca="1">F34-H34</f>
        <v>-2.6757626969922593E-2</v>
      </c>
      <c r="L34" s="48">
        <f ca="1">+SUMIFS(IS_Reformat!$E$2:$E$2400,IS_Data!$C$2:$C$2400,"Actuals",IS_Reformat!$B$2:$B$2400,'Summary P&amp;L'!$F$4,IS_Data!$A$2:$A$2400,'Summary P&amp;L'!$A34)</f>
        <v>8800</v>
      </c>
      <c r="M34" s="19">
        <f ca="1">L34/L$11</f>
        <v>3.8859989225184806E-2</v>
      </c>
      <c r="N34" s="16">
        <f t="shared" ca="1" si="4"/>
        <v>28269</v>
      </c>
      <c r="O34" s="55">
        <f t="shared" ca="1" si="5"/>
        <v>3.2123863636363637</v>
      </c>
    </row>
    <row r="35" spans="1:15" ht="13.35" customHeight="1" x14ac:dyDescent="0.5">
      <c r="A35" s="68" t="str">
        <f t="shared" si="6"/>
        <v>MGT</v>
      </c>
      <c r="B35" s="69"/>
      <c r="C35" s="70"/>
      <c r="D35" s="69" t="s">
        <v>38</v>
      </c>
      <c r="E35" s="16">
        <f ca="1">+SUMIFS(IS_Reformat!$D$2:$D$2400,IS_Data!$C$2:$C$2400,'Summary P&amp;L'!$J$3,IS_Reformat!$B$2:$B$2400,'Summary P&amp;L'!$F$4,IS_Data!$A$2:$A$2400,'Summary P&amp;L'!$A35)</f>
        <v>16106</v>
      </c>
      <c r="F35" s="19">
        <f ca="1">E35/E$10</f>
        <v>6.2860287488437624E-2</v>
      </c>
      <c r="G35" s="16">
        <f ca="1">+SUMIFS(IS_Reformat!$D$2:$D$2400,IS_Data!$C$2:$C$2400,'Summary P&amp;L'!$J$4,IS_Reformat!$B$2:$B$2400,'Summary P&amp;L'!$F$4,IS_Data!$A$2:$A$2400,'Summary P&amp;L'!$A35)</f>
        <v>19259</v>
      </c>
      <c r="H35" s="19">
        <f ca="1">G35/G$10</f>
        <v>7.7314641969658648E-2</v>
      </c>
      <c r="I35" s="16">
        <f ca="1">+E35-G35</f>
        <v>-3153</v>
      </c>
      <c r="J35" s="55">
        <f ca="1">+IFERROR(I35/G35,0)</f>
        <v>-0.16371566540318813</v>
      </c>
      <c r="L35" s="48">
        <f ca="1">+SUMIFS(IS_Reformat!$E$2:$E$2400,IS_Data!$C$2:$C$2400,"Actuals",IS_Reformat!$B$2:$B$2400,'Summary P&amp;L'!$F$4,IS_Data!$A$2:$A$2400,'Summary P&amp;L'!$A35)</f>
        <v>19769</v>
      </c>
      <c r="M35" s="19">
        <f ca="1">L35/L$10</f>
        <v>8.7298082612804362E-2</v>
      </c>
      <c r="N35" s="16">
        <f t="shared" ca="1" si="4"/>
        <v>-3663</v>
      </c>
      <c r="O35" s="55">
        <f t="shared" ca="1" si="5"/>
        <v>-0.18529010066265364</v>
      </c>
    </row>
    <row r="36" spans="1:15" ht="13.35" customHeight="1" x14ac:dyDescent="0.5">
      <c r="A36" s="68" t="str">
        <f t="shared" si="6"/>
        <v>Payroll Taxes</v>
      </c>
      <c r="B36" s="69"/>
      <c r="C36" s="70"/>
      <c r="D36" s="69" t="s">
        <v>39</v>
      </c>
      <c r="E36" s="16">
        <f ca="1">+SUMIFS(IS_Reformat!$D$2:$D$2400,IS_Data!$C$2:$C$2400,'Summary P&amp;L'!$J$3,IS_Reformat!$B$2:$B$2400,'Summary P&amp;L'!$F$4,IS_Data!$A$2:$A$2400,'Summary P&amp;L'!$A36)</f>
        <v>6467</v>
      </c>
      <c r="F36" s="19">
        <f ca="1">E36/(E33+E34+E35)</f>
        <v>9.2438536306460831E-2</v>
      </c>
      <c r="G36" s="16">
        <f ca="1">+SUMIFS(IS_Reformat!$D$2:$D$2400,IS_Data!$C$2:$C$2400,'Summary P&amp;L'!$J$4,IS_Reformat!$B$2:$B$2400,'Summary P&amp;L'!$F$4,IS_Data!$A$2:$A$2400,'Summary P&amp;L'!$A36)</f>
        <v>8810.5195045</v>
      </c>
      <c r="H36" s="19">
        <f ca="1">G36/(G33+G34+G35)</f>
        <v>0.12086377029968193</v>
      </c>
      <c r="I36" s="16">
        <f ca="1">J36*E10</f>
        <v>-7283.0850285091165</v>
      </c>
      <c r="J36" s="55">
        <f ca="1">F36-H36</f>
        <v>-2.8425233993221097E-2</v>
      </c>
      <c r="L36" s="48">
        <f ca="1">+SUMIFS(IS_Reformat!$E$2:$E$2400,IS_Data!$C$2:$C$2400,"Actuals",IS_Reformat!$B$2:$B$2400,'Summary P&amp;L'!$F$4,IS_Data!$A$2:$A$2400,'Summary P&amp;L'!$A36)</f>
        <v>9682</v>
      </c>
      <c r="M36" s="19">
        <f ca="1">L36/(L33+L34+L35)</f>
        <v>0.14106299900926628</v>
      </c>
      <c r="N36" s="16">
        <f t="shared" ca="1" si="4"/>
        <v>-3215</v>
      </c>
      <c r="O36" s="55">
        <f t="shared" ca="1" si="5"/>
        <v>-0.3320594918405288</v>
      </c>
    </row>
    <row r="37" spans="1:15" ht="13.35" customHeight="1" x14ac:dyDescent="0.5">
      <c r="A37" s="68" t="str">
        <f t="shared" si="6"/>
        <v>Employee Incentives</v>
      </c>
      <c r="B37" s="69"/>
      <c r="C37" s="70"/>
      <c r="D37" s="3" t="s">
        <v>40</v>
      </c>
      <c r="E37" s="16">
        <f ca="1">+SUMIFS(IS_Reformat!$D$2:$D$2400,IS_Data!$C$2:$C$2400,'Summary P&amp;L'!$J$3,IS_Reformat!$B$2:$B$2400,'Summary P&amp;L'!$F$4,IS_Data!$A$2:$A$2400,'Summary P&amp;L'!$A37)</f>
        <v>2382</v>
      </c>
      <c r="F37" s="19">
        <f ca="1">E37/E$10</f>
        <v>9.2967344342144813E-3</v>
      </c>
      <c r="G37" s="16">
        <f ca="1">+SUMIFS(IS_Reformat!$D$2:$D$2400,IS_Data!$C$2:$C$2400,'Summary P&amp;L'!$J$4,IS_Reformat!$B$2:$B$2400,'Summary P&amp;L'!$F$4,IS_Data!$A$2:$A$2400,'Summary P&amp;L'!$A37)</f>
        <v>0</v>
      </c>
      <c r="H37" s="19">
        <f ca="1">G37/G$10</f>
        <v>0</v>
      </c>
      <c r="I37" s="16">
        <f ca="1">+E37-G37</f>
        <v>2382</v>
      </c>
      <c r="J37" s="55">
        <f ca="1">+IFERROR(I37/G37,0)</f>
        <v>0</v>
      </c>
      <c r="L37" s="48">
        <f ca="1">+SUMIFS(IS_Reformat!$E$2:$E$2400,IS_Data!$C$2:$C$2400,"Actuals",IS_Reformat!$B$2:$B$2400,'Summary P&amp;L'!$F$4,IS_Data!$A$2:$A$2400,'Summary P&amp;L'!$A37)</f>
        <v>1751</v>
      </c>
      <c r="M37" s="19">
        <f ca="1">L37/L$10</f>
        <v>7.7322546742384767E-3</v>
      </c>
      <c r="N37" s="16">
        <f t="shared" ca="1" si="4"/>
        <v>631</v>
      </c>
      <c r="O37" s="55">
        <f t="shared" ca="1" si="5"/>
        <v>0.36036550542547113</v>
      </c>
    </row>
    <row r="38" spans="1:15" ht="13.35" customHeight="1" x14ac:dyDescent="0.5">
      <c r="A38" s="68" t="str">
        <f t="shared" si="6"/>
        <v>Insurance - Workers Comp</v>
      </c>
      <c r="B38" s="69"/>
      <c r="C38" s="70"/>
      <c r="D38" s="69" t="s">
        <v>41</v>
      </c>
      <c r="E38" s="16">
        <f ca="1">+SUMIFS(IS_Reformat!$D$2:$D$2400,IS_Data!$C$2:$C$2400,'Summary P&amp;L'!$J$3,IS_Reformat!$B$2:$B$2400,'Summary P&amp;L'!$F$4,IS_Data!$A$2:$A$2400,'Summary P&amp;L'!$A38)</f>
        <v>1709</v>
      </c>
      <c r="F38" s="19">
        <f ca="1">E38/E$10</f>
        <v>6.670075209098467E-3</v>
      </c>
      <c r="G38" s="16">
        <f ca="1">+SUMIFS(IS_Reformat!$D$2:$D$2400,IS_Data!$C$2:$C$2400,'Summary P&amp;L'!$J$4,IS_Reformat!$B$2:$B$2400,'Summary P&amp;L'!$F$4,IS_Data!$A$2:$A$2400,'Summary P&amp;L'!$A38)</f>
        <v>996</v>
      </c>
      <c r="H38" s="19">
        <f ca="1">G38/G$10</f>
        <v>3.9984102706152975E-3</v>
      </c>
      <c r="I38" s="16">
        <f ca="1">+E38-G38</f>
        <v>713</v>
      </c>
      <c r="J38" s="55">
        <f ca="1">+IFERROR(I38/G38,0)</f>
        <v>0.71586345381526106</v>
      </c>
      <c r="L38" s="48">
        <f ca="1">+SUMIFS(IS_Reformat!$E$2:$E$2400,IS_Data!$C$2:$C$2400,"Actuals",IS_Reformat!$B$2:$B$2400,'Summary P&amp;L'!$F$4,IS_Data!$A$2:$A$2400,'Summary P&amp;L'!$A38)</f>
        <v>0</v>
      </c>
      <c r="M38" s="19">
        <f ca="1">L38/L$10</f>
        <v>0</v>
      </c>
      <c r="N38" s="16">
        <f t="shared" ca="1" si="4"/>
        <v>1709</v>
      </c>
      <c r="O38" s="55">
        <f t="shared" ca="1" si="5"/>
        <v>0</v>
      </c>
    </row>
    <row r="39" spans="1:15" ht="13.35" customHeight="1" x14ac:dyDescent="0.5">
      <c r="A39" s="68" t="str">
        <f t="shared" si="6"/>
        <v>Training/Hiring Expenses</v>
      </c>
      <c r="B39" s="69"/>
      <c r="C39" s="70"/>
      <c r="D39" s="69" t="s">
        <v>42</v>
      </c>
      <c r="E39" s="16">
        <f ca="1">+SUMIFS(IS_Reformat!$D$2:$D$2400,IS_Data!$C$2:$C$2400,'Summary P&amp;L'!$J$3,IS_Reformat!$B$2:$B$2400,'Summary P&amp;L'!$F$4,IS_Data!$A$2:$A$2400,'Summary P&amp;L'!$A39)</f>
        <v>0</v>
      </c>
      <c r="F39" s="19">
        <f ca="1">E39/E$10</f>
        <v>0</v>
      </c>
      <c r="G39" s="16">
        <f ca="1">+SUMIFS(IS_Reformat!$D$2:$D$2400,IS_Data!$C$2:$C$2400,'Summary P&amp;L'!$J$4,IS_Reformat!$B$2:$B$2400,'Summary P&amp;L'!$F$4,IS_Data!$A$2:$A$2400,'Summary P&amp;L'!$A39)</f>
        <v>250</v>
      </c>
      <c r="H39" s="19">
        <f ca="1">G39/G$10</f>
        <v>1.0036170357970125E-3</v>
      </c>
      <c r="I39" s="16">
        <f ca="1">+E39-G39</f>
        <v>-250</v>
      </c>
      <c r="J39" s="55">
        <f ca="1">+IFERROR(I39/G39,0)</f>
        <v>-1</v>
      </c>
      <c r="L39" s="48">
        <f ca="1">+SUMIFS(IS_Reformat!$E$2:$E$2400,IS_Data!$C$2:$C$2400,"Actuals",IS_Reformat!$B$2:$B$2400,'Summary P&amp;L'!$F$4,IS_Data!$A$2:$A$2400,'Summary P&amp;L'!$A39)</f>
        <v>0</v>
      </c>
      <c r="M39" s="19">
        <f ca="1">L39/L$10</f>
        <v>0</v>
      </c>
      <c r="N39" s="16">
        <f t="shared" ca="1" si="4"/>
        <v>0</v>
      </c>
      <c r="O39" s="55">
        <f t="shared" ca="1" si="5"/>
        <v>0</v>
      </c>
    </row>
    <row r="40" spans="1:15" ht="13.35" customHeight="1" x14ac:dyDescent="0.5">
      <c r="A40" s="68" t="str">
        <f t="shared" si="6"/>
        <v>Healthcare</v>
      </c>
      <c r="B40" s="69"/>
      <c r="C40" s="70"/>
      <c r="D40" s="69" t="s">
        <v>43</v>
      </c>
      <c r="E40" s="16">
        <f ca="1">+SUMIFS(IS_Reformat!$D$2:$D$2400,IS_Data!$C$2:$C$2400,'Summary P&amp;L'!$J$3,IS_Reformat!$B$2:$B$2400,'Summary P&amp;L'!$F$4,IS_Data!$A$2:$A$2400,'Summary P&amp;L'!$A40)</f>
        <v>380</v>
      </c>
      <c r="F40" s="19">
        <f ca="1">E40/E$10</f>
        <v>1.4831062489510927E-3</v>
      </c>
      <c r="G40" s="16">
        <f ca="1">+SUMIFS(IS_Reformat!$D$2:$D$2400,IS_Data!$C$2:$C$2400,'Summary P&amp;L'!$J$4,IS_Reformat!$B$2:$B$2400,'Summary P&amp;L'!$F$4,IS_Data!$A$2:$A$2400,'Summary P&amp;L'!$A40)</f>
        <v>380</v>
      </c>
      <c r="H40" s="19">
        <f ca="1">G40/G$10</f>
        <v>1.525497894411459E-3</v>
      </c>
      <c r="I40" s="16">
        <f ca="1">+E40-G40</f>
        <v>0</v>
      </c>
      <c r="J40" s="55">
        <f ca="1">+IFERROR(I40/G40,0)</f>
        <v>0</v>
      </c>
      <c r="L40" s="48">
        <f ca="1">+SUMIFS(IS_Reformat!$E$2:$E$2400,IS_Data!$C$2:$C$2400,"Actuals",IS_Reformat!$B$2:$B$2400,'Summary P&amp;L'!$F$4,IS_Data!$A$2:$A$2400,'Summary P&amp;L'!$A40)</f>
        <v>0</v>
      </c>
      <c r="M40" s="19">
        <f ca="1">L40/L$10</f>
        <v>0</v>
      </c>
      <c r="N40" s="16">
        <f t="shared" ca="1" si="4"/>
        <v>380</v>
      </c>
      <c r="O40" s="55">
        <f t="shared" ca="1" si="5"/>
        <v>0</v>
      </c>
    </row>
    <row r="41" spans="1:15" s="9" customFormat="1" ht="14.25" customHeight="1" x14ac:dyDescent="0.45">
      <c r="A41" s="68"/>
      <c r="B41" s="71"/>
      <c r="C41" s="76" t="s">
        <v>44</v>
      </c>
      <c r="D41" s="74"/>
      <c r="E41" s="29">
        <f ca="1">E32+E24+E18+E19+E20</f>
        <v>171398</v>
      </c>
      <c r="F41" s="67">
        <f ca="1">E41/E10</f>
        <v>0.66895117067820886</v>
      </c>
      <c r="G41" s="29">
        <f ca="1">G32+G24+G18+G19+G20</f>
        <v>168350.29037949999</v>
      </c>
      <c r="H41" s="67">
        <f ca="1">G41/G10</f>
        <v>0.67583687762496025</v>
      </c>
      <c r="I41" s="29">
        <f ca="1">I32+I24+I21</f>
        <v>-1764.2489481897226</v>
      </c>
      <c r="J41" s="99">
        <f ca="1">F41-H41</f>
        <v>-6.8857069467513909E-3</v>
      </c>
      <c r="L41" s="63">
        <f ca="1">L32+L24+L18+L19+L20</f>
        <v>175869</v>
      </c>
      <c r="M41" s="67">
        <f ca="1">L41/L$10</f>
        <v>0.77662130057318479</v>
      </c>
      <c r="N41" s="29">
        <f t="shared" ca="1" si="4"/>
        <v>-4471</v>
      </c>
      <c r="O41" s="99">
        <f t="shared" ca="1" si="5"/>
        <v>-2.5422331394390141E-2</v>
      </c>
    </row>
    <row r="42" spans="1:15" s="9" customFormat="1" ht="15" customHeight="1" x14ac:dyDescent="0.45">
      <c r="A42" s="68"/>
      <c r="B42" s="71"/>
      <c r="C42" s="71"/>
      <c r="D42" s="77"/>
      <c r="E42" s="103" t="s">
        <v>45</v>
      </c>
      <c r="F42" s="105">
        <f ca="1">(E33+E34)/E10</f>
        <v>0.21018737876582141</v>
      </c>
      <c r="G42" s="23"/>
      <c r="H42" s="105">
        <f ca="1">(G33+G34)/G10</f>
        <v>0.21532516057872578</v>
      </c>
      <c r="I42" s="23"/>
      <c r="J42" s="126">
        <f ca="1">F42-H42</f>
        <v>-5.1377818129043629E-3</v>
      </c>
      <c r="L42" s="60"/>
      <c r="M42" s="105">
        <f ca="1">(L33+L34)/L10</f>
        <v>0.21579216971217113</v>
      </c>
      <c r="N42" s="23"/>
      <c r="O42" s="126">
        <f ca="1">F42-M42</f>
        <v>-5.6047909463497192E-3</v>
      </c>
    </row>
    <row r="43" spans="1:15" ht="14.25" customHeight="1" x14ac:dyDescent="0.5">
      <c r="A43" s="68"/>
      <c r="B43" s="69"/>
      <c r="C43" s="107" t="s">
        <v>46</v>
      </c>
      <c r="D43" s="107"/>
      <c r="E43" s="109">
        <f ca="1">E10-E41</f>
        <v>84821</v>
      </c>
      <c r="F43" s="118">
        <f ca="1">E43/E10</f>
        <v>0.33104882932179114</v>
      </c>
      <c r="G43" s="109">
        <f ca="1">G10-G41</f>
        <v>80748.709620500013</v>
      </c>
      <c r="H43" s="110">
        <f ca="1">G43/G10</f>
        <v>0.32416312237503969</v>
      </c>
      <c r="I43" s="109">
        <f ca="1">J43*$E$10</f>
        <v>1764.2489481897089</v>
      </c>
      <c r="J43" s="111">
        <f ca="1">F43-H43</f>
        <v>6.8857069467514465E-3</v>
      </c>
      <c r="L43" s="119">
        <f ca="1">L10-L41</f>
        <v>50585</v>
      </c>
      <c r="M43" s="110">
        <f ca="1">L43/L10</f>
        <v>0.22337869942681515</v>
      </c>
      <c r="N43" s="109">
        <f ca="1">+E43-L43</f>
        <v>34236</v>
      </c>
      <c r="O43" s="111">
        <f ca="1">+IFERROR(N43/L43,0)</f>
        <v>0.6768014233468419</v>
      </c>
    </row>
    <row r="44" spans="1:15" s="9" customFormat="1" ht="6.75" customHeight="1" x14ac:dyDescent="0.45">
      <c r="A44" s="68"/>
      <c r="B44" s="71"/>
      <c r="C44" s="71"/>
      <c r="D44" s="71"/>
      <c r="E44" s="21"/>
      <c r="F44" s="22"/>
      <c r="G44" s="21"/>
      <c r="H44" s="22"/>
      <c r="I44" s="21"/>
      <c r="J44" s="56"/>
      <c r="L44" s="50"/>
      <c r="M44" s="22"/>
      <c r="N44" s="21"/>
      <c r="O44" s="56"/>
    </row>
    <row r="45" spans="1:15" s="9" customFormat="1" ht="16.5" customHeight="1" x14ac:dyDescent="0.45">
      <c r="A45" s="68"/>
      <c r="B45" s="71"/>
      <c r="C45" s="78" t="s">
        <v>47</v>
      </c>
      <c r="D45" s="71"/>
      <c r="E45" s="21"/>
      <c r="F45" s="22"/>
      <c r="G45" s="21"/>
      <c r="H45" s="22"/>
      <c r="I45" s="21"/>
      <c r="J45" s="56"/>
      <c r="L45" s="50"/>
      <c r="M45" s="22"/>
      <c r="N45" s="21"/>
      <c r="O45" s="56"/>
    </row>
    <row r="46" spans="1:15" s="9" customFormat="1" ht="12" customHeight="1" x14ac:dyDescent="0.45">
      <c r="A46" s="68" t="str">
        <f>C46</f>
        <v>Non-Food Expenses</v>
      </c>
      <c r="B46" s="71"/>
      <c r="C46" s="79" t="s">
        <v>48</v>
      </c>
      <c r="D46" s="71"/>
      <c r="E46" s="16"/>
      <c r="F46" s="19"/>
      <c r="G46" s="16"/>
      <c r="H46" s="19"/>
      <c r="I46" s="16"/>
      <c r="J46" s="55"/>
      <c r="K46" s="3"/>
      <c r="L46" s="48"/>
      <c r="M46" s="19"/>
      <c r="N46" s="16"/>
      <c r="O46" s="55"/>
    </row>
    <row r="47" spans="1:15" ht="13.35" customHeight="1" x14ac:dyDescent="0.5">
      <c r="A47" s="68" t="str">
        <f t="shared" ref="A47:A52" si="7">D47</f>
        <v>Smallwares</v>
      </c>
      <c r="B47" s="69"/>
      <c r="C47" s="69"/>
      <c r="D47" s="80" t="s">
        <v>49</v>
      </c>
      <c r="E47" s="16">
        <f ca="1">+SUMIFS(IS_Reformat!$D$2:$D$2400,IS_Data!$C$2:$C$2400,'Summary P&amp;L'!$J$3,IS_Reformat!$B$2:$B$2400,'Summary P&amp;L'!$F$4,IS_Data!$A$2:$A$2400,'Summary P&amp;L'!$A47)</f>
        <v>264</v>
      </c>
      <c r="F47" s="19">
        <f t="shared" ref="F47:F52" ca="1" si="8">E47/E$10</f>
        <v>1.0303685519028644E-3</v>
      </c>
      <c r="G47" s="16">
        <f ca="1">+SUMIFS(IS_Reformat!$D$2:$D$2400,IS_Data!$C$2:$C$2400,'Summary P&amp;L'!$J$4,IS_Reformat!$B$2:$B$2400,'Summary P&amp;L'!$F$4,IS_Data!$A$2:$A$2400,'Summary P&amp;L'!$A47)</f>
        <v>1100</v>
      </c>
      <c r="H47" s="19">
        <f t="shared" ref="H47:H52" ca="1" si="9">G47/G$10</f>
        <v>4.415914957506855E-3</v>
      </c>
      <c r="I47" s="16">
        <f ca="1">+E47-G47</f>
        <v>-836</v>
      </c>
      <c r="J47" s="55">
        <f t="shared" ref="J47:J53" ca="1" si="10">F47-H47</f>
        <v>-3.3855464056039906E-3</v>
      </c>
      <c r="L47" s="48">
        <f ca="1">+SUMIFS(IS_Reformat!$E$2:$E$2400,IS_Data!$C$2:$C$2400,"Actuals",IS_Reformat!$B$2:$B$2400,'Summary P&amp;L'!$F$4,IS_Data!$A$2:$A$2400,'Summary P&amp;L'!$A47)</f>
        <v>0</v>
      </c>
      <c r="M47" s="19">
        <f t="shared" ref="M47:M52" ca="1" si="11">L47/L$10</f>
        <v>0</v>
      </c>
      <c r="N47" s="16">
        <f t="shared" ref="N47:N58" ca="1" si="12">+E47-L47</f>
        <v>264</v>
      </c>
      <c r="O47" s="55">
        <f t="shared" ref="O47:O58" ca="1" si="13">+IFERROR(N47/L47,0)</f>
        <v>0</v>
      </c>
    </row>
    <row r="48" spans="1:15" ht="13.35" customHeight="1" x14ac:dyDescent="0.5">
      <c r="A48" s="68" t="str">
        <f t="shared" si="7"/>
        <v>Bar Supplies</v>
      </c>
      <c r="B48" s="69"/>
      <c r="C48" s="69"/>
      <c r="D48" s="80" t="s">
        <v>50</v>
      </c>
      <c r="E48" s="16">
        <f ca="1">+SUMIFS(IS_Reformat!$D$2:$D$2400,IS_Data!$C$2:$C$2400,'Summary P&amp;L'!$J$3,IS_Reformat!$B$2:$B$2400,'Summary P&amp;L'!$F$4,IS_Data!$A$2:$A$2400,'Summary P&amp;L'!$A48)</f>
        <v>551</v>
      </c>
      <c r="F48" s="19">
        <f t="shared" ca="1" si="8"/>
        <v>2.1505040609790843E-3</v>
      </c>
      <c r="G48" s="16">
        <f ca="1">+SUMIFS(IS_Reformat!$D$2:$D$2400,IS_Data!$C$2:$C$2400,'Summary P&amp;L'!$J$4,IS_Reformat!$B$2:$B$2400,'Summary P&amp;L'!$F$4,IS_Data!$A$2:$A$2400,'Summary P&amp;L'!$A48)</f>
        <v>871.84649999999999</v>
      </c>
      <c r="H48" s="19">
        <f t="shared" ca="1" si="9"/>
        <v>3.5000000000000001E-3</v>
      </c>
      <c r="I48" s="16">
        <f t="shared" ref="I48:I53" ca="1" si="14">J48*$E$10</f>
        <v>-345.76650000000001</v>
      </c>
      <c r="J48" s="55">
        <f t="shared" ca="1" si="10"/>
        <v>-1.3494959390209157E-3</v>
      </c>
      <c r="L48" s="48">
        <f ca="1">+SUMIFS(IS_Reformat!$E$2:$E$2400,IS_Data!$C$2:$C$2400,"Actuals",IS_Reformat!$B$2:$B$2400,'Summary P&amp;L'!$F$4,IS_Data!$A$2:$A$2400,'Summary P&amp;L'!$A48)</f>
        <v>0</v>
      </c>
      <c r="M48" s="19">
        <f t="shared" ca="1" si="11"/>
        <v>0</v>
      </c>
      <c r="N48" s="16">
        <f t="shared" ca="1" si="12"/>
        <v>551</v>
      </c>
      <c r="O48" s="55">
        <f t="shared" ca="1" si="13"/>
        <v>0</v>
      </c>
    </row>
    <row r="49" spans="1:15" ht="13.35" customHeight="1" x14ac:dyDescent="0.5">
      <c r="A49" s="68" t="str">
        <f t="shared" si="7"/>
        <v>Cleaning Supplies</v>
      </c>
      <c r="B49" s="69"/>
      <c r="C49" s="69"/>
      <c r="D49" s="80" t="s">
        <v>51</v>
      </c>
      <c r="E49" s="16">
        <f ca="1">+SUMIFS(IS_Reformat!$D$2:$D$2400,IS_Data!$C$2:$C$2400,'Summary P&amp;L'!$J$3,IS_Reformat!$B$2:$B$2400,'Summary P&amp;L'!$F$4,IS_Data!$A$2:$A$2400,'Summary P&amp;L'!$A49)</f>
        <v>634</v>
      </c>
      <c r="F49" s="19">
        <f t="shared" ca="1" si="8"/>
        <v>2.4744456890394544E-3</v>
      </c>
      <c r="G49" s="16">
        <f ca="1">+SUMIFS(IS_Reformat!$D$2:$D$2400,IS_Data!$C$2:$C$2400,'Summary P&amp;L'!$J$4,IS_Reformat!$B$2:$B$2400,'Summary P&amp;L'!$F$4,IS_Data!$A$2:$A$2400,'Summary P&amp;L'!$A49)</f>
        <v>747.29700000000003</v>
      </c>
      <c r="H49" s="19">
        <f t="shared" ca="1" si="9"/>
        <v>3.0000000000000001E-3</v>
      </c>
      <c r="I49" s="16">
        <f t="shared" ca="1" si="14"/>
        <v>-134.65700000000004</v>
      </c>
      <c r="J49" s="55">
        <f t="shared" ca="1" si="10"/>
        <v>-5.2555431096054563E-4</v>
      </c>
      <c r="L49" s="48">
        <f ca="1">+SUMIFS(IS_Reformat!$E$2:$E$2400,IS_Data!$C$2:$C$2400,"Actuals",IS_Reformat!$B$2:$B$2400,'Summary P&amp;L'!$F$4,IS_Data!$A$2:$A$2400,'Summary P&amp;L'!$A49)</f>
        <v>0</v>
      </c>
      <c r="M49" s="19">
        <f t="shared" ca="1" si="11"/>
        <v>0</v>
      </c>
      <c r="N49" s="16">
        <f t="shared" ca="1" si="12"/>
        <v>634</v>
      </c>
      <c r="O49" s="55">
        <f t="shared" ca="1" si="13"/>
        <v>0</v>
      </c>
    </row>
    <row r="50" spans="1:15" ht="13.35" customHeight="1" x14ac:dyDescent="0.5">
      <c r="A50" s="68" t="str">
        <f t="shared" si="7"/>
        <v>General Supplies</v>
      </c>
      <c r="B50" s="69"/>
      <c r="C50" s="69"/>
      <c r="D50" s="80" t="s">
        <v>52</v>
      </c>
      <c r="E50" s="16">
        <f ca="1">+SUMIFS(IS_Reformat!$D$2:$D$2400,IS_Data!$C$2:$C$2400,'Summary P&amp;L'!$J$3,IS_Reformat!$B$2:$B$2400,'Summary P&amp;L'!$F$4,IS_Data!$A$2:$A$2400,'Summary P&amp;L'!$A50)</f>
        <v>1679</v>
      </c>
      <c r="F50" s="19">
        <f t="shared" ca="1" si="8"/>
        <v>6.5529878736549588E-3</v>
      </c>
      <c r="G50" s="16">
        <f ca="1">+SUMIFS(IS_Reformat!$D$2:$D$2400,IS_Data!$C$2:$C$2400,'Summary P&amp;L'!$J$4,IS_Reformat!$B$2:$B$2400,'Summary P&amp;L'!$F$4,IS_Data!$A$2:$A$2400,'Summary P&amp;L'!$A50)</f>
        <v>3736.4850000000001</v>
      </c>
      <c r="H50" s="19">
        <f t="shared" ca="1" si="9"/>
        <v>1.5000000000000001E-2</v>
      </c>
      <c r="I50" s="16">
        <f t="shared" ca="1" si="14"/>
        <v>-2164.2850000000003</v>
      </c>
      <c r="J50" s="55">
        <f t="shared" ca="1" si="10"/>
        <v>-8.4470121263450423E-3</v>
      </c>
      <c r="L50" s="48">
        <f ca="1">+SUMIFS(IS_Reformat!$E$2:$E$2400,IS_Data!$C$2:$C$2400,"Actuals",IS_Reformat!$B$2:$B$2400,'Summary P&amp;L'!$F$4,IS_Data!$A$2:$A$2400,'Summary P&amp;L'!$A50)</f>
        <v>815</v>
      </c>
      <c r="M50" s="19">
        <f t="shared" ca="1" si="11"/>
        <v>3.5989649111960926E-3</v>
      </c>
      <c r="N50" s="16">
        <f t="shared" ca="1" si="12"/>
        <v>864</v>
      </c>
      <c r="O50" s="55">
        <f t="shared" ca="1" si="13"/>
        <v>1.0601226993865032</v>
      </c>
    </row>
    <row r="51" spans="1:15" ht="13.35" customHeight="1" x14ac:dyDescent="0.5">
      <c r="A51" s="68" t="str">
        <f t="shared" si="7"/>
        <v>Kitchen Supplies</v>
      </c>
      <c r="B51" s="69"/>
      <c r="C51" s="69"/>
      <c r="D51" s="80" t="s">
        <v>53</v>
      </c>
      <c r="E51" s="16">
        <f ca="1">+SUMIFS(IS_Reformat!$D$2:$D$2400,IS_Data!$C$2:$C$2400,'Summary P&amp;L'!$J$3,IS_Reformat!$B$2:$B$2400,'Summary P&amp;L'!$F$4,IS_Data!$A$2:$A$2400,'Summary P&amp;L'!$A51)</f>
        <v>535</v>
      </c>
      <c r="F51" s="19">
        <f t="shared" ca="1" si="8"/>
        <v>2.0880574820758805E-3</v>
      </c>
      <c r="G51" s="16">
        <f ca="1">+SUMIFS(IS_Reformat!$D$2:$D$2400,IS_Data!$C$2:$C$2400,'Summary P&amp;L'!$J$4,IS_Reformat!$B$2:$B$2400,'Summary P&amp;L'!$F$4,IS_Data!$A$2:$A$2400,'Summary P&amp;L'!$A51)</f>
        <v>996.39600000000007</v>
      </c>
      <c r="H51" s="19">
        <f t="shared" ca="1" si="9"/>
        <v>4.0000000000000001E-3</v>
      </c>
      <c r="I51" s="16">
        <f t="shared" ca="1" si="14"/>
        <v>-489.87600000000003</v>
      </c>
      <c r="J51" s="55">
        <f t="shared" ca="1" si="10"/>
        <v>-1.9119425179241196E-3</v>
      </c>
      <c r="L51" s="48">
        <f ca="1">+SUMIFS(IS_Reformat!$E$2:$E$2400,IS_Data!$C$2:$C$2400,"Actuals",IS_Reformat!$B$2:$B$2400,'Summary P&amp;L'!$F$4,IS_Data!$A$2:$A$2400,'Summary P&amp;L'!$A51)</f>
        <v>5343</v>
      </c>
      <c r="M51" s="19">
        <f t="shared" ca="1" si="11"/>
        <v>2.3594195730700273E-2</v>
      </c>
      <c r="N51" s="16">
        <f t="shared" ca="1" si="12"/>
        <v>-4808</v>
      </c>
      <c r="O51" s="55">
        <f t="shared" ca="1" si="13"/>
        <v>-0.89986898746022836</v>
      </c>
    </row>
    <row r="52" spans="1:15" ht="13.35" customHeight="1" x14ac:dyDescent="0.5">
      <c r="A52" s="68" t="str">
        <f t="shared" si="7"/>
        <v>Paper Goods</v>
      </c>
      <c r="B52" s="69"/>
      <c r="C52" s="69"/>
      <c r="D52" s="80" t="s">
        <v>54</v>
      </c>
      <c r="E52" s="16">
        <f ca="1">+SUMIFS(IS_Reformat!$D$2:$D$2400,IS_Data!$C$2:$C$2400,'Summary P&amp;L'!$J$3,IS_Reformat!$B$2:$B$2400,'Summary P&amp;L'!$F$4,IS_Data!$A$2:$A$2400,'Summary P&amp;L'!$A52)</f>
        <v>474</v>
      </c>
      <c r="F52" s="19">
        <f t="shared" ca="1" si="8"/>
        <v>1.8499799000074155E-3</v>
      </c>
      <c r="G52" s="16">
        <f ca="1">+SUMIFS(IS_Reformat!$D$2:$D$2400,IS_Data!$C$2:$C$2400,'Summary P&amp;L'!$J$4,IS_Reformat!$B$2:$B$2400,'Summary P&amp;L'!$F$4,IS_Data!$A$2:$A$2400,'Summary P&amp;L'!$A52)</f>
        <v>373.64850000000001</v>
      </c>
      <c r="H52" s="19">
        <f t="shared" ca="1" si="9"/>
        <v>1.5E-3</v>
      </c>
      <c r="I52" s="16">
        <f t="shared" ca="1" si="14"/>
        <v>89.67149999999998</v>
      </c>
      <c r="J52" s="55">
        <f t="shared" ca="1" si="10"/>
        <v>3.4997990000741543E-4</v>
      </c>
      <c r="L52" s="48">
        <f ca="1">+SUMIFS(IS_Reformat!$E$2:$E$2400,IS_Data!$C$2:$C$2400,"Actuals",IS_Reformat!$B$2:$B$2400,'Summary P&amp;L'!$F$4,IS_Data!$A$2:$A$2400,'Summary P&amp;L'!$A52)</f>
        <v>0</v>
      </c>
      <c r="M52" s="19">
        <f t="shared" ca="1" si="11"/>
        <v>0</v>
      </c>
      <c r="N52" s="16">
        <f t="shared" ca="1" si="12"/>
        <v>474</v>
      </c>
      <c r="O52" s="55">
        <f t="shared" ca="1" si="13"/>
        <v>0</v>
      </c>
    </row>
    <row r="53" spans="1:15" ht="13.35" customHeight="1" x14ac:dyDescent="0.5">
      <c r="A53" s="72"/>
      <c r="B53" s="69"/>
      <c r="C53" s="81" t="s">
        <v>55</v>
      </c>
      <c r="D53" s="82"/>
      <c r="E53" s="37">
        <f ca="1">SUM(E47:E52)</f>
        <v>4137</v>
      </c>
      <c r="F53" s="31">
        <f ca="1">E53/E10</f>
        <v>1.6146343557659659E-2</v>
      </c>
      <c r="G53" s="37">
        <f ca="1">SUM(G47:G52)</f>
        <v>7825.6730000000007</v>
      </c>
      <c r="H53" s="31">
        <f ca="1">G53/G10</f>
        <v>3.1415914957506855E-2</v>
      </c>
      <c r="I53" s="37">
        <f t="shared" ca="1" si="14"/>
        <v>-3912.3543144974487</v>
      </c>
      <c r="J53" s="99">
        <f t="shared" ca="1" si="10"/>
        <v>-1.5269571399847196E-2</v>
      </c>
      <c r="L53" s="51">
        <f ca="1">SUM(L47:L52)</f>
        <v>6158</v>
      </c>
      <c r="M53" s="31">
        <f ca="1">L53/L10</f>
        <v>2.7193160641896367E-2</v>
      </c>
      <c r="N53" s="37">
        <f t="shared" ca="1" si="12"/>
        <v>-2021</v>
      </c>
      <c r="O53" s="99">
        <f t="shared" ca="1" si="13"/>
        <v>-0.32819097109451123</v>
      </c>
    </row>
    <row r="54" spans="1:15" ht="13.35" customHeight="1" x14ac:dyDescent="0.5">
      <c r="A54" s="68" t="str">
        <f>D54</f>
        <v>Linen</v>
      </c>
      <c r="B54" s="69"/>
      <c r="C54" s="69"/>
      <c r="D54" s="80" t="s">
        <v>56</v>
      </c>
      <c r="E54" s="16">
        <f ca="1">+SUMIFS(IS_Reformat!$D$2:$D$2400,IS_Data!$C$2:$C$2400,'Summary P&amp;L'!$J$3,IS_Reformat!$B$2:$B$2400,'Summary P&amp;L'!$F$4,IS_Data!$A$2:$A$2400,'Summary P&amp;L'!$A54)</f>
        <v>1788</v>
      </c>
      <c r="F54" s="19">
        <f ca="1">E54/E$10</f>
        <v>6.9784051924330357E-3</v>
      </c>
      <c r="G54" s="16">
        <f ca="1">+SUMIFS(IS_Reformat!$D$2:$D$2400,IS_Data!$C$2:$C$2400,'Summary P&amp;L'!$J$4,IS_Reformat!$B$2:$B$2400,'Summary P&amp;L'!$F$4,IS_Data!$A$2:$A$2400,'Summary P&amp;L'!$A54)</f>
        <v>1868</v>
      </c>
      <c r="H54" s="19">
        <f ca="1">G54/G$10</f>
        <v>7.4990264914752769E-3</v>
      </c>
      <c r="I54" s="16">
        <f ca="1">+E54-G54</f>
        <v>-80</v>
      </c>
      <c r="J54" s="55">
        <f ca="1">+IFERROR(I54/G54,0)</f>
        <v>-4.2826552462526764E-2</v>
      </c>
      <c r="L54" s="48">
        <f ca="1">+SUMIFS(IS_Reformat!$E$2:$E$2400,IS_Data!$C$2:$C$2400,"Actuals",IS_Reformat!$B$2:$B$2400,'Summary P&amp;L'!$F$4,IS_Data!$A$2:$A$2400,'Summary P&amp;L'!$A54)</f>
        <v>3216</v>
      </c>
      <c r="M54" s="19">
        <f ca="1">L54/L$10</f>
        <v>1.4201559698658448E-2</v>
      </c>
      <c r="N54" s="16">
        <f t="shared" ca="1" si="12"/>
        <v>-1428</v>
      </c>
      <c r="O54" s="55">
        <f t="shared" ca="1" si="13"/>
        <v>-0.44402985074626866</v>
      </c>
    </row>
    <row r="55" spans="1:15" ht="13.35" customHeight="1" x14ac:dyDescent="0.5">
      <c r="A55" s="68" t="str">
        <f>D55</f>
        <v>Freight and Postage</v>
      </c>
      <c r="B55" s="69"/>
      <c r="C55" s="69"/>
      <c r="D55" s="80" t="s">
        <v>57</v>
      </c>
      <c r="E55" s="16">
        <f>+SUMIFS(IS_Reformat!$D$2:$D$2400,IS_Data!$C$2:$C$2400,'Summary P&amp;L'!$J$3,IS_Reformat!$B$2:$B$2400,'Summary P&amp;L'!$F$4,IS_Data!$A$2:$A$2400,'Summary P&amp;L'!$A55)</f>
        <v>0</v>
      </c>
      <c r="F55" s="19">
        <f ca="1">E55/E$10</f>
        <v>0</v>
      </c>
      <c r="G55" s="16">
        <f ca="1">+SUMIFS(IS_Reformat!$D$2:$D$2400,IS_Data!$C$2:$C$2400,'Summary P&amp;L'!$J$4,IS_Reformat!$B$2:$B$2400,'Summary P&amp;L'!$F$4,IS_Data!$A$2:$A$2400,'Summary P&amp;L'!$A55)</f>
        <v>0</v>
      </c>
      <c r="H55" s="19">
        <f ca="1">G55/G$10</f>
        <v>0</v>
      </c>
      <c r="I55" s="16">
        <f ca="1">+E55-G55</f>
        <v>0</v>
      </c>
      <c r="J55" s="55">
        <f ca="1">+IFERROR(I55/G55,0)</f>
        <v>0</v>
      </c>
      <c r="L55" s="48">
        <f>+SUMIFS(IS_Reformat!$E$2:$E$2400,IS_Data!$C$2:$C$2400,"Actuals",IS_Reformat!$B$2:$B$2400,'Summary P&amp;L'!$F$4,IS_Data!$A$2:$A$2400,'Summary P&amp;L'!$A55)</f>
        <v>0</v>
      </c>
      <c r="M55" s="19">
        <f ca="1">L55/L$10</f>
        <v>0</v>
      </c>
      <c r="N55" s="16">
        <f t="shared" si="12"/>
        <v>0</v>
      </c>
      <c r="O55" s="55">
        <f t="shared" si="13"/>
        <v>0</v>
      </c>
    </row>
    <row r="56" spans="1:15" ht="13.35" customHeight="1" x14ac:dyDescent="0.5">
      <c r="A56" s="68" t="str">
        <f>D56</f>
        <v>Menu Collateral</v>
      </c>
      <c r="B56" s="69"/>
      <c r="C56" s="69"/>
      <c r="D56" s="80" t="s">
        <v>58</v>
      </c>
      <c r="E56" s="16">
        <f ca="1">+SUMIFS(IS_Reformat!$D$2:$D$2400,IS_Data!$C$2:$C$2400,'Summary P&amp;L'!$J$3,IS_Reformat!$B$2:$B$2400,'Summary P&amp;L'!$F$4,IS_Data!$A$2:$A$2400,'Summary P&amp;L'!$A56)</f>
        <v>251</v>
      </c>
      <c r="F56" s="19">
        <f ca="1">E56/E$10</f>
        <v>9.7963070654401123E-4</v>
      </c>
      <c r="G56" s="16">
        <f ca="1">+SUMIFS(IS_Reformat!$D$2:$D$2400,IS_Data!$C$2:$C$2400,'Summary P&amp;L'!$J$4,IS_Reformat!$B$2:$B$2400,'Summary P&amp;L'!$F$4,IS_Data!$A$2:$A$2400,'Summary P&amp;L'!$A56)</f>
        <v>150</v>
      </c>
      <c r="H56" s="19">
        <f ca="1">G56/G$10</f>
        <v>6.0217022147820748E-4</v>
      </c>
      <c r="I56" s="16">
        <f ca="1">+E56-G56</f>
        <v>101</v>
      </c>
      <c r="J56" s="55">
        <f ca="1">+IFERROR(I56/G56,0)</f>
        <v>0.67333333333333334</v>
      </c>
      <c r="L56" s="48">
        <f ca="1">+SUMIFS(IS_Reformat!$E$2:$E$2400,IS_Data!$C$2:$C$2400,"Actuals",IS_Reformat!$B$2:$B$2400,'Summary P&amp;L'!$F$4,IS_Data!$A$2:$A$2400,'Summary P&amp;L'!$A56)</f>
        <v>494</v>
      </c>
      <c r="M56" s="19">
        <f ca="1">L56/L$10</f>
        <v>2.181458486050147E-3</v>
      </c>
      <c r="N56" s="16">
        <f t="shared" ca="1" si="12"/>
        <v>-243</v>
      </c>
      <c r="O56" s="55">
        <f t="shared" ca="1" si="13"/>
        <v>-0.49190283400809715</v>
      </c>
    </row>
    <row r="57" spans="1:15" ht="13.35" customHeight="1" x14ac:dyDescent="0.5">
      <c r="A57" s="68" t="str">
        <f>D57</f>
        <v>Uniforms</v>
      </c>
      <c r="B57" s="69"/>
      <c r="C57" s="69"/>
      <c r="D57" s="80" t="s">
        <v>59</v>
      </c>
      <c r="E57" s="16">
        <f ca="1">+SUMIFS(IS_Reformat!$D$2:$D$2400,IS_Data!$C$2:$C$2400,'Summary P&amp;L'!$J$3,IS_Reformat!$B$2:$B$2400,'Summary P&amp;L'!$F$4,IS_Data!$A$2:$A$2400,'Summary P&amp;L'!$A57)</f>
        <v>110</v>
      </c>
      <c r="F57" s="19">
        <f ca="1">E57/E$10</f>
        <v>4.2932022995952681E-4</v>
      </c>
      <c r="G57" s="16">
        <f ca="1">+SUMIFS(IS_Reformat!$D$2:$D$2400,IS_Data!$C$2:$C$2400,'Summary P&amp;L'!$J$4,IS_Reformat!$B$2:$B$2400,'Summary P&amp;L'!$F$4,IS_Data!$A$2:$A$2400,'Summary P&amp;L'!$A57)</f>
        <v>150</v>
      </c>
      <c r="H57" s="19">
        <f ca="1">G57/G$10</f>
        <v>6.0217022147820748E-4</v>
      </c>
      <c r="I57" s="16">
        <f ca="1">+E57-G57</f>
        <v>-40</v>
      </c>
      <c r="J57" s="55">
        <f ca="1">+IFERROR(I57/G57,0)</f>
        <v>-0.26666666666666666</v>
      </c>
      <c r="L57" s="48">
        <f ca="1">+SUMIFS(IS_Reformat!$E$2:$E$2400,IS_Data!$C$2:$C$2400,"Actuals",IS_Reformat!$B$2:$B$2400,'Summary P&amp;L'!$F$4,IS_Data!$A$2:$A$2400,'Summary P&amp;L'!$A57)</f>
        <v>0</v>
      </c>
      <c r="M57" s="19">
        <f ca="1">L57/L$10</f>
        <v>0</v>
      </c>
      <c r="N57" s="16">
        <f t="shared" ca="1" si="12"/>
        <v>110</v>
      </c>
      <c r="O57" s="55">
        <f t="shared" ca="1" si="13"/>
        <v>0</v>
      </c>
    </row>
    <row r="58" spans="1:15" ht="13.35" customHeight="1" x14ac:dyDescent="0.5">
      <c r="A58" s="72"/>
      <c r="B58" s="69"/>
      <c r="C58" s="81" t="s">
        <v>60</v>
      </c>
      <c r="D58" s="82"/>
      <c r="E58" s="37">
        <f ca="1">SUM(E54:E57)+E53</f>
        <v>6286</v>
      </c>
      <c r="F58" s="31">
        <f ca="1">E58/E10</f>
        <v>2.4533699686596234E-2</v>
      </c>
      <c r="G58" s="37">
        <f ca="1">SUM(G54:G57)+G53</f>
        <v>9993.6730000000007</v>
      </c>
      <c r="H58" s="31">
        <f ca="1">G58/G10</f>
        <v>4.011928189193855E-2</v>
      </c>
      <c r="I58" s="37">
        <f ca="1">J58*$E$10</f>
        <v>-3993.3222870706031</v>
      </c>
      <c r="J58" s="99">
        <f ca="1">F58-H58</f>
        <v>-1.5585582205342317E-2</v>
      </c>
      <c r="L58" s="51">
        <f ca="1">SUM(L54:L57)+L53</f>
        <v>9868</v>
      </c>
      <c r="M58" s="31">
        <f ca="1">L58/L10</f>
        <v>4.3576178826604965E-2</v>
      </c>
      <c r="N58" s="37">
        <f t="shared" ca="1" si="12"/>
        <v>-3582</v>
      </c>
      <c r="O58" s="99">
        <f t="shared" ca="1" si="13"/>
        <v>-0.36299148763680583</v>
      </c>
    </row>
    <row r="59" spans="1:15" ht="6" customHeight="1" x14ac:dyDescent="0.5">
      <c r="A59" s="72"/>
      <c r="B59" s="69"/>
      <c r="C59" s="69"/>
      <c r="D59" s="80"/>
      <c r="E59" s="20"/>
      <c r="F59" s="19"/>
      <c r="G59" s="20"/>
      <c r="H59" s="19"/>
      <c r="I59" s="20"/>
      <c r="J59" s="55"/>
      <c r="L59" s="35"/>
      <c r="M59" s="19"/>
      <c r="N59" s="20"/>
      <c r="O59" s="55"/>
    </row>
    <row r="60" spans="1:15" ht="13.35" customHeight="1" x14ac:dyDescent="0.5">
      <c r="A60" s="72"/>
      <c r="B60" s="69"/>
      <c r="C60" s="79" t="s">
        <v>61</v>
      </c>
      <c r="D60" s="80"/>
      <c r="E60" s="20"/>
      <c r="F60" s="19"/>
      <c r="G60" s="20"/>
      <c r="H60" s="19"/>
      <c r="I60" s="20"/>
      <c r="J60" s="55"/>
      <c r="L60" s="35"/>
      <c r="M60" s="19"/>
      <c r="N60" s="20"/>
      <c r="O60" s="55"/>
    </row>
    <row r="61" spans="1:15" ht="13.35" customHeight="1" x14ac:dyDescent="0.5">
      <c r="A61" s="68" t="str">
        <f t="shared" ref="A61:A70" si="15">D61</f>
        <v>Barmetrix</v>
      </c>
      <c r="B61" s="69"/>
      <c r="C61" s="69"/>
      <c r="D61" s="80" t="s">
        <v>62</v>
      </c>
      <c r="E61" s="16">
        <f ca="1">+SUMIFS(IS_Reformat!$D$2:$D$2400,IS_Data!$C$2:$C$2400,'Summary P&amp;L'!$J$3,IS_Reformat!$B$2:$B$2400,'Summary P&amp;L'!$F$4,IS_Data!$A$2:$A$2400,'Summary P&amp;L'!$A61)</f>
        <v>0</v>
      </c>
      <c r="F61" s="19">
        <f t="shared" ref="F61:F70" ca="1" si="16">E61/E$10</f>
        <v>0</v>
      </c>
      <c r="G61" s="16">
        <f ca="1">+SUMIFS(IS_Reformat!$D$2:$D$2400,IS_Data!$C$2:$C$2400,'Summary P&amp;L'!$J$4,IS_Reformat!$B$2:$B$2400,'Summary P&amp;L'!$F$4,IS_Data!$A$2:$A$2400,'Summary P&amp;L'!$A61)</f>
        <v>0</v>
      </c>
      <c r="H61" s="19">
        <f t="shared" ref="H61:H70" ca="1" si="17">G61/G$10</f>
        <v>0</v>
      </c>
      <c r="I61" s="16">
        <f ca="1">+E61-G61</f>
        <v>0</v>
      </c>
      <c r="J61" s="55">
        <f ca="1">+IFERROR(I61/G61,0)</f>
        <v>0</v>
      </c>
      <c r="L61" s="48">
        <f ca="1">+SUMIFS(IS_Reformat!$E$2:$E$2400,IS_Data!$C$2:$C$2400,"Actuals",IS_Reformat!$B$2:$B$2400,'Summary P&amp;L'!$F$4,IS_Data!$A$2:$A$2400,'Summary P&amp;L'!$A61)</f>
        <v>0</v>
      </c>
      <c r="M61" s="19">
        <f t="shared" ref="M61:M70" ca="1" si="18">L61/L$10</f>
        <v>0</v>
      </c>
      <c r="N61" s="16">
        <f t="shared" ref="N61:N71" ca="1" si="19">+E61-L61</f>
        <v>0</v>
      </c>
      <c r="O61" s="55">
        <f t="shared" ref="O61:O71" ca="1" si="20">+IFERROR(N61/L61,0)</f>
        <v>0</v>
      </c>
    </row>
    <row r="62" spans="1:15" ht="13.35" customHeight="1" x14ac:dyDescent="0.5">
      <c r="A62" s="68" t="str">
        <f t="shared" si="15"/>
        <v>Credit Card Fees</v>
      </c>
      <c r="B62" s="69"/>
      <c r="C62" s="69"/>
      <c r="D62" s="80" t="s">
        <v>63</v>
      </c>
      <c r="E62" s="16">
        <f ca="1">+SUMIFS(IS_Reformat!$D$2:$D$2400,IS_Data!$C$2:$C$2400,'Summary P&amp;L'!$J$3,IS_Reformat!$B$2:$B$2400,'Summary P&amp;L'!$F$4,IS_Data!$A$2:$A$2400,'Summary P&amp;L'!$A62)</f>
        <v>7100</v>
      </c>
      <c r="F62" s="19">
        <f t="shared" ca="1" si="16"/>
        <v>2.7710669388296732E-2</v>
      </c>
      <c r="G62" s="16">
        <f ca="1">+SUMIFS(IS_Reformat!$D$2:$D$2400,IS_Data!$C$2:$C$2400,'Summary P&amp;L'!$J$4,IS_Reformat!$B$2:$B$2400,'Summary P&amp;L'!$F$4,IS_Data!$A$2:$A$2400,'Summary P&amp;L'!$A62)</f>
        <v>6850.2224999999999</v>
      </c>
      <c r="H62" s="19">
        <f t="shared" ca="1" si="17"/>
        <v>2.75E-2</v>
      </c>
      <c r="I62" s="16">
        <f ca="1">J62*E10</f>
        <v>53.977500000000305</v>
      </c>
      <c r="J62" s="55">
        <f ca="1">F62-H62</f>
        <v>2.1066938829673171E-4</v>
      </c>
      <c r="L62" s="48">
        <f ca="1">+SUMIFS(IS_Reformat!$E$2:$E$2400,IS_Data!$C$2:$C$2400,"Actuals",IS_Reformat!$B$2:$B$2400,'Summary P&amp;L'!$F$4,IS_Data!$A$2:$A$2400,'Summary P&amp;L'!$A62)</f>
        <v>6804</v>
      </c>
      <c r="M62" s="19">
        <f t="shared" ca="1" si="18"/>
        <v>3.0045837123654252E-2</v>
      </c>
      <c r="N62" s="16">
        <f t="shared" ca="1" si="19"/>
        <v>296</v>
      </c>
      <c r="O62" s="55">
        <f t="shared" ca="1" si="20"/>
        <v>4.3503821281599062E-2</v>
      </c>
    </row>
    <row r="63" spans="1:15" ht="13.35" customHeight="1" x14ac:dyDescent="0.5">
      <c r="A63" s="68" t="str">
        <f t="shared" si="15"/>
        <v>Cash Over/Short</v>
      </c>
      <c r="B63" s="69"/>
      <c r="C63" s="69"/>
      <c r="D63" s="80" t="s">
        <v>64</v>
      </c>
      <c r="E63" s="16">
        <f>+SUMIFS(IS_Reformat!$D$2:$D$2400,IS_Data!$C$2:$C$2400,'Summary P&amp;L'!$J$3,IS_Reformat!$B$2:$B$2400,'Summary P&amp;L'!$F$4,IS_Data!$A$2:$A$2400,'Summary P&amp;L'!$A63)</f>
        <v>0</v>
      </c>
      <c r="F63" s="19">
        <f t="shared" ca="1" si="16"/>
        <v>0</v>
      </c>
      <c r="G63" s="16">
        <f>+SUMIFS(IS_Reformat!$D$2:$D$2400,IS_Data!$C$2:$C$2400,'Summary P&amp;L'!$J$4,IS_Reformat!$B$2:$B$2400,'Summary P&amp;L'!$F$4,IS_Data!$A$2:$A$2400,'Summary P&amp;L'!$A63)</f>
        <v>0</v>
      </c>
      <c r="H63" s="19">
        <f t="shared" ca="1" si="17"/>
        <v>0</v>
      </c>
      <c r="I63" s="16">
        <f>+E63-G63</f>
        <v>0</v>
      </c>
      <c r="J63" s="55">
        <f>+IFERROR(I63/G63,0)</f>
        <v>0</v>
      </c>
      <c r="L63" s="48">
        <f>+SUMIFS(IS_Reformat!$E$2:$E$2400,IS_Data!$C$2:$C$2400,"Actuals",IS_Reformat!$B$2:$B$2400,'Summary P&amp;L'!$F$4,IS_Data!$A$2:$A$2400,'Summary P&amp;L'!$A63)</f>
        <v>0</v>
      </c>
      <c r="M63" s="19">
        <f t="shared" ca="1" si="18"/>
        <v>0</v>
      </c>
      <c r="N63" s="16">
        <f t="shared" si="19"/>
        <v>0</v>
      </c>
      <c r="O63" s="55">
        <f t="shared" si="20"/>
        <v>0</v>
      </c>
    </row>
    <row r="64" spans="1:15" ht="13.35" customHeight="1" x14ac:dyDescent="0.5">
      <c r="A64" s="68" t="str">
        <f t="shared" si="15"/>
        <v>CO2 Gas</v>
      </c>
      <c r="B64" s="69"/>
      <c r="C64" s="69"/>
      <c r="D64" s="80" t="s">
        <v>65</v>
      </c>
      <c r="E64" s="16">
        <f ca="1">+SUMIFS(IS_Reformat!$D$2:$D$2400,IS_Data!$C$2:$C$2400,'Summary P&amp;L'!$J$3,IS_Reformat!$B$2:$B$2400,'Summary P&amp;L'!$F$4,IS_Data!$A$2:$A$2400,'Summary P&amp;L'!$A64)</f>
        <v>0</v>
      </c>
      <c r="F64" s="19">
        <f t="shared" ca="1" si="16"/>
        <v>0</v>
      </c>
      <c r="G64" s="16">
        <f ca="1">+SUMIFS(IS_Reformat!$D$2:$D$2400,IS_Data!$C$2:$C$2400,'Summary P&amp;L'!$J$4,IS_Reformat!$B$2:$B$2400,'Summary P&amp;L'!$F$4,IS_Data!$A$2:$A$2400,'Summary P&amp;L'!$A64)</f>
        <v>230</v>
      </c>
      <c r="H64" s="19">
        <f t="shared" ca="1" si="17"/>
        <v>9.2332767293325149E-4</v>
      </c>
      <c r="I64" s="16">
        <f ca="1">+E64-G64</f>
        <v>-230</v>
      </c>
      <c r="J64" s="55">
        <f ca="1">+IFERROR(I64/G64,0)</f>
        <v>-1</v>
      </c>
      <c r="L64" s="48">
        <f ca="1">+SUMIFS(IS_Reformat!$E$2:$E$2400,IS_Data!$C$2:$C$2400,"Actuals",IS_Reformat!$B$2:$B$2400,'Summary P&amp;L'!$F$4,IS_Data!$A$2:$A$2400,'Summary P&amp;L'!$A64)</f>
        <v>218</v>
      </c>
      <c r="M64" s="19">
        <f t="shared" ca="1" si="18"/>
        <v>9.6266791489662358E-4</v>
      </c>
      <c r="N64" s="16">
        <f t="shared" ca="1" si="19"/>
        <v>-218</v>
      </c>
      <c r="O64" s="55">
        <f t="shared" ca="1" si="20"/>
        <v>-1</v>
      </c>
    </row>
    <row r="65" spans="1:15" ht="13.35" customHeight="1" x14ac:dyDescent="0.5">
      <c r="A65" s="68" t="str">
        <f t="shared" si="15"/>
        <v>Dish Supplies</v>
      </c>
      <c r="B65" s="69"/>
      <c r="C65" s="69"/>
      <c r="D65" s="80" t="s">
        <v>66</v>
      </c>
      <c r="E65" s="16">
        <f ca="1">+SUMIFS(IS_Reformat!$D$2:$D$2400,IS_Data!$C$2:$C$2400,'Summary P&amp;L'!$J$3,IS_Reformat!$B$2:$B$2400,'Summary P&amp;L'!$F$4,IS_Data!$A$2:$A$2400,'Summary P&amp;L'!$A65)</f>
        <v>1274</v>
      </c>
      <c r="F65" s="19">
        <f t="shared" ca="1" si="16"/>
        <v>4.9723088451676103E-3</v>
      </c>
      <c r="G65" s="16">
        <f ca="1">+SUMIFS(IS_Reformat!$D$2:$D$2400,IS_Data!$C$2:$C$2400,'Summary P&amp;L'!$J$4,IS_Reformat!$B$2:$B$2400,'Summary P&amp;L'!$F$4,IS_Data!$A$2:$A$2400,'Summary P&amp;L'!$A65)</f>
        <v>622.74750000000006</v>
      </c>
      <c r="H65" s="19">
        <f t="shared" ca="1" si="17"/>
        <v>2.5000000000000001E-3</v>
      </c>
      <c r="I65" s="16">
        <f ca="1">J65*E10</f>
        <v>633.45249999999999</v>
      </c>
      <c r="J65" s="55">
        <f ca="1">F65-H65</f>
        <v>2.4723088451676103E-3</v>
      </c>
      <c r="L65" s="48">
        <f ca="1">+SUMIFS(IS_Reformat!$E$2:$E$2400,IS_Data!$C$2:$C$2400,"Actuals",IS_Reformat!$B$2:$B$2400,'Summary P&amp;L'!$F$4,IS_Data!$A$2:$A$2400,'Summary P&amp;L'!$A65)</f>
        <v>990</v>
      </c>
      <c r="M65" s="19">
        <f t="shared" ca="1" si="18"/>
        <v>4.3717487878332907E-3</v>
      </c>
      <c r="N65" s="16">
        <f t="shared" ca="1" si="19"/>
        <v>284</v>
      </c>
      <c r="O65" s="55">
        <f t="shared" ca="1" si="20"/>
        <v>0.28686868686868688</v>
      </c>
    </row>
    <row r="66" spans="1:15" ht="13.35" customHeight="1" x14ac:dyDescent="0.5">
      <c r="A66" s="68" t="str">
        <f t="shared" si="15"/>
        <v>Dish Lease</v>
      </c>
      <c r="B66" s="69"/>
      <c r="C66" s="69"/>
      <c r="D66" s="80" t="s">
        <v>67</v>
      </c>
      <c r="E66" s="16">
        <f ca="1">+SUMIFS(IS_Reformat!$D$2:$D$2400,IS_Data!$C$2:$C$2400,'Summary P&amp;L'!$J$3,IS_Reformat!$B$2:$B$2400,'Summary P&amp;L'!$F$4,IS_Data!$A$2:$A$2400,'Summary P&amp;L'!$A66)</f>
        <v>165</v>
      </c>
      <c r="F66" s="19">
        <f t="shared" ca="1" si="16"/>
        <v>6.4398034493929018E-4</v>
      </c>
      <c r="G66" s="16">
        <f ca="1">+SUMIFS(IS_Reformat!$D$2:$D$2400,IS_Data!$C$2:$C$2400,'Summary P&amp;L'!$J$4,IS_Reformat!$B$2:$B$2400,'Summary P&amp;L'!$F$4,IS_Data!$A$2:$A$2400,'Summary P&amp;L'!$A66)</f>
        <v>165</v>
      </c>
      <c r="H66" s="19">
        <f t="shared" ca="1" si="17"/>
        <v>6.6238724362602816E-4</v>
      </c>
      <c r="I66" s="16">
        <f ca="1">+E66-G66</f>
        <v>0</v>
      </c>
      <c r="J66" s="55">
        <f ca="1">+IFERROR(I66/G66,0)</f>
        <v>0</v>
      </c>
      <c r="L66" s="48">
        <f ca="1">+SUMIFS(IS_Reformat!$E$2:$E$2400,IS_Data!$C$2:$C$2400,"Actuals",IS_Reformat!$B$2:$B$2400,'Summary P&amp;L'!$F$4,IS_Data!$A$2:$A$2400,'Summary P&amp;L'!$A66)</f>
        <v>165</v>
      </c>
      <c r="M66" s="19">
        <f t="shared" ca="1" si="18"/>
        <v>7.2862479797221509E-4</v>
      </c>
      <c r="N66" s="16">
        <f t="shared" ca="1" si="19"/>
        <v>0</v>
      </c>
      <c r="O66" s="55">
        <f t="shared" ca="1" si="20"/>
        <v>0</v>
      </c>
    </row>
    <row r="67" spans="1:15" ht="13.35" customHeight="1" x14ac:dyDescent="0.5">
      <c r="A67" s="68" t="str">
        <f t="shared" si="15"/>
        <v>Knife Rental</v>
      </c>
      <c r="B67" s="69"/>
      <c r="C67" s="69"/>
      <c r="D67" s="80" t="s">
        <v>68</v>
      </c>
      <c r="E67" s="16">
        <f ca="1">+SUMIFS(IS_Reformat!$D$2:$D$2400,IS_Data!$C$2:$C$2400,'Summary P&amp;L'!$J$3,IS_Reformat!$B$2:$B$2400,'Summary P&amp;L'!$F$4,IS_Data!$A$2:$A$2400,'Summary P&amp;L'!$A67)</f>
        <v>144</v>
      </c>
      <c r="F67" s="19">
        <f t="shared" ca="1" si="16"/>
        <v>5.620192101288351E-4</v>
      </c>
      <c r="G67" s="16">
        <f>+SUMIFS(IS_Reformat!$D$2:$D$2400,IS_Data!$C$2:$C$2400,'Summary P&amp;L'!$J$4,IS_Reformat!$B$2:$B$2400,'Summary P&amp;L'!$F$4,IS_Data!$A$2:$A$2400,'Summary P&amp;L'!$A67)</f>
        <v>0</v>
      </c>
      <c r="H67" s="19">
        <f t="shared" ca="1" si="17"/>
        <v>0</v>
      </c>
      <c r="I67" s="16">
        <f ca="1">+E67-G67</f>
        <v>144</v>
      </c>
      <c r="J67" s="55">
        <f ca="1">+IFERROR(I67/G67,0)</f>
        <v>0</v>
      </c>
      <c r="L67" s="48">
        <f ca="1">+SUMIFS(IS_Reformat!$E$2:$E$2400,IS_Data!$C$2:$C$2400,"Actuals",IS_Reformat!$B$2:$B$2400,'Summary P&amp;L'!$F$4,IS_Data!$A$2:$A$2400,'Summary P&amp;L'!$A67)</f>
        <v>180</v>
      </c>
      <c r="M67" s="19">
        <f t="shared" ca="1" si="18"/>
        <v>7.9486341596968918E-4</v>
      </c>
      <c r="N67" s="16">
        <f t="shared" ca="1" si="19"/>
        <v>-36</v>
      </c>
      <c r="O67" s="55">
        <f t="shared" ca="1" si="20"/>
        <v>-0.2</v>
      </c>
    </row>
    <row r="68" spans="1:15" s="141" customFormat="1" ht="12.75" customHeight="1" x14ac:dyDescent="0.5">
      <c r="A68" s="68" t="str">
        <f t="shared" si="15"/>
        <v>Fry Oil</v>
      </c>
      <c r="B68" s="146"/>
      <c r="C68" s="146"/>
      <c r="D68" s="114" t="s">
        <v>69</v>
      </c>
      <c r="E68" s="16">
        <f ca="1">+SUMIFS(IS_Reformat!$D$2:$D$2400,IS_Data!$C$2:$C$2400,'Summary P&amp;L'!$J$3,IS_Reformat!$B$2:$B$2400,'Summary P&amp;L'!$F$4,IS_Data!$A$2:$A$2400,'Summary P&amp;L'!$A68)</f>
        <v>538</v>
      </c>
      <c r="F68" s="100">
        <f t="shared" ca="1" si="16"/>
        <v>2.0997662156202312E-3</v>
      </c>
      <c r="G68" s="16">
        <f ca="1">+SUMIFS(IS_Reformat!$D$2:$D$2400,IS_Data!$C$2:$C$2400,'Summary P&amp;L'!$J$4,IS_Reformat!$B$2:$B$2400,'Summary P&amp;L'!$F$4,IS_Data!$A$2:$A$2400,'Summary P&amp;L'!$A68)</f>
        <v>498.19799999999998</v>
      </c>
      <c r="H68" s="100">
        <f t="shared" ca="1" si="17"/>
        <v>2E-3</v>
      </c>
      <c r="I68" s="16" t="e">
        <f ca="1">J68*E8</f>
        <v>#VALUE!</v>
      </c>
      <c r="J68" s="55">
        <f ca="1">F68-H68</f>
        <v>9.9766215620231136E-5</v>
      </c>
      <c r="K68" s="146"/>
      <c r="L68" s="48">
        <f ca="1">+SUMIFS(IS_Reformat!$E$2:$E$2400,IS_Data!$C$2:$C$2400,"Actuals",IS_Reformat!$B$2:$B$2400,'Summary P&amp;L'!$F$4,IS_Data!$A$2:$A$2400,'Summary P&amp;L'!$A68)</f>
        <v>0</v>
      </c>
      <c r="M68" s="100">
        <f t="shared" ca="1" si="18"/>
        <v>0</v>
      </c>
      <c r="N68" s="16">
        <f t="shared" ca="1" si="19"/>
        <v>538</v>
      </c>
      <c r="O68" s="55">
        <f t="shared" ca="1" si="20"/>
        <v>0</v>
      </c>
    </row>
    <row r="69" spans="1:15" s="141" customFormat="1" ht="12.75" customHeight="1" x14ac:dyDescent="0.5">
      <c r="A69" s="68" t="str">
        <f t="shared" si="15"/>
        <v>Catering Supplies</v>
      </c>
      <c r="B69" s="146"/>
      <c r="C69" s="146"/>
      <c r="D69" s="114" t="s">
        <v>70</v>
      </c>
      <c r="E69" s="16">
        <f ca="1">+SUMIFS(IS_Reformat!$D$2:$D$2400,IS_Data!$C$2:$C$2400,'Summary P&amp;L'!$J$3,IS_Reformat!$B$2:$B$2400,'Summary P&amp;L'!$F$4,IS_Data!$A$2:$A$2400,'Summary P&amp;L'!$A69)</f>
        <v>60</v>
      </c>
      <c r="F69" s="100">
        <f t="shared" ca="1" si="16"/>
        <v>2.3417467088701461E-4</v>
      </c>
      <c r="G69" s="16">
        <f ca="1">+SUMIFS(IS_Reformat!$D$2:$D$2400,IS_Data!$C$2:$C$2400,'Summary P&amp;L'!$J$4,IS_Reformat!$B$2:$B$2400,'Summary P&amp;L'!$F$4,IS_Data!$A$2:$A$2400,'Summary P&amp;L'!$A69)</f>
        <v>373.64850000000001</v>
      </c>
      <c r="H69" s="100">
        <f t="shared" ca="1" si="17"/>
        <v>1.5E-3</v>
      </c>
      <c r="I69" s="16">
        <f ca="1">J69*E9</f>
        <v>0</v>
      </c>
      <c r="J69" s="55">
        <f ca="1">F69-H69</f>
        <v>-1.2658253291129855E-3</v>
      </c>
      <c r="K69" s="146"/>
      <c r="L69" s="48">
        <f ca="1">+SUMIFS(IS_Reformat!$E$2:$E$2400,IS_Data!$C$2:$C$2400,"Actuals",IS_Reformat!$B$2:$B$2400,'Summary P&amp;L'!$F$4,IS_Data!$A$2:$A$2400,'Summary P&amp;L'!$A69)</f>
        <v>4044</v>
      </c>
      <c r="M69" s="100">
        <f t="shared" ca="1" si="18"/>
        <v>1.7857931412119016E-2</v>
      </c>
      <c r="N69" s="16">
        <f t="shared" ca="1" si="19"/>
        <v>-3984</v>
      </c>
      <c r="O69" s="55">
        <f t="shared" ca="1" si="20"/>
        <v>-0.98516320474777452</v>
      </c>
    </row>
    <row r="70" spans="1:15" ht="12.75" customHeight="1" x14ac:dyDescent="0.5">
      <c r="A70" s="68" t="str">
        <f t="shared" si="15"/>
        <v>Merchant Account Fees</v>
      </c>
      <c r="B70" s="69"/>
      <c r="C70" s="69"/>
      <c r="D70" s="80" t="s">
        <v>71</v>
      </c>
      <c r="E70" s="16">
        <f>+SUMIFS(IS_Reformat!$D$2:$D$2400,IS_Data!$C$2:$C$2400,'Summary P&amp;L'!$J$3,IS_Reformat!$B$2:$B$2400,'Summary P&amp;L'!$F$4,IS_Data!$A$2:$A$2400,'Summary P&amp;L'!$A70)</f>
        <v>0</v>
      </c>
      <c r="F70" s="19">
        <f t="shared" ca="1" si="16"/>
        <v>0</v>
      </c>
      <c r="G70" s="16">
        <f>+SUMIFS(IS_Reformat!$D$2:$D$2400,IS_Data!$C$2:$C$2400,'Summary P&amp;L'!$J$4,IS_Reformat!$B$2:$B$2400,'Summary P&amp;L'!$F$4,IS_Data!$A$2:$A$2400,'Summary P&amp;L'!$A70)</f>
        <v>0</v>
      </c>
      <c r="H70" s="19">
        <f t="shared" ca="1" si="17"/>
        <v>0</v>
      </c>
      <c r="I70" s="16">
        <f ca="1">J70*E10</f>
        <v>0</v>
      </c>
      <c r="J70" s="55">
        <f ca="1">F70-H70</f>
        <v>0</v>
      </c>
      <c r="L70" s="48">
        <f>+SUMIFS(IS_Reformat!$E$2:$E$2400,IS_Data!$C$2:$C$2400,"Actuals",IS_Reformat!$B$2:$B$2400,'Summary P&amp;L'!$F$4,IS_Data!$A$2:$A$2400,'Summary P&amp;L'!$A70)</f>
        <v>0</v>
      </c>
      <c r="M70" s="19">
        <f t="shared" ca="1" si="18"/>
        <v>0</v>
      </c>
      <c r="N70" s="16">
        <f t="shared" si="19"/>
        <v>0</v>
      </c>
      <c r="O70" s="55">
        <f t="shared" si="20"/>
        <v>0</v>
      </c>
    </row>
    <row r="71" spans="1:15" ht="12.75" customHeight="1" x14ac:dyDescent="0.5">
      <c r="A71" s="72"/>
      <c r="B71" s="69"/>
      <c r="C71" s="76" t="s">
        <v>72</v>
      </c>
      <c r="D71" s="74"/>
      <c r="E71" s="29">
        <f ca="1">SUM(E61:E70)</f>
        <v>9281</v>
      </c>
      <c r="F71" s="31">
        <f ca="1">E71/E10</f>
        <v>3.6222918675039711E-2</v>
      </c>
      <c r="G71" s="29">
        <f ca="1">SUM(G61:G70)</f>
        <v>8739.816499999999</v>
      </c>
      <c r="H71" s="31">
        <f ca="1">G71/G10</f>
        <v>3.5085714916559277E-2</v>
      </c>
      <c r="I71" s="29">
        <f ca="1">J71*E10</f>
        <v>291.37320979409844</v>
      </c>
      <c r="J71" s="99">
        <f ca="1">F71-H71</f>
        <v>1.1372037584804345E-3</v>
      </c>
      <c r="L71" s="30">
        <f ca="1">SUM(L61:L70)</f>
        <v>12401</v>
      </c>
      <c r="M71" s="31">
        <f ca="1">L71/L10</f>
        <v>5.4761673452445085E-2</v>
      </c>
      <c r="N71" s="134">
        <f t="shared" ca="1" si="19"/>
        <v>-3120</v>
      </c>
      <c r="O71" s="99">
        <f t="shared" ca="1" si="20"/>
        <v>-0.25159261349891138</v>
      </c>
    </row>
    <row r="72" spans="1:15" ht="13.35" customHeight="1" x14ac:dyDescent="0.5">
      <c r="A72" s="72">
        <f t="shared" ref="A72:A87" si="21">D72</f>
        <v>0</v>
      </c>
      <c r="B72" s="69"/>
      <c r="C72" s="79" t="s">
        <v>73</v>
      </c>
      <c r="D72" s="80"/>
      <c r="E72" s="20"/>
      <c r="F72" s="19"/>
      <c r="G72" s="20"/>
      <c r="H72" s="38"/>
      <c r="I72" s="20"/>
      <c r="J72" s="55"/>
      <c r="L72" s="35"/>
      <c r="M72" s="38"/>
      <c r="N72" s="20"/>
      <c r="O72" s="55"/>
    </row>
    <row r="73" spans="1:15" ht="13.35" customHeight="1" x14ac:dyDescent="0.5">
      <c r="A73" s="68" t="str">
        <f t="shared" si="21"/>
        <v>Licenses and Permits</v>
      </c>
      <c r="B73" s="69"/>
      <c r="C73" s="69"/>
      <c r="D73" s="80" t="s">
        <v>74</v>
      </c>
      <c r="E73" s="16">
        <f ca="1">+SUMIFS(IS_Reformat!$D$2:$D$2400,IS_Data!$C$2:$C$2400,'Summary P&amp;L'!$J$3,IS_Reformat!$B$2:$B$2400,'Summary P&amp;L'!$F$4,IS_Data!$A$2:$A$2400,'Summary P&amp;L'!$A73)</f>
        <v>0</v>
      </c>
      <c r="F73" s="19">
        <f t="shared" ref="F73:F87" ca="1" si="22">E73/E$10</f>
        <v>0</v>
      </c>
      <c r="G73" s="16">
        <f ca="1">+SUMIFS(IS_Reformat!$D$2:$D$2400,IS_Data!$C$2:$C$2400,'Summary P&amp;L'!$J$4,IS_Reformat!$B$2:$B$2400,'Summary P&amp;L'!$F$4,IS_Data!$A$2:$A$2400,'Summary P&amp;L'!$A73)</f>
        <v>1400</v>
      </c>
      <c r="H73" s="19">
        <f t="shared" ref="H73:H87" ca="1" si="23">G73/G$10</f>
        <v>5.6202554004632695E-3</v>
      </c>
      <c r="I73" s="16">
        <f t="shared" ref="I73:I87" ca="1" si="24">+E73-G73</f>
        <v>-1400</v>
      </c>
      <c r="J73" s="55">
        <f t="shared" ref="J73:J87" ca="1" si="25">+IFERROR(I73/G73,0)</f>
        <v>-1</v>
      </c>
      <c r="L73" s="48">
        <f ca="1">+SUMIFS(IS_Reformat!$E$2:$E$2400,IS_Data!$C$2:$C$2400,"Actuals",IS_Reformat!$B$2:$B$2400,'Summary P&amp;L'!$F$4,IS_Data!$A$2:$A$2400,'Summary P&amp;L'!$A73)</f>
        <v>1499</v>
      </c>
      <c r="M73" s="19">
        <f t="shared" ref="M73:M87" ca="1" si="26">L73/L$10</f>
        <v>6.6194458918809118E-3</v>
      </c>
      <c r="N73" s="16">
        <f t="shared" ref="N73:N88" ca="1" si="27">+E73-L73</f>
        <v>-1499</v>
      </c>
      <c r="O73" s="55">
        <f t="shared" ref="O73:O88" ca="1" si="28">+IFERROR(N73/L73,0)</f>
        <v>-1</v>
      </c>
    </row>
    <row r="74" spans="1:15" ht="13.35" customHeight="1" x14ac:dyDescent="0.5">
      <c r="A74" s="68" t="str">
        <f t="shared" si="21"/>
        <v>Building Cleaning</v>
      </c>
      <c r="B74" s="69"/>
      <c r="C74" s="69"/>
      <c r="D74" s="80" t="s">
        <v>75</v>
      </c>
      <c r="E74" s="16">
        <f>+SUMIFS(IS_Reformat!$D$2:$D$2400,IS_Data!$C$2:$C$2400,'Summary P&amp;L'!$J$3,IS_Reformat!$B$2:$B$2400,'Summary P&amp;L'!$F$4,IS_Data!$A$2:$A$2400,'Summary P&amp;L'!$A74)</f>
        <v>0</v>
      </c>
      <c r="F74" s="19">
        <f t="shared" ca="1" si="22"/>
        <v>0</v>
      </c>
      <c r="G74" s="16">
        <f ca="1">+SUMIFS(IS_Reformat!$D$2:$D$2400,IS_Data!$C$2:$C$2400,'Summary P&amp;L'!$J$4,IS_Reformat!$B$2:$B$2400,'Summary P&amp;L'!$F$4,IS_Data!$A$2:$A$2400,'Summary P&amp;L'!$A74)</f>
        <v>0</v>
      </c>
      <c r="H74" s="19">
        <f t="shared" ca="1" si="23"/>
        <v>0</v>
      </c>
      <c r="I74" s="16">
        <f t="shared" ca="1" si="24"/>
        <v>0</v>
      </c>
      <c r="J74" s="55">
        <f t="shared" ca="1" si="25"/>
        <v>0</v>
      </c>
      <c r="L74" s="48">
        <f>+SUMIFS(IS_Reformat!$E$2:$E$2400,IS_Data!$C$2:$C$2400,"Actuals",IS_Reformat!$B$2:$B$2400,'Summary P&amp;L'!$F$4,IS_Data!$A$2:$A$2400,'Summary P&amp;L'!$A74)</f>
        <v>0</v>
      </c>
      <c r="M74" s="19">
        <f t="shared" ca="1" si="26"/>
        <v>0</v>
      </c>
      <c r="N74" s="16">
        <f t="shared" si="27"/>
        <v>0</v>
      </c>
      <c r="O74" s="55">
        <f t="shared" si="28"/>
        <v>0</v>
      </c>
    </row>
    <row r="75" spans="1:15" ht="13.35" customHeight="1" x14ac:dyDescent="0.5">
      <c r="A75" s="68" t="str">
        <f t="shared" si="21"/>
        <v>Window Cleaning</v>
      </c>
      <c r="B75" s="69"/>
      <c r="C75" s="69"/>
      <c r="D75" s="80" t="s">
        <v>76</v>
      </c>
      <c r="E75" s="16">
        <f ca="1">+SUMIFS(IS_Reformat!$D$2:$D$2400,IS_Data!$C$2:$C$2400,'Summary P&amp;L'!$J$3,IS_Reformat!$B$2:$B$2400,'Summary P&amp;L'!$F$4,IS_Data!$A$2:$A$2400,'Summary P&amp;L'!$A75)</f>
        <v>0</v>
      </c>
      <c r="F75" s="19">
        <f t="shared" ca="1" si="22"/>
        <v>0</v>
      </c>
      <c r="G75" s="16">
        <f ca="1">+SUMIFS(IS_Reformat!$D$2:$D$2400,IS_Data!$C$2:$C$2400,'Summary P&amp;L'!$J$4,IS_Reformat!$B$2:$B$2400,'Summary P&amp;L'!$F$4,IS_Data!$A$2:$A$2400,'Summary P&amp;L'!$A75)</f>
        <v>100</v>
      </c>
      <c r="H75" s="19">
        <f t="shared" ca="1" si="23"/>
        <v>4.0144681431880495E-4</v>
      </c>
      <c r="I75" s="16">
        <f t="shared" ca="1" si="24"/>
        <v>-100</v>
      </c>
      <c r="J75" s="55">
        <f t="shared" ca="1" si="25"/>
        <v>-1</v>
      </c>
      <c r="L75" s="48">
        <f ca="1">+SUMIFS(IS_Reformat!$E$2:$E$2400,IS_Data!$C$2:$C$2400,"Actuals",IS_Reformat!$B$2:$B$2400,'Summary P&amp;L'!$F$4,IS_Data!$A$2:$A$2400,'Summary P&amp;L'!$A75)</f>
        <v>250</v>
      </c>
      <c r="M75" s="19">
        <f t="shared" ca="1" si="26"/>
        <v>1.1039769666245684E-3</v>
      </c>
      <c r="N75" s="16">
        <f t="shared" ca="1" si="27"/>
        <v>-250</v>
      </c>
      <c r="O75" s="55">
        <f t="shared" ca="1" si="28"/>
        <v>-1</v>
      </c>
    </row>
    <row r="76" spans="1:15" ht="13.35" customHeight="1" x14ac:dyDescent="0.5">
      <c r="A76" s="68" t="str">
        <f t="shared" si="21"/>
        <v>Hood Cleaning</v>
      </c>
      <c r="B76" s="69"/>
      <c r="C76" s="69"/>
      <c r="D76" s="80" t="s">
        <v>77</v>
      </c>
      <c r="E76" s="16">
        <f ca="1">+SUMIFS(IS_Reformat!$D$2:$D$2400,IS_Data!$C$2:$C$2400,'Summary P&amp;L'!$J$3,IS_Reformat!$B$2:$B$2400,'Summary P&amp;L'!$F$4,IS_Data!$A$2:$A$2400,'Summary P&amp;L'!$A76)</f>
        <v>0</v>
      </c>
      <c r="F76" s="19">
        <f t="shared" ca="1" si="22"/>
        <v>0</v>
      </c>
      <c r="G76" s="16">
        <f ca="1">+SUMIFS(IS_Reformat!$D$2:$D$2400,IS_Data!$C$2:$C$2400,'Summary P&amp;L'!$J$4,IS_Reformat!$B$2:$B$2400,'Summary P&amp;L'!$F$4,IS_Data!$A$2:$A$2400,'Summary P&amp;L'!$A76)</f>
        <v>0</v>
      </c>
      <c r="H76" s="19">
        <f t="shared" ca="1" si="23"/>
        <v>0</v>
      </c>
      <c r="I76" s="16">
        <f t="shared" ca="1" si="24"/>
        <v>0</v>
      </c>
      <c r="J76" s="55">
        <f t="shared" ca="1" si="25"/>
        <v>0</v>
      </c>
      <c r="L76" s="48">
        <f ca="1">+SUMIFS(IS_Reformat!$E$2:$E$2400,IS_Data!$C$2:$C$2400,"Actuals",IS_Reformat!$B$2:$B$2400,'Summary P&amp;L'!$F$4,IS_Data!$A$2:$A$2400,'Summary P&amp;L'!$A76)</f>
        <v>0</v>
      </c>
      <c r="M76" s="19">
        <f t="shared" ca="1" si="26"/>
        <v>0</v>
      </c>
      <c r="N76" s="16">
        <f t="shared" ca="1" si="27"/>
        <v>0</v>
      </c>
      <c r="O76" s="55">
        <f t="shared" ca="1" si="28"/>
        <v>0</v>
      </c>
    </row>
    <row r="77" spans="1:15" ht="13.35" customHeight="1" x14ac:dyDescent="0.5">
      <c r="A77" s="68" t="str">
        <f t="shared" si="21"/>
        <v>Other Cleaning</v>
      </c>
      <c r="B77" s="69"/>
      <c r="C77" s="69"/>
      <c r="D77" s="80" t="s">
        <v>78</v>
      </c>
      <c r="E77" s="16">
        <f ca="1">+SUMIFS(IS_Reformat!$D$2:$D$2400,IS_Data!$C$2:$C$2400,'Summary P&amp;L'!$J$3,IS_Reformat!$B$2:$B$2400,'Summary P&amp;L'!$F$4,IS_Data!$A$2:$A$2400,'Summary P&amp;L'!$A77)</f>
        <v>495</v>
      </c>
      <c r="F77" s="19">
        <f t="shared" ca="1" si="22"/>
        <v>1.9319410348178705E-3</v>
      </c>
      <c r="G77" s="16">
        <f ca="1">+SUMIFS(IS_Reformat!$D$2:$D$2400,IS_Data!$C$2:$C$2400,'Summary P&amp;L'!$J$4,IS_Reformat!$B$2:$B$2400,'Summary P&amp;L'!$F$4,IS_Data!$A$2:$A$2400,'Summary P&amp;L'!$A77)</f>
        <v>0</v>
      </c>
      <c r="H77" s="19">
        <f t="shared" ca="1" si="23"/>
        <v>0</v>
      </c>
      <c r="I77" s="16">
        <f t="shared" ca="1" si="24"/>
        <v>495</v>
      </c>
      <c r="J77" s="55">
        <f t="shared" ca="1" si="25"/>
        <v>0</v>
      </c>
      <c r="L77" s="48">
        <f ca="1">+SUMIFS(IS_Reformat!$E$2:$E$2400,IS_Data!$C$2:$C$2400,"Actuals",IS_Reformat!$B$2:$B$2400,'Summary P&amp;L'!$F$4,IS_Data!$A$2:$A$2400,'Summary P&amp;L'!$A77)</f>
        <v>202</v>
      </c>
      <c r="M77" s="19">
        <f t="shared" ca="1" si="26"/>
        <v>8.9201338903265124E-4</v>
      </c>
      <c r="N77" s="16">
        <f t="shared" ca="1" si="27"/>
        <v>293</v>
      </c>
      <c r="O77" s="55">
        <f t="shared" ca="1" si="28"/>
        <v>1.4504950495049505</v>
      </c>
    </row>
    <row r="78" spans="1:15" ht="13.35" customHeight="1" x14ac:dyDescent="0.5">
      <c r="A78" s="68" t="str">
        <f t="shared" si="21"/>
        <v>Exterminator</v>
      </c>
      <c r="B78" s="69"/>
      <c r="C78" s="69"/>
      <c r="D78" s="80" t="s">
        <v>79</v>
      </c>
      <c r="E78" s="16">
        <f ca="1">+SUMIFS(IS_Reformat!$D$2:$D$2400,IS_Data!$C$2:$C$2400,'Summary P&amp;L'!$J$3,IS_Reformat!$B$2:$B$2400,'Summary P&amp;L'!$F$4,IS_Data!$A$2:$A$2400,'Summary P&amp;L'!$A78)</f>
        <v>200</v>
      </c>
      <c r="F78" s="19">
        <f t="shared" ca="1" si="22"/>
        <v>7.8058223629004877E-4</v>
      </c>
      <c r="G78" s="16">
        <f ca="1">+SUMIFS(IS_Reformat!$D$2:$D$2400,IS_Data!$C$2:$C$2400,'Summary P&amp;L'!$J$4,IS_Reformat!$B$2:$B$2400,'Summary P&amp;L'!$F$4,IS_Data!$A$2:$A$2400,'Summary P&amp;L'!$A78)</f>
        <v>200</v>
      </c>
      <c r="H78" s="19">
        <f t="shared" ca="1" si="23"/>
        <v>8.028936286376099E-4</v>
      </c>
      <c r="I78" s="16">
        <f t="shared" ca="1" si="24"/>
        <v>0</v>
      </c>
      <c r="J78" s="55">
        <f t="shared" ca="1" si="25"/>
        <v>0</v>
      </c>
      <c r="L78" s="48">
        <f ca="1">+SUMIFS(IS_Reformat!$E$2:$E$2400,IS_Data!$C$2:$C$2400,"Actuals",IS_Reformat!$B$2:$B$2400,'Summary P&amp;L'!$F$4,IS_Data!$A$2:$A$2400,'Summary P&amp;L'!$A78)</f>
        <v>200</v>
      </c>
      <c r="M78" s="19">
        <f t="shared" ca="1" si="26"/>
        <v>8.8318157329965463E-4</v>
      </c>
      <c r="N78" s="16">
        <f t="shared" ca="1" si="27"/>
        <v>0</v>
      </c>
      <c r="O78" s="55">
        <f t="shared" ca="1" si="28"/>
        <v>0</v>
      </c>
    </row>
    <row r="79" spans="1:15" ht="13.35" customHeight="1" x14ac:dyDescent="0.5">
      <c r="A79" s="68" t="str">
        <f t="shared" si="21"/>
        <v>Grease Trap/Septic</v>
      </c>
      <c r="B79" s="69"/>
      <c r="C79" s="69"/>
      <c r="D79" s="114" t="s">
        <v>80</v>
      </c>
      <c r="E79" s="16">
        <f ca="1">+SUMIFS(IS_Reformat!$D$2:$D$2400,IS_Data!$C$2:$C$2400,'Summary P&amp;L'!$J$3,IS_Reformat!$B$2:$B$2400,'Summary P&amp;L'!$F$4,IS_Data!$A$2:$A$2400,'Summary P&amp;L'!$A79)</f>
        <v>0</v>
      </c>
      <c r="F79" s="19">
        <f t="shared" ca="1" si="22"/>
        <v>0</v>
      </c>
      <c r="G79" s="16">
        <f ca="1">+SUMIFS(IS_Reformat!$D$2:$D$2400,IS_Data!$C$2:$C$2400,'Summary P&amp;L'!$J$4,IS_Reformat!$B$2:$B$2400,'Summary P&amp;L'!$F$4,IS_Data!$A$2:$A$2400,'Summary P&amp;L'!$A79)</f>
        <v>0</v>
      </c>
      <c r="H79" s="19">
        <f t="shared" ca="1" si="23"/>
        <v>0</v>
      </c>
      <c r="I79" s="16">
        <f t="shared" ca="1" si="24"/>
        <v>0</v>
      </c>
      <c r="J79" s="55">
        <f t="shared" ca="1" si="25"/>
        <v>0</v>
      </c>
      <c r="L79" s="48">
        <f ca="1">+SUMIFS(IS_Reformat!$E$2:$E$2400,IS_Data!$C$2:$C$2400,"Actuals",IS_Reformat!$B$2:$B$2400,'Summary P&amp;L'!$F$4,IS_Data!$A$2:$A$2400,'Summary P&amp;L'!$A79)</f>
        <v>225</v>
      </c>
      <c r="M79" s="19">
        <f t="shared" ca="1" si="26"/>
        <v>9.9357926996211155E-4</v>
      </c>
      <c r="N79" s="16">
        <f t="shared" ca="1" si="27"/>
        <v>-225</v>
      </c>
      <c r="O79" s="55">
        <f t="shared" ca="1" si="28"/>
        <v>-1</v>
      </c>
    </row>
    <row r="80" spans="1:15" ht="13.35" customHeight="1" x14ac:dyDescent="0.5">
      <c r="A80" s="68" t="str">
        <f t="shared" si="21"/>
        <v>Trash Removal</v>
      </c>
      <c r="B80" s="69"/>
      <c r="C80" s="69"/>
      <c r="D80" s="80" t="s">
        <v>81</v>
      </c>
      <c r="E80" s="16">
        <f>+SUMIFS(IS_Reformat!$D$2:$D$2400,IS_Data!$C$2:$C$2400,'Summary P&amp;L'!$J$3,IS_Reformat!$B$2:$B$2400,'Summary P&amp;L'!$F$4,IS_Data!$A$2:$A$2400,'Summary P&amp;L'!$A80)</f>
        <v>0</v>
      </c>
      <c r="F80" s="19">
        <f t="shared" ca="1" si="22"/>
        <v>0</v>
      </c>
      <c r="G80" s="16">
        <f ca="1">+SUMIFS(IS_Reformat!$D$2:$D$2400,IS_Data!$C$2:$C$2400,'Summary P&amp;L'!$J$4,IS_Reformat!$B$2:$B$2400,'Summary P&amp;L'!$F$4,IS_Data!$A$2:$A$2400,'Summary P&amp;L'!$A80)</f>
        <v>0</v>
      </c>
      <c r="H80" s="19">
        <f t="shared" ca="1" si="23"/>
        <v>0</v>
      </c>
      <c r="I80" s="16">
        <f t="shared" ca="1" si="24"/>
        <v>0</v>
      </c>
      <c r="J80" s="55">
        <f t="shared" ca="1" si="25"/>
        <v>0</v>
      </c>
      <c r="L80" s="48">
        <f>+SUMIFS(IS_Reformat!$E$2:$E$2400,IS_Data!$C$2:$C$2400,"Actuals",IS_Reformat!$B$2:$B$2400,'Summary P&amp;L'!$F$4,IS_Data!$A$2:$A$2400,'Summary P&amp;L'!$A80)</f>
        <v>0</v>
      </c>
      <c r="M80" s="19">
        <f t="shared" ca="1" si="26"/>
        <v>0</v>
      </c>
      <c r="N80" s="16">
        <f t="shared" si="27"/>
        <v>0</v>
      </c>
      <c r="O80" s="55">
        <f t="shared" si="28"/>
        <v>0</v>
      </c>
    </row>
    <row r="81" spans="1:15" ht="13.35" customHeight="1" x14ac:dyDescent="0.5">
      <c r="A81" s="68" t="str">
        <f t="shared" si="21"/>
        <v>A/V System</v>
      </c>
      <c r="B81" s="69"/>
      <c r="C81" s="69"/>
      <c r="D81" s="80" t="s">
        <v>82</v>
      </c>
      <c r="E81" s="16">
        <f>+SUMIFS(IS_Reformat!$D$2:$D$2400,IS_Data!$C$2:$C$2400,'Summary P&amp;L'!$J$3,IS_Reformat!$B$2:$B$2400,'Summary P&amp;L'!$F$4,IS_Data!$A$2:$A$2400,'Summary P&amp;L'!$A81)</f>
        <v>0</v>
      </c>
      <c r="F81" s="19">
        <f t="shared" ca="1" si="22"/>
        <v>0</v>
      </c>
      <c r="G81" s="16">
        <f>+SUMIFS(IS_Reformat!$D$2:$D$2400,IS_Data!$C$2:$C$2400,'Summary P&amp;L'!$J$4,IS_Reformat!$B$2:$B$2400,'Summary P&amp;L'!$F$4,IS_Data!$A$2:$A$2400,'Summary P&amp;L'!$A81)</f>
        <v>0</v>
      </c>
      <c r="H81" s="19">
        <f t="shared" ca="1" si="23"/>
        <v>0</v>
      </c>
      <c r="I81" s="16">
        <f t="shared" si="24"/>
        <v>0</v>
      </c>
      <c r="J81" s="55">
        <f t="shared" si="25"/>
        <v>0</v>
      </c>
      <c r="L81" s="48">
        <f>+SUMIFS(IS_Reformat!$E$2:$E$2400,IS_Data!$C$2:$C$2400,"Actuals",IS_Reformat!$B$2:$B$2400,'Summary P&amp;L'!$F$4,IS_Data!$A$2:$A$2400,'Summary P&amp;L'!$A81)</f>
        <v>0</v>
      </c>
      <c r="M81" s="19">
        <f t="shared" ca="1" si="26"/>
        <v>0</v>
      </c>
      <c r="N81" s="16">
        <f t="shared" si="27"/>
        <v>0</v>
      </c>
      <c r="O81" s="55">
        <f t="shared" si="28"/>
        <v>0</v>
      </c>
    </row>
    <row r="82" spans="1:15" ht="13.35" customHeight="1" x14ac:dyDescent="0.5">
      <c r="A82" s="68" t="str">
        <f t="shared" si="21"/>
        <v>Building Maintenance</v>
      </c>
      <c r="B82" s="69"/>
      <c r="C82" s="69"/>
      <c r="D82" s="80" t="s">
        <v>83</v>
      </c>
      <c r="E82" s="16">
        <f ca="1">+SUMIFS(IS_Reformat!$D$2:$D$2400,IS_Data!$C$2:$C$2400,'Summary P&amp;L'!$J$3,IS_Reformat!$B$2:$B$2400,'Summary P&amp;L'!$F$4,IS_Data!$A$2:$A$2400,'Summary P&amp;L'!$A82)</f>
        <v>922</v>
      </c>
      <c r="F82" s="19">
        <f t="shared" ca="1" si="22"/>
        <v>3.5984841092971246E-3</v>
      </c>
      <c r="G82" s="16">
        <f ca="1">+SUMIFS(IS_Reformat!$D$2:$D$2400,IS_Data!$C$2:$C$2400,'Summary P&amp;L'!$J$4,IS_Reformat!$B$2:$B$2400,'Summary P&amp;L'!$F$4,IS_Data!$A$2:$A$2400,'Summary P&amp;L'!$A82)</f>
        <v>1200</v>
      </c>
      <c r="H82" s="19">
        <f t="shared" ca="1" si="23"/>
        <v>4.8173617718256598E-3</v>
      </c>
      <c r="I82" s="16">
        <f t="shared" ca="1" si="24"/>
        <v>-278</v>
      </c>
      <c r="J82" s="55">
        <f t="shared" ca="1" si="25"/>
        <v>-0.23166666666666666</v>
      </c>
      <c r="L82" s="48">
        <f ca="1">+SUMIFS(IS_Reformat!$E$2:$E$2400,IS_Data!$C$2:$C$2400,"Actuals",IS_Reformat!$B$2:$B$2400,'Summary P&amp;L'!$F$4,IS_Data!$A$2:$A$2400,'Summary P&amp;L'!$A82)</f>
        <v>1334</v>
      </c>
      <c r="M82" s="19">
        <f t="shared" ca="1" si="26"/>
        <v>5.8908210939086969E-3</v>
      </c>
      <c r="N82" s="16">
        <f t="shared" ca="1" si="27"/>
        <v>-412</v>
      </c>
      <c r="O82" s="55">
        <f t="shared" ca="1" si="28"/>
        <v>-0.30884557721139433</v>
      </c>
    </row>
    <row r="83" spans="1:15" ht="13.35" customHeight="1" x14ac:dyDescent="0.5">
      <c r="A83" s="68" t="str">
        <f t="shared" si="21"/>
        <v>Equipment Repair</v>
      </c>
      <c r="B83" s="69"/>
      <c r="C83" s="69"/>
      <c r="D83" s="80" t="s">
        <v>84</v>
      </c>
      <c r="E83" s="16">
        <f ca="1">+SUMIFS(IS_Reformat!$D$2:$D$2400,IS_Data!$C$2:$C$2400,'Summary P&amp;L'!$J$3,IS_Reformat!$B$2:$B$2400,'Summary P&amp;L'!$F$4,IS_Data!$A$2:$A$2400,'Summary P&amp;L'!$A83)</f>
        <v>660</v>
      </c>
      <c r="F83" s="19">
        <f t="shared" ca="1" si="22"/>
        <v>2.5759213797571607E-3</v>
      </c>
      <c r="G83" s="16">
        <f>+SUMIFS(IS_Reformat!$D$2:$D$2400,IS_Data!$C$2:$C$2400,'Summary P&amp;L'!$J$4,IS_Reformat!$B$2:$B$2400,'Summary P&amp;L'!$F$4,IS_Data!$A$2:$A$2400,'Summary P&amp;L'!$A83)</f>
        <v>0</v>
      </c>
      <c r="H83" s="19">
        <f t="shared" ca="1" si="23"/>
        <v>0</v>
      </c>
      <c r="I83" s="16">
        <f t="shared" ca="1" si="24"/>
        <v>660</v>
      </c>
      <c r="J83" s="55">
        <f t="shared" ca="1" si="25"/>
        <v>0</v>
      </c>
      <c r="L83" s="48">
        <f ca="1">+SUMIFS(IS_Reformat!$E$2:$E$2400,IS_Data!$C$2:$C$2400,"Actuals",IS_Reformat!$B$2:$B$2400,'Summary P&amp;L'!$F$4,IS_Data!$A$2:$A$2400,'Summary P&amp;L'!$A83)</f>
        <v>2259</v>
      </c>
      <c r="M83" s="19">
        <f t="shared" ca="1" si="26"/>
        <v>9.9755358704195999E-3</v>
      </c>
      <c r="N83" s="16">
        <f t="shared" ca="1" si="27"/>
        <v>-1599</v>
      </c>
      <c r="O83" s="55">
        <f t="shared" ca="1" si="28"/>
        <v>-0.70783532536520588</v>
      </c>
    </row>
    <row r="84" spans="1:15" ht="13.35" customHeight="1" x14ac:dyDescent="0.5">
      <c r="A84" s="68" t="str">
        <f t="shared" si="21"/>
        <v>R&amp;M Other</v>
      </c>
      <c r="B84" s="69"/>
      <c r="C84" s="69"/>
      <c r="D84" s="80" t="s">
        <v>85</v>
      </c>
      <c r="E84" s="16">
        <f ca="1">+SUMIFS(IS_Reformat!$D$2:$D$2400,IS_Data!$C$2:$C$2400,'Summary P&amp;L'!$J$3,IS_Reformat!$B$2:$B$2400,'Summary P&amp;L'!$F$4,IS_Data!$A$2:$A$2400,'Summary P&amp;L'!$A84)</f>
        <v>0</v>
      </c>
      <c r="F84" s="19">
        <f t="shared" ca="1" si="22"/>
        <v>0</v>
      </c>
      <c r="G84" s="16">
        <f ca="1">+SUMIFS(IS_Reformat!$D$2:$D$2400,IS_Data!$C$2:$C$2400,'Summary P&amp;L'!$J$4,IS_Reformat!$B$2:$B$2400,'Summary P&amp;L'!$F$4,IS_Data!$A$2:$A$2400,'Summary P&amp;L'!$A84)</f>
        <v>0</v>
      </c>
      <c r="H84" s="19">
        <f t="shared" ca="1" si="23"/>
        <v>0</v>
      </c>
      <c r="I84" s="16">
        <f t="shared" ca="1" si="24"/>
        <v>0</v>
      </c>
      <c r="J84" s="55">
        <f t="shared" ca="1" si="25"/>
        <v>0</v>
      </c>
      <c r="L84" s="48">
        <f ca="1">+SUMIFS(IS_Reformat!$E$2:$E$2400,IS_Data!$C$2:$C$2400,"Actuals",IS_Reformat!$B$2:$B$2400,'Summary P&amp;L'!$F$4,IS_Data!$A$2:$A$2400,'Summary P&amp;L'!$A84)</f>
        <v>280</v>
      </c>
      <c r="M84" s="19">
        <f t="shared" ca="1" si="26"/>
        <v>1.2364542026195165E-3</v>
      </c>
      <c r="N84" s="16">
        <f t="shared" ca="1" si="27"/>
        <v>-280</v>
      </c>
      <c r="O84" s="55">
        <f t="shared" ca="1" si="28"/>
        <v>-1</v>
      </c>
    </row>
    <row r="85" spans="1:15" ht="13.35" customHeight="1" x14ac:dyDescent="0.5">
      <c r="A85" s="68" t="str">
        <f t="shared" si="21"/>
        <v>Gas &amp; Electric</v>
      </c>
      <c r="B85" s="69"/>
      <c r="C85" s="69"/>
      <c r="D85" s="80" t="s">
        <v>86</v>
      </c>
      <c r="E85" s="16">
        <f ca="1">+SUMIFS(IS_Reformat!$D$2:$D$2400,IS_Data!$C$2:$C$2400,'Summary P&amp;L'!$J$3,IS_Reformat!$B$2:$B$2400,'Summary P&amp;L'!$F$4,IS_Data!$A$2:$A$2400,'Summary P&amp;L'!$A85)</f>
        <v>4689</v>
      </c>
      <c r="F85" s="19">
        <f t="shared" ca="1" si="22"/>
        <v>1.8300750529820192E-2</v>
      </c>
      <c r="G85" s="16">
        <f ca="1">+SUMIFS(IS_Reformat!$D$2:$D$2400,IS_Data!$C$2:$C$2400,'Summary P&amp;L'!$J$4,IS_Reformat!$B$2:$B$2400,'Summary P&amp;L'!$F$4,IS_Data!$A$2:$A$2400,'Summary P&amp;L'!$A85)</f>
        <v>4000</v>
      </c>
      <c r="H85" s="19">
        <f t="shared" ca="1" si="23"/>
        <v>1.6057872572752201E-2</v>
      </c>
      <c r="I85" s="16">
        <f t="shared" ca="1" si="24"/>
        <v>689</v>
      </c>
      <c r="J85" s="55">
        <f t="shared" ca="1" si="25"/>
        <v>0.17224999999999999</v>
      </c>
      <c r="L85" s="48">
        <f ca="1">+SUMIFS(IS_Reformat!$E$2:$E$2400,IS_Data!$C$2:$C$2400,"Actuals",IS_Reformat!$B$2:$B$2400,'Summary P&amp;L'!$F$4,IS_Data!$A$2:$A$2400,'Summary P&amp;L'!$A85)</f>
        <v>0</v>
      </c>
      <c r="M85" s="19">
        <f t="shared" ca="1" si="26"/>
        <v>0</v>
      </c>
      <c r="N85" s="16">
        <f t="shared" ca="1" si="27"/>
        <v>4689</v>
      </c>
      <c r="O85" s="55">
        <f t="shared" ca="1" si="28"/>
        <v>0</v>
      </c>
    </row>
    <row r="86" spans="1:15" ht="13.35" customHeight="1" x14ac:dyDescent="0.5">
      <c r="A86" s="68" t="str">
        <f t="shared" si="21"/>
        <v>Telephone</v>
      </c>
      <c r="B86" s="69"/>
      <c r="C86" s="69"/>
      <c r="D86" s="80" t="s">
        <v>87</v>
      </c>
      <c r="E86" s="16">
        <f ca="1">+SUMIFS(IS_Reformat!$D$2:$D$2400,IS_Data!$C$2:$C$2400,'Summary P&amp;L'!$J$3,IS_Reformat!$B$2:$B$2400,'Summary P&amp;L'!$F$4,IS_Data!$A$2:$A$2400,'Summary P&amp;L'!$A86)</f>
        <v>714</v>
      </c>
      <c r="F86" s="19">
        <f t="shared" ca="1" si="22"/>
        <v>2.7866785835554742E-3</v>
      </c>
      <c r="G86" s="16">
        <f ca="1">+SUMIFS(IS_Reformat!$D$2:$D$2400,IS_Data!$C$2:$C$2400,'Summary P&amp;L'!$J$4,IS_Reformat!$B$2:$B$2400,'Summary P&amp;L'!$F$4,IS_Data!$A$2:$A$2400,'Summary P&amp;L'!$A86)</f>
        <v>650</v>
      </c>
      <c r="H86" s="19">
        <f t="shared" ca="1" si="23"/>
        <v>2.6094042930722323E-3</v>
      </c>
      <c r="I86" s="16">
        <f t="shared" ca="1" si="24"/>
        <v>64</v>
      </c>
      <c r="J86" s="55">
        <f t="shared" ca="1" si="25"/>
        <v>9.8461538461538461E-2</v>
      </c>
      <c r="L86" s="48">
        <f ca="1">+SUMIFS(IS_Reformat!$E$2:$E$2400,IS_Data!$C$2:$C$2400,"Actuals",IS_Reformat!$B$2:$B$2400,'Summary P&amp;L'!$F$4,IS_Data!$A$2:$A$2400,'Summary P&amp;L'!$A86)</f>
        <v>0</v>
      </c>
      <c r="M86" s="19">
        <f t="shared" ca="1" si="26"/>
        <v>0</v>
      </c>
      <c r="N86" s="16">
        <f t="shared" ca="1" si="27"/>
        <v>714</v>
      </c>
      <c r="O86" s="55">
        <f t="shared" ca="1" si="28"/>
        <v>0</v>
      </c>
    </row>
    <row r="87" spans="1:15" ht="13.35" customHeight="1" x14ac:dyDescent="0.5">
      <c r="A87" s="68" t="str">
        <f t="shared" si="21"/>
        <v>Water/Sewer</v>
      </c>
      <c r="B87" s="69"/>
      <c r="C87" s="69"/>
      <c r="D87" s="80" t="s">
        <v>88</v>
      </c>
      <c r="E87" s="16">
        <f ca="1">+SUMIFS(IS_Reformat!$D$2:$D$2400,IS_Data!$C$2:$C$2400,'Summary P&amp;L'!$J$3,IS_Reformat!$B$2:$B$2400,'Summary P&amp;L'!$F$4,IS_Data!$A$2:$A$2400,'Summary P&amp;L'!$A87)</f>
        <v>830</v>
      </c>
      <c r="F87" s="19">
        <f t="shared" ca="1" si="22"/>
        <v>3.2394162806037023E-3</v>
      </c>
      <c r="G87" s="16">
        <f ca="1">+SUMIFS(IS_Reformat!$D$2:$D$2400,IS_Data!$C$2:$C$2400,'Summary P&amp;L'!$J$4,IS_Reformat!$B$2:$B$2400,'Summary P&amp;L'!$F$4,IS_Data!$A$2:$A$2400,'Summary P&amp;L'!$A87)</f>
        <v>600</v>
      </c>
      <c r="H87" s="19">
        <f t="shared" ca="1" si="23"/>
        <v>2.4086808859128299E-3</v>
      </c>
      <c r="I87" s="16">
        <f t="shared" ca="1" si="24"/>
        <v>230</v>
      </c>
      <c r="J87" s="55">
        <f t="shared" ca="1" si="25"/>
        <v>0.38333333333333336</v>
      </c>
      <c r="L87" s="48">
        <f ca="1">+SUMIFS(IS_Reformat!$E$2:$E$2400,IS_Data!$C$2:$C$2400,"Actuals",IS_Reformat!$B$2:$B$2400,'Summary P&amp;L'!$F$4,IS_Data!$A$2:$A$2400,'Summary P&amp;L'!$A87)</f>
        <v>0</v>
      </c>
      <c r="M87" s="19">
        <f t="shared" ca="1" si="26"/>
        <v>0</v>
      </c>
      <c r="N87" s="16">
        <f t="shared" ca="1" si="27"/>
        <v>830</v>
      </c>
      <c r="O87" s="55">
        <f t="shared" ca="1" si="28"/>
        <v>0</v>
      </c>
    </row>
    <row r="88" spans="1:15" ht="13.35" customHeight="1" x14ac:dyDescent="0.5">
      <c r="A88" s="68"/>
      <c r="B88" s="69"/>
      <c r="C88" s="76" t="s">
        <v>89</v>
      </c>
      <c r="D88" s="74"/>
      <c r="E88" s="29">
        <f ca="1">SUM(E73:E87)</f>
        <v>8510</v>
      </c>
      <c r="F88" s="31">
        <f ca="1">E88/E10</f>
        <v>3.3213774154141576E-2</v>
      </c>
      <c r="G88" s="29">
        <f ca="1">SUM(G73:G87)</f>
        <v>8150</v>
      </c>
      <c r="H88" s="31">
        <f ca="1">G88/G10</f>
        <v>3.2717915366982604E-2</v>
      </c>
      <c r="I88" s="29">
        <f ca="1">J88*E10</f>
        <v>127.04844258708458</v>
      </c>
      <c r="J88" s="99">
        <f ca="1">F88-H88</f>
        <v>4.9585878715897175E-4</v>
      </c>
      <c r="L88" s="30">
        <f ca="1">SUM(L73:L87)</f>
        <v>6249</v>
      </c>
      <c r="M88" s="31">
        <f ca="1">L88/L10</f>
        <v>2.7595008257747709E-2</v>
      </c>
      <c r="N88" s="29">
        <f t="shared" ca="1" si="27"/>
        <v>2261</v>
      </c>
      <c r="O88" s="36">
        <f t="shared" ca="1" si="28"/>
        <v>0.36181789086253802</v>
      </c>
    </row>
    <row r="89" spans="1:15" s="9" customFormat="1" ht="17.25" customHeight="1" x14ac:dyDescent="0.45">
      <c r="A89" s="68"/>
      <c r="B89" s="71"/>
      <c r="C89" s="71"/>
      <c r="D89" s="71"/>
      <c r="E89" s="113" t="s">
        <v>90</v>
      </c>
      <c r="F89" s="104">
        <f ca="1">F88+F71+F58</f>
        <v>9.3970392515777518E-2</v>
      </c>
      <c r="G89" s="21"/>
      <c r="H89" s="104">
        <f ca="1">H88+H71+H58</f>
        <v>0.10792291217548045</v>
      </c>
      <c r="I89" s="21"/>
      <c r="J89" s="125">
        <f ca="1">F89-H89</f>
        <v>-1.3952519659702928E-2</v>
      </c>
      <c r="L89" s="50"/>
      <c r="M89" s="104">
        <f ca="1">M88+M71+M58</f>
        <v>0.12593286053679775</v>
      </c>
      <c r="N89" s="21"/>
      <c r="O89" s="56"/>
    </row>
    <row r="90" spans="1:15" ht="15" customHeight="1" x14ac:dyDescent="0.5">
      <c r="A90" s="68"/>
      <c r="B90" s="69"/>
      <c r="C90" s="107" t="s">
        <v>91</v>
      </c>
      <c r="D90" s="108"/>
      <c r="E90" s="109">
        <f ca="1">E43-E58-E71-E88</f>
        <v>60744</v>
      </c>
      <c r="F90" s="110">
        <f ca="1">E90/E10</f>
        <v>0.23707843680601359</v>
      </c>
      <c r="G90" s="109">
        <f ca="1">G43-G58-G71-G88</f>
        <v>53865.220120500016</v>
      </c>
      <c r="H90" s="110">
        <f ca="1">G90/G10</f>
        <v>0.21624021019955927</v>
      </c>
      <c r="I90" s="109">
        <f ca="1">J90*E10</f>
        <v>5339.1495828791194</v>
      </c>
      <c r="J90" s="111">
        <f ca="1">F90-H90</f>
        <v>2.0838226606454319E-2</v>
      </c>
      <c r="L90" s="112">
        <f ca="1">L43-L58-L71-L88</f>
        <v>22067</v>
      </c>
      <c r="M90" s="110">
        <f ca="1">L90/L10</f>
        <v>9.74458388900174E-2</v>
      </c>
      <c r="N90" s="135">
        <f ca="1">+E90-L90</f>
        <v>38677</v>
      </c>
      <c r="O90" s="111">
        <f ca="1">+IFERROR(N90/L90,0)</f>
        <v>1.7527076630262384</v>
      </c>
    </row>
    <row r="91" spans="1:15" s="9" customFormat="1" ht="6.75" customHeight="1" x14ac:dyDescent="0.45">
      <c r="A91" s="72"/>
      <c r="B91" s="71"/>
      <c r="C91" s="71"/>
      <c r="D91" s="71"/>
      <c r="E91" s="21"/>
      <c r="F91" s="22"/>
      <c r="G91" s="21"/>
      <c r="H91" s="22"/>
      <c r="I91" s="21"/>
      <c r="J91" s="56"/>
      <c r="L91" s="50"/>
      <c r="M91" s="22"/>
      <c r="N91" s="21"/>
      <c r="O91" s="56"/>
    </row>
    <row r="92" spans="1:15" s="9" customFormat="1" ht="13.5" customHeight="1" x14ac:dyDescent="0.45">
      <c r="A92" s="72"/>
      <c r="B92" s="71"/>
      <c r="C92" s="79" t="s">
        <v>92</v>
      </c>
      <c r="D92" s="71"/>
      <c r="E92" s="21"/>
      <c r="F92" s="22"/>
      <c r="G92" s="21"/>
      <c r="H92" s="22"/>
      <c r="I92" s="21"/>
      <c r="J92" s="56"/>
      <c r="L92" s="50"/>
      <c r="M92" s="22"/>
      <c r="N92" s="21"/>
      <c r="O92" s="56"/>
    </row>
    <row r="93" spans="1:15" ht="13.35" customHeight="1" x14ac:dyDescent="0.5">
      <c r="A93" s="68" t="str">
        <f t="shared" ref="A93:A105" si="29">D93</f>
        <v>Interest Expense</v>
      </c>
      <c r="B93" s="69"/>
      <c r="C93" s="69"/>
      <c r="D93" s="84" t="s">
        <v>93</v>
      </c>
      <c r="E93" s="16">
        <f ca="1">+SUMIFS(IS_Reformat!$D$2:$D$2400,IS_Data!$C$2:$C$2400,'Summary P&amp;L'!$J$3,IS_Reformat!$B$2:$B$2400,'Summary P&amp;L'!$F$4,IS_Data!$A$2:$A$2400,'Summary P&amp;L'!$A93)</f>
        <v>0</v>
      </c>
      <c r="F93" s="19">
        <f t="shared" ref="F93:F105" ca="1" si="30">E93/E$10</f>
        <v>0</v>
      </c>
      <c r="G93" s="16">
        <f>+SUMIFS(IS_Reformat!$D$2:$D$2400,IS_Data!$C$2:$C$2400,'Summary P&amp;L'!$J$4,IS_Reformat!$B$2:$B$2400,'Summary P&amp;L'!$F$4,IS_Data!$A$2:$A$2400,'Summary P&amp;L'!$A93)</f>
        <v>0</v>
      </c>
      <c r="H93" s="19">
        <f t="shared" ref="H93:H105" ca="1" si="31">G93/G$10</f>
        <v>0</v>
      </c>
      <c r="I93" s="16">
        <f t="shared" ref="I93:I105" ca="1" si="32">+E93-G93</f>
        <v>0</v>
      </c>
      <c r="J93" s="55">
        <f t="shared" ref="J93:J105" ca="1" si="33">+IFERROR(I93/G93,0)</f>
        <v>0</v>
      </c>
      <c r="L93" s="48">
        <f ca="1">+SUMIFS(IS_Reformat!$E$2:$E$2400,IS_Data!$C$2:$C$2400,"Actuals",IS_Reformat!$B$2:$B$2400,'Summary P&amp;L'!$F$4,IS_Data!$A$2:$A$2400,'Summary P&amp;L'!$A93)</f>
        <v>0</v>
      </c>
      <c r="M93" s="19">
        <f t="shared" ref="M93:M105" ca="1" si="34">L93/L$10</f>
        <v>0</v>
      </c>
      <c r="N93" s="16">
        <f t="shared" ref="N93:N106" ca="1" si="35">+E93-L93</f>
        <v>0</v>
      </c>
      <c r="O93" s="55">
        <f t="shared" ref="O93:O106" ca="1" si="36">+IFERROR(N93/L93,0)</f>
        <v>0</v>
      </c>
    </row>
    <row r="94" spans="1:15" ht="13.35" customHeight="1" x14ac:dyDescent="0.5">
      <c r="A94" s="68" t="str">
        <f t="shared" si="29"/>
        <v>Bank Charges</v>
      </c>
      <c r="B94" s="69"/>
      <c r="C94" s="69"/>
      <c r="D94" s="84" t="s">
        <v>94</v>
      </c>
      <c r="E94" s="16">
        <f ca="1">+SUMIFS(IS_Reformat!$D$2:$D$2400,IS_Data!$C$2:$C$2400,'Summary P&amp;L'!$J$3,IS_Reformat!$B$2:$B$2400,'Summary P&amp;L'!$F$4,IS_Data!$A$2:$A$2400,'Summary P&amp;L'!$A94)</f>
        <v>101</v>
      </c>
      <c r="F94" s="19">
        <f t="shared" ca="1" si="30"/>
        <v>3.9419402932647463E-4</v>
      </c>
      <c r="G94" s="16">
        <f ca="1">+SUMIFS(IS_Reformat!$D$2:$D$2400,IS_Data!$C$2:$C$2400,'Summary P&amp;L'!$J$4,IS_Reformat!$B$2:$B$2400,'Summary P&amp;L'!$F$4,IS_Data!$A$2:$A$2400,'Summary P&amp;L'!$A94)</f>
        <v>25</v>
      </c>
      <c r="H94" s="19">
        <f t="shared" ca="1" si="31"/>
        <v>1.0036170357970124E-4</v>
      </c>
      <c r="I94" s="16">
        <f t="shared" ca="1" si="32"/>
        <v>76</v>
      </c>
      <c r="J94" s="55">
        <f t="shared" ca="1" si="33"/>
        <v>3.04</v>
      </c>
      <c r="L94" s="48">
        <f ca="1">+SUMIFS(IS_Reformat!$E$2:$E$2400,IS_Data!$C$2:$C$2400,"Actuals",IS_Reformat!$B$2:$B$2400,'Summary P&amp;L'!$F$4,IS_Data!$A$2:$A$2400,'Summary P&amp;L'!$A94)</f>
        <v>2</v>
      </c>
      <c r="M94" s="19">
        <f t="shared" ca="1" si="34"/>
        <v>8.8318157329965476E-6</v>
      </c>
      <c r="N94" s="16">
        <f t="shared" ca="1" si="35"/>
        <v>99</v>
      </c>
      <c r="O94" s="55">
        <f t="shared" ca="1" si="36"/>
        <v>49.5</v>
      </c>
    </row>
    <row r="95" spans="1:15" ht="13.35" customHeight="1" x14ac:dyDescent="0.5">
      <c r="A95" s="68" t="str">
        <f t="shared" si="29"/>
        <v>Dues and Subscriptions</v>
      </c>
      <c r="B95" s="69"/>
      <c r="C95" s="69"/>
      <c r="D95" s="84" t="s">
        <v>95</v>
      </c>
      <c r="E95" s="16">
        <f ca="1">+SUMIFS(IS_Reformat!$D$2:$D$2400,IS_Data!$C$2:$C$2400,'Summary P&amp;L'!$J$3,IS_Reformat!$B$2:$B$2400,'Summary P&amp;L'!$F$4,IS_Data!$A$2:$A$2400,'Summary P&amp;L'!$A95)</f>
        <v>0</v>
      </c>
      <c r="F95" s="19">
        <f t="shared" ca="1" si="30"/>
        <v>0</v>
      </c>
      <c r="G95" s="16">
        <f ca="1">+SUMIFS(IS_Reformat!$D$2:$D$2400,IS_Data!$C$2:$C$2400,'Summary P&amp;L'!$J$4,IS_Reformat!$B$2:$B$2400,'Summary P&amp;L'!$F$4,IS_Data!$A$2:$A$2400,'Summary P&amp;L'!$A95)</f>
        <v>125</v>
      </c>
      <c r="H95" s="19">
        <f t="shared" ca="1" si="31"/>
        <v>5.0180851789850627E-4</v>
      </c>
      <c r="I95" s="16">
        <f t="shared" ca="1" si="32"/>
        <v>-125</v>
      </c>
      <c r="J95" s="55">
        <f t="shared" ca="1" si="33"/>
        <v>-1</v>
      </c>
      <c r="L95" s="48">
        <f ca="1">+SUMIFS(IS_Reformat!$E$2:$E$2400,IS_Data!$C$2:$C$2400,"Actuals",IS_Reformat!$B$2:$B$2400,'Summary P&amp;L'!$F$4,IS_Data!$A$2:$A$2400,'Summary P&amp;L'!$A95)</f>
        <v>0</v>
      </c>
      <c r="M95" s="19">
        <f t="shared" ca="1" si="34"/>
        <v>0</v>
      </c>
      <c r="N95" s="16">
        <f t="shared" ca="1" si="35"/>
        <v>0</v>
      </c>
      <c r="O95" s="55">
        <f t="shared" ca="1" si="36"/>
        <v>0</v>
      </c>
    </row>
    <row r="96" spans="1:15" ht="13.35" customHeight="1" x14ac:dyDescent="0.5">
      <c r="A96" s="68" t="str">
        <f t="shared" si="29"/>
        <v>Market Viewpoint</v>
      </c>
      <c r="B96" s="69"/>
      <c r="C96" s="69"/>
      <c r="D96" s="84" t="s">
        <v>96</v>
      </c>
      <c r="E96" s="16">
        <f>+SUMIFS(IS_Reformat!$D$2:$D$2400,IS_Data!$C$2:$C$2400,'Summary P&amp;L'!$J$3,IS_Reformat!$B$2:$B$2400,'Summary P&amp;L'!$F$4,IS_Data!$A$2:$A$2400,'Summary P&amp;L'!$A96)</f>
        <v>0</v>
      </c>
      <c r="F96" s="19">
        <f t="shared" ca="1" si="30"/>
        <v>0</v>
      </c>
      <c r="G96" s="16">
        <f>+SUMIFS(IS_Reformat!$D$2:$D$2400,IS_Data!$C$2:$C$2400,'Summary P&amp;L'!$J$4,IS_Reformat!$B$2:$B$2400,'Summary P&amp;L'!$F$4,IS_Data!$A$2:$A$2400,'Summary P&amp;L'!$A96)</f>
        <v>0</v>
      </c>
      <c r="H96" s="19">
        <f t="shared" ca="1" si="31"/>
        <v>0</v>
      </c>
      <c r="I96" s="16">
        <f t="shared" si="32"/>
        <v>0</v>
      </c>
      <c r="J96" s="55">
        <f t="shared" si="33"/>
        <v>0</v>
      </c>
      <c r="L96" s="48">
        <f>+SUMIFS(IS_Reformat!$E$2:$E$2400,IS_Data!$C$2:$C$2400,"Actuals",IS_Reformat!$B$2:$B$2400,'Summary P&amp;L'!$F$4,IS_Data!$A$2:$A$2400,'Summary P&amp;L'!$A96)</f>
        <v>0</v>
      </c>
      <c r="M96" s="19">
        <f t="shared" ca="1" si="34"/>
        <v>0</v>
      </c>
      <c r="N96" s="16">
        <f t="shared" si="35"/>
        <v>0</v>
      </c>
      <c r="O96" s="55">
        <f t="shared" si="36"/>
        <v>0</v>
      </c>
    </row>
    <row r="97" spans="1:15" ht="13.35" customHeight="1" x14ac:dyDescent="0.5">
      <c r="A97" s="68" t="str">
        <f t="shared" si="29"/>
        <v>Payroll Processing</v>
      </c>
      <c r="B97" s="69"/>
      <c r="C97" s="69"/>
      <c r="D97" s="84" t="s">
        <v>97</v>
      </c>
      <c r="E97" s="16">
        <f ca="1">+SUMIFS(IS_Reformat!$D$2:$D$2400,IS_Data!$C$2:$C$2400,'Summary P&amp;L'!$J$3,IS_Reformat!$B$2:$B$2400,'Summary P&amp;L'!$F$4,IS_Data!$A$2:$A$2400,'Summary P&amp;L'!$A97)</f>
        <v>943</v>
      </c>
      <c r="F97" s="19">
        <f t="shared" ca="1" si="30"/>
        <v>3.6804452441075797E-3</v>
      </c>
      <c r="G97" s="16">
        <f ca="1">+SUMIFS(IS_Reformat!$D$2:$D$2400,IS_Data!$C$2:$C$2400,'Summary P&amp;L'!$J$4,IS_Reformat!$B$2:$B$2400,'Summary P&amp;L'!$F$4,IS_Data!$A$2:$A$2400,'Summary P&amp;L'!$A97)</f>
        <v>900</v>
      </c>
      <c r="H97" s="19">
        <f t="shared" ca="1" si="31"/>
        <v>3.6130213288692449E-3</v>
      </c>
      <c r="I97" s="16">
        <f t="shared" ca="1" si="32"/>
        <v>43</v>
      </c>
      <c r="J97" s="55">
        <f t="shared" ca="1" si="33"/>
        <v>4.777777777777778E-2</v>
      </c>
      <c r="L97" s="48">
        <f ca="1">+SUMIFS(IS_Reformat!$E$2:$E$2400,IS_Data!$C$2:$C$2400,"Actuals",IS_Reformat!$B$2:$B$2400,'Summary P&amp;L'!$F$4,IS_Data!$A$2:$A$2400,'Summary P&amp;L'!$A97)</f>
        <v>1029</v>
      </c>
      <c r="M97" s="19">
        <f t="shared" ca="1" si="34"/>
        <v>4.5439691946267237E-3</v>
      </c>
      <c r="N97" s="16">
        <f t="shared" ca="1" si="35"/>
        <v>-86</v>
      </c>
      <c r="O97" s="55">
        <f t="shared" ca="1" si="36"/>
        <v>-8.3576287657920315E-2</v>
      </c>
    </row>
    <row r="98" spans="1:15" ht="13.35" customHeight="1" x14ac:dyDescent="0.5">
      <c r="A98" s="68" t="str">
        <f t="shared" si="29"/>
        <v>Travel</v>
      </c>
      <c r="B98" s="69"/>
      <c r="C98" s="69"/>
      <c r="D98" s="84" t="s">
        <v>98</v>
      </c>
      <c r="E98" s="16">
        <f ca="1">+SUMIFS(IS_Reformat!$D$2:$D$2400,IS_Data!$C$2:$C$2400,'Summary P&amp;L'!$J$3,IS_Reformat!$B$2:$B$2400,'Summary P&amp;L'!$F$4,IS_Data!$A$2:$A$2400,'Summary P&amp;L'!$A98)</f>
        <v>0</v>
      </c>
      <c r="F98" s="19">
        <f t="shared" ca="1" si="30"/>
        <v>0</v>
      </c>
      <c r="G98" s="16">
        <f ca="1">+SUMIFS(IS_Reformat!$D$2:$D$2400,IS_Data!$C$2:$C$2400,'Summary P&amp;L'!$J$4,IS_Reformat!$B$2:$B$2400,'Summary P&amp;L'!$F$4,IS_Data!$A$2:$A$2400,'Summary P&amp;L'!$A98)</f>
        <v>0</v>
      </c>
      <c r="H98" s="19">
        <f t="shared" ca="1" si="31"/>
        <v>0</v>
      </c>
      <c r="I98" s="16">
        <f t="shared" ca="1" si="32"/>
        <v>0</v>
      </c>
      <c r="J98" s="55">
        <f t="shared" ca="1" si="33"/>
        <v>0</v>
      </c>
      <c r="L98" s="48">
        <f ca="1">+SUMIFS(IS_Reformat!$E$2:$E$2400,IS_Data!$C$2:$C$2400,"Actuals",IS_Reformat!$B$2:$B$2400,'Summary P&amp;L'!$F$4,IS_Data!$A$2:$A$2400,'Summary P&amp;L'!$A98)</f>
        <v>0</v>
      </c>
      <c r="M98" s="19">
        <f t="shared" ca="1" si="34"/>
        <v>0</v>
      </c>
      <c r="N98" s="16">
        <f t="shared" ca="1" si="35"/>
        <v>0</v>
      </c>
      <c r="O98" s="55">
        <f t="shared" ca="1" si="36"/>
        <v>0</v>
      </c>
    </row>
    <row r="99" spans="1:15" ht="13.35" customHeight="1" x14ac:dyDescent="0.5">
      <c r="A99" s="68" t="str">
        <f t="shared" si="29"/>
        <v>Meals and Entertainment</v>
      </c>
      <c r="B99" s="69"/>
      <c r="C99" s="69"/>
      <c r="D99" s="84" t="s">
        <v>99</v>
      </c>
      <c r="E99" s="16">
        <f>+SUMIFS(IS_Reformat!$D$2:$D$2400,IS_Data!$C$2:$C$2400,'Summary P&amp;L'!$J$3,IS_Reformat!$B$2:$B$2400,'Summary P&amp;L'!$F$4,IS_Data!$A$2:$A$2400,'Summary P&amp;L'!$A99)</f>
        <v>0</v>
      </c>
      <c r="F99" s="19">
        <f t="shared" ca="1" si="30"/>
        <v>0</v>
      </c>
      <c r="G99" s="16">
        <f>+SUMIFS(IS_Reformat!$D$2:$D$2400,IS_Data!$C$2:$C$2400,'Summary P&amp;L'!$J$4,IS_Reformat!$B$2:$B$2400,'Summary P&amp;L'!$F$4,IS_Data!$A$2:$A$2400,'Summary P&amp;L'!$A99)</f>
        <v>0</v>
      </c>
      <c r="H99" s="19">
        <f t="shared" ca="1" si="31"/>
        <v>0</v>
      </c>
      <c r="I99" s="16">
        <f t="shared" si="32"/>
        <v>0</v>
      </c>
      <c r="J99" s="55">
        <f t="shared" si="33"/>
        <v>0</v>
      </c>
      <c r="L99" s="48">
        <f>+SUMIFS(IS_Reformat!$E$2:$E$2400,IS_Data!$C$2:$C$2400,"Actuals",IS_Reformat!$B$2:$B$2400,'Summary P&amp;L'!$F$4,IS_Data!$A$2:$A$2400,'Summary P&amp;L'!$A99)</f>
        <v>0</v>
      </c>
      <c r="M99" s="19">
        <f t="shared" ca="1" si="34"/>
        <v>0</v>
      </c>
      <c r="N99" s="16">
        <f t="shared" si="35"/>
        <v>0</v>
      </c>
      <c r="O99" s="55">
        <f t="shared" si="36"/>
        <v>0</v>
      </c>
    </row>
    <row r="100" spans="1:15" ht="13.35" customHeight="1" x14ac:dyDescent="0.5">
      <c r="A100" s="68" t="str">
        <f t="shared" si="29"/>
        <v>Vehicle Expenses</v>
      </c>
      <c r="B100" s="69"/>
      <c r="C100" s="69"/>
      <c r="D100" s="84" t="s">
        <v>100</v>
      </c>
      <c r="E100" s="16">
        <f ca="1">+SUMIFS(IS_Reformat!$D$2:$D$2400,IS_Data!$C$2:$C$2400,'Summary P&amp;L'!$J$3,IS_Reformat!$B$2:$B$2400,'Summary P&amp;L'!$F$4,IS_Data!$A$2:$A$2400,'Summary P&amp;L'!$A100)</f>
        <v>103</v>
      </c>
      <c r="F100" s="19">
        <f t="shared" ca="1" si="30"/>
        <v>4.0199985168937511E-4</v>
      </c>
      <c r="G100" s="16">
        <f>+SUMIFS(IS_Reformat!$D$2:$D$2400,IS_Data!$C$2:$C$2400,'Summary P&amp;L'!$J$4,IS_Reformat!$B$2:$B$2400,'Summary P&amp;L'!$F$4,IS_Data!$A$2:$A$2400,'Summary P&amp;L'!$A100)</f>
        <v>0</v>
      </c>
      <c r="H100" s="19">
        <f t="shared" ca="1" si="31"/>
        <v>0</v>
      </c>
      <c r="I100" s="16">
        <f t="shared" ca="1" si="32"/>
        <v>103</v>
      </c>
      <c r="J100" s="55">
        <f t="shared" ca="1" si="33"/>
        <v>0</v>
      </c>
      <c r="L100" s="48">
        <f ca="1">+SUMIFS(IS_Reformat!$E$2:$E$2400,IS_Data!$C$2:$C$2400,"Actuals",IS_Reformat!$B$2:$B$2400,'Summary P&amp;L'!$F$4,IS_Data!$A$2:$A$2400,'Summary P&amp;L'!$A100)</f>
        <v>66</v>
      </c>
      <c r="M100" s="19">
        <f t="shared" ca="1" si="34"/>
        <v>2.9144991918888602E-4</v>
      </c>
      <c r="N100" s="16">
        <f t="shared" ca="1" si="35"/>
        <v>37</v>
      </c>
      <c r="O100" s="55">
        <f t="shared" ca="1" si="36"/>
        <v>0.56060606060606055</v>
      </c>
    </row>
    <row r="101" spans="1:15" ht="13.35" customHeight="1" x14ac:dyDescent="0.5">
      <c r="A101" s="68" t="str">
        <f t="shared" si="29"/>
        <v>Office</v>
      </c>
      <c r="B101" s="69"/>
      <c r="C101" s="69"/>
      <c r="D101" s="84" t="s">
        <v>101</v>
      </c>
      <c r="E101" s="16">
        <f ca="1">+SUMIFS(IS_Reformat!$D$2:$D$2400,IS_Data!$C$2:$C$2400,'Summary P&amp;L'!$J$3,IS_Reformat!$B$2:$B$2400,'Summary P&amp;L'!$F$4,IS_Data!$A$2:$A$2400,'Summary P&amp;L'!$A101)</f>
        <v>121</v>
      </c>
      <c r="F101" s="19">
        <f t="shared" ca="1" si="30"/>
        <v>4.7225225295547947E-4</v>
      </c>
      <c r="G101" s="16">
        <f ca="1">+SUMIFS(IS_Reformat!$D$2:$D$2400,IS_Data!$C$2:$C$2400,'Summary P&amp;L'!$J$4,IS_Reformat!$B$2:$B$2400,'Summary P&amp;L'!$F$4,IS_Data!$A$2:$A$2400,'Summary P&amp;L'!$A101)</f>
        <v>800</v>
      </c>
      <c r="H101" s="19">
        <f t="shared" ca="1" si="31"/>
        <v>3.2115745145504396E-3</v>
      </c>
      <c r="I101" s="16">
        <f t="shared" ca="1" si="32"/>
        <v>-679</v>
      </c>
      <c r="J101" s="55">
        <f t="shared" ca="1" si="33"/>
        <v>-0.84875</v>
      </c>
      <c r="L101" s="48">
        <f ca="1">+SUMIFS(IS_Reformat!$E$2:$E$2400,IS_Data!$C$2:$C$2400,"Actuals",IS_Reformat!$B$2:$B$2400,'Summary P&amp;L'!$F$4,IS_Data!$A$2:$A$2400,'Summary P&amp;L'!$A101)</f>
        <v>137</v>
      </c>
      <c r="M101" s="19">
        <f t="shared" ca="1" si="34"/>
        <v>6.0497937771026341E-4</v>
      </c>
      <c r="N101" s="16">
        <f t="shared" ca="1" si="35"/>
        <v>-16</v>
      </c>
      <c r="O101" s="55">
        <f t="shared" ca="1" si="36"/>
        <v>-0.11678832116788321</v>
      </c>
    </row>
    <row r="102" spans="1:15" ht="13.35" customHeight="1" x14ac:dyDescent="0.5">
      <c r="A102" s="68" t="str">
        <f t="shared" si="29"/>
        <v>Computer &amp; IT</v>
      </c>
      <c r="B102" s="69"/>
      <c r="C102" s="69"/>
      <c r="D102" s="84" t="s">
        <v>102</v>
      </c>
      <c r="E102" s="16">
        <f ca="1">+SUMIFS(IS_Reformat!$D$2:$D$2400,IS_Data!$C$2:$C$2400,'Summary P&amp;L'!$J$3,IS_Reformat!$B$2:$B$2400,'Summary P&amp;L'!$F$4,IS_Data!$A$2:$A$2400,'Summary P&amp;L'!$A102)</f>
        <v>305</v>
      </c>
      <c r="F102" s="19">
        <f t="shared" ca="1" si="30"/>
        <v>1.1903879103423243E-3</v>
      </c>
      <c r="G102" s="16">
        <f ca="1">+SUMIFS(IS_Reformat!$D$2:$D$2400,IS_Data!$C$2:$C$2400,'Summary P&amp;L'!$J$4,IS_Reformat!$B$2:$B$2400,'Summary P&amp;L'!$F$4,IS_Data!$A$2:$A$2400,'Summary P&amp;L'!$A102)</f>
        <v>600</v>
      </c>
      <c r="H102" s="19">
        <f t="shared" ca="1" si="31"/>
        <v>2.4086808859128299E-3</v>
      </c>
      <c r="I102" s="16">
        <f t="shared" ca="1" si="32"/>
        <v>-295</v>
      </c>
      <c r="J102" s="55">
        <f t="shared" ca="1" si="33"/>
        <v>-0.49166666666666664</v>
      </c>
      <c r="L102" s="48">
        <f ca="1">+SUMIFS(IS_Reformat!$E$2:$E$2400,IS_Data!$C$2:$C$2400,"Actuals",IS_Reformat!$B$2:$B$2400,'Summary P&amp;L'!$F$4,IS_Data!$A$2:$A$2400,'Summary P&amp;L'!$A102)</f>
        <v>532</v>
      </c>
      <c r="M102" s="19">
        <f t="shared" ca="1" si="34"/>
        <v>2.3492629849770816E-3</v>
      </c>
      <c r="N102" s="16">
        <f t="shared" ca="1" si="35"/>
        <v>-227</v>
      </c>
      <c r="O102" s="55">
        <f t="shared" ca="1" si="36"/>
        <v>-0.42669172932330829</v>
      </c>
    </row>
    <row r="103" spans="1:15" ht="13.35" customHeight="1" x14ac:dyDescent="0.5">
      <c r="A103" s="68" t="str">
        <f t="shared" si="29"/>
        <v>Professional Fees</v>
      </c>
      <c r="B103" s="69"/>
      <c r="C103" s="69"/>
      <c r="D103" s="84" t="s">
        <v>103</v>
      </c>
      <c r="E103" s="16">
        <f ca="1">+SUMIFS(IS_Reformat!$D$2:$D$2400,IS_Data!$C$2:$C$2400,'Summary P&amp;L'!$J$3,IS_Reformat!$B$2:$B$2400,'Summary P&amp;L'!$F$4,IS_Data!$A$2:$A$2400,'Summary P&amp;L'!$A103)</f>
        <v>1350</v>
      </c>
      <c r="F103" s="19">
        <f t="shared" ca="1" si="30"/>
        <v>5.2689300949578287E-3</v>
      </c>
      <c r="G103" s="16">
        <f ca="1">+SUMIFS(IS_Reformat!$D$2:$D$2400,IS_Data!$C$2:$C$2400,'Summary P&amp;L'!$J$4,IS_Reformat!$B$2:$B$2400,'Summary P&amp;L'!$F$4,IS_Data!$A$2:$A$2400,'Summary P&amp;L'!$A103)</f>
        <v>2200</v>
      </c>
      <c r="H103" s="19">
        <f t="shared" ca="1" si="31"/>
        <v>8.83182991501371E-3</v>
      </c>
      <c r="I103" s="16">
        <f t="shared" ca="1" si="32"/>
        <v>-850</v>
      </c>
      <c r="J103" s="55">
        <f t="shared" ca="1" si="33"/>
        <v>-0.38636363636363635</v>
      </c>
      <c r="L103" s="48">
        <f ca="1">+SUMIFS(IS_Reformat!$E$2:$E$2400,IS_Data!$C$2:$C$2400,"Actuals",IS_Reformat!$B$2:$B$2400,'Summary P&amp;L'!$F$4,IS_Data!$A$2:$A$2400,'Summary P&amp;L'!$A103)</f>
        <v>0</v>
      </c>
      <c r="M103" s="19">
        <f t="shared" ca="1" si="34"/>
        <v>0</v>
      </c>
      <c r="N103" s="16">
        <f t="shared" ca="1" si="35"/>
        <v>1350</v>
      </c>
      <c r="O103" s="55">
        <f t="shared" ca="1" si="36"/>
        <v>0</v>
      </c>
    </row>
    <row r="104" spans="1:15" ht="13.35" customHeight="1" x14ac:dyDescent="0.5">
      <c r="A104" s="68" t="str">
        <f t="shared" si="29"/>
        <v>Insurance - Life</v>
      </c>
      <c r="B104" s="69"/>
      <c r="C104" s="69"/>
      <c r="D104" s="84" t="s">
        <v>104</v>
      </c>
      <c r="E104" s="16">
        <f>+SUMIFS(IS_Reformat!$D$2:$D$2400,IS_Data!$C$2:$C$2400,'Summary P&amp;L'!$J$3,IS_Reformat!$B$2:$B$2400,'Summary P&amp;L'!$F$4,IS_Data!$A$2:$A$2400,'Summary P&amp;L'!$A104)</f>
        <v>0</v>
      </c>
      <c r="F104" s="19">
        <f t="shared" ca="1" si="30"/>
        <v>0</v>
      </c>
      <c r="G104" s="16">
        <f>+SUMIFS(IS_Reformat!$D$2:$D$2400,IS_Data!$C$2:$C$2400,'Summary P&amp;L'!$J$4,IS_Reformat!$B$2:$B$2400,'Summary P&amp;L'!$F$4,IS_Data!$A$2:$A$2400,'Summary P&amp;L'!$A104)</f>
        <v>0</v>
      </c>
      <c r="H104" s="19">
        <f t="shared" ca="1" si="31"/>
        <v>0</v>
      </c>
      <c r="I104" s="16">
        <f t="shared" si="32"/>
        <v>0</v>
      </c>
      <c r="J104" s="55">
        <f t="shared" si="33"/>
        <v>0</v>
      </c>
      <c r="L104" s="48">
        <f>+SUMIFS(IS_Reformat!$E$2:$E$2400,IS_Data!$C$2:$C$2400,"Actuals",IS_Reformat!$B$2:$B$2400,'Summary P&amp;L'!$F$4,IS_Data!$A$2:$A$2400,'Summary P&amp;L'!$A104)</f>
        <v>0</v>
      </c>
      <c r="M104" s="19">
        <f t="shared" ca="1" si="34"/>
        <v>0</v>
      </c>
      <c r="N104" s="16">
        <f t="shared" si="35"/>
        <v>0</v>
      </c>
      <c r="O104" s="55">
        <f t="shared" si="36"/>
        <v>0</v>
      </c>
    </row>
    <row r="105" spans="1:15" ht="13.35" customHeight="1" x14ac:dyDescent="0.5">
      <c r="A105" s="68" t="str">
        <f t="shared" si="29"/>
        <v>Miscellaneous</v>
      </c>
      <c r="B105" s="69"/>
      <c r="C105" s="69"/>
      <c r="D105" s="84" t="s">
        <v>105</v>
      </c>
      <c r="E105" s="16">
        <f>+SUMIFS(IS_Reformat!$D$2:$D$2400,IS_Data!$C$2:$C$2400,'Summary P&amp;L'!$J$3,IS_Reformat!$B$2:$B$2400,'Summary P&amp;L'!$F$4,IS_Data!$A$2:$A$2400,'Summary P&amp;L'!$A105)</f>
        <v>0</v>
      </c>
      <c r="F105" s="19">
        <f t="shared" ca="1" si="30"/>
        <v>0</v>
      </c>
      <c r="G105" s="16">
        <f>+SUMIFS(IS_Reformat!$D$2:$D$2400,IS_Data!$C$2:$C$2400,'Summary P&amp;L'!$J$4,IS_Reformat!$B$2:$B$2400,'Summary P&amp;L'!$F$4,IS_Data!$A$2:$A$2400,'Summary P&amp;L'!$A105)</f>
        <v>0</v>
      </c>
      <c r="H105" s="19">
        <f t="shared" ca="1" si="31"/>
        <v>0</v>
      </c>
      <c r="I105" s="16">
        <f t="shared" si="32"/>
        <v>0</v>
      </c>
      <c r="J105" s="55">
        <f t="shared" si="33"/>
        <v>0</v>
      </c>
      <c r="L105" s="48">
        <f>+SUMIFS(IS_Reformat!$E$2:$E$2400,IS_Data!$C$2:$C$2400,"Actuals",IS_Reformat!$B$2:$B$2400,'Summary P&amp;L'!$F$4,IS_Data!$A$2:$A$2400,'Summary P&amp;L'!$A105)</f>
        <v>0</v>
      </c>
      <c r="M105" s="19">
        <f t="shared" ca="1" si="34"/>
        <v>0</v>
      </c>
      <c r="N105" s="16">
        <f t="shared" si="35"/>
        <v>0</v>
      </c>
      <c r="O105" s="55">
        <f t="shared" si="36"/>
        <v>0</v>
      </c>
    </row>
    <row r="106" spans="1:15" ht="13.35" customHeight="1" x14ac:dyDescent="0.5">
      <c r="A106" s="68"/>
      <c r="B106" s="69"/>
      <c r="C106" s="76" t="s">
        <v>106</v>
      </c>
      <c r="D106" s="74"/>
      <c r="E106" s="29">
        <f ca="1">SUM(E93:E105)</f>
        <v>2923</v>
      </c>
      <c r="F106" s="31">
        <f ca="1">E106/E10</f>
        <v>1.1408209383379062E-2</v>
      </c>
      <c r="G106" s="29">
        <f ca="1">SUM(G93:G105)</f>
        <v>4650</v>
      </c>
      <c r="H106" s="31">
        <f ca="1">G106/G10</f>
        <v>1.866727686582443E-2</v>
      </c>
      <c r="I106" s="29">
        <f ca="1">J106*$E$10</f>
        <v>-1859.9110112846697</v>
      </c>
      <c r="J106" s="99">
        <f ca="1">F106-H106</f>
        <v>-7.2590674824453676E-3</v>
      </c>
      <c r="L106" s="30">
        <f ca="1">SUM(L93:L105)</f>
        <v>1766</v>
      </c>
      <c r="M106" s="31">
        <f ca="1">L106/L10</f>
        <v>7.7984932922359508E-3</v>
      </c>
      <c r="N106" s="29">
        <f t="shared" ca="1" si="35"/>
        <v>1157</v>
      </c>
      <c r="O106" s="99">
        <f t="shared" ca="1" si="36"/>
        <v>0.6551528878822197</v>
      </c>
    </row>
    <row r="107" spans="1:15" ht="5.25" customHeight="1" x14ac:dyDescent="0.5">
      <c r="A107" s="85"/>
      <c r="B107" s="85">
        <v>13</v>
      </c>
      <c r="C107" s="69"/>
      <c r="D107" s="69"/>
      <c r="F107" s="25"/>
      <c r="H107" s="25"/>
      <c r="J107" s="57"/>
      <c r="L107" s="52"/>
      <c r="M107" s="25"/>
      <c r="O107" s="57"/>
    </row>
    <row r="108" spans="1:15" s="9" customFormat="1" ht="13.5" customHeight="1" x14ac:dyDescent="0.45">
      <c r="A108" s="72"/>
      <c r="B108" s="71"/>
      <c r="C108" s="79" t="s">
        <v>107</v>
      </c>
      <c r="D108" s="71"/>
      <c r="E108" s="21"/>
      <c r="F108" s="22"/>
      <c r="G108" s="21"/>
      <c r="H108" s="22"/>
      <c r="I108" s="21"/>
      <c r="J108" s="56"/>
      <c r="L108" s="50"/>
      <c r="M108" s="22"/>
      <c r="N108" s="21"/>
      <c r="O108" s="56"/>
    </row>
    <row r="109" spans="1:15" ht="13.35" customHeight="1" x14ac:dyDescent="0.5">
      <c r="A109" s="68" t="str">
        <f>D109</f>
        <v>Advertising/Promotion (Local)</v>
      </c>
      <c r="B109" s="69"/>
      <c r="C109" s="69"/>
      <c r="D109" s="84" t="s">
        <v>108</v>
      </c>
      <c r="E109" s="16">
        <f ca="1">+SUMIFS(IS_Reformat!$D$2:$D$2400,IS_Data!$C$2:$C$2400,'Summary P&amp;L'!$J$3,IS_Reformat!$B$2:$B$2400,'Summary P&amp;L'!$F$4,IS_Data!$A$2:$A$2400,'Summary P&amp;L'!$A109)</f>
        <v>1723</v>
      </c>
      <c r="F109" s="19">
        <f ca="1">E109/E$10</f>
        <v>6.7247159656387704E-3</v>
      </c>
      <c r="G109" s="16">
        <f ca="1">+SUMIFS(IS_Reformat!$D$2:$D$2400,IS_Data!$C$2:$C$2400,'Summary P&amp;L'!$J$4,IS_Reformat!$B$2:$B$2400,'Summary P&amp;L'!$F$4,IS_Data!$A$2:$A$2400,'Summary P&amp;L'!$A109)</f>
        <v>2490.9899999999998</v>
      </c>
      <c r="H109" s="19">
        <f ca="1">G109/G$10</f>
        <v>9.9999999999999985E-3</v>
      </c>
      <c r="I109" s="16">
        <f ca="1">+E109-G109</f>
        <v>-767.98999999999978</v>
      </c>
      <c r="J109" s="55">
        <f ca="1">+IFERROR(I109/G109,0)</f>
        <v>-0.30830713892869899</v>
      </c>
      <c r="L109" s="48">
        <f ca="1">+SUMIFS(IS_Reformat!$E$2:$E$2400,IS_Data!$C$2:$C$2400,"Actuals",IS_Reformat!$B$2:$B$2400,'Summary P&amp;L'!$F$4,IS_Data!$A$2:$A$2400,'Summary P&amp;L'!$A109)</f>
        <v>1005</v>
      </c>
      <c r="M109" s="19">
        <f ca="1">L109/L$10</f>
        <v>4.4379874058307648E-3</v>
      </c>
      <c r="N109" s="16">
        <f ca="1">+E109-L109</f>
        <v>718</v>
      </c>
      <c r="O109" s="55">
        <f ca="1">+IFERROR(N109/L109,0)</f>
        <v>0.71442786069651742</v>
      </c>
    </row>
    <row r="110" spans="1:15" ht="13.35" customHeight="1" x14ac:dyDescent="0.5">
      <c r="A110" s="68" t="str">
        <f>D110</f>
        <v>Promotion</v>
      </c>
      <c r="B110" s="69"/>
      <c r="C110" s="69"/>
      <c r="D110" s="84" t="s">
        <v>109</v>
      </c>
      <c r="E110" s="16">
        <f ca="1">+SUMIFS(IS_Reformat!$D$2:$D$2400,IS_Data!$C$2:$C$2400,'Summary P&amp;L'!$J$3,IS_Reformat!$B$2:$B$2400,'Summary P&amp;L'!$F$4,IS_Data!$A$2:$A$2400,'Summary P&amp;L'!$A110)</f>
        <v>1324</v>
      </c>
      <c r="F110" s="19">
        <f ca="1">E110/E$10</f>
        <v>5.1674544042401224E-3</v>
      </c>
      <c r="G110" s="16">
        <f ca="1">+SUMIFS(IS_Reformat!$D$2:$D$2400,IS_Data!$C$2:$C$2400,'Summary P&amp;L'!$J$4,IS_Reformat!$B$2:$B$2400,'Summary P&amp;L'!$F$4,IS_Data!$A$2:$A$2400,'Summary P&amp;L'!$A110)</f>
        <v>1300</v>
      </c>
      <c r="H110" s="19">
        <f ca="1">G110/G$10</f>
        <v>5.2188085861444647E-3</v>
      </c>
      <c r="I110" s="16">
        <f ca="1">+E110-G110</f>
        <v>24</v>
      </c>
      <c r="J110" s="55">
        <f ca="1">+IFERROR(I110/G110,0)</f>
        <v>1.8461538461538463E-2</v>
      </c>
      <c r="L110" s="48">
        <f ca="1">+SUMIFS(IS_Reformat!$E$2:$E$2400,IS_Data!$C$2:$C$2400,"Actuals",IS_Reformat!$B$2:$B$2400,'Summary P&amp;L'!$F$4,IS_Data!$A$2:$A$2400,'Summary P&amp;L'!$A110)</f>
        <v>369</v>
      </c>
      <c r="M110" s="19">
        <f ca="1">L110/L$10</f>
        <v>1.6294700027378629E-3</v>
      </c>
      <c r="N110" s="16">
        <f ca="1">+E110-L110</f>
        <v>955</v>
      </c>
      <c r="O110" s="55">
        <f ca="1">+IFERROR(N110/L110,0)</f>
        <v>2.5880758807588076</v>
      </c>
    </row>
    <row r="111" spans="1:15" ht="13.35" customHeight="1" x14ac:dyDescent="0.5">
      <c r="A111" s="68" t="str">
        <f>D111</f>
        <v>Entertainment</v>
      </c>
      <c r="B111" s="69"/>
      <c r="C111" s="69"/>
      <c r="D111" s="84" t="s">
        <v>110</v>
      </c>
      <c r="E111" s="16">
        <f ca="1">+SUMIFS(IS_Reformat!$D$2:$D$2400,IS_Data!$C$2:$C$2400,'Summary P&amp;L'!$J$3,IS_Reformat!$B$2:$B$2400,'Summary P&amp;L'!$F$4,IS_Data!$A$2:$A$2400,'Summary P&amp;L'!$A111)</f>
        <v>1960</v>
      </c>
      <c r="F111" s="19">
        <f ca="1">E111/E$10</f>
        <v>7.6497059156424773E-3</v>
      </c>
      <c r="G111" s="16">
        <f ca="1">+SUMIFS(IS_Reformat!$D$2:$D$2400,IS_Data!$C$2:$C$2400,'Summary P&amp;L'!$J$4,IS_Reformat!$B$2:$B$2400,'Summary P&amp;L'!$F$4,IS_Data!$A$2:$A$2400,'Summary P&amp;L'!$A111)</f>
        <v>2100</v>
      </c>
      <c r="H111" s="19">
        <f ca="1">G111/G$10</f>
        <v>8.4303831006949052E-3</v>
      </c>
      <c r="I111" s="16">
        <f ca="1">+E111-G111</f>
        <v>-140</v>
      </c>
      <c r="J111" s="55">
        <f ca="1">+IFERROR(I111/G111,0)</f>
        <v>-6.6666666666666666E-2</v>
      </c>
      <c r="L111" s="48">
        <f ca="1">+SUMIFS(IS_Reformat!$E$2:$E$2400,IS_Data!$C$2:$C$2400,"Actuals",IS_Reformat!$B$2:$B$2400,'Summary P&amp;L'!$F$4,IS_Data!$A$2:$A$2400,'Summary P&amp;L'!$A111)</f>
        <v>1760</v>
      </c>
      <c r="M111" s="19">
        <f ca="1">L111/L$10</f>
        <v>7.7719978450369615E-3</v>
      </c>
      <c r="N111" s="16">
        <f ca="1">+E111-L111</f>
        <v>200</v>
      </c>
      <c r="O111" s="55">
        <f ca="1">+IFERROR(N111/L111,0)</f>
        <v>0.11363636363636363</v>
      </c>
    </row>
    <row r="112" spans="1:15" ht="13.35" customHeight="1" x14ac:dyDescent="0.5">
      <c r="A112" s="68" t="str">
        <f>D112</f>
        <v>Donations</v>
      </c>
      <c r="B112" s="69"/>
      <c r="C112" s="69"/>
      <c r="D112" s="84" t="s">
        <v>111</v>
      </c>
      <c r="E112" s="16">
        <f ca="1">+SUMIFS(IS_Reformat!$D$2:$D$2400,IS_Data!$C$2:$C$2400,'Summary P&amp;L'!$J$3,IS_Reformat!$B$2:$B$2400,'Summary P&amp;L'!$F$4,IS_Data!$A$2:$A$2400,'Summary P&amp;L'!$A112)</f>
        <v>275</v>
      </c>
      <c r="F112" s="19">
        <f ca="1">E112/E$10</f>
        <v>1.073300574898817E-3</v>
      </c>
      <c r="G112" s="16">
        <f ca="1">+SUMIFS(IS_Reformat!$D$2:$D$2400,IS_Data!$C$2:$C$2400,'Summary P&amp;L'!$J$4,IS_Reformat!$B$2:$B$2400,'Summary P&amp;L'!$F$4,IS_Data!$A$2:$A$2400,'Summary P&amp;L'!$A112)</f>
        <v>300</v>
      </c>
      <c r="H112" s="19">
        <f ca="1">G112/G$10</f>
        <v>1.204340442956415E-3</v>
      </c>
      <c r="I112" s="16">
        <f ca="1">+E112-G112</f>
        <v>-25</v>
      </c>
      <c r="J112" s="55">
        <f ca="1">+IFERROR(I112/G112,0)</f>
        <v>-8.3333333333333329E-2</v>
      </c>
      <c r="L112" s="48">
        <f ca="1">+SUMIFS(IS_Reformat!$E$2:$E$2400,IS_Data!$C$2:$C$2400,"Actuals",IS_Reformat!$B$2:$B$2400,'Summary P&amp;L'!$F$4,IS_Data!$A$2:$A$2400,'Summary P&amp;L'!$A112)</f>
        <v>580</v>
      </c>
      <c r="M112" s="19">
        <f ca="1">L112/L$10</f>
        <v>2.5612265625689985E-3</v>
      </c>
      <c r="N112" s="16">
        <f ca="1">+E112-L112</f>
        <v>-305</v>
      </c>
      <c r="O112" s="55">
        <f ca="1">+IFERROR(N112/L112,0)</f>
        <v>-0.52586206896551724</v>
      </c>
    </row>
    <row r="113" spans="1:18" ht="13.35" customHeight="1" x14ac:dyDescent="0.5">
      <c r="A113" s="68"/>
      <c r="B113" s="69"/>
      <c r="C113" s="76" t="s">
        <v>112</v>
      </c>
      <c r="D113" s="74"/>
      <c r="E113" s="29">
        <f ca="1">SUM(E109:E112)</f>
        <v>5282</v>
      </c>
      <c r="F113" s="31">
        <f ca="1">E113/E10</f>
        <v>2.0615176860420189E-2</v>
      </c>
      <c r="G113" s="29">
        <f ca="1">SUM(G109:G112)</f>
        <v>6190.99</v>
      </c>
      <c r="H113" s="31">
        <f ca="1">G113/G10</f>
        <v>2.4853532129795783E-2</v>
      </c>
      <c r="I113" s="29">
        <f ca="1">J113*$E$10</f>
        <v>-1085.9471487641454</v>
      </c>
      <c r="J113" s="99">
        <f ca="1">F113-H113</f>
        <v>-4.238355269375594E-3</v>
      </c>
      <c r="L113" s="30">
        <f ca="1">SUM(L109:L112)</f>
        <v>3714</v>
      </c>
      <c r="M113" s="31">
        <f ca="1">L113/L10</f>
        <v>1.6400681816174587E-2</v>
      </c>
      <c r="N113" s="134">
        <f ca="1">+E113-L113</f>
        <v>1568</v>
      </c>
      <c r="O113" s="99">
        <f ca="1">+IFERROR(N113/L113,0)</f>
        <v>0.42218632202477113</v>
      </c>
    </row>
    <row r="114" spans="1:18" ht="5.25" customHeight="1" x14ac:dyDescent="0.5">
      <c r="A114" s="85" t="s">
        <v>113</v>
      </c>
      <c r="B114" s="85">
        <v>13</v>
      </c>
      <c r="C114" s="69"/>
      <c r="D114" s="69"/>
      <c r="F114" s="25"/>
      <c r="H114" s="25"/>
      <c r="J114" s="57"/>
      <c r="L114" s="52"/>
      <c r="M114" s="25"/>
      <c r="O114" s="57"/>
    </row>
    <row r="115" spans="1:18" s="9" customFormat="1" ht="13.5" customHeight="1" x14ac:dyDescent="0.45">
      <c r="A115" s="72"/>
      <c r="B115" s="71"/>
      <c r="C115" s="79" t="s">
        <v>114</v>
      </c>
      <c r="D115" s="71"/>
      <c r="E115" s="21"/>
      <c r="F115" s="22"/>
      <c r="G115" s="21"/>
      <c r="H115" s="22"/>
      <c r="I115" s="21"/>
      <c r="J115" s="56"/>
      <c r="L115" s="50"/>
      <c r="M115" s="22"/>
      <c r="N115" s="21"/>
      <c r="O115" s="56"/>
    </row>
    <row r="116" spans="1:18" ht="13.35" customHeight="1" x14ac:dyDescent="0.5">
      <c r="A116" s="68" t="str">
        <f>D116</f>
        <v>Rent - Store</v>
      </c>
      <c r="B116" s="69"/>
      <c r="C116" s="69"/>
      <c r="D116" s="84" t="s">
        <v>115</v>
      </c>
      <c r="E116" s="16">
        <f ca="1">+SUMIFS(IS_Reformat!$D$2:$D$2400,IS_Data!$C$2:$C$2400,'Summary P&amp;L'!$J$3,IS_Reformat!$B$2:$B$2400,'Summary P&amp;L'!$F$4,IS_Data!$A$2:$A$2400,'Summary P&amp;L'!$A116)</f>
        <v>12982</v>
      </c>
      <c r="F116" s="19">
        <f ca="1">E116/E$10</f>
        <v>5.0667592957587063E-2</v>
      </c>
      <c r="G116" s="16">
        <f ca="1">+SUMIFS(IS_Reformat!$D$2:$D$2400,IS_Data!$C$2:$C$2400,'Summary P&amp;L'!$J$4,IS_Reformat!$B$2:$B$2400,'Summary P&amp;L'!$F$4,IS_Data!$A$2:$A$2400,'Summary P&amp;L'!$A116)</f>
        <v>15577</v>
      </c>
      <c r="H116" s="19">
        <f ca="1">G116/G$10</f>
        <v>6.253337026644025E-2</v>
      </c>
      <c r="I116" s="16">
        <f ca="1">+E116-G116</f>
        <v>-2595</v>
      </c>
      <c r="J116" s="55">
        <f ca="1">+IFERROR(I116/G116,0)</f>
        <v>-0.16659176991718561</v>
      </c>
      <c r="L116" s="48">
        <f ca="1">+SUMIFS(IS_Reformat!$E$2:$E$2400,IS_Data!$C$2:$C$2400,"Actuals",IS_Reformat!$B$2:$B$2400,'Summary P&amp;L'!$F$4,IS_Data!$A$2:$A$2400,'Summary P&amp;L'!$A116)</f>
        <v>12385</v>
      </c>
      <c r="M116" s="19">
        <f ca="1">L116/L$10</f>
        <v>5.4691018926581118E-2</v>
      </c>
      <c r="N116" s="16">
        <f t="shared" ref="N116:N121" ca="1" si="37">+E116-L116</f>
        <v>597</v>
      </c>
      <c r="O116" s="55">
        <f t="shared" ref="O116:O121" ca="1" si="38">+IFERROR(N116/L116,0)</f>
        <v>4.820347194186516E-2</v>
      </c>
    </row>
    <row r="117" spans="1:18" ht="13.35" customHeight="1" x14ac:dyDescent="0.5">
      <c r="A117" s="68" t="str">
        <f>D117</f>
        <v>Rent - CAM</v>
      </c>
      <c r="B117" s="69"/>
      <c r="C117" s="69"/>
      <c r="D117" s="84" t="s">
        <v>116</v>
      </c>
      <c r="E117" s="16">
        <f ca="1">+SUMIFS(IS_Reformat!$D$2:$D$2400,IS_Data!$C$2:$C$2400,'Summary P&amp;L'!$J$3,IS_Reformat!$B$2:$B$2400,'Summary P&amp;L'!$F$4,IS_Data!$A$2:$A$2400,'Summary P&amp;L'!$A117)</f>
        <v>2986</v>
      </c>
      <c r="F117" s="19">
        <f ca="1">E117/E$10</f>
        <v>1.1654092787810428E-2</v>
      </c>
      <c r="G117" s="16">
        <f ca="1">+SUMIFS(IS_Reformat!$D$2:$D$2400,IS_Data!$C$2:$C$2400,'Summary P&amp;L'!$J$4,IS_Reformat!$B$2:$B$2400,'Summary P&amp;L'!$F$4,IS_Data!$A$2:$A$2400,'Summary P&amp;L'!$A117)</f>
        <v>2986</v>
      </c>
      <c r="H117" s="19">
        <f ca="1">G117/G$10</f>
        <v>1.1987201875559517E-2</v>
      </c>
      <c r="I117" s="16">
        <f ca="1">+E117-G117</f>
        <v>0</v>
      </c>
      <c r="J117" s="55">
        <f ca="1">+IFERROR(I117/G117,0)</f>
        <v>0</v>
      </c>
      <c r="L117" s="48">
        <f ca="1">+SUMIFS(IS_Reformat!$E$2:$E$2400,IS_Data!$C$2:$C$2400,"Actuals",IS_Reformat!$B$2:$B$2400,'Summary P&amp;L'!$F$4,IS_Data!$A$2:$A$2400,'Summary P&amp;L'!$A117)</f>
        <v>1737</v>
      </c>
      <c r="M117" s="19">
        <f ca="1">L117/L$10</f>
        <v>7.6704319641075006E-3</v>
      </c>
      <c r="N117" s="16">
        <f t="shared" ca="1" si="37"/>
        <v>1249</v>
      </c>
      <c r="O117" s="55">
        <f t="shared" ca="1" si="38"/>
        <v>0.71905584340817497</v>
      </c>
    </row>
    <row r="118" spans="1:18" ht="13.35" customHeight="1" x14ac:dyDescent="0.5">
      <c r="A118" s="68" t="str">
        <f>D118</f>
        <v>Rent - R/E Taxes</v>
      </c>
      <c r="B118" s="69"/>
      <c r="C118" s="69"/>
      <c r="D118" s="84" t="s">
        <v>117</v>
      </c>
      <c r="E118" s="16">
        <f ca="1">+SUMIFS(IS_Reformat!$D$2:$D$2400,IS_Data!$C$2:$C$2400,'Summary P&amp;L'!$J$3,IS_Reformat!$B$2:$B$2400,'Summary P&amp;L'!$F$4,IS_Data!$A$2:$A$2400,'Summary P&amp;L'!$A118)</f>
        <v>1279</v>
      </c>
      <c r="F118" s="19">
        <f ca="1">E118/E$10</f>
        <v>4.991823401074862E-3</v>
      </c>
      <c r="G118" s="16">
        <f ca="1">+SUMIFS(IS_Reformat!$D$2:$D$2400,IS_Data!$C$2:$C$2400,'Summary P&amp;L'!$J$4,IS_Reformat!$B$2:$B$2400,'Summary P&amp;L'!$F$4,IS_Data!$A$2:$A$2400,'Summary P&amp;L'!$A118)</f>
        <v>1450</v>
      </c>
      <c r="H118" s="19">
        <f ca="1">G118/G$10</f>
        <v>5.820978807622672E-3</v>
      </c>
      <c r="I118" s="16">
        <f ca="1">+E118-G118</f>
        <v>-171</v>
      </c>
      <c r="J118" s="55">
        <f ca="1">+IFERROR(I118/G118,0)</f>
        <v>-0.11793103448275861</v>
      </c>
      <c r="L118" s="48">
        <f ca="1">+SUMIFS(IS_Reformat!$E$2:$E$2400,IS_Data!$C$2:$C$2400,"Actuals",IS_Reformat!$B$2:$B$2400,'Summary P&amp;L'!$F$4,IS_Data!$A$2:$A$2400,'Summary P&amp;L'!$A118)</f>
        <v>743</v>
      </c>
      <c r="M118" s="19">
        <f ca="1">L118/L$10</f>
        <v>3.2810195448082172E-3</v>
      </c>
      <c r="N118" s="16">
        <f t="shared" ca="1" si="37"/>
        <v>536</v>
      </c>
      <c r="O118" s="55">
        <f t="shared" ca="1" si="38"/>
        <v>0.72139973082099595</v>
      </c>
    </row>
    <row r="119" spans="1:18" ht="13.35" customHeight="1" x14ac:dyDescent="0.5">
      <c r="A119" s="68" t="str">
        <f>D119</f>
        <v>Rent - Insurance</v>
      </c>
      <c r="B119" s="69"/>
      <c r="C119" s="69"/>
      <c r="D119" s="84" t="s">
        <v>118</v>
      </c>
      <c r="E119" s="16">
        <f ca="1">+SUMIFS(IS_Reformat!$D$2:$D$2400,IS_Data!$C$2:$C$2400,'Summary P&amp;L'!$J$3,IS_Reformat!$B$2:$B$2400,'Summary P&amp;L'!$F$4,IS_Data!$A$2:$A$2400,'Summary P&amp;L'!$A119)</f>
        <v>504</v>
      </c>
      <c r="F119" s="19">
        <f ca="1">E119/E$10</f>
        <v>1.9670672354509229E-3</v>
      </c>
      <c r="G119" s="16">
        <f ca="1">+SUMIFS(IS_Reformat!$D$2:$D$2400,IS_Data!$C$2:$C$2400,'Summary P&amp;L'!$J$4,IS_Reformat!$B$2:$B$2400,'Summary P&amp;L'!$F$4,IS_Data!$A$2:$A$2400,'Summary P&amp;L'!$A119)</f>
        <v>1280</v>
      </c>
      <c r="H119" s="19">
        <f ca="1">G119/G$10</f>
        <v>5.1385192232807041E-3</v>
      </c>
      <c r="I119" s="16">
        <f ca="1">+E119-G119</f>
        <v>-776</v>
      </c>
      <c r="J119" s="55">
        <f ca="1">+IFERROR(I119/G119,0)</f>
        <v>-0.60624999999999996</v>
      </c>
      <c r="L119" s="48">
        <f ca="1">+SUMIFS(IS_Reformat!$E$2:$E$2400,IS_Data!$C$2:$C$2400,"Actuals",IS_Reformat!$B$2:$B$2400,'Summary P&amp;L'!$F$4,IS_Data!$A$2:$A$2400,'Summary P&amp;L'!$A119)</f>
        <v>0</v>
      </c>
      <c r="M119" s="19">
        <f ca="1">L119/L$10</f>
        <v>0</v>
      </c>
      <c r="N119" s="16">
        <f t="shared" ca="1" si="37"/>
        <v>504</v>
      </c>
      <c r="O119" s="55">
        <f t="shared" ca="1" si="38"/>
        <v>0</v>
      </c>
    </row>
    <row r="120" spans="1:18" ht="13.35" customHeight="1" x14ac:dyDescent="0.5">
      <c r="A120" s="68" t="str">
        <f>D120</f>
        <v>Taxes</v>
      </c>
      <c r="B120" s="69"/>
      <c r="C120" s="69"/>
      <c r="D120" s="84" t="s">
        <v>119</v>
      </c>
      <c r="E120" s="16">
        <f ca="1">+SUMIFS(IS_Reformat!$D$2:$D$2400,IS_Data!$C$2:$C$2400,'Summary P&amp;L'!$J$3,IS_Reformat!$B$2:$B$2400,'Summary P&amp;L'!$F$4,IS_Data!$A$2:$A$2400,'Summary P&amp;L'!$A120)</f>
        <v>978</v>
      </c>
      <c r="F120" s="19">
        <f ca="1">E120/E$10</f>
        <v>3.8170471354583382E-3</v>
      </c>
      <c r="G120" s="16">
        <f ca="1">+SUMIFS(IS_Reformat!$D$2:$D$2400,IS_Data!$C$2:$C$2400,'Summary P&amp;L'!$J$4,IS_Reformat!$B$2:$B$2400,'Summary P&amp;L'!$F$4,IS_Data!$A$2:$A$2400,'Summary P&amp;L'!$A120)</f>
        <v>0</v>
      </c>
      <c r="H120" s="19">
        <f ca="1">G120/G$10</f>
        <v>0</v>
      </c>
      <c r="I120" s="16">
        <f ca="1">+E120-G120</f>
        <v>978</v>
      </c>
      <c r="J120" s="55">
        <f ca="1">+IFERROR(I120/G120,0)</f>
        <v>0</v>
      </c>
      <c r="L120" s="48">
        <f ca="1">+SUMIFS(IS_Reformat!$E$2:$E$2400,IS_Data!$C$2:$C$2400,"Actuals",IS_Reformat!$B$2:$B$2400,'Summary P&amp;L'!$F$4,IS_Data!$A$2:$A$2400,'Summary P&amp;L'!$A120)</f>
        <v>0</v>
      </c>
      <c r="M120" s="19">
        <f ca="1">L120/L$10</f>
        <v>0</v>
      </c>
      <c r="N120" s="16">
        <f t="shared" ca="1" si="37"/>
        <v>978</v>
      </c>
      <c r="O120" s="55">
        <f t="shared" ca="1" si="38"/>
        <v>0</v>
      </c>
    </row>
    <row r="121" spans="1:18" ht="13.35" customHeight="1" x14ac:dyDescent="0.5">
      <c r="A121" s="68"/>
      <c r="B121" s="69"/>
      <c r="C121" s="76" t="s">
        <v>120</v>
      </c>
      <c r="D121" s="74"/>
      <c r="E121" s="29">
        <f ca="1">SUM(E116:E120)</f>
        <v>18729</v>
      </c>
      <c r="F121" s="31">
        <f ca="1">E121/E10</f>
        <v>7.309762351738161E-2</v>
      </c>
      <c r="G121" s="29">
        <f ca="1">SUM(G116:G120)</f>
        <v>21293</v>
      </c>
      <c r="H121" s="31">
        <f ca="1">G121/G10</f>
        <v>8.5480070172903141E-2</v>
      </c>
      <c r="I121" s="29">
        <f ca="1">J121*$E$10</f>
        <v>-3172.6180996310713</v>
      </c>
      <c r="J121" s="99">
        <f ca="1">F121-H121</f>
        <v>-1.2382446655521531E-2</v>
      </c>
      <c r="L121" s="30">
        <f ca="1">SUM(L116:L120)</f>
        <v>14865</v>
      </c>
      <c r="M121" s="31">
        <f ca="1">L121/L10</f>
        <v>6.5642470435496827E-2</v>
      </c>
      <c r="N121" s="29">
        <f t="shared" ca="1" si="37"/>
        <v>3864</v>
      </c>
      <c r="O121" s="99">
        <f t="shared" ca="1" si="38"/>
        <v>0.25993945509586275</v>
      </c>
    </row>
    <row r="122" spans="1:18" ht="13.35" customHeight="1" x14ac:dyDescent="0.5">
      <c r="A122" s="85"/>
      <c r="B122" s="85"/>
      <c r="C122" s="69"/>
      <c r="D122" s="69"/>
      <c r="E122" s="113" t="s">
        <v>121</v>
      </c>
      <c r="F122" s="120">
        <f ca="1">F121+F113+F106</f>
        <v>0.10512100976118087</v>
      </c>
      <c r="H122" s="120">
        <f ca="1">H121+H113+H106</f>
        <v>0.12900087916852335</v>
      </c>
      <c r="J122" s="57"/>
      <c r="L122" s="52"/>
      <c r="M122" s="120">
        <f ca="1">M121+M113+M106</f>
        <v>8.9841645543907361E-2</v>
      </c>
      <c r="O122" s="57"/>
      <c r="R122" s="147"/>
    </row>
    <row r="123" spans="1:18" ht="13.35" customHeight="1" x14ac:dyDescent="0.5">
      <c r="A123" s="68"/>
      <c r="B123" s="69"/>
      <c r="C123" s="39" t="s">
        <v>122</v>
      </c>
      <c r="D123" s="74"/>
      <c r="E123" s="29">
        <f ca="1">E106+E113+E121+E88+E71+E58+E41</f>
        <v>222409</v>
      </c>
      <c r="F123" s="31">
        <f ca="1">E123/E10</f>
        <v>0.86804257295516729</v>
      </c>
      <c r="G123" s="29">
        <f ca="1">G106+G113+G121+G88+G71+G58+G41</f>
        <v>227367.76987949997</v>
      </c>
      <c r="H123" s="31">
        <f ca="1">G123/G10</f>
        <v>0.91276066896896402</v>
      </c>
      <c r="I123" s="29">
        <f ca="1">J123*$E$10</f>
        <v>-11457.625842558984</v>
      </c>
      <c r="J123" s="99">
        <f ca="1">F123-H123</f>
        <v>-4.4718096013796726E-2</v>
      </c>
      <c r="L123" s="121">
        <f ca="1">L106+L113+L121+L88+L71+L58+L41</f>
        <v>224732</v>
      </c>
      <c r="M123" s="106">
        <f ca="1">L123/L10</f>
        <v>0.99239580665388993</v>
      </c>
      <c r="N123" s="134">
        <f ca="1">+E123-L123</f>
        <v>-2323</v>
      </c>
      <c r="O123" s="99">
        <f ca="1">+IFERROR(N123/L123,0)</f>
        <v>-1.0336756670167133E-2</v>
      </c>
    </row>
    <row r="124" spans="1:18" ht="12.75" customHeight="1" x14ac:dyDescent="0.5">
      <c r="A124" s="68"/>
      <c r="B124" s="69"/>
      <c r="C124" s="86"/>
      <c r="D124" s="87"/>
      <c r="E124" s="113"/>
      <c r="F124" s="116"/>
      <c r="G124" s="24"/>
      <c r="H124" s="116"/>
      <c r="I124" s="24"/>
      <c r="J124" s="58"/>
      <c r="L124" s="53"/>
      <c r="M124" s="116"/>
      <c r="N124" s="24"/>
      <c r="O124" s="58"/>
    </row>
    <row r="125" spans="1:18" x14ac:dyDescent="0.5">
      <c r="A125" s="85"/>
      <c r="B125" s="85"/>
      <c r="C125" s="107" t="s">
        <v>123</v>
      </c>
      <c r="D125" s="115"/>
      <c r="E125" s="109">
        <f ca="1">+E10-E123</f>
        <v>33810</v>
      </c>
      <c r="F125" s="110">
        <f ca="1">E125/E10</f>
        <v>0.13195742704483274</v>
      </c>
      <c r="G125" s="109">
        <f ca="1">+G10-G123</f>
        <v>21731.230120500026</v>
      </c>
      <c r="H125" s="110">
        <f ca="1">G125/G10</f>
        <v>8.7239331031035955E-2</v>
      </c>
      <c r="I125" s="109">
        <f ca="1">J125*E10</f>
        <v>11457.625842558999</v>
      </c>
      <c r="J125" s="111">
        <f ca="1">F125-H125</f>
        <v>4.4718096013796782E-2</v>
      </c>
      <c r="L125" s="112">
        <f ca="1">+L10-L123</f>
        <v>1722</v>
      </c>
      <c r="M125" s="110">
        <f ca="1">L125/L$10</f>
        <v>7.6041933461100265E-3</v>
      </c>
      <c r="N125" s="135">
        <f ca="1">+E125-L125</f>
        <v>32088</v>
      </c>
      <c r="O125" s="111">
        <f ca="1">+IFERROR(N125/L125,0)</f>
        <v>18.634146341463413</v>
      </c>
    </row>
    <row r="126" spans="1:18" ht="13.35" customHeight="1" x14ac:dyDescent="0.5">
      <c r="A126" s="68" t="str">
        <f>D126</f>
        <v>Other Income</v>
      </c>
      <c r="B126" s="85"/>
      <c r="C126" s="69"/>
      <c r="D126" s="84" t="s">
        <v>124</v>
      </c>
      <c r="E126" s="16">
        <f ca="1">-SUMIFS(IS_Reformat!$D$2:$D$2400,IS_Data!$C$2:$C$2400,'Summary P&amp;L'!$J$3,IS_Reformat!$B$2:$B$2400,'Summary P&amp;L'!$F$4,IS_Data!$A$2:$A$2400,'Summary P&amp;L'!$A126)</f>
        <v>1904</v>
      </c>
      <c r="F126" s="19">
        <f ca="1">E126/E$10</f>
        <v>7.4311428894812638E-3</v>
      </c>
      <c r="G126" s="16">
        <f ca="1">-SUMIFS(IS_Reformat!$D$2:$D$2400,IS_Data!$C$2:$C$2400,'Summary P&amp;L'!$J$4,IS_Reformat!$B$2:$B$2400,'Summary P&amp;L'!$F$4,IS_Data!$A$2:$A$2400,'Summary P&amp;L'!$A126)</f>
        <v>0</v>
      </c>
      <c r="H126" s="19">
        <f ca="1">G126/G$10</f>
        <v>0</v>
      </c>
      <c r="I126" s="16">
        <f ca="1">+E126-G126</f>
        <v>1904</v>
      </c>
      <c r="J126" s="55">
        <f ca="1">+IFERROR(I126/G126,0)</f>
        <v>0</v>
      </c>
      <c r="L126" s="92">
        <f ca="1">-SUMIFS(IS_Reformat!$E$2:$E$2400,IS_Data!$C$2:$C$2400,"Actuals",IS_Reformat!$B$2:$B$2400,'Summary P&amp;L'!$F$4,IS_Data!$A$2:$A$2400,'Summary P&amp;L'!$A126)</f>
        <v>29718</v>
      </c>
      <c r="M126" s="19">
        <f ca="1">L126/L$10</f>
        <v>0.13123194997659568</v>
      </c>
      <c r="N126" s="16">
        <f ca="1">+E126-L126</f>
        <v>-27814</v>
      </c>
      <c r="O126" s="55">
        <f ca="1">+IFERROR(N126/L126,0)</f>
        <v>-0.9359310855373848</v>
      </c>
    </row>
    <row r="127" spans="1:18" ht="13.35" customHeight="1" x14ac:dyDescent="0.5">
      <c r="A127" s="68" t="str">
        <f>D127</f>
        <v>Bonus Wages</v>
      </c>
      <c r="B127" s="69"/>
      <c r="C127" s="70"/>
      <c r="D127" s="69" t="s">
        <v>125</v>
      </c>
      <c r="E127" s="16">
        <f>SUMIFS(IS_Reformat!$D$2:$D$2400,IS_Data!$C$2:$C$2400,'Summary P&amp;L'!$J$3,IS_Reformat!$B$2:$B$2400,'Summary P&amp;L'!$F$4,IS_Data!$A$2:$A$2400,'Summary P&amp;L'!$A127)</f>
        <v>0</v>
      </c>
      <c r="F127" s="19">
        <f ca="1">E127/E$10</f>
        <v>0</v>
      </c>
      <c r="G127" s="16">
        <f ca="1">SUMIFS(IS_Reformat!$D$2:$D$2400,IS_Data!$C$2:$C$2400,'Summary P&amp;L'!$J$4,IS_Reformat!$B$2:$B$2400,'Summary P&amp;L'!$F$4,IS_Data!$A$2:$A$2400,'Summary P&amp;L'!$A127)</f>
        <v>1277</v>
      </c>
      <c r="H127" s="19">
        <f ca="1">G127/G$10</f>
        <v>5.1264758188511398E-3</v>
      </c>
      <c r="I127" s="16">
        <f ca="1">+E127-G127</f>
        <v>-1277</v>
      </c>
      <c r="J127" s="55">
        <f ca="1">+IFERROR(I127/G127,0)</f>
        <v>-1</v>
      </c>
      <c r="L127" s="48">
        <f>SUMIFS(IS_Reformat!$E$2:$E$2400,IS_Data!$C$2:$C$2400,"Actuals",IS_Reformat!$B$2:$B$2400,'Summary P&amp;L'!$F$4,IS_Data!$A$2:$A$2400,'Summary P&amp;L'!$A127)</f>
        <v>0</v>
      </c>
      <c r="M127" s="19">
        <f ca="1">L127/L$10</f>
        <v>0</v>
      </c>
      <c r="N127" s="16">
        <f>+E127-L127</f>
        <v>0</v>
      </c>
      <c r="O127" s="55">
        <f>+IFERROR(N127/L127,0)</f>
        <v>0</v>
      </c>
    </row>
    <row r="128" spans="1:18" ht="13.35" customHeight="1" x14ac:dyDescent="0.5">
      <c r="A128" s="68" t="str">
        <f>D128</f>
        <v>Other Expense</v>
      </c>
      <c r="B128" s="85"/>
      <c r="C128" s="69"/>
      <c r="D128" s="84" t="s">
        <v>126</v>
      </c>
      <c r="E128" s="16">
        <f ca="1">SUMIFS(IS_Reformat!$D$2:$D$2400,IS_Data!$C$2:$C$2400,'Summary P&amp;L'!$J$3,IS_Reformat!$B$2:$B$2400,'Summary P&amp;L'!$F$4,IS_Data!$A$2:$A$2400,'Summary P&amp;L'!$A128)</f>
        <v>16666</v>
      </c>
      <c r="F128" s="19">
        <f ca="1">E128/E$10</f>
        <v>6.5045917750049767E-2</v>
      </c>
      <c r="G128" s="16">
        <f ca="1">SUMIFS(IS_Reformat!$D$2:$D$2400,IS_Data!$C$2:$C$2400,'Summary P&amp;L'!$J$4,IS_Reformat!$B$2:$B$2400,'Summary P&amp;L'!$F$4,IS_Data!$A$2:$A$2400,'Summary P&amp;L'!$A128)</f>
        <v>250</v>
      </c>
      <c r="H128" s="19">
        <f ca="1">G128/G$10</f>
        <v>1.0036170357970125E-3</v>
      </c>
      <c r="I128" s="16">
        <f ca="1">+E128-G128</f>
        <v>16416</v>
      </c>
      <c r="J128" s="55">
        <f ca="1">+IFERROR(I128/G128,0)</f>
        <v>65.664000000000001</v>
      </c>
      <c r="L128" s="92">
        <f ca="1">SUMIFS(IS_Reformat!$E$2:$E$2400,IS_Data!$C$2:$C$2400,"Actuals",IS_Reformat!$B$2:$B$2400,'Summary P&amp;L'!$F$4,IS_Data!$A$2:$A$2400,'Summary P&amp;L'!$A128)</f>
        <v>44480</v>
      </c>
      <c r="M128" s="19">
        <f ca="1">L128/L$10</f>
        <v>0.19641958190184319</v>
      </c>
      <c r="N128" s="16">
        <f ca="1">+E128-L128</f>
        <v>-27814</v>
      </c>
      <c r="O128" s="55">
        <f ca="1">+IFERROR(N128/L128,0)</f>
        <v>-0.62531474820143884</v>
      </c>
    </row>
    <row r="129" spans="1:15" ht="13.35" customHeight="1" x14ac:dyDescent="0.5">
      <c r="A129" s="68"/>
      <c r="B129" s="69"/>
      <c r="C129" s="76" t="s">
        <v>127</v>
      </c>
      <c r="D129" s="74"/>
      <c r="E129" s="29">
        <f ca="1">E126-E128-E127</f>
        <v>-14762</v>
      </c>
      <c r="F129" s="31">
        <f ca="1">E129/E10</f>
        <v>-5.7614774860568499E-2</v>
      </c>
      <c r="G129" s="29">
        <f ca="1">G126-G128-G127</f>
        <v>-1527</v>
      </c>
      <c r="H129" s="31">
        <f ca="1">G129/G10</f>
        <v>-6.1300928546481519E-3</v>
      </c>
      <c r="I129" s="29">
        <f ca="1">+E129-G129</f>
        <v>-13235</v>
      </c>
      <c r="J129" s="99">
        <f ca="1">F129-H129</f>
        <v>-5.1484682005920344E-2</v>
      </c>
      <c r="L129" s="29">
        <f ca="1">L126-L128-L127</f>
        <v>-14762</v>
      </c>
      <c r="M129" s="34">
        <f ca="1">L129/L10</f>
        <v>-6.5187631925247513E-2</v>
      </c>
      <c r="N129" s="29">
        <f ca="1">+E129-L129</f>
        <v>0</v>
      </c>
      <c r="O129" s="99">
        <f ca="1">+IFERROR(N129/L129,0)</f>
        <v>0</v>
      </c>
    </row>
    <row r="130" spans="1:15" ht="13.35" customHeight="1" x14ac:dyDescent="0.5">
      <c r="A130" s="85" t="s">
        <v>113</v>
      </c>
      <c r="B130" s="85">
        <v>13</v>
      </c>
      <c r="C130" s="69"/>
      <c r="D130" s="69"/>
      <c r="F130" s="25"/>
      <c r="H130" s="25"/>
      <c r="J130" s="57"/>
      <c r="L130" s="93"/>
      <c r="M130" s="25"/>
      <c r="O130" s="57"/>
    </row>
    <row r="131" spans="1:15" ht="13.35" customHeight="1" x14ac:dyDescent="0.5">
      <c r="A131" s="68"/>
      <c r="B131" s="69"/>
      <c r="C131" s="83" t="s">
        <v>128</v>
      </c>
      <c r="D131" s="88"/>
      <c r="E131" s="41">
        <f ca="1">E125+E129</f>
        <v>19048</v>
      </c>
      <c r="F131" s="97">
        <f ca="1">E131/E10</f>
        <v>7.4342652184264238E-2</v>
      </c>
      <c r="G131" s="41">
        <f ca="1">G125+G129</f>
        <v>20204.230120500026</v>
      </c>
      <c r="H131" s="97">
        <f ca="1">G131/G10</f>
        <v>8.1109238176387807E-2</v>
      </c>
      <c r="I131" s="41">
        <f ca="1">J131*E10</f>
        <v>-1733.7278963159088</v>
      </c>
      <c r="J131" s="98">
        <f ca="1">F131-H131</f>
        <v>-6.7665859921235694E-3</v>
      </c>
      <c r="L131" s="94">
        <f ca="1">L125+L129</f>
        <v>-13040</v>
      </c>
      <c r="M131" s="97">
        <f ca="1">L131/L10</f>
        <v>-5.7583438579137482E-2</v>
      </c>
      <c r="N131" s="41">
        <f ca="1">+E131-L131</f>
        <v>32088</v>
      </c>
      <c r="O131" s="124">
        <f ca="1">+IFERROR(N131/L131,0)</f>
        <v>-2.4607361963190182</v>
      </c>
    </row>
    <row r="132" spans="1:15" ht="4.5" customHeight="1" x14ac:dyDescent="0.5">
      <c r="A132" s="68"/>
      <c r="B132" s="69"/>
      <c r="C132" s="90"/>
      <c r="D132" s="89"/>
      <c r="E132" s="42"/>
      <c r="F132" s="43"/>
      <c r="G132" s="42"/>
      <c r="H132" s="43"/>
      <c r="I132" s="42"/>
      <c r="J132" s="44"/>
      <c r="L132" s="95"/>
      <c r="M132" s="43"/>
      <c r="N132" s="42"/>
      <c r="O132" s="44"/>
    </row>
    <row r="133" spans="1:15" ht="13.35" customHeight="1" x14ac:dyDescent="0.5">
      <c r="A133" s="26" t="s">
        <v>129</v>
      </c>
      <c r="B133" s="26">
        <v>24</v>
      </c>
    </row>
    <row r="134" spans="1:15" ht="13.35" customHeight="1" x14ac:dyDescent="0.5">
      <c r="A134" s="1"/>
    </row>
    <row r="135" spans="1:15" ht="13.35" customHeight="1" x14ac:dyDescent="0.5">
      <c r="A135" s="26" t="s">
        <v>113</v>
      </c>
      <c r="B135" s="26">
        <v>13</v>
      </c>
    </row>
    <row r="136" spans="1:15" ht="13.35" customHeight="1" x14ac:dyDescent="0.5">
      <c r="A136" s="26" t="s">
        <v>130</v>
      </c>
      <c r="B136" s="26">
        <v>13</v>
      </c>
    </row>
    <row r="137" spans="1:15" ht="13.35" customHeight="1" x14ac:dyDescent="0.5">
      <c r="A137" s="26" t="s">
        <v>131</v>
      </c>
      <c r="B137" s="26">
        <v>16</v>
      </c>
    </row>
    <row r="138" spans="1:15" ht="13.35" customHeight="1" x14ac:dyDescent="0.5">
      <c r="A138" s="26" t="s">
        <v>129</v>
      </c>
      <c r="B138" s="26">
        <v>24</v>
      </c>
    </row>
    <row r="139" spans="1:15" ht="13.35" customHeight="1" x14ac:dyDescent="0.5">
      <c r="A139" s="1"/>
      <c r="B139" s="1"/>
    </row>
    <row r="140" spans="1:15" ht="13.35" customHeight="1" x14ac:dyDescent="0.5">
      <c r="A140" s="27"/>
    </row>
    <row r="141" spans="1:15" ht="13.35" customHeight="1" x14ac:dyDescent="0.5">
      <c r="A141" s="27"/>
    </row>
    <row r="142" spans="1:15" ht="13.35" customHeight="1" x14ac:dyDescent="0.5">
      <c r="A142" s="27"/>
    </row>
    <row r="143" spans="1:15" ht="13.35" customHeight="1" x14ac:dyDescent="0.5">
      <c r="A143" s="27"/>
    </row>
    <row r="144" spans="1:15" ht="13.35" customHeight="1" x14ac:dyDescent="0.5">
      <c r="A144" s="27"/>
    </row>
    <row r="145" ht="13.35" customHeight="1" x14ac:dyDescent="0.5"/>
    <row r="146" ht="13.35" customHeight="1" x14ac:dyDescent="0.5"/>
    <row r="147" ht="13.35" customHeight="1" x14ac:dyDescent="0.5"/>
    <row r="148" ht="13.35" customHeight="1" x14ac:dyDescent="0.5"/>
  </sheetData>
  <sheetProtection formatCells="0" formatColumns="0" formatRows="0" insertColumns="0" insertRows="0" insertHyperlinks="0" deleteColumns="0" deleteRows="0" sort="0" autoFilter="0" pivotTables="0"/>
  <mergeCells count="8">
    <mergeCell ref="R6:S7"/>
    <mergeCell ref="N6:O7"/>
    <mergeCell ref="J3:K3"/>
    <mergeCell ref="J4:K4"/>
    <mergeCell ref="E6:G7"/>
    <mergeCell ref="I6:J7"/>
    <mergeCell ref="L6:M7"/>
    <mergeCell ref="F3:G3"/>
  </mergeCells>
  <dataValidations count="5">
    <dataValidation type="list" allowBlank="1" showInputMessage="1" showErrorMessage="1" sqref="K4" xr:uid="{00000000-0002-0000-0000-000000000000}">
      <formula1>"2018 Budget, Q2 Forecast, Actuals"</formula1>
    </dataValidation>
    <dataValidation type="list" allowBlank="1" showInputMessage="1" showErrorMessage="1" sqref="D6" xr:uid="{00000000-0002-0000-0000-000001000000}">
      <formula1>"2019,2020"</formula1>
    </dataValidation>
    <dataValidation type="list" allowBlank="1" showInputMessage="1" showErrorMessage="1" sqref="S9:S15" xr:uid="{00000000-0002-0000-0000-000002000000}">
      <formula1>"Yes,No"</formula1>
    </dataValidation>
    <dataValidation type="list" allowBlank="1" showInputMessage="1" showErrorMessage="1" sqref="G3" xr:uid="{00000000-0002-0000-0000-000009000000}">
      <formula1>"Libs Rollup, Maple Lawn, Perry Hall"</formula1>
    </dataValidation>
    <dataValidation type="list" allowBlank="1" showInputMessage="1" showErrorMessage="1" sqref="D7" xr:uid="{00000000-0002-0000-0000-00000A000000}">
      <formula1>"January, February, March, April, May, June, July, August, September, October, November, December, Q1, Q2, Q3, Q4, YTD"</formula1>
    </dataValidation>
  </dataValidations>
  <pageMargins left="0.25" right="0.25" top="0.75" bottom="0.75" header="0.3" footer="0.3"/>
  <pageSetup scale="70" fitToHeight="2" orientation="portrait"/>
  <rowBreaks count="1" manualBreakCount="1">
    <brk id="90" man="1"/>
  </rowBreaks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B000000}">
          <x14:formula1>
            <xm:f>Ref!$B$2:$B$4</xm:f>
          </x14:formula1>
          <xm:sqref>F3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C000000}">
          <x14:formula1>
            <xm:f>Versions!$A$2:$A$6</xm:f>
          </x14:formula1>
          <xm:sqref>J3:J4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00"/>
  <sheetViews>
    <sheetView zoomScale="80" zoomScaleNormal="80" workbookViewId="0">
      <selection activeCell="D2" sqref="D2"/>
    </sheetView>
  </sheetViews>
  <sheetFormatPr defaultColWidth="8.875" defaultRowHeight="15.75" x14ac:dyDescent="0.5"/>
  <cols>
    <col min="1" max="2" width="17.125" customWidth="1"/>
    <col min="3" max="3" width="22.5" customWidth="1"/>
    <col min="4" max="4" width="12.625" customWidth="1"/>
    <col min="5" max="5" width="11.625" customWidth="1"/>
    <col min="6" max="6" width="17.125" customWidth="1"/>
  </cols>
  <sheetData>
    <row r="1" spans="1:6" x14ac:dyDescent="0.5">
      <c r="A1" t="str">
        <f>+IS_Data!C1</f>
        <v>FCSTDesc</v>
      </c>
      <c r="C1" t="str">
        <f>+IS_Data!A1</f>
        <v>P-L Group</v>
      </c>
      <c r="D1" t="s">
        <v>132</v>
      </c>
      <c r="E1" t="s">
        <v>133</v>
      </c>
    </row>
    <row r="2" spans="1:6" x14ac:dyDescent="0.5">
      <c r="A2" t="str">
        <f>+IS_Data!C2</f>
        <v>actuals</v>
      </c>
      <c r="B2" t="str">
        <f>IF(F2="No","",IF('Summary P&amp;L'!$F$4="Libs Rollup","Libs Rollup",F2))</f>
        <v>maple_lawn</v>
      </c>
      <c r="C2" t="str">
        <f>+IS_Data!A2</f>
        <v>Advertising/Promotion (Local)</v>
      </c>
      <c r="D2">
        <f ca="1">SUM(OFFSET(IS_Data!D2,0,(-2018+'Summary P&amp;L'!$D$6)*12+'Summary P&amp;L'!$D$1-1):OFFSET(IS_Data!D2,0,(-2018+'Summary P&amp;L'!$D$6)*12+'Summary P&amp;L'!$D$2-1))</f>
        <v>1723</v>
      </c>
      <c r="E2">
        <f ca="1">SUM(OFFSET(IS_Data!D2,0,(-2018+'Summary P&amp;L'!$D$6-1)*12+'Summary P&amp;L'!$D$1-1):OFFSET(IS_Data!D2,0,(-2018+'Summary P&amp;L'!$D$6-1)*12+'Summary P&amp;L'!$D$2-1))</f>
        <v>1005</v>
      </c>
      <c r="F2" t="str">
        <f>IFERROR(IF(VLOOKUP(IS_Data!B2,'Summary P&amp;L'!$Q$9:$S$15,3,FALSE)="Yes",IS_Data!B2,"No"),"No")</f>
        <v>maple_lawn</v>
      </c>
    </row>
    <row r="3" spans="1:6" x14ac:dyDescent="0.5">
      <c r="A3" t="str">
        <f>+IS_Data!C3</f>
        <v>Budget</v>
      </c>
      <c r="B3" s="91" t="str">
        <f>IF(F3="No","",IF('Summary P&amp;L'!$F$4="Libs Rollup","Libs Rollup",F3))</f>
        <v>maple_lawn</v>
      </c>
      <c r="C3" t="str">
        <f>+IS_Data!A3</f>
        <v>Advertising/Promotion (Local)</v>
      </c>
      <c r="D3">
        <f ca="1">SUM(OFFSET(IS_Data!D3,0,(-2018+'Summary P&amp;L'!$D$6)*12+'Summary P&amp;L'!$D$1-1):OFFSET(IS_Data!D3,0,(-2018+'Summary P&amp;L'!$D$6)*12+'Summary P&amp;L'!$D$2-1))</f>
        <v>2490.9899999999998</v>
      </c>
      <c r="E3">
        <f ca="1">SUM(OFFSET(IS_Data!D3,0,(-2018+'Summary P&amp;L'!$D$6-1)*12+'Summary P&amp;L'!$D$1-1):OFFSET(IS_Data!D3,0,(-2018+'Summary P&amp;L'!$D$6-1)*12+'Summary P&amp;L'!$D$2-1))</f>
        <v>1005</v>
      </c>
      <c r="F3" s="91" t="str">
        <f>IFERROR(IF(VLOOKUP(IS_Data!B3,'Summary P&amp;L'!$Q$9:$S$15,3,FALSE)="Yes",IS_Data!B3,"No"),"No")</f>
        <v>maple_lawn</v>
      </c>
    </row>
    <row r="4" spans="1:6" x14ac:dyDescent="0.5">
      <c r="A4" t="str">
        <f>+IS_Data!C4</f>
        <v>Q2 Forecast</v>
      </c>
      <c r="B4" s="91" t="str">
        <f>IF(F4="No","",IF('Summary P&amp;L'!$F$4="Libs Rollup","Libs Rollup",F4))</f>
        <v>maple_lawn</v>
      </c>
      <c r="C4" t="str">
        <f>+IS_Data!A4</f>
        <v>Advertising/Promotion (Local)</v>
      </c>
      <c r="D4">
        <f ca="1">SUM(OFFSET(IS_Data!D4,0,(-2018+'Summary P&amp;L'!$D$6)*12+'Summary P&amp;L'!$D$1-1):OFFSET(IS_Data!D4,0,(-2018+'Summary P&amp;L'!$D$6)*12+'Summary P&amp;L'!$D$2-1))</f>
        <v>1723</v>
      </c>
      <c r="E4">
        <f ca="1">SUM(OFFSET(IS_Data!D4,0,(-2018+'Summary P&amp;L'!$D$6-1)*12+'Summary P&amp;L'!$D$1-1):OFFSET(IS_Data!D4,0,(-2018+'Summary P&amp;L'!$D$6-1)*12+'Summary P&amp;L'!$D$2-1))</f>
        <v>1005</v>
      </c>
      <c r="F4" s="91" t="str">
        <f>IFERROR(IF(VLOOKUP(IS_Data!B4,'Summary P&amp;L'!$Q$9:$S$15,3,FALSE)="Yes",IS_Data!B4,"No"),"No")</f>
        <v>maple_lawn</v>
      </c>
    </row>
    <row r="5" spans="1:6" x14ac:dyDescent="0.5">
      <c r="A5" t="str">
        <f>+IS_Data!C5</f>
        <v>Q3 Forecast</v>
      </c>
      <c r="B5" s="91" t="str">
        <f>IF(F5="No","",IF('Summary P&amp;L'!$F$4="Libs Rollup","Libs Rollup",F5))</f>
        <v>maple_lawn</v>
      </c>
      <c r="C5" t="str">
        <f>+IS_Data!A5</f>
        <v>Advertising/Promotion (Local)</v>
      </c>
      <c r="D5">
        <f ca="1">SUM(OFFSET(IS_Data!D5,0,(-2018+'Summary P&amp;L'!$D$6)*12+'Summary P&amp;L'!$D$1-1):OFFSET(IS_Data!D5,0,(-2018+'Summary P&amp;L'!$D$6)*12+'Summary P&amp;L'!$D$2-1))</f>
        <v>1723</v>
      </c>
      <c r="E5">
        <f ca="1">SUM(OFFSET(IS_Data!D5,0,(-2018+'Summary P&amp;L'!$D$6-1)*12+'Summary P&amp;L'!$D$1-1):OFFSET(IS_Data!D5,0,(-2018+'Summary P&amp;L'!$D$6-1)*12+'Summary P&amp;L'!$D$2-1))</f>
        <v>1005</v>
      </c>
      <c r="F5" s="91" t="str">
        <f>IFERROR(IF(VLOOKUP(IS_Data!B5,'Summary P&amp;L'!$Q$9:$S$15,3,FALSE)="Yes",IS_Data!B5,"No"),"No")</f>
        <v>maple_lawn</v>
      </c>
    </row>
    <row r="6" spans="1:6" x14ac:dyDescent="0.5">
      <c r="A6" t="str">
        <f>+IS_Data!C6</f>
        <v>Q4 Forecast</v>
      </c>
      <c r="B6" s="91" t="str">
        <f>IF(F6="No","",IF('Summary P&amp;L'!$F$4="Libs Rollup","Libs Rollup",F6))</f>
        <v>maple_lawn</v>
      </c>
      <c r="C6" t="str">
        <f>+IS_Data!A6</f>
        <v>Advertising/Promotion (Local)</v>
      </c>
      <c r="D6">
        <f ca="1">SUM(OFFSET(IS_Data!D6,0,(-2018+'Summary P&amp;L'!$D$6)*12+'Summary P&amp;L'!$D$1-1):OFFSET(IS_Data!D6,0,(-2018+'Summary P&amp;L'!$D$6)*12+'Summary P&amp;L'!$D$2-1))</f>
        <v>1723</v>
      </c>
      <c r="E6">
        <f ca="1">SUM(OFFSET(IS_Data!D6,0,(-2018+'Summary P&amp;L'!$D$6-1)*12+'Summary P&amp;L'!$D$1-1):OFFSET(IS_Data!D6,0,(-2018+'Summary P&amp;L'!$D$6-1)*12+'Summary P&amp;L'!$D$2-1))</f>
        <v>1005</v>
      </c>
      <c r="F6" s="91" t="str">
        <f>IFERROR(IF(VLOOKUP(IS_Data!B6,'Summary P&amp;L'!$Q$9:$S$15,3,FALSE)="Yes",IS_Data!B6,"No"),"No")</f>
        <v>maple_lawn</v>
      </c>
    </row>
    <row r="7" spans="1:6" x14ac:dyDescent="0.5">
      <c r="A7" t="str">
        <f>+IS_Data!C7</f>
        <v>actuals</v>
      </c>
      <c r="B7" s="91" t="str">
        <f>IF(F7="No","",IF('Summary P&amp;L'!$F$4="Libs Rollup","Libs Rollup",F7))</f>
        <v>perry_hall</v>
      </c>
      <c r="C7" t="str">
        <f>+IS_Data!A7</f>
        <v>Advertising/Promotion (Local)</v>
      </c>
      <c r="D7">
        <f ca="1">SUM(OFFSET(IS_Data!D7,0,(-2018+'Summary P&amp;L'!$D$6)*12+'Summary P&amp;L'!$D$1-1):OFFSET(IS_Data!D7,0,(-2018+'Summary P&amp;L'!$D$6)*12+'Summary P&amp;L'!$D$2-1))</f>
        <v>2807</v>
      </c>
      <c r="E7">
        <f ca="1">SUM(OFFSET(IS_Data!D7,0,(-2018+'Summary P&amp;L'!$D$6-1)*12+'Summary P&amp;L'!$D$1-1):OFFSET(IS_Data!D7,0,(-2018+'Summary P&amp;L'!$D$6-1)*12+'Summary P&amp;L'!$D$2-1))</f>
        <v>2377</v>
      </c>
      <c r="F7" s="91" t="str">
        <f>IFERROR(IF(VLOOKUP(IS_Data!B7,'Summary P&amp;L'!$Q$9:$S$15,3,FALSE)="Yes",IS_Data!B7,"No"),"No")</f>
        <v>perry_hall</v>
      </c>
    </row>
    <row r="8" spans="1:6" x14ac:dyDescent="0.5">
      <c r="A8" t="str">
        <f>+IS_Data!C8</f>
        <v>Budget</v>
      </c>
      <c r="B8" s="91" t="str">
        <f>IF(F8="No","",IF('Summary P&amp;L'!$F$4="Libs Rollup","Libs Rollup",F8))</f>
        <v>perry_hall</v>
      </c>
      <c r="C8" t="str">
        <f>+IS_Data!A8</f>
        <v>Advertising/Promotion (Local)</v>
      </c>
      <c r="D8">
        <f ca="1">SUM(OFFSET(IS_Data!D8,0,(-2018+'Summary P&amp;L'!$D$6)*12+'Summary P&amp;L'!$D$1-1):OFFSET(IS_Data!D8,0,(-2018+'Summary P&amp;L'!$D$6)*12+'Summary P&amp;L'!$D$2-1))</f>
        <v>2615.9839999999999</v>
      </c>
      <c r="E8">
        <f ca="1">SUM(OFFSET(IS_Data!D8,0,(-2018+'Summary P&amp;L'!$D$6-1)*12+'Summary P&amp;L'!$D$1-1):OFFSET(IS_Data!D8,0,(-2018+'Summary P&amp;L'!$D$6-1)*12+'Summary P&amp;L'!$D$2-1))</f>
        <v>2377</v>
      </c>
      <c r="F8" s="91" t="str">
        <f>IFERROR(IF(VLOOKUP(IS_Data!B8,'Summary P&amp;L'!$Q$9:$S$15,3,FALSE)="Yes",IS_Data!B8,"No"),"No")</f>
        <v>perry_hall</v>
      </c>
    </row>
    <row r="9" spans="1:6" x14ac:dyDescent="0.5">
      <c r="A9" t="str">
        <f>+IS_Data!C9</f>
        <v>Q2 Forecast</v>
      </c>
      <c r="B9" s="91" t="str">
        <f>IF(F9="No","",IF('Summary P&amp;L'!$F$4="Libs Rollup","Libs Rollup",F9))</f>
        <v>perry_hall</v>
      </c>
      <c r="C9" t="str">
        <f>+IS_Data!A9</f>
        <v>Advertising/Promotion (Local)</v>
      </c>
      <c r="D9">
        <f ca="1">SUM(OFFSET(IS_Data!D9,0,(-2018+'Summary P&amp;L'!$D$6)*12+'Summary P&amp;L'!$D$1-1):OFFSET(IS_Data!D9,0,(-2018+'Summary P&amp;L'!$D$6)*12+'Summary P&amp;L'!$D$2-1))</f>
        <v>2807</v>
      </c>
      <c r="E9">
        <f ca="1">SUM(OFFSET(IS_Data!D9,0,(-2018+'Summary P&amp;L'!$D$6-1)*12+'Summary P&amp;L'!$D$1-1):OFFSET(IS_Data!D9,0,(-2018+'Summary P&amp;L'!$D$6-1)*12+'Summary P&amp;L'!$D$2-1))</f>
        <v>2377</v>
      </c>
      <c r="F9" s="91" t="str">
        <f>IFERROR(IF(VLOOKUP(IS_Data!B9,'Summary P&amp;L'!$Q$9:$S$15,3,FALSE)="Yes",IS_Data!B9,"No"),"No")</f>
        <v>perry_hall</v>
      </c>
    </row>
    <row r="10" spans="1:6" x14ac:dyDescent="0.5">
      <c r="A10" t="str">
        <f>+IS_Data!C10</f>
        <v>Q3 Forecast</v>
      </c>
      <c r="B10" s="91" t="str">
        <f>IF(F10="No","",IF('Summary P&amp;L'!$F$4="Libs Rollup","Libs Rollup",F10))</f>
        <v>perry_hall</v>
      </c>
      <c r="C10" t="str">
        <f>+IS_Data!A10</f>
        <v>Advertising/Promotion (Local)</v>
      </c>
      <c r="D10">
        <f ca="1">SUM(OFFSET(IS_Data!D10,0,(-2018+'Summary P&amp;L'!$D$6)*12+'Summary P&amp;L'!$D$1-1):OFFSET(IS_Data!D10,0,(-2018+'Summary P&amp;L'!$D$6)*12+'Summary P&amp;L'!$D$2-1))</f>
        <v>2807</v>
      </c>
      <c r="E10">
        <f ca="1">SUM(OFFSET(IS_Data!D10,0,(-2018+'Summary P&amp;L'!$D$6-1)*12+'Summary P&amp;L'!$D$1-1):OFFSET(IS_Data!D10,0,(-2018+'Summary P&amp;L'!$D$6-1)*12+'Summary P&amp;L'!$D$2-1))</f>
        <v>2377</v>
      </c>
      <c r="F10" s="91" t="str">
        <f>IFERROR(IF(VLOOKUP(IS_Data!B10,'Summary P&amp;L'!$Q$9:$S$15,3,FALSE)="Yes",IS_Data!B10,"No"),"No")</f>
        <v>perry_hall</v>
      </c>
    </row>
    <row r="11" spans="1:6" x14ac:dyDescent="0.5">
      <c r="A11" t="str">
        <f>+IS_Data!C11</f>
        <v>Q4 Forecast</v>
      </c>
      <c r="B11" s="91" t="str">
        <f>IF(F11="No","",IF('Summary P&amp;L'!$F$4="Libs Rollup","Libs Rollup",F11))</f>
        <v>perry_hall</v>
      </c>
      <c r="C11" t="str">
        <f>+IS_Data!A11</f>
        <v>Advertising/Promotion (Local)</v>
      </c>
      <c r="D11">
        <f ca="1">SUM(OFFSET(IS_Data!D11,0,(-2018+'Summary P&amp;L'!$D$6)*12+'Summary P&amp;L'!$D$1-1):OFFSET(IS_Data!D11,0,(-2018+'Summary P&amp;L'!$D$6)*12+'Summary P&amp;L'!$D$2-1))</f>
        <v>2807</v>
      </c>
      <c r="E11">
        <f ca="1">SUM(OFFSET(IS_Data!D11,0,(-2018+'Summary P&amp;L'!$D$6-1)*12+'Summary P&amp;L'!$D$1-1):OFFSET(IS_Data!D11,0,(-2018+'Summary P&amp;L'!$D$6-1)*12+'Summary P&amp;L'!$D$2-1))</f>
        <v>2377</v>
      </c>
      <c r="F11" s="91" t="str">
        <f>IFERROR(IF(VLOOKUP(IS_Data!B11,'Summary P&amp;L'!$Q$9:$S$15,3,FALSE)="Yes",IS_Data!B11,"No"),"No")</f>
        <v>perry_hall</v>
      </c>
    </row>
    <row r="12" spans="1:6" x14ac:dyDescent="0.5">
      <c r="A12" t="str">
        <f>+IS_Data!C12</f>
        <v>Actuals</v>
      </c>
      <c r="B12" s="91" t="str">
        <f>IF(F12="No","",IF('Summary P&amp;L'!$F$4="Libs Rollup","Libs Rollup",F12))</f>
        <v>maple_lawn</v>
      </c>
      <c r="C12" t="str">
        <f>+IS_Data!A12</f>
        <v>Apparel</v>
      </c>
      <c r="D12">
        <f ca="1">SUM(OFFSET(IS_Data!D12,0,(-2018+'Summary P&amp;L'!$D$6)*12+'Summary P&amp;L'!$D$1-1):OFFSET(IS_Data!D12,0,(-2018+'Summary P&amp;L'!$D$6)*12+'Summary P&amp;L'!$D$2-1))</f>
        <v>0</v>
      </c>
      <c r="E12">
        <f ca="1">SUM(OFFSET(IS_Data!D12,0,(-2018+'Summary P&amp;L'!$D$6-1)*12+'Summary P&amp;L'!$D$1-1):OFFSET(IS_Data!D12,0,(-2018+'Summary P&amp;L'!$D$6-1)*12+'Summary P&amp;L'!$D$2-1))</f>
        <v>0</v>
      </c>
      <c r="F12" s="91" t="str">
        <f>IFERROR(IF(VLOOKUP(IS_Data!B12,'Summary P&amp;L'!$Q$9:$S$15,3,FALSE)="Yes",IS_Data!B12,"No"),"No")</f>
        <v>maple_lawn</v>
      </c>
    </row>
    <row r="13" spans="1:6" x14ac:dyDescent="0.5">
      <c r="A13" t="str">
        <f>+IS_Data!C13</f>
        <v>Budget</v>
      </c>
      <c r="B13" s="91" t="str">
        <f>IF(F13="No","",IF('Summary P&amp;L'!$F$4="Libs Rollup","Libs Rollup",F13))</f>
        <v>maple_lawn</v>
      </c>
      <c r="C13" t="str">
        <f>+IS_Data!A13</f>
        <v>Apparel</v>
      </c>
      <c r="D13">
        <f ca="1">SUM(OFFSET(IS_Data!D13,0,(-2018+'Summary P&amp;L'!$D$6)*12+'Summary P&amp;L'!$D$1-1):OFFSET(IS_Data!D13,0,(-2018+'Summary P&amp;L'!$D$6)*12+'Summary P&amp;L'!$D$2-1))</f>
        <v>0</v>
      </c>
      <c r="E13">
        <f ca="1">SUM(OFFSET(IS_Data!D13,0,(-2018+'Summary P&amp;L'!$D$6-1)*12+'Summary P&amp;L'!$D$1-1):OFFSET(IS_Data!D13,0,(-2018+'Summary P&amp;L'!$D$6-1)*12+'Summary P&amp;L'!$D$2-1))</f>
        <v>0</v>
      </c>
      <c r="F13" s="91" t="str">
        <f>IFERROR(IF(VLOOKUP(IS_Data!B13,'Summary P&amp;L'!$Q$9:$S$15,3,FALSE)="Yes",IS_Data!B13,"No"),"No")</f>
        <v>maple_lawn</v>
      </c>
    </row>
    <row r="14" spans="1:6" x14ac:dyDescent="0.5">
      <c r="A14" t="str">
        <f>+IS_Data!C14</f>
        <v>Q2 Forecast</v>
      </c>
      <c r="B14" s="91" t="str">
        <f>IF(F14="No","",IF('Summary P&amp;L'!$F$4="Libs Rollup","Libs Rollup",F14))</f>
        <v>maple_lawn</v>
      </c>
      <c r="C14" t="str">
        <f>+IS_Data!A14</f>
        <v>Apparel</v>
      </c>
      <c r="D14">
        <f ca="1">SUM(OFFSET(IS_Data!D14,0,(-2018+'Summary P&amp;L'!$D$6)*12+'Summary P&amp;L'!$D$1-1):OFFSET(IS_Data!D14,0,(-2018+'Summary P&amp;L'!$D$6)*12+'Summary P&amp;L'!$D$2-1))</f>
        <v>0</v>
      </c>
      <c r="E14">
        <f ca="1">SUM(OFFSET(IS_Data!D14,0,(-2018+'Summary P&amp;L'!$D$6-1)*12+'Summary P&amp;L'!$D$1-1):OFFSET(IS_Data!D14,0,(-2018+'Summary P&amp;L'!$D$6-1)*12+'Summary P&amp;L'!$D$2-1))</f>
        <v>0</v>
      </c>
      <c r="F14" s="91" t="str">
        <f>IFERROR(IF(VLOOKUP(IS_Data!B14,'Summary P&amp;L'!$Q$9:$S$15,3,FALSE)="Yes",IS_Data!B14,"No"),"No")</f>
        <v>maple_lawn</v>
      </c>
    </row>
    <row r="15" spans="1:6" x14ac:dyDescent="0.5">
      <c r="A15" t="str">
        <f>+IS_Data!C15</f>
        <v>Q3 Forecast</v>
      </c>
      <c r="B15" s="91" t="str">
        <f>IF(F15="No","",IF('Summary P&amp;L'!$F$4="Libs Rollup","Libs Rollup",F15))</f>
        <v>maple_lawn</v>
      </c>
      <c r="C15" t="str">
        <f>+IS_Data!A15</f>
        <v>Apparel</v>
      </c>
      <c r="D15">
        <f ca="1">SUM(OFFSET(IS_Data!D15,0,(-2018+'Summary P&amp;L'!$D$6)*12+'Summary P&amp;L'!$D$1-1):OFFSET(IS_Data!D15,0,(-2018+'Summary P&amp;L'!$D$6)*12+'Summary P&amp;L'!$D$2-1))</f>
        <v>0</v>
      </c>
      <c r="E15">
        <f ca="1">SUM(OFFSET(IS_Data!D15,0,(-2018+'Summary P&amp;L'!$D$6-1)*12+'Summary P&amp;L'!$D$1-1):OFFSET(IS_Data!D15,0,(-2018+'Summary P&amp;L'!$D$6-1)*12+'Summary P&amp;L'!$D$2-1))</f>
        <v>0</v>
      </c>
      <c r="F15" s="91" t="str">
        <f>IFERROR(IF(VLOOKUP(IS_Data!B15,'Summary P&amp;L'!$Q$9:$S$15,3,FALSE)="Yes",IS_Data!B15,"No"),"No")</f>
        <v>maple_lawn</v>
      </c>
    </row>
    <row r="16" spans="1:6" x14ac:dyDescent="0.5">
      <c r="A16" t="str">
        <f>+IS_Data!C16</f>
        <v>Q4 Forecast</v>
      </c>
      <c r="B16" s="91" t="str">
        <f>IF(F16="No","",IF('Summary P&amp;L'!$F$4="Libs Rollup","Libs Rollup",F16))</f>
        <v>maple_lawn</v>
      </c>
      <c r="C16" t="str">
        <f>+IS_Data!A16</f>
        <v>Apparel</v>
      </c>
      <c r="D16">
        <f ca="1">SUM(OFFSET(IS_Data!D16,0,(-2018+'Summary P&amp;L'!$D$6)*12+'Summary P&amp;L'!$D$1-1):OFFSET(IS_Data!D16,0,(-2018+'Summary P&amp;L'!$D$6)*12+'Summary P&amp;L'!$D$2-1))</f>
        <v>0</v>
      </c>
      <c r="E16">
        <f ca="1">SUM(OFFSET(IS_Data!D16,0,(-2018+'Summary P&amp;L'!$D$6-1)*12+'Summary P&amp;L'!$D$1-1):OFFSET(IS_Data!D16,0,(-2018+'Summary P&amp;L'!$D$6-1)*12+'Summary P&amp;L'!$D$2-1))</f>
        <v>0</v>
      </c>
      <c r="F16" s="91" t="str">
        <f>IFERROR(IF(VLOOKUP(IS_Data!B16,'Summary P&amp;L'!$Q$9:$S$15,3,FALSE)="Yes",IS_Data!B16,"No"),"No")</f>
        <v>maple_lawn</v>
      </c>
    </row>
    <row r="17" spans="1:6" x14ac:dyDescent="0.5">
      <c r="A17" t="str">
        <f>+IS_Data!C17</f>
        <v>Actuals</v>
      </c>
      <c r="B17" s="91" t="str">
        <f>IF(F17="No","",IF('Summary P&amp;L'!$F$4="Libs Rollup","Libs Rollup",F17))</f>
        <v>perry_hall</v>
      </c>
      <c r="C17" t="str">
        <f>+IS_Data!A17</f>
        <v>Apparel</v>
      </c>
      <c r="D17">
        <f ca="1">SUM(OFFSET(IS_Data!D17,0,(-2018+'Summary P&amp;L'!$D$6)*12+'Summary P&amp;L'!$D$1-1):OFFSET(IS_Data!D17,0,(-2018+'Summary P&amp;L'!$D$6)*12+'Summary P&amp;L'!$D$2-1))</f>
        <v>-340</v>
      </c>
      <c r="E17">
        <f ca="1">SUM(OFFSET(IS_Data!D17,0,(-2018+'Summary P&amp;L'!$D$6-1)*12+'Summary P&amp;L'!$D$1-1):OFFSET(IS_Data!D17,0,(-2018+'Summary P&amp;L'!$D$6-1)*12+'Summary P&amp;L'!$D$2-1))</f>
        <v>0</v>
      </c>
      <c r="F17" s="91" t="str">
        <f>IFERROR(IF(VLOOKUP(IS_Data!B17,'Summary P&amp;L'!$Q$9:$S$15,3,FALSE)="Yes",IS_Data!B17,"No"),"No")</f>
        <v>perry_hall</v>
      </c>
    </row>
    <row r="18" spans="1:6" x14ac:dyDescent="0.5">
      <c r="A18" t="str">
        <f>+IS_Data!C18</f>
        <v>Budget</v>
      </c>
      <c r="B18" s="91" t="str">
        <f>IF(F18="No","",IF('Summary P&amp;L'!$F$4="Libs Rollup","Libs Rollup",F18))</f>
        <v>perry_hall</v>
      </c>
      <c r="C18" t="str">
        <f>+IS_Data!A18</f>
        <v>Apparel</v>
      </c>
      <c r="D18">
        <f ca="1">SUM(OFFSET(IS_Data!D18,0,(-2018+'Summary P&amp;L'!$D$6)*12+'Summary P&amp;L'!$D$1-1):OFFSET(IS_Data!D18,0,(-2018+'Summary P&amp;L'!$D$6)*12+'Summary P&amp;L'!$D$2-1))</f>
        <v>0</v>
      </c>
      <c r="E18">
        <f ca="1">SUM(OFFSET(IS_Data!D18,0,(-2018+'Summary P&amp;L'!$D$6-1)*12+'Summary P&amp;L'!$D$1-1):OFFSET(IS_Data!D18,0,(-2018+'Summary P&amp;L'!$D$6-1)*12+'Summary P&amp;L'!$D$2-1))</f>
        <v>0</v>
      </c>
      <c r="F18" s="91" t="str">
        <f>IFERROR(IF(VLOOKUP(IS_Data!B18,'Summary P&amp;L'!$Q$9:$S$15,3,FALSE)="Yes",IS_Data!B18,"No"),"No")</f>
        <v>perry_hall</v>
      </c>
    </row>
    <row r="19" spans="1:6" x14ac:dyDescent="0.5">
      <c r="A19" t="str">
        <f>+IS_Data!C19</f>
        <v>Q2 Forecast</v>
      </c>
      <c r="B19" s="91" t="str">
        <f>IF(F19="No","",IF('Summary P&amp;L'!$F$4="Libs Rollup","Libs Rollup",F19))</f>
        <v>perry_hall</v>
      </c>
      <c r="C19" t="str">
        <f>+IS_Data!A19</f>
        <v>Apparel</v>
      </c>
      <c r="D19">
        <f ca="1">SUM(OFFSET(IS_Data!D19,0,(-2018+'Summary P&amp;L'!$D$6)*12+'Summary P&amp;L'!$D$1-1):OFFSET(IS_Data!D19,0,(-2018+'Summary P&amp;L'!$D$6)*12+'Summary P&amp;L'!$D$2-1))</f>
        <v>-340</v>
      </c>
      <c r="E19">
        <f ca="1">SUM(OFFSET(IS_Data!D19,0,(-2018+'Summary P&amp;L'!$D$6-1)*12+'Summary P&amp;L'!$D$1-1):OFFSET(IS_Data!D19,0,(-2018+'Summary P&amp;L'!$D$6-1)*12+'Summary P&amp;L'!$D$2-1))</f>
        <v>0</v>
      </c>
      <c r="F19" s="91" t="str">
        <f>IFERROR(IF(VLOOKUP(IS_Data!B19,'Summary P&amp;L'!$Q$9:$S$15,3,FALSE)="Yes",IS_Data!B19,"No"),"No")</f>
        <v>perry_hall</v>
      </c>
    </row>
    <row r="20" spans="1:6" x14ac:dyDescent="0.5">
      <c r="A20" t="str">
        <f>+IS_Data!C20</f>
        <v>Q3 Forecast</v>
      </c>
      <c r="B20" s="91" t="str">
        <f>IF(F20="No","",IF('Summary P&amp;L'!$F$4="Libs Rollup","Libs Rollup",F20))</f>
        <v>perry_hall</v>
      </c>
      <c r="C20" t="str">
        <f>+IS_Data!A20</f>
        <v>Apparel</v>
      </c>
      <c r="D20">
        <f ca="1">SUM(OFFSET(IS_Data!D20,0,(-2018+'Summary P&amp;L'!$D$6)*12+'Summary P&amp;L'!$D$1-1):OFFSET(IS_Data!D20,0,(-2018+'Summary P&amp;L'!$D$6)*12+'Summary P&amp;L'!$D$2-1))</f>
        <v>-340</v>
      </c>
      <c r="E20">
        <f ca="1">SUM(OFFSET(IS_Data!D20,0,(-2018+'Summary P&amp;L'!$D$6-1)*12+'Summary P&amp;L'!$D$1-1):OFFSET(IS_Data!D20,0,(-2018+'Summary P&amp;L'!$D$6-1)*12+'Summary P&amp;L'!$D$2-1))</f>
        <v>0</v>
      </c>
      <c r="F20" s="91" t="str">
        <f>IFERROR(IF(VLOOKUP(IS_Data!B20,'Summary P&amp;L'!$Q$9:$S$15,3,FALSE)="Yes",IS_Data!B20,"No"),"No")</f>
        <v>perry_hall</v>
      </c>
    </row>
    <row r="21" spans="1:6" x14ac:dyDescent="0.5">
      <c r="A21" t="str">
        <f>+IS_Data!C21</f>
        <v>Q4 Forecast</v>
      </c>
      <c r="B21" s="91" t="str">
        <f>IF(F21="No","",IF('Summary P&amp;L'!$F$4="Libs Rollup","Libs Rollup",F21))</f>
        <v>perry_hall</v>
      </c>
      <c r="C21" t="str">
        <f>+IS_Data!A21</f>
        <v>Apparel</v>
      </c>
      <c r="D21">
        <f ca="1">SUM(OFFSET(IS_Data!D21,0,(-2018+'Summary P&amp;L'!$D$6)*12+'Summary P&amp;L'!$D$1-1):OFFSET(IS_Data!D21,0,(-2018+'Summary P&amp;L'!$D$6)*12+'Summary P&amp;L'!$D$2-1))</f>
        <v>-340</v>
      </c>
      <c r="E21">
        <f ca="1">SUM(OFFSET(IS_Data!D21,0,(-2018+'Summary P&amp;L'!$D$6-1)*12+'Summary P&amp;L'!$D$1-1):OFFSET(IS_Data!D21,0,(-2018+'Summary P&amp;L'!$D$6-1)*12+'Summary P&amp;L'!$D$2-1))</f>
        <v>0</v>
      </c>
      <c r="F21" s="91" t="str">
        <f>IFERROR(IF(VLOOKUP(IS_Data!B21,'Summary P&amp;L'!$Q$9:$S$15,3,FALSE)="Yes",IS_Data!B21,"No"),"No")</f>
        <v>perry_hall</v>
      </c>
    </row>
    <row r="22" spans="1:6" x14ac:dyDescent="0.5">
      <c r="A22" t="str">
        <f>+IS_Data!C22</f>
        <v>actuals</v>
      </c>
      <c r="B22" s="91" t="str">
        <f>IF(F22="No","",IF('Summary P&amp;L'!$F$4="Libs Rollup","Libs Rollup",F22))</f>
        <v>maple_lawn</v>
      </c>
      <c r="C22" t="str">
        <f>+IS_Data!A22</f>
        <v>Bank Charges</v>
      </c>
      <c r="D22">
        <f ca="1">SUM(OFFSET(IS_Data!D22,0,(-2018+'Summary P&amp;L'!$D$6)*12+'Summary P&amp;L'!$D$1-1):OFFSET(IS_Data!D22,0,(-2018+'Summary P&amp;L'!$D$6)*12+'Summary P&amp;L'!$D$2-1))</f>
        <v>101</v>
      </c>
      <c r="E22">
        <f ca="1">SUM(OFFSET(IS_Data!D22,0,(-2018+'Summary P&amp;L'!$D$6-1)*12+'Summary P&amp;L'!$D$1-1):OFFSET(IS_Data!D22,0,(-2018+'Summary P&amp;L'!$D$6-1)*12+'Summary P&amp;L'!$D$2-1))</f>
        <v>2</v>
      </c>
      <c r="F22" s="91" t="str">
        <f>IFERROR(IF(VLOOKUP(IS_Data!B22,'Summary P&amp;L'!$Q$9:$S$15,3,FALSE)="Yes",IS_Data!B22,"No"),"No")</f>
        <v>maple_lawn</v>
      </c>
    </row>
    <row r="23" spans="1:6" x14ac:dyDescent="0.5">
      <c r="A23" t="str">
        <f>+IS_Data!C23</f>
        <v>budget</v>
      </c>
      <c r="B23" s="91" t="str">
        <f>IF(F23="No","",IF('Summary P&amp;L'!$F$4="Libs Rollup","Libs Rollup",F23))</f>
        <v>maple_lawn</v>
      </c>
      <c r="C23" t="str">
        <f>+IS_Data!A23</f>
        <v>Bank Charges</v>
      </c>
      <c r="D23">
        <f ca="1">SUM(OFFSET(IS_Data!D23,0,(-2018+'Summary P&amp;L'!$D$6)*12+'Summary P&amp;L'!$D$1-1):OFFSET(IS_Data!D23,0,(-2018+'Summary P&amp;L'!$D$6)*12+'Summary P&amp;L'!$D$2-1))</f>
        <v>25</v>
      </c>
      <c r="E23">
        <f ca="1">SUM(OFFSET(IS_Data!D23,0,(-2018+'Summary P&amp;L'!$D$6-1)*12+'Summary P&amp;L'!$D$1-1):OFFSET(IS_Data!D23,0,(-2018+'Summary P&amp;L'!$D$6-1)*12+'Summary P&amp;L'!$D$2-1))</f>
        <v>0</v>
      </c>
      <c r="F23" s="91" t="str">
        <f>IFERROR(IF(VLOOKUP(IS_Data!B23,'Summary P&amp;L'!$Q$9:$S$15,3,FALSE)="Yes",IS_Data!B23,"No"),"No")</f>
        <v>maple_lawn</v>
      </c>
    </row>
    <row r="24" spans="1:6" x14ac:dyDescent="0.5">
      <c r="A24" t="str">
        <f>+IS_Data!C24</f>
        <v>actuals</v>
      </c>
      <c r="B24" s="91" t="str">
        <f>IF(F24="No","",IF('Summary P&amp;L'!$F$4="Libs Rollup","Libs Rollup",F24))</f>
        <v>perry_hall</v>
      </c>
      <c r="C24" t="str">
        <f>+IS_Data!A24</f>
        <v>Bank Charges</v>
      </c>
      <c r="D24">
        <f ca="1">SUM(OFFSET(IS_Data!D24,0,(-2018+'Summary P&amp;L'!$D$6)*12+'Summary P&amp;L'!$D$1-1):OFFSET(IS_Data!D24,0,(-2018+'Summary P&amp;L'!$D$6)*12+'Summary P&amp;L'!$D$2-1))</f>
        <v>90</v>
      </c>
      <c r="E24">
        <f ca="1">SUM(OFFSET(IS_Data!D24,0,(-2018+'Summary P&amp;L'!$D$6-1)*12+'Summary P&amp;L'!$D$1-1):OFFSET(IS_Data!D24,0,(-2018+'Summary P&amp;L'!$D$6-1)*12+'Summary P&amp;L'!$D$2-1))</f>
        <v>26</v>
      </c>
      <c r="F24" s="91" t="str">
        <f>IFERROR(IF(VLOOKUP(IS_Data!B24,'Summary P&amp;L'!$Q$9:$S$15,3,FALSE)="Yes",IS_Data!B24,"No"),"No")</f>
        <v>perry_hall</v>
      </c>
    </row>
    <row r="25" spans="1:6" x14ac:dyDescent="0.5">
      <c r="A25" t="str">
        <f>+IS_Data!C25</f>
        <v>Budget</v>
      </c>
      <c r="B25" s="91" t="str">
        <f>IF(F25="No","",IF('Summary P&amp;L'!$F$4="Libs Rollup","Libs Rollup",F25))</f>
        <v>perry_hall</v>
      </c>
      <c r="C25" t="str">
        <f>+IS_Data!A25</f>
        <v>Bank Charges</v>
      </c>
      <c r="D25">
        <f ca="1">SUM(OFFSET(IS_Data!D25,0,(-2018+'Summary P&amp;L'!$D$6)*12+'Summary P&amp;L'!$D$1-1):OFFSET(IS_Data!D25,0,(-2018+'Summary P&amp;L'!$D$6)*12+'Summary P&amp;L'!$D$2-1))</f>
        <v>25</v>
      </c>
      <c r="E25">
        <f ca="1">SUM(OFFSET(IS_Data!D25,0,(-2018+'Summary P&amp;L'!$D$6-1)*12+'Summary P&amp;L'!$D$1-1):OFFSET(IS_Data!D25,0,(-2018+'Summary P&amp;L'!$D$6-1)*12+'Summary P&amp;L'!$D$2-1))</f>
        <v>0</v>
      </c>
      <c r="F25" s="91" t="str">
        <f>IFERROR(IF(VLOOKUP(IS_Data!B25,'Summary P&amp;L'!$Q$9:$S$15,3,FALSE)="Yes",IS_Data!B25,"No"),"No")</f>
        <v>perry_hall</v>
      </c>
    </row>
    <row r="26" spans="1:6" x14ac:dyDescent="0.5">
      <c r="A26" t="str">
        <f>+IS_Data!C26</f>
        <v>Actuals</v>
      </c>
      <c r="B26" s="91" t="str">
        <f>IF(F26="No","",IF('Summary P&amp;L'!$F$4="Libs Rollup","Libs Rollup",F26))</f>
        <v>maple_lawn</v>
      </c>
      <c r="C26" t="str">
        <f>+IS_Data!A26</f>
        <v>Bar Supplies</v>
      </c>
      <c r="D26">
        <f ca="1">SUM(OFFSET(IS_Data!D26,0,(-2018+'Summary P&amp;L'!$D$6)*12+'Summary P&amp;L'!$D$1-1):OFFSET(IS_Data!D26,0,(-2018+'Summary P&amp;L'!$D$6)*12+'Summary P&amp;L'!$D$2-1))</f>
        <v>551</v>
      </c>
      <c r="E26">
        <f ca="1">SUM(OFFSET(IS_Data!D26,0,(-2018+'Summary P&amp;L'!$D$6-1)*12+'Summary P&amp;L'!$D$1-1):OFFSET(IS_Data!D26,0,(-2018+'Summary P&amp;L'!$D$6-1)*12+'Summary P&amp;L'!$D$2-1))</f>
        <v>0</v>
      </c>
      <c r="F26" s="91" t="str">
        <f>IFERROR(IF(VLOOKUP(IS_Data!B26,'Summary P&amp;L'!$Q$9:$S$15,3,FALSE)="Yes",IS_Data!B26,"No"),"No")</f>
        <v>maple_lawn</v>
      </c>
    </row>
    <row r="27" spans="1:6" x14ac:dyDescent="0.5">
      <c r="A27" t="str">
        <f>+IS_Data!C27</f>
        <v>Budget</v>
      </c>
      <c r="B27" s="91" t="str">
        <f>IF(F27="No","",IF('Summary P&amp;L'!$F$4="Libs Rollup","Libs Rollup",F27))</f>
        <v>maple_lawn</v>
      </c>
      <c r="C27" t="str">
        <f>+IS_Data!A27</f>
        <v>Bar Supplies</v>
      </c>
      <c r="D27">
        <f ca="1">SUM(OFFSET(IS_Data!D27,0,(-2018+'Summary P&amp;L'!$D$6)*12+'Summary P&amp;L'!$D$1-1):OFFSET(IS_Data!D27,0,(-2018+'Summary P&amp;L'!$D$6)*12+'Summary P&amp;L'!$D$2-1))</f>
        <v>871.84649999999999</v>
      </c>
      <c r="E27">
        <f ca="1">SUM(OFFSET(IS_Data!D27,0,(-2018+'Summary P&amp;L'!$D$6-1)*12+'Summary P&amp;L'!$D$1-1):OFFSET(IS_Data!D27,0,(-2018+'Summary P&amp;L'!$D$6-1)*12+'Summary P&amp;L'!$D$2-1))</f>
        <v>0</v>
      </c>
      <c r="F27" s="91" t="str">
        <f>IFERROR(IF(VLOOKUP(IS_Data!B27,'Summary P&amp;L'!$Q$9:$S$15,3,FALSE)="Yes",IS_Data!B27,"No"),"No")</f>
        <v>maple_lawn</v>
      </c>
    </row>
    <row r="28" spans="1:6" x14ac:dyDescent="0.5">
      <c r="A28" t="str">
        <f>+IS_Data!C28</f>
        <v>Q2 Forecast</v>
      </c>
      <c r="B28" s="91" t="str">
        <f>IF(F28="No","",IF('Summary P&amp;L'!$F$4="Libs Rollup","Libs Rollup",F28))</f>
        <v>maple_lawn</v>
      </c>
      <c r="C28" t="str">
        <f>+IS_Data!A28</f>
        <v>Bar Supplies</v>
      </c>
      <c r="D28">
        <f ca="1">SUM(OFFSET(IS_Data!D28,0,(-2018+'Summary P&amp;L'!$D$6)*12+'Summary P&amp;L'!$D$1-1):OFFSET(IS_Data!D28,0,(-2018+'Summary P&amp;L'!$D$6)*12+'Summary P&amp;L'!$D$2-1))</f>
        <v>551</v>
      </c>
      <c r="E28">
        <f ca="1">SUM(OFFSET(IS_Data!D28,0,(-2018+'Summary P&amp;L'!$D$6-1)*12+'Summary P&amp;L'!$D$1-1):OFFSET(IS_Data!D28,0,(-2018+'Summary P&amp;L'!$D$6-1)*12+'Summary P&amp;L'!$D$2-1))</f>
        <v>0</v>
      </c>
      <c r="F28" s="91" t="str">
        <f>IFERROR(IF(VLOOKUP(IS_Data!B28,'Summary P&amp;L'!$Q$9:$S$15,3,FALSE)="Yes",IS_Data!B28,"No"),"No")</f>
        <v>maple_lawn</v>
      </c>
    </row>
    <row r="29" spans="1:6" x14ac:dyDescent="0.5">
      <c r="A29" t="str">
        <f>+IS_Data!C29</f>
        <v>Q3 Forecast</v>
      </c>
      <c r="B29" s="91" t="str">
        <f>IF(F29="No","",IF('Summary P&amp;L'!$F$4="Libs Rollup","Libs Rollup",F29))</f>
        <v>maple_lawn</v>
      </c>
      <c r="C29" t="str">
        <f>+IS_Data!A29</f>
        <v>Bar Supplies</v>
      </c>
      <c r="D29">
        <f ca="1">SUM(OFFSET(IS_Data!D29,0,(-2018+'Summary P&amp;L'!$D$6)*12+'Summary P&amp;L'!$D$1-1):OFFSET(IS_Data!D29,0,(-2018+'Summary P&amp;L'!$D$6)*12+'Summary P&amp;L'!$D$2-1))</f>
        <v>551</v>
      </c>
      <c r="E29">
        <f ca="1">SUM(OFFSET(IS_Data!D29,0,(-2018+'Summary P&amp;L'!$D$6-1)*12+'Summary P&amp;L'!$D$1-1):OFFSET(IS_Data!D29,0,(-2018+'Summary P&amp;L'!$D$6-1)*12+'Summary P&amp;L'!$D$2-1))</f>
        <v>0</v>
      </c>
      <c r="F29" s="91" t="str">
        <f>IFERROR(IF(VLOOKUP(IS_Data!B29,'Summary P&amp;L'!$Q$9:$S$15,3,FALSE)="Yes",IS_Data!B29,"No"),"No")</f>
        <v>maple_lawn</v>
      </c>
    </row>
    <row r="30" spans="1:6" x14ac:dyDescent="0.5">
      <c r="A30" t="str">
        <f>+IS_Data!C30</f>
        <v>Q4 Forecast</v>
      </c>
      <c r="B30" s="91" t="str">
        <f>IF(F30="No","",IF('Summary P&amp;L'!$F$4="Libs Rollup","Libs Rollup",F30))</f>
        <v>maple_lawn</v>
      </c>
      <c r="C30" t="str">
        <f>+IS_Data!A30</f>
        <v>Bar Supplies</v>
      </c>
      <c r="D30">
        <f ca="1">SUM(OFFSET(IS_Data!D30,0,(-2018+'Summary P&amp;L'!$D$6)*12+'Summary P&amp;L'!$D$1-1):OFFSET(IS_Data!D30,0,(-2018+'Summary P&amp;L'!$D$6)*12+'Summary P&amp;L'!$D$2-1))</f>
        <v>551</v>
      </c>
      <c r="E30">
        <f ca="1">SUM(OFFSET(IS_Data!D30,0,(-2018+'Summary P&amp;L'!$D$6-1)*12+'Summary P&amp;L'!$D$1-1):OFFSET(IS_Data!D30,0,(-2018+'Summary P&amp;L'!$D$6-1)*12+'Summary P&amp;L'!$D$2-1))</f>
        <v>0</v>
      </c>
      <c r="F30" s="91" t="str">
        <f>IFERROR(IF(VLOOKUP(IS_Data!B30,'Summary P&amp;L'!$Q$9:$S$15,3,FALSE)="Yes",IS_Data!B30,"No"),"No")</f>
        <v>maple_lawn</v>
      </c>
    </row>
    <row r="31" spans="1:6" x14ac:dyDescent="0.5">
      <c r="A31" t="str">
        <f>+IS_Data!C31</f>
        <v>Actuals</v>
      </c>
      <c r="B31" s="91" t="str">
        <f>IF(F31="No","",IF('Summary P&amp;L'!$F$4="Libs Rollup","Libs Rollup",F31))</f>
        <v>perry_hall</v>
      </c>
      <c r="C31" t="str">
        <f>+IS_Data!A31</f>
        <v>Bar Supplies</v>
      </c>
      <c r="D31">
        <f ca="1">SUM(OFFSET(IS_Data!D31,0,(-2018+'Summary P&amp;L'!$D$6)*12+'Summary P&amp;L'!$D$1-1):OFFSET(IS_Data!D31,0,(-2018+'Summary P&amp;L'!$D$6)*12+'Summary P&amp;L'!$D$2-1))</f>
        <v>839</v>
      </c>
      <c r="E31">
        <f ca="1">SUM(OFFSET(IS_Data!D31,0,(-2018+'Summary P&amp;L'!$D$6-1)*12+'Summary P&amp;L'!$D$1-1):OFFSET(IS_Data!D31,0,(-2018+'Summary P&amp;L'!$D$6-1)*12+'Summary P&amp;L'!$D$2-1))</f>
        <v>0</v>
      </c>
      <c r="F31" s="91" t="str">
        <f>IFERROR(IF(VLOOKUP(IS_Data!B31,'Summary P&amp;L'!$Q$9:$S$15,3,FALSE)="Yes",IS_Data!B31,"No"),"No")</f>
        <v>perry_hall</v>
      </c>
    </row>
    <row r="32" spans="1:6" x14ac:dyDescent="0.5">
      <c r="A32" t="str">
        <f>+IS_Data!C32</f>
        <v>Budget</v>
      </c>
      <c r="B32" s="91" t="str">
        <f>IF(F32="No","",IF('Summary P&amp;L'!$F$4="Libs Rollup","Libs Rollup",F32))</f>
        <v>perry_hall</v>
      </c>
      <c r="C32" t="str">
        <f>+IS_Data!A32</f>
        <v>Bar Supplies</v>
      </c>
      <c r="D32">
        <f ca="1">SUM(OFFSET(IS_Data!D32,0,(-2018+'Summary P&amp;L'!$D$6)*12+'Summary P&amp;L'!$D$1-1):OFFSET(IS_Data!D32,0,(-2018+'Summary P&amp;L'!$D$6)*12+'Summary P&amp;L'!$D$2-1))</f>
        <v>1242.5924</v>
      </c>
      <c r="E32">
        <f ca="1">SUM(OFFSET(IS_Data!D32,0,(-2018+'Summary P&amp;L'!$D$6-1)*12+'Summary P&amp;L'!$D$1-1):OFFSET(IS_Data!D32,0,(-2018+'Summary P&amp;L'!$D$6-1)*12+'Summary P&amp;L'!$D$2-1))</f>
        <v>0</v>
      </c>
      <c r="F32" s="91" t="str">
        <f>IFERROR(IF(VLOOKUP(IS_Data!B32,'Summary P&amp;L'!$Q$9:$S$15,3,FALSE)="Yes",IS_Data!B32,"No"),"No")</f>
        <v>perry_hall</v>
      </c>
    </row>
    <row r="33" spans="1:6" x14ac:dyDescent="0.5">
      <c r="A33" t="str">
        <f>+IS_Data!C33</f>
        <v>Q2 Forecast</v>
      </c>
      <c r="B33" s="91" t="str">
        <f>IF(F33="No","",IF('Summary P&amp;L'!$F$4="Libs Rollup","Libs Rollup",F33))</f>
        <v>perry_hall</v>
      </c>
      <c r="C33" t="str">
        <f>+IS_Data!A33</f>
        <v>Bar Supplies</v>
      </c>
      <c r="D33">
        <f ca="1">SUM(OFFSET(IS_Data!D33,0,(-2018+'Summary P&amp;L'!$D$6)*12+'Summary P&amp;L'!$D$1-1):OFFSET(IS_Data!D33,0,(-2018+'Summary P&amp;L'!$D$6)*12+'Summary P&amp;L'!$D$2-1))</f>
        <v>839</v>
      </c>
      <c r="E33">
        <f ca="1">SUM(OFFSET(IS_Data!D33,0,(-2018+'Summary P&amp;L'!$D$6-1)*12+'Summary P&amp;L'!$D$1-1):OFFSET(IS_Data!D33,0,(-2018+'Summary P&amp;L'!$D$6-1)*12+'Summary P&amp;L'!$D$2-1))</f>
        <v>0</v>
      </c>
      <c r="F33" s="91" t="str">
        <f>IFERROR(IF(VLOOKUP(IS_Data!B33,'Summary P&amp;L'!$Q$9:$S$15,3,FALSE)="Yes",IS_Data!B33,"No"),"No")</f>
        <v>perry_hall</v>
      </c>
    </row>
    <row r="34" spans="1:6" x14ac:dyDescent="0.5">
      <c r="A34" t="str">
        <f>+IS_Data!C34</f>
        <v>Q3 Forecast</v>
      </c>
      <c r="B34" s="91" t="str">
        <f>IF(F34="No","",IF('Summary P&amp;L'!$F$4="Libs Rollup","Libs Rollup",F34))</f>
        <v>perry_hall</v>
      </c>
      <c r="C34" t="str">
        <f>+IS_Data!A34</f>
        <v>Bar Supplies</v>
      </c>
      <c r="D34">
        <f ca="1">SUM(OFFSET(IS_Data!D34,0,(-2018+'Summary P&amp;L'!$D$6)*12+'Summary P&amp;L'!$D$1-1):OFFSET(IS_Data!D34,0,(-2018+'Summary P&amp;L'!$D$6)*12+'Summary P&amp;L'!$D$2-1))</f>
        <v>839</v>
      </c>
      <c r="E34">
        <f ca="1">SUM(OFFSET(IS_Data!D34,0,(-2018+'Summary P&amp;L'!$D$6-1)*12+'Summary P&amp;L'!$D$1-1):OFFSET(IS_Data!D34,0,(-2018+'Summary P&amp;L'!$D$6-1)*12+'Summary P&amp;L'!$D$2-1))</f>
        <v>0</v>
      </c>
      <c r="F34" s="91" t="str">
        <f>IFERROR(IF(VLOOKUP(IS_Data!B34,'Summary P&amp;L'!$Q$9:$S$15,3,FALSE)="Yes",IS_Data!B34,"No"),"No")</f>
        <v>perry_hall</v>
      </c>
    </row>
    <row r="35" spans="1:6" x14ac:dyDescent="0.5">
      <c r="A35" t="str">
        <f>+IS_Data!C35</f>
        <v>Q4 Forecast</v>
      </c>
      <c r="B35" s="91" t="str">
        <f>IF(F35="No","",IF('Summary P&amp;L'!$F$4="Libs Rollup","Libs Rollup",F35))</f>
        <v>perry_hall</v>
      </c>
      <c r="C35" t="str">
        <f>+IS_Data!A35</f>
        <v>Bar Supplies</v>
      </c>
      <c r="D35">
        <f ca="1">SUM(OFFSET(IS_Data!D35,0,(-2018+'Summary P&amp;L'!$D$6)*12+'Summary P&amp;L'!$D$1-1):OFFSET(IS_Data!D35,0,(-2018+'Summary P&amp;L'!$D$6)*12+'Summary P&amp;L'!$D$2-1))</f>
        <v>839</v>
      </c>
      <c r="E35">
        <f ca="1">SUM(OFFSET(IS_Data!D35,0,(-2018+'Summary P&amp;L'!$D$6-1)*12+'Summary P&amp;L'!$D$1-1):OFFSET(IS_Data!D35,0,(-2018+'Summary P&amp;L'!$D$6-1)*12+'Summary P&amp;L'!$D$2-1))</f>
        <v>0</v>
      </c>
      <c r="F35" s="91" t="str">
        <f>IFERROR(IF(VLOOKUP(IS_Data!B35,'Summary P&amp;L'!$Q$9:$S$15,3,FALSE)="Yes",IS_Data!B35,"No"),"No")</f>
        <v>perry_hall</v>
      </c>
    </row>
    <row r="36" spans="1:6" x14ac:dyDescent="0.5">
      <c r="A36" t="str">
        <f>+IS_Data!C36</f>
        <v>actuals</v>
      </c>
      <c r="B36" s="91" t="str">
        <f>IF(F36="No","",IF('Summary P&amp;L'!$F$4="Libs Rollup","Libs Rollup",F36))</f>
        <v>maple_lawn</v>
      </c>
      <c r="C36" t="str">
        <f>+IS_Data!A36</f>
        <v>Barmetrix</v>
      </c>
      <c r="D36">
        <f ca="1">SUM(OFFSET(IS_Data!D36,0,(-2018+'Summary P&amp;L'!$D$6)*12+'Summary P&amp;L'!$D$1-1):OFFSET(IS_Data!D36,0,(-2018+'Summary P&amp;L'!$D$6)*12+'Summary P&amp;L'!$D$2-1))</f>
        <v>0</v>
      </c>
      <c r="E36">
        <f ca="1">SUM(OFFSET(IS_Data!D36,0,(-2018+'Summary P&amp;L'!$D$6-1)*12+'Summary P&amp;L'!$D$1-1):OFFSET(IS_Data!D36,0,(-2018+'Summary P&amp;L'!$D$6-1)*12+'Summary P&amp;L'!$D$2-1))</f>
        <v>0</v>
      </c>
      <c r="F36" s="91" t="str">
        <f>IFERROR(IF(VLOOKUP(IS_Data!B36,'Summary P&amp;L'!$Q$9:$S$15,3,FALSE)="Yes",IS_Data!B36,"No"),"No")</f>
        <v>maple_lawn</v>
      </c>
    </row>
    <row r="37" spans="1:6" x14ac:dyDescent="0.5">
      <c r="A37" t="str">
        <f>+IS_Data!C37</f>
        <v>budget</v>
      </c>
      <c r="B37" s="91" t="str">
        <f>IF(F37="No","",IF('Summary P&amp;L'!$F$4="Libs Rollup","Libs Rollup",F37))</f>
        <v>maple_lawn</v>
      </c>
      <c r="C37" t="str">
        <f>+IS_Data!A37</f>
        <v>Barmetrix</v>
      </c>
      <c r="D37">
        <f ca="1">SUM(OFFSET(IS_Data!D37,0,(-2018+'Summary P&amp;L'!$D$6)*12+'Summary P&amp;L'!$D$1-1):OFFSET(IS_Data!D37,0,(-2018+'Summary P&amp;L'!$D$6)*12+'Summary P&amp;L'!$D$2-1))</f>
        <v>0</v>
      </c>
      <c r="E37">
        <f ca="1">SUM(OFFSET(IS_Data!D37,0,(-2018+'Summary P&amp;L'!$D$6-1)*12+'Summary P&amp;L'!$D$1-1):OFFSET(IS_Data!D37,0,(-2018+'Summary P&amp;L'!$D$6-1)*12+'Summary P&amp;L'!$D$2-1))</f>
        <v>0</v>
      </c>
      <c r="F37" s="91" t="str">
        <f>IFERROR(IF(VLOOKUP(IS_Data!B37,'Summary P&amp;L'!$Q$9:$S$15,3,FALSE)="Yes",IS_Data!B37,"No"),"No")</f>
        <v>maple_lawn</v>
      </c>
    </row>
    <row r="38" spans="1:6" x14ac:dyDescent="0.5">
      <c r="A38" t="str">
        <f>+IS_Data!C38</f>
        <v>actuals</v>
      </c>
      <c r="B38" s="91" t="str">
        <f>IF(F38="No","",IF('Summary P&amp;L'!$F$4="Libs Rollup","Libs Rollup",F38))</f>
        <v>perry_hall</v>
      </c>
      <c r="C38" t="str">
        <f>+IS_Data!A38</f>
        <v>Barmetrix</v>
      </c>
      <c r="D38">
        <f ca="1">SUM(OFFSET(IS_Data!D38,0,(-2018+'Summary P&amp;L'!$D$6)*12+'Summary P&amp;L'!$D$1-1):OFFSET(IS_Data!D38,0,(-2018+'Summary P&amp;L'!$D$6)*12+'Summary P&amp;L'!$D$2-1))</f>
        <v>0</v>
      </c>
      <c r="E38">
        <f ca="1">SUM(OFFSET(IS_Data!D38,0,(-2018+'Summary P&amp;L'!$D$6-1)*12+'Summary P&amp;L'!$D$1-1):OFFSET(IS_Data!D38,0,(-2018+'Summary P&amp;L'!$D$6-1)*12+'Summary P&amp;L'!$D$2-1))</f>
        <v>1500</v>
      </c>
      <c r="F38" s="91" t="str">
        <f>IFERROR(IF(VLOOKUP(IS_Data!B38,'Summary P&amp;L'!$Q$9:$S$15,3,FALSE)="Yes",IS_Data!B38,"No"),"No")</f>
        <v>perry_hall</v>
      </c>
    </row>
    <row r="39" spans="1:6" x14ac:dyDescent="0.5">
      <c r="A39" t="str">
        <f>+IS_Data!C39</f>
        <v>Actuals</v>
      </c>
      <c r="B39" s="91" t="str">
        <f>IF(F39="No","",IF('Summary P&amp;L'!$F$4="Libs Rollup","Libs Rollup",F39))</f>
        <v>maple_lawn</v>
      </c>
      <c r="C39" t="str">
        <f>+IS_Data!A39</f>
        <v>Beer</v>
      </c>
      <c r="D39">
        <f ca="1">SUM(OFFSET(IS_Data!D39,0,(-2018+'Summary P&amp;L'!$D$6)*12+'Summary P&amp;L'!$D$1-1):OFFSET(IS_Data!D39,0,(-2018+'Summary P&amp;L'!$D$6)*12+'Summary P&amp;L'!$D$2-1))</f>
        <v>-13905</v>
      </c>
      <c r="E39">
        <f ca="1">SUM(OFFSET(IS_Data!D39,0,(-2018+'Summary P&amp;L'!$D$6-1)*12+'Summary P&amp;L'!$D$1-1):OFFSET(IS_Data!D39,0,(-2018+'Summary P&amp;L'!$D$6-1)*12+'Summary P&amp;L'!$D$2-1))</f>
        <v>0</v>
      </c>
      <c r="F39" s="91" t="str">
        <f>IFERROR(IF(VLOOKUP(IS_Data!B39,'Summary P&amp;L'!$Q$9:$S$15,3,FALSE)="Yes",IS_Data!B39,"No"),"No")</f>
        <v>maple_lawn</v>
      </c>
    </row>
    <row r="40" spans="1:6" x14ac:dyDescent="0.5">
      <c r="A40" t="str">
        <f>+IS_Data!C40</f>
        <v>Budget</v>
      </c>
      <c r="B40" s="91" t="str">
        <f>IF(F40="No","",IF('Summary P&amp;L'!$F$4="Libs Rollup","Libs Rollup",F40))</f>
        <v>maple_lawn</v>
      </c>
      <c r="C40" t="str">
        <f>+IS_Data!A40</f>
        <v>Beer</v>
      </c>
      <c r="D40">
        <f ca="1">SUM(OFFSET(IS_Data!D40,0,(-2018+'Summary P&amp;L'!$D$6)*12+'Summary P&amp;L'!$D$1-1):OFFSET(IS_Data!D40,0,(-2018+'Summary P&amp;L'!$D$6)*12+'Summary P&amp;L'!$D$2-1))</f>
        <v>-14323.192499999999</v>
      </c>
      <c r="E40">
        <f ca="1">SUM(OFFSET(IS_Data!D40,0,(-2018+'Summary P&amp;L'!$D$6-1)*12+'Summary P&amp;L'!$D$1-1):OFFSET(IS_Data!D40,0,(-2018+'Summary P&amp;L'!$D$6-1)*12+'Summary P&amp;L'!$D$2-1))</f>
        <v>0</v>
      </c>
      <c r="F40" s="91" t="str">
        <f>IFERROR(IF(VLOOKUP(IS_Data!B40,'Summary P&amp;L'!$Q$9:$S$15,3,FALSE)="Yes",IS_Data!B40,"No"),"No")</f>
        <v>maple_lawn</v>
      </c>
    </row>
    <row r="41" spans="1:6" x14ac:dyDescent="0.5">
      <c r="A41" t="str">
        <f>+IS_Data!C41</f>
        <v>Q2 Forecast</v>
      </c>
      <c r="B41" s="91" t="str">
        <f>IF(F41="No","",IF('Summary P&amp;L'!$F$4="Libs Rollup","Libs Rollup",F41))</f>
        <v>maple_lawn</v>
      </c>
      <c r="C41" t="str">
        <f>+IS_Data!A41</f>
        <v>Beer</v>
      </c>
      <c r="D41">
        <f ca="1">SUM(OFFSET(IS_Data!D41,0,(-2018+'Summary P&amp;L'!$D$6)*12+'Summary P&amp;L'!$D$1-1):OFFSET(IS_Data!D41,0,(-2018+'Summary P&amp;L'!$D$6)*12+'Summary P&amp;L'!$D$2-1))</f>
        <v>-13905</v>
      </c>
      <c r="E41">
        <f ca="1">SUM(OFFSET(IS_Data!D41,0,(-2018+'Summary P&amp;L'!$D$6-1)*12+'Summary P&amp;L'!$D$1-1):OFFSET(IS_Data!D41,0,(-2018+'Summary P&amp;L'!$D$6-1)*12+'Summary P&amp;L'!$D$2-1))</f>
        <v>0</v>
      </c>
      <c r="F41" s="91" t="str">
        <f>IFERROR(IF(VLOOKUP(IS_Data!B41,'Summary P&amp;L'!$Q$9:$S$15,3,FALSE)="Yes",IS_Data!B41,"No"),"No")</f>
        <v>maple_lawn</v>
      </c>
    </row>
    <row r="42" spans="1:6" x14ac:dyDescent="0.5">
      <c r="A42" t="str">
        <f>+IS_Data!C42</f>
        <v>Q3 Forecast</v>
      </c>
      <c r="B42" s="91" t="str">
        <f>IF(F42="No","",IF('Summary P&amp;L'!$F$4="Libs Rollup","Libs Rollup",F42))</f>
        <v>maple_lawn</v>
      </c>
      <c r="C42" t="str">
        <f>+IS_Data!A42</f>
        <v>Beer</v>
      </c>
      <c r="D42">
        <f ca="1">SUM(OFFSET(IS_Data!D42,0,(-2018+'Summary P&amp;L'!$D$6)*12+'Summary P&amp;L'!$D$1-1):OFFSET(IS_Data!D42,0,(-2018+'Summary P&amp;L'!$D$6)*12+'Summary P&amp;L'!$D$2-1))</f>
        <v>-13905</v>
      </c>
      <c r="E42">
        <f ca="1">SUM(OFFSET(IS_Data!D42,0,(-2018+'Summary P&amp;L'!$D$6-1)*12+'Summary P&amp;L'!$D$1-1):OFFSET(IS_Data!D42,0,(-2018+'Summary P&amp;L'!$D$6-1)*12+'Summary P&amp;L'!$D$2-1))</f>
        <v>0</v>
      </c>
      <c r="F42" s="91" t="str">
        <f>IFERROR(IF(VLOOKUP(IS_Data!B42,'Summary P&amp;L'!$Q$9:$S$15,3,FALSE)="Yes",IS_Data!B42,"No"),"No")</f>
        <v>maple_lawn</v>
      </c>
    </row>
    <row r="43" spans="1:6" x14ac:dyDescent="0.5">
      <c r="A43" t="str">
        <f>+IS_Data!C43</f>
        <v>Q4 Forecast</v>
      </c>
      <c r="B43" s="91" t="str">
        <f>IF(F43="No","",IF('Summary P&amp;L'!$F$4="Libs Rollup","Libs Rollup",F43))</f>
        <v>maple_lawn</v>
      </c>
      <c r="C43" t="str">
        <f>+IS_Data!A43</f>
        <v>Beer</v>
      </c>
      <c r="D43">
        <f ca="1">SUM(OFFSET(IS_Data!D43,0,(-2018+'Summary P&amp;L'!$D$6)*12+'Summary P&amp;L'!$D$1-1):OFFSET(IS_Data!D43,0,(-2018+'Summary P&amp;L'!$D$6)*12+'Summary P&amp;L'!$D$2-1))</f>
        <v>-13905</v>
      </c>
      <c r="E43">
        <f ca="1">SUM(OFFSET(IS_Data!D43,0,(-2018+'Summary P&amp;L'!$D$6-1)*12+'Summary P&amp;L'!$D$1-1):OFFSET(IS_Data!D43,0,(-2018+'Summary P&amp;L'!$D$6-1)*12+'Summary P&amp;L'!$D$2-1))</f>
        <v>0</v>
      </c>
      <c r="F43" s="91" t="str">
        <f>IFERROR(IF(VLOOKUP(IS_Data!B43,'Summary P&amp;L'!$Q$9:$S$15,3,FALSE)="Yes",IS_Data!B43,"No"),"No")</f>
        <v>maple_lawn</v>
      </c>
    </row>
    <row r="44" spans="1:6" x14ac:dyDescent="0.5">
      <c r="A44" t="str">
        <f>+IS_Data!C44</f>
        <v>Actuals</v>
      </c>
      <c r="B44" s="91" t="str">
        <f>IF(F44="No","",IF('Summary P&amp;L'!$F$4="Libs Rollup","Libs Rollup",F44))</f>
        <v>perry_hall</v>
      </c>
      <c r="C44" t="str">
        <f>+IS_Data!A44</f>
        <v>Beer</v>
      </c>
      <c r="D44">
        <f ca="1">SUM(OFFSET(IS_Data!D44,0,(-2018+'Summary P&amp;L'!$D$6)*12+'Summary P&amp;L'!$D$1-1):OFFSET(IS_Data!D44,0,(-2018+'Summary P&amp;L'!$D$6)*12+'Summary P&amp;L'!$D$2-1))</f>
        <v>-20089</v>
      </c>
      <c r="E44">
        <f ca="1">SUM(OFFSET(IS_Data!D44,0,(-2018+'Summary P&amp;L'!$D$6-1)*12+'Summary P&amp;L'!$D$1-1):OFFSET(IS_Data!D44,0,(-2018+'Summary P&amp;L'!$D$6-1)*12+'Summary P&amp;L'!$D$2-1))</f>
        <v>0</v>
      </c>
      <c r="F44" s="91" t="str">
        <f>IFERROR(IF(VLOOKUP(IS_Data!B44,'Summary P&amp;L'!$Q$9:$S$15,3,FALSE)="Yes",IS_Data!B44,"No"),"No")</f>
        <v>perry_hall</v>
      </c>
    </row>
    <row r="45" spans="1:6" x14ac:dyDescent="0.5">
      <c r="A45" t="str">
        <f>+IS_Data!C45</f>
        <v>Budget</v>
      </c>
      <c r="B45" s="91" t="str">
        <f>IF(F45="No","",IF('Summary P&amp;L'!$F$4="Libs Rollup","Libs Rollup",F45))</f>
        <v>perry_hall</v>
      </c>
      <c r="C45" t="str">
        <f>+IS_Data!A45</f>
        <v>Beer</v>
      </c>
      <c r="D45">
        <f ca="1">SUM(OFFSET(IS_Data!D45,0,(-2018+'Summary P&amp;L'!$D$6)*12+'Summary P&amp;L'!$D$1-1):OFFSET(IS_Data!D45,0,(-2018+'Summary P&amp;L'!$D$6)*12+'Summary P&amp;L'!$D$2-1))</f>
        <v>-18802.384999999998</v>
      </c>
      <c r="E45">
        <f ca="1">SUM(OFFSET(IS_Data!D45,0,(-2018+'Summary P&amp;L'!$D$6-1)*12+'Summary P&amp;L'!$D$1-1):OFFSET(IS_Data!D45,0,(-2018+'Summary P&amp;L'!$D$6-1)*12+'Summary P&amp;L'!$D$2-1))</f>
        <v>0</v>
      </c>
      <c r="F45" s="91" t="str">
        <f>IFERROR(IF(VLOOKUP(IS_Data!B45,'Summary P&amp;L'!$Q$9:$S$15,3,FALSE)="Yes",IS_Data!B45,"No"),"No")</f>
        <v>perry_hall</v>
      </c>
    </row>
    <row r="46" spans="1:6" x14ac:dyDescent="0.5">
      <c r="A46" t="str">
        <f>+IS_Data!C46</f>
        <v>Q2 Forecast</v>
      </c>
      <c r="B46" s="91" t="str">
        <f>IF(F46="No","",IF('Summary P&amp;L'!$F$4="Libs Rollup","Libs Rollup",F46))</f>
        <v>perry_hall</v>
      </c>
      <c r="C46" t="str">
        <f>+IS_Data!A46</f>
        <v>Beer</v>
      </c>
      <c r="D46">
        <f ca="1">SUM(OFFSET(IS_Data!D46,0,(-2018+'Summary P&amp;L'!$D$6)*12+'Summary P&amp;L'!$D$1-1):OFFSET(IS_Data!D46,0,(-2018+'Summary P&amp;L'!$D$6)*12+'Summary P&amp;L'!$D$2-1))</f>
        <v>-20089</v>
      </c>
      <c r="E46">
        <f ca="1">SUM(OFFSET(IS_Data!D46,0,(-2018+'Summary P&amp;L'!$D$6-1)*12+'Summary P&amp;L'!$D$1-1):OFFSET(IS_Data!D46,0,(-2018+'Summary P&amp;L'!$D$6-1)*12+'Summary P&amp;L'!$D$2-1))</f>
        <v>0</v>
      </c>
      <c r="F46" s="91" t="str">
        <f>IFERROR(IF(VLOOKUP(IS_Data!B46,'Summary P&amp;L'!$Q$9:$S$15,3,FALSE)="Yes",IS_Data!B46,"No"),"No")</f>
        <v>perry_hall</v>
      </c>
    </row>
    <row r="47" spans="1:6" x14ac:dyDescent="0.5">
      <c r="A47" t="str">
        <f>+IS_Data!C47</f>
        <v>Q3 Forecast</v>
      </c>
      <c r="B47" s="91" t="str">
        <f>IF(F47="No","",IF('Summary P&amp;L'!$F$4="Libs Rollup","Libs Rollup",F47))</f>
        <v>perry_hall</v>
      </c>
      <c r="C47" t="str">
        <f>+IS_Data!A47</f>
        <v>Beer</v>
      </c>
      <c r="D47">
        <f ca="1">SUM(OFFSET(IS_Data!D47,0,(-2018+'Summary P&amp;L'!$D$6)*12+'Summary P&amp;L'!$D$1-1):OFFSET(IS_Data!D47,0,(-2018+'Summary P&amp;L'!$D$6)*12+'Summary P&amp;L'!$D$2-1))</f>
        <v>-20089</v>
      </c>
      <c r="E47">
        <f ca="1">SUM(OFFSET(IS_Data!D47,0,(-2018+'Summary P&amp;L'!$D$6-1)*12+'Summary P&amp;L'!$D$1-1):OFFSET(IS_Data!D47,0,(-2018+'Summary P&amp;L'!$D$6-1)*12+'Summary P&amp;L'!$D$2-1))</f>
        <v>0</v>
      </c>
      <c r="F47" s="91" t="str">
        <f>IFERROR(IF(VLOOKUP(IS_Data!B47,'Summary P&amp;L'!$Q$9:$S$15,3,FALSE)="Yes",IS_Data!B47,"No"),"No")</f>
        <v>perry_hall</v>
      </c>
    </row>
    <row r="48" spans="1:6" x14ac:dyDescent="0.5">
      <c r="A48" t="str">
        <f>+IS_Data!C48</f>
        <v>Q4 Forecast</v>
      </c>
      <c r="B48" s="91" t="str">
        <f>IF(F48="No","",IF('Summary P&amp;L'!$F$4="Libs Rollup","Libs Rollup",F48))</f>
        <v>perry_hall</v>
      </c>
      <c r="C48" t="str">
        <f>+IS_Data!A48</f>
        <v>Beer</v>
      </c>
      <c r="D48">
        <f ca="1">SUM(OFFSET(IS_Data!D48,0,(-2018+'Summary P&amp;L'!$D$6)*12+'Summary P&amp;L'!$D$1-1):OFFSET(IS_Data!D48,0,(-2018+'Summary P&amp;L'!$D$6)*12+'Summary P&amp;L'!$D$2-1))</f>
        <v>-20089</v>
      </c>
      <c r="E48">
        <f ca="1">SUM(OFFSET(IS_Data!D48,0,(-2018+'Summary P&amp;L'!$D$6-1)*12+'Summary P&amp;L'!$D$1-1):OFFSET(IS_Data!D48,0,(-2018+'Summary P&amp;L'!$D$6-1)*12+'Summary P&amp;L'!$D$2-1))</f>
        <v>0</v>
      </c>
      <c r="F48" s="91" t="str">
        <f>IFERROR(IF(VLOOKUP(IS_Data!B48,'Summary P&amp;L'!$Q$9:$S$15,3,FALSE)="Yes",IS_Data!B48,"No"),"No")</f>
        <v>perry_hall</v>
      </c>
    </row>
    <row r="49" spans="1:6" x14ac:dyDescent="0.5">
      <c r="A49" t="str">
        <f>+IS_Data!C49</f>
        <v>Actuals</v>
      </c>
      <c r="B49" s="91" t="str">
        <f>IF(F49="No","",IF('Summary P&amp;L'!$F$4="Libs Rollup","Libs Rollup",F49))</f>
        <v>maple_lawn</v>
      </c>
      <c r="C49" t="str">
        <f>+IS_Data!A49</f>
        <v>BOH</v>
      </c>
      <c r="D49">
        <f ca="1">SUM(OFFSET(IS_Data!D49,0,(-2018+'Summary P&amp;L'!$D$6)*12+'Summary P&amp;L'!$D$1-1):OFFSET(IS_Data!D49,0,(-2018+'Summary P&amp;L'!$D$6)*12+'Summary P&amp;L'!$D$2-1))</f>
        <v>37069</v>
      </c>
      <c r="E49">
        <f ca="1">SUM(OFFSET(IS_Data!D49,0,(-2018+'Summary P&amp;L'!$D$6-1)*12+'Summary P&amp;L'!$D$1-1):OFFSET(IS_Data!D49,0,(-2018+'Summary P&amp;L'!$D$6-1)*12+'Summary P&amp;L'!$D$2-1))</f>
        <v>8800</v>
      </c>
      <c r="F49" s="91" t="str">
        <f>IFERROR(IF(VLOOKUP(IS_Data!B49,'Summary P&amp;L'!$Q$9:$S$15,3,FALSE)="Yes",IS_Data!B49,"No"),"No")</f>
        <v>maple_lawn</v>
      </c>
    </row>
    <row r="50" spans="1:6" x14ac:dyDescent="0.5">
      <c r="A50" t="str">
        <f>+IS_Data!C50</f>
        <v>Budget</v>
      </c>
      <c r="B50" s="91" t="str">
        <f>IF(F50="No","",IF('Summary P&amp;L'!$F$4="Libs Rollup","Libs Rollup",F50))</f>
        <v>maple_lawn</v>
      </c>
      <c r="C50" t="str">
        <f>+IS_Data!A50</f>
        <v>BOH</v>
      </c>
      <c r="D50">
        <f ca="1">SUM(OFFSET(IS_Data!D50,0,(-2018+'Summary P&amp;L'!$D$6)*12+'Summary P&amp;L'!$D$1-1):OFFSET(IS_Data!D50,0,(-2018+'Summary P&amp;L'!$D$6)*12+'Summary P&amp;L'!$D$2-1))</f>
        <v>40559.584675000013</v>
      </c>
      <c r="E50">
        <f ca="1">SUM(OFFSET(IS_Data!D50,0,(-2018+'Summary P&amp;L'!$D$6-1)*12+'Summary P&amp;L'!$D$1-1):OFFSET(IS_Data!D50,0,(-2018+'Summary P&amp;L'!$D$6-1)*12+'Summary P&amp;L'!$D$2-1))</f>
        <v>0</v>
      </c>
      <c r="F50" s="91" t="str">
        <f>IFERROR(IF(VLOOKUP(IS_Data!B50,'Summary P&amp;L'!$Q$9:$S$15,3,FALSE)="Yes",IS_Data!B50,"No"),"No")</f>
        <v>maple_lawn</v>
      </c>
    </row>
    <row r="51" spans="1:6" x14ac:dyDescent="0.5">
      <c r="A51" t="str">
        <f>+IS_Data!C51</f>
        <v>Q2 Forecast</v>
      </c>
      <c r="B51" s="91" t="str">
        <f>IF(F51="No","",IF('Summary P&amp;L'!$F$4="Libs Rollup","Libs Rollup",F51))</f>
        <v>maple_lawn</v>
      </c>
      <c r="C51" t="str">
        <f>+IS_Data!A51</f>
        <v>BOH</v>
      </c>
      <c r="D51">
        <f ca="1">SUM(OFFSET(IS_Data!D51,0,(-2018+'Summary P&amp;L'!$D$6)*12+'Summary P&amp;L'!$D$1-1):OFFSET(IS_Data!D51,0,(-2018+'Summary P&amp;L'!$D$6)*12+'Summary P&amp;L'!$D$2-1))</f>
        <v>28829</v>
      </c>
      <c r="E51">
        <f ca="1">SUM(OFFSET(IS_Data!D51,0,(-2018+'Summary P&amp;L'!$D$6-1)*12+'Summary P&amp;L'!$D$1-1):OFFSET(IS_Data!D51,0,(-2018+'Summary P&amp;L'!$D$6-1)*12+'Summary P&amp;L'!$D$2-1))</f>
        <v>0</v>
      </c>
      <c r="F51" s="91" t="str">
        <f>IFERROR(IF(VLOOKUP(IS_Data!B51,'Summary P&amp;L'!$Q$9:$S$15,3,FALSE)="Yes",IS_Data!B51,"No"),"No")</f>
        <v>maple_lawn</v>
      </c>
    </row>
    <row r="52" spans="1:6" x14ac:dyDescent="0.5">
      <c r="A52" t="str">
        <f>+IS_Data!C52</f>
        <v>Q3 Forecast</v>
      </c>
      <c r="B52" s="91" t="str">
        <f>IF(F52="No","",IF('Summary P&amp;L'!$F$4="Libs Rollup","Libs Rollup",F52))</f>
        <v>maple_lawn</v>
      </c>
      <c r="C52" t="str">
        <f>+IS_Data!A52</f>
        <v>BOH</v>
      </c>
      <c r="D52">
        <f ca="1">SUM(OFFSET(IS_Data!D52,0,(-2018+'Summary P&amp;L'!$D$6)*12+'Summary P&amp;L'!$D$1-1):OFFSET(IS_Data!D52,0,(-2018+'Summary P&amp;L'!$D$6)*12+'Summary P&amp;L'!$D$2-1))</f>
        <v>28829</v>
      </c>
      <c r="E52">
        <f ca="1">SUM(OFFSET(IS_Data!D52,0,(-2018+'Summary P&amp;L'!$D$6-1)*12+'Summary P&amp;L'!$D$1-1):OFFSET(IS_Data!D52,0,(-2018+'Summary P&amp;L'!$D$6-1)*12+'Summary P&amp;L'!$D$2-1))</f>
        <v>0</v>
      </c>
      <c r="F52" s="91" t="str">
        <f>IFERROR(IF(VLOOKUP(IS_Data!B52,'Summary P&amp;L'!$Q$9:$S$15,3,FALSE)="Yes",IS_Data!B52,"No"),"No")</f>
        <v>maple_lawn</v>
      </c>
    </row>
    <row r="53" spans="1:6" x14ac:dyDescent="0.5">
      <c r="A53" t="str">
        <f>+IS_Data!C53</f>
        <v>Q4 Forecast</v>
      </c>
      <c r="B53" s="91" t="str">
        <f>IF(F53="No","",IF('Summary P&amp;L'!$F$4="Libs Rollup","Libs Rollup",F53))</f>
        <v>maple_lawn</v>
      </c>
      <c r="C53" t="str">
        <f>+IS_Data!A53</f>
        <v>BOH</v>
      </c>
      <c r="D53">
        <f ca="1">SUM(OFFSET(IS_Data!D53,0,(-2018+'Summary P&amp;L'!$D$6)*12+'Summary P&amp;L'!$D$1-1):OFFSET(IS_Data!D53,0,(-2018+'Summary P&amp;L'!$D$6)*12+'Summary P&amp;L'!$D$2-1))</f>
        <v>28829</v>
      </c>
      <c r="E53">
        <f ca="1">SUM(OFFSET(IS_Data!D53,0,(-2018+'Summary P&amp;L'!$D$6-1)*12+'Summary P&amp;L'!$D$1-1):OFFSET(IS_Data!D53,0,(-2018+'Summary P&amp;L'!$D$6-1)*12+'Summary P&amp;L'!$D$2-1))</f>
        <v>0</v>
      </c>
      <c r="F53" s="91" t="str">
        <f>IFERROR(IF(VLOOKUP(IS_Data!B53,'Summary P&amp;L'!$Q$9:$S$15,3,FALSE)="Yes",IS_Data!B53,"No"),"No")</f>
        <v>maple_lawn</v>
      </c>
    </row>
    <row r="54" spans="1:6" x14ac:dyDescent="0.5">
      <c r="A54" t="str">
        <f>+IS_Data!C54</f>
        <v>Actuals</v>
      </c>
      <c r="B54" s="91" t="str">
        <f>IF(F54="No","",IF('Summary P&amp;L'!$F$4="Libs Rollup","Libs Rollup",F54))</f>
        <v>perry_hall</v>
      </c>
      <c r="C54" t="str">
        <f>+IS_Data!A54</f>
        <v>BOH</v>
      </c>
      <c r="D54">
        <f ca="1">SUM(OFFSET(IS_Data!D54,0,(-2018+'Summary P&amp;L'!$D$6)*12+'Summary P&amp;L'!$D$1-1):OFFSET(IS_Data!D54,0,(-2018+'Summary P&amp;L'!$D$6)*12+'Summary P&amp;L'!$D$2-1))</f>
        <v>42854</v>
      </c>
      <c r="E54">
        <f ca="1">SUM(OFFSET(IS_Data!D54,0,(-2018+'Summary P&amp;L'!$D$6-1)*12+'Summary P&amp;L'!$D$1-1):OFFSET(IS_Data!D54,0,(-2018+'Summary P&amp;L'!$D$6-1)*12+'Summary P&amp;L'!$D$2-1))</f>
        <v>9624</v>
      </c>
      <c r="F54" s="91" t="str">
        <f>IFERROR(IF(VLOOKUP(IS_Data!B54,'Summary P&amp;L'!$Q$9:$S$15,3,FALSE)="Yes",IS_Data!B54,"No"),"No")</f>
        <v>perry_hall</v>
      </c>
    </row>
    <row r="55" spans="1:6" x14ac:dyDescent="0.5">
      <c r="A55" t="str">
        <f>+IS_Data!C55</f>
        <v>Budget</v>
      </c>
      <c r="B55" s="91" t="str">
        <f>IF(F55="No","",IF('Summary P&amp;L'!$F$4="Libs Rollup","Libs Rollup",F55))</f>
        <v>perry_hall</v>
      </c>
      <c r="C55" t="str">
        <f>+IS_Data!A55</f>
        <v>BOH</v>
      </c>
      <c r="D55">
        <f ca="1">SUM(OFFSET(IS_Data!D55,0,(-2018+'Summary P&amp;L'!$D$6)*12+'Summary P&amp;L'!$D$1-1):OFFSET(IS_Data!D55,0,(-2018+'Summary P&amp;L'!$D$6)*12+'Summary P&amp;L'!$D$2-1))</f>
        <v>51551.294699999999</v>
      </c>
      <c r="E55">
        <f ca="1">SUM(OFFSET(IS_Data!D55,0,(-2018+'Summary P&amp;L'!$D$6-1)*12+'Summary P&amp;L'!$D$1-1):OFFSET(IS_Data!D55,0,(-2018+'Summary P&amp;L'!$D$6-1)*12+'Summary P&amp;L'!$D$2-1))</f>
        <v>0</v>
      </c>
      <c r="F55" s="91" t="str">
        <f>IFERROR(IF(VLOOKUP(IS_Data!B55,'Summary P&amp;L'!$Q$9:$S$15,3,FALSE)="Yes",IS_Data!B55,"No"),"No")</f>
        <v>perry_hall</v>
      </c>
    </row>
    <row r="56" spans="1:6" x14ac:dyDescent="0.5">
      <c r="A56" t="str">
        <f>+IS_Data!C56</f>
        <v>Q2 Forecast</v>
      </c>
      <c r="B56" s="91" t="str">
        <f>IF(F56="No","",IF('Summary P&amp;L'!$F$4="Libs Rollup","Libs Rollup",F56))</f>
        <v>perry_hall</v>
      </c>
      <c r="C56" t="str">
        <f>+IS_Data!A56</f>
        <v>BOH</v>
      </c>
      <c r="D56">
        <f ca="1">SUM(OFFSET(IS_Data!D56,0,(-2018+'Summary P&amp;L'!$D$6)*12+'Summary P&amp;L'!$D$1-1):OFFSET(IS_Data!D56,0,(-2018+'Summary P&amp;L'!$D$6)*12+'Summary P&amp;L'!$D$2-1))</f>
        <v>33838</v>
      </c>
      <c r="E56">
        <f ca="1">SUM(OFFSET(IS_Data!D56,0,(-2018+'Summary P&amp;L'!$D$6-1)*12+'Summary P&amp;L'!$D$1-1):OFFSET(IS_Data!D56,0,(-2018+'Summary P&amp;L'!$D$6-1)*12+'Summary P&amp;L'!$D$2-1))</f>
        <v>0</v>
      </c>
      <c r="F56" s="91" t="str">
        <f>IFERROR(IF(VLOOKUP(IS_Data!B56,'Summary P&amp;L'!$Q$9:$S$15,3,FALSE)="Yes",IS_Data!B56,"No"),"No")</f>
        <v>perry_hall</v>
      </c>
    </row>
    <row r="57" spans="1:6" x14ac:dyDescent="0.5">
      <c r="A57" t="str">
        <f>+IS_Data!C57</f>
        <v>Q3 Forecast</v>
      </c>
      <c r="B57" s="91" t="str">
        <f>IF(F57="No","",IF('Summary P&amp;L'!$F$4="Libs Rollup","Libs Rollup",F57))</f>
        <v>perry_hall</v>
      </c>
      <c r="C57" t="str">
        <f>+IS_Data!A57</f>
        <v>BOH</v>
      </c>
      <c r="D57">
        <f ca="1">SUM(OFFSET(IS_Data!D57,0,(-2018+'Summary P&amp;L'!$D$6)*12+'Summary P&amp;L'!$D$1-1):OFFSET(IS_Data!D57,0,(-2018+'Summary P&amp;L'!$D$6)*12+'Summary P&amp;L'!$D$2-1))</f>
        <v>33838</v>
      </c>
      <c r="E57">
        <f ca="1">SUM(OFFSET(IS_Data!D57,0,(-2018+'Summary P&amp;L'!$D$6-1)*12+'Summary P&amp;L'!$D$1-1):OFFSET(IS_Data!D57,0,(-2018+'Summary P&amp;L'!$D$6-1)*12+'Summary P&amp;L'!$D$2-1))</f>
        <v>0</v>
      </c>
      <c r="F57" s="91" t="str">
        <f>IFERROR(IF(VLOOKUP(IS_Data!B57,'Summary P&amp;L'!$Q$9:$S$15,3,FALSE)="Yes",IS_Data!B57,"No"),"No")</f>
        <v>perry_hall</v>
      </c>
    </row>
    <row r="58" spans="1:6" x14ac:dyDescent="0.5">
      <c r="A58" t="str">
        <f>+IS_Data!C58</f>
        <v>Q4 Forecast</v>
      </c>
      <c r="B58" s="91" t="str">
        <f>IF(F58="No","",IF('Summary P&amp;L'!$F$4="Libs Rollup","Libs Rollup",F58))</f>
        <v>perry_hall</v>
      </c>
      <c r="C58" t="str">
        <f>+IS_Data!A58</f>
        <v>BOH</v>
      </c>
      <c r="D58">
        <f ca="1">SUM(OFFSET(IS_Data!D58,0,(-2018+'Summary P&amp;L'!$D$6)*12+'Summary P&amp;L'!$D$1-1):OFFSET(IS_Data!D58,0,(-2018+'Summary P&amp;L'!$D$6)*12+'Summary P&amp;L'!$D$2-1))</f>
        <v>33838</v>
      </c>
      <c r="E58">
        <f ca="1">SUM(OFFSET(IS_Data!D58,0,(-2018+'Summary P&amp;L'!$D$6-1)*12+'Summary P&amp;L'!$D$1-1):OFFSET(IS_Data!D58,0,(-2018+'Summary P&amp;L'!$D$6-1)*12+'Summary P&amp;L'!$D$2-1))</f>
        <v>0</v>
      </c>
      <c r="F58" s="91" t="str">
        <f>IFERROR(IF(VLOOKUP(IS_Data!B58,'Summary P&amp;L'!$Q$9:$S$15,3,FALSE)="Yes",IS_Data!B58,"No"),"No")</f>
        <v>perry_hall</v>
      </c>
    </row>
    <row r="59" spans="1:6" x14ac:dyDescent="0.5">
      <c r="A59" t="str">
        <f>+IS_Data!C59</f>
        <v>budget</v>
      </c>
      <c r="B59" s="91" t="str">
        <f>IF(F59="No","",IF('Summary P&amp;L'!$F$4="Libs Rollup","Libs Rollup",F59))</f>
        <v>maple_lawn</v>
      </c>
      <c r="C59" t="str">
        <f>+IS_Data!A59</f>
        <v>Bonus Wages</v>
      </c>
      <c r="D59">
        <f ca="1">SUM(OFFSET(IS_Data!D59,0,(-2018+'Summary P&amp;L'!$D$6)*12+'Summary P&amp;L'!$D$1-1):OFFSET(IS_Data!D59,0,(-2018+'Summary P&amp;L'!$D$6)*12+'Summary P&amp;L'!$D$2-1))</f>
        <v>1277</v>
      </c>
      <c r="E59">
        <f ca="1">SUM(OFFSET(IS_Data!D59,0,(-2018+'Summary P&amp;L'!$D$6-1)*12+'Summary P&amp;L'!$D$1-1):OFFSET(IS_Data!D59,0,(-2018+'Summary P&amp;L'!$D$6-1)*12+'Summary P&amp;L'!$D$2-1))</f>
        <v>0</v>
      </c>
      <c r="F59" s="91" t="str">
        <f>IFERROR(IF(VLOOKUP(IS_Data!B59,'Summary P&amp;L'!$Q$9:$S$15,3,FALSE)="Yes",IS_Data!B59,"No"),"No")</f>
        <v>maple_lawn</v>
      </c>
    </row>
    <row r="60" spans="1:6" x14ac:dyDescent="0.5">
      <c r="A60" t="str">
        <f>+IS_Data!C60</f>
        <v>actuals</v>
      </c>
      <c r="B60" s="91" t="str">
        <f>IF(F60="No","",IF('Summary P&amp;L'!$F$4="Libs Rollup","Libs Rollup",F60))</f>
        <v>perry_hall</v>
      </c>
      <c r="C60" t="str">
        <f>+IS_Data!A60</f>
        <v>Bonus Wages</v>
      </c>
      <c r="D60">
        <f ca="1">SUM(OFFSET(IS_Data!D60,0,(-2018+'Summary P&amp;L'!$D$6)*12+'Summary P&amp;L'!$D$1-1):OFFSET(IS_Data!D60,0,(-2018+'Summary P&amp;L'!$D$6)*12+'Summary P&amp;L'!$D$2-1))</f>
        <v>0</v>
      </c>
      <c r="E60">
        <f ca="1">SUM(OFFSET(IS_Data!D60,0,(-2018+'Summary P&amp;L'!$D$6-1)*12+'Summary P&amp;L'!$D$1-1):OFFSET(IS_Data!D60,0,(-2018+'Summary P&amp;L'!$D$6-1)*12+'Summary P&amp;L'!$D$2-1))</f>
        <v>0</v>
      </c>
      <c r="F60" s="91" t="str">
        <f>IFERROR(IF(VLOOKUP(IS_Data!B60,'Summary P&amp;L'!$Q$9:$S$15,3,FALSE)="Yes",IS_Data!B60,"No"),"No")</f>
        <v>perry_hall</v>
      </c>
    </row>
    <row r="61" spans="1:6" x14ac:dyDescent="0.5">
      <c r="A61" t="str">
        <f>+IS_Data!C61</f>
        <v>Budget</v>
      </c>
      <c r="B61" s="91" t="str">
        <f>IF(F61="No","",IF('Summary P&amp;L'!$F$4="Libs Rollup","Libs Rollup",F61))</f>
        <v>perry_hall</v>
      </c>
      <c r="C61" t="str">
        <f>+IS_Data!A61</f>
        <v>Bonus Wages</v>
      </c>
      <c r="D61">
        <f ca="1">SUM(OFFSET(IS_Data!D61,0,(-2018+'Summary P&amp;L'!$D$6)*12+'Summary P&amp;L'!$D$1-1):OFFSET(IS_Data!D61,0,(-2018+'Summary P&amp;L'!$D$6)*12+'Summary P&amp;L'!$D$2-1))</f>
        <v>3641</v>
      </c>
      <c r="E61">
        <f ca="1">SUM(OFFSET(IS_Data!D61,0,(-2018+'Summary P&amp;L'!$D$6-1)*12+'Summary P&amp;L'!$D$1-1):OFFSET(IS_Data!D61,0,(-2018+'Summary P&amp;L'!$D$6-1)*12+'Summary P&amp;L'!$D$2-1))</f>
        <v>0</v>
      </c>
      <c r="F61" s="91" t="str">
        <f>IFERROR(IF(VLOOKUP(IS_Data!B61,'Summary P&amp;L'!$Q$9:$S$15,3,FALSE)="Yes",IS_Data!B61,"No"),"No")</f>
        <v>perry_hall</v>
      </c>
    </row>
    <row r="62" spans="1:6" x14ac:dyDescent="0.5">
      <c r="A62" t="str">
        <f>+IS_Data!C62</f>
        <v>budget</v>
      </c>
      <c r="B62" s="91" t="str">
        <f>IF(F62="No","",IF('Summary P&amp;L'!$F$4="Libs Rollup","Libs Rollup",F62))</f>
        <v>maple_lawn</v>
      </c>
      <c r="C62" t="str">
        <f>+IS_Data!A62</f>
        <v>Building Cleaning</v>
      </c>
      <c r="D62">
        <f ca="1">SUM(OFFSET(IS_Data!D62,0,(-2018+'Summary P&amp;L'!$D$6)*12+'Summary P&amp;L'!$D$1-1):OFFSET(IS_Data!D62,0,(-2018+'Summary P&amp;L'!$D$6)*12+'Summary P&amp;L'!$D$2-1))</f>
        <v>0</v>
      </c>
      <c r="E62">
        <f ca="1">SUM(OFFSET(IS_Data!D62,0,(-2018+'Summary P&amp;L'!$D$6-1)*12+'Summary P&amp;L'!$D$1-1):OFFSET(IS_Data!D62,0,(-2018+'Summary P&amp;L'!$D$6-1)*12+'Summary P&amp;L'!$D$2-1))</f>
        <v>0</v>
      </c>
      <c r="F62" s="91" t="str">
        <f>IFERROR(IF(VLOOKUP(IS_Data!B62,'Summary P&amp;L'!$Q$9:$S$15,3,FALSE)="Yes",IS_Data!B62,"No"),"No")</f>
        <v>maple_lawn</v>
      </c>
    </row>
    <row r="63" spans="1:6" x14ac:dyDescent="0.5">
      <c r="A63" t="str">
        <f>+IS_Data!C63</f>
        <v>actuals</v>
      </c>
      <c r="B63" s="91" t="str">
        <f>IF(F63="No","",IF('Summary P&amp;L'!$F$4="Libs Rollup","Libs Rollup",F63))</f>
        <v>perry_hall</v>
      </c>
      <c r="C63" t="str">
        <f>+IS_Data!A63</f>
        <v>Building Cleaning</v>
      </c>
      <c r="D63">
        <f ca="1">SUM(OFFSET(IS_Data!D63,0,(-2018+'Summary P&amp;L'!$D$6)*12+'Summary P&amp;L'!$D$1-1):OFFSET(IS_Data!D63,0,(-2018+'Summary P&amp;L'!$D$6)*12+'Summary P&amp;L'!$D$2-1))</f>
        <v>0</v>
      </c>
      <c r="E63">
        <f ca="1">SUM(OFFSET(IS_Data!D63,0,(-2018+'Summary P&amp;L'!$D$6-1)*12+'Summary P&amp;L'!$D$1-1):OFFSET(IS_Data!D63,0,(-2018+'Summary P&amp;L'!$D$6-1)*12+'Summary P&amp;L'!$D$2-1))</f>
        <v>0</v>
      </c>
      <c r="F63" s="91" t="str">
        <f>IFERROR(IF(VLOOKUP(IS_Data!B63,'Summary P&amp;L'!$Q$9:$S$15,3,FALSE)="Yes",IS_Data!B63,"No"),"No")</f>
        <v>perry_hall</v>
      </c>
    </row>
    <row r="64" spans="1:6" x14ac:dyDescent="0.5">
      <c r="A64" t="str">
        <f>+IS_Data!C64</f>
        <v>actuals</v>
      </c>
      <c r="B64" s="91" t="str">
        <f>IF(F64="No","",IF('Summary P&amp;L'!$F$4="Libs Rollup","Libs Rollup",F64))</f>
        <v>maple_lawn</v>
      </c>
      <c r="C64" t="str">
        <f>+IS_Data!A64</f>
        <v>Building Maintenance</v>
      </c>
      <c r="D64">
        <f ca="1">SUM(OFFSET(IS_Data!D64,0,(-2018+'Summary P&amp;L'!$D$6)*12+'Summary P&amp;L'!$D$1-1):OFFSET(IS_Data!D64,0,(-2018+'Summary P&amp;L'!$D$6)*12+'Summary P&amp;L'!$D$2-1))</f>
        <v>922</v>
      </c>
      <c r="E64">
        <f ca="1">SUM(OFFSET(IS_Data!D64,0,(-2018+'Summary P&amp;L'!$D$6-1)*12+'Summary P&amp;L'!$D$1-1):OFFSET(IS_Data!D64,0,(-2018+'Summary P&amp;L'!$D$6-1)*12+'Summary P&amp;L'!$D$2-1))</f>
        <v>1334</v>
      </c>
      <c r="F64" s="91" t="str">
        <f>IFERROR(IF(VLOOKUP(IS_Data!B64,'Summary P&amp;L'!$Q$9:$S$15,3,FALSE)="Yes",IS_Data!B64,"No"),"No")</f>
        <v>maple_lawn</v>
      </c>
    </row>
    <row r="65" spans="1:6" x14ac:dyDescent="0.5">
      <c r="A65" t="str">
        <f>+IS_Data!C65</f>
        <v>budget</v>
      </c>
      <c r="B65" s="91" t="str">
        <f>IF(F65="No","",IF('Summary P&amp;L'!$F$4="Libs Rollup","Libs Rollup",F65))</f>
        <v>maple_lawn</v>
      </c>
      <c r="C65" t="str">
        <f>+IS_Data!A65</f>
        <v>Building Maintenance</v>
      </c>
      <c r="D65">
        <f ca="1">SUM(OFFSET(IS_Data!D65,0,(-2018+'Summary P&amp;L'!$D$6)*12+'Summary P&amp;L'!$D$1-1):OFFSET(IS_Data!D65,0,(-2018+'Summary P&amp;L'!$D$6)*12+'Summary P&amp;L'!$D$2-1))</f>
        <v>1200</v>
      </c>
      <c r="E65">
        <f ca="1">SUM(OFFSET(IS_Data!D65,0,(-2018+'Summary P&amp;L'!$D$6-1)*12+'Summary P&amp;L'!$D$1-1):OFFSET(IS_Data!D65,0,(-2018+'Summary P&amp;L'!$D$6-1)*12+'Summary P&amp;L'!$D$2-1))</f>
        <v>0</v>
      </c>
      <c r="F65" s="91" t="str">
        <f>IFERROR(IF(VLOOKUP(IS_Data!B65,'Summary P&amp;L'!$Q$9:$S$15,3,FALSE)="Yes",IS_Data!B65,"No"),"No")</f>
        <v>maple_lawn</v>
      </c>
    </row>
    <row r="66" spans="1:6" x14ac:dyDescent="0.5">
      <c r="A66" t="str">
        <f>+IS_Data!C66</f>
        <v>actuals</v>
      </c>
      <c r="B66" s="91" t="str">
        <f>IF(F66="No","",IF('Summary P&amp;L'!$F$4="Libs Rollup","Libs Rollup",F66))</f>
        <v>perry_hall</v>
      </c>
      <c r="C66" t="str">
        <f>+IS_Data!A66</f>
        <v>Building Maintenance</v>
      </c>
      <c r="D66">
        <f ca="1">SUM(OFFSET(IS_Data!D66,0,(-2018+'Summary P&amp;L'!$D$6)*12+'Summary P&amp;L'!$D$1-1):OFFSET(IS_Data!D66,0,(-2018+'Summary P&amp;L'!$D$6)*12+'Summary P&amp;L'!$D$2-1))</f>
        <v>634</v>
      </c>
      <c r="E66">
        <f ca="1">SUM(OFFSET(IS_Data!D66,0,(-2018+'Summary P&amp;L'!$D$6-1)*12+'Summary P&amp;L'!$D$1-1):OFFSET(IS_Data!D66,0,(-2018+'Summary P&amp;L'!$D$6-1)*12+'Summary P&amp;L'!$D$2-1))</f>
        <v>826</v>
      </c>
      <c r="F66" s="91" t="str">
        <f>IFERROR(IF(VLOOKUP(IS_Data!B66,'Summary P&amp;L'!$Q$9:$S$15,3,FALSE)="Yes",IS_Data!B66,"No"),"No")</f>
        <v>perry_hall</v>
      </c>
    </row>
    <row r="67" spans="1:6" x14ac:dyDescent="0.5">
      <c r="A67" t="str">
        <f>+IS_Data!C67</f>
        <v>Budget</v>
      </c>
      <c r="B67" s="91" t="str">
        <f>IF(F67="No","",IF('Summary P&amp;L'!$F$4="Libs Rollup","Libs Rollup",F67))</f>
        <v>perry_hall</v>
      </c>
      <c r="C67" t="str">
        <f>+IS_Data!A67</f>
        <v>Building Maintenance</v>
      </c>
      <c r="D67">
        <f ca="1">SUM(OFFSET(IS_Data!D67,0,(-2018+'Summary P&amp;L'!$D$6)*12+'Summary P&amp;L'!$D$1-1):OFFSET(IS_Data!D67,0,(-2018+'Summary P&amp;L'!$D$6)*12+'Summary P&amp;L'!$D$2-1))</f>
        <v>1000</v>
      </c>
      <c r="E67">
        <f ca="1">SUM(OFFSET(IS_Data!D67,0,(-2018+'Summary P&amp;L'!$D$6-1)*12+'Summary P&amp;L'!$D$1-1):OFFSET(IS_Data!D67,0,(-2018+'Summary P&amp;L'!$D$6-1)*12+'Summary P&amp;L'!$D$2-1))</f>
        <v>0</v>
      </c>
      <c r="F67" s="91" t="str">
        <f>IFERROR(IF(VLOOKUP(IS_Data!B67,'Summary P&amp;L'!$Q$9:$S$15,3,FALSE)="Yes",IS_Data!B67,"No"),"No")</f>
        <v>perry_hall</v>
      </c>
    </row>
    <row r="68" spans="1:6" x14ac:dyDescent="0.5">
      <c r="A68" t="str">
        <f>+IS_Data!C68</f>
        <v>Actuals</v>
      </c>
      <c r="B68" s="91" t="str">
        <f>IF(F68="No","",IF('Summary P&amp;L'!$F$4="Libs Rollup","Libs Rollup",F68))</f>
        <v>maple_lawn</v>
      </c>
      <c r="C68" t="str">
        <f>+IS_Data!A68</f>
        <v>Catering Supplies</v>
      </c>
      <c r="D68">
        <f ca="1">SUM(OFFSET(IS_Data!D68,0,(-2018+'Summary P&amp;L'!$D$6)*12+'Summary P&amp;L'!$D$1-1):OFFSET(IS_Data!D68,0,(-2018+'Summary P&amp;L'!$D$6)*12+'Summary P&amp;L'!$D$2-1))</f>
        <v>60</v>
      </c>
      <c r="E68">
        <f ca="1">SUM(OFFSET(IS_Data!D68,0,(-2018+'Summary P&amp;L'!$D$6-1)*12+'Summary P&amp;L'!$D$1-1):OFFSET(IS_Data!D68,0,(-2018+'Summary P&amp;L'!$D$6-1)*12+'Summary P&amp;L'!$D$2-1))</f>
        <v>4044</v>
      </c>
      <c r="F68" s="91" t="str">
        <f>IFERROR(IF(VLOOKUP(IS_Data!B68,'Summary P&amp;L'!$Q$9:$S$15,3,FALSE)="Yes",IS_Data!B68,"No"),"No")</f>
        <v>maple_lawn</v>
      </c>
    </row>
    <row r="69" spans="1:6" x14ac:dyDescent="0.5">
      <c r="A69" t="str">
        <f>+IS_Data!C69</f>
        <v>Budget</v>
      </c>
      <c r="B69" s="91" t="str">
        <f>IF(F69="No","",IF('Summary P&amp;L'!$F$4="Libs Rollup","Libs Rollup",F69))</f>
        <v>maple_lawn</v>
      </c>
      <c r="C69" t="str">
        <f>+IS_Data!A69</f>
        <v>Catering Supplies</v>
      </c>
      <c r="D69">
        <f ca="1">SUM(OFFSET(IS_Data!D69,0,(-2018+'Summary P&amp;L'!$D$6)*12+'Summary P&amp;L'!$D$1-1):OFFSET(IS_Data!D69,0,(-2018+'Summary P&amp;L'!$D$6)*12+'Summary P&amp;L'!$D$2-1))</f>
        <v>373.64850000000001</v>
      </c>
      <c r="E69">
        <f ca="1">SUM(OFFSET(IS_Data!D69,0,(-2018+'Summary P&amp;L'!$D$6-1)*12+'Summary P&amp;L'!$D$1-1):OFFSET(IS_Data!D69,0,(-2018+'Summary P&amp;L'!$D$6-1)*12+'Summary P&amp;L'!$D$2-1))</f>
        <v>4044</v>
      </c>
      <c r="F69" s="91" t="str">
        <f>IFERROR(IF(VLOOKUP(IS_Data!B69,'Summary P&amp;L'!$Q$9:$S$15,3,FALSE)="Yes",IS_Data!B69,"No"),"No")</f>
        <v>maple_lawn</v>
      </c>
    </row>
    <row r="70" spans="1:6" x14ac:dyDescent="0.5">
      <c r="A70" t="str">
        <f>+IS_Data!C70</f>
        <v>Q2 Forecast</v>
      </c>
      <c r="B70" s="91" t="str">
        <f>IF(F70="No","",IF('Summary P&amp;L'!$F$4="Libs Rollup","Libs Rollup",F70))</f>
        <v>maple_lawn</v>
      </c>
      <c r="C70" t="str">
        <f>+IS_Data!A70</f>
        <v>Catering Supplies</v>
      </c>
      <c r="D70">
        <f ca="1">SUM(OFFSET(IS_Data!D70,0,(-2018+'Summary P&amp;L'!$D$6)*12+'Summary P&amp;L'!$D$1-1):OFFSET(IS_Data!D70,0,(-2018+'Summary P&amp;L'!$D$6)*12+'Summary P&amp;L'!$D$2-1))</f>
        <v>60</v>
      </c>
      <c r="E70">
        <f ca="1">SUM(OFFSET(IS_Data!D70,0,(-2018+'Summary P&amp;L'!$D$6-1)*12+'Summary P&amp;L'!$D$1-1):OFFSET(IS_Data!D70,0,(-2018+'Summary P&amp;L'!$D$6-1)*12+'Summary P&amp;L'!$D$2-1))</f>
        <v>4044</v>
      </c>
      <c r="F70" s="91" t="str">
        <f>IFERROR(IF(VLOOKUP(IS_Data!B70,'Summary P&amp;L'!$Q$9:$S$15,3,FALSE)="Yes",IS_Data!B70,"No"),"No")</f>
        <v>maple_lawn</v>
      </c>
    </row>
    <row r="71" spans="1:6" x14ac:dyDescent="0.5">
      <c r="A71" t="str">
        <f>+IS_Data!C71</f>
        <v>Q3 Forecast</v>
      </c>
      <c r="B71" s="91" t="str">
        <f>IF(F71="No","",IF('Summary P&amp;L'!$F$4="Libs Rollup","Libs Rollup",F71))</f>
        <v>maple_lawn</v>
      </c>
      <c r="C71" t="str">
        <f>+IS_Data!A71</f>
        <v>Catering Supplies</v>
      </c>
      <c r="D71">
        <f ca="1">SUM(OFFSET(IS_Data!D71,0,(-2018+'Summary P&amp;L'!$D$6)*12+'Summary P&amp;L'!$D$1-1):OFFSET(IS_Data!D71,0,(-2018+'Summary P&amp;L'!$D$6)*12+'Summary P&amp;L'!$D$2-1))</f>
        <v>60</v>
      </c>
      <c r="E71">
        <f ca="1">SUM(OFFSET(IS_Data!D71,0,(-2018+'Summary P&amp;L'!$D$6-1)*12+'Summary P&amp;L'!$D$1-1):OFFSET(IS_Data!D71,0,(-2018+'Summary P&amp;L'!$D$6-1)*12+'Summary P&amp;L'!$D$2-1))</f>
        <v>4044</v>
      </c>
      <c r="F71" s="91" t="str">
        <f>IFERROR(IF(VLOOKUP(IS_Data!B71,'Summary P&amp;L'!$Q$9:$S$15,3,FALSE)="Yes",IS_Data!B71,"No"),"No")</f>
        <v>maple_lawn</v>
      </c>
    </row>
    <row r="72" spans="1:6" x14ac:dyDescent="0.5">
      <c r="A72" t="str">
        <f>+IS_Data!C72</f>
        <v>Q4 Forecast</v>
      </c>
      <c r="B72" s="91" t="str">
        <f>IF(F72="No","",IF('Summary P&amp;L'!$F$4="Libs Rollup","Libs Rollup",F72))</f>
        <v>maple_lawn</v>
      </c>
      <c r="C72" t="str">
        <f>+IS_Data!A72</f>
        <v>Catering Supplies</v>
      </c>
      <c r="D72">
        <f ca="1">SUM(OFFSET(IS_Data!D72,0,(-2018+'Summary P&amp;L'!$D$6)*12+'Summary P&amp;L'!$D$1-1):OFFSET(IS_Data!D72,0,(-2018+'Summary P&amp;L'!$D$6)*12+'Summary P&amp;L'!$D$2-1))</f>
        <v>60</v>
      </c>
      <c r="E72">
        <f ca="1">SUM(OFFSET(IS_Data!D72,0,(-2018+'Summary P&amp;L'!$D$6-1)*12+'Summary P&amp;L'!$D$1-1):OFFSET(IS_Data!D72,0,(-2018+'Summary P&amp;L'!$D$6-1)*12+'Summary P&amp;L'!$D$2-1))</f>
        <v>4044</v>
      </c>
      <c r="F72" s="91" t="str">
        <f>IFERROR(IF(VLOOKUP(IS_Data!B72,'Summary P&amp;L'!$Q$9:$S$15,3,FALSE)="Yes",IS_Data!B72,"No"),"No")</f>
        <v>maple_lawn</v>
      </c>
    </row>
    <row r="73" spans="1:6" x14ac:dyDescent="0.5">
      <c r="A73" t="str">
        <f>+IS_Data!C73</f>
        <v>actuals</v>
      </c>
      <c r="B73" s="91" t="str">
        <f>IF(F73="No","",IF('Summary P&amp;L'!$F$4="Libs Rollup","Libs Rollup",F73))</f>
        <v>perry_hall</v>
      </c>
      <c r="C73" t="str">
        <f>+IS_Data!A73</f>
        <v>Catering Supplies</v>
      </c>
      <c r="D73">
        <f ca="1">SUM(OFFSET(IS_Data!D73,0,(-2018+'Summary P&amp;L'!$D$6)*12+'Summary P&amp;L'!$D$1-1):OFFSET(IS_Data!D73,0,(-2018+'Summary P&amp;L'!$D$6)*12+'Summary P&amp;L'!$D$2-1))</f>
        <v>667</v>
      </c>
      <c r="E73">
        <f ca="1">SUM(OFFSET(IS_Data!D73,0,(-2018+'Summary P&amp;L'!$D$6-1)*12+'Summary P&amp;L'!$D$1-1):OFFSET(IS_Data!D73,0,(-2018+'Summary P&amp;L'!$D$6-1)*12+'Summary P&amp;L'!$D$2-1))</f>
        <v>232</v>
      </c>
      <c r="F73" s="91" t="str">
        <f>IFERROR(IF(VLOOKUP(IS_Data!B73,'Summary P&amp;L'!$Q$9:$S$15,3,FALSE)="Yes",IS_Data!B73,"No"),"No")</f>
        <v>perry_hall</v>
      </c>
    </row>
    <row r="74" spans="1:6" x14ac:dyDescent="0.5">
      <c r="A74" t="str">
        <f>+IS_Data!C74</f>
        <v>Budget</v>
      </c>
      <c r="B74" s="91" t="str">
        <f>IF(F74="No","",IF('Summary P&amp;L'!$F$4="Libs Rollup","Libs Rollup",F74))</f>
        <v>perry_hall</v>
      </c>
      <c r="C74" t="str">
        <f>+IS_Data!A74</f>
        <v>Catering Supplies</v>
      </c>
      <c r="D74">
        <f ca="1">SUM(OFFSET(IS_Data!D74,0,(-2018+'Summary P&amp;L'!$D$6)*12+'Summary P&amp;L'!$D$1-1):OFFSET(IS_Data!D74,0,(-2018+'Summary P&amp;L'!$D$6)*12+'Summary P&amp;L'!$D$2-1))</f>
        <v>326.99799999999999</v>
      </c>
      <c r="E74">
        <f ca="1">SUM(OFFSET(IS_Data!D74,0,(-2018+'Summary P&amp;L'!$D$6-1)*12+'Summary P&amp;L'!$D$1-1):OFFSET(IS_Data!D74,0,(-2018+'Summary P&amp;L'!$D$6-1)*12+'Summary P&amp;L'!$D$2-1))</f>
        <v>0</v>
      </c>
      <c r="F74" s="91" t="str">
        <f>IFERROR(IF(VLOOKUP(IS_Data!B74,'Summary P&amp;L'!$Q$9:$S$15,3,FALSE)="Yes",IS_Data!B74,"No"),"No")</f>
        <v>perry_hall</v>
      </c>
    </row>
    <row r="75" spans="1:6" x14ac:dyDescent="0.5">
      <c r="A75" t="str">
        <f>+IS_Data!C75</f>
        <v>Budget</v>
      </c>
      <c r="B75" s="91" t="str">
        <f>IF(F75="No","",IF('Summary P&amp;L'!$F$4="Libs Rollup","Libs Rollup",F75))</f>
        <v>maple_lawn</v>
      </c>
      <c r="C75" t="str">
        <f>+IS_Data!A75</f>
        <v>CGS Apparel</v>
      </c>
      <c r="D75">
        <f ca="1">SUM(OFFSET(IS_Data!D75,0,(-2018+'Summary P&amp;L'!$D$6)*12+'Summary P&amp;L'!$D$1-1):OFFSET(IS_Data!D75,0,(-2018+'Summary P&amp;L'!$D$6)*12+'Summary P&amp;L'!$D$2-1))</f>
        <v>0</v>
      </c>
      <c r="E75">
        <f ca="1">SUM(OFFSET(IS_Data!D75,0,(-2018+'Summary P&amp;L'!$D$6-1)*12+'Summary P&amp;L'!$D$1-1):OFFSET(IS_Data!D75,0,(-2018+'Summary P&amp;L'!$D$6-1)*12+'Summary P&amp;L'!$D$2-1))</f>
        <v>0</v>
      </c>
      <c r="F75" s="91" t="str">
        <f>IFERROR(IF(VLOOKUP(IS_Data!B75,'Summary P&amp;L'!$Q$9:$S$15,3,FALSE)="Yes",IS_Data!B75,"No"),"No")</f>
        <v>maple_lawn</v>
      </c>
    </row>
    <row r="76" spans="1:6" x14ac:dyDescent="0.5">
      <c r="A76" t="str">
        <f>+IS_Data!C76</f>
        <v>Budget</v>
      </c>
      <c r="B76" s="91" t="str">
        <f>IF(F76="No","",IF('Summary P&amp;L'!$F$4="Libs Rollup","Libs Rollup",F76))</f>
        <v>perry_hall</v>
      </c>
      <c r="C76" t="str">
        <f>+IS_Data!A76</f>
        <v>CGS Apparel</v>
      </c>
      <c r="D76">
        <f ca="1">SUM(OFFSET(IS_Data!D76,0,(-2018+'Summary P&amp;L'!$D$6)*12+'Summary P&amp;L'!$D$1-1):OFFSET(IS_Data!D76,0,(-2018+'Summary P&amp;L'!$D$6)*12+'Summary P&amp;L'!$D$2-1))</f>
        <v>0</v>
      </c>
      <c r="E76">
        <f ca="1">SUM(OFFSET(IS_Data!D76,0,(-2018+'Summary P&amp;L'!$D$6-1)*12+'Summary P&amp;L'!$D$1-1):OFFSET(IS_Data!D76,0,(-2018+'Summary P&amp;L'!$D$6-1)*12+'Summary P&amp;L'!$D$2-1))</f>
        <v>0</v>
      </c>
      <c r="F76" s="91" t="str">
        <f>IFERROR(IF(VLOOKUP(IS_Data!B76,'Summary P&amp;L'!$Q$9:$S$15,3,FALSE)="Yes",IS_Data!B76,"No"),"No")</f>
        <v>perry_hall</v>
      </c>
    </row>
    <row r="77" spans="1:6" x14ac:dyDescent="0.5">
      <c r="A77" t="str">
        <f>+IS_Data!C77</f>
        <v>Actuals</v>
      </c>
      <c r="B77" s="91" t="str">
        <f>IF(F77="No","",IF('Summary P&amp;L'!$F$4="Libs Rollup","Libs Rollup",F77))</f>
        <v>maple_lawn</v>
      </c>
      <c r="C77" t="str">
        <f>+IS_Data!A77</f>
        <v>CGS Beer</v>
      </c>
      <c r="D77">
        <f ca="1">SUM(OFFSET(IS_Data!D77,0,(-2018+'Summary P&amp;L'!$D$6)*12+'Summary P&amp;L'!$D$1-1):OFFSET(IS_Data!D77,0,(-2018+'Summary P&amp;L'!$D$6)*12+'Summary P&amp;L'!$D$2-1))</f>
        <v>3447</v>
      </c>
      <c r="E77">
        <f ca="1">SUM(OFFSET(IS_Data!D77,0,(-2018+'Summary P&amp;L'!$D$6-1)*12+'Summary P&amp;L'!$D$1-1):OFFSET(IS_Data!D77,0,(-2018+'Summary P&amp;L'!$D$6-1)*12+'Summary P&amp;L'!$D$2-1))</f>
        <v>0</v>
      </c>
      <c r="F77" s="91" t="str">
        <f>IFERROR(IF(VLOOKUP(IS_Data!B77,'Summary P&amp;L'!$Q$9:$S$15,3,FALSE)="Yes",IS_Data!B77,"No"),"No")</f>
        <v>maple_lawn</v>
      </c>
    </row>
    <row r="78" spans="1:6" x14ac:dyDescent="0.5">
      <c r="A78" t="str">
        <f>+IS_Data!C78</f>
        <v>Budget</v>
      </c>
      <c r="B78" s="91" t="str">
        <f>IF(F78="No","",IF('Summary P&amp;L'!$F$4="Libs Rollup","Libs Rollup",F78))</f>
        <v>maple_lawn</v>
      </c>
      <c r="C78" t="str">
        <f>+IS_Data!A78</f>
        <v>CGS Beer</v>
      </c>
      <c r="D78">
        <f ca="1">SUM(OFFSET(IS_Data!D78,0,(-2018+'Summary P&amp;L'!$D$6)*12+'Summary P&amp;L'!$D$1-1):OFFSET(IS_Data!D78,0,(-2018+'Summary P&amp;L'!$D$6)*12+'Summary P&amp;L'!$D$2-1))</f>
        <v>4296.9577499999996</v>
      </c>
      <c r="E78">
        <f ca="1">SUM(OFFSET(IS_Data!D78,0,(-2018+'Summary P&amp;L'!$D$6-1)*12+'Summary P&amp;L'!$D$1-1):OFFSET(IS_Data!D78,0,(-2018+'Summary P&amp;L'!$D$6-1)*12+'Summary P&amp;L'!$D$2-1))</f>
        <v>0</v>
      </c>
      <c r="F78" s="91" t="str">
        <f>IFERROR(IF(VLOOKUP(IS_Data!B78,'Summary P&amp;L'!$Q$9:$S$15,3,FALSE)="Yes",IS_Data!B78,"No"),"No")</f>
        <v>maple_lawn</v>
      </c>
    </row>
    <row r="79" spans="1:6" x14ac:dyDescent="0.5">
      <c r="A79" t="str">
        <f>+IS_Data!C79</f>
        <v>Q2 Forecast</v>
      </c>
      <c r="B79" s="91" t="str">
        <f>IF(F79="No","",IF('Summary P&amp;L'!$F$4="Libs Rollup","Libs Rollup",F79))</f>
        <v>maple_lawn</v>
      </c>
      <c r="C79" t="str">
        <f>+IS_Data!A79</f>
        <v>CGS Beer</v>
      </c>
      <c r="D79">
        <f ca="1">SUM(OFFSET(IS_Data!D79,0,(-2018+'Summary P&amp;L'!$D$6)*12+'Summary P&amp;L'!$D$1-1):OFFSET(IS_Data!D79,0,(-2018+'Summary P&amp;L'!$D$6)*12+'Summary P&amp;L'!$D$2-1))</f>
        <v>3447</v>
      </c>
      <c r="E79">
        <f ca="1">SUM(OFFSET(IS_Data!D79,0,(-2018+'Summary P&amp;L'!$D$6-1)*12+'Summary P&amp;L'!$D$1-1):OFFSET(IS_Data!D79,0,(-2018+'Summary P&amp;L'!$D$6-1)*12+'Summary P&amp;L'!$D$2-1))</f>
        <v>0</v>
      </c>
      <c r="F79" s="91" t="str">
        <f>IFERROR(IF(VLOOKUP(IS_Data!B79,'Summary P&amp;L'!$Q$9:$S$15,3,FALSE)="Yes",IS_Data!B79,"No"),"No")</f>
        <v>maple_lawn</v>
      </c>
    </row>
    <row r="80" spans="1:6" x14ac:dyDescent="0.5">
      <c r="A80" t="str">
        <f>+IS_Data!C80</f>
        <v>Q3 Forecast</v>
      </c>
      <c r="B80" s="91" t="str">
        <f>IF(F80="No","",IF('Summary P&amp;L'!$F$4="Libs Rollup","Libs Rollup",F80))</f>
        <v>maple_lawn</v>
      </c>
      <c r="C80" t="str">
        <f>+IS_Data!A80</f>
        <v>CGS Beer</v>
      </c>
      <c r="D80">
        <f ca="1">SUM(OFFSET(IS_Data!D80,0,(-2018+'Summary P&amp;L'!$D$6)*12+'Summary P&amp;L'!$D$1-1):OFFSET(IS_Data!D80,0,(-2018+'Summary P&amp;L'!$D$6)*12+'Summary P&amp;L'!$D$2-1))</f>
        <v>3447</v>
      </c>
      <c r="E80">
        <f ca="1">SUM(OFFSET(IS_Data!D80,0,(-2018+'Summary P&amp;L'!$D$6-1)*12+'Summary P&amp;L'!$D$1-1):OFFSET(IS_Data!D80,0,(-2018+'Summary P&amp;L'!$D$6-1)*12+'Summary P&amp;L'!$D$2-1))</f>
        <v>0</v>
      </c>
      <c r="F80" s="91" t="str">
        <f>IFERROR(IF(VLOOKUP(IS_Data!B80,'Summary P&amp;L'!$Q$9:$S$15,3,FALSE)="Yes",IS_Data!B80,"No"),"No")</f>
        <v>maple_lawn</v>
      </c>
    </row>
    <row r="81" spans="1:6" x14ac:dyDescent="0.5">
      <c r="A81" t="str">
        <f>+IS_Data!C81</f>
        <v>Q4 Forecast</v>
      </c>
      <c r="B81" s="91" t="str">
        <f>IF(F81="No","",IF('Summary P&amp;L'!$F$4="Libs Rollup","Libs Rollup",F81))</f>
        <v>maple_lawn</v>
      </c>
      <c r="C81" t="str">
        <f>+IS_Data!A81</f>
        <v>CGS Beer</v>
      </c>
      <c r="D81">
        <f ca="1">SUM(OFFSET(IS_Data!D81,0,(-2018+'Summary P&amp;L'!$D$6)*12+'Summary P&amp;L'!$D$1-1):OFFSET(IS_Data!D81,0,(-2018+'Summary P&amp;L'!$D$6)*12+'Summary P&amp;L'!$D$2-1))</f>
        <v>3447</v>
      </c>
      <c r="E81">
        <f ca="1">SUM(OFFSET(IS_Data!D81,0,(-2018+'Summary P&amp;L'!$D$6-1)*12+'Summary P&amp;L'!$D$1-1):OFFSET(IS_Data!D81,0,(-2018+'Summary P&amp;L'!$D$6-1)*12+'Summary P&amp;L'!$D$2-1))</f>
        <v>0</v>
      </c>
      <c r="F81" s="91" t="str">
        <f>IFERROR(IF(VLOOKUP(IS_Data!B81,'Summary P&amp;L'!$Q$9:$S$15,3,FALSE)="Yes",IS_Data!B81,"No"),"No")</f>
        <v>maple_lawn</v>
      </c>
    </row>
    <row r="82" spans="1:6" x14ac:dyDescent="0.5">
      <c r="A82" t="str">
        <f>+IS_Data!C82</f>
        <v>Actuals</v>
      </c>
      <c r="B82" s="91" t="str">
        <f>IF(F82="No","",IF('Summary P&amp;L'!$F$4="Libs Rollup","Libs Rollup",F82))</f>
        <v>perry_hall</v>
      </c>
      <c r="C82" t="str">
        <f>+IS_Data!A82</f>
        <v>CGS Beer</v>
      </c>
      <c r="D82">
        <f ca="1">SUM(OFFSET(IS_Data!D82,0,(-2018+'Summary P&amp;L'!$D$6)*12+'Summary P&amp;L'!$D$1-1):OFFSET(IS_Data!D82,0,(-2018+'Summary P&amp;L'!$D$6)*12+'Summary P&amp;L'!$D$2-1))</f>
        <v>5596</v>
      </c>
      <c r="E82">
        <f ca="1">SUM(OFFSET(IS_Data!D82,0,(-2018+'Summary P&amp;L'!$D$6-1)*12+'Summary P&amp;L'!$D$1-1):OFFSET(IS_Data!D82,0,(-2018+'Summary P&amp;L'!$D$6-1)*12+'Summary P&amp;L'!$D$2-1))</f>
        <v>0</v>
      </c>
      <c r="F82" s="91" t="str">
        <f>IFERROR(IF(VLOOKUP(IS_Data!B82,'Summary P&amp;L'!$Q$9:$S$15,3,FALSE)="Yes",IS_Data!B82,"No"),"No")</f>
        <v>perry_hall</v>
      </c>
    </row>
    <row r="83" spans="1:6" x14ac:dyDescent="0.5">
      <c r="A83" t="str">
        <f>+IS_Data!C83</f>
        <v>Budget</v>
      </c>
      <c r="B83" s="91" t="str">
        <f>IF(F83="No","",IF('Summary P&amp;L'!$F$4="Libs Rollup","Libs Rollup",F83))</f>
        <v>perry_hall</v>
      </c>
      <c r="C83" t="str">
        <f>+IS_Data!A83</f>
        <v>CGS Beer</v>
      </c>
      <c r="D83">
        <f ca="1">SUM(OFFSET(IS_Data!D83,0,(-2018+'Summary P&amp;L'!$D$6)*12+'Summary P&amp;L'!$D$1-1):OFFSET(IS_Data!D83,0,(-2018+'Summary P&amp;L'!$D$6)*12+'Summary P&amp;L'!$D$2-1))</f>
        <v>5640.7155000000002</v>
      </c>
      <c r="E83">
        <f ca="1">SUM(OFFSET(IS_Data!D83,0,(-2018+'Summary P&amp;L'!$D$6-1)*12+'Summary P&amp;L'!$D$1-1):OFFSET(IS_Data!D83,0,(-2018+'Summary P&amp;L'!$D$6-1)*12+'Summary P&amp;L'!$D$2-1))</f>
        <v>0</v>
      </c>
      <c r="F83" s="91" t="str">
        <f>IFERROR(IF(VLOOKUP(IS_Data!B83,'Summary P&amp;L'!$Q$9:$S$15,3,FALSE)="Yes",IS_Data!B83,"No"),"No")</f>
        <v>perry_hall</v>
      </c>
    </row>
    <row r="84" spans="1:6" x14ac:dyDescent="0.5">
      <c r="A84" t="str">
        <f>+IS_Data!C84</f>
        <v>Q2 Forecast</v>
      </c>
      <c r="B84" s="91" t="str">
        <f>IF(F84="No","",IF('Summary P&amp;L'!$F$4="Libs Rollup","Libs Rollup",F84))</f>
        <v>perry_hall</v>
      </c>
      <c r="C84" t="str">
        <f>+IS_Data!A84</f>
        <v>CGS Beer</v>
      </c>
      <c r="D84">
        <f ca="1">SUM(OFFSET(IS_Data!D84,0,(-2018+'Summary P&amp;L'!$D$6)*12+'Summary P&amp;L'!$D$1-1):OFFSET(IS_Data!D84,0,(-2018+'Summary P&amp;L'!$D$6)*12+'Summary P&amp;L'!$D$2-1))</f>
        <v>5596</v>
      </c>
      <c r="E84">
        <f ca="1">SUM(OFFSET(IS_Data!D84,0,(-2018+'Summary P&amp;L'!$D$6-1)*12+'Summary P&amp;L'!$D$1-1):OFFSET(IS_Data!D84,0,(-2018+'Summary P&amp;L'!$D$6-1)*12+'Summary P&amp;L'!$D$2-1))</f>
        <v>0</v>
      </c>
      <c r="F84" s="91" t="str">
        <f>IFERROR(IF(VLOOKUP(IS_Data!B84,'Summary P&amp;L'!$Q$9:$S$15,3,FALSE)="Yes",IS_Data!B84,"No"),"No")</f>
        <v>perry_hall</v>
      </c>
    </row>
    <row r="85" spans="1:6" x14ac:dyDescent="0.5">
      <c r="A85" t="str">
        <f>+IS_Data!C85</f>
        <v>Q3 Forecast</v>
      </c>
      <c r="B85" s="91" t="str">
        <f>IF(F85="No","",IF('Summary P&amp;L'!$F$4="Libs Rollup","Libs Rollup",F85))</f>
        <v>perry_hall</v>
      </c>
      <c r="C85" t="str">
        <f>+IS_Data!A85</f>
        <v>CGS Beer</v>
      </c>
      <c r="D85">
        <f ca="1">SUM(OFFSET(IS_Data!D85,0,(-2018+'Summary P&amp;L'!$D$6)*12+'Summary P&amp;L'!$D$1-1):OFFSET(IS_Data!D85,0,(-2018+'Summary P&amp;L'!$D$6)*12+'Summary P&amp;L'!$D$2-1))</f>
        <v>5596</v>
      </c>
      <c r="E85">
        <f ca="1">SUM(OFFSET(IS_Data!D85,0,(-2018+'Summary P&amp;L'!$D$6-1)*12+'Summary P&amp;L'!$D$1-1):OFFSET(IS_Data!D85,0,(-2018+'Summary P&amp;L'!$D$6-1)*12+'Summary P&amp;L'!$D$2-1))</f>
        <v>0</v>
      </c>
      <c r="F85" s="91" t="str">
        <f>IFERROR(IF(VLOOKUP(IS_Data!B85,'Summary P&amp;L'!$Q$9:$S$15,3,FALSE)="Yes",IS_Data!B85,"No"),"No")</f>
        <v>perry_hall</v>
      </c>
    </row>
    <row r="86" spans="1:6" x14ac:dyDescent="0.5">
      <c r="A86" t="str">
        <f>+IS_Data!C86</f>
        <v>Q4 Forecast</v>
      </c>
      <c r="B86" s="91" t="str">
        <f>IF(F86="No","",IF('Summary P&amp;L'!$F$4="Libs Rollup","Libs Rollup",F86))</f>
        <v>perry_hall</v>
      </c>
      <c r="C86" t="str">
        <f>+IS_Data!A86</f>
        <v>CGS Beer</v>
      </c>
      <c r="D86">
        <f ca="1">SUM(OFFSET(IS_Data!D86,0,(-2018+'Summary P&amp;L'!$D$6)*12+'Summary P&amp;L'!$D$1-1):OFFSET(IS_Data!D86,0,(-2018+'Summary P&amp;L'!$D$6)*12+'Summary P&amp;L'!$D$2-1))</f>
        <v>5596</v>
      </c>
      <c r="E86">
        <f ca="1">SUM(OFFSET(IS_Data!D86,0,(-2018+'Summary P&amp;L'!$D$6-1)*12+'Summary P&amp;L'!$D$1-1):OFFSET(IS_Data!D86,0,(-2018+'Summary P&amp;L'!$D$6-1)*12+'Summary P&amp;L'!$D$2-1))</f>
        <v>0</v>
      </c>
      <c r="F86" s="91" t="str">
        <f>IFERROR(IF(VLOOKUP(IS_Data!B86,'Summary P&amp;L'!$Q$9:$S$15,3,FALSE)="Yes",IS_Data!B86,"No"),"No")</f>
        <v>perry_hall</v>
      </c>
    </row>
    <row r="87" spans="1:6" x14ac:dyDescent="0.5">
      <c r="A87">
        <f>+IS_Data!C87</f>
        <v>0</v>
      </c>
      <c r="B87" s="91" t="str">
        <f>IF(F87="No","",IF('Summary P&amp;L'!$F$4="Libs Rollup","Libs Rollup",F87))</f>
        <v/>
      </c>
      <c r="C87" t="str">
        <f>+IS_Data!A87</f>
        <v>CGS Food &amp; Bev</v>
      </c>
      <c r="D87">
        <f ca="1">SUM(OFFSET(IS_Data!D87,0,(-2018+'Summary P&amp;L'!$D$6)*12+'Summary P&amp;L'!$D$1-1):OFFSET(IS_Data!D87,0,(-2018+'Summary P&amp;L'!$D$6)*12+'Summary P&amp;L'!$D$2-1))</f>
        <v>0</v>
      </c>
      <c r="E87">
        <f ca="1">SUM(OFFSET(IS_Data!D87,0,(-2018+'Summary P&amp;L'!$D$6-1)*12+'Summary P&amp;L'!$D$1-1):OFFSET(IS_Data!D87,0,(-2018+'Summary P&amp;L'!$D$6-1)*12+'Summary P&amp;L'!$D$2-1))</f>
        <v>0</v>
      </c>
      <c r="F87" s="91" t="str">
        <f>IFERROR(IF(VLOOKUP(IS_Data!B87,'Summary P&amp;L'!$Q$9:$S$15,3,FALSE)="Yes",IS_Data!B87,"No"),"No")</f>
        <v>No</v>
      </c>
    </row>
    <row r="88" spans="1:6" x14ac:dyDescent="0.5">
      <c r="A88" t="str">
        <f>+IS_Data!C88</f>
        <v>Actuals</v>
      </c>
      <c r="B88" s="91" t="str">
        <f>IF(F88="No","",IF('Summary P&amp;L'!$F$4="Libs Rollup","Libs Rollup",F88))</f>
        <v>maple_lawn</v>
      </c>
      <c r="C88" t="str">
        <f>+IS_Data!A88</f>
        <v>CGS Food &amp; Bev</v>
      </c>
      <c r="D88">
        <f ca="1">SUM(OFFSET(IS_Data!D88,0,(-2018+'Summary P&amp;L'!$D$6)*12+'Summary P&amp;L'!$D$1-1):OFFSET(IS_Data!D88,0,(-2018+'Summary P&amp;L'!$D$6)*12+'Summary P&amp;L'!$D$2-1))</f>
        <v>70225</v>
      </c>
      <c r="E88">
        <f ca="1">SUM(OFFSET(IS_Data!D88,0,(-2018+'Summary P&amp;L'!$D$6-1)*12+'Summary P&amp;L'!$D$1-1):OFFSET(IS_Data!D88,0,(-2018+'Summary P&amp;L'!$D$6-1)*12+'Summary P&amp;L'!$D$2-1))</f>
        <v>68234</v>
      </c>
      <c r="F88" s="91" t="str">
        <f>IFERROR(IF(VLOOKUP(IS_Data!B88,'Summary P&amp;L'!$Q$9:$S$15,3,FALSE)="Yes",IS_Data!B88,"No"),"No")</f>
        <v>maple_lawn</v>
      </c>
    </row>
    <row r="89" spans="1:6" x14ac:dyDescent="0.5">
      <c r="A89" t="str">
        <f>+IS_Data!C89</f>
        <v>Budget</v>
      </c>
      <c r="B89" s="91" t="str">
        <f>IF(F89="No","",IF('Summary P&amp;L'!$F$4="Libs Rollup","Libs Rollup",F89))</f>
        <v>maple_lawn</v>
      </c>
      <c r="C89" t="str">
        <f>+IS_Data!A89</f>
        <v>CGS Food &amp; Bev</v>
      </c>
      <c r="D89">
        <f ca="1">SUM(OFFSET(IS_Data!D89,0,(-2018+'Summary P&amp;L'!$D$6)*12+'Summary P&amp;L'!$D$1-1):OFFSET(IS_Data!D89,0,(-2018+'Summary P&amp;L'!$D$6)*12+'Summary P&amp;L'!$D$2-1))</f>
        <v>64790.649899999997</v>
      </c>
      <c r="E89">
        <f ca="1">SUM(OFFSET(IS_Data!D89,0,(-2018+'Summary P&amp;L'!$D$6-1)*12+'Summary P&amp;L'!$D$1-1):OFFSET(IS_Data!D89,0,(-2018+'Summary P&amp;L'!$D$6-1)*12+'Summary P&amp;L'!$D$2-1))</f>
        <v>68234</v>
      </c>
      <c r="F89" s="91" t="str">
        <f>IFERROR(IF(VLOOKUP(IS_Data!B89,'Summary P&amp;L'!$Q$9:$S$15,3,FALSE)="Yes",IS_Data!B89,"No"),"No")</f>
        <v>maple_lawn</v>
      </c>
    </row>
    <row r="90" spans="1:6" x14ac:dyDescent="0.5">
      <c r="A90" t="str">
        <f>+IS_Data!C90</f>
        <v>Q2 Forecast</v>
      </c>
      <c r="B90" s="91" t="str">
        <f>IF(F90="No","",IF('Summary P&amp;L'!$F$4="Libs Rollup","Libs Rollup",F90))</f>
        <v>maple_lawn</v>
      </c>
      <c r="C90" t="str">
        <f>+IS_Data!A90</f>
        <v>CGS Food &amp; Bev</v>
      </c>
      <c r="D90">
        <f ca="1">SUM(OFFSET(IS_Data!D90,0,(-2018+'Summary P&amp;L'!$D$6)*12+'Summary P&amp;L'!$D$1-1):OFFSET(IS_Data!D90,0,(-2018+'Summary P&amp;L'!$D$6)*12+'Summary P&amp;L'!$D$2-1))</f>
        <v>70225</v>
      </c>
      <c r="E90">
        <f ca="1">SUM(OFFSET(IS_Data!D90,0,(-2018+'Summary P&amp;L'!$D$6-1)*12+'Summary P&amp;L'!$D$1-1):OFFSET(IS_Data!D90,0,(-2018+'Summary P&amp;L'!$D$6-1)*12+'Summary P&amp;L'!$D$2-1))</f>
        <v>68234</v>
      </c>
      <c r="F90" s="91" t="str">
        <f>IFERROR(IF(VLOOKUP(IS_Data!B90,'Summary P&amp;L'!$Q$9:$S$15,3,FALSE)="Yes",IS_Data!B90,"No"),"No")</f>
        <v>maple_lawn</v>
      </c>
    </row>
    <row r="91" spans="1:6" x14ac:dyDescent="0.5">
      <c r="A91" t="str">
        <f>+IS_Data!C91</f>
        <v>Q3 Forecast</v>
      </c>
      <c r="B91" s="91" t="str">
        <f>IF(F91="No","",IF('Summary P&amp;L'!$F$4="Libs Rollup","Libs Rollup",F91))</f>
        <v>maple_lawn</v>
      </c>
      <c r="C91" t="str">
        <f>+IS_Data!A91</f>
        <v>CGS Food &amp; Bev</v>
      </c>
      <c r="D91">
        <f ca="1">SUM(OFFSET(IS_Data!D91,0,(-2018+'Summary P&amp;L'!$D$6)*12+'Summary P&amp;L'!$D$1-1):OFFSET(IS_Data!D91,0,(-2018+'Summary P&amp;L'!$D$6)*12+'Summary P&amp;L'!$D$2-1))</f>
        <v>70225</v>
      </c>
      <c r="E91">
        <f ca="1">SUM(OFFSET(IS_Data!D91,0,(-2018+'Summary P&amp;L'!$D$6-1)*12+'Summary P&amp;L'!$D$1-1):OFFSET(IS_Data!D91,0,(-2018+'Summary P&amp;L'!$D$6-1)*12+'Summary P&amp;L'!$D$2-1))</f>
        <v>68234</v>
      </c>
      <c r="F91" s="91" t="str">
        <f>IFERROR(IF(VLOOKUP(IS_Data!B91,'Summary P&amp;L'!$Q$9:$S$15,3,FALSE)="Yes",IS_Data!B91,"No"),"No")</f>
        <v>maple_lawn</v>
      </c>
    </row>
    <row r="92" spans="1:6" x14ac:dyDescent="0.5">
      <c r="A92" t="str">
        <f>+IS_Data!C92</f>
        <v>Q4 Forecast</v>
      </c>
      <c r="B92" s="91" t="str">
        <f>IF(F92="No","",IF('Summary P&amp;L'!$F$4="Libs Rollup","Libs Rollup",F92))</f>
        <v>maple_lawn</v>
      </c>
      <c r="C92" t="str">
        <f>+IS_Data!A92</f>
        <v>CGS Food &amp; Bev</v>
      </c>
      <c r="D92">
        <f ca="1">SUM(OFFSET(IS_Data!D92,0,(-2018+'Summary P&amp;L'!$D$6)*12+'Summary P&amp;L'!$D$1-1):OFFSET(IS_Data!D92,0,(-2018+'Summary P&amp;L'!$D$6)*12+'Summary P&amp;L'!$D$2-1))</f>
        <v>70225</v>
      </c>
      <c r="E92">
        <f ca="1">SUM(OFFSET(IS_Data!D92,0,(-2018+'Summary P&amp;L'!$D$6-1)*12+'Summary P&amp;L'!$D$1-1):OFFSET(IS_Data!D92,0,(-2018+'Summary P&amp;L'!$D$6-1)*12+'Summary P&amp;L'!$D$2-1))</f>
        <v>68234</v>
      </c>
      <c r="F92" s="91" t="str">
        <f>IFERROR(IF(VLOOKUP(IS_Data!B92,'Summary P&amp;L'!$Q$9:$S$15,3,FALSE)="Yes",IS_Data!B92,"No"),"No")</f>
        <v>maple_lawn</v>
      </c>
    </row>
    <row r="93" spans="1:6" x14ac:dyDescent="0.5">
      <c r="A93" t="str">
        <f>+IS_Data!C93</f>
        <v>Actuals</v>
      </c>
      <c r="B93" s="91" t="str">
        <f>IF(F93="No","",IF('Summary P&amp;L'!$F$4="Libs Rollup","Libs Rollup",F93))</f>
        <v>perry_hall</v>
      </c>
      <c r="C93" t="str">
        <f>+IS_Data!A93</f>
        <v>CGS Food &amp; Bev</v>
      </c>
      <c r="D93">
        <f ca="1">SUM(OFFSET(IS_Data!D93,0,(-2018+'Summary P&amp;L'!$D$6)*12+'Summary P&amp;L'!$D$1-1):OFFSET(IS_Data!D93,0,(-2018+'Summary P&amp;L'!$D$6)*12+'Summary P&amp;L'!$D$2-1))</f>
        <v>83469</v>
      </c>
      <c r="E93">
        <f ca="1">SUM(OFFSET(IS_Data!D93,0,(-2018+'Summary P&amp;L'!$D$6-1)*12+'Summary P&amp;L'!$D$1-1):OFFSET(IS_Data!D93,0,(-2018+'Summary P&amp;L'!$D$6-1)*12+'Summary P&amp;L'!$D$2-1))</f>
        <v>98973</v>
      </c>
      <c r="F93" s="91" t="str">
        <f>IFERROR(IF(VLOOKUP(IS_Data!B93,'Summary P&amp;L'!$Q$9:$S$15,3,FALSE)="Yes",IS_Data!B93,"No"),"No")</f>
        <v>perry_hall</v>
      </c>
    </row>
    <row r="94" spans="1:6" x14ac:dyDescent="0.5">
      <c r="A94" t="str">
        <f>+IS_Data!C94</f>
        <v>Budget</v>
      </c>
      <c r="B94" s="91" t="str">
        <f>IF(F94="No","",IF('Summary P&amp;L'!$F$4="Libs Rollup","Libs Rollup",F94))</f>
        <v>perry_hall</v>
      </c>
      <c r="C94" t="str">
        <f>+IS_Data!A94</f>
        <v>CGS Food &amp; Bev</v>
      </c>
      <c r="D94">
        <f ca="1">SUM(OFFSET(IS_Data!D94,0,(-2018+'Summary P&amp;L'!$D$6)*12+'Summary P&amp;L'!$D$1-1):OFFSET(IS_Data!D94,0,(-2018+'Summary P&amp;L'!$D$6)*12+'Summary P&amp;L'!$D$2-1))</f>
        <v>87112.267199999987</v>
      </c>
      <c r="E94">
        <f ca="1">SUM(OFFSET(IS_Data!D94,0,(-2018+'Summary P&amp;L'!$D$6-1)*12+'Summary P&amp;L'!$D$1-1):OFFSET(IS_Data!D94,0,(-2018+'Summary P&amp;L'!$D$6-1)*12+'Summary P&amp;L'!$D$2-1))</f>
        <v>98973</v>
      </c>
      <c r="F94" s="91" t="str">
        <f>IFERROR(IF(VLOOKUP(IS_Data!B94,'Summary P&amp;L'!$Q$9:$S$15,3,FALSE)="Yes",IS_Data!B94,"No"),"No")</f>
        <v>perry_hall</v>
      </c>
    </row>
    <row r="95" spans="1:6" x14ac:dyDescent="0.5">
      <c r="A95" t="str">
        <f>+IS_Data!C95</f>
        <v>Q2 Forecast</v>
      </c>
      <c r="B95" s="91" t="str">
        <f>IF(F95="No","",IF('Summary P&amp;L'!$F$4="Libs Rollup","Libs Rollup",F95))</f>
        <v>perry_hall</v>
      </c>
      <c r="C95" t="str">
        <f>+IS_Data!A95</f>
        <v>CGS Food &amp; Bev</v>
      </c>
      <c r="D95">
        <f ca="1">SUM(OFFSET(IS_Data!D95,0,(-2018+'Summary P&amp;L'!$D$6)*12+'Summary P&amp;L'!$D$1-1):OFFSET(IS_Data!D95,0,(-2018+'Summary P&amp;L'!$D$6)*12+'Summary P&amp;L'!$D$2-1))</f>
        <v>83469</v>
      </c>
      <c r="E95">
        <f ca="1">SUM(OFFSET(IS_Data!D95,0,(-2018+'Summary P&amp;L'!$D$6-1)*12+'Summary P&amp;L'!$D$1-1):OFFSET(IS_Data!D95,0,(-2018+'Summary P&amp;L'!$D$6-1)*12+'Summary P&amp;L'!$D$2-1))</f>
        <v>98973</v>
      </c>
      <c r="F95" s="91" t="str">
        <f>IFERROR(IF(VLOOKUP(IS_Data!B95,'Summary P&amp;L'!$Q$9:$S$15,3,FALSE)="Yes",IS_Data!B95,"No"),"No")</f>
        <v>perry_hall</v>
      </c>
    </row>
    <row r="96" spans="1:6" x14ac:dyDescent="0.5">
      <c r="A96" t="str">
        <f>+IS_Data!C96</f>
        <v>Q3 Forecast</v>
      </c>
      <c r="B96" s="91" t="str">
        <f>IF(F96="No","",IF('Summary P&amp;L'!$F$4="Libs Rollup","Libs Rollup",F96))</f>
        <v>perry_hall</v>
      </c>
      <c r="C96" t="str">
        <f>+IS_Data!A96</f>
        <v>CGS Food &amp; Bev</v>
      </c>
      <c r="D96">
        <f ca="1">SUM(OFFSET(IS_Data!D96,0,(-2018+'Summary P&amp;L'!$D$6)*12+'Summary P&amp;L'!$D$1-1):OFFSET(IS_Data!D96,0,(-2018+'Summary P&amp;L'!$D$6)*12+'Summary P&amp;L'!$D$2-1))</f>
        <v>83469</v>
      </c>
      <c r="E96">
        <f ca="1">SUM(OFFSET(IS_Data!D96,0,(-2018+'Summary P&amp;L'!$D$6-1)*12+'Summary P&amp;L'!$D$1-1):OFFSET(IS_Data!D96,0,(-2018+'Summary P&amp;L'!$D$6-1)*12+'Summary P&amp;L'!$D$2-1))</f>
        <v>98973</v>
      </c>
      <c r="F96" s="91" t="str">
        <f>IFERROR(IF(VLOOKUP(IS_Data!B96,'Summary P&amp;L'!$Q$9:$S$15,3,FALSE)="Yes",IS_Data!B96,"No"),"No")</f>
        <v>perry_hall</v>
      </c>
    </row>
    <row r="97" spans="1:6" x14ac:dyDescent="0.5">
      <c r="A97" t="str">
        <f>+IS_Data!C97</f>
        <v>Q4 Forecast</v>
      </c>
      <c r="B97" s="91" t="str">
        <f>IF(F97="No","",IF('Summary P&amp;L'!$F$4="Libs Rollup","Libs Rollup",F97))</f>
        <v>perry_hall</v>
      </c>
      <c r="C97" t="str">
        <f>+IS_Data!A97</f>
        <v>CGS Food &amp; Bev</v>
      </c>
      <c r="D97">
        <f ca="1">SUM(OFFSET(IS_Data!D97,0,(-2018+'Summary P&amp;L'!$D$6)*12+'Summary P&amp;L'!$D$1-1):OFFSET(IS_Data!D97,0,(-2018+'Summary P&amp;L'!$D$6)*12+'Summary P&amp;L'!$D$2-1))</f>
        <v>83469</v>
      </c>
      <c r="E97">
        <f ca="1">SUM(OFFSET(IS_Data!D97,0,(-2018+'Summary P&amp;L'!$D$6-1)*12+'Summary P&amp;L'!$D$1-1):OFFSET(IS_Data!D97,0,(-2018+'Summary P&amp;L'!$D$6-1)*12+'Summary P&amp;L'!$D$2-1))</f>
        <v>98973</v>
      </c>
      <c r="F97" s="91" t="str">
        <f>IFERROR(IF(VLOOKUP(IS_Data!B97,'Summary P&amp;L'!$Q$9:$S$15,3,FALSE)="Yes",IS_Data!B97,"No"),"No")</f>
        <v>perry_hall</v>
      </c>
    </row>
    <row r="98" spans="1:6" x14ac:dyDescent="0.5">
      <c r="A98" t="str">
        <f>+IS_Data!C98</f>
        <v>Actuals</v>
      </c>
      <c r="B98" s="91" t="str">
        <f>IF(F98="No","",IF('Summary P&amp;L'!$F$4="Libs Rollup","Libs Rollup",F98))</f>
        <v>maple_lawn</v>
      </c>
      <c r="C98" t="str">
        <f>+IS_Data!A98</f>
        <v>CGS Liquor</v>
      </c>
      <c r="D98">
        <f ca="1">SUM(OFFSET(IS_Data!D98,0,(-2018+'Summary P&amp;L'!$D$6)*12+'Summary P&amp;L'!$D$1-1):OFFSET(IS_Data!D98,0,(-2018+'Summary P&amp;L'!$D$6)*12+'Summary P&amp;L'!$D$2-1))</f>
        <v>5677</v>
      </c>
      <c r="E98">
        <f ca="1">SUM(OFFSET(IS_Data!D98,0,(-2018+'Summary P&amp;L'!$D$6-1)*12+'Summary P&amp;L'!$D$1-1):OFFSET(IS_Data!D98,0,(-2018+'Summary P&amp;L'!$D$6-1)*12+'Summary P&amp;L'!$D$2-1))</f>
        <v>22593</v>
      </c>
      <c r="F98" s="91" t="str">
        <f>IFERROR(IF(VLOOKUP(IS_Data!B98,'Summary P&amp;L'!$Q$9:$S$15,3,FALSE)="Yes",IS_Data!B98,"No"),"No")</f>
        <v>maple_lawn</v>
      </c>
    </row>
    <row r="99" spans="1:6" x14ac:dyDescent="0.5">
      <c r="A99" t="str">
        <f>+IS_Data!C99</f>
        <v>Budget</v>
      </c>
      <c r="B99" s="91" t="str">
        <f>IF(F99="No","",IF('Summary P&amp;L'!$F$4="Libs Rollup","Libs Rollup",F99))</f>
        <v>maple_lawn</v>
      </c>
      <c r="C99" t="str">
        <f>+IS_Data!A99</f>
        <v>CGS Liquor</v>
      </c>
      <c r="D99">
        <f ca="1">SUM(OFFSET(IS_Data!D99,0,(-2018+'Summary P&amp;L'!$D$6)*12+'Summary P&amp;L'!$D$1-1):OFFSET(IS_Data!D99,0,(-2018+'Summary P&amp;L'!$D$6)*12+'Summary P&amp;L'!$D$2-1))</f>
        <v>6277.2947999999997</v>
      </c>
      <c r="E99">
        <f ca="1">SUM(OFFSET(IS_Data!D99,0,(-2018+'Summary P&amp;L'!$D$6-1)*12+'Summary P&amp;L'!$D$1-1):OFFSET(IS_Data!D99,0,(-2018+'Summary P&amp;L'!$D$6-1)*12+'Summary P&amp;L'!$D$2-1))</f>
        <v>22593</v>
      </c>
      <c r="F99" s="91" t="str">
        <f>IFERROR(IF(VLOOKUP(IS_Data!B99,'Summary P&amp;L'!$Q$9:$S$15,3,FALSE)="Yes",IS_Data!B99,"No"),"No")</f>
        <v>maple_lawn</v>
      </c>
    </row>
    <row r="100" spans="1:6" x14ac:dyDescent="0.5">
      <c r="A100" t="str">
        <f>+IS_Data!C100</f>
        <v>Q2 Forecast</v>
      </c>
      <c r="B100" s="91" t="str">
        <f>IF(F100="No","",IF('Summary P&amp;L'!$F$4="Libs Rollup","Libs Rollup",F100))</f>
        <v>maple_lawn</v>
      </c>
      <c r="C100" t="str">
        <f>+IS_Data!A100</f>
        <v>CGS Liquor</v>
      </c>
      <c r="D100">
        <f ca="1">SUM(OFFSET(IS_Data!D100,0,(-2018+'Summary P&amp;L'!$D$6)*12+'Summary P&amp;L'!$D$1-1):OFFSET(IS_Data!D100,0,(-2018+'Summary P&amp;L'!$D$6)*12+'Summary P&amp;L'!$D$2-1))</f>
        <v>5677</v>
      </c>
      <c r="E100">
        <f ca="1">SUM(OFFSET(IS_Data!D100,0,(-2018+'Summary P&amp;L'!$D$6-1)*12+'Summary P&amp;L'!$D$1-1):OFFSET(IS_Data!D100,0,(-2018+'Summary P&amp;L'!$D$6-1)*12+'Summary P&amp;L'!$D$2-1))</f>
        <v>22593</v>
      </c>
      <c r="F100" s="91" t="str">
        <f>IFERROR(IF(VLOOKUP(IS_Data!B100,'Summary P&amp;L'!$Q$9:$S$15,3,FALSE)="Yes",IS_Data!B100,"No"),"No")</f>
        <v>maple_lawn</v>
      </c>
    </row>
    <row r="101" spans="1:6" x14ac:dyDescent="0.5">
      <c r="A101" t="str">
        <f>+IS_Data!C101</f>
        <v>Q3 Forecast</v>
      </c>
      <c r="B101" s="91" t="str">
        <f>IF(F101="No","",IF('Summary P&amp;L'!$F$4="Libs Rollup","Libs Rollup",F101))</f>
        <v>maple_lawn</v>
      </c>
      <c r="C101" t="str">
        <f>+IS_Data!A101</f>
        <v>CGS Liquor</v>
      </c>
      <c r="D101">
        <f ca="1">SUM(OFFSET(IS_Data!D101,0,(-2018+'Summary P&amp;L'!$D$6)*12+'Summary P&amp;L'!$D$1-1):OFFSET(IS_Data!D101,0,(-2018+'Summary P&amp;L'!$D$6)*12+'Summary P&amp;L'!$D$2-1))</f>
        <v>5677</v>
      </c>
      <c r="E101">
        <f ca="1">SUM(OFFSET(IS_Data!D101,0,(-2018+'Summary P&amp;L'!$D$6-1)*12+'Summary P&amp;L'!$D$1-1):OFFSET(IS_Data!D101,0,(-2018+'Summary P&amp;L'!$D$6-1)*12+'Summary P&amp;L'!$D$2-1))</f>
        <v>22593</v>
      </c>
      <c r="F101" s="91" t="str">
        <f>IFERROR(IF(VLOOKUP(IS_Data!B101,'Summary P&amp;L'!$Q$9:$S$15,3,FALSE)="Yes",IS_Data!B101,"No"),"No")</f>
        <v>maple_lawn</v>
      </c>
    </row>
    <row r="102" spans="1:6" x14ac:dyDescent="0.5">
      <c r="A102" t="str">
        <f>+IS_Data!C102</f>
        <v>Q4 Forecast</v>
      </c>
      <c r="B102" s="91" t="str">
        <f>IF(F102="No","",IF('Summary P&amp;L'!$F$4="Libs Rollup","Libs Rollup",F102))</f>
        <v>maple_lawn</v>
      </c>
      <c r="C102" t="str">
        <f>+IS_Data!A102</f>
        <v>CGS Liquor</v>
      </c>
      <c r="D102">
        <f ca="1">SUM(OFFSET(IS_Data!D102,0,(-2018+'Summary P&amp;L'!$D$6)*12+'Summary P&amp;L'!$D$1-1):OFFSET(IS_Data!D102,0,(-2018+'Summary P&amp;L'!$D$6)*12+'Summary P&amp;L'!$D$2-1))</f>
        <v>5677</v>
      </c>
      <c r="E102">
        <f ca="1">SUM(OFFSET(IS_Data!D102,0,(-2018+'Summary P&amp;L'!$D$6-1)*12+'Summary P&amp;L'!$D$1-1):OFFSET(IS_Data!D102,0,(-2018+'Summary P&amp;L'!$D$6-1)*12+'Summary P&amp;L'!$D$2-1))</f>
        <v>22593</v>
      </c>
      <c r="F102" s="91" t="str">
        <f>IFERROR(IF(VLOOKUP(IS_Data!B102,'Summary P&amp;L'!$Q$9:$S$15,3,FALSE)="Yes",IS_Data!B102,"No"),"No")</f>
        <v>maple_lawn</v>
      </c>
    </row>
    <row r="103" spans="1:6" x14ac:dyDescent="0.5">
      <c r="A103" t="str">
        <f>+IS_Data!C103</f>
        <v>Actuals</v>
      </c>
      <c r="B103" s="91" t="str">
        <f>IF(F103="No","",IF('Summary P&amp;L'!$F$4="Libs Rollup","Libs Rollup",F103))</f>
        <v>perry_hall</v>
      </c>
      <c r="C103" t="str">
        <f>+IS_Data!A103</f>
        <v>CGS Liquor</v>
      </c>
      <c r="D103">
        <f ca="1">SUM(OFFSET(IS_Data!D103,0,(-2018+'Summary P&amp;L'!$D$6)*12+'Summary P&amp;L'!$D$1-1):OFFSET(IS_Data!D103,0,(-2018+'Summary P&amp;L'!$D$6)*12+'Summary P&amp;L'!$D$2-1))</f>
        <v>11042</v>
      </c>
      <c r="E103">
        <f ca="1">SUM(OFFSET(IS_Data!D103,0,(-2018+'Summary P&amp;L'!$D$6-1)*12+'Summary P&amp;L'!$D$1-1):OFFSET(IS_Data!D103,0,(-2018+'Summary P&amp;L'!$D$6-1)*12+'Summary P&amp;L'!$D$2-1))</f>
        <v>26404</v>
      </c>
      <c r="F103" s="91" t="str">
        <f>IFERROR(IF(VLOOKUP(IS_Data!B103,'Summary P&amp;L'!$Q$9:$S$15,3,FALSE)="Yes",IS_Data!B103,"No"),"No")</f>
        <v>perry_hall</v>
      </c>
    </row>
    <row r="104" spans="1:6" x14ac:dyDescent="0.5">
      <c r="A104" t="str">
        <f>+IS_Data!C104</f>
        <v>Budget</v>
      </c>
      <c r="B104" s="91" t="str">
        <f>IF(F104="No","",IF('Summary P&amp;L'!$F$4="Libs Rollup","Libs Rollup",F104))</f>
        <v>perry_hall</v>
      </c>
      <c r="C104" t="str">
        <f>+IS_Data!A104</f>
        <v>CGS Liquor</v>
      </c>
      <c r="D104">
        <f ca="1">SUM(OFFSET(IS_Data!D104,0,(-2018+'Summary P&amp;L'!$D$6)*12+'Summary P&amp;L'!$D$1-1):OFFSET(IS_Data!D104,0,(-2018+'Summary P&amp;L'!$D$6)*12+'Summary P&amp;L'!$D$2-1))</f>
        <v>7847.9519999999993</v>
      </c>
      <c r="E104">
        <f ca="1">SUM(OFFSET(IS_Data!D104,0,(-2018+'Summary P&amp;L'!$D$6-1)*12+'Summary P&amp;L'!$D$1-1):OFFSET(IS_Data!D104,0,(-2018+'Summary P&amp;L'!$D$6-1)*12+'Summary P&amp;L'!$D$2-1))</f>
        <v>26404</v>
      </c>
      <c r="F104" s="91" t="str">
        <f>IFERROR(IF(VLOOKUP(IS_Data!B104,'Summary P&amp;L'!$Q$9:$S$15,3,FALSE)="Yes",IS_Data!B104,"No"),"No")</f>
        <v>perry_hall</v>
      </c>
    </row>
    <row r="105" spans="1:6" x14ac:dyDescent="0.5">
      <c r="A105" t="str">
        <f>+IS_Data!C105</f>
        <v>Q2 Forecast</v>
      </c>
      <c r="B105" s="91" t="str">
        <f>IF(F105="No","",IF('Summary P&amp;L'!$F$4="Libs Rollup","Libs Rollup",F105))</f>
        <v>perry_hall</v>
      </c>
      <c r="C105" t="str">
        <f>+IS_Data!A105</f>
        <v>CGS Liquor</v>
      </c>
      <c r="D105">
        <f ca="1">SUM(OFFSET(IS_Data!D105,0,(-2018+'Summary P&amp;L'!$D$6)*12+'Summary P&amp;L'!$D$1-1):OFFSET(IS_Data!D105,0,(-2018+'Summary P&amp;L'!$D$6)*12+'Summary P&amp;L'!$D$2-1))</f>
        <v>11042</v>
      </c>
      <c r="E105">
        <f ca="1">SUM(OFFSET(IS_Data!D105,0,(-2018+'Summary P&amp;L'!$D$6-1)*12+'Summary P&amp;L'!$D$1-1):OFFSET(IS_Data!D105,0,(-2018+'Summary P&amp;L'!$D$6-1)*12+'Summary P&amp;L'!$D$2-1))</f>
        <v>26404</v>
      </c>
      <c r="F105" s="91" t="str">
        <f>IFERROR(IF(VLOOKUP(IS_Data!B105,'Summary P&amp;L'!$Q$9:$S$15,3,FALSE)="Yes",IS_Data!B105,"No"),"No")</f>
        <v>perry_hall</v>
      </c>
    </row>
    <row r="106" spans="1:6" x14ac:dyDescent="0.5">
      <c r="A106" t="str">
        <f>+IS_Data!C106</f>
        <v>Q3 Forecast</v>
      </c>
      <c r="B106" s="91" t="str">
        <f>IF(F106="No","",IF('Summary P&amp;L'!$F$4="Libs Rollup","Libs Rollup",F106))</f>
        <v>perry_hall</v>
      </c>
      <c r="C106" t="str">
        <f>+IS_Data!A106</f>
        <v>CGS Liquor</v>
      </c>
      <c r="D106">
        <f ca="1">SUM(OFFSET(IS_Data!D106,0,(-2018+'Summary P&amp;L'!$D$6)*12+'Summary P&amp;L'!$D$1-1):OFFSET(IS_Data!D106,0,(-2018+'Summary P&amp;L'!$D$6)*12+'Summary P&amp;L'!$D$2-1))</f>
        <v>11042</v>
      </c>
      <c r="E106">
        <f ca="1">SUM(OFFSET(IS_Data!D106,0,(-2018+'Summary P&amp;L'!$D$6-1)*12+'Summary P&amp;L'!$D$1-1):OFFSET(IS_Data!D106,0,(-2018+'Summary P&amp;L'!$D$6-1)*12+'Summary P&amp;L'!$D$2-1))</f>
        <v>26404</v>
      </c>
      <c r="F106" s="91" t="str">
        <f>IFERROR(IF(VLOOKUP(IS_Data!B106,'Summary P&amp;L'!$Q$9:$S$15,3,FALSE)="Yes",IS_Data!B106,"No"),"No")</f>
        <v>perry_hall</v>
      </c>
    </row>
    <row r="107" spans="1:6" x14ac:dyDescent="0.5">
      <c r="A107" t="str">
        <f>+IS_Data!C107</f>
        <v>Q4 Forecast</v>
      </c>
      <c r="B107" s="91" t="str">
        <f>IF(F107="No","",IF('Summary P&amp;L'!$F$4="Libs Rollup","Libs Rollup",F107))</f>
        <v>perry_hall</v>
      </c>
      <c r="C107" t="str">
        <f>+IS_Data!A107</f>
        <v>CGS Liquor</v>
      </c>
      <c r="D107">
        <f ca="1">SUM(OFFSET(IS_Data!D107,0,(-2018+'Summary P&amp;L'!$D$6)*12+'Summary P&amp;L'!$D$1-1):OFFSET(IS_Data!D107,0,(-2018+'Summary P&amp;L'!$D$6)*12+'Summary P&amp;L'!$D$2-1))</f>
        <v>11042</v>
      </c>
      <c r="E107">
        <f ca="1">SUM(OFFSET(IS_Data!D107,0,(-2018+'Summary P&amp;L'!$D$6-1)*12+'Summary P&amp;L'!$D$1-1):OFFSET(IS_Data!D107,0,(-2018+'Summary P&amp;L'!$D$6-1)*12+'Summary P&amp;L'!$D$2-1))</f>
        <v>26404</v>
      </c>
      <c r="F107" s="91" t="str">
        <f>IFERROR(IF(VLOOKUP(IS_Data!B107,'Summary P&amp;L'!$Q$9:$S$15,3,FALSE)="Yes",IS_Data!B107,"No"),"No")</f>
        <v>perry_hall</v>
      </c>
    </row>
    <row r="108" spans="1:6" x14ac:dyDescent="0.5">
      <c r="A108" t="str">
        <f>+IS_Data!C108</f>
        <v>Actuals</v>
      </c>
      <c r="B108" s="91" t="str">
        <f>IF(F108="No","",IF('Summary P&amp;L'!$F$4="Libs Rollup","Libs Rollup",F108))</f>
        <v>maple_lawn</v>
      </c>
      <c r="C108" t="str">
        <f>+IS_Data!A108</f>
        <v>CGS Wine</v>
      </c>
      <c r="D108">
        <f ca="1">SUM(OFFSET(IS_Data!D108,0,(-2018+'Summary P&amp;L'!$D$6)*12+'Summary P&amp;L'!$D$1-1):OFFSET(IS_Data!D108,0,(-2018+'Summary P&amp;L'!$D$6)*12+'Summary P&amp;L'!$D$2-1))</f>
        <v>6450</v>
      </c>
      <c r="E108">
        <f ca="1">SUM(OFFSET(IS_Data!D108,0,(-2018+'Summary P&amp;L'!$D$6-1)*12+'Summary P&amp;L'!$D$1-1):OFFSET(IS_Data!D108,0,(-2018+'Summary P&amp;L'!$D$6-1)*12+'Summary P&amp;L'!$D$2-1))</f>
        <v>0</v>
      </c>
      <c r="F108" s="91" t="str">
        <f>IFERROR(IF(VLOOKUP(IS_Data!B108,'Summary P&amp;L'!$Q$9:$S$15,3,FALSE)="Yes",IS_Data!B108,"No"),"No")</f>
        <v>maple_lawn</v>
      </c>
    </row>
    <row r="109" spans="1:6" x14ac:dyDescent="0.5">
      <c r="A109" t="str">
        <f>+IS_Data!C109</f>
        <v>Budget</v>
      </c>
      <c r="B109" s="91" t="str">
        <f>IF(F109="No","",IF('Summary P&amp;L'!$F$4="Libs Rollup","Libs Rollup",F109))</f>
        <v>maple_lawn</v>
      </c>
      <c r="C109" t="str">
        <f>+IS_Data!A109</f>
        <v>CGS Wine</v>
      </c>
      <c r="D109">
        <f ca="1">SUM(OFFSET(IS_Data!D109,0,(-2018+'Summary P&amp;L'!$D$6)*12+'Summary P&amp;L'!$D$1-1):OFFSET(IS_Data!D109,0,(-2018+'Summary P&amp;L'!$D$6)*12+'Summary P&amp;L'!$D$2-1))</f>
        <v>4670.6062499999998</v>
      </c>
      <c r="E109">
        <f ca="1">SUM(OFFSET(IS_Data!D109,0,(-2018+'Summary P&amp;L'!$D$6-1)*12+'Summary P&amp;L'!$D$1-1):OFFSET(IS_Data!D109,0,(-2018+'Summary P&amp;L'!$D$6-1)*12+'Summary P&amp;L'!$D$2-1))</f>
        <v>0</v>
      </c>
      <c r="F109" s="91" t="str">
        <f>IFERROR(IF(VLOOKUP(IS_Data!B109,'Summary P&amp;L'!$Q$9:$S$15,3,FALSE)="Yes",IS_Data!B109,"No"),"No")</f>
        <v>maple_lawn</v>
      </c>
    </row>
    <row r="110" spans="1:6" x14ac:dyDescent="0.5">
      <c r="A110" t="str">
        <f>+IS_Data!C110</f>
        <v>Q2 Forecast</v>
      </c>
      <c r="B110" s="91" t="str">
        <f>IF(F110="No","",IF('Summary P&amp;L'!$F$4="Libs Rollup","Libs Rollup",F110))</f>
        <v>maple_lawn</v>
      </c>
      <c r="C110" t="str">
        <f>+IS_Data!A110</f>
        <v>CGS Wine</v>
      </c>
      <c r="D110">
        <f ca="1">SUM(OFFSET(IS_Data!D110,0,(-2018+'Summary P&amp;L'!$D$6)*12+'Summary P&amp;L'!$D$1-1):OFFSET(IS_Data!D110,0,(-2018+'Summary P&amp;L'!$D$6)*12+'Summary P&amp;L'!$D$2-1))</f>
        <v>6450</v>
      </c>
      <c r="E110">
        <f ca="1">SUM(OFFSET(IS_Data!D110,0,(-2018+'Summary P&amp;L'!$D$6-1)*12+'Summary P&amp;L'!$D$1-1):OFFSET(IS_Data!D110,0,(-2018+'Summary P&amp;L'!$D$6-1)*12+'Summary P&amp;L'!$D$2-1))</f>
        <v>0</v>
      </c>
      <c r="F110" s="91" t="str">
        <f>IFERROR(IF(VLOOKUP(IS_Data!B110,'Summary P&amp;L'!$Q$9:$S$15,3,FALSE)="Yes",IS_Data!B110,"No"),"No")</f>
        <v>maple_lawn</v>
      </c>
    </row>
    <row r="111" spans="1:6" x14ac:dyDescent="0.5">
      <c r="A111" t="str">
        <f>+IS_Data!C111</f>
        <v>Q3 Forecast</v>
      </c>
      <c r="B111" s="91" t="str">
        <f>IF(F111="No","",IF('Summary P&amp;L'!$F$4="Libs Rollup","Libs Rollup",F111))</f>
        <v>maple_lawn</v>
      </c>
      <c r="C111" t="str">
        <f>+IS_Data!A111</f>
        <v>CGS Wine</v>
      </c>
      <c r="D111">
        <f ca="1">SUM(OFFSET(IS_Data!D111,0,(-2018+'Summary P&amp;L'!$D$6)*12+'Summary P&amp;L'!$D$1-1):OFFSET(IS_Data!D111,0,(-2018+'Summary P&amp;L'!$D$6)*12+'Summary P&amp;L'!$D$2-1))</f>
        <v>6450</v>
      </c>
      <c r="E111">
        <f ca="1">SUM(OFFSET(IS_Data!D111,0,(-2018+'Summary P&amp;L'!$D$6-1)*12+'Summary P&amp;L'!$D$1-1):OFFSET(IS_Data!D111,0,(-2018+'Summary P&amp;L'!$D$6-1)*12+'Summary P&amp;L'!$D$2-1))</f>
        <v>0</v>
      </c>
      <c r="F111" s="91" t="str">
        <f>IFERROR(IF(VLOOKUP(IS_Data!B111,'Summary P&amp;L'!$Q$9:$S$15,3,FALSE)="Yes",IS_Data!B111,"No"),"No")</f>
        <v>maple_lawn</v>
      </c>
    </row>
    <row r="112" spans="1:6" x14ac:dyDescent="0.5">
      <c r="A112" t="str">
        <f>+IS_Data!C112</f>
        <v>Q4 Forecast</v>
      </c>
      <c r="B112" s="91" t="str">
        <f>IF(F112="No","",IF('Summary P&amp;L'!$F$4="Libs Rollup","Libs Rollup",F112))</f>
        <v>maple_lawn</v>
      </c>
      <c r="C112" t="str">
        <f>+IS_Data!A112</f>
        <v>CGS Wine</v>
      </c>
      <c r="D112">
        <f ca="1">SUM(OFFSET(IS_Data!D112,0,(-2018+'Summary P&amp;L'!$D$6)*12+'Summary P&amp;L'!$D$1-1):OFFSET(IS_Data!D112,0,(-2018+'Summary P&amp;L'!$D$6)*12+'Summary P&amp;L'!$D$2-1))</f>
        <v>6450</v>
      </c>
      <c r="E112">
        <f ca="1">SUM(OFFSET(IS_Data!D112,0,(-2018+'Summary P&amp;L'!$D$6-1)*12+'Summary P&amp;L'!$D$1-1):OFFSET(IS_Data!D112,0,(-2018+'Summary P&amp;L'!$D$6-1)*12+'Summary P&amp;L'!$D$2-1))</f>
        <v>0</v>
      </c>
      <c r="F112" s="91" t="str">
        <f>IFERROR(IF(VLOOKUP(IS_Data!B112,'Summary P&amp;L'!$Q$9:$S$15,3,FALSE)="Yes",IS_Data!B112,"No"),"No")</f>
        <v>maple_lawn</v>
      </c>
    </row>
    <row r="113" spans="1:6" x14ac:dyDescent="0.5">
      <c r="A113" t="str">
        <f>+IS_Data!C113</f>
        <v>Actuals</v>
      </c>
      <c r="B113" s="91" t="str">
        <f>IF(F113="No","",IF('Summary P&amp;L'!$F$4="Libs Rollup","Libs Rollup",F113))</f>
        <v>perry_hall</v>
      </c>
      <c r="C113" t="str">
        <f>+IS_Data!A113</f>
        <v>CGS Wine</v>
      </c>
      <c r="D113">
        <f ca="1">SUM(OFFSET(IS_Data!D113,0,(-2018+'Summary P&amp;L'!$D$6)*12+'Summary P&amp;L'!$D$1-1):OFFSET(IS_Data!D113,0,(-2018+'Summary P&amp;L'!$D$6)*12+'Summary P&amp;L'!$D$2-1))</f>
        <v>7029</v>
      </c>
      <c r="E113">
        <f ca="1">SUM(OFFSET(IS_Data!D113,0,(-2018+'Summary P&amp;L'!$D$6-1)*12+'Summary P&amp;L'!$D$1-1):OFFSET(IS_Data!D113,0,(-2018+'Summary P&amp;L'!$D$6-1)*12+'Summary P&amp;L'!$D$2-1))</f>
        <v>0</v>
      </c>
      <c r="F113" s="91" t="str">
        <f>IFERROR(IF(VLOOKUP(IS_Data!B113,'Summary P&amp;L'!$Q$9:$S$15,3,FALSE)="Yes",IS_Data!B113,"No"),"No")</f>
        <v>perry_hall</v>
      </c>
    </row>
    <row r="114" spans="1:6" x14ac:dyDescent="0.5">
      <c r="A114" t="str">
        <f>+IS_Data!C114</f>
        <v>Budget</v>
      </c>
      <c r="B114" s="91" t="str">
        <f>IF(F114="No","",IF('Summary P&amp;L'!$F$4="Libs Rollup","Libs Rollup",F114))</f>
        <v>perry_hall</v>
      </c>
      <c r="C114" t="str">
        <f>+IS_Data!A114</f>
        <v>CGS Wine</v>
      </c>
      <c r="D114">
        <f ca="1">SUM(OFFSET(IS_Data!D114,0,(-2018+'Summary P&amp;L'!$D$6)*12+'Summary P&amp;L'!$D$1-1):OFFSET(IS_Data!D114,0,(-2018+'Summary P&amp;L'!$D$6)*12+'Summary P&amp;L'!$D$2-1))</f>
        <v>5150.2184999999999</v>
      </c>
      <c r="E114">
        <f ca="1">SUM(OFFSET(IS_Data!D114,0,(-2018+'Summary P&amp;L'!$D$6-1)*12+'Summary P&amp;L'!$D$1-1):OFFSET(IS_Data!D114,0,(-2018+'Summary P&amp;L'!$D$6-1)*12+'Summary P&amp;L'!$D$2-1))</f>
        <v>0</v>
      </c>
      <c r="F114" s="91" t="str">
        <f>IFERROR(IF(VLOOKUP(IS_Data!B114,'Summary P&amp;L'!$Q$9:$S$15,3,FALSE)="Yes",IS_Data!B114,"No"),"No")</f>
        <v>perry_hall</v>
      </c>
    </row>
    <row r="115" spans="1:6" x14ac:dyDescent="0.5">
      <c r="A115" t="str">
        <f>+IS_Data!C115</f>
        <v>Q2 Forecast</v>
      </c>
      <c r="B115" s="91" t="str">
        <f>IF(F115="No","",IF('Summary P&amp;L'!$F$4="Libs Rollup","Libs Rollup",F115))</f>
        <v>perry_hall</v>
      </c>
      <c r="C115" t="str">
        <f>+IS_Data!A115</f>
        <v>CGS Wine</v>
      </c>
      <c r="D115">
        <f ca="1">SUM(OFFSET(IS_Data!D115,0,(-2018+'Summary P&amp;L'!$D$6)*12+'Summary P&amp;L'!$D$1-1):OFFSET(IS_Data!D115,0,(-2018+'Summary P&amp;L'!$D$6)*12+'Summary P&amp;L'!$D$2-1))</f>
        <v>7029</v>
      </c>
      <c r="E115">
        <f ca="1">SUM(OFFSET(IS_Data!D115,0,(-2018+'Summary P&amp;L'!$D$6-1)*12+'Summary P&amp;L'!$D$1-1):OFFSET(IS_Data!D115,0,(-2018+'Summary P&amp;L'!$D$6-1)*12+'Summary P&amp;L'!$D$2-1))</f>
        <v>0</v>
      </c>
      <c r="F115" s="91" t="str">
        <f>IFERROR(IF(VLOOKUP(IS_Data!B115,'Summary P&amp;L'!$Q$9:$S$15,3,FALSE)="Yes",IS_Data!B115,"No"),"No")</f>
        <v>perry_hall</v>
      </c>
    </row>
    <row r="116" spans="1:6" x14ac:dyDescent="0.5">
      <c r="A116" t="str">
        <f>+IS_Data!C116</f>
        <v>Q3 Forecast</v>
      </c>
      <c r="B116" s="91" t="str">
        <f>IF(F116="No","",IF('Summary P&amp;L'!$F$4="Libs Rollup","Libs Rollup",F116))</f>
        <v>perry_hall</v>
      </c>
      <c r="C116" t="str">
        <f>+IS_Data!A116</f>
        <v>CGS Wine</v>
      </c>
      <c r="D116">
        <f ca="1">SUM(OFFSET(IS_Data!D116,0,(-2018+'Summary P&amp;L'!$D$6)*12+'Summary P&amp;L'!$D$1-1):OFFSET(IS_Data!D116,0,(-2018+'Summary P&amp;L'!$D$6)*12+'Summary P&amp;L'!$D$2-1))</f>
        <v>7029</v>
      </c>
      <c r="E116">
        <f ca="1">SUM(OFFSET(IS_Data!D116,0,(-2018+'Summary P&amp;L'!$D$6-1)*12+'Summary P&amp;L'!$D$1-1):OFFSET(IS_Data!D116,0,(-2018+'Summary P&amp;L'!$D$6-1)*12+'Summary P&amp;L'!$D$2-1))</f>
        <v>0</v>
      </c>
      <c r="F116" s="91" t="str">
        <f>IFERROR(IF(VLOOKUP(IS_Data!B116,'Summary P&amp;L'!$Q$9:$S$15,3,FALSE)="Yes",IS_Data!B116,"No"),"No")</f>
        <v>perry_hall</v>
      </c>
    </row>
    <row r="117" spans="1:6" x14ac:dyDescent="0.5">
      <c r="A117" t="str">
        <f>+IS_Data!C117</f>
        <v>Q4 Forecast</v>
      </c>
      <c r="B117" s="91" t="str">
        <f>IF(F117="No","",IF('Summary P&amp;L'!$F$4="Libs Rollup","Libs Rollup",F117))</f>
        <v>perry_hall</v>
      </c>
      <c r="C117" t="str">
        <f>+IS_Data!A117</f>
        <v>CGS Wine</v>
      </c>
      <c r="D117">
        <f ca="1">SUM(OFFSET(IS_Data!D117,0,(-2018+'Summary P&amp;L'!$D$6)*12+'Summary P&amp;L'!$D$1-1):OFFSET(IS_Data!D117,0,(-2018+'Summary P&amp;L'!$D$6)*12+'Summary P&amp;L'!$D$2-1))</f>
        <v>7029</v>
      </c>
      <c r="E117">
        <f ca="1">SUM(OFFSET(IS_Data!D117,0,(-2018+'Summary P&amp;L'!$D$6-1)*12+'Summary P&amp;L'!$D$1-1):OFFSET(IS_Data!D117,0,(-2018+'Summary P&amp;L'!$D$6-1)*12+'Summary P&amp;L'!$D$2-1))</f>
        <v>0</v>
      </c>
      <c r="F117" s="91" t="str">
        <f>IFERROR(IF(VLOOKUP(IS_Data!B117,'Summary P&amp;L'!$Q$9:$S$15,3,FALSE)="Yes",IS_Data!B117,"No"),"No")</f>
        <v>perry_hall</v>
      </c>
    </row>
    <row r="118" spans="1:6" x14ac:dyDescent="0.5">
      <c r="A118" t="str">
        <f>+IS_Data!C118</f>
        <v>Actuals</v>
      </c>
      <c r="B118" s="91" t="str">
        <f>IF(F118="No","",IF('Summary P&amp;L'!$F$4="Libs Rollup","Libs Rollup",F118))</f>
        <v>maple_lawn</v>
      </c>
      <c r="C118" t="str">
        <f>+IS_Data!A118</f>
        <v>Cleaning Supplies</v>
      </c>
      <c r="D118">
        <f ca="1">SUM(OFFSET(IS_Data!D118,0,(-2018+'Summary P&amp;L'!$D$6)*12+'Summary P&amp;L'!$D$1-1):OFFSET(IS_Data!D118,0,(-2018+'Summary P&amp;L'!$D$6)*12+'Summary P&amp;L'!$D$2-1))</f>
        <v>634</v>
      </c>
      <c r="E118">
        <f ca="1">SUM(OFFSET(IS_Data!D118,0,(-2018+'Summary P&amp;L'!$D$6-1)*12+'Summary P&amp;L'!$D$1-1):OFFSET(IS_Data!D118,0,(-2018+'Summary P&amp;L'!$D$6-1)*12+'Summary P&amp;L'!$D$2-1))</f>
        <v>0</v>
      </c>
      <c r="F118" s="91" t="str">
        <f>IFERROR(IF(VLOOKUP(IS_Data!B118,'Summary P&amp;L'!$Q$9:$S$15,3,FALSE)="Yes",IS_Data!B118,"No"),"No")</f>
        <v>maple_lawn</v>
      </c>
    </row>
    <row r="119" spans="1:6" x14ac:dyDescent="0.5">
      <c r="A119" t="str">
        <f>+IS_Data!C119</f>
        <v>Budget</v>
      </c>
      <c r="B119" s="91" t="str">
        <f>IF(F119="No","",IF('Summary P&amp;L'!$F$4="Libs Rollup","Libs Rollup",F119))</f>
        <v>maple_lawn</v>
      </c>
      <c r="C119" t="str">
        <f>+IS_Data!A119</f>
        <v>Cleaning Supplies</v>
      </c>
      <c r="D119">
        <f ca="1">SUM(OFFSET(IS_Data!D119,0,(-2018+'Summary P&amp;L'!$D$6)*12+'Summary P&amp;L'!$D$1-1):OFFSET(IS_Data!D119,0,(-2018+'Summary P&amp;L'!$D$6)*12+'Summary P&amp;L'!$D$2-1))</f>
        <v>747.29700000000003</v>
      </c>
      <c r="E119">
        <f ca="1">SUM(OFFSET(IS_Data!D119,0,(-2018+'Summary P&amp;L'!$D$6-1)*12+'Summary P&amp;L'!$D$1-1):OFFSET(IS_Data!D119,0,(-2018+'Summary P&amp;L'!$D$6-1)*12+'Summary P&amp;L'!$D$2-1))</f>
        <v>0</v>
      </c>
      <c r="F119" s="91" t="str">
        <f>IFERROR(IF(VLOOKUP(IS_Data!B119,'Summary P&amp;L'!$Q$9:$S$15,3,FALSE)="Yes",IS_Data!B119,"No"),"No")</f>
        <v>maple_lawn</v>
      </c>
    </row>
    <row r="120" spans="1:6" x14ac:dyDescent="0.5">
      <c r="A120" t="str">
        <f>+IS_Data!C120</f>
        <v>Q2 Forecast</v>
      </c>
      <c r="B120" s="91" t="str">
        <f>IF(F120="No","",IF('Summary P&amp;L'!$F$4="Libs Rollup","Libs Rollup",F120))</f>
        <v>maple_lawn</v>
      </c>
      <c r="C120" t="str">
        <f>+IS_Data!A120</f>
        <v>Cleaning Supplies</v>
      </c>
      <c r="D120">
        <f ca="1">SUM(OFFSET(IS_Data!D120,0,(-2018+'Summary P&amp;L'!$D$6)*12+'Summary P&amp;L'!$D$1-1):OFFSET(IS_Data!D120,0,(-2018+'Summary P&amp;L'!$D$6)*12+'Summary P&amp;L'!$D$2-1))</f>
        <v>634</v>
      </c>
      <c r="E120">
        <f ca="1">SUM(OFFSET(IS_Data!D120,0,(-2018+'Summary P&amp;L'!$D$6-1)*12+'Summary P&amp;L'!$D$1-1):OFFSET(IS_Data!D120,0,(-2018+'Summary P&amp;L'!$D$6-1)*12+'Summary P&amp;L'!$D$2-1))</f>
        <v>0</v>
      </c>
      <c r="F120" s="91" t="str">
        <f>IFERROR(IF(VLOOKUP(IS_Data!B120,'Summary P&amp;L'!$Q$9:$S$15,3,FALSE)="Yes",IS_Data!B120,"No"),"No")</f>
        <v>maple_lawn</v>
      </c>
    </row>
    <row r="121" spans="1:6" x14ac:dyDescent="0.5">
      <c r="A121" t="str">
        <f>+IS_Data!C121</f>
        <v>Q3 Forecast</v>
      </c>
      <c r="B121" s="91" t="str">
        <f>IF(F121="No","",IF('Summary P&amp;L'!$F$4="Libs Rollup","Libs Rollup",F121))</f>
        <v>maple_lawn</v>
      </c>
      <c r="C121" t="str">
        <f>+IS_Data!A121</f>
        <v>Cleaning Supplies</v>
      </c>
      <c r="D121">
        <f ca="1">SUM(OFFSET(IS_Data!D121,0,(-2018+'Summary P&amp;L'!$D$6)*12+'Summary P&amp;L'!$D$1-1):OFFSET(IS_Data!D121,0,(-2018+'Summary P&amp;L'!$D$6)*12+'Summary P&amp;L'!$D$2-1))</f>
        <v>634</v>
      </c>
      <c r="E121">
        <f ca="1">SUM(OFFSET(IS_Data!D121,0,(-2018+'Summary P&amp;L'!$D$6-1)*12+'Summary P&amp;L'!$D$1-1):OFFSET(IS_Data!D121,0,(-2018+'Summary P&amp;L'!$D$6-1)*12+'Summary P&amp;L'!$D$2-1))</f>
        <v>0</v>
      </c>
      <c r="F121" s="91" t="str">
        <f>IFERROR(IF(VLOOKUP(IS_Data!B121,'Summary P&amp;L'!$Q$9:$S$15,3,FALSE)="Yes",IS_Data!B121,"No"),"No")</f>
        <v>maple_lawn</v>
      </c>
    </row>
    <row r="122" spans="1:6" x14ac:dyDescent="0.5">
      <c r="A122" t="str">
        <f>+IS_Data!C122</f>
        <v>Q4 Forecast</v>
      </c>
      <c r="B122" s="91" t="str">
        <f>IF(F122="No","",IF('Summary P&amp;L'!$F$4="Libs Rollup","Libs Rollup",F122))</f>
        <v>maple_lawn</v>
      </c>
      <c r="C122" t="str">
        <f>+IS_Data!A122</f>
        <v>Cleaning Supplies</v>
      </c>
      <c r="D122">
        <f ca="1">SUM(OFFSET(IS_Data!D122,0,(-2018+'Summary P&amp;L'!$D$6)*12+'Summary P&amp;L'!$D$1-1):OFFSET(IS_Data!D122,0,(-2018+'Summary P&amp;L'!$D$6)*12+'Summary P&amp;L'!$D$2-1))</f>
        <v>634</v>
      </c>
      <c r="E122">
        <f ca="1">SUM(OFFSET(IS_Data!D122,0,(-2018+'Summary P&amp;L'!$D$6-1)*12+'Summary P&amp;L'!$D$1-1):OFFSET(IS_Data!D122,0,(-2018+'Summary P&amp;L'!$D$6-1)*12+'Summary P&amp;L'!$D$2-1))</f>
        <v>0</v>
      </c>
      <c r="F122" s="91" t="str">
        <f>IFERROR(IF(VLOOKUP(IS_Data!B122,'Summary P&amp;L'!$Q$9:$S$15,3,FALSE)="Yes",IS_Data!B122,"No"),"No")</f>
        <v>maple_lawn</v>
      </c>
    </row>
    <row r="123" spans="1:6" x14ac:dyDescent="0.5">
      <c r="A123" t="str">
        <f>+IS_Data!C123</f>
        <v>Actuals</v>
      </c>
      <c r="B123" s="91" t="str">
        <f>IF(F123="No","",IF('Summary P&amp;L'!$F$4="Libs Rollup","Libs Rollup",F123))</f>
        <v>perry_hall</v>
      </c>
      <c r="C123" t="str">
        <f>+IS_Data!A123</f>
        <v>Cleaning Supplies</v>
      </c>
      <c r="D123">
        <f ca="1">SUM(OFFSET(IS_Data!D123,0,(-2018+'Summary P&amp;L'!$D$6)*12+'Summary P&amp;L'!$D$1-1):OFFSET(IS_Data!D123,0,(-2018+'Summary P&amp;L'!$D$6)*12+'Summary P&amp;L'!$D$2-1))</f>
        <v>399</v>
      </c>
      <c r="E123">
        <f ca="1">SUM(OFFSET(IS_Data!D123,0,(-2018+'Summary P&amp;L'!$D$6-1)*12+'Summary P&amp;L'!$D$1-1):OFFSET(IS_Data!D123,0,(-2018+'Summary P&amp;L'!$D$6-1)*12+'Summary P&amp;L'!$D$2-1))</f>
        <v>0</v>
      </c>
      <c r="F123" s="91" t="str">
        <f>IFERROR(IF(VLOOKUP(IS_Data!B123,'Summary P&amp;L'!$Q$9:$S$15,3,FALSE)="Yes",IS_Data!B123,"No"),"No")</f>
        <v>perry_hall</v>
      </c>
    </row>
    <row r="124" spans="1:6" x14ac:dyDescent="0.5">
      <c r="A124" t="str">
        <f>+IS_Data!C124</f>
        <v>Budget</v>
      </c>
      <c r="B124" s="91" t="str">
        <f>IF(F124="No","",IF('Summary P&amp;L'!$F$4="Libs Rollup","Libs Rollup",F124))</f>
        <v>perry_hall</v>
      </c>
      <c r="C124" t="str">
        <f>+IS_Data!A124</f>
        <v>Cleaning Supplies</v>
      </c>
      <c r="D124">
        <f ca="1">SUM(OFFSET(IS_Data!D124,0,(-2018+'Summary P&amp;L'!$D$6)*12+'Summary P&amp;L'!$D$1-1):OFFSET(IS_Data!D124,0,(-2018+'Summary P&amp;L'!$D$6)*12+'Summary P&amp;L'!$D$2-1))</f>
        <v>719.39560000000006</v>
      </c>
      <c r="E124">
        <f ca="1">SUM(OFFSET(IS_Data!D124,0,(-2018+'Summary P&amp;L'!$D$6-1)*12+'Summary P&amp;L'!$D$1-1):OFFSET(IS_Data!D124,0,(-2018+'Summary P&amp;L'!$D$6-1)*12+'Summary P&amp;L'!$D$2-1))</f>
        <v>0</v>
      </c>
      <c r="F124" s="91" t="str">
        <f>IFERROR(IF(VLOOKUP(IS_Data!B124,'Summary P&amp;L'!$Q$9:$S$15,3,FALSE)="Yes",IS_Data!B124,"No"),"No")</f>
        <v>perry_hall</v>
      </c>
    </row>
    <row r="125" spans="1:6" x14ac:dyDescent="0.5">
      <c r="A125" t="str">
        <f>+IS_Data!C125</f>
        <v>Q2 Forecast</v>
      </c>
      <c r="B125" s="91" t="str">
        <f>IF(F125="No","",IF('Summary P&amp;L'!$F$4="Libs Rollup","Libs Rollup",F125))</f>
        <v>perry_hall</v>
      </c>
      <c r="C125" t="str">
        <f>+IS_Data!A125</f>
        <v>Cleaning Supplies</v>
      </c>
      <c r="D125">
        <f ca="1">SUM(OFFSET(IS_Data!D125,0,(-2018+'Summary P&amp;L'!$D$6)*12+'Summary P&amp;L'!$D$1-1):OFFSET(IS_Data!D125,0,(-2018+'Summary P&amp;L'!$D$6)*12+'Summary P&amp;L'!$D$2-1))</f>
        <v>399</v>
      </c>
      <c r="E125">
        <f ca="1">SUM(OFFSET(IS_Data!D125,0,(-2018+'Summary P&amp;L'!$D$6-1)*12+'Summary P&amp;L'!$D$1-1):OFFSET(IS_Data!D125,0,(-2018+'Summary P&amp;L'!$D$6-1)*12+'Summary P&amp;L'!$D$2-1))</f>
        <v>0</v>
      </c>
      <c r="F125" s="91" t="str">
        <f>IFERROR(IF(VLOOKUP(IS_Data!B125,'Summary P&amp;L'!$Q$9:$S$15,3,FALSE)="Yes",IS_Data!B125,"No"),"No")</f>
        <v>perry_hall</v>
      </c>
    </row>
    <row r="126" spans="1:6" x14ac:dyDescent="0.5">
      <c r="A126" t="str">
        <f>+IS_Data!C126</f>
        <v>Q3 Forecast</v>
      </c>
      <c r="B126" s="91" t="str">
        <f>IF(F126="No","",IF('Summary P&amp;L'!$F$4="Libs Rollup","Libs Rollup",F126))</f>
        <v>perry_hall</v>
      </c>
      <c r="C126" t="str">
        <f>+IS_Data!A126</f>
        <v>Cleaning Supplies</v>
      </c>
      <c r="D126">
        <f ca="1">SUM(OFFSET(IS_Data!D126,0,(-2018+'Summary P&amp;L'!$D$6)*12+'Summary P&amp;L'!$D$1-1):OFFSET(IS_Data!D126,0,(-2018+'Summary P&amp;L'!$D$6)*12+'Summary P&amp;L'!$D$2-1))</f>
        <v>399</v>
      </c>
      <c r="E126">
        <f ca="1">SUM(OFFSET(IS_Data!D126,0,(-2018+'Summary P&amp;L'!$D$6-1)*12+'Summary P&amp;L'!$D$1-1):OFFSET(IS_Data!D126,0,(-2018+'Summary P&amp;L'!$D$6-1)*12+'Summary P&amp;L'!$D$2-1))</f>
        <v>0</v>
      </c>
      <c r="F126" s="91" t="str">
        <f>IFERROR(IF(VLOOKUP(IS_Data!B126,'Summary P&amp;L'!$Q$9:$S$15,3,FALSE)="Yes",IS_Data!B126,"No"),"No")</f>
        <v>perry_hall</v>
      </c>
    </row>
    <row r="127" spans="1:6" x14ac:dyDescent="0.5">
      <c r="A127" t="str">
        <f>+IS_Data!C127</f>
        <v>Q4 Forecast</v>
      </c>
      <c r="B127" s="91" t="str">
        <f>IF(F127="No","",IF('Summary P&amp;L'!$F$4="Libs Rollup","Libs Rollup",F127))</f>
        <v>perry_hall</v>
      </c>
      <c r="C127" t="str">
        <f>+IS_Data!A127</f>
        <v>Cleaning Supplies</v>
      </c>
      <c r="D127">
        <f ca="1">SUM(OFFSET(IS_Data!D127,0,(-2018+'Summary P&amp;L'!$D$6)*12+'Summary P&amp;L'!$D$1-1):OFFSET(IS_Data!D127,0,(-2018+'Summary P&amp;L'!$D$6)*12+'Summary P&amp;L'!$D$2-1))</f>
        <v>399</v>
      </c>
      <c r="E127">
        <f ca="1">SUM(OFFSET(IS_Data!D127,0,(-2018+'Summary P&amp;L'!$D$6-1)*12+'Summary P&amp;L'!$D$1-1):OFFSET(IS_Data!D127,0,(-2018+'Summary P&amp;L'!$D$6-1)*12+'Summary P&amp;L'!$D$2-1))</f>
        <v>0</v>
      </c>
      <c r="F127" s="91" t="str">
        <f>IFERROR(IF(VLOOKUP(IS_Data!B127,'Summary P&amp;L'!$Q$9:$S$15,3,FALSE)="Yes",IS_Data!B127,"No"),"No")</f>
        <v>perry_hall</v>
      </c>
    </row>
    <row r="128" spans="1:6" x14ac:dyDescent="0.5">
      <c r="A128" t="str">
        <f>+IS_Data!C128</f>
        <v>actuals</v>
      </c>
      <c r="B128" s="91" t="str">
        <f>IF(F128="No","",IF('Summary P&amp;L'!$F$4="Libs Rollup","Libs Rollup",F128))</f>
        <v>maple_lawn</v>
      </c>
      <c r="C128" t="str">
        <f>+IS_Data!A128</f>
        <v>CO2 Gas</v>
      </c>
      <c r="D128">
        <f ca="1">SUM(OFFSET(IS_Data!D128,0,(-2018+'Summary P&amp;L'!$D$6)*12+'Summary P&amp;L'!$D$1-1):OFFSET(IS_Data!D128,0,(-2018+'Summary P&amp;L'!$D$6)*12+'Summary P&amp;L'!$D$2-1))</f>
        <v>0</v>
      </c>
      <c r="E128">
        <f ca="1">SUM(OFFSET(IS_Data!D128,0,(-2018+'Summary P&amp;L'!$D$6-1)*12+'Summary P&amp;L'!$D$1-1):OFFSET(IS_Data!D128,0,(-2018+'Summary P&amp;L'!$D$6-1)*12+'Summary P&amp;L'!$D$2-1))</f>
        <v>218</v>
      </c>
      <c r="F128" s="91" t="str">
        <f>IFERROR(IF(VLOOKUP(IS_Data!B128,'Summary P&amp;L'!$Q$9:$S$15,3,FALSE)="Yes",IS_Data!B128,"No"),"No")</f>
        <v>maple_lawn</v>
      </c>
    </row>
    <row r="129" spans="1:6" x14ac:dyDescent="0.5">
      <c r="A129" t="str">
        <f>+IS_Data!C129</f>
        <v>budget</v>
      </c>
      <c r="B129" s="91" t="str">
        <f>IF(F129="No","",IF('Summary P&amp;L'!$F$4="Libs Rollup","Libs Rollup",F129))</f>
        <v>maple_lawn</v>
      </c>
      <c r="C129" t="str">
        <f>+IS_Data!A129</f>
        <v>CO2 Gas</v>
      </c>
      <c r="D129">
        <f ca="1">SUM(OFFSET(IS_Data!D129,0,(-2018+'Summary P&amp;L'!$D$6)*12+'Summary P&amp;L'!$D$1-1):OFFSET(IS_Data!D129,0,(-2018+'Summary P&amp;L'!$D$6)*12+'Summary P&amp;L'!$D$2-1))</f>
        <v>230</v>
      </c>
      <c r="E129">
        <f ca="1">SUM(OFFSET(IS_Data!D129,0,(-2018+'Summary P&amp;L'!$D$6-1)*12+'Summary P&amp;L'!$D$1-1):OFFSET(IS_Data!D129,0,(-2018+'Summary P&amp;L'!$D$6-1)*12+'Summary P&amp;L'!$D$2-1))</f>
        <v>0</v>
      </c>
      <c r="F129" s="91" t="str">
        <f>IFERROR(IF(VLOOKUP(IS_Data!B129,'Summary P&amp;L'!$Q$9:$S$15,3,FALSE)="Yes",IS_Data!B129,"No"),"No")</f>
        <v>maple_lawn</v>
      </c>
    </row>
    <row r="130" spans="1:6" x14ac:dyDescent="0.5">
      <c r="A130" t="str">
        <f>+IS_Data!C130</f>
        <v>actuals</v>
      </c>
      <c r="B130" s="91" t="str">
        <f>IF(F130="No","",IF('Summary P&amp;L'!$F$4="Libs Rollup","Libs Rollup",F130))</f>
        <v>perry_hall</v>
      </c>
      <c r="C130" t="str">
        <f>+IS_Data!A130</f>
        <v>CO2 Gas</v>
      </c>
      <c r="D130">
        <f ca="1">SUM(OFFSET(IS_Data!D130,0,(-2018+'Summary P&amp;L'!$D$6)*12+'Summary P&amp;L'!$D$1-1):OFFSET(IS_Data!D130,0,(-2018+'Summary P&amp;L'!$D$6)*12+'Summary P&amp;L'!$D$2-1))</f>
        <v>240</v>
      </c>
      <c r="E130">
        <f ca="1">SUM(OFFSET(IS_Data!D130,0,(-2018+'Summary P&amp;L'!$D$6-1)*12+'Summary P&amp;L'!$D$1-1):OFFSET(IS_Data!D130,0,(-2018+'Summary P&amp;L'!$D$6-1)*12+'Summary P&amp;L'!$D$2-1))</f>
        <v>218</v>
      </c>
      <c r="F130" s="91" t="str">
        <f>IFERROR(IF(VLOOKUP(IS_Data!B130,'Summary P&amp;L'!$Q$9:$S$15,3,FALSE)="Yes",IS_Data!B130,"No"),"No")</f>
        <v>perry_hall</v>
      </c>
    </row>
    <row r="131" spans="1:6" x14ac:dyDescent="0.5">
      <c r="A131" t="str">
        <f>+IS_Data!C131</f>
        <v>Budget</v>
      </c>
      <c r="B131" s="91" t="str">
        <f>IF(F131="No","",IF('Summary P&amp;L'!$F$4="Libs Rollup","Libs Rollup",F131))</f>
        <v>perry_hall</v>
      </c>
      <c r="C131" t="str">
        <f>+IS_Data!A131</f>
        <v>CO2 Gas</v>
      </c>
      <c r="D131">
        <f ca="1">SUM(OFFSET(IS_Data!D131,0,(-2018+'Summary P&amp;L'!$D$6)*12+'Summary P&amp;L'!$D$1-1):OFFSET(IS_Data!D131,0,(-2018+'Summary P&amp;L'!$D$6)*12+'Summary P&amp;L'!$D$2-1))</f>
        <v>327</v>
      </c>
      <c r="E131">
        <f ca="1">SUM(OFFSET(IS_Data!D131,0,(-2018+'Summary P&amp;L'!$D$6-1)*12+'Summary P&amp;L'!$D$1-1):OFFSET(IS_Data!D131,0,(-2018+'Summary P&amp;L'!$D$6-1)*12+'Summary P&amp;L'!$D$2-1))</f>
        <v>0</v>
      </c>
      <c r="F131" s="91" t="str">
        <f>IFERROR(IF(VLOOKUP(IS_Data!B131,'Summary P&amp;L'!$Q$9:$S$15,3,FALSE)="Yes",IS_Data!B131,"No"),"No")</f>
        <v>perry_hall</v>
      </c>
    </row>
    <row r="132" spans="1:6" x14ac:dyDescent="0.5">
      <c r="A132" t="str">
        <f>+IS_Data!C132</f>
        <v>actuals</v>
      </c>
      <c r="B132" s="91" t="str">
        <f>IF(F132="No","",IF('Summary P&amp;L'!$F$4="Libs Rollup","Libs Rollup",F132))</f>
        <v>maple_lawn</v>
      </c>
      <c r="C132" t="str">
        <f>+IS_Data!A132</f>
        <v>Computer &amp; IT</v>
      </c>
      <c r="D132">
        <f ca="1">SUM(OFFSET(IS_Data!D132,0,(-2018+'Summary P&amp;L'!$D$6)*12+'Summary P&amp;L'!$D$1-1):OFFSET(IS_Data!D132,0,(-2018+'Summary P&amp;L'!$D$6)*12+'Summary P&amp;L'!$D$2-1))</f>
        <v>305</v>
      </c>
      <c r="E132">
        <f ca="1">SUM(OFFSET(IS_Data!D132,0,(-2018+'Summary P&amp;L'!$D$6-1)*12+'Summary P&amp;L'!$D$1-1):OFFSET(IS_Data!D132,0,(-2018+'Summary P&amp;L'!$D$6-1)*12+'Summary P&amp;L'!$D$2-1))</f>
        <v>532</v>
      </c>
      <c r="F132" s="91" t="str">
        <f>IFERROR(IF(VLOOKUP(IS_Data!B132,'Summary P&amp;L'!$Q$9:$S$15,3,FALSE)="Yes",IS_Data!B132,"No"),"No")</f>
        <v>maple_lawn</v>
      </c>
    </row>
    <row r="133" spans="1:6" x14ac:dyDescent="0.5">
      <c r="A133" t="str">
        <f>+IS_Data!C133</f>
        <v>budget</v>
      </c>
      <c r="B133" s="91" t="str">
        <f>IF(F133="No","",IF('Summary P&amp;L'!$F$4="Libs Rollup","Libs Rollup",F133))</f>
        <v>maple_lawn</v>
      </c>
      <c r="C133" t="str">
        <f>+IS_Data!A133</f>
        <v>Computer &amp; IT</v>
      </c>
      <c r="D133">
        <f ca="1">SUM(OFFSET(IS_Data!D133,0,(-2018+'Summary P&amp;L'!$D$6)*12+'Summary P&amp;L'!$D$1-1):OFFSET(IS_Data!D133,0,(-2018+'Summary P&amp;L'!$D$6)*12+'Summary P&amp;L'!$D$2-1))</f>
        <v>600</v>
      </c>
      <c r="E133">
        <f ca="1">SUM(OFFSET(IS_Data!D133,0,(-2018+'Summary P&amp;L'!$D$6-1)*12+'Summary P&amp;L'!$D$1-1):OFFSET(IS_Data!D133,0,(-2018+'Summary P&amp;L'!$D$6-1)*12+'Summary P&amp;L'!$D$2-1))</f>
        <v>0</v>
      </c>
      <c r="F133" s="91" t="str">
        <f>IFERROR(IF(VLOOKUP(IS_Data!B133,'Summary P&amp;L'!$Q$9:$S$15,3,FALSE)="Yes",IS_Data!B133,"No"),"No")</f>
        <v>maple_lawn</v>
      </c>
    </row>
    <row r="134" spans="1:6" x14ac:dyDescent="0.5">
      <c r="A134" t="str">
        <f>+IS_Data!C134</f>
        <v>actuals</v>
      </c>
      <c r="B134" s="91" t="str">
        <f>IF(F134="No","",IF('Summary P&amp;L'!$F$4="Libs Rollup","Libs Rollup",F134))</f>
        <v>perry_hall</v>
      </c>
      <c r="C134" t="str">
        <f>+IS_Data!A134</f>
        <v>Computer &amp; IT</v>
      </c>
      <c r="D134">
        <f ca="1">SUM(OFFSET(IS_Data!D134,0,(-2018+'Summary P&amp;L'!$D$6)*12+'Summary P&amp;L'!$D$1-1):OFFSET(IS_Data!D134,0,(-2018+'Summary P&amp;L'!$D$6)*12+'Summary P&amp;L'!$D$2-1))</f>
        <v>584</v>
      </c>
      <c r="E134">
        <f ca="1">SUM(OFFSET(IS_Data!D134,0,(-2018+'Summary P&amp;L'!$D$6-1)*12+'Summary P&amp;L'!$D$1-1):OFFSET(IS_Data!D134,0,(-2018+'Summary P&amp;L'!$D$6-1)*12+'Summary P&amp;L'!$D$2-1))</f>
        <v>856</v>
      </c>
      <c r="F134" s="91" t="str">
        <f>IFERROR(IF(VLOOKUP(IS_Data!B134,'Summary P&amp;L'!$Q$9:$S$15,3,FALSE)="Yes",IS_Data!B134,"No"),"No")</f>
        <v>perry_hall</v>
      </c>
    </row>
    <row r="135" spans="1:6" x14ac:dyDescent="0.5">
      <c r="A135" t="str">
        <f>+IS_Data!C135</f>
        <v>Budget</v>
      </c>
      <c r="B135" s="91" t="str">
        <f>IF(F135="No","",IF('Summary P&amp;L'!$F$4="Libs Rollup","Libs Rollup",F135))</f>
        <v>perry_hall</v>
      </c>
      <c r="C135" t="str">
        <f>+IS_Data!A135</f>
        <v>Computer &amp; IT</v>
      </c>
      <c r="D135">
        <f ca="1">SUM(OFFSET(IS_Data!D135,0,(-2018+'Summary P&amp;L'!$D$6)*12+'Summary P&amp;L'!$D$1-1):OFFSET(IS_Data!D135,0,(-2018+'Summary P&amp;L'!$D$6)*12+'Summary P&amp;L'!$D$2-1))</f>
        <v>1000</v>
      </c>
      <c r="E135">
        <f ca="1">SUM(OFFSET(IS_Data!D135,0,(-2018+'Summary P&amp;L'!$D$6-1)*12+'Summary P&amp;L'!$D$1-1):OFFSET(IS_Data!D135,0,(-2018+'Summary P&amp;L'!$D$6-1)*12+'Summary P&amp;L'!$D$2-1))</f>
        <v>0</v>
      </c>
      <c r="F135" s="91" t="str">
        <f>IFERROR(IF(VLOOKUP(IS_Data!B135,'Summary P&amp;L'!$Q$9:$S$15,3,FALSE)="Yes",IS_Data!B135,"No"),"No")</f>
        <v>perry_hall</v>
      </c>
    </row>
    <row r="136" spans="1:6" x14ac:dyDescent="0.5">
      <c r="A136" t="str">
        <f>+IS_Data!C136</f>
        <v>Actuals</v>
      </c>
      <c r="B136" s="91" t="str">
        <f>IF(F136="No","",IF('Summary P&amp;L'!$F$4="Libs Rollup","Libs Rollup",F136))</f>
        <v>maple_lawn</v>
      </c>
      <c r="C136" t="str">
        <f>+IS_Data!A136</f>
        <v>Credit Card Fees</v>
      </c>
      <c r="D136">
        <f ca="1">SUM(OFFSET(IS_Data!D136,0,(-2018+'Summary P&amp;L'!$D$6)*12+'Summary P&amp;L'!$D$1-1):OFFSET(IS_Data!D136,0,(-2018+'Summary P&amp;L'!$D$6)*12+'Summary P&amp;L'!$D$2-1))</f>
        <v>7100</v>
      </c>
      <c r="E136">
        <f ca="1">SUM(OFFSET(IS_Data!D136,0,(-2018+'Summary P&amp;L'!$D$6-1)*12+'Summary P&amp;L'!$D$1-1):OFFSET(IS_Data!D136,0,(-2018+'Summary P&amp;L'!$D$6-1)*12+'Summary P&amp;L'!$D$2-1))</f>
        <v>6804</v>
      </c>
      <c r="F136" s="91" t="str">
        <f>IFERROR(IF(VLOOKUP(IS_Data!B136,'Summary P&amp;L'!$Q$9:$S$15,3,FALSE)="Yes",IS_Data!B136,"No"),"No")</f>
        <v>maple_lawn</v>
      </c>
    </row>
    <row r="137" spans="1:6" x14ac:dyDescent="0.5">
      <c r="A137" t="str">
        <f>+IS_Data!C137</f>
        <v>Budget</v>
      </c>
      <c r="B137" s="91" t="str">
        <f>IF(F137="No","",IF('Summary P&amp;L'!$F$4="Libs Rollup","Libs Rollup",F137))</f>
        <v>maple_lawn</v>
      </c>
      <c r="C137" t="str">
        <f>+IS_Data!A137</f>
        <v>Credit Card Fees</v>
      </c>
      <c r="D137">
        <f ca="1">SUM(OFFSET(IS_Data!D137,0,(-2018+'Summary P&amp;L'!$D$6)*12+'Summary P&amp;L'!$D$1-1):OFFSET(IS_Data!D137,0,(-2018+'Summary P&amp;L'!$D$6)*12+'Summary P&amp;L'!$D$2-1))</f>
        <v>6850.2224999999999</v>
      </c>
      <c r="E137">
        <f ca="1">SUM(OFFSET(IS_Data!D137,0,(-2018+'Summary P&amp;L'!$D$6-1)*12+'Summary P&amp;L'!$D$1-1):OFFSET(IS_Data!D137,0,(-2018+'Summary P&amp;L'!$D$6-1)*12+'Summary P&amp;L'!$D$2-1))</f>
        <v>6804</v>
      </c>
      <c r="F137" s="91" t="str">
        <f>IFERROR(IF(VLOOKUP(IS_Data!B137,'Summary P&amp;L'!$Q$9:$S$15,3,FALSE)="Yes",IS_Data!B137,"No"),"No")</f>
        <v>maple_lawn</v>
      </c>
    </row>
    <row r="138" spans="1:6" x14ac:dyDescent="0.5">
      <c r="A138" t="str">
        <f>+IS_Data!C138</f>
        <v>Q2 Forecast</v>
      </c>
      <c r="B138" s="91" t="str">
        <f>IF(F138="No","",IF('Summary P&amp;L'!$F$4="Libs Rollup","Libs Rollup",F138))</f>
        <v>maple_lawn</v>
      </c>
      <c r="C138" t="str">
        <f>+IS_Data!A138</f>
        <v>Credit Card Fees</v>
      </c>
      <c r="D138">
        <f ca="1">SUM(OFFSET(IS_Data!D138,0,(-2018+'Summary P&amp;L'!$D$6)*12+'Summary P&amp;L'!$D$1-1):OFFSET(IS_Data!D138,0,(-2018+'Summary P&amp;L'!$D$6)*12+'Summary P&amp;L'!$D$2-1))</f>
        <v>7100</v>
      </c>
      <c r="E138">
        <f ca="1">SUM(OFFSET(IS_Data!D138,0,(-2018+'Summary P&amp;L'!$D$6-1)*12+'Summary P&amp;L'!$D$1-1):OFFSET(IS_Data!D138,0,(-2018+'Summary P&amp;L'!$D$6-1)*12+'Summary P&amp;L'!$D$2-1))</f>
        <v>6804</v>
      </c>
      <c r="F138" s="91" t="str">
        <f>IFERROR(IF(VLOOKUP(IS_Data!B138,'Summary P&amp;L'!$Q$9:$S$15,3,FALSE)="Yes",IS_Data!B138,"No"),"No")</f>
        <v>maple_lawn</v>
      </c>
    </row>
    <row r="139" spans="1:6" x14ac:dyDescent="0.5">
      <c r="A139" t="str">
        <f>+IS_Data!C139</f>
        <v>Q3 Forecast</v>
      </c>
      <c r="B139" s="91" t="str">
        <f>IF(F139="No","",IF('Summary P&amp;L'!$F$4="Libs Rollup","Libs Rollup",F139))</f>
        <v>maple_lawn</v>
      </c>
      <c r="C139" t="str">
        <f>+IS_Data!A139</f>
        <v>Credit Card Fees</v>
      </c>
      <c r="D139">
        <f ca="1">SUM(OFFSET(IS_Data!D139,0,(-2018+'Summary P&amp;L'!$D$6)*12+'Summary P&amp;L'!$D$1-1):OFFSET(IS_Data!D139,0,(-2018+'Summary P&amp;L'!$D$6)*12+'Summary P&amp;L'!$D$2-1))</f>
        <v>7100</v>
      </c>
      <c r="E139">
        <f ca="1">SUM(OFFSET(IS_Data!D139,0,(-2018+'Summary P&amp;L'!$D$6-1)*12+'Summary P&amp;L'!$D$1-1):OFFSET(IS_Data!D139,0,(-2018+'Summary P&amp;L'!$D$6-1)*12+'Summary P&amp;L'!$D$2-1))</f>
        <v>6804</v>
      </c>
      <c r="F139" s="91" t="str">
        <f>IFERROR(IF(VLOOKUP(IS_Data!B139,'Summary P&amp;L'!$Q$9:$S$15,3,FALSE)="Yes",IS_Data!B139,"No"),"No")</f>
        <v>maple_lawn</v>
      </c>
    </row>
    <row r="140" spans="1:6" x14ac:dyDescent="0.5">
      <c r="A140" t="str">
        <f>+IS_Data!C140</f>
        <v>Q4 Forecast</v>
      </c>
      <c r="B140" s="91" t="str">
        <f>IF(F140="No","",IF('Summary P&amp;L'!$F$4="Libs Rollup","Libs Rollup",F140))</f>
        <v>maple_lawn</v>
      </c>
      <c r="C140" t="str">
        <f>+IS_Data!A140</f>
        <v>Credit Card Fees</v>
      </c>
      <c r="D140">
        <f ca="1">SUM(OFFSET(IS_Data!D140,0,(-2018+'Summary P&amp;L'!$D$6)*12+'Summary P&amp;L'!$D$1-1):OFFSET(IS_Data!D140,0,(-2018+'Summary P&amp;L'!$D$6)*12+'Summary P&amp;L'!$D$2-1))</f>
        <v>7100</v>
      </c>
      <c r="E140">
        <f ca="1">SUM(OFFSET(IS_Data!D140,0,(-2018+'Summary P&amp;L'!$D$6-1)*12+'Summary P&amp;L'!$D$1-1):OFFSET(IS_Data!D140,0,(-2018+'Summary P&amp;L'!$D$6-1)*12+'Summary P&amp;L'!$D$2-1))</f>
        <v>6804</v>
      </c>
      <c r="F140" s="91" t="str">
        <f>IFERROR(IF(VLOOKUP(IS_Data!B140,'Summary P&amp;L'!$Q$9:$S$15,3,FALSE)="Yes",IS_Data!B140,"No"),"No")</f>
        <v>maple_lawn</v>
      </c>
    </row>
    <row r="141" spans="1:6" x14ac:dyDescent="0.5">
      <c r="A141" t="str">
        <f>+IS_Data!C141</f>
        <v>Actuals</v>
      </c>
      <c r="B141" s="91" t="str">
        <f>IF(F141="No","",IF('Summary P&amp;L'!$F$4="Libs Rollup","Libs Rollup",F141))</f>
        <v>perry_hall</v>
      </c>
      <c r="C141" t="str">
        <f>+IS_Data!A141</f>
        <v>Credit Card Fees</v>
      </c>
      <c r="D141">
        <f ca="1">SUM(OFFSET(IS_Data!D141,0,(-2018+'Summary P&amp;L'!$D$6)*12+'Summary P&amp;L'!$D$1-1):OFFSET(IS_Data!D141,0,(-2018+'Summary P&amp;L'!$D$6)*12+'Summary P&amp;L'!$D$2-1))</f>
        <v>0</v>
      </c>
      <c r="E141">
        <f ca="1">SUM(OFFSET(IS_Data!D141,0,(-2018+'Summary P&amp;L'!$D$6-1)*12+'Summary P&amp;L'!$D$1-1):OFFSET(IS_Data!D141,0,(-2018+'Summary P&amp;L'!$D$6-1)*12+'Summary P&amp;L'!$D$2-1))</f>
        <v>6502</v>
      </c>
      <c r="F141" s="91" t="str">
        <f>IFERROR(IF(VLOOKUP(IS_Data!B141,'Summary P&amp;L'!$Q$9:$S$15,3,FALSE)="Yes",IS_Data!B141,"No"),"No")</f>
        <v>perry_hall</v>
      </c>
    </row>
    <row r="142" spans="1:6" x14ac:dyDescent="0.5">
      <c r="A142" t="str">
        <f>+IS_Data!C142</f>
        <v>Budget</v>
      </c>
      <c r="B142" s="91" t="str">
        <f>IF(F142="No","",IF('Summary P&amp;L'!$F$4="Libs Rollup","Libs Rollup",F142))</f>
        <v>perry_hall</v>
      </c>
      <c r="C142" t="str">
        <f>+IS_Data!A142</f>
        <v>Credit Card Fees</v>
      </c>
      <c r="D142">
        <f ca="1">SUM(OFFSET(IS_Data!D142,0,(-2018+'Summary P&amp;L'!$D$6)*12+'Summary P&amp;L'!$D$1-1):OFFSET(IS_Data!D142,0,(-2018+'Summary P&amp;L'!$D$6)*12+'Summary P&amp;L'!$D$2-1))</f>
        <v>6866.9580000000014</v>
      </c>
      <c r="E142">
        <f ca="1">SUM(OFFSET(IS_Data!D142,0,(-2018+'Summary P&amp;L'!$D$6-1)*12+'Summary P&amp;L'!$D$1-1):OFFSET(IS_Data!D142,0,(-2018+'Summary P&amp;L'!$D$6-1)*12+'Summary P&amp;L'!$D$2-1))</f>
        <v>6502</v>
      </c>
      <c r="F142" s="91" t="str">
        <f>IFERROR(IF(VLOOKUP(IS_Data!B142,'Summary P&amp;L'!$Q$9:$S$15,3,FALSE)="Yes",IS_Data!B142,"No"),"No")</f>
        <v>perry_hall</v>
      </c>
    </row>
    <row r="143" spans="1:6" x14ac:dyDescent="0.5">
      <c r="A143" t="str">
        <f>+IS_Data!C143</f>
        <v>Q2 Forecast</v>
      </c>
      <c r="B143" s="91" t="str">
        <f>IF(F143="No","",IF('Summary P&amp;L'!$F$4="Libs Rollup","Libs Rollup",F143))</f>
        <v>perry_hall</v>
      </c>
      <c r="C143" t="str">
        <f>+IS_Data!A143</f>
        <v>Credit Card Fees</v>
      </c>
      <c r="D143">
        <f ca="1">SUM(OFFSET(IS_Data!D143,0,(-2018+'Summary P&amp;L'!$D$6)*12+'Summary P&amp;L'!$D$1-1):OFFSET(IS_Data!D143,0,(-2018+'Summary P&amp;L'!$D$6)*12+'Summary P&amp;L'!$D$2-1))</f>
        <v>0</v>
      </c>
      <c r="E143">
        <f ca="1">SUM(OFFSET(IS_Data!D143,0,(-2018+'Summary P&amp;L'!$D$6-1)*12+'Summary P&amp;L'!$D$1-1):OFFSET(IS_Data!D143,0,(-2018+'Summary P&amp;L'!$D$6-1)*12+'Summary P&amp;L'!$D$2-1))</f>
        <v>6502</v>
      </c>
      <c r="F143" s="91" t="str">
        <f>IFERROR(IF(VLOOKUP(IS_Data!B143,'Summary P&amp;L'!$Q$9:$S$15,3,FALSE)="Yes",IS_Data!B143,"No"),"No")</f>
        <v>perry_hall</v>
      </c>
    </row>
    <row r="144" spans="1:6" x14ac:dyDescent="0.5">
      <c r="A144" t="str">
        <f>+IS_Data!C144</f>
        <v>Q3 Forecast</v>
      </c>
      <c r="B144" s="91" t="str">
        <f>IF(F144="No","",IF('Summary P&amp;L'!$F$4="Libs Rollup","Libs Rollup",F144))</f>
        <v>perry_hall</v>
      </c>
      <c r="C144" t="str">
        <f>+IS_Data!A144</f>
        <v>Credit Card Fees</v>
      </c>
      <c r="D144">
        <f ca="1">SUM(OFFSET(IS_Data!D144,0,(-2018+'Summary P&amp;L'!$D$6)*12+'Summary P&amp;L'!$D$1-1):OFFSET(IS_Data!D144,0,(-2018+'Summary P&amp;L'!$D$6)*12+'Summary P&amp;L'!$D$2-1))</f>
        <v>0</v>
      </c>
      <c r="E144">
        <f ca="1">SUM(OFFSET(IS_Data!D144,0,(-2018+'Summary P&amp;L'!$D$6-1)*12+'Summary P&amp;L'!$D$1-1):OFFSET(IS_Data!D144,0,(-2018+'Summary P&amp;L'!$D$6-1)*12+'Summary P&amp;L'!$D$2-1))</f>
        <v>6502</v>
      </c>
      <c r="F144" s="91" t="str">
        <f>IFERROR(IF(VLOOKUP(IS_Data!B144,'Summary P&amp;L'!$Q$9:$S$15,3,FALSE)="Yes",IS_Data!B144,"No"),"No")</f>
        <v>perry_hall</v>
      </c>
    </row>
    <row r="145" spans="1:6" x14ac:dyDescent="0.5">
      <c r="A145" t="str">
        <f>+IS_Data!C145</f>
        <v>Q4 Forecast</v>
      </c>
      <c r="B145" s="91" t="str">
        <f>IF(F145="No","",IF('Summary P&amp;L'!$F$4="Libs Rollup","Libs Rollup",F145))</f>
        <v>perry_hall</v>
      </c>
      <c r="C145" t="str">
        <f>+IS_Data!A145</f>
        <v>Credit Card Fees</v>
      </c>
      <c r="D145">
        <f ca="1">SUM(OFFSET(IS_Data!D145,0,(-2018+'Summary P&amp;L'!$D$6)*12+'Summary P&amp;L'!$D$1-1):OFFSET(IS_Data!D145,0,(-2018+'Summary P&amp;L'!$D$6)*12+'Summary P&amp;L'!$D$2-1))</f>
        <v>0</v>
      </c>
      <c r="E145">
        <f ca="1">SUM(OFFSET(IS_Data!D145,0,(-2018+'Summary P&amp;L'!$D$6-1)*12+'Summary P&amp;L'!$D$1-1):OFFSET(IS_Data!D145,0,(-2018+'Summary P&amp;L'!$D$6-1)*12+'Summary P&amp;L'!$D$2-1))</f>
        <v>6502</v>
      </c>
      <c r="F145" s="91" t="str">
        <f>IFERROR(IF(VLOOKUP(IS_Data!B145,'Summary P&amp;L'!$Q$9:$S$15,3,FALSE)="Yes",IS_Data!B145,"No"),"No")</f>
        <v>perry_hall</v>
      </c>
    </row>
    <row r="146" spans="1:6" x14ac:dyDescent="0.5">
      <c r="A146" t="str">
        <f>+IS_Data!C146</f>
        <v>Actuals</v>
      </c>
      <c r="B146" s="91" t="str">
        <f>IF(F146="No","",IF('Summary P&amp;L'!$F$4="Libs Rollup","Libs Rollup",F146))</f>
        <v>maple_lawn</v>
      </c>
      <c r="C146" t="str">
        <f>+IS_Data!A146</f>
        <v>Customer Discounts</v>
      </c>
      <c r="D146">
        <f ca="1">SUM(OFFSET(IS_Data!D146,0,(-2018+'Summary P&amp;L'!$D$6)*12+'Summary P&amp;L'!$D$1-1):OFFSET(IS_Data!D146,0,(-2018+'Summary P&amp;L'!$D$6)*12+'Summary P&amp;L'!$D$2-1))</f>
        <v>3662</v>
      </c>
      <c r="E146">
        <f ca="1">SUM(OFFSET(IS_Data!D146,0,(-2018+'Summary P&amp;L'!$D$6-1)*12+'Summary P&amp;L'!$D$1-1):OFFSET(IS_Data!D146,0,(-2018+'Summary P&amp;L'!$D$6-1)*12+'Summary P&amp;L'!$D$2-1))</f>
        <v>4973</v>
      </c>
      <c r="F146" s="91" t="str">
        <f>IFERROR(IF(VLOOKUP(IS_Data!B146,'Summary P&amp;L'!$Q$9:$S$15,3,FALSE)="Yes",IS_Data!B146,"No"),"No")</f>
        <v>maple_lawn</v>
      </c>
    </row>
    <row r="147" spans="1:6" x14ac:dyDescent="0.5">
      <c r="A147" t="str">
        <f>+IS_Data!C147</f>
        <v>Budget</v>
      </c>
      <c r="B147" s="91" t="str">
        <f>IF(F147="No","",IF('Summary P&amp;L'!$F$4="Libs Rollup","Libs Rollup",F147))</f>
        <v>maple_lawn</v>
      </c>
      <c r="C147" t="str">
        <f>+IS_Data!A147</f>
        <v>Customer Discounts</v>
      </c>
      <c r="D147">
        <f ca="1">SUM(OFFSET(IS_Data!D147,0,(-2018+'Summary P&amp;L'!$D$6)*12+'Summary P&amp;L'!$D$1-1):OFFSET(IS_Data!D147,0,(-2018+'Summary P&amp;L'!$D$6)*12+'Summary P&amp;L'!$D$2-1))</f>
        <v>2490.9899999999998</v>
      </c>
      <c r="E147">
        <f ca="1">SUM(OFFSET(IS_Data!D147,0,(-2018+'Summary P&amp;L'!$D$6-1)*12+'Summary P&amp;L'!$D$1-1):OFFSET(IS_Data!D147,0,(-2018+'Summary P&amp;L'!$D$6-1)*12+'Summary P&amp;L'!$D$2-1))</f>
        <v>4973</v>
      </c>
      <c r="F147" s="91" t="str">
        <f>IFERROR(IF(VLOOKUP(IS_Data!B147,'Summary P&amp;L'!$Q$9:$S$15,3,FALSE)="Yes",IS_Data!B147,"No"),"No")</f>
        <v>maple_lawn</v>
      </c>
    </row>
    <row r="148" spans="1:6" x14ac:dyDescent="0.5">
      <c r="A148" t="str">
        <f>+IS_Data!C148</f>
        <v>Q2 Forecast</v>
      </c>
      <c r="B148" s="91" t="str">
        <f>IF(F148="No","",IF('Summary P&amp;L'!$F$4="Libs Rollup","Libs Rollup",F148))</f>
        <v>maple_lawn</v>
      </c>
      <c r="C148" t="str">
        <f>+IS_Data!A148</f>
        <v>Customer Discounts</v>
      </c>
      <c r="D148">
        <f ca="1">SUM(OFFSET(IS_Data!D148,0,(-2018+'Summary P&amp;L'!$D$6)*12+'Summary P&amp;L'!$D$1-1):OFFSET(IS_Data!D148,0,(-2018+'Summary P&amp;L'!$D$6)*12+'Summary P&amp;L'!$D$2-1))</f>
        <v>3662</v>
      </c>
      <c r="E148">
        <f ca="1">SUM(OFFSET(IS_Data!D148,0,(-2018+'Summary P&amp;L'!$D$6-1)*12+'Summary P&amp;L'!$D$1-1):OFFSET(IS_Data!D148,0,(-2018+'Summary P&amp;L'!$D$6-1)*12+'Summary P&amp;L'!$D$2-1))</f>
        <v>4973</v>
      </c>
      <c r="F148" s="91" t="str">
        <f>IFERROR(IF(VLOOKUP(IS_Data!B148,'Summary P&amp;L'!$Q$9:$S$15,3,FALSE)="Yes",IS_Data!B148,"No"),"No")</f>
        <v>maple_lawn</v>
      </c>
    </row>
    <row r="149" spans="1:6" x14ac:dyDescent="0.5">
      <c r="A149" t="str">
        <f>+IS_Data!C149</f>
        <v>Q3 Forecast</v>
      </c>
      <c r="B149" s="91" t="str">
        <f>IF(F149="No","",IF('Summary P&amp;L'!$F$4="Libs Rollup","Libs Rollup",F149))</f>
        <v>maple_lawn</v>
      </c>
      <c r="C149" t="str">
        <f>+IS_Data!A149</f>
        <v>Customer Discounts</v>
      </c>
      <c r="D149">
        <f ca="1">SUM(OFFSET(IS_Data!D149,0,(-2018+'Summary P&amp;L'!$D$6)*12+'Summary P&amp;L'!$D$1-1):OFFSET(IS_Data!D149,0,(-2018+'Summary P&amp;L'!$D$6)*12+'Summary P&amp;L'!$D$2-1))</f>
        <v>3662</v>
      </c>
      <c r="E149">
        <f ca="1">SUM(OFFSET(IS_Data!D149,0,(-2018+'Summary P&amp;L'!$D$6-1)*12+'Summary P&amp;L'!$D$1-1):OFFSET(IS_Data!D149,0,(-2018+'Summary P&amp;L'!$D$6-1)*12+'Summary P&amp;L'!$D$2-1))</f>
        <v>4973</v>
      </c>
      <c r="F149" s="91" t="str">
        <f>IFERROR(IF(VLOOKUP(IS_Data!B149,'Summary P&amp;L'!$Q$9:$S$15,3,FALSE)="Yes",IS_Data!B149,"No"),"No")</f>
        <v>maple_lawn</v>
      </c>
    </row>
    <row r="150" spans="1:6" x14ac:dyDescent="0.5">
      <c r="A150" t="str">
        <f>+IS_Data!C150</f>
        <v>Q4 Forecast</v>
      </c>
      <c r="B150" s="91" t="str">
        <f>IF(F150="No","",IF('Summary P&amp;L'!$F$4="Libs Rollup","Libs Rollup",F150))</f>
        <v>maple_lawn</v>
      </c>
      <c r="C150" t="str">
        <f>+IS_Data!A150</f>
        <v>Customer Discounts</v>
      </c>
      <c r="D150">
        <f ca="1">SUM(OFFSET(IS_Data!D150,0,(-2018+'Summary P&amp;L'!$D$6)*12+'Summary P&amp;L'!$D$1-1):OFFSET(IS_Data!D150,0,(-2018+'Summary P&amp;L'!$D$6)*12+'Summary P&amp;L'!$D$2-1))</f>
        <v>3662</v>
      </c>
      <c r="E150">
        <f ca="1">SUM(OFFSET(IS_Data!D150,0,(-2018+'Summary P&amp;L'!$D$6-1)*12+'Summary P&amp;L'!$D$1-1):OFFSET(IS_Data!D150,0,(-2018+'Summary P&amp;L'!$D$6-1)*12+'Summary P&amp;L'!$D$2-1))</f>
        <v>4973</v>
      </c>
      <c r="F150" s="91" t="str">
        <f>IFERROR(IF(VLOOKUP(IS_Data!B150,'Summary P&amp;L'!$Q$9:$S$15,3,FALSE)="Yes",IS_Data!B150,"No"),"No")</f>
        <v>maple_lawn</v>
      </c>
    </row>
    <row r="151" spans="1:6" x14ac:dyDescent="0.5">
      <c r="A151" t="str">
        <f>+IS_Data!C151</f>
        <v>Actuals</v>
      </c>
      <c r="B151" s="91" t="str">
        <f>IF(F151="No","",IF('Summary P&amp;L'!$F$4="Libs Rollup","Libs Rollup",F151))</f>
        <v>perry_hall</v>
      </c>
      <c r="C151" t="str">
        <f>+IS_Data!A151</f>
        <v>Customer Discounts</v>
      </c>
      <c r="D151">
        <f ca="1">SUM(OFFSET(IS_Data!D151,0,(-2018+'Summary P&amp;L'!$D$6)*12+'Summary P&amp;L'!$D$1-1):OFFSET(IS_Data!D151,0,(-2018+'Summary P&amp;L'!$D$6)*12+'Summary P&amp;L'!$D$2-1))</f>
        <v>4432</v>
      </c>
      <c r="E151">
        <f ca="1">SUM(OFFSET(IS_Data!D151,0,(-2018+'Summary P&amp;L'!$D$6-1)*12+'Summary P&amp;L'!$D$1-1):OFFSET(IS_Data!D151,0,(-2018+'Summary P&amp;L'!$D$6-1)*12+'Summary P&amp;L'!$D$2-1))</f>
        <v>1329</v>
      </c>
      <c r="F151" s="91" t="str">
        <f>IFERROR(IF(VLOOKUP(IS_Data!B151,'Summary P&amp;L'!$Q$9:$S$15,3,FALSE)="Yes",IS_Data!B151,"No"),"No")</f>
        <v>perry_hall</v>
      </c>
    </row>
    <row r="152" spans="1:6" x14ac:dyDescent="0.5">
      <c r="A152" t="str">
        <f>+IS_Data!C152</f>
        <v>Budget</v>
      </c>
      <c r="B152" s="91" t="str">
        <f>IF(F152="No","",IF('Summary P&amp;L'!$F$4="Libs Rollup","Libs Rollup",F152))</f>
        <v>perry_hall</v>
      </c>
      <c r="C152" t="str">
        <f>+IS_Data!A152</f>
        <v>Customer Discounts</v>
      </c>
      <c r="D152">
        <f ca="1">SUM(OFFSET(IS_Data!D152,0,(-2018+'Summary P&amp;L'!$D$6)*12+'Summary P&amp;L'!$D$1-1):OFFSET(IS_Data!D152,0,(-2018+'Summary P&amp;L'!$D$6)*12+'Summary P&amp;L'!$D$2-1))</f>
        <v>1634.99</v>
      </c>
      <c r="E152">
        <f ca="1">SUM(OFFSET(IS_Data!D152,0,(-2018+'Summary P&amp;L'!$D$6-1)*12+'Summary P&amp;L'!$D$1-1):OFFSET(IS_Data!D152,0,(-2018+'Summary P&amp;L'!$D$6-1)*12+'Summary P&amp;L'!$D$2-1))</f>
        <v>1329</v>
      </c>
      <c r="F152" s="91" t="str">
        <f>IFERROR(IF(VLOOKUP(IS_Data!B152,'Summary P&amp;L'!$Q$9:$S$15,3,FALSE)="Yes",IS_Data!B152,"No"),"No")</f>
        <v>perry_hall</v>
      </c>
    </row>
    <row r="153" spans="1:6" x14ac:dyDescent="0.5">
      <c r="A153" t="str">
        <f>+IS_Data!C153</f>
        <v>Q2 Forecast</v>
      </c>
      <c r="B153" s="91" t="str">
        <f>IF(F153="No","",IF('Summary P&amp;L'!$F$4="Libs Rollup","Libs Rollup",F153))</f>
        <v>perry_hall</v>
      </c>
      <c r="C153" t="str">
        <f>+IS_Data!A153</f>
        <v>Customer Discounts</v>
      </c>
      <c r="D153">
        <f ca="1">SUM(OFFSET(IS_Data!D153,0,(-2018+'Summary P&amp;L'!$D$6)*12+'Summary P&amp;L'!$D$1-1):OFFSET(IS_Data!D153,0,(-2018+'Summary P&amp;L'!$D$6)*12+'Summary P&amp;L'!$D$2-1))</f>
        <v>4432</v>
      </c>
      <c r="E153">
        <f ca="1">SUM(OFFSET(IS_Data!D153,0,(-2018+'Summary P&amp;L'!$D$6-1)*12+'Summary P&amp;L'!$D$1-1):OFFSET(IS_Data!D153,0,(-2018+'Summary P&amp;L'!$D$6-1)*12+'Summary P&amp;L'!$D$2-1))</f>
        <v>1329</v>
      </c>
      <c r="F153" s="91" t="str">
        <f>IFERROR(IF(VLOOKUP(IS_Data!B153,'Summary P&amp;L'!$Q$9:$S$15,3,FALSE)="Yes",IS_Data!B153,"No"),"No")</f>
        <v>perry_hall</v>
      </c>
    </row>
    <row r="154" spans="1:6" x14ac:dyDescent="0.5">
      <c r="A154" t="str">
        <f>+IS_Data!C154</f>
        <v>Q3 Forecast</v>
      </c>
      <c r="B154" s="91" t="str">
        <f>IF(F154="No","",IF('Summary P&amp;L'!$F$4="Libs Rollup","Libs Rollup",F154))</f>
        <v>perry_hall</v>
      </c>
      <c r="C154" t="str">
        <f>+IS_Data!A154</f>
        <v>Customer Discounts</v>
      </c>
      <c r="D154">
        <f ca="1">SUM(OFFSET(IS_Data!D154,0,(-2018+'Summary P&amp;L'!$D$6)*12+'Summary P&amp;L'!$D$1-1):OFFSET(IS_Data!D154,0,(-2018+'Summary P&amp;L'!$D$6)*12+'Summary P&amp;L'!$D$2-1))</f>
        <v>4432</v>
      </c>
      <c r="E154">
        <f ca="1">SUM(OFFSET(IS_Data!D154,0,(-2018+'Summary P&amp;L'!$D$6-1)*12+'Summary P&amp;L'!$D$1-1):OFFSET(IS_Data!D154,0,(-2018+'Summary P&amp;L'!$D$6-1)*12+'Summary P&amp;L'!$D$2-1))</f>
        <v>1329</v>
      </c>
      <c r="F154" s="91" t="str">
        <f>IFERROR(IF(VLOOKUP(IS_Data!B154,'Summary P&amp;L'!$Q$9:$S$15,3,FALSE)="Yes",IS_Data!B154,"No"),"No")</f>
        <v>perry_hall</v>
      </c>
    </row>
    <row r="155" spans="1:6" x14ac:dyDescent="0.5">
      <c r="A155" t="str">
        <f>+IS_Data!C155</f>
        <v>Q4 Forecast</v>
      </c>
      <c r="B155" s="91" t="str">
        <f>IF(F155="No","",IF('Summary P&amp;L'!$F$4="Libs Rollup","Libs Rollup",F155))</f>
        <v>perry_hall</v>
      </c>
      <c r="C155" t="str">
        <f>+IS_Data!A155</f>
        <v>Customer Discounts</v>
      </c>
      <c r="D155">
        <f ca="1">SUM(OFFSET(IS_Data!D155,0,(-2018+'Summary P&amp;L'!$D$6)*12+'Summary P&amp;L'!$D$1-1):OFFSET(IS_Data!D155,0,(-2018+'Summary P&amp;L'!$D$6)*12+'Summary P&amp;L'!$D$2-1))</f>
        <v>4432</v>
      </c>
      <c r="E155">
        <f ca="1">SUM(OFFSET(IS_Data!D155,0,(-2018+'Summary P&amp;L'!$D$6-1)*12+'Summary P&amp;L'!$D$1-1):OFFSET(IS_Data!D155,0,(-2018+'Summary P&amp;L'!$D$6-1)*12+'Summary P&amp;L'!$D$2-1))</f>
        <v>1329</v>
      </c>
      <c r="F155" s="91" t="str">
        <f>IFERROR(IF(VLOOKUP(IS_Data!B155,'Summary P&amp;L'!$Q$9:$S$15,3,FALSE)="Yes",IS_Data!B155,"No"),"No")</f>
        <v>perry_hall</v>
      </c>
    </row>
    <row r="156" spans="1:6" x14ac:dyDescent="0.5">
      <c r="A156" t="str">
        <f>+IS_Data!C156</f>
        <v>actuals</v>
      </c>
      <c r="B156" s="91" t="str">
        <f>IF(F156="No","",IF('Summary P&amp;L'!$F$4="Libs Rollup","Libs Rollup",F156))</f>
        <v>maple_lawn</v>
      </c>
      <c r="C156" t="str">
        <f>+IS_Data!A156</f>
        <v>Dish Lease</v>
      </c>
      <c r="D156">
        <f ca="1">SUM(OFFSET(IS_Data!D156,0,(-2018+'Summary P&amp;L'!$D$6)*12+'Summary P&amp;L'!$D$1-1):OFFSET(IS_Data!D156,0,(-2018+'Summary P&amp;L'!$D$6)*12+'Summary P&amp;L'!$D$2-1))</f>
        <v>165</v>
      </c>
      <c r="E156">
        <f ca="1">SUM(OFFSET(IS_Data!D156,0,(-2018+'Summary P&amp;L'!$D$6-1)*12+'Summary P&amp;L'!$D$1-1):OFFSET(IS_Data!D156,0,(-2018+'Summary P&amp;L'!$D$6-1)*12+'Summary P&amp;L'!$D$2-1))</f>
        <v>165</v>
      </c>
      <c r="F156" s="91" t="str">
        <f>IFERROR(IF(VLOOKUP(IS_Data!B156,'Summary P&amp;L'!$Q$9:$S$15,3,FALSE)="Yes",IS_Data!B156,"No"),"No")</f>
        <v>maple_lawn</v>
      </c>
    </row>
    <row r="157" spans="1:6" x14ac:dyDescent="0.5">
      <c r="A157" t="str">
        <f>+IS_Data!C157</f>
        <v>budget</v>
      </c>
      <c r="B157" s="91" t="str">
        <f>IF(F157="No","",IF('Summary P&amp;L'!$F$4="Libs Rollup","Libs Rollup",F157))</f>
        <v>maple_lawn</v>
      </c>
      <c r="C157" t="str">
        <f>+IS_Data!A157</f>
        <v>Dish Lease</v>
      </c>
      <c r="D157">
        <f ca="1">SUM(OFFSET(IS_Data!D157,0,(-2018+'Summary P&amp;L'!$D$6)*12+'Summary P&amp;L'!$D$1-1):OFFSET(IS_Data!D157,0,(-2018+'Summary P&amp;L'!$D$6)*12+'Summary P&amp;L'!$D$2-1))</f>
        <v>165</v>
      </c>
      <c r="E157">
        <f ca="1">SUM(OFFSET(IS_Data!D157,0,(-2018+'Summary P&amp;L'!$D$6-1)*12+'Summary P&amp;L'!$D$1-1):OFFSET(IS_Data!D157,0,(-2018+'Summary P&amp;L'!$D$6-1)*12+'Summary P&amp;L'!$D$2-1))</f>
        <v>0</v>
      </c>
      <c r="F157" s="91" t="str">
        <f>IFERROR(IF(VLOOKUP(IS_Data!B157,'Summary P&amp;L'!$Q$9:$S$15,3,FALSE)="Yes",IS_Data!B157,"No"),"No")</f>
        <v>maple_lawn</v>
      </c>
    </row>
    <row r="158" spans="1:6" x14ac:dyDescent="0.5">
      <c r="A158" t="str">
        <f>+IS_Data!C158</f>
        <v>actuals</v>
      </c>
      <c r="B158" s="91" t="str">
        <f>IF(F158="No","",IF('Summary P&amp;L'!$F$4="Libs Rollup","Libs Rollup",F158))</f>
        <v>perry_hall</v>
      </c>
      <c r="C158" t="str">
        <f>+IS_Data!A158</f>
        <v>Dish Lease</v>
      </c>
      <c r="D158">
        <f ca="1">SUM(OFFSET(IS_Data!D158,0,(-2018+'Summary P&amp;L'!$D$6)*12+'Summary P&amp;L'!$D$1-1):OFFSET(IS_Data!D158,0,(-2018+'Summary P&amp;L'!$D$6)*12+'Summary P&amp;L'!$D$2-1))</f>
        <v>192</v>
      </c>
      <c r="E158">
        <f ca="1">SUM(OFFSET(IS_Data!D158,0,(-2018+'Summary P&amp;L'!$D$6-1)*12+'Summary P&amp;L'!$D$1-1):OFFSET(IS_Data!D158,0,(-2018+'Summary P&amp;L'!$D$6-1)*12+'Summary P&amp;L'!$D$2-1))</f>
        <v>174</v>
      </c>
      <c r="F158" s="91" t="str">
        <f>IFERROR(IF(VLOOKUP(IS_Data!B158,'Summary P&amp;L'!$Q$9:$S$15,3,FALSE)="Yes",IS_Data!B158,"No"),"No")</f>
        <v>perry_hall</v>
      </c>
    </row>
    <row r="159" spans="1:6" x14ac:dyDescent="0.5">
      <c r="A159" t="str">
        <f>+IS_Data!C159</f>
        <v>Budget</v>
      </c>
      <c r="B159" s="91" t="str">
        <f>IF(F159="No","",IF('Summary P&amp;L'!$F$4="Libs Rollup","Libs Rollup",F159))</f>
        <v>perry_hall</v>
      </c>
      <c r="C159" t="str">
        <f>+IS_Data!A159</f>
        <v>Dish Lease</v>
      </c>
      <c r="D159">
        <f ca="1">SUM(OFFSET(IS_Data!D159,0,(-2018+'Summary P&amp;L'!$D$6)*12+'Summary P&amp;L'!$D$1-1):OFFSET(IS_Data!D159,0,(-2018+'Summary P&amp;L'!$D$6)*12+'Summary P&amp;L'!$D$2-1))</f>
        <v>90</v>
      </c>
      <c r="E159">
        <f ca="1">SUM(OFFSET(IS_Data!D159,0,(-2018+'Summary P&amp;L'!$D$6-1)*12+'Summary P&amp;L'!$D$1-1):OFFSET(IS_Data!D159,0,(-2018+'Summary P&amp;L'!$D$6-1)*12+'Summary P&amp;L'!$D$2-1))</f>
        <v>0</v>
      </c>
      <c r="F159" s="91" t="str">
        <f>IFERROR(IF(VLOOKUP(IS_Data!B159,'Summary P&amp;L'!$Q$9:$S$15,3,FALSE)="Yes",IS_Data!B159,"No"),"No")</f>
        <v>perry_hall</v>
      </c>
    </row>
    <row r="160" spans="1:6" x14ac:dyDescent="0.5">
      <c r="A160" t="str">
        <f>+IS_Data!C160</f>
        <v>actuals</v>
      </c>
      <c r="B160" s="91" t="str">
        <f>IF(F160="No","",IF('Summary P&amp;L'!$F$4="Libs Rollup","Libs Rollup",F160))</f>
        <v>maple_lawn</v>
      </c>
      <c r="C160" t="str">
        <f>+IS_Data!A160</f>
        <v>Dish Supplies</v>
      </c>
      <c r="D160">
        <f ca="1">SUM(OFFSET(IS_Data!D160,0,(-2018+'Summary P&amp;L'!$D$6)*12+'Summary P&amp;L'!$D$1-1):OFFSET(IS_Data!D160,0,(-2018+'Summary P&amp;L'!$D$6)*12+'Summary P&amp;L'!$D$2-1))</f>
        <v>1274</v>
      </c>
      <c r="E160">
        <f ca="1">SUM(OFFSET(IS_Data!D160,0,(-2018+'Summary P&amp;L'!$D$6-1)*12+'Summary P&amp;L'!$D$1-1):OFFSET(IS_Data!D160,0,(-2018+'Summary P&amp;L'!$D$6-1)*12+'Summary P&amp;L'!$D$2-1))</f>
        <v>990</v>
      </c>
      <c r="F160" s="91" t="str">
        <f>IFERROR(IF(VLOOKUP(IS_Data!B160,'Summary P&amp;L'!$Q$9:$S$15,3,FALSE)="Yes",IS_Data!B160,"No"),"No")</f>
        <v>maple_lawn</v>
      </c>
    </row>
    <row r="161" spans="1:6" x14ac:dyDescent="0.5">
      <c r="A161" t="str">
        <f>+IS_Data!C161</f>
        <v>Budget</v>
      </c>
      <c r="B161" s="91" t="str">
        <f>IF(F161="No","",IF('Summary P&amp;L'!$F$4="Libs Rollup","Libs Rollup",F161))</f>
        <v>maple_lawn</v>
      </c>
      <c r="C161" t="str">
        <f>+IS_Data!A161</f>
        <v>Dish Supplies</v>
      </c>
      <c r="D161">
        <f ca="1">SUM(OFFSET(IS_Data!D161,0,(-2018+'Summary P&amp;L'!$D$6)*12+'Summary P&amp;L'!$D$1-1):OFFSET(IS_Data!D161,0,(-2018+'Summary P&amp;L'!$D$6)*12+'Summary P&amp;L'!$D$2-1))</f>
        <v>622.74750000000006</v>
      </c>
      <c r="E161">
        <f ca="1">SUM(OFFSET(IS_Data!D161,0,(-2018+'Summary P&amp;L'!$D$6-1)*12+'Summary P&amp;L'!$D$1-1):OFFSET(IS_Data!D161,0,(-2018+'Summary P&amp;L'!$D$6-1)*12+'Summary P&amp;L'!$D$2-1))</f>
        <v>990</v>
      </c>
      <c r="F161" s="91" t="str">
        <f>IFERROR(IF(VLOOKUP(IS_Data!B161,'Summary P&amp;L'!$Q$9:$S$15,3,FALSE)="Yes",IS_Data!B161,"No"),"No")</f>
        <v>maple_lawn</v>
      </c>
    </row>
    <row r="162" spans="1:6" x14ac:dyDescent="0.5">
      <c r="A162" t="str">
        <f>+IS_Data!C162</f>
        <v>Q2 Forecast</v>
      </c>
      <c r="B162" s="91" t="str">
        <f>IF(F162="No","",IF('Summary P&amp;L'!$F$4="Libs Rollup","Libs Rollup",F162))</f>
        <v>maple_lawn</v>
      </c>
      <c r="C162" t="str">
        <f>+IS_Data!A162</f>
        <v>Dish Supplies</v>
      </c>
      <c r="D162">
        <f ca="1">SUM(OFFSET(IS_Data!D162,0,(-2018+'Summary P&amp;L'!$D$6)*12+'Summary P&amp;L'!$D$1-1):OFFSET(IS_Data!D162,0,(-2018+'Summary P&amp;L'!$D$6)*12+'Summary P&amp;L'!$D$2-1))</f>
        <v>1274</v>
      </c>
      <c r="E162">
        <f ca="1">SUM(OFFSET(IS_Data!D162,0,(-2018+'Summary P&amp;L'!$D$6-1)*12+'Summary P&amp;L'!$D$1-1):OFFSET(IS_Data!D162,0,(-2018+'Summary P&amp;L'!$D$6-1)*12+'Summary P&amp;L'!$D$2-1))</f>
        <v>990</v>
      </c>
      <c r="F162" s="91" t="str">
        <f>IFERROR(IF(VLOOKUP(IS_Data!B162,'Summary P&amp;L'!$Q$9:$S$15,3,FALSE)="Yes",IS_Data!B162,"No"),"No")</f>
        <v>maple_lawn</v>
      </c>
    </row>
    <row r="163" spans="1:6" x14ac:dyDescent="0.5">
      <c r="A163" t="str">
        <f>+IS_Data!C163</f>
        <v>Q3 Forecast</v>
      </c>
      <c r="B163" s="91" t="str">
        <f>IF(F163="No","",IF('Summary P&amp;L'!$F$4="Libs Rollup","Libs Rollup",F163))</f>
        <v>maple_lawn</v>
      </c>
      <c r="C163" t="str">
        <f>+IS_Data!A163</f>
        <v>Dish Supplies</v>
      </c>
      <c r="D163">
        <f ca="1">SUM(OFFSET(IS_Data!D163,0,(-2018+'Summary P&amp;L'!$D$6)*12+'Summary P&amp;L'!$D$1-1):OFFSET(IS_Data!D163,0,(-2018+'Summary P&amp;L'!$D$6)*12+'Summary P&amp;L'!$D$2-1))</f>
        <v>1274</v>
      </c>
      <c r="E163">
        <f ca="1">SUM(OFFSET(IS_Data!D163,0,(-2018+'Summary P&amp;L'!$D$6-1)*12+'Summary P&amp;L'!$D$1-1):OFFSET(IS_Data!D163,0,(-2018+'Summary P&amp;L'!$D$6-1)*12+'Summary P&amp;L'!$D$2-1))</f>
        <v>990</v>
      </c>
      <c r="F163" s="91" t="str">
        <f>IFERROR(IF(VLOOKUP(IS_Data!B163,'Summary P&amp;L'!$Q$9:$S$15,3,FALSE)="Yes",IS_Data!B163,"No"),"No")</f>
        <v>maple_lawn</v>
      </c>
    </row>
    <row r="164" spans="1:6" x14ac:dyDescent="0.5">
      <c r="A164" t="str">
        <f>+IS_Data!C164</f>
        <v>Q4 Forecast</v>
      </c>
      <c r="B164" s="91" t="str">
        <f>IF(F164="No","",IF('Summary P&amp;L'!$F$4="Libs Rollup","Libs Rollup",F164))</f>
        <v>maple_lawn</v>
      </c>
      <c r="C164" t="str">
        <f>+IS_Data!A164</f>
        <v>Dish Supplies</v>
      </c>
      <c r="D164">
        <f ca="1">SUM(OFFSET(IS_Data!D164,0,(-2018+'Summary P&amp;L'!$D$6)*12+'Summary P&amp;L'!$D$1-1):OFFSET(IS_Data!D164,0,(-2018+'Summary P&amp;L'!$D$6)*12+'Summary P&amp;L'!$D$2-1))</f>
        <v>1274</v>
      </c>
      <c r="E164">
        <f ca="1">SUM(OFFSET(IS_Data!D164,0,(-2018+'Summary P&amp;L'!$D$6-1)*12+'Summary P&amp;L'!$D$1-1):OFFSET(IS_Data!D164,0,(-2018+'Summary P&amp;L'!$D$6-1)*12+'Summary P&amp;L'!$D$2-1))</f>
        <v>990</v>
      </c>
      <c r="F164" s="91" t="str">
        <f>IFERROR(IF(VLOOKUP(IS_Data!B164,'Summary P&amp;L'!$Q$9:$S$15,3,FALSE)="Yes",IS_Data!B164,"No"),"No")</f>
        <v>maple_lawn</v>
      </c>
    </row>
    <row r="165" spans="1:6" x14ac:dyDescent="0.5">
      <c r="A165" t="str">
        <f>+IS_Data!C165</f>
        <v>actuals</v>
      </c>
      <c r="B165" s="91" t="str">
        <f>IF(F165="No","",IF('Summary P&amp;L'!$F$4="Libs Rollup","Libs Rollup",F165))</f>
        <v>perry_hall</v>
      </c>
      <c r="C165" t="str">
        <f>+IS_Data!A165</f>
        <v>Dish Supplies</v>
      </c>
      <c r="D165">
        <f ca="1">SUM(OFFSET(IS_Data!D165,0,(-2018+'Summary P&amp;L'!$D$6)*12+'Summary P&amp;L'!$D$1-1):OFFSET(IS_Data!D165,0,(-2018+'Summary P&amp;L'!$D$6)*12+'Summary P&amp;L'!$D$2-1))</f>
        <v>952</v>
      </c>
      <c r="E165">
        <f ca="1">SUM(OFFSET(IS_Data!D165,0,(-2018+'Summary P&amp;L'!$D$6-1)*12+'Summary P&amp;L'!$D$1-1):OFFSET(IS_Data!D165,0,(-2018+'Summary P&amp;L'!$D$6-1)*12+'Summary P&amp;L'!$D$2-1))</f>
        <v>724</v>
      </c>
      <c r="F165" s="91" t="str">
        <f>IFERROR(IF(VLOOKUP(IS_Data!B165,'Summary P&amp;L'!$Q$9:$S$15,3,FALSE)="Yes",IS_Data!B165,"No"),"No")</f>
        <v>perry_hall</v>
      </c>
    </row>
    <row r="166" spans="1:6" x14ac:dyDescent="0.5">
      <c r="A166" t="str">
        <f>+IS_Data!C166</f>
        <v>Budget</v>
      </c>
      <c r="B166" s="91" t="str">
        <f>IF(F166="No","",IF('Summary P&amp;L'!$F$4="Libs Rollup","Libs Rollup",F166))</f>
        <v>perry_hall</v>
      </c>
      <c r="C166" t="str">
        <f>+IS_Data!A166</f>
        <v>Dish Supplies</v>
      </c>
      <c r="D166">
        <f ca="1">SUM(OFFSET(IS_Data!D166,0,(-2018+'Summary P&amp;L'!$D$6)*12+'Summary P&amp;L'!$D$1-1):OFFSET(IS_Data!D166,0,(-2018+'Summary P&amp;L'!$D$6)*12+'Summary P&amp;L'!$D$2-1))</f>
        <v>980.99400000000003</v>
      </c>
      <c r="E166">
        <f ca="1">SUM(OFFSET(IS_Data!D166,0,(-2018+'Summary P&amp;L'!$D$6-1)*12+'Summary P&amp;L'!$D$1-1):OFFSET(IS_Data!D166,0,(-2018+'Summary P&amp;L'!$D$6-1)*12+'Summary P&amp;L'!$D$2-1))</f>
        <v>724</v>
      </c>
      <c r="F166" s="91" t="str">
        <f>IFERROR(IF(VLOOKUP(IS_Data!B166,'Summary P&amp;L'!$Q$9:$S$15,3,FALSE)="Yes",IS_Data!B166,"No"),"No")</f>
        <v>perry_hall</v>
      </c>
    </row>
    <row r="167" spans="1:6" x14ac:dyDescent="0.5">
      <c r="A167" t="str">
        <f>+IS_Data!C167</f>
        <v>Q2 Forecast</v>
      </c>
      <c r="B167" s="91" t="str">
        <f>IF(F167="No","",IF('Summary P&amp;L'!$F$4="Libs Rollup","Libs Rollup",F167))</f>
        <v>perry_hall</v>
      </c>
      <c r="C167" t="str">
        <f>+IS_Data!A167</f>
        <v>Dish Supplies</v>
      </c>
      <c r="D167">
        <f ca="1">SUM(OFFSET(IS_Data!D167,0,(-2018+'Summary P&amp;L'!$D$6)*12+'Summary P&amp;L'!$D$1-1):OFFSET(IS_Data!D167,0,(-2018+'Summary P&amp;L'!$D$6)*12+'Summary P&amp;L'!$D$2-1))</f>
        <v>952</v>
      </c>
      <c r="E167">
        <f ca="1">SUM(OFFSET(IS_Data!D167,0,(-2018+'Summary P&amp;L'!$D$6-1)*12+'Summary P&amp;L'!$D$1-1):OFFSET(IS_Data!D167,0,(-2018+'Summary P&amp;L'!$D$6-1)*12+'Summary P&amp;L'!$D$2-1))</f>
        <v>724</v>
      </c>
      <c r="F167" s="91" t="str">
        <f>IFERROR(IF(VLOOKUP(IS_Data!B167,'Summary P&amp;L'!$Q$9:$S$15,3,FALSE)="Yes",IS_Data!B167,"No"),"No")</f>
        <v>perry_hall</v>
      </c>
    </row>
    <row r="168" spans="1:6" x14ac:dyDescent="0.5">
      <c r="A168" t="str">
        <f>+IS_Data!C168</f>
        <v>Q3 Forecast</v>
      </c>
      <c r="B168" s="91" t="str">
        <f>IF(F168="No","",IF('Summary P&amp;L'!$F$4="Libs Rollup","Libs Rollup",F168))</f>
        <v>perry_hall</v>
      </c>
      <c r="C168" t="str">
        <f>+IS_Data!A168</f>
        <v>Dish Supplies</v>
      </c>
      <c r="D168">
        <f ca="1">SUM(OFFSET(IS_Data!D168,0,(-2018+'Summary P&amp;L'!$D$6)*12+'Summary P&amp;L'!$D$1-1):OFFSET(IS_Data!D168,0,(-2018+'Summary P&amp;L'!$D$6)*12+'Summary P&amp;L'!$D$2-1))</f>
        <v>952</v>
      </c>
      <c r="E168">
        <f ca="1">SUM(OFFSET(IS_Data!D168,0,(-2018+'Summary P&amp;L'!$D$6-1)*12+'Summary P&amp;L'!$D$1-1):OFFSET(IS_Data!D168,0,(-2018+'Summary P&amp;L'!$D$6-1)*12+'Summary P&amp;L'!$D$2-1))</f>
        <v>724</v>
      </c>
      <c r="F168" s="91" t="str">
        <f>IFERROR(IF(VLOOKUP(IS_Data!B168,'Summary P&amp;L'!$Q$9:$S$15,3,FALSE)="Yes",IS_Data!B168,"No"),"No")</f>
        <v>perry_hall</v>
      </c>
    </row>
    <row r="169" spans="1:6" x14ac:dyDescent="0.5">
      <c r="A169" t="str">
        <f>+IS_Data!C169</f>
        <v>Q4 Forecast</v>
      </c>
      <c r="B169" s="91" t="str">
        <f>IF(F169="No","",IF('Summary P&amp;L'!$F$4="Libs Rollup","Libs Rollup",F169))</f>
        <v>perry_hall</v>
      </c>
      <c r="C169" t="str">
        <f>+IS_Data!A169</f>
        <v>Dish Supplies</v>
      </c>
      <c r="D169">
        <f ca="1">SUM(OFFSET(IS_Data!D169,0,(-2018+'Summary P&amp;L'!$D$6)*12+'Summary P&amp;L'!$D$1-1):OFFSET(IS_Data!D169,0,(-2018+'Summary P&amp;L'!$D$6)*12+'Summary P&amp;L'!$D$2-1))</f>
        <v>952</v>
      </c>
      <c r="E169">
        <f ca="1">SUM(OFFSET(IS_Data!D169,0,(-2018+'Summary P&amp;L'!$D$6-1)*12+'Summary P&amp;L'!$D$1-1):OFFSET(IS_Data!D169,0,(-2018+'Summary P&amp;L'!$D$6-1)*12+'Summary P&amp;L'!$D$2-1))</f>
        <v>724</v>
      </c>
      <c r="F169" s="91" t="str">
        <f>IFERROR(IF(VLOOKUP(IS_Data!B169,'Summary P&amp;L'!$Q$9:$S$15,3,FALSE)="Yes",IS_Data!B169,"No"),"No")</f>
        <v>perry_hall</v>
      </c>
    </row>
    <row r="170" spans="1:6" x14ac:dyDescent="0.5">
      <c r="A170" t="str">
        <f>+IS_Data!C170</f>
        <v>actuals</v>
      </c>
      <c r="B170" s="91" t="str">
        <f>IF(F170="No","",IF('Summary P&amp;L'!$F$4="Libs Rollup","Libs Rollup",F170))</f>
        <v>maple_lawn</v>
      </c>
      <c r="C170" t="str">
        <f>+IS_Data!A170</f>
        <v>Donations</v>
      </c>
      <c r="D170">
        <f ca="1">SUM(OFFSET(IS_Data!D170,0,(-2018+'Summary P&amp;L'!$D$6)*12+'Summary P&amp;L'!$D$1-1):OFFSET(IS_Data!D170,0,(-2018+'Summary P&amp;L'!$D$6)*12+'Summary P&amp;L'!$D$2-1))</f>
        <v>275</v>
      </c>
      <c r="E170">
        <f ca="1">SUM(OFFSET(IS_Data!D170,0,(-2018+'Summary P&amp;L'!$D$6-1)*12+'Summary P&amp;L'!$D$1-1):OFFSET(IS_Data!D170,0,(-2018+'Summary P&amp;L'!$D$6-1)*12+'Summary P&amp;L'!$D$2-1))</f>
        <v>580</v>
      </c>
      <c r="F170" s="91" t="str">
        <f>IFERROR(IF(VLOOKUP(IS_Data!B170,'Summary P&amp;L'!$Q$9:$S$15,3,FALSE)="Yes",IS_Data!B170,"No"),"No")</f>
        <v>maple_lawn</v>
      </c>
    </row>
    <row r="171" spans="1:6" x14ac:dyDescent="0.5">
      <c r="A171" t="str">
        <f>+IS_Data!C171</f>
        <v>budget</v>
      </c>
      <c r="B171" s="91" t="str">
        <f>IF(F171="No","",IF('Summary P&amp;L'!$F$4="Libs Rollup","Libs Rollup",F171))</f>
        <v>maple_lawn</v>
      </c>
      <c r="C171" t="str">
        <f>+IS_Data!A171</f>
        <v>Donations</v>
      </c>
      <c r="D171">
        <f ca="1">SUM(OFFSET(IS_Data!D171,0,(-2018+'Summary P&amp;L'!$D$6)*12+'Summary P&amp;L'!$D$1-1):OFFSET(IS_Data!D171,0,(-2018+'Summary P&amp;L'!$D$6)*12+'Summary P&amp;L'!$D$2-1))</f>
        <v>300</v>
      </c>
      <c r="E171">
        <f ca="1">SUM(OFFSET(IS_Data!D171,0,(-2018+'Summary P&amp;L'!$D$6-1)*12+'Summary P&amp;L'!$D$1-1):OFFSET(IS_Data!D171,0,(-2018+'Summary P&amp;L'!$D$6-1)*12+'Summary P&amp;L'!$D$2-1))</f>
        <v>0</v>
      </c>
      <c r="F171" s="91" t="str">
        <f>IFERROR(IF(VLOOKUP(IS_Data!B171,'Summary P&amp;L'!$Q$9:$S$15,3,FALSE)="Yes",IS_Data!B171,"No"),"No")</f>
        <v>maple_lawn</v>
      </c>
    </row>
    <row r="172" spans="1:6" x14ac:dyDescent="0.5">
      <c r="A172" t="str">
        <f>+IS_Data!C172</f>
        <v>actuals</v>
      </c>
      <c r="B172" s="91" t="str">
        <f>IF(F172="No","",IF('Summary P&amp;L'!$F$4="Libs Rollup","Libs Rollup",F172))</f>
        <v>perry_hall</v>
      </c>
      <c r="C172" t="str">
        <f>+IS_Data!A172</f>
        <v>Donations</v>
      </c>
      <c r="D172">
        <f ca="1">SUM(OFFSET(IS_Data!D172,0,(-2018+'Summary P&amp;L'!$D$6)*12+'Summary P&amp;L'!$D$1-1):OFFSET(IS_Data!D172,0,(-2018+'Summary P&amp;L'!$D$6)*12+'Summary P&amp;L'!$D$2-1))</f>
        <v>1225</v>
      </c>
      <c r="E172">
        <f ca="1">SUM(OFFSET(IS_Data!D172,0,(-2018+'Summary P&amp;L'!$D$6-1)*12+'Summary P&amp;L'!$D$1-1):OFFSET(IS_Data!D172,0,(-2018+'Summary P&amp;L'!$D$6-1)*12+'Summary P&amp;L'!$D$2-1))</f>
        <v>800</v>
      </c>
      <c r="F172" s="91" t="str">
        <f>IFERROR(IF(VLOOKUP(IS_Data!B172,'Summary P&amp;L'!$Q$9:$S$15,3,FALSE)="Yes",IS_Data!B172,"No"),"No")</f>
        <v>perry_hall</v>
      </c>
    </row>
    <row r="173" spans="1:6" x14ac:dyDescent="0.5">
      <c r="A173" t="str">
        <f>+IS_Data!C173</f>
        <v>Budget</v>
      </c>
      <c r="B173" s="91" t="str">
        <f>IF(F173="No","",IF('Summary P&amp;L'!$F$4="Libs Rollup","Libs Rollup",F173))</f>
        <v>perry_hall</v>
      </c>
      <c r="C173" t="str">
        <f>+IS_Data!A173</f>
        <v>Donations</v>
      </c>
      <c r="D173">
        <f ca="1">SUM(OFFSET(IS_Data!D173,0,(-2018+'Summary P&amp;L'!$D$6)*12+'Summary P&amp;L'!$D$1-1):OFFSET(IS_Data!D173,0,(-2018+'Summary P&amp;L'!$D$6)*12+'Summary P&amp;L'!$D$2-1))</f>
        <v>500</v>
      </c>
      <c r="E173">
        <f ca="1">SUM(OFFSET(IS_Data!D173,0,(-2018+'Summary P&amp;L'!$D$6-1)*12+'Summary P&amp;L'!$D$1-1):OFFSET(IS_Data!D173,0,(-2018+'Summary P&amp;L'!$D$6-1)*12+'Summary P&amp;L'!$D$2-1))</f>
        <v>0</v>
      </c>
      <c r="F173" s="91" t="str">
        <f>IFERROR(IF(VLOOKUP(IS_Data!B173,'Summary P&amp;L'!$Q$9:$S$15,3,FALSE)="Yes",IS_Data!B173,"No"),"No")</f>
        <v>perry_hall</v>
      </c>
    </row>
    <row r="174" spans="1:6" x14ac:dyDescent="0.5">
      <c r="A174" t="str">
        <f>+IS_Data!C174</f>
        <v>actuals</v>
      </c>
      <c r="B174" s="91" t="str">
        <f>IF(F174="No","",IF('Summary P&amp;L'!$F$4="Libs Rollup","Libs Rollup",F174))</f>
        <v>maple_lawn</v>
      </c>
      <c r="C174" t="str">
        <f>+IS_Data!A174</f>
        <v>Dues and Subscriptions</v>
      </c>
      <c r="D174">
        <f ca="1">SUM(OFFSET(IS_Data!D174,0,(-2018+'Summary P&amp;L'!$D$6)*12+'Summary P&amp;L'!$D$1-1):OFFSET(IS_Data!D174,0,(-2018+'Summary P&amp;L'!$D$6)*12+'Summary P&amp;L'!$D$2-1))</f>
        <v>0</v>
      </c>
      <c r="E174">
        <f ca="1">SUM(OFFSET(IS_Data!D174,0,(-2018+'Summary P&amp;L'!$D$6-1)*12+'Summary P&amp;L'!$D$1-1):OFFSET(IS_Data!D174,0,(-2018+'Summary P&amp;L'!$D$6-1)*12+'Summary P&amp;L'!$D$2-1))</f>
        <v>0</v>
      </c>
      <c r="F174" s="91" t="str">
        <f>IFERROR(IF(VLOOKUP(IS_Data!B174,'Summary P&amp;L'!$Q$9:$S$15,3,FALSE)="Yes",IS_Data!B174,"No"),"No")</f>
        <v>maple_lawn</v>
      </c>
    </row>
    <row r="175" spans="1:6" x14ac:dyDescent="0.5">
      <c r="A175" t="str">
        <f>+IS_Data!C175</f>
        <v>budget</v>
      </c>
      <c r="B175" s="91" t="str">
        <f>IF(F175="No","",IF('Summary P&amp;L'!$F$4="Libs Rollup","Libs Rollup",F175))</f>
        <v>maple_lawn</v>
      </c>
      <c r="C175" t="str">
        <f>+IS_Data!A175</f>
        <v>Dues and Subscriptions</v>
      </c>
      <c r="D175">
        <f ca="1">SUM(OFFSET(IS_Data!D175,0,(-2018+'Summary P&amp;L'!$D$6)*12+'Summary P&amp;L'!$D$1-1):OFFSET(IS_Data!D175,0,(-2018+'Summary P&amp;L'!$D$6)*12+'Summary P&amp;L'!$D$2-1))</f>
        <v>125</v>
      </c>
      <c r="E175">
        <f ca="1">SUM(OFFSET(IS_Data!D175,0,(-2018+'Summary P&amp;L'!$D$6-1)*12+'Summary P&amp;L'!$D$1-1):OFFSET(IS_Data!D175,0,(-2018+'Summary P&amp;L'!$D$6-1)*12+'Summary P&amp;L'!$D$2-1))</f>
        <v>0</v>
      </c>
      <c r="F175" s="91" t="str">
        <f>IFERROR(IF(VLOOKUP(IS_Data!B175,'Summary P&amp;L'!$Q$9:$S$15,3,FALSE)="Yes",IS_Data!B175,"No"),"No")</f>
        <v>maple_lawn</v>
      </c>
    </row>
    <row r="176" spans="1:6" x14ac:dyDescent="0.5">
      <c r="A176" t="str">
        <f>+IS_Data!C176</f>
        <v>actuals</v>
      </c>
      <c r="B176" s="91" t="str">
        <f>IF(F176="No","",IF('Summary P&amp;L'!$F$4="Libs Rollup","Libs Rollup",F176))</f>
        <v>perry_hall</v>
      </c>
      <c r="C176" t="str">
        <f>+IS_Data!A176</f>
        <v>Dues and Subscriptions</v>
      </c>
      <c r="D176">
        <f ca="1">SUM(OFFSET(IS_Data!D176,0,(-2018+'Summary P&amp;L'!$D$6)*12+'Summary P&amp;L'!$D$1-1):OFFSET(IS_Data!D176,0,(-2018+'Summary P&amp;L'!$D$6)*12+'Summary P&amp;L'!$D$2-1))</f>
        <v>365</v>
      </c>
      <c r="E176">
        <f ca="1">SUM(OFFSET(IS_Data!D176,0,(-2018+'Summary P&amp;L'!$D$6-1)*12+'Summary P&amp;L'!$D$1-1):OFFSET(IS_Data!D176,0,(-2018+'Summary P&amp;L'!$D$6-1)*12+'Summary P&amp;L'!$D$2-1))</f>
        <v>0</v>
      </c>
      <c r="F176" s="91" t="str">
        <f>IFERROR(IF(VLOOKUP(IS_Data!B176,'Summary P&amp;L'!$Q$9:$S$15,3,FALSE)="Yes",IS_Data!B176,"No"),"No")</f>
        <v>perry_hall</v>
      </c>
    </row>
    <row r="177" spans="1:6" x14ac:dyDescent="0.5">
      <c r="A177" t="str">
        <f>+IS_Data!C177</f>
        <v>Budget</v>
      </c>
      <c r="B177" s="91" t="str">
        <f>IF(F177="No","",IF('Summary P&amp;L'!$F$4="Libs Rollup","Libs Rollup",F177))</f>
        <v>perry_hall</v>
      </c>
      <c r="C177" t="str">
        <f>+IS_Data!A177</f>
        <v>Dues and Subscriptions</v>
      </c>
      <c r="D177">
        <f ca="1">SUM(OFFSET(IS_Data!D177,0,(-2018+'Summary P&amp;L'!$D$6)*12+'Summary P&amp;L'!$D$1-1):OFFSET(IS_Data!D177,0,(-2018+'Summary P&amp;L'!$D$6)*12+'Summary P&amp;L'!$D$2-1))</f>
        <v>300</v>
      </c>
      <c r="E177">
        <f ca="1">SUM(OFFSET(IS_Data!D177,0,(-2018+'Summary P&amp;L'!$D$6-1)*12+'Summary P&amp;L'!$D$1-1):OFFSET(IS_Data!D177,0,(-2018+'Summary P&amp;L'!$D$6-1)*12+'Summary P&amp;L'!$D$2-1))</f>
        <v>0</v>
      </c>
      <c r="F177" s="91" t="str">
        <f>IFERROR(IF(VLOOKUP(IS_Data!B177,'Summary P&amp;L'!$Q$9:$S$15,3,FALSE)="Yes",IS_Data!B177,"No"),"No")</f>
        <v>perry_hall</v>
      </c>
    </row>
    <row r="178" spans="1:6" x14ac:dyDescent="0.5">
      <c r="A178" t="str">
        <f>+IS_Data!C178</f>
        <v>Actuals</v>
      </c>
      <c r="B178" s="91" t="str">
        <f>IF(F178="No","",IF('Summary P&amp;L'!$F$4="Libs Rollup","Libs Rollup",F178))</f>
        <v>maple_lawn</v>
      </c>
      <c r="C178" t="str">
        <f>+IS_Data!A178</f>
        <v>Employee Discounts</v>
      </c>
      <c r="D178">
        <f ca="1">SUM(OFFSET(IS_Data!D178,0,(-2018+'Summary P&amp;L'!$D$6)*12+'Summary P&amp;L'!$D$1-1):OFFSET(IS_Data!D178,0,(-2018+'Summary P&amp;L'!$D$6)*12+'Summary P&amp;L'!$D$2-1))</f>
        <v>276</v>
      </c>
      <c r="E178">
        <f ca="1">SUM(OFFSET(IS_Data!D178,0,(-2018+'Summary P&amp;L'!$D$6-1)*12+'Summary P&amp;L'!$D$1-1):OFFSET(IS_Data!D178,0,(-2018+'Summary P&amp;L'!$D$6-1)*12+'Summary P&amp;L'!$D$2-1))</f>
        <v>0</v>
      </c>
      <c r="F178" s="91" t="str">
        <f>IFERROR(IF(VLOOKUP(IS_Data!B178,'Summary P&amp;L'!$Q$9:$S$15,3,FALSE)="Yes",IS_Data!B178,"No"),"No")</f>
        <v>maple_lawn</v>
      </c>
    </row>
    <row r="179" spans="1:6" x14ac:dyDescent="0.5">
      <c r="A179" t="str">
        <f>+IS_Data!C179</f>
        <v>Budget</v>
      </c>
      <c r="B179" s="91" t="str">
        <f>IF(F179="No","",IF('Summary P&amp;L'!$F$4="Libs Rollup","Libs Rollup",F179))</f>
        <v>maple_lawn</v>
      </c>
      <c r="C179" t="str">
        <f>+IS_Data!A179</f>
        <v>Employee Discounts</v>
      </c>
      <c r="D179">
        <f ca="1">SUM(OFFSET(IS_Data!D179,0,(-2018+'Summary P&amp;L'!$D$6)*12+'Summary P&amp;L'!$D$1-1):OFFSET(IS_Data!D179,0,(-2018+'Summary P&amp;L'!$D$6)*12+'Summary P&amp;L'!$D$2-1))</f>
        <v>1245.4949999999999</v>
      </c>
      <c r="E179">
        <f ca="1">SUM(OFFSET(IS_Data!D179,0,(-2018+'Summary P&amp;L'!$D$6-1)*12+'Summary P&amp;L'!$D$1-1):OFFSET(IS_Data!D179,0,(-2018+'Summary P&amp;L'!$D$6-1)*12+'Summary P&amp;L'!$D$2-1))</f>
        <v>0</v>
      </c>
      <c r="F179" s="91" t="str">
        <f>IFERROR(IF(VLOOKUP(IS_Data!B179,'Summary P&amp;L'!$Q$9:$S$15,3,FALSE)="Yes",IS_Data!B179,"No"),"No")</f>
        <v>maple_lawn</v>
      </c>
    </row>
    <row r="180" spans="1:6" x14ac:dyDescent="0.5">
      <c r="A180" t="str">
        <f>+IS_Data!C180</f>
        <v>Q2 Forecast</v>
      </c>
      <c r="B180" s="91" t="str">
        <f>IF(F180="No","",IF('Summary P&amp;L'!$F$4="Libs Rollup","Libs Rollup",F180))</f>
        <v>maple_lawn</v>
      </c>
      <c r="C180" t="str">
        <f>+IS_Data!A180</f>
        <v>Employee Discounts</v>
      </c>
      <c r="D180">
        <f ca="1">SUM(OFFSET(IS_Data!D180,0,(-2018+'Summary P&amp;L'!$D$6)*12+'Summary P&amp;L'!$D$1-1):OFFSET(IS_Data!D180,0,(-2018+'Summary P&amp;L'!$D$6)*12+'Summary P&amp;L'!$D$2-1))</f>
        <v>276</v>
      </c>
      <c r="E180">
        <f ca="1">SUM(OFFSET(IS_Data!D180,0,(-2018+'Summary P&amp;L'!$D$6-1)*12+'Summary P&amp;L'!$D$1-1):OFFSET(IS_Data!D180,0,(-2018+'Summary P&amp;L'!$D$6-1)*12+'Summary P&amp;L'!$D$2-1))</f>
        <v>0</v>
      </c>
      <c r="F180" s="91" t="str">
        <f>IFERROR(IF(VLOOKUP(IS_Data!B180,'Summary P&amp;L'!$Q$9:$S$15,3,FALSE)="Yes",IS_Data!B180,"No"),"No")</f>
        <v>maple_lawn</v>
      </c>
    </row>
    <row r="181" spans="1:6" x14ac:dyDescent="0.5">
      <c r="A181" t="str">
        <f>+IS_Data!C181</f>
        <v>Q3 Forecast</v>
      </c>
      <c r="B181" s="91" t="str">
        <f>IF(F181="No","",IF('Summary P&amp;L'!$F$4="Libs Rollup","Libs Rollup",F181))</f>
        <v>maple_lawn</v>
      </c>
      <c r="C181" t="str">
        <f>+IS_Data!A181</f>
        <v>Employee Discounts</v>
      </c>
      <c r="D181">
        <f ca="1">SUM(OFFSET(IS_Data!D181,0,(-2018+'Summary P&amp;L'!$D$6)*12+'Summary P&amp;L'!$D$1-1):OFFSET(IS_Data!D181,0,(-2018+'Summary P&amp;L'!$D$6)*12+'Summary P&amp;L'!$D$2-1))</f>
        <v>276</v>
      </c>
      <c r="E181">
        <f ca="1">SUM(OFFSET(IS_Data!D181,0,(-2018+'Summary P&amp;L'!$D$6-1)*12+'Summary P&amp;L'!$D$1-1):OFFSET(IS_Data!D181,0,(-2018+'Summary P&amp;L'!$D$6-1)*12+'Summary P&amp;L'!$D$2-1))</f>
        <v>0</v>
      </c>
      <c r="F181" s="91" t="str">
        <f>IFERROR(IF(VLOOKUP(IS_Data!B181,'Summary P&amp;L'!$Q$9:$S$15,3,FALSE)="Yes",IS_Data!B181,"No"),"No")</f>
        <v>maple_lawn</v>
      </c>
    </row>
    <row r="182" spans="1:6" x14ac:dyDescent="0.5">
      <c r="A182" t="str">
        <f>+IS_Data!C182</f>
        <v>Q4 Forecast</v>
      </c>
      <c r="B182" s="91" t="str">
        <f>IF(F182="No","",IF('Summary P&amp;L'!$F$4="Libs Rollup","Libs Rollup",F182))</f>
        <v>maple_lawn</v>
      </c>
      <c r="C182" t="str">
        <f>+IS_Data!A182</f>
        <v>Employee Discounts</v>
      </c>
      <c r="D182">
        <f ca="1">SUM(OFFSET(IS_Data!D182,0,(-2018+'Summary P&amp;L'!$D$6)*12+'Summary P&amp;L'!$D$1-1):OFFSET(IS_Data!D182,0,(-2018+'Summary P&amp;L'!$D$6)*12+'Summary P&amp;L'!$D$2-1))</f>
        <v>276</v>
      </c>
      <c r="E182">
        <f ca="1">SUM(OFFSET(IS_Data!D182,0,(-2018+'Summary P&amp;L'!$D$6-1)*12+'Summary P&amp;L'!$D$1-1):OFFSET(IS_Data!D182,0,(-2018+'Summary P&amp;L'!$D$6-1)*12+'Summary P&amp;L'!$D$2-1))</f>
        <v>0</v>
      </c>
      <c r="F182" s="91" t="str">
        <f>IFERROR(IF(VLOOKUP(IS_Data!B182,'Summary P&amp;L'!$Q$9:$S$15,3,FALSE)="Yes",IS_Data!B182,"No"),"No")</f>
        <v>maple_lawn</v>
      </c>
    </row>
    <row r="183" spans="1:6" x14ac:dyDescent="0.5">
      <c r="A183" t="str">
        <f>+IS_Data!C183</f>
        <v>Actuals</v>
      </c>
      <c r="B183" s="91" t="str">
        <f>IF(F183="No","",IF('Summary P&amp;L'!$F$4="Libs Rollup","Libs Rollup",F183))</f>
        <v>perry_hall</v>
      </c>
      <c r="C183" t="str">
        <f>+IS_Data!A183</f>
        <v>Employee Discounts</v>
      </c>
      <c r="D183">
        <f ca="1">SUM(OFFSET(IS_Data!D183,0,(-2018+'Summary P&amp;L'!$D$6)*12+'Summary P&amp;L'!$D$1-1):OFFSET(IS_Data!D183,0,(-2018+'Summary P&amp;L'!$D$6)*12+'Summary P&amp;L'!$D$2-1))</f>
        <v>480</v>
      </c>
      <c r="E183">
        <f ca="1">SUM(OFFSET(IS_Data!D183,0,(-2018+'Summary P&amp;L'!$D$6-1)*12+'Summary P&amp;L'!$D$1-1):OFFSET(IS_Data!D183,0,(-2018+'Summary P&amp;L'!$D$6-1)*12+'Summary P&amp;L'!$D$2-1))</f>
        <v>0</v>
      </c>
      <c r="F183" s="91" t="str">
        <f>IFERROR(IF(VLOOKUP(IS_Data!B183,'Summary P&amp;L'!$Q$9:$S$15,3,FALSE)="Yes",IS_Data!B183,"No"),"No")</f>
        <v>perry_hall</v>
      </c>
    </row>
    <row r="184" spans="1:6" x14ac:dyDescent="0.5">
      <c r="A184" t="str">
        <f>+IS_Data!C184</f>
        <v>Budget</v>
      </c>
      <c r="B184" s="91" t="str">
        <f>IF(F184="No","",IF('Summary P&amp;L'!$F$4="Libs Rollup","Libs Rollup",F184))</f>
        <v>perry_hall</v>
      </c>
      <c r="C184" t="str">
        <f>+IS_Data!A184</f>
        <v>Employee Discounts</v>
      </c>
      <c r="D184">
        <f ca="1">SUM(OFFSET(IS_Data!D184,0,(-2018+'Summary P&amp;L'!$D$6)*12+'Summary P&amp;L'!$D$1-1):OFFSET(IS_Data!D184,0,(-2018+'Summary P&amp;L'!$D$6)*12+'Summary P&amp;L'!$D$2-1))</f>
        <v>0</v>
      </c>
      <c r="E184">
        <f ca="1">SUM(OFFSET(IS_Data!D184,0,(-2018+'Summary P&amp;L'!$D$6-1)*12+'Summary P&amp;L'!$D$1-1):OFFSET(IS_Data!D184,0,(-2018+'Summary P&amp;L'!$D$6-1)*12+'Summary P&amp;L'!$D$2-1))</f>
        <v>0</v>
      </c>
      <c r="F184" s="91" t="str">
        <f>IFERROR(IF(VLOOKUP(IS_Data!B184,'Summary P&amp;L'!$Q$9:$S$15,3,FALSE)="Yes",IS_Data!B184,"No"),"No")</f>
        <v>perry_hall</v>
      </c>
    </row>
    <row r="185" spans="1:6" x14ac:dyDescent="0.5">
      <c r="A185" t="str">
        <f>+IS_Data!C185</f>
        <v>Q2 Forecast</v>
      </c>
      <c r="B185" s="91" t="str">
        <f>IF(F185="No","",IF('Summary P&amp;L'!$F$4="Libs Rollup","Libs Rollup",F185))</f>
        <v>perry_hall</v>
      </c>
      <c r="C185" t="str">
        <f>+IS_Data!A185</f>
        <v>Employee Discounts</v>
      </c>
      <c r="D185">
        <f ca="1">SUM(OFFSET(IS_Data!D185,0,(-2018+'Summary P&amp;L'!$D$6)*12+'Summary P&amp;L'!$D$1-1):OFFSET(IS_Data!D185,0,(-2018+'Summary P&amp;L'!$D$6)*12+'Summary P&amp;L'!$D$2-1))</f>
        <v>480</v>
      </c>
      <c r="E185">
        <f ca="1">SUM(OFFSET(IS_Data!D185,0,(-2018+'Summary P&amp;L'!$D$6-1)*12+'Summary P&amp;L'!$D$1-1):OFFSET(IS_Data!D185,0,(-2018+'Summary P&amp;L'!$D$6-1)*12+'Summary P&amp;L'!$D$2-1))</f>
        <v>0</v>
      </c>
      <c r="F185" s="91" t="str">
        <f>IFERROR(IF(VLOOKUP(IS_Data!B185,'Summary P&amp;L'!$Q$9:$S$15,3,FALSE)="Yes",IS_Data!B185,"No"),"No")</f>
        <v>perry_hall</v>
      </c>
    </row>
    <row r="186" spans="1:6" x14ac:dyDescent="0.5">
      <c r="A186" t="str">
        <f>+IS_Data!C186</f>
        <v>Q3 Forecast</v>
      </c>
      <c r="B186" s="91" t="str">
        <f>IF(F186="No","",IF('Summary P&amp;L'!$F$4="Libs Rollup","Libs Rollup",F186))</f>
        <v>perry_hall</v>
      </c>
      <c r="C186" t="str">
        <f>+IS_Data!A186</f>
        <v>Employee Discounts</v>
      </c>
      <c r="D186">
        <f ca="1">SUM(OFFSET(IS_Data!D186,0,(-2018+'Summary P&amp;L'!$D$6)*12+'Summary P&amp;L'!$D$1-1):OFFSET(IS_Data!D186,0,(-2018+'Summary P&amp;L'!$D$6)*12+'Summary P&amp;L'!$D$2-1))</f>
        <v>480</v>
      </c>
      <c r="E186">
        <f ca="1">SUM(OFFSET(IS_Data!D186,0,(-2018+'Summary P&amp;L'!$D$6-1)*12+'Summary P&amp;L'!$D$1-1):OFFSET(IS_Data!D186,0,(-2018+'Summary P&amp;L'!$D$6-1)*12+'Summary P&amp;L'!$D$2-1))</f>
        <v>0</v>
      </c>
      <c r="F186" s="91" t="str">
        <f>IFERROR(IF(VLOOKUP(IS_Data!B186,'Summary P&amp;L'!$Q$9:$S$15,3,FALSE)="Yes",IS_Data!B186,"No"),"No")</f>
        <v>perry_hall</v>
      </c>
    </row>
    <row r="187" spans="1:6" x14ac:dyDescent="0.5">
      <c r="A187" t="str">
        <f>+IS_Data!C187</f>
        <v>Q4 Forecast</v>
      </c>
      <c r="B187" s="91" t="str">
        <f>IF(F187="No","",IF('Summary P&amp;L'!$F$4="Libs Rollup","Libs Rollup",F187))</f>
        <v>perry_hall</v>
      </c>
      <c r="C187" t="str">
        <f>+IS_Data!A187</f>
        <v>Employee Discounts</v>
      </c>
      <c r="D187">
        <f ca="1">SUM(OFFSET(IS_Data!D187,0,(-2018+'Summary P&amp;L'!$D$6)*12+'Summary P&amp;L'!$D$1-1):OFFSET(IS_Data!D187,0,(-2018+'Summary P&amp;L'!$D$6)*12+'Summary P&amp;L'!$D$2-1))</f>
        <v>480</v>
      </c>
      <c r="E187">
        <f ca="1">SUM(OFFSET(IS_Data!D187,0,(-2018+'Summary P&amp;L'!$D$6-1)*12+'Summary P&amp;L'!$D$1-1):OFFSET(IS_Data!D187,0,(-2018+'Summary P&amp;L'!$D$6-1)*12+'Summary P&amp;L'!$D$2-1))</f>
        <v>0</v>
      </c>
      <c r="F187" s="91" t="str">
        <f>IFERROR(IF(VLOOKUP(IS_Data!B187,'Summary P&amp;L'!$Q$9:$S$15,3,FALSE)="Yes",IS_Data!B187,"No"),"No")</f>
        <v>perry_hall</v>
      </c>
    </row>
    <row r="188" spans="1:6" x14ac:dyDescent="0.5">
      <c r="A188" t="str">
        <f>+IS_Data!C188</f>
        <v>actuals</v>
      </c>
      <c r="B188" s="91" t="str">
        <f>IF(F188="No","",IF('Summary P&amp;L'!$F$4="Libs Rollup","Libs Rollup",F188))</f>
        <v>maple_lawn</v>
      </c>
      <c r="C188" t="str">
        <f>+IS_Data!A188</f>
        <v>Employee Incentives</v>
      </c>
      <c r="D188">
        <f ca="1">SUM(OFFSET(IS_Data!D188,0,(-2018+'Summary P&amp;L'!$D$6)*12+'Summary P&amp;L'!$D$1-1):OFFSET(IS_Data!D188,0,(-2018+'Summary P&amp;L'!$D$6)*12+'Summary P&amp;L'!$D$2-1))</f>
        <v>2382</v>
      </c>
      <c r="E188">
        <f ca="1">SUM(OFFSET(IS_Data!D188,0,(-2018+'Summary P&amp;L'!$D$6-1)*12+'Summary P&amp;L'!$D$1-1):OFFSET(IS_Data!D188,0,(-2018+'Summary P&amp;L'!$D$6-1)*12+'Summary P&amp;L'!$D$2-1))</f>
        <v>1751</v>
      </c>
      <c r="F188" s="91" t="str">
        <f>IFERROR(IF(VLOOKUP(IS_Data!B188,'Summary P&amp;L'!$Q$9:$S$15,3,FALSE)="Yes",IS_Data!B188,"No"),"No")</f>
        <v>maple_lawn</v>
      </c>
    </row>
    <row r="189" spans="1:6" x14ac:dyDescent="0.5">
      <c r="A189" t="str">
        <f>+IS_Data!C189</f>
        <v>budget</v>
      </c>
      <c r="B189" s="91" t="str">
        <f>IF(F189="No","",IF('Summary P&amp;L'!$F$4="Libs Rollup","Libs Rollup",F189))</f>
        <v>maple_lawn</v>
      </c>
      <c r="C189" t="str">
        <f>+IS_Data!A189</f>
        <v>Employee Incentives</v>
      </c>
      <c r="D189">
        <f ca="1">SUM(OFFSET(IS_Data!D189,0,(-2018+'Summary P&amp;L'!$D$6)*12+'Summary P&amp;L'!$D$1-1):OFFSET(IS_Data!D189,0,(-2018+'Summary P&amp;L'!$D$6)*12+'Summary P&amp;L'!$D$2-1))</f>
        <v>0</v>
      </c>
      <c r="E189">
        <f ca="1">SUM(OFFSET(IS_Data!D189,0,(-2018+'Summary P&amp;L'!$D$6-1)*12+'Summary P&amp;L'!$D$1-1):OFFSET(IS_Data!D189,0,(-2018+'Summary P&amp;L'!$D$6-1)*12+'Summary P&amp;L'!$D$2-1))</f>
        <v>0</v>
      </c>
      <c r="F189" s="91" t="str">
        <f>IFERROR(IF(VLOOKUP(IS_Data!B189,'Summary P&amp;L'!$Q$9:$S$15,3,FALSE)="Yes",IS_Data!B189,"No"),"No")</f>
        <v>maple_lawn</v>
      </c>
    </row>
    <row r="190" spans="1:6" x14ac:dyDescent="0.5">
      <c r="A190" t="str">
        <f>+IS_Data!C190</f>
        <v>actuals</v>
      </c>
      <c r="B190" s="91" t="str">
        <f>IF(F190="No","",IF('Summary P&amp;L'!$F$4="Libs Rollup","Libs Rollup",F190))</f>
        <v>perry_hall</v>
      </c>
      <c r="C190" t="str">
        <f>+IS_Data!A190</f>
        <v>Employee Incentives</v>
      </c>
      <c r="D190">
        <f ca="1">SUM(OFFSET(IS_Data!D190,0,(-2018+'Summary P&amp;L'!$D$6)*12+'Summary P&amp;L'!$D$1-1):OFFSET(IS_Data!D190,0,(-2018+'Summary P&amp;L'!$D$6)*12+'Summary P&amp;L'!$D$2-1))</f>
        <v>3941</v>
      </c>
      <c r="E190">
        <f ca="1">SUM(OFFSET(IS_Data!D190,0,(-2018+'Summary P&amp;L'!$D$6-1)*12+'Summary P&amp;L'!$D$1-1):OFFSET(IS_Data!D190,0,(-2018+'Summary P&amp;L'!$D$6-1)*12+'Summary P&amp;L'!$D$2-1))</f>
        <v>2182</v>
      </c>
      <c r="F190" s="91" t="str">
        <f>IFERROR(IF(VLOOKUP(IS_Data!B190,'Summary P&amp;L'!$Q$9:$S$15,3,FALSE)="Yes",IS_Data!B190,"No"),"No")</f>
        <v>perry_hall</v>
      </c>
    </row>
    <row r="191" spans="1:6" x14ac:dyDescent="0.5">
      <c r="A191" t="str">
        <f>+IS_Data!C191</f>
        <v>Budget</v>
      </c>
      <c r="B191" s="91" t="str">
        <f>IF(F191="No","",IF('Summary P&amp;L'!$F$4="Libs Rollup","Libs Rollup",F191))</f>
        <v>perry_hall</v>
      </c>
      <c r="C191" t="str">
        <f>+IS_Data!A191</f>
        <v>Employee Incentives</v>
      </c>
      <c r="D191">
        <f ca="1">SUM(OFFSET(IS_Data!D191,0,(-2018+'Summary P&amp;L'!$D$6)*12+'Summary P&amp;L'!$D$1-1):OFFSET(IS_Data!D191,0,(-2018+'Summary P&amp;L'!$D$6)*12+'Summary P&amp;L'!$D$2-1))</f>
        <v>500</v>
      </c>
      <c r="E191">
        <f ca="1">SUM(OFFSET(IS_Data!D191,0,(-2018+'Summary P&amp;L'!$D$6-1)*12+'Summary P&amp;L'!$D$1-1):OFFSET(IS_Data!D191,0,(-2018+'Summary P&amp;L'!$D$6-1)*12+'Summary P&amp;L'!$D$2-1))</f>
        <v>0</v>
      </c>
      <c r="F191" s="91" t="str">
        <f>IFERROR(IF(VLOOKUP(IS_Data!B191,'Summary P&amp;L'!$Q$9:$S$15,3,FALSE)="Yes",IS_Data!B191,"No"),"No")</f>
        <v>perry_hall</v>
      </c>
    </row>
    <row r="192" spans="1:6" x14ac:dyDescent="0.5">
      <c r="A192" t="str">
        <f>+IS_Data!C192</f>
        <v>actuals</v>
      </c>
      <c r="B192" s="91" t="str">
        <f>IF(F192="No","",IF('Summary P&amp;L'!$F$4="Libs Rollup","Libs Rollup",F192))</f>
        <v>maple_lawn</v>
      </c>
      <c r="C192" t="str">
        <f>+IS_Data!A192</f>
        <v>Entertainment</v>
      </c>
      <c r="D192">
        <f ca="1">SUM(OFFSET(IS_Data!D192,0,(-2018+'Summary P&amp;L'!$D$6)*12+'Summary P&amp;L'!$D$1-1):OFFSET(IS_Data!D192,0,(-2018+'Summary P&amp;L'!$D$6)*12+'Summary P&amp;L'!$D$2-1))</f>
        <v>1960</v>
      </c>
      <c r="E192">
        <f ca="1">SUM(OFFSET(IS_Data!D192,0,(-2018+'Summary P&amp;L'!$D$6-1)*12+'Summary P&amp;L'!$D$1-1):OFFSET(IS_Data!D192,0,(-2018+'Summary P&amp;L'!$D$6-1)*12+'Summary P&amp;L'!$D$2-1))</f>
        <v>1760</v>
      </c>
      <c r="F192" s="91" t="str">
        <f>IFERROR(IF(VLOOKUP(IS_Data!B192,'Summary P&amp;L'!$Q$9:$S$15,3,FALSE)="Yes",IS_Data!B192,"No"),"No")</f>
        <v>maple_lawn</v>
      </c>
    </row>
    <row r="193" spans="1:6" x14ac:dyDescent="0.5">
      <c r="A193" t="str">
        <f>+IS_Data!C193</f>
        <v>budget</v>
      </c>
      <c r="B193" s="91" t="str">
        <f>IF(F193="No","",IF('Summary P&amp;L'!$F$4="Libs Rollup","Libs Rollup",F193))</f>
        <v>maple_lawn</v>
      </c>
      <c r="C193" t="str">
        <f>+IS_Data!A193</f>
        <v>Entertainment</v>
      </c>
      <c r="D193">
        <f ca="1">SUM(OFFSET(IS_Data!D193,0,(-2018+'Summary P&amp;L'!$D$6)*12+'Summary P&amp;L'!$D$1-1):OFFSET(IS_Data!D193,0,(-2018+'Summary P&amp;L'!$D$6)*12+'Summary P&amp;L'!$D$2-1))</f>
        <v>2100</v>
      </c>
      <c r="E193">
        <f ca="1">SUM(OFFSET(IS_Data!D193,0,(-2018+'Summary P&amp;L'!$D$6-1)*12+'Summary P&amp;L'!$D$1-1):OFFSET(IS_Data!D193,0,(-2018+'Summary P&amp;L'!$D$6-1)*12+'Summary P&amp;L'!$D$2-1))</f>
        <v>0</v>
      </c>
      <c r="F193" s="91" t="str">
        <f>IFERROR(IF(VLOOKUP(IS_Data!B193,'Summary P&amp;L'!$Q$9:$S$15,3,FALSE)="Yes",IS_Data!B193,"No"),"No")</f>
        <v>maple_lawn</v>
      </c>
    </row>
    <row r="194" spans="1:6" x14ac:dyDescent="0.5">
      <c r="A194" t="str">
        <f>+IS_Data!C194</f>
        <v>actuals</v>
      </c>
      <c r="B194" s="91" t="str">
        <f>IF(F194="No","",IF('Summary P&amp;L'!$F$4="Libs Rollup","Libs Rollup",F194))</f>
        <v>perry_hall</v>
      </c>
      <c r="C194" t="str">
        <f>+IS_Data!A194</f>
        <v>Entertainment</v>
      </c>
      <c r="D194">
        <f ca="1">SUM(OFFSET(IS_Data!D194,0,(-2018+'Summary P&amp;L'!$D$6)*12+'Summary P&amp;L'!$D$1-1):OFFSET(IS_Data!D194,0,(-2018+'Summary P&amp;L'!$D$6)*12+'Summary P&amp;L'!$D$2-1))</f>
        <v>928</v>
      </c>
      <c r="E194">
        <f ca="1">SUM(OFFSET(IS_Data!D194,0,(-2018+'Summary P&amp;L'!$D$6-1)*12+'Summary P&amp;L'!$D$1-1):OFFSET(IS_Data!D194,0,(-2018+'Summary P&amp;L'!$D$6-1)*12+'Summary P&amp;L'!$D$2-1))</f>
        <v>2221</v>
      </c>
      <c r="F194" s="91" t="str">
        <f>IFERROR(IF(VLOOKUP(IS_Data!B194,'Summary P&amp;L'!$Q$9:$S$15,3,FALSE)="Yes",IS_Data!B194,"No"),"No")</f>
        <v>perry_hall</v>
      </c>
    </row>
    <row r="195" spans="1:6" x14ac:dyDescent="0.5">
      <c r="A195" t="str">
        <f>+IS_Data!C195</f>
        <v>Budget</v>
      </c>
      <c r="B195" s="91" t="str">
        <f>IF(F195="No","",IF('Summary P&amp;L'!$F$4="Libs Rollup","Libs Rollup",F195))</f>
        <v>perry_hall</v>
      </c>
      <c r="C195" t="str">
        <f>+IS_Data!A195</f>
        <v>Entertainment</v>
      </c>
      <c r="D195">
        <f ca="1">SUM(OFFSET(IS_Data!D195,0,(-2018+'Summary P&amp;L'!$D$6)*12+'Summary P&amp;L'!$D$1-1):OFFSET(IS_Data!D195,0,(-2018+'Summary P&amp;L'!$D$6)*12+'Summary P&amp;L'!$D$2-1))</f>
        <v>1100</v>
      </c>
      <c r="E195">
        <f ca="1">SUM(OFFSET(IS_Data!D195,0,(-2018+'Summary P&amp;L'!$D$6-1)*12+'Summary P&amp;L'!$D$1-1):OFFSET(IS_Data!D195,0,(-2018+'Summary P&amp;L'!$D$6-1)*12+'Summary P&amp;L'!$D$2-1))</f>
        <v>0</v>
      </c>
      <c r="F195" s="91" t="str">
        <f>IFERROR(IF(VLOOKUP(IS_Data!B195,'Summary P&amp;L'!$Q$9:$S$15,3,FALSE)="Yes",IS_Data!B195,"No"),"No")</f>
        <v>perry_hall</v>
      </c>
    </row>
    <row r="196" spans="1:6" x14ac:dyDescent="0.5">
      <c r="A196" t="str">
        <f>+IS_Data!C196</f>
        <v>actuals</v>
      </c>
      <c r="B196" s="91" t="str">
        <f>IF(F196="No","",IF('Summary P&amp;L'!$F$4="Libs Rollup","Libs Rollup",F196))</f>
        <v>maple_lawn</v>
      </c>
      <c r="C196" t="str">
        <f>+IS_Data!A196</f>
        <v>Equipment Repair</v>
      </c>
      <c r="D196">
        <f ca="1">SUM(OFFSET(IS_Data!D196,0,(-2018+'Summary P&amp;L'!$D$6)*12+'Summary P&amp;L'!$D$1-1):OFFSET(IS_Data!D196,0,(-2018+'Summary P&amp;L'!$D$6)*12+'Summary P&amp;L'!$D$2-1))</f>
        <v>660</v>
      </c>
      <c r="E196">
        <f ca="1">SUM(OFFSET(IS_Data!D196,0,(-2018+'Summary P&amp;L'!$D$6-1)*12+'Summary P&amp;L'!$D$1-1):OFFSET(IS_Data!D196,0,(-2018+'Summary P&amp;L'!$D$6-1)*12+'Summary P&amp;L'!$D$2-1))</f>
        <v>2259</v>
      </c>
      <c r="F196" s="91" t="str">
        <f>IFERROR(IF(VLOOKUP(IS_Data!B196,'Summary P&amp;L'!$Q$9:$S$15,3,FALSE)="Yes",IS_Data!B196,"No"),"No")</f>
        <v>maple_lawn</v>
      </c>
    </row>
    <row r="197" spans="1:6" x14ac:dyDescent="0.5">
      <c r="A197" t="str">
        <f>+IS_Data!C197</f>
        <v>actuals</v>
      </c>
      <c r="B197" s="91" t="str">
        <f>IF(F197="No","",IF('Summary P&amp;L'!$F$4="Libs Rollup","Libs Rollup",F197))</f>
        <v>perry_hall</v>
      </c>
      <c r="C197" t="str">
        <f>+IS_Data!A197</f>
        <v>Equipment Repair</v>
      </c>
      <c r="D197">
        <f ca="1">SUM(OFFSET(IS_Data!D197,0,(-2018+'Summary P&amp;L'!$D$6)*12+'Summary P&amp;L'!$D$1-1):OFFSET(IS_Data!D197,0,(-2018+'Summary P&amp;L'!$D$6)*12+'Summary P&amp;L'!$D$2-1))</f>
        <v>0</v>
      </c>
      <c r="E197">
        <f ca="1">SUM(OFFSET(IS_Data!D197,0,(-2018+'Summary P&amp;L'!$D$6-1)*12+'Summary P&amp;L'!$D$1-1):OFFSET(IS_Data!D197,0,(-2018+'Summary P&amp;L'!$D$6-1)*12+'Summary P&amp;L'!$D$2-1))</f>
        <v>908</v>
      </c>
      <c r="F197" s="91" t="str">
        <f>IFERROR(IF(VLOOKUP(IS_Data!B197,'Summary P&amp;L'!$Q$9:$S$15,3,FALSE)="Yes",IS_Data!B197,"No"),"No")</f>
        <v>perry_hall</v>
      </c>
    </row>
    <row r="198" spans="1:6" x14ac:dyDescent="0.5">
      <c r="A198">
        <f>+IS_Data!C198</f>
        <v>0</v>
      </c>
      <c r="B198" s="91" t="str">
        <f>IF(F198="No","",IF('Summary P&amp;L'!$F$4="Libs Rollup","Libs Rollup",F198))</f>
        <v/>
      </c>
      <c r="C198" t="str">
        <f>+IS_Data!A198</f>
        <v>Exterminator</v>
      </c>
      <c r="D198">
        <f ca="1">SUM(OFFSET(IS_Data!D198,0,(-2018+'Summary P&amp;L'!$D$6)*12+'Summary P&amp;L'!$D$1-1):OFFSET(IS_Data!D198,0,(-2018+'Summary P&amp;L'!$D$6)*12+'Summary P&amp;L'!$D$2-1))</f>
        <v>0</v>
      </c>
      <c r="E198">
        <f ca="1">SUM(OFFSET(IS_Data!D198,0,(-2018+'Summary P&amp;L'!$D$6-1)*12+'Summary P&amp;L'!$D$1-1):OFFSET(IS_Data!D198,0,(-2018+'Summary P&amp;L'!$D$6-1)*12+'Summary P&amp;L'!$D$2-1))</f>
        <v>0</v>
      </c>
      <c r="F198" s="91" t="str">
        <f>IFERROR(IF(VLOOKUP(IS_Data!B198,'Summary P&amp;L'!$Q$9:$S$15,3,FALSE)="Yes",IS_Data!B198,"No"),"No")</f>
        <v>No</v>
      </c>
    </row>
    <row r="199" spans="1:6" x14ac:dyDescent="0.5">
      <c r="A199" t="str">
        <f>+IS_Data!C199</f>
        <v>actuals</v>
      </c>
      <c r="B199" s="91" t="str">
        <f>IF(F199="No","",IF('Summary P&amp;L'!$F$4="Libs Rollup","Libs Rollup",F199))</f>
        <v>maple_lawn</v>
      </c>
      <c r="C199" t="str">
        <f>+IS_Data!A199</f>
        <v>Exterminator</v>
      </c>
      <c r="D199">
        <f ca="1">SUM(OFFSET(IS_Data!D199,0,(-2018+'Summary P&amp;L'!$D$6)*12+'Summary P&amp;L'!$D$1-1):OFFSET(IS_Data!D199,0,(-2018+'Summary P&amp;L'!$D$6)*12+'Summary P&amp;L'!$D$2-1))</f>
        <v>200</v>
      </c>
      <c r="E199">
        <f ca="1">SUM(OFFSET(IS_Data!D199,0,(-2018+'Summary P&amp;L'!$D$6-1)*12+'Summary P&amp;L'!$D$1-1):OFFSET(IS_Data!D199,0,(-2018+'Summary P&amp;L'!$D$6-1)*12+'Summary P&amp;L'!$D$2-1))</f>
        <v>200</v>
      </c>
      <c r="F199" s="91" t="str">
        <f>IFERROR(IF(VLOOKUP(IS_Data!B199,'Summary P&amp;L'!$Q$9:$S$15,3,FALSE)="Yes",IS_Data!B199,"No"),"No")</f>
        <v>maple_lawn</v>
      </c>
    </row>
    <row r="200" spans="1:6" x14ac:dyDescent="0.5">
      <c r="A200" t="str">
        <f>+IS_Data!C200</f>
        <v>budget</v>
      </c>
      <c r="B200" s="91" t="str">
        <f>IF(F200="No","",IF('Summary P&amp;L'!$F$4="Libs Rollup","Libs Rollup",F200))</f>
        <v>maple_lawn</v>
      </c>
      <c r="C200" t="str">
        <f>+IS_Data!A200</f>
        <v>Exterminator</v>
      </c>
      <c r="D200">
        <f ca="1">SUM(OFFSET(IS_Data!D200,0,(-2018+'Summary P&amp;L'!$D$6)*12+'Summary P&amp;L'!$D$1-1):OFFSET(IS_Data!D200,0,(-2018+'Summary P&amp;L'!$D$6)*12+'Summary P&amp;L'!$D$2-1))</f>
        <v>200</v>
      </c>
      <c r="E200">
        <f ca="1">SUM(OFFSET(IS_Data!D200,0,(-2018+'Summary P&amp;L'!$D$6-1)*12+'Summary P&amp;L'!$D$1-1):OFFSET(IS_Data!D200,0,(-2018+'Summary P&amp;L'!$D$6-1)*12+'Summary P&amp;L'!$D$2-1))</f>
        <v>0</v>
      </c>
      <c r="F200" s="91" t="str">
        <f>IFERROR(IF(VLOOKUP(IS_Data!B200,'Summary P&amp;L'!$Q$9:$S$15,3,FALSE)="Yes",IS_Data!B200,"No"),"No")</f>
        <v>maple_lawn</v>
      </c>
    </row>
    <row r="201" spans="1:6" x14ac:dyDescent="0.5">
      <c r="A201" t="str">
        <f>+IS_Data!C201</f>
        <v>actuals</v>
      </c>
      <c r="B201" s="91" t="str">
        <f>IF(F201="No","",IF('Summary P&amp;L'!$F$4="Libs Rollup","Libs Rollup",F201))</f>
        <v>perry_hall</v>
      </c>
      <c r="C201" t="str">
        <f>+IS_Data!A201</f>
        <v>Exterminator</v>
      </c>
      <c r="D201">
        <f ca="1">SUM(OFFSET(IS_Data!D201,0,(-2018+'Summary P&amp;L'!$D$6)*12+'Summary P&amp;L'!$D$1-1):OFFSET(IS_Data!D201,0,(-2018+'Summary P&amp;L'!$D$6)*12+'Summary P&amp;L'!$D$2-1))</f>
        <v>100</v>
      </c>
      <c r="E201">
        <f ca="1">SUM(OFFSET(IS_Data!D201,0,(-2018+'Summary P&amp;L'!$D$6-1)*12+'Summary P&amp;L'!$D$1-1):OFFSET(IS_Data!D201,0,(-2018+'Summary P&amp;L'!$D$6-1)*12+'Summary P&amp;L'!$D$2-1))</f>
        <v>100</v>
      </c>
      <c r="F201" s="91" t="str">
        <f>IFERROR(IF(VLOOKUP(IS_Data!B201,'Summary P&amp;L'!$Q$9:$S$15,3,FALSE)="Yes",IS_Data!B201,"No"),"No")</f>
        <v>perry_hall</v>
      </c>
    </row>
    <row r="202" spans="1:6" x14ac:dyDescent="0.5">
      <c r="A202" t="str">
        <f>+IS_Data!C202</f>
        <v>Budget</v>
      </c>
      <c r="B202" s="91" t="str">
        <f>IF(F202="No","",IF('Summary P&amp;L'!$F$4="Libs Rollup","Libs Rollup",F202))</f>
        <v>perry_hall</v>
      </c>
      <c r="C202" t="str">
        <f>+IS_Data!A202</f>
        <v>Exterminator</v>
      </c>
      <c r="D202">
        <f ca="1">SUM(OFFSET(IS_Data!D202,0,(-2018+'Summary P&amp;L'!$D$6)*12+'Summary P&amp;L'!$D$1-1):OFFSET(IS_Data!D202,0,(-2018+'Summary P&amp;L'!$D$6)*12+'Summary P&amp;L'!$D$2-1))</f>
        <v>130</v>
      </c>
      <c r="E202">
        <f ca="1">SUM(OFFSET(IS_Data!D202,0,(-2018+'Summary P&amp;L'!$D$6-1)*12+'Summary P&amp;L'!$D$1-1):OFFSET(IS_Data!D202,0,(-2018+'Summary P&amp;L'!$D$6-1)*12+'Summary P&amp;L'!$D$2-1))</f>
        <v>0</v>
      </c>
      <c r="F202" s="91" t="str">
        <f>IFERROR(IF(VLOOKUP(IS_Data!B202,'Summary P&amp;L'!$Q$9:$S$15,3,FALSE)="Yes",IS_Data!B202,"No"),"No")</f>
        <v>perry_hall</v>
      </c>
    </row>
    <row r="203" spans="1:6" x14ac:dyDescent="0.5">
      <c r="A203" t="str">
        <f>+IS_Data!C203</f>
        <v>actuals</v>
      </c>
      <c r="B203" s="91" t="str">
        <f>IF(F203="No","",IF('Summary P&amp;L'!$F$4="Libs Rollup","Libs Rollup",F203))</f>
        <v>maple_lawn</v>
      </c>
      <c r="C203" t="str">
        <f>+IS_Data!A203</f>
        <v>FOH</v>
      </c>
      <c r="D203">
        <f ca="1">SUM(OFFSET(IS_Data!D203,0,(-2018+'Summary P&amp;L'!$D$6)*12+'Summary P&amp;L'!$D$1-1):OFFSET(IS_Data!D203,0,(-2018+'Summary P&amp;L'!$D$6)*12+'Summary P&amp;L'!$D$2-1))</f>
        <v>16785</v>
      </c>
      <c r="E203">
        <f ca="1">SUM(OFFSET(IS_Data!D203,0,(-2018+'Summary P&amp;L'!$D$6-1)*12+'Summary P&amp;L'!$D$1-1):OFFSET(IS_Data!D203,0,(-2018+'Summary P&amp;L'!$D$6-1)*12+'Summary P&amp;L'!$D$2-1))</f>
        <v>40067</v>
      </c>
      <c r="F203" s="91" t="str">
        <f>IFERROR(IF(VLOOKUP(IS_Data!B203,'Summary P&amp;L'!$Q$9:$S$15,3,FALSE)="Yes",IS_Data!B203,"No"),"No")</f>
        <v>maple_lawn</v>
      </c>
    </row>
    <row r="204" spans="1:6" x14ac:dyDescent="0.5">
      <c r="A204" t="str">
        <f>+IS_Data!C204</f>
        <v>Budget</v>
      </c>
      <c r="B204" s="91" t="str">
        <f>IF(F204="No","",IF('Summary P&amp;L'!$F$4="Libs Rollup","Libs Rollup",F204))</f>
        <v>maple_lawn</v>
      </c>
      <c r="C204" t="str">
        <f>+IS_Data!A204</f>
        <v>FOH</v>
      </c>
      <c r="D204">
        <f ca="1">SUM(OFFSET(IS_Data!D204,0,(-2018+'Summary P&amp;L'!$D$6)*12+'Summary P&amp;L'!$D$1-1):OFFSET(IS_Data!D204,0,(-2018+'Summary P&amp;L'!$D$6)*12+'Summary P&amp;L'!$D$2-1))</f>
        <v>13077.6975</v>
      </c>
      <c r="E204">
        <f ca="1">SUM(OFFSET(IS_Data!D204,0,(-2018+'Summary P&amp;L'!$D$6-1)*12+'Summary P&amp;L'!$D$1-1):OFFSET(IS_Data!D204,0,(-2018+'Summary P&amp;L'!$D$6-1)*12+'Summary P&amp;L'!$D$2-1))</f>
        <v>40067</v>
      </c>
      <c r="F204" s="91" t="str">
        <f>IFERROR(IF(VLOOKUP(IS_Data!B204,'Summary P&amp;L'!$Q$9:$S$15,3,FALSE)="Yes",IS_Data!B204,"No"),"No")</f>
        <v>maple_lawn</v>
      </c>
    </row>
    <row r="205" spans="1:6" x14ac:dyDescent="0.5">
      <c r="A205" t="str">
        <f>+IS_Data!C205</f>
        <v>Q2 Forecast</v>
      </c>
      <c r="B205" s="91" t="str">
        <f>IF(F205="No","",IF('Summary P&amp;L'!$F$4="Libs Rollup","Libs Rollup",F205))</f>
        <v>maple_lawn</v>
      </c>
      <c r="C205" t="str">
        <f>+IS_Data!A205</f>
        <v>FOH</v>
      </c>
      <c r="D205">
        <f ca="1">SUM(OFFSET(IS_Data!D205,0,(-2018+'Summary P&amp;L'!$D$6)*12+'Summary P&amp;L'!$D$1-1):OFFSET(IS_Data!D205,0,(-2018+'Summary P&amp;L'!$D$6)*12+'Summary P&amp;L'!$D$2-1))</f>
        <v>16785</v>
      </c>
      <c r="E205">
        <f ca="1">SUM(OFFSET(IS_Data!D205,0,(-2018+'Summary P&amp;L'!$D$6-1)*12+'Summary P&amp;L'!$D$1-1):OFFSET(IS_Data!D205,0,(-2018+'Summary P&amp;L'!$D$6-1)*12+'Summary P&amp;L'!$D$2-1))</f>
        <v>40067</v>
      </c>
      <c r="F205" s="91" t="str">
        <f>IFERROR(IF(VLOOKUP(IS_Data!B205,'Summary P&amp;L'!$Q$9:$S$15,3,FALSE)="Yes",IS_Data!B205,"No"),"No")</f>
        <v>maple_lawn</v>
      </c>
    </row>
    <row r="206" spans="1:6" x14ac:dyDescent="0.5">
      <c r="A206" t="str">
        <f>+IS_Data!C206</f>
        <v>Q3 Forecast</v>
      </c>
      <c r="B206" s="91" t="str">
        <f>IF(F206="No","",IF('Summary P&amp;L'!$F$4="Libs Rollup","Libs Rollup",F206))</f>
        <v>maple_lawn</v>
      </c>
      <c r="C206" t="str">
        <f>+IS_Data!A206</f>
        <v>FOH</v>
      </c>
      <c r="D206">
        <f ca="1">SUM(OFFSET(IS_Data!D206,0,(-2018+'Summary P&amp;L'!$D$6)*12+'Summary P&amp;L'!$D$1-1):OFFSET(IS_Data!D206,0,(-2018+'Summary P&amp;L'!$D$6)*12+'Summary P&amp;L'!$D$2-1))</f>
        <v>16785</v>
      </c>
      <c r="E206">
        <f ca="1">SUM(OFFSET(IS_Data!D206,0,(-2018+'Summary P&amp;L'!$D$6-1)*12+'Summary P&amp;L'!$D$1-1):OFFSET(IS_Data!D206,0,(-2018+'Summary P&amp;L'!$D$6-1)*12+'Summary P&amp;L'!$D$2-1))</f>
        <v>40067</v>
      </c>
      <c r="F206" s="91" t="str">
        <f>IFERROR(IF(VLOOKUP(IS_Data!B206,'Summary P&amp;L'!$Q$9:$S$15,3,FALSE)="Yes",IS_Data!B206,"No"),"No")</f>
        <v>maple_lawn</v>
      </c>
    </row>
    <row r="207" spans="1:6" x14ac:dyDescent="0.5">
      <c r="A207" t="str">
        <f>+IS_Data!C207</f>
        <v>Q4 Forecast</v>
      </c>
      <c r="B207" s="91" t="str">
        <f>IF(F207="No","",IF('Summary P&amp;L'!$F$4="Libs Rollup","Libs Rollup",F207))</f>
        <v>maple_lawn</v>
      </c>
      <c r="C207" t="str">
        <f>+IS_Data!A207</f>
        <v>FOH</v>
      </c>
      <c r="D207">
        <f ca="1">SUM(OFFSET(IS_Data!D207,0,(-2018+'Summary P&amp;L'!$D$6)*12+'Summary P&amp;L'!$D$1-1):OFFSET(IS_Data!D207,0,(-2018+'Summary P&amp;L'!$D$6)*12+'Summary P&amp;L'!$D$2-1))</f>
        <v>16785</v>
      </c>
      <c r="E207">
        <f ca="1">SUM(OFFSET(IS_Data!D207,0,(-2018+'Summary P&amp;L'!$D$6-1)*12+'Summary P&amp;L'!$D$1-1):OFFSET(IS_Data!D207,0,(-2018+'Summary P&amp;L'!$D$6-1)*12+'Summary P&amp;L'!$D$2-1))</f>
        <v>40067</v>
      </c>
      <c r="F207" s="91" t="str">
        <f>IFERROR(IF(VLOOKUP(IS_Data!B207,'Summary P&amp;L'!$Q$9:$S$15,3,FALSE)="Yes",IS_Data!B207,"No"),"No")</f>
        <v>maple_lawn</v>
      </c>
    </row>
    <row r="208" spans="1:6" x14ac:dyDescent="0.5">
      <c r="A208" t="str">
        <f>+IS_Data!C208</f>
        <v>actuals</v>
      </c>
      <c r="B208" s="91" t="str">
        <f>IF(F208="No","",IF('Summary P&amp;L'!$F$4="Libs Rollup","Libs Rollup",F208))</f>
        <v>perry_hall</v>
      </c>
      <c r="C208" t="str">
        <f>+IS_Data!A208</f>
        <v>FOH</v>
      </c>
      <c r="D208">
        <f ca="1">SUM(OFFSET(IS_Data!D208,0,(-2018+'Summary P&amp;L'!$D$6)*12+'Summary P&amp;L'!$D$1-1):OFFSET(IS_Data!D208,0,(-2018+'Summary P&amp;L'!$D$6)*12+'Summary P&amp;L'!$D$2-1))</f>
        <v>16833</v>
      </c>
      <c r="E208">
        <f ca="1">SUM(OFFSET(IS_Data!D208,0,(-2018+'Summary P&amp;L'!$D$6-1)*12+'Summary P&amp;L'!$D$1-1):OFFSET(IS_Data!D208,0,(-2018+'Summary P&amp;L'!$D$6-1)*12+'Summary P&amp;L'!$D$2-1))</f>
        <v>53733</v>
      </c>
      <c r="F208" s="91" t="str">
        <f>IFERROR(IF(VLOOKUP(IS_Data!B208,'Summary P&amp;L'!$Q$9:$S$15,3,FALSE)="Yes",IS_Data!B208,"No"),"No")</f>
        <v>perry_hall</v>
      </c>
    </row>
    <row r="209" spans="1:6" x14ac:dyDescent="0.5">
      <c r="A209" t="str">
        <f>+IS_Data!C209</f>
        <v>Budget</v>
      </c>
      <c r="B209" s="91" t="str">
        <f>IF(F209="No","",IF('Summary P&amp;L'!$F$4="Libs Rollup","Libs Rollup",F209))</f>
        <v>perry_hall</v>
      </c>
      <c r="C209" t="str">
        <f>+IS_Data!A209</f>
        <v>FOH</v>
      </c>
      <c r="D209">
        <f ca="1">SUM(OFFSET(IS_Data!D209,0,(-2018+'Summary P&amp;L'!$D$6)*12+'Summary P&amp;L'!$D$1-1):OFFSET(IS_Data!D209,0,(-2018+'Summary P&amp;L'!$D$6)*12+'Summary P&amp;L'!$D$2-1))</f>
        <v>14714.91</v>
      </c>
      <c r="E209">
        <f ca="1">SUM(OFFSET(IS_Data!D209,0,(-2018+'Summary P&amp;L'!$D$6-1)*12+'Summary P&amp;L'!$D$1-1):OFFSET(IS_Data!D209,0,(-2018+'Summary P&amp;L'!$D$6-1)*12+'Summary P&amp;L'!$D$2-1))</f>
        <v>53733</v>
      </c>
      <c r="F209" s="91" t="str">
        <f>IFERROR(IF(VLOOKUP(IS_Data!B209,'Summary P&amp;L'!$Q$9:$S$15,3,FALSE)="Yes",IS_Data!B209,"No"),"No")</f>
        <v>perry_hall</v>
      </c>
    </row>
    <row r="210" spans="1:6" x14ac:dyDescent="0.5">
      <c r="A210" t="str">
        <f>+IS_Data!C210</f>
        <v>Q2 Forecast</v>
      </c>
      <c r="B210" s="91" t="str">
        <f>IF(F210="No","",IF('Summary P&amp;L'!$F$4="Libs Rollup","Libs Rollup",F210))</f>
        <v>perry_hall</v>
      </c>
      <c r="C210" t="str">
        <f>+IS_Data!A210</f>
        <v>FOH</v>
      </c>
      <c r="D210">
        <f ca="1">SUM(OFFSET(IS_Data!D210,0,(-2018+'Summary P&amp;L'!$D$6)*12+'Summary P&amp;L'!$D$1-1):OFFSET(IS_Data!D210,0,(-2018+'Summary P&amp;L'!$D$6)*12+'Summary P&amp;L'!$D$2-1))</f>
        <v>16833</v>
      </c>
      <c r="E210">
        <f ca="1">SUM(OFFSET(IS_Data!D210,0,(-2018+'Summary P&amp;L'!$D$6-1)*12+'Summary P&amp;L'!$D$1-1):OFFSET(IS_Data!D210,0,(-2018+'Summary P&amp;L'!$D$6-1)*12+'Summary P&amp;L'!$D$2-1))</f>
        <v>53733</v>
      </c>
      <c r="F210" s="91" t="str">
        <f>IFERROR(IF(VLOOKUP(IS_Data!B210,'Summary P&amp;L'!$Q$9:$S$15,3,FALSE)="Yes",IS_Data!B210,"No"),"No")</f>
        <v>perry_hall</v>
      </c>
    </row>
    <row r="211" spans="1:6" x14ac:dyDescent="0.5">
      <c r="A211" t="str">
        <f>+IS_Data!C211</f>
        <v>Q3 Forecast</v>
      </c>
      <c r="B211" s="91" t="str">
        <f>IF(F211="No","",IF('Summary P&amp;L'!$F$4="Libs Rollup","Libs Rollup",F211))</f>
        <v>perry_hall</v>
      </c>
      <c r="C211" t="str">
        <f>+IS_Data!A211</f>
        <v>FOH</v>
      </c>
      <c r="D211">
        <f ca="1">SUM(OFFSET(IS_Data!D211,0,(-2018+'Summary P&amp;L'!$D$6)*12+'Summary P&amp;L'!$D$1-1):OFFSET(IS_Data!D211,0,(-2018+'Summary P&amp;L'!$D$6)*12+'Summary P&amp;L'!$D$2-1))</f>
        <v>16833</v>
      </c>
      <c r="E211">
        <f ca="1">SUM(OFFSET(IS_Data!D211,0,(-2018+'Summary P&amp;L'!$D$6-1)*12+'Summary P&amp;L'!$D$1-1):OFFSET(IS_Data!D211,0,(-2018+'Summary P&amp;L'!$D$6-1)*12+'Summary P&amp;L'!$D$2-1))</f>
        <v>53733</v>
      </c>
      <c r="F211" s="91" t="str">
        <f>IFERROR(IF(VLOOKUP(IS_Data!B211,'Summary P&amp;L'!$Q$9:$S$15,3,FALSE)="Yes",IS_Data!B211,"No"),"No")</f>
        <v>perry_hall</v>
      </c>
    </row>
    <row r="212" spans="1:6" x14ac:dyDescent="0.5">
      <c r="A212" t="str">
        <f>+IS_Data!C212</f>
        <v>Q4 Forecast</v>
      </c>
      <c r="B212" s="91" t="str">
        <f>IF(F212="No","",IF('Summary P&amp;L'!$F$4="Libs Rollup","Libs Rollup",F212))</f>
        <v>perry_hall</v>
      </c>
      <c r="C212" t="str">
        <f>+IS_Data!A212</f>
        <v>FOH</v>
      </c>
      <c r="D212">
        <f ca="1">SUM(OFFSET(IS_Data!D212,0,(-2018+'Summary P&amp;L'!$D$6)*12+'Summary P&amp;L'!$D$1-1):OFFSET(IS_Data!D212,0,(-2018+'Summary P&amp;L'!$D$6)*12+'Summary P&amp;L'!$D$2-1))</f>
        <v>16833</v>
      </c>
      <c r="E212">
        <f ca="1">SUM(OFFSET(IS_Data!D212,0,(-2018+'Summary P&amp;L'!$D$6-1)*12+'Summary P&amp;L'!$D$1-1):OFFSET(IS_Data!D212,0,(-2018+'Summary P&amp;L'!$D$6-1)*12+'Summary P&amp;L'!$D$2-1))</f>
        <v>53733</v>
      </c>
      <c r="F212" s="91" t="str">
        <f>IFERROR(IF(VLOOKUP(IS_Data!B212,'Summary P&amp;L'!$Q$9:$S$15,3,FALSE)="Yes",IS_Data!B212,"No"),"No")</f>
        <v>perry_hall</v>
      </c>
    </row>
    <row r="213" spans="1:6" x14ac:dyDescent="0.5">
      <c r="A213" t="str">
        <f>+IS_Data!C213</f>
        <v>Actuals</v>
      </c>
      <c r="B213" s="91" t="str">
        <f>IF(F213="No","",IF('Summary P&amp;L'!$F$4="Libs Rollup","Libs Rollup",F213))</f>
        <v>maple_lawn</v>
      </c>
      <c r="C213" t="str">
        <f>+IS_Data!A213</f>
        <v>Food &amp; Bev</v>
      </c>
      <c r="D213">
        <f ca="1">SUM(OFFSET(IS_Data!D213,0,(-2018+'Summary P&amp;L'!$D$6)*12+'Summary P&amp;L'!$D$1-1):OFFSET(IS_Data!D213,0,(-2018+'Summary P&amp;L'!$D$6)*12+'Summary P&amp;L'!$D$2-1))</f>
        <v>-186646</v>
      </c>
      <c r="E213">
        <f ca="1">SUM(OFFSET(IS_Data!D213,0,(-2018+'Summary P&amp;L'!$D$6-1)*12+'Summary P&amp;L'!$D$1-1):OFFSET(IS_Data!D213,0,(-2018+'Summary P&amp;L'!$D$6-1)*12+'Summary P&amp;L'!$D$2-1))</f>
        <v>-226454</v>
      </c>
      <c r="F213" s="91" t="str">
        <f>IFERROR(IF(VLOOKUP(IS_Data!B213,'Summary P&amp;L'!$Q$9:$S$15,3,FALSE)="Yes",IS_Data!B213,"No"),"No")</f>
        <v>maple_lawn</v>
      </c>
    </row>
    <row r="214" spans="1:6" x14ac:dyDescent="0.5">
      <c r="A214" t="str">
        <f>+IS_Data!C214</f>
        <v>Budget</v>
      </c>
      <c r="B214" s="91" t="str">
        <f>IF(F214="No","",IF('Summary P&amp;L'!$F$4="Libs Rollup","Libs Rollup",F214))</f>
        <v>maple_lawn</v>
      </c>
      <c r="C214" t="str">
        <f>+IS_Data!A214</f>
        <v>Food &amp; Bev</v>
      </c>
      <c r="D214">
        <f ca="1">SUM(OFFSET(IS_Data!D214,0,(-2018+'Summary P&amp;L'!$D$6)*12+'Summary P&amp;L'!$D$1-1):OFFSET(IS_Data!D214,0,(-2018+'Summary P&amp;L'!$D$6)*12+'Summary P&amp;L'!$D$2-1))</f>
        <v>-179974.0275</v>
      </c>
      <c r="E214">
        <f ca="1">SUM(OFFSET(IS_Data!D214,0,(-2018+'Summary P&amp;L'!$D$6-1)*12+'Summary P&amp;L'!$D$1-1):OFFSET(IS_Data!D214,0,(-2018+'Summary P&amp;L'!$D$6-1)*12+'Summary P&amp;L'!$D$2-1))</f>
        <v>-226454</v>
      </c>
      <c r="F214" s="91" t="str">
        <f>IFERROR(IF(VLOOKUP(IS_Data!B214,'Summary P&amp;L'!$Q$9:$S$15,3,FALSE)="Yes",IS_Data!B214,"No"),"No")</f>
        <v>maple_lawn</v>
      </c>
    </row>
    <row r="215" spans="1:6" x14ac:dyDescent="0.5">
      <c r="A215" t="str">
        <f>+IS_Data!C215</f>
        <v>Q2 Forecast</v>
      </c>
      <c r="B215" s="91" t="str">
        <f>IF(F215="No","",IF('Summary P&amp;L'!$F$4="Libs Rollup","Libs Rollup",F215))</f>
        <v>maple_lawn</v>
      </c>
      <c r="C215" t="str">
        <f>+IS_Data!A215</f>
        <v>Food &amp; Bev</v>
      </c>
      <c r="D215">
        <f ca="1">SUM(OFFSET(IS_Data!D215,0,(-2018+'Summary P&amp;L'!$D$6)*12+'Summary P&amp;L'!$D$1-1):OFFSET(IS_Data!D215,0,(-2018+'Summary P&amp;L'!$D$6)*12+'Summary P&amp;L'!$D$2-1))</f>
        <v>-186646</v>
      </c>
      <c r="E215">
        <f ca="1">SUM(OFFSET(IS_Data!D215,0,(-2018+'Summary P&amp;L'!$D$6-1)*12+'Summary P&amp;L'!$D$1-1):OFFSET(IS_Data!D215,0,(-2018+'Summary P&amp;L'!$D$6-1)*12+'Summary P&amp;L'!$D$2-1))</f>
        <v>-226454</v>
      </c>
      <c r="F215" s="91" t="str">
        <f>IFERROR(IF(VLOOKUP(IS_Data!B215,'Summary P&amp;L'!$Q$9:$S$15,3,FALSE)="Yes",IS_Data!B215,"No"),"No")</f>
        <v>maple_lawn</v>
      </c>
    </row>
    <row r="216" spans="1:6" x14ac:dyDescent="0.5">
      <c r="A216" t="str">
        <f>+IS_Data!C216</f>
        <v>Q3 Forecast</v>
      </c>
      <c r="B216" s="91" t="str">
        <f>IF(F216="No","",IF('Summary P&amp;L'!$F$4="Libs Rollup","Libs Rollup",F216))</f>
        <v>maple_lawn</v>
      </c>
      <c r="C216" t="str">
        <f>+IS_Data!A216</f>
        <v>Food &amp; Bev</v>
      </c>
      <c r="D216">
        <f ca="1">SUM(OFFSET(IS_Data!D216,0,(-2018+'Summary P&amp;L'!$D$6)*12+'Summary P&amp;L'!$D$1-1):OFFSET(IS_Data!D216,0,(-2018+'Summary P&amp;L'!$D$6)*12+'Summary P&amp;L'!$D$2-1))</f>
        <v>-186646</v>
      </c>
      <c r="E216">
        <f ca="1">SUM(OFFSET(IS_Data!D216,0,(-2018+'Summary P&amp;L'!$D$6-1)*12+'Summary P&amp;L'!$D$1-1):OFFSET(IS_Data!D216,0,(-2018+'Summary P&amp;L'!$D$6-1)*12+'Summary P&amp;L'!$D$2-1))</f>
        <v>-226454</v>
      </c>
      <c r="F216" s="91" t="str">
        <f>IFERROR(IF(VLOOKUP(IS_Data!B216,'Summary P&amp;L'!$Q$9:$S$15,3,FALSE)="Yes",IS_Data!B216,"No"),"No")</f>
        <v>maple_lawn</v>
      </c>
    </row>
    <row r="217" spans="1:6" x14ac:dyDescent="0.5">
      <c r="A217" t="str">
        <f>+IS_Data!C217</f>
        <v>Q4 Forecast</v>
      </c>
      <c r="B217" s="91" t="str">
        <f>IF(F217="No","",IF('Summary P&amp;L'!$F$4="Libs Rollup","Libs Rollup",F217))</f>
        <v>maple_lawn</v>
      </c>
      <c r="C217" t="str">
        <f>+IS_Data!A217</f>
        <v>Food &amp; Bev</v>
      </c>
      <c r="D217">
        <f ca="1">SUM(OFFSET(IS_Data!D217,0,(-2018+'Summary P&amp;L'!$D$6)*12+'Summary P&amp;L'!$D$1-1):OFFSET(IS_Data!D217,0,(-2018+'Summary P&amp;L'!$D$6)*12+'Summary P&amp;L'!$D$2-1))</f>
        <v>-186646</v>
      </c>
      <c r="E217">
        <f ca="1">SUM(OFFSET(IS_Data!D217,0,(-2018+'Summary P&amp;L'!$D$6-1)*12+'Summary P&amp;L'!$D$1-1):OFFSET(IS_Data!D217,0,(-2018+'Summary P&amp;L'!$D$6-1)*12+'Summary P&amp;L'!$D$2-1))</f>
        <v>-226454</v>
      </c>
      <c r="F217" s="91" t="str">
        <f>IFERROR(IF(VLOOKUP(IS_Data!B217,'Summary P&amp;L'!$Q$9:$S$15,3,FALSE)="Yes",IS_Data!B217,"No"),"No")</f>
        <v>maple_lawn</v>
      </c>
    </row>
    <row r="218" spans="1:6" x14ac:dyDescent="0.5">
      <c r="A218" t="str">
        <f>+IS_Data!C218</f>
        <v>actuals</v>
      </c>
      <c r="B218" s="91" t="str">
        <f>IF(F218="No","",IF('Summary P&amp;L'!$F$4="Libs Rollup","Libs Rollup",F218))</f>
        <v>perry_hall</v>
      </c>
      <c r="C218" t="str">
        <f>+IS_Data!A218</f>
        <v>Food &amp; Bev</v>
      </c>
      <c r="D218">
        <f ca="1">SUM(OFFSET(IS_Data!D218,0,(-2018+'Summary P&amp;L'!$D$6)*12+'Summary P&amp;L'!$D$1-1):OFFSET(IS_Data!D218,0,(-2018+'Summary P&amp;L'!$D$6)*12+'Summary P&amp;L'!$D$2-1))</f>
        <v>-239404</v>
      </c>
      <c r="E218">
        <f ca="1">SUM(OFFSET(IS_Data!D218,0,(-2018+'Summary P&amp;L'!$D$6-1)*12+'Summary P&amp;L'!$D$1-1):OFFSET(IS_Data!D218,0,(-2018+'Summary P&amp;L'!$D$6-1)*12+'Summary P&amp;L'!$D$2-1))</f>
        <v>-311427</v>
      </c>
      <c r="F218" s="91" t="str">
        <f>IFERROR(IF(VLOOKUP(IS_Data!B218,'Summary P&amp;L'!$Q$9:$S$15,3,FALSE)="Yes",IS_Data!B218,"No"),"No")</f>
        <v>perry_hall</v>
      </c>
    </row>
    <row r="219" spans="1:6" x14ac:dyDescent="0.5">
      <c r="A219" t="str">
        <f>+IS_Data!C219</f>
        <v>Budget</v>
      </c>
      <c r="B219" s="91" t="str">
        <f>IF(F219="No","",IF('Summary P&amp;L'!$F$4="Libs Rollup","Libs Rollup",F219))</f>
        <v>perry_hall</v>
      </c>
      <c r="C219" t="str">
        <f>+IS_Data!A219</f>
        <v>Food &amp; Bev</v>
      </c>
      <c r="D219">
        <f ca="1">SUM(OFFSET(IS_Data!D219,0,(-2018+'Summary P&amp;L'!$D$6)*12+'Summary P&amp;L'!$D$1-1):OFFSET(IS_Data!D219,0,(-2018+'Summary P&amp;L'!$D$6)*12+'Summary P&amp;L'!$D$2-1))</f>
        <v>-241978.52</v>
      </c>
      <c r="E219">
        <f ca="1">SUM(OFFSET(IS_Data!D219,0,(-2018+'Summary P&amp;L'!$D$6-1)*12+'Summary P&amp;L'!$D$1-1):OFFSET(IS_Data!D219,0,(-2018+'Summary P&amp;L'!$D$6-1)*12+'Summary P&amp;L'!$D$2-1))</f>
        <v>-311427</v>
      </c>
      <c r="F219" s="91" t="str">
        <f>IFERROR(IF(VLOOKUP(IS_Data!B219,'Summary P&amp;L'!$Q$9:$S$15,3,FALSE)="Yes",IS_Data!B219,"No"),"No")</f>
        <v>perry_hall</v>
      </c>
    </row>
    <row r="220" spans="1:6" x14ac:dyDescent="0.5">
      <c r="A220" t="str">
        <f>+IS_Data!C220</f>
        <v>Q2 Forecast</v>
      </c>
      <c r="B220" s="91" t="str">
        <f>IF(F220="No","",IF('Summary P&amp;L'!$F$4="Libs Rollup","Libs Rollup",F220))</f>
        <v>perry_hall</v>
      </c>
      <c r="C220" t="str">
        <f>+IS_Data!A220</f>
        <v>Food &amp; Bev</v>
      </c>
      <c r="D220">
        <f ca="1">SUM(OFFSET(IS_Data!D220,0,(-2018+'Summary P&amp;L'!$D$6)*12+'Summary P&amp;L'!$D$1-1):OFFSET(IS_Data!D220,0,(-2018+'Summary P&amp;L'!$D$6)*12+'Summary P&amp;L'!$D$2-1))</f>
        <v>-239404</v>
      </c>
      <c r="E220">
        <f ca="1">SUM(OFFSET(IS_Data!D220,0,(-2018+'Summary P&amp;L'!$D$6-1)*12+'Summary P&amp;L'!$D$1-1):OFFSET(IS_Data!D220,0,(-2018+'Summary P&amp;L'!$D$6-1)*12+'Summary P&amp;L'!$D$2-1))</f>
        <v>-311427</v>
      </c>
      <c r="F220" s="91" t="str">
        <f>IFERROR(IF(VLOOKUP(IS_Data!B220,'Summary P&amp;L'!$Q$9:$S$15,3,FALSE)="Yes",IS_Data!B220,"No"),"No")</f>
        <v>perry_hall</v>
      </c>
    </row>
    <row r="221" spans="1:6" x14ac:dyDescent="0.5">
      <c r="A221" t="str">
        <f>+IS_Data!C221</f>
        <v>Q3 Forecast</v>
      </c>
      <c r="B221" s="91" t="str">
        <f>IF(F221="No","",IF('Summary P&amp;L'!$F$4="Libs Rollup","Libs Rollup",F221))</f>
        <v>perry_hall</v>
      </c>
      <c r="C221" t="str">
        <f>+IS_Data!A221</f>
        <v>Food &amp; Bev</v>
      </c>
      <c r="D221">
        <f ca="1">SUM(OFFSET(IS_Data!D221,0,(-2018+'Summary P&amp;L'!$D$6)*12+'Summary P&amp;L'!$D$1-1):OFFSET(IS_Data!D221,0,(-2018+'Summary P&amp;L'!$D$6)*12+'Summary P&amp;L'!$D$2-1))</f>
        <v>-239404</v>
      </c>
      <c r="E221">
        <f ca="1">SUM(OFFSET(IS_Data!D221,0,(-2018+'Summary P&amp;L'!$D$6-1)*12+'Summary P&amp;L'!$D$1-1):OFFSET(IS_Data!D221,0,(-2018+'Summary P&amp;L'!$D$6-1)*12+'Summary P&amp;L'!$D$2-1))</f>
        <v>-311427</v>
      </c>
      <c r="F221" s="91" t="str">
        <f>IFERROR(IF(VLOOKUP(IS_Data!B221,'Summary P&amp;L'!$Q$9:$S$15,3,FALSE)="Yes",IS_Data!B221,"No"),"No")</f>
        <v>perry_hall</v>
      </c>
    </row>
    <row r="222" spans="1:6" x14ac:dyDescent="0.5">
      <c r="A222" t="str">
        <f>+IS_Data!C222</f>
        <v>Q4 Forecast</v>
      </c>
      <c r="B222" s="91" t="str">
        <f>IF(F222="No","",IF('Summary P&amp;L'!$F$4="Libs Rollup","Libs Rollup",F222))</f>
        <v>perry_hall</v>
      </c>
      <c r="C222" t="str">
        <f>+IS_Data!A222</f>
        <v>Food &amp; Bev</v>
      </c>
      <c r="D222">
        <f ca="1">SUM(OFFSET(IS_Data!D222,0,(-2018+'Summary P&amp;L'!$D$6)*12+'Summary P&amp;L'!$D$1-1):OFFSET(IS_Data!D222,0,(-2018+'Summary P&amp;L'!$D$6)*12+'Summary P&amp;L'!$D$2-1))</f>
        <v>-239404</v>
      </c>
      <c r="E222">
        <f ca="1">SUM(OFFSET(IS_Data!D222,0,(-2018+'Summary P&amp;L'!$D$6-1)*12+'Summary P&amp;L'!$D$1-1):OFFSET(IS_Data!D222,0,(-2018+'Summary P&amp;L'!$D$6-1)*12+'Summary P&amp;L'!$D$2-1))</f>
        <v>-311427</v>
      </c>
      <c r="F222" s="91" t="str">
        <f>IFERROR(IF(VLOOKUP(IS_Data!B222,'Summary P&amp;L'!$Q$9:$S$15,3,FALSE)="Yes",IS_Data!B222,"No"),"No")</f>
        <v>perry_hall</v>
      </c>
    </row>
    <row r="223" spans="1:6" x14ac:dyDescent="0.5">
      <c r="A223" t="str">
        <f>+IS_Data!C223</f>
        <v>budget</v>
      </c>
      <c r="B223" s="91" t="str">
        <f>IF(F223="No","",IF('Summary P&amp;L'!$F$4="Libs Rollup","Libs Rollup",F223))</f>
        <v>maple_lawn</v>
      </c>
      <c r="C223" t="str">
        <f>+IS_Data!A223</f>
        <v>Freight and Postage</v>
      </c>
      <c r="D223">
        <f ca="1">SUM(OFFSET(IS_Data!D223,0,(-2018+'Summary P&amp;L'!$D$6)*12+'Summary P&amp;L'!$D$1-1):OFFSET(IS_Data!D223,0,(-2018+'Summary P&amp;L'!$D$6)*12+'Summary P&amp;L'!$D$2-1))</f>
        <v>0</v>
      </c>
      <c r="E223">
        <f ca="1">SUM(OFFSET(IS_Data!D223,0,(-2018+'Summary P&amp;L'!$D$6-1)*12+'Summary P&amp;L'!$D$1-1):OFFSET(IS_Data!D223,0,(-2018+'Summary P&amp;L'!$D$6-1)*12+'Summary P&amp;L'!$D$2-1))</f>
        <v>0</v>
      </c>
      <c r="F223" s="91" t="str">
        <f>IFERROR(IF(VLOOKUP(IS_Data!B223,'Summary P&amp;L'!$Q$9:$S$15,3,FALSE)="Yes",IS_Data!B223,"No"),"No")</f>
        <v>maple_lawn</v>
      </c>
    </row>
    <row r="224" spans="1:6" x14ac:dyDescent="0.5">
      <c r="A224" t="str">
        <f>+IS_Data!C224</f>
        <v>actuals</v>
      </c>
      <c r="B224" s="91" t="str">
        <f>IF(F224="No","",IF('Summary P&amp;L'!$F$4="Libs Rollup","Libs Rollup",F224))</f>
        <v>perry_hall</v>
      </c>
      <c r="C224" t="str">
        <f>+IS_Data!A224</f>
        <v>Freight and Postage</v>
      </c>
      <c r="D224">
        <f ca="1">SUM(OFFSET(IS_Data!D224,0,(-2018+'Summary P&amp;L'!$D$6)*12+'Summary P&amp;L'!$D$1-1):OFFSET(IS_Data!D224,0,(-2018+'Summary P&amp;L'!$D$6)*12+'Summary P&amp;L'!$D$2-1))</f>
        <v>0</v>
      </c>
      <c r="E224">
        <f ca="1">SUM(OFFSET(IS_Data!D224,0,(-2018+'Summary P&amp;L'!$D$6-1)*12+'Summary P&amp;L'!$D$1-1):OFFSET(IS_Data!D224,0,(-2018+'Summary P&amp;L'!$D$6-1)*12+'Summary P&amp;L'!$D$2-1))</f>
        <v>0</v>
      </c>
      <c r="F224" s="91" t="str">
        <f>IFERROR(IF(VLOOKUP(IS_Data!B224,'Summary P&amp;L'!$Q$9:$S$15,3,FALSE)="Yes",IS_Data!B224,"No"),"No")</f>
        <v>perry_hall</v>
      </c>
    </row>
    <row r="225" spans="1:6" x14ac:dyDescent="0.5">
      <c r="A225" t="str">
        <f>+IS_Data!C225</f>
        <v>Actuals</v>
      </c>
      <c r="B225" s="91" t="str">
        <f>IF(F225="No","",IF('Summary P&amp;L'!$F$4="Libs Rollup","Libs Rollup",F225))</f>
        <v>maple_lawn</v>
      </c>
      <c r="C225" t="str">
        <f>+IS_Data!A225</f>
        <v>Fry Oil</v>
      </c>
      <c r="D225">
        <f ca="1">SUM(OFFSET(IS_Data!D225,0,(-2018+'Summary P&amp;L'!$D$6)*12+'Summary P&amp;L'!$D$1-1):OFFSET(IS_Data!D225,0,(-2018+'Summary P&amp;L'!$D$6)*12+'Summary P&amp;L'!$D$2-1))</f>
        <v>538</v>
      </c>
      <c r="E225">
        <f ca="1">SUM(OFFSET(IS_Data!D225,0,(-2018+'Summary P&amp;L'!$D$6-1)*12+'Summary P&amp;L'!$D$1-1):OFFSET(IS_Data!D225,0,(-2018+'Summary P&amp;L'!$D$6-1)*12+'Summary P&amp;L'!$D$2-1))</f>
        <v>0</v>
      </c>
      <c r="F225" s="91" t="str">
        <f>IFERROR(IF(VLOOKUP(IS_Data!B225,'Summary P&amp;L'!$Q$9:$S$15,3,FALSE)="Yes",IS_Data!B225,"No"),"No")</f>
        <v>maple_lawn</v>
      </c>
    </row>
    <row r="226" spans="1:6" x14ac:dyDescent="0.5">
      <c r="A226" t="str">
        <f>+IS_Data!C226</f>
        <v>Budget</v>
      </c>
      <c r="B226" s="91" t="str">
        <f>IF(F226="No","",IF('Summary P&amp;L'!$F$4="Libs Rollup","Libs Rollup",F226))</f>
        <v>maple_lawn</v>
      </c>
      <c r="C226" t="str">
        <f>+IS_Data!A226</f>
        <v>Fry Oil</v>
      </c>
      <c r="D226">
        <f ca="1">SUM(OFFSET(IS_Data!D226,0,(-2018+'Summary P&amp;L'!$D$6)*12+'Summary P&amp;L'!$D$1-1):OFFSET(IS_Data!D226,0,(-2018+'Summary P&amp;L'!$D$6)*12+'Summary P&amp;L'!$D$2-1))</f>
        <v>498.19799999999998</v>
      </c>
      <c r="E226">
        <f ca="1">SUM(OFFSET(IS_Data!D226,0,(-2018+'Summary P&amp;L'!$D$6-1)*12+'Summary P&amp;L'!$D$1-1):OFFSET(IS_Data!D226,0,(-2018+'Summary P&amp;L'!$D$6-1)*12+'Summary P&amp;L'!$D$2-1))</f>
        <v>0</v>
      </c>
      <c r="F226" s="91" t="str">
        <f>IFERROR(IF(VLOOKUP(IS_Data!B226,'Summary P&amp;L'!$Q$9:$S$15,3,FALSE)="Yes",IS_Data!B226,"No"),"No")</f>
        <v>maple_lawn</v>
      </c>
    </row>
    <row r="227" spans="1:6" x14ac:dyDescent="0.5">
      <c r="A227" t="str">
        <f>+IS_Data!C227</f>
        <v>Q2 Forecast</v>
      </c>
      <c r="B227" s="91" t="str">
        <f>IF(F227="No","",IF('Summary P&amp;L'!$F$4="Libs Rollup","Libs Rollup",F227))</f>
        <v>maple_lawn</v>
      </c>
      <c r="C227" t="str">
        <f>+IS_Data!A227</f>
        <v>Fry Oil</v>
      </c>
      <c r="D227">
        <f ca="1">SUM(OFFSET(IS_Data!D227,0,(-2018+'Summary P&amp;L'!$D$6)*12+'Summary P&amp;L'!$D$1-1):OFFSET(IS_Data!D227,0,(-2018+'Summary P&amp;L'!$D$6)*12+'Summary P&amp;L'!$D$2-1))</f>
        <v>538</v>
      </c>
      <c r="E227">
        <f ca="1">SUM(OFFSET(IS_Data!D227,0,(-2018+'Summary P&amp;L'!$D$6-1)*12+'Summary P&amp;L'!$D$1-1):OFFSET(IS_Data!D227,0,(-2018+'Summary P&amp;L'!$D$6-1)*12+'Summary P&amp;L'!$D$2-1))</f>
        <v>0</v>
      </c>
      <c r="F227" s="91" t="str">
        <f>IFERROR(IF(VLOOKUP(IS_Data!B227,'Summary P&amp;L'!$Q$9:$S$15,3,FALSE)="Yes",IS_Data!B227,"No"),"No")</f>
        <v>maple_lawn</v>
      </c>
    </row>
    <row r="228" spans="1:6" x14ac:dyDescent="0.5">
      <c r="A228" t="str">
        <f>+IS_Data!C228</f>
        <v>Q3 Forecast</v>
      </c>
      <c r="B228" s="91" t="str">
        <f>IF(F228="No","",IF('Summary P&amp;L'!$F$4="Libs Rollup","Libs Rollup",F228))</f>
        <v>maple_lawn</v>
      </c>
      <c r="C228" t="str">
        <f>+IS_Data!A228</f>
        <v>Fry Oil</v>
      </c>
      <c r="D228">
        <f ca="1">SUM(OFFSET(IS_Data!D228,0,(-2018+'Summary P&amp;L'!$D$6)*12+'Summary P&amp;L'!$D$1-1):OFFSET(IS_Data!D228,0,(-2018+'Summary P&amp;L'!$D$6)*12+'Summary P&amp;L'!$D$2-1))</f>
        <v>538</v>
      </c>
      <c r="E228">
        <f ca="1">SUM(OFFSET(IS_Data!D228,0,(-2018+'Summary P&amp;L'!$D$6-1)*12+'Summary P&amp;L'!$D$1-1):OFFSET(IS_Data!D228,0,(-2018+'Summary P&amp;L'!$D$6-1)*12+'Summary P&amp;L'!$D$2-1))</f>
        <v>0</v>
      </c>
      <c r="F228" s="91" t="str">
        <f>IFERROR(IF(VLOOKUP(IS_Data!B228,'Summary P&amp;L'!$Q$9:$S$15,3,FALSE)="Yes",IS_Data!B228,"No"),"No")</f>
        <v>maple_lawn</v>
      </c>
    </row>
    <row r="229" spans="1:6" x14ac:dyDescent="0.5">
      <c r="A229" t="str">
        <f>+IS_Data!C229</f>
        <v>Q4 Forecast</v>
      </c>
      <c r="B229" s="91" t="str">
        <f>IF(F229="No","",IF('Summary P&amp;L'!$F$4="Libs Rollup","Libs Rollup",F229))</f>
        <v>maple_lawn</v>
      </c>
      <c r="C229" t="str">
        <f>+IS_Data!A229</f>
        <v>Fry Oil</v>
      </c>
      <c r="D229">
        <f ca="1">SUM(OFFSET(IS_Data!D229,0,(-2018+'Summary P&amp;L'!$D$6)*12+'Summary P&amp;L'!$D$1-1):OFFSET(IS_Data!D229,0,(-2018+'Summary P&amp;L'!$D$6)*12+'Summary P&amp;L'!$D$2-1))</f>
        <v>538</v>
      </c>
      <c r="E229">
        <f ca="1">SUM(OFFSET(IS_Data!D229,0,(-2018+'Summary P&amp;L'!$D$6-1)*12+'Summary P&amp;L'!$D$1-1):OFFSET(IS_Data!D229,0,(-2018+'Summary P&amp;L'!$D$6-1)*12+'Summary P&amp;L'!$D$2-1))</f>
        <v>0</v>
      </c>
      <c r="F229" s="91" t="str">
        <f>IFERROR(IF(VLOOKUP(IS_Data!B229,'Summary P&amp;L'!$Q$9:$S$15,3,FALSE)="Yes",IS_Data!B229,"No"),"No")</f>
        <v>maple_lawn</v>
      </c>
    </row>
    <row r="230" spans="1:6" x14ac:dyDescent="0.5">
      <c r="A230" t="str">
        <f>+IS_Data!C230</f>
        <v>Actuals</v>
      </c>
      <c r="B230" s="91" t="str">
        <f>IF(F230="No","",IF('Summary P&amp;L'!$F$4="Libs Rollup","Libs Rollup",F230))</f>
        <v>perry_hall</v>
      </c>
      <c r="C230" t="str">
        <f>+IS_Data!A230</f>
        <v>Fry Oil</v>
      </c>
      <c r="D230">
        <f ca="1">SUM(OFFSET(IS_Data!D230,0,(-2018+'Summary P&amp;L'!$D$6)*12+'Summary P&amp;L'!$D$1-1):OFFSET(IS_Data!D230,0,(-2018+'Summary P&amp;L'!$D$6)*12+'Summary P&amp;L'!$D$2-1))</f>
        <v>421</v>
      </c>
      <c r="E230">
        <f ca="1">SUM(OFFSET(IS_Data!D230,0,(-2018+'Summary P&amp;L'!$D$6-1)*12+'Summary P&amp;L'!$D$1-1):OFFSET(IS_Data!D230,0,(-2018+'Summary P&amp;L'!$D$6-1)*12+'Summary P&amp;L'!$D$2-1))</f>
        <v>0</v>
      </c>
      <c r="F230" s="91" t="str">
        <f>IFERROR(IF(VLOOKUP(IS_Data!B230,'Summary P&amp;L'!$Q$9:$S$15,3,FALSE)="Yes",IS_Data!B230,"No"),"No")</f>
        <v>perry_hall</v>
      </c>
    </row>
    <row r="231" spans="1:6" x14ac:dyDescent="0.5">
      <c r="A231" t="str">
        <f>+IS_Data!C231</f>
        <v>Budget</v>
      </c>
      <c r="B231" s="91" t="str">
        <f>IF(F231="No","",IF('Summary P&amp;L'!$F$4="Libs Rollup","Libs Rollup",F231))</f>
        <v>perry_hall</v>
      </c>
      <c r="C231" t="str">
        <f>+IS_Data!A231</f>
        <v>Fry Oil</v>
      </c>
      <c r="D231">
        <f ca="1">SUM(OFFSET(IS_Data!D231,0,(-2018+'Summary P&amp;L'!$D$6)*12+'Summary P&amp;L'!$D$1-1):OFFSET(IS_Data!D231,0,(-2018+'Summary P&amp;L'!$D$6)*12+'Summary P&amp;L'!$D$2-1))</f>
        <v>0</v>
      </c>
      <c r="E231">
        <f ca="1">SUM(OFFSET(IS_Data!D231,0,(-2018+'Summary P&amp;L'!$D$6-1)*12+'Summary P&amp;L'!$D$1-1):OFFSET(IS_Data!D231,0,(-2018+'Summary P&amp;L'!$D$6-1)*12+'Summary P&amp;L'!$D$2-1))</f>
        <v>0</v>
      </c>
      <c r="F231" s="91" t="str">
        <f>IFERROR(IF(VLOOKUP(IS_Data!B231,'Summary P&amp;L'!$Q$9:$S$15,3,FALSE)="Yes",IS_Data!B231,"No"),"No")</f>
        <v>perry_hall</v>
      </c>
    </row>
    <row r="232" spans="1:6" x14ac:dyDescent="0.5">
      <c r="A232" t="str">
        <f>+IS_Data!C232</f>
        <v>Q2 Forecast</v>
      </c>
      <c r="B232" s="91" t="str">
        <f>IF(F232="No","",IF('Summary P&amp;L'!$F$4="Libs Rollup","Libs Rollup",F232))</f>
        <v>perry_hall</v>
      </c>
      <c r="C232" t="str">
        <f>+IS_Data!A232</f>
        <v>Fry Oil</v>
      </c>
      <c r="D232">
        <f ca="1">SUM(OFFSET(IS_Data!D232,0,(-2018+'Summary P&amp;L'!$D$6)*12+'Summary P&amp;L'!$D$1-1):OFFSET(IS_Data!D232,0,(-2018+'Summary P&amp;L'!$D$6)*12+'Summary P&amp;L'!$D$2-1))</f>
        <v>421</v>
      </c>
      <c r="E232">
        <f ca="1">SUM(OFFSET(IS_Data!D232,0,(-2018+'Summary P&amp;L'!$D$6-1)*12+'Summary P&amp;L'!$D$1-1):OFFSET(IS_Data!D232,0,(-2018+'Summary P&amp;L'!$D$6-1)*12+'Summary P&amp;L'!$D$2-1))</f>
        <v>0</v>
      </c>
      <c r="F232" s="91" t="str">
        <f>IFERROR(IF(VLOOKUP(IS_Data!B232,'Summary P&amp;L'!$Q$9:$S$15,3,FALSE)="Yes",IS_Data!B232,"No"),"No")</f>
        <v>perry_hall</v>
      </c>
    </row>
    <row r="233" spans="1:6" x14ac:dyDescent="0.5">
      <c r="A233" t="str">
        <f>+IS_Data!C233</f>
        <v>Q3 Forecast</v>
      </c>
      <c r="B233" s="91" t="str">
        <f>IF(F233="No","",IF('Summary P&amp;L'!$F$4="Libs Rollup","Libs Rollup",F233))</f>
        <v>perry_hall</v>
      </c>
      <c r="C233" t="str">
        <f>+IS_Data!A233</f>
        <v>Fry Oil</v>
      </c>
      <c r="D233">
        <f ca="1">SUM(OFFSET(IS_Data!D233,0,(-2018+'Summary P&amp;L'!$D$6)*12+'Summary P&amp;L'!$D$1-1):OFFSET(IS_Data!D233,0,(-2018+'Summary P&amp;L'!$D$6)*12+'Summary P&amp;L'!$D$2-1))</f>
        <v>421</v>
      </c>
      <c r="E233">
        <f ca="1">SUM(OFFSET(IS_Data!D233,0,(-2018+'Summary P&amp;L'!$D$6-1)*12+'Summary P&amp;L'!$D$1-1):OFFSET(IS_Data!D233,0,(-2018+'Summary P&amp;L'!$D$6-1)*12+'Summary P&amp;L'!$D$2-1))</f>
        <v>0</v>
      </c>
      <c r="F233" s="91" t="str">
        <f>IFERROR(IF(VLOOKUP(IS_Data!B233,'Summary P&amp;L'!$Q$9:$S$15,3,FALSE)="Yes",IS_Data!B233,"No"),"No")</f>
        <v>perry_hall</v>
      </c>
    </row>
    <row r="234" spans="1:6" x14ac:dyDescent="0.5">
      <c r="A234" t="str">
        <f>+IS_Data!C234</f>
        <v>Q4 Forecast</v>
      </c>
      <c r="B234" s="91" t="str">
        <f>IF(F234="No","",IF('Summary P&amp;L'!$F$4="Libs Rollup","Libs Rollup",F234))</f>
        <v>perry_hall</v>
      </c>
      <c r="C234" t="str">
        <f>+IS_Data!A234</f>
        <v>Fry Oil</v>
      </c>
      <c r="D234">
        <f ca="1">SUM(OFFSET(IS_Data!D234,0,(-2018+'Summary P&amp;L'!$D$6)*12+'Summary P&amp;L'!$D$1-1):OFFSET(IS_Data!D234,0,(-2018+'Summary P&amp;L'!$D$6)*12+'Summary P&amp;L'!$D$2-1))</f>
        <v>421</v>
      </c>
      <c r="E234">
        <f ca="1">SUM(OFFSET(IS_Data!D234,0,(-2018+'Summary P&amp;L'!$D$6-1)*12+'Summary P&amp;L'!$D$1-1):OFFSET(IS_Data!D234,0,(-2018+'Summary P&amp;L'!$D$6-1)*12+'Summary P&amp;L'!$D$2-1))</f>
        <v>0</v>
      </c>
      <c r="F234" s="91" t="str">
        <f>IFERROR(IF(VLOOKUP(IS_Data!B234,'Summary P&amp;L'!$Q$9:$S$15,3,FALSE)="Yes",IS_Data!B234,"No"),"No")</f>
        <v>perry_hall</v>
      </c>
    </row>
    <row r="235" spans="1:6" x14ac:dyDescent="0.5">
      <c r="A235" t="str">
        <f>+IS_Data!C235</f>
        <v>actuals</v>
      </c>
      <c r="B235" s="91" t="str">
        <f>IF(F235="No","",IF('Summary P&amp;L'!$F$4="Libs Rollup","Libs Rollup",F235))</f>
        <v>maple_lawn</v>
      </c>
      <c r="C235" t="str">
        <f>+IS_Data!A235</f>
        <v>Gas &amp; Electric</v>
      </c>
      <c r="D235">
        <f ca="1">SUM(OFFSET(IS_Data!D235,0,(-2018+'Summary P&amp;L'!$D$6)*12+'Summary P&amp;L'!$D$1-1):OFFSET(IS_Data!D235,0,(-2018+'Summary P&amp;L'!$D$6)*12+'Summary P&amp;L'!$D$2-1))</f>
        <v>4689</v>
      </c>
      <c r="E235">
        <f ca="1">SUM(OFFSET(IS_Data!D235,0,(-2018+'Summary P&amp;L'!$D$6-1)*12+'Summary P&amp;L'!$D$1-1):OFFSET(IS_Data!D235,0,(-2018+'Summary P&amp;L'!$D$6-1)*12+'Summary P&amp;L'!$D$2-1))</f>
        <v>0</v>
      </c>
      <c r="F235" s="91" t="str">
        <f>IFERROR(IF(VLOOKUP(IS_Data!B235,'Summary P&amp;L'!$Q$9:$S$15,3,FALSE)="Yes",IS_Data!B235,"No"),"No")</f>
        <v>maple_lawn</v>
      </c>
    </row>
    <row r="236" spans="1:6" x14ac:dyDescent="0.5">
      <c r="A236" t="str">
        <f>+IS_Data!C236</f>
        <v>budget</v>
      </c>
      <c r="B236" s="91" t="str">
        <f>IF(F236="No","",IF('Summary P&amp;L'!$F$4="Libs Rollup","Libs Rollup",F236))</f>
        <v>maple_lawn</v>
      </c>
      <c r="C236" t="str">
        <f>+IS_Data!A236</f>
        <v>Gas &amp; Electric</v>
      </c>
      <c r="D236">
        <f ca="1">SUM(OFFSET(IS_Data!D236,0,(-2018+'Summary P&amp;L'!$D$6)*12+'Summary P&amp;L'!$D$1-1):OFFSET(IS_Data!D236,0,(-2018+'Summary P&amp;L'!$D$6)*12+'Summary P&amp;L'!$D$2-1))</f>
        <v>4000</v>
      </c>
      <c r="E236">
        <f ca="1">SUM(OFFSET(IS_Data!D236,0,(-2018+'Summary P&amp;L'!$D$6-1)*12+'Summary P&amp;L'!$D$1-1):OFFSET(IS_Data!D236,0,(-2018+'Summary P&amp;L'!$D$6-1)*12+'Summary P&amp;L'!$D$2-1))</f>
        <v>0</v>
      </c>
      <c r="F236" s="91" t="str">
        <f>IFERROR(IF(VLOOKUP(IS_Data!B236,'Summary P&amp;L'!$Q$9:$S$15,3,FALSE)="Yes",IS_Data!B236,"No"),"No")</f>
        <v>maple_lawn</v>
      </c>
    </row>
    <row r="237" spans="1:6" x14ac:dyDescent="0.5">
      <c r="A237" t="str">
        <f>+IS_Data!C237</f>
        <v>actuals</v>
      </c>
      <c r="B237" s="91" t="str">
        <f>IF(F237="No","",IF('Summary P&amp;L'!$F$4="Libs Rollup","Libs Rollup",F237))</f>
        <v>perry_hall</v>
      </c>
      <c r="C237" t="str">
        <f>+IS_Data!A237</f>
        <v>Gas &amp; Electric</v>
      </c>
      <c r="D237">
        <f ca="1">SUM(OFFSET(IS_Data!D237,0,(-2018+'Summary P&amp;L'!$D$6)*12+'Summary P&amp;L'!$D$1-1):OFFSET(IS_Data!D237,0,(-2018+'Summary P&amp;L'!$D$6)*12+'Summary P&amp;L'!$D$2-1))</f>
        <v>3143</v>
      </c>
      <c r="E237">
        <f ca="1">SUM(OFFSET(IS_Data!D237,0,(-2018+'Summary P&amp;L'!$D$6-1)*12+'Summary P&amp;L'!$D$1-1):OFFSET(IS_Data!D237,0,(-2018+'Summary P&amp;L'!$D$6-1)*12+'Summary P&amp;L'!$D$2-1))</f>
        <v>3709</v>
      </c>
      <c r="F237" s="91" t="str">
        <f>IFERROR(IF(VLOOKUP(IS_Data!B237,'Summary P&amp;L'!$Q$9:$S$15,3,FALSE)="Yes",IS_Data!B237,"No"),"No")</f>
        <v>perry_hall</v>
      </c>
    </row>
    <row r="238" spans="1:6" x14ac:dyDescent="0.5">
      <c r="A238" t="str">
        <f>+IS_Data!C238</f>
        <v>Budget</v>
      </c>
      <c r="B238" s="91" t="str">
        <f>IF(F238="No","",IF('Summary P&amp;L'!$F$4="Libs Rollup","Libs Rollup",F238))</f>
        <v>perry_hall</v>
      </c>
      <c r="C238" t="str">
        <f>+IS_Data!A238</f>
        <v>Gas &amp; Electric</v>
      </c>
      <c r="D238">
        <f ca="1">SUM(OFFSET(IS_Data!D238,0,(-2018+'Summary P&amp;L'!$D$6)*12+'Summary P&amp;L'!$D$1-1):OFFSET(IS_Data!D238,0,(-2018+'Summary P&amp;L'!$D$6)*12+'Summary P&amp;L'!$D$2-1))</f>
        <v>3700</v>
      </c>
      <c r="E238">
        <f ca="1">SUM(OFFSET(IS_Data!D238,0,(-2018+'Summary P&amp;L'!$D$6-1)*12+'Summary P&amp;L'!$D$1-1):OFFSET(IS_Data!D238,0,(-2018+'Summary P&amp;L'!$D$6-1)*12+'Summary P&amp;L'!$D$2-1))</f>
        <v>0</v>
      </c>
      <c r="F238" s="91" t="str">
        <f>IFERROR(IF(VLOOKUP(IS_Data!B238,'Summary P&amp;L'!$Q$9:$S$15,3,FALSE)="Yes",IS_Data!B238,"No"),"No")</f>
        <v>perry_hall</v>
      </c>
    </row>
    <row r="239" spans="1:6" x14ac:dyDescent="0.5">
      <c r="A239" t="str">
        <f>+IS_Data!C239</f>
        <v>Actuals</v>
      </c>
      <c r="B239" s="91" t="str">
        <f>IF(F239="No","",IF('Summary P&amp;L'!$F$4="Libs Rollup","Libs Rollup",F239))</f>
        <v>maple_lawn</v>
      </c>
      <c r="C239" t="str">
        <f>+IS_Data!A239</f>
        <v>General Supplies</v>
      </c>
      <c r="D239">
        <f ca="1">SUM(OFFSET(IS_Data!D239,0,(-2018+'Summary P&amp;L'!$D$6)*12+'Summary P&amp;L'!$D$1-1):OFFSET(IS_Data!D239,0,(-2018+'Summary P&amp;L'!$D$6)*12+'Summary P&amp;L'!$D$2-1))</f>
        <v>1679</v>
      </c>
      <c r="E239">
        <f ca="1">SUM(OFFSET(IS_Data!D239,0,(-2018+'Summary P&amp;L'!$D$6-1)*12+'Summary P&amp;L'!$D$1-1):OFFSET(IS_Data!D239,0,(-2018+'Summary P&amp;L'!$D$6-1)*12+'Summary P&amp;L'!$D$2-1))</f>
        <v>815</v>
      </c>
      <c r="F239" s="91" t="str">
        <f>IFERROR(IF(VLOOKUP(IS_Data!B239,'Summary P&amp;L'!$Q$9:$S$15,3,FALSE)="Yes",IS_Data!B239,"No"),"No")</f>
        <v>maple_lawn</v>
      </c>
    </row>
    <row r="240" spans="1:6" x14ac:dyDescent="0.5">
      <c r="A240" t="str">
        <f>+IS_Data!C240</f>
        <v>Budget</v>
      </c>
      <c r="B240" s="91" t="str">
        <f>IF(F240="No","",IF('Summary P&amp;L'!$F$4="Libs Rollup","Libs Rollup",F240))</f>
        <v>maple_lawn</v>
      </c>
      <c r="C240" t="str">
        <f>+IS_Data!A240</f>
        <v>General Supplies</v>
      </c>
      <c r="D240">
        <f ca="1">SUM(OFFSET(IS_Data!D240,0,(-2018+'Summary P&amp;L'!$D$6)*12+'Summary P&amp;L'!$D$1-1):OFFSET(IS_Data!D240,0,(-2018+'Summary P&amp;L'!$D$6)*12+'Summary P&amp;L'!$D$2-1))</f>
        <v>3736.4850000000001</v>
      </c>
      <c r="E240">
        <f ca="1">SUM(OFFSET(IS_Data!D240,0,(-2018+'Summary P&amp;L'!$D$6-1)*12+'Summary P&amp;L'!$D$1-1):OFFSET(IS_Data!D240,0,(-2018+'Summary P&amp;L'!$D$6-1)*12+'Summary P&amp;L'!$D$2-1))</f>
        <v>815</v>
      </c>
      <c r="F240" s="91" t="str">
        <f>IFERROR(IF(VLOOKUP(IS_Data!B240,'Summary P&amp;L'!$Q$9:$S$15,3,FALSE)="Yes",IS_Data!B240,"No"),"No")</f>
        <v>maple_lawn</v>
      </c>
    </row>
    <row r="241" spans="1:6" x14ac:dyDescent="0.5">
      <c r="A241" t="str">
        <f>+IS_Data!C241</f>
        <v>Q2 Forecast</v>
      </c>
      <c r="B241" s="91" t="str">
        <f>IF(F241="No","",IF('Summary P&amp;L'!$F$4="Libs Rollup","Libs Rollup",F241))</f>
        <v>maple_lawn</v>
      </c>
      <c r="C241" t="str">
        <f>+IS_Data!A241</f>
        <v>General Supplies</v>
      </c>
      <c r="D241">
        <f ca="1">SUM(OFFSET(IS_Data!D241,0,(-2018+'Summary P&amp;L'!$D$6)*12+'Summary P&amp;L'!$D$1-1):OFFSET(IS_Data!D241,0,(-2018+'Summary P&amp;L'!$D$6)*12+'Summary P&amp;L'!$D$2-1))</f>
        <v>1679</v>
      </c>
      <c r="E241">
        <f ca="1">SUM(OFFSET(IS_Data!D241,0,(-2018+'Summary P&amp;L'!$D$6-1)*12+'Summary P&amp;L'!$D$1-1):OFFSET(IS_Data!D241,0,(-2018+'Summary P&amp;L'!$D$6-1)*12+'Summary P&amp;L'!$D$2-1))</f>
        <v>815</v>
      </c>
      <c r="F241" s="91" t="str">
        <f>IFERROR(IF(VLOOKUP(IS_Data!B241,'Summary P&amp;L'!$Q$9:$S$15,3,FALSE)="Yes",IS_Data!B241,"No"),"No")</f>
        <v>maple_lawn</v>
      </c>
    </row>
    <row r="242" spans="1:6" x14ac:dyDescent="0.5">
      <c r="A242" t="str">
        <f>+IS_Data!C242</f>
        <v>Q3 Forecast</v>
      </c>
      <c r="B242" s="91" t="str">
        <f>IF(F242="No","",IF('Summary P&amp;L'!$F$4="Libs Rollup","Libs Rollup",F242))</f>
        <v>maple_lawn</v>
      </c>
      <c r="C242" t="str">
        <f>+IS_Data!A242</f>
        <v>General Supplies</v>
      </c>
      <c r="D242">
        <f ca="1">SUM(OFFSET(IS_Data!D242,0,(-2018+'Summary P&amp;L'!$D$6)*12+'Summary P&amp;L'!$D$1-1):OFFSET(IS_Data!D242,0,(-2018+'Summary P&amp;L'!$D$6)*12+'Summary P&amp;L'!$D$2-1))</f>
        <v>1679</v>
      </c>
      <c r="E242">
        <f ca="1">SUM(OFFSET(IS_Data!D242,0,(-2018+'Summary P&amp;L'!$D$6-1)*12+'Summary P&amp;L'!$D$1-1):OFFSET(IS_Data!D242,0,(-2018+'Summary P&amp;L'!$D$6-1)*12+'Summary P&amp;L'!$D$2-1))</f>
        <v>815</v>
      </c>
      <c r="F242" s="91" t="str">
        <f>IFERROR(IF(VLOOKUP(IS_Data!B242,'Summary P&amp;L'!$Q$9:$S$15,3,FALSE)="Yes",IS_Data!B242,"No"),"No")</f>
        <v>maple_lawn</v>
      </c>
    </row>
    <row r="243" spans="1:6" x14ac:dyDescent="0.5">
      <c r="A243" t="str">
        <f>+IS_Data!C243</f>
        <v>Q4 Forecast</v>
      </c>
      <c r="B243" s="91" t="str">
        <f>IF(F243="No","",IF('Summary P&amp;L'!$F$4="Libs Rollup","Libs Rollup",F243))</f>
        <v>maple_lawn</v>
      </c>
      <c r="C243" t="str">
        <f>+IS_Data!A243</f>
        <v>General Supplies</v>
      </c>
      <c r="D243">
        <f ca="1">SUM(OFFSET(IS_Data!D243,0,(-2018+'Summary P&amp;L'!$D$6)*12+'Summary P&amp;L'!$D$1-1):OFFSET(IS_Data!D243,0,(-2018+'Summary P&amp;L'!$D$6)*12+'Summary P&amp;L'!$D$2-1))</f>
        <v>1679</v>
      </c>
      <c r="E243">
        <f ca="1">SUM(OFFSET(IS_Data!D243,0,(-2018+'Summary P&amp;L'!$D$6-1)*12+'Summary P&amp;L'!$D$1-1):OFFSET(IS_Data!D243,0,(-2018+'Summary P&amp;L'!$D$6-1)*12+'Summary P&amp;L'!$D$2-1))</f>
        <v>815</v>
      </c>
      <c r="F243" s="91" t="str">
        <f>IFERROR(IF(VLOOKUP(IS_Data!B243,'Summary P&amp;L'!$Q$9:$S$15,3,FALSE)="Yes",IS_Data!B243,"No"),"No")</f>
        <v>maple_lawn</v>
      </c>
    </row>
    <row r="244" spans="1:6" x14ac:dyDescent="0.5">
      <c r="A244" t="str">
        <f>+IS_Data!C244</f>
        <v>Actuals</v>
      </c>
      <c r="B244" s="91" t="str">
        <f>IF(F244="No","",IF('Summary P&amp;L'!$F$4="Libs Rollup","Libs Rollup",F244))</f>
        <v>perry_hall</v>
      </c>
      <c r="C244" t="str">
        <f>+IS_Data!A244</f>
        <v>General Supplies</v>
      </c>
      <c r="D244">
        <f ca="1">SUM(OFFSET(IS_Data!D244,0,(-2018+'Summary P&amp;L'!$D$6)*12+'Summary P&amp;L'!$D$1-1):OFFSET(IS_Data!D244,0,(-2018+'Summary P&amp;L'!$D$6)*12+'Summary P&amp;L'!$D$2-1))</f>
        <v>1696</v>
      </c>
      <c r="E244">
        <f ca="1">SUM(OFFSET(IS_Data!D244,0,(-2018+'Summary P&amp;L'!$D$6-1)*12+'Summary P&amp;L'!$D$1-1):OFFSET(IS_Data!D244,0,(-2018+'Summary P&amp;L'!$D$6-1)*12+'Summary P&amp;L'!$D$2-1))</f>
        <v>7022</v>
      </c>
      <c r="F244" s="91" t="str">
        <f>IFERROR(IF(VLOOKUP(IS_Data!B244,'Summary P&amp;L'!$Q$9:$S$15,3,FALSE)="Yes",IS_Data!B244,"No"),"No")</f>
        <v>perry_hall</v>
      </c>
    </row>
    <row r="245" spans="1:6" x14ac:dyDescent="0.5">
      <c r="A245" t="str">
        <f>+IS_Data!C245</f>
        <v>Budget</v>
      </c>
      <c r="B245" s="91" t="str">
        <f>IF(F245="No","",IF('Summary P&amp;L'!$F$4="Libs Rollup","Libs Rollup",F245))</f>
        <v>perry_hall</v>
      </c>
      <c r="C245" t="str">
        <f>+IS_Data!A245</f>
        <v>General Supplies</v>
      </c>
      <c r="D245">
        <f ca="1">SUM(OFFSET(IS_Data!D245,0,(-2018+'Summary P&amp;L'!$D$6)*12+'Summary P&amp;L'!$D$1-1):OFFSET(IS_Data!D245,0,(-2018+'Summary P&amp;L'!$D$6)*12+'Summary P&amp;L'!$D$2-1))</f>
        <v>2190.8865999999998</v>
      </c>
      <c r="E245">
        <f ca="1">SUM(OFFSET(IS_Data!D245,0,(-2018+'Summary P&amp;L'!$D$6-1)*12+'Summary P&amp;L'!$D$1-1):OFFSET(IS_Data!D245,0,(-2018+'Summary P&amp;L'!$D$6-1)*12+'Summary P&amp;L'!$D$2-1))</f>
        <v>7022</v>
      </c>
      <c r="F245" s="91" t="str">
        <f>IFERROR(IF(VLOOKUP(IS_Data!B245,'Summary P&amp;L'!$Q$9:$S$15,3,FALSE)="Yes",IS_Data!B245,"No"),"No")</f>
        <v>perry_hall</v>
      </c>
    </row>
    <row r="246" spans="1:6" x14ac:dyDescent="0.5">
      <c r="A246" t="str">
        <f>+IS_Data!C246</f>
        <v>Q2 Forecast</v>
      </c>
      <c r="B246" s="91" t="str">
        <f>IF(F246="No","",IF('Summary P&amp;L'!$F$4="Libs Rollup","Libs Rollup",F246))</f>
        <v>perry_hall</v>
      </c>
      <c r="C246" t="str">
        <f>+IS_Data!A246</f>
        <v>General Supplies</v>
      </c>
      <c r="D246">
        <f ca="1">SUM(OFFSET(IS_Data!D246,0,(-2018+'Summary P&amp;L'!$D$6)*12+'Summary P&amp;L'!$D$1-1):OFFSET(IS_Data!D246,0,(-2018+'Summary P&amp;L'!$D$6)*12+'Summary P&amp;L'!$D$2-1))</f>
        <v>1696</v>
      </c>
      <c r="E246">
        <f ca="1">SUM(OFFSET(IS_Data!D246,0,(-2018+'Summary P&amp;L'!$D$6-1)*12+'Summary P&amp;L'!$D$1-1):OFFSET(IS_Data!D246,0,(-2018+'Summary P&amp;L'!$D$6-1)*12+'Summary P&amp;L'!$D$2-1))</f>
        <v>7022</v>
      </c>
      <c r="F246" s="91" t="str">
        <f>IFERROR(IF(VLOOKUP(IS_Data!B246,'Summary P&amp;L'!$Q$9:$S$15,3,FALSE)="Yes",IS_Data!B246,"No"),"No")</f>
        <v>perry_hall</v>
      </c>
    </row>
    <row r="247" spans="1:6" x14ac:dyDescent="0.5">
      <c r="A247" t="str">
        <f>+IS_Data!C247</f>
        <v>Q3 Forecast</v>
      </c>
      <c r="B247" s="91" t="str">
        <f>IF(F247="No","",IF('Summary P&amp;L'!$F$4="Libs Rollup","Libs Rollup",F247))</f>
        <v>perry_hall</v>
      </c>
      <c r="C247" t="str">
        <f>+IS_Data!A247</f>
        <v>General Supplies</v>
      </c>
      <c r="D247">
        <f ca="1">SUM(OFFSET(IS_Data!D247,0,(-2018+'Summary P&amp;L'!$D$6)*12+'Summary P&amp;L'!$D$1-1):OFFSET(IS_Data!D247,0,(-2018+'Summary P&amp;L'!$D$6)*12+'Summary P&amp;L'!$D$2-1))</f>
        <v>1696</v>
      </c>
      <c r="E247">
        <f ca="1">SUM(OFFSET(IS_Data!D247,0,(-2018+'Summary P&amp;L'!$D$6-1)*12+'Summary P&amp;L'!$D$1-1):OFFSET(IS_Data!D247,0,(-2018+'Summary P&amp;L'!$D$6-1)*12+'Summary P&amp;L'!$D$2-1))</f>
        <v>7022</v>
      </c>
      <c r="F247" s="91" t="str">
        <f>IFERROR(IF(VLOOKUP(IS_Data!B247,'Summary P&amp;L'!$Q$9:$S$15,3,FALSE)="Yes",IS_Data!B247,"No"),"No")</f>
        <v>perry_hall</v>
      </c>
    </row>
    <row r="248" spans="1:6" x14ac:dyDescent="0.5">
      <c r="A248" t="str">
        <f>+IS_Data!C248</f>
        <v>Q4 Forecast</v>
      </c>
      <c r="B248" s="91" t="str">
        <f>IF(F248="No","",IF('Summary P&amp;L'!$F$4="Libs Rollup","Libs Rollup",F248))</f>
        <v>perry_hall</v>
      </c>
      <c r="C248" t="str">
        <f>+IS_Data!A248</f>
        <v>General Supplies</v>
      </c>
      <c r="D248">
        <f ca="1">SUM(OFFSET(IS_Data!D248,0,(-2018+'Summary P&amp;L'!$D$6)*12+'Summary P&amp;L'!$D$1-1):OFFSET(IS_Data!D248,0,(-2018+'Summary P&amp;L'!$D$6)*12+'Summary P&amp;L'!$D$2-1))</f>
        <v>1696</v>
      </c>
      <c r="E248">
        <f ca="1">SUM(OFFSET(IS_Data!D248,0,(-2018+'Summary P&amp;L'!$D$6-1)*12+'Summary P&amp;L'!$D$1-1):OFFSET(IS_Data!D248,0,(-2018+'Summary P&amp;L'!$D$6-1)*12+'Summary P&amp;L'!$D$2-1))</f>
        <v>7022</v>
      </c>
      <c r="F248" s="91" t="str">
        <f>IFERROR(IF(VLOOKUP(IS_Data!B248,'Summary P&amp;L'!$Q$9:$S$15,3,FALSE)="Yes",IS_Data!B248,"No"),"No")</f>
        <v>perry_hall</v>
      </c>
    </row>
    <row r="249" spans="1:6" x14ac:dyDescent="0.5">
      <c r="A249" t="str">
        <f>+IS_Data!C249</f>
        <v>actuals</v>
      </c>
      <c r="B249" s="91" t="str">
        <f>IF(F249="No","",IF('Summary P&amp;L'!$F$4="Libs Rollup","Libs Rollup",F249))</f>
        <v>maple_lawn</v>
      </c>
      <c r="C249" t="str">
        <f>+IS_Data!A249</f>
        <v>Grease Trap/Septic</v>
      </c>
      <c r="D249">
        <f ca="1">SUM(OFFSET(IS_Data!D249,0,(-2018+'Summary P&amp;L'!$D$6)*12+'Summary P&amp;L'!$D$1-1):OFFSET(IS_Data!D249,0,(-2018+'Summary P&amp;L'!$D$6)*12+'Summary P&amp;L'!$D$2-1))</f>
        <v>0</v>
      </c>
      <c r="E249">
        <f ca="1">SUM(OFFSET(IS_Data!D249,0,(-2018+'Summary P&amp;L'!$D$6-1)*12+'Summary P&amp;L'!$D$1-1):OFFSET(IS_Data!D249,0,(-2018+'Summary P&amp;L'!$D$6-1)*12+'Summary P&amp;L'!$D$2-1))</f>
        <v>225</v>
      </c>
      <c r="F249" s="91" t="str">
        <f>IFERROR(IF(VLOOKUP(IS_Data!B249,'Summary P&amp;L'!$Q$9:$S$15,3,FALSE)="Yes",IS_Data!B249,"No"),"No")</f>
        <v>maple_lawn</v>
      </c>
    </row>
    <row r="250" spans="1:6" x14ac:dyDescent="0.5">
      <c r="A250" t="str">
        <f>+IS_Data!C250</f>
        <v>budget</v>
      </c>
      <c r="B250" s="91" t="str">
        <f>IF(F250="No","",IF('Summary P&amp;L'!$F$4="Libs Rollup","Libs Rollup",F250))</f>
        <v>maple_lawn</v>
      </c>
      <c r="C250" t="str">
        <f>+IS_Data!A250</f>
        <v>Grease Trap/Septic</v>
      </c>
      <c r="D250">
        <f ca="1">SUM(OFFSET(IS_Data!D250,0,(-2018+'Summary P&amp;L'!$D$6)*12+'Summary P&amp;L'!$D$1-1):OFFSET(IS_Data!D250,0,(-2018+'Summary P&amp;L'!$D$6)*12+'Summary P&amp;L'!$D$2-1))</f>
        <v>0</v>
      </c>
      <c r="E250">
        <f ca="1">SUM(OFFSET(IS_Data!D250,0,(-2018+'Summary P&amp;L'!$D$6-1)*12+'Summary P&amp;L'!$D$1-1):OFFSET(IS_Data!D250,0,(-2018+'Summary P&amp;L'!$D$6-1)*12+'Summary P&amp;L'!$D$2-1))</f>
        <v>0</v>
      </c>
      <c r="F250" s="91" t="str">
        <f>IFERROR(IF(VLOOKUP(IS_Data!B250,'Summary P&amp;L'!$Q$9:$S$15,3,FALSE)="Yes",IS_Data!B250,"No"),"No")</f>
        <v>maple_lawn</v>
      </c>
    </row>
    <row r="251" spans="1:6" x14ac:dyDescent="0.5">
      <c r="A251" t="str">
        <f>+IS_Data!C251</f>
        <v>budget</v>
      </c>
      <c r="B251" s="91" t="str">
        <f>IF(F251="No","",IF('Summary P&amp;L'!$F$4="Libs Rollup","Libs Rollup",F251))</f>
        <v>perry_hall</v>
      </c>
      <c r="C251" t="str">
        <f>+IS_Data!A251</f>
        <v>Grease Trap/Septic</v>
      </c>
      <c r="D251">
        <f ca="1">SUM(OFFSET(IS_Data!D251,0,(-2018+'Summary P&amp;L'!$D$6)*12+'Summary P&amp;L'!$D$1-1):OFFSET(IS_Data!D251,0,(-2018+'Summary P&amp;L'!$D$6)*12+'Summary P&amp;L'!$D$2-1))</f>
        <v>0</v>
      </c>
      <c r="E251">
        <f ca="1">SUM(OFFSET(IS_Data!D251,0,(-2018+'Summary P&amp;L'!$D$6-1)*12+'Summary P&amp;L'!$D$1-1):OFFSET(IS_Data!D251,0,(-2018+'Summary P&amp;L'!$D$6-1)*12+'Summary P&amp;L'!$D$2-1))</f>
        <v>0</v>
      </c>
      <c r="F251" s="91" t="str">
        <f>IFERROR(IF(VLOOKUP(IS_Data!B251,'Summary P&amp;L'!$Q$9:$S$15,3,FALSE)="Yes",IS_Data!B251,"No"),"No")</f>
        <v>perry_hall</v>
      </c>
    </row>
    <row r="252" spans="1:6" x14ac:dyDescent="0.5">
      <c r="A252" t="str">
        <f>+IS_Data!C252</f>
        <v>actuals</v>
      </c>
      <c r="B252" s="91" t="str">
        <f>IF(F252="No","",IF('Summary P&amp;L'!$F$4="Libs Rollup","Libs Rollup",F252))</f>
        <v>maple_lawn</v>
      </c>
      <c r="C252" t="str">
        <f>+IS_Data!A252</f>
        <v>Healthcare</v>
      </c>
      <c r="D252">
        <f ca="1">SUM(OFFSET(IS_Data!D252,0,(-2018+'Summary P&amp;L'!$D$6)*12+'Summary P&amp;L'!$D$1-1):OFFSET(IS_Data!D252,0,(-2018+'Summary P&amp;L'!$D$6)*12+'Summary P&amp;L'!$D$2-1))</f>
        <v>380</v>
      </c>
      <c r="E252">
        <f ca="1">SUM(OFFSET(IS_Data!D252,0,(-2018+'Summary P&amp;L'!$D$6-1)*12+'Summary P&amp;L'!$D$1-1):OFFSET(IS_Data!D252,0,(-2018+'Summary P&amp;L'!$D$6-1)*12+'Summary P&amp;L'!$D$2-1))</f>
        <v>0</v>
      </c>
      <c r="F252" s="91" t="str">
        <f>IFERROR(IF(VLOOKUP(IS_Data!B252,'Summary P&amp;L'!$Q$9:$S$15,3,FALSE)="Yes",IS_Data!B252,"No"),"No")</f>
        <v>maple_lawn</v>
      </c>
    </row>
    <row r="253" spans="1:6" x14ac:dyDescent="0.5">
      <c r="A253" t="str">
        <f>+IS_Data!C253</f>
        <v>budget</v>
      </c>
      <c r="B253" s="91" t="str">
        <f>IF(F253="No","",IF('Summary P&amp;L'!$F$4="Libs Rollup","Libs Rollup",F253))</f>
        <v>maple_lawn</v>
      </c>
      <c r="C253" t="str">
        <f>+IS_Data!A253</f>
        <v>Healthcare</v>
      </c>
      <c r="D253">
        <f ca="1">SUM(OFFSET(IS_Data!D253,0,(-2018+'Summary P&amp;L'!$D$6)*12+'Summary P&amp;L'!$D$1-1):OFFSET(IS_Data!D253,0,(-2018+'Summary P&amp;L'!$D$6)*12+'Summary P&amp;L'!$D$2-1))</f>
        <v>380</v>
      </c>
      <c r="E253">
        <f ca="1">SUM(OFFSET(IS_Data!D253,0,(-2018+'Summary P&amp;L'!$D$6-1)*12+'Summary P&amp;L'!$D$1-1):OFFSET(IS_Data!D253,0,(-2018+'Summary P&amp;L'!$D$6-1)*12+'Summary P&amp;L'!$D$2-1))</f>
        <v>0</v>
      </c>
      <c r="F253" s="91" t="str">
        <f>IFERROR(IF(VLOOKUP(IS_Data!B253,'Summary P&amp;L'!$Q$9:$S$15,3,FALSE)="Yes",IS_Data!B253,"No"),"No")</f>
        <v>maple_lawn</v>
      </c>
    </row>
    <row r="254" spans="1:6" x14ac:dyDescent="0.5">
      <c r="A254" t="str">
        <f>+IS_Data!C254</f>
        <v>actuals</v>
      </c>
      <c r="B254" s="91" t="str">
        <f>IF(F254="No","",IF('Summary P&amp;L'!$F$4="Libs Rollup","Libs Rollup",F254))</f>
        <v>perry_hall</v>
      </c>
      <c r="C254" t="str">
        <f>+IS_Data!A254</f>
        <v>Healthcare</v>
      </c>
      <c r="D254">
        <f ca="1">SUM(OFFSET(IS_Data!D254,0,(-2018+'Summary P&amp;L'!$D$6)*12+'Summary P&amp;L'!$D$1-1):OFFSET(IS_Data!D254,0,(-2018+'Summary P&amp;L'!$D$6)*12+'Summary P&amp;L'!$D$2-1))</f>
        <v>710</v>
      </c>
      <c r="E254">
        <f ca="1">SUM(OFFSET(IS_Data!D254,0,(-2018+'Summary P&amp;L'!$D$6-1)*12+'Summary P&amp;L'!$D$1-1):OFFSET(IS_Data!D254,0,(-2018+'Summary P&amp;L'!$D$6-1)*12+'Summary P&amp;L'!$D$2-1))</f>
        <v>958</v>
      </c>
      <c r="F254" s="91" t="str">
        <f>IFERROR(IF(VLOOKUP(IS_Data!B254,'Summary P&amp;L'!$Q$9:$S$15,3,FALSE)="Yes",IS_Data!B254,"No"),"No")</f>
        <v>perry_hall</v>
      </c>
    </row>
    <row r="255" spans="1:6" x14ac:dyDescent="0.5">
      <c r="A255" t="str">
        <f>+IS_Data!C255</f>
        <v>Budget</v>
      </c>
      <c r="B255" s="91" t="str">
        <f>IF(F255="No","",IF('Summary P&amp;L'!$F$4="Libs Rollup","Libs Rollup",F255))</f>
        <v>perry_hall</v>
      </c>
      <c r="C255" t="str">
        <f>+IS_Data!A255</f>
        <v>Healthcare</v>
      </c>
      <c r="D255">
        <f ca="1">SUM(OFFSET(IS_Data!D255,0,(-2018+'Summary P&amp;L'!$D$6)*12+'Summary P&amp;L'!$D$1-1):OFFSET(IS_Data!D255,0,(-2018+'Summary P&amp;L'!$D$6)*12+'Summary P&amp;L'!$D$2-1))</f>
        <v>1900</v>
      </c>
      <c r="E255">
        <f ca="1">SUM(OFFSET(IS_Data!D255,0,(-2018+'Summary P&amp;L'!$D$6-1)*12+'Summary P&amp;L'!$D$1-1):OFFSET(IS_Data!D255,0,(-2018+'Summary P&amp;L'!$D$6-1)*12+'Summary P&amp;L'!$D$2-1))</f>
        <v>0</v>
      </c>
      <c r="F255" s="91" t="str">
        <f>IFERROR(IF(VLOOKUP(IS_Data!B255,'Summary P&amp;L'!$Q$9:$S$15,3,FALSE)="Yes",IS_Data!B255,"No"),"No")</f>
        <v>perry_hall</v>
      </c>
    </row>
    <row r="256" spans="1:6" x14ac:dyDescent="0.5">
      <c r="A256" t="str">
        <f>+IS_Data!C256</f>
        <v>actuals</v>
      </c>
      <c r="B256" s="91" t="str">
        <f>IF(F256="No","",IF('Summary P&amp;L'!$F$4="Libs Rollup","Libs Rollup",F256))</f>
        <v>maple_lawn</v>
      </c>
      <c r="C256" t="str">
        <f>+IS_Data!A256</f>
        <v>Hood Cleaning</v>
      </c>
      <c r="D256">
        <f ca="1">SUM(OFFSET(IS_Data!D256,0,(-2018+'Summary P&amp;L'!$D$6)*12+'Summary P&amp;L'!$D$1-1):OFFSET(IS_Data!D256,0,(-2018+'Summary P&amp;L'!$D$6)*12+'Summary P&amp;L'!$D$2-1))</f>
        <v>0</v>
      </c>
      <c r="E256">
        <f ca="1">SUM(OFFSET(IS_Data!D256,0,(-2018+'Summary P&amp;L'!$D$6-1)*12+'Summary P&amp;L'!$D$1-1):OFFSET(IS_Data!D256,0,(-2018+'Summary P&amp;L'!$D$6-1)*12+'Summary P&amp;L'!$D$2-1))</f>
        <v>0</v>
      </c>
      <c r="F256" s="91" t="str">
        <f>IFERROR(IF(VLOOKUP(IS_Data!B256,'Summary P&amp;L'!$Q$9:$S$15,3,FALSE)="Yes",IS_Data!B256,"No"),"No")</f>
        <v>maple_lawn</v>
      </c>
    </row>
    <row r="257" spans="1:6" x14ac:dyDescent="0.5">
      <c r="A257" t="str">
        <f>+IS_Data!C257</f>
        <v>budget</v>
      </c>
      <c r="B257" s="91" t="str">
        <f>IF(F257="No","",IF('Summary P&amp;L'!$F$4="Libs Rollup","Libs Rollup",F257))</f>
        <v>maple_lawn</v>
      </c>
      <c r="C257" t="str">
        <f>+IS_Data!A257</f>
        <v>Hood Cleaning</v>
      </c>
      <c r="D257">
        <f ca="1">SUM(OFFSET(IS_Data!D257,0,(-2018+'Summary P&amp;L'!$D$6)*12+'Summary P&amp;L'!$D$1-1):OFFSET(IS_Data!D257,0,(-2018+'Summary P&amp;L'!$D$6)*12+'Summary P&amp;L'!$D$2-1))</f>
        <v>0</v>
      </c>
      <c r="E257">
        <f ca="1">SUM(OFFSET(IS_Data!D257,0,(-2018+'Summary P&amp;L'!$D$6-1)*12+'Summary P&amp;L'!$D$1-1):OFFSET(IS_Data!D257,0,(-2018+'Summary P&amp;L'!$D$6-1)*12+'Summary P&amp;L'!$D$2-1))</f>
        <v>0</v>
      </c>
      <c r="F257" s="91" t="str">
        <f>IFERROR(IF(VLOOKUP(IS_Data!B257,'Summary P&amp;L'!$Q$9:$S$15,3,FALSE)="Yes",IS_Data!B257,"No"),"No")</f>
        <v>maple_lawn</v>
      </c>
    </row>
    <row r="258" spans="1:6" x14ac:dyDescent="0.5">
      <c r="A258" t="str">
        <f>+IS_Data!C258</f>
        <v>actuals</v>
      </c>
      <c r="B258" s="91" t="str">
        <f>IF(F258="No","",IF('Summary P&amp;L'!$F$4="Libs Rollup","Libs Rollup",F258))</f>
        <v>perry_hall</v>
      </c>
      <c r="C258" t="str">
        <f>+IS_Data!A258</f>
        <v>Hood Cleaning</v>
      </c>
      <c r="D258">
        <f ca="1">SUM(OFFSET(IS_Data!D258,0,(-2018+'Summary P&amp;L'!$D$6)*12+'Summary P&amp;L'!$D$1-1):OFFSET(IS_Data!D258,0,(-2018+'Summary P&amp;L'!$D$6)*12+'Summary P&amp;L'!$D$2-1))</f>
        <v>404</v>
      </c>
      <c r="E258">
        <f ca="1">SUM(OFFSET(IS_Data!D258,0,(-2018+'Summary P&amp;L'!$D$6-1)*12+'Summary P&amp;L'!$D$1-1):OFFSET(IS_Data!D258,0,(-2018+'Summary P&amp;L'!$D$6-1)*12+'Summary P&amp;L'!$D$2-1))</f>
        <v>0</v>
      </c>
      <c r="F258" s="91" t="str">
        <f>IFERROR(IF(VLOOKUP(IS_Data!B258,'Summary P&amp;L'!$Q$9:$S$15,3,FALSE)="Yes",IS_Data!B258,"No"),"No")</f>
        <v>perry_hall</v>
      </c>
    </row>
    <row r="259" spans="1:6" x14ac:dyDescent="0.5">
      <c r="A259" t="str">
        <f>+IS_Data!C259</f>
        <v>actuals</v>
      </c>
      <c r="B259" s="91" t="str">
        <f>IF(F259="No","",IF('Summary P&amp;L'!$F$4="Libs Rollup","Libs Rollup",F259))</f>
        <v>maple_lawn</v>
      </c>
      <c r="C259" t="str">
        <f>+IS_Data!A259</f>
        <v>Insurance - Workers Comp</v>
      </c>
      <c r="D259">
        <f ca="1">SUM(OFFSET(IS_Data!D259,0,(-2018+'Summary P&amp;L'!$D$6)*12+'Summary P&amp;L'!$D$1-1):OFFSET(IS_Data!D259,0,(-2018+'Summary P&amp;L'!$D$6)*12+'Summary P&amp;L'!$D$2-1))</f>
        <v>1709</v>
      </c>
      <c r="E259">
        <f ca="1">SUM(OFFSET(IS_Data!D259,0,(-2018+'Summary P&amp;L'!$D$6-1)*12+'Summary P&amp;L'!$D$1-1):OFFSET(IS_Data!D259,0,(-2018+'Summary P&amp;L'!$D$6-1)*12+'Summary P&amp;L'!$D$2-1))</f>
        <v>0</v>
      </c>
      <c r="F259" s="91" t="str">
        <f>IFERROR(IF(VLOOKUP(IS_Data!B259,'Summary P&amp;L'!$Q$9:$S$15,3,FALSE)="Yes",IS_Data!B259,"No"),"No")</f>
        <v>maple_lawn</v>
      </c>
    </row>
    <row r="260" spans="1:6" x14ac:dyDescent="0.5">
      <c r="A260" t="str">
        <f>+IS_Data!C260</f>
        <v>budget</v>
      </c>
      <c r="B260" s="91" t="str">
        <f>IF(F260="No","",IF('Summary P&amp;L'!$F$4="Libs Rollup","Libs Rollup",F260))</f>
        <v>maple_lawn</v>
      </c>
      <c r="C260" t="str">
        <f>+IS_Data!A260</f>
        <v>Insurance - Workers Comp</v>
      </c>
      <c r="D260">
        <f ca="1">SUM(OFFSET(IS_Data!D260,0,(-2018+'Summary P&amp;L'!$D$6)*12+'Summary P&amp;L'!$D$1-1):OFFSET(IS_Data!D260,0,(-2018+'Summary P&amp;L'!$D$6)*12+'Summary P&amp;L'!$D$2-1))</f>
        <v>996</v>
      </c>
      <c r="E260">
        <f ca="1">SUM(OFFSET(IS_Data!D260,0,(-2018+'Summary P&amp;L'!$D$6-1)*12+'Summary P&amp;L'!$D$1-1):OFFSET(IS_Data!D260,0,(-2018+'Summary P&amp;L'!$D$6-1)*12+'Summary P&amp;L'!$D$2-1))</f>
        <v>0</v>
      </c>
      <c r="F260" s="91" t="str">
        <f>IFERROR(IF(VLOOKUP(IS_Data!B260,'Summary P&amp;L'!$Q$9:$S$15,3,FALSE)="Yes",IS_Data!B260,"No"),"No")</f>
        <v>maple_lawn</v>
      </c>
    </row>
    <row r="261" spans="1:6" x14ac:dyDescent="0.5">
      <c r="A261" t="str">
        <f>+IS_Data!C261</f>
        <v>actuals</v>
      </c>
      <c r="B261" s="91" t="str">
        <f>IF(F261="No","",IF('Summary P&amp;L'!$F$4="Libs Rollup","Libs Rollup",F261))</f>
        <v>perry_hall</v>
      </c>
      <c r="C261" t="str">
        <f>+IS_Data!A261</f>
        <v>Insurance - Workers Comp</v>
      </c>
      <c r="D261">
        <f ca="1">SUM(OFFSET(IS_Data!D261,0,(-2018+'Summary P&amp;L'!$D$6)*12+'Summary P&amp;L'!$D$1-1):OFFSET(IS_Data!D261,0,(-2018+'Summary P&amp;L'!$D$6)*12+'Summary P&amp;L'!$D$2-1))</f>
        <v>1177</v>
      </c>
      <c r="E261">
        <f ca="1">SUM(OFFSET(IS_Data!D261,0,(-2018+'Summary P&amp;L'!$D$6-1)*12+'Summary P&amp;L'!$D$1-1):OFFSET(IS_Data!D261,0,(-2018+'Summary P&amp;L'!$D$6-1)*12+'Summary P&amp;L'!$D$2-1))</f>
        <v>0</v>
      </c>
      <c r="F261" s="91" t="str">
        <f>IFERROR(IF(VLOOKUP(IS_Data!B261,'Summary P&amp;L'!$Q$9:$S$15,3,FALSE)="Yes",IS_Data!B261,"No"),"No")</f>
        <v>perry_hall</v>
      </c>
    </row>
    <row r="262" spans="1:6" x14ac:dyDescent="0.5">
      <c r="A262" t="str">
        <f>+IS_Data!C262</f>
        <v>Budget</v>
      </c>
      <c r="B262" s="91" t="str">
        <f>IF(F262="No","",IF('Summary P&amp;L'!$F$4="Libs Rollup","Libs Rollup",F262))</f>
        <v>perry_hall</v>
      </c>
      <c r="C262" t="str">
        <f>+IS_Data!A262</f>
        <v>Insurance - Workers Comp</v>
      </c>
      <c r="D262">
        <f ca="1">SUM(OFFSET(IS_Data!D262,0,(-2018+'Summary P&amp;L'!$D$6)*12+'Summary P&amp;L'!$D$1-1):OFFSET(IS_Data!D262,0,(-2018+'Summary P&amp;L'!$D$6)*12+'Summary P&amp;L'!$D$2-1))</f>
        <v>1635</v>
      </c>
      <c r="E262">
        <f ca="1">SUM(OFFSET(IS_Data!D262,0,(-2018+'Summary P&amp;L'!$D$6-1)*12+'Summary P&amp;L'!$D$1-1):OFFSET(IS_Data!D262,0,(-2018+'Summary P&amp;L'!$D$6-1)*12+'Summary P&amp;L'!$D$2-1))</f>
        <v>0</v>
      </c>
      <c r="F262" s="91" t="str">
        <f>IFERROR(IF(VLOOKUP(IS_Data!B262,'Summary P&amp;L'!$Q$9:$S$15,3,FALSE)="Yes",IS_Data!B262,"No"),"No")</f>
        <v>perry_hall</v>
      </c>
    </row>
    <row r="263" spans="1:6" x14ac:dyDescent="0.5">
      <c r="A263" t="str">
        <f>+IS_Data!C263</f>
        <v>actuals</v>
      </c>
      <c r="B263" s="91" t="str">
        <f>IF(F263="No","",IF('Summary P&amp;L'!$F$4="Libs Rollup","Libs Rollup",F263))</f>
        <v>maple_lawn</v>
      </c>
      <c r="C263" t="str">
        <f>+IS_Data!A263</f>
        <v>Interest Expense</v>
      </c>
      <c r="D263">
        <f ca="1">SUM(OFFSET(IS_Data!D263,0,(-2018+'Summary P&amp;L'!$D$6)*12+'Summary P&amp;L'!$D$1-1):OFFSET(IS_Data!D263,0,(-2018+'Summary P&amp;L'!$D$6)*12+'Summary P&amp;L'!$D$2-1))</f>
        <v>0</v>
      </c>
      <c r="E263">
        <f ca="1">SUM(OFFSET(IS_Data!D263,0,(-2018+'Summary P&amp;L'!$D$6-1)*12+'Summary P&amp;L'!$D$1-1):OFFSET(IS_Data!D263,0,(-2018+'Summary P&amp;L'!$D$6-1)*12+'Summary P&amp;L'!$D$2-1))</f>
        <v>0</v>
      </c>
      <c r="F263" s="91" t="str">
        <f>IFERROR(IF(VLOOKUP(IS_Data!B263,'Summary P&amp;L'!$Q$9:$S$15,3,FALSE)="Yes",IS_Data!B263,"No"),"No")</f>
        <v>maple_lawn</v>
      </c>
    </row>
    <row r="264" spans="1:6" x14ac:dyDescent="0.5">
      <c r="A264" t="str">
        <f>+IS_Data!C264</f>
        <v>actuals</v>
      </c>
      <c r="B264" s="91" t="str">
        <f>IF(F264="No","",IF('Summary P&amp;L'!$F$4="Libs Rollup","Libs Rollup",F264))</f>
        <v>perry_hall</v>
      </c>
      <c r="C264" t="str">
        <f>+IS_Data!A264</f>
        <v>Interest Expense</v>
      </c>
      <c r="D264">
        <f ca="1">SUM(OFFSET(IS_Data!D264,0,(-2018+'Summary P&amp;L'!$D$6)*12+'Summary P&amp;L'!$D$1-1):OFFSET(IS_Data!D264,0,(-2018+'Summary P&amp;L'!$D$6)*12+'Summary P&amp;L'!$D$2-1))</f>
        <v>0</v>
      </c>
      <c r="E264">
        <f ca="1">SUM(OFFSET(IS_Data!D264,0,(-2018+'Summary P&amp;L'!$D$6-1)*12+'Summary P&amp;L'!$D$1-1):OFFSET(IS_Data!D264,0,(-2018+'Summary P&amp;L'!$D$6-1)*12+'Summary P&amp;L'!$D$2-1))</f>
        <v>0</v>
      </c>
      <c r="F264" s="91" t="str">
        <f>IFERROR(IF(VLOOKUP(IS_Data!B264,'Summary P&amp;L'!$Q$9:$S$15,3,FALSE)="Yes",IS_Data!B264,"No"),"No")</f>
        <v>perry_hall</v>
      </c>
    </row>
    <row r="265" spans="1:6" x14ac:dyDescent="0.5">
      <c r="A265" t="str">
        <f>+IS_Data!C265</f>
        <v>Actuals</v>
      </c>
      <c r="B265" s="91" t="str">
        <f>IF(F265="No","",IF('Summary P&amp;L'!$F$4="Libs Rollup","Libs Rollup",F265))</f>
        <v>maple_lawn</v>
      </c>
      <c r="C265" t="str">
        <f>+IS_Data!A265</f>
        <v>Kitchen Supplies</v>
      </c>
      <c r="D265">
        <f ca="1">SUM(OFFSET(IS_Data!D265,0,(-2018+'Summary P&amp;L'!$D$6)*12+'Summary P&amp;L'!$D$1-1):OFFSET(IS_Data!D265,0,(-2018+'Summary P&amp;L'!$D$6)*12+'Summary P&amp;L'!$D$2-1))</f>
        <v>535</v>
      </c>
      <c r="E265">
        <f ca="1">SUM(OFFSET(IS_Data!D265,0,(-2018+'Summary P&amp;L'!$D$6-1)*12+'Summary P&amp;L'!$D$1-1):OFFSET(IS_Data!D265,0,(-2018+'Summary P&amp;L'!$D$6-1)*12+'Summary P&amp;L'!$D$2-1))</f>
        <v>5343</v>
      </c>
      <c r="F265" s="91" t="str">
        <f>IFERROR(IF(VLOOKUP(IS_Data!B265,'Summary P&amp;L'!$Q$9:$S$15,3,FALSE)="Yes",IS_Data!B265,"No"),"No")</f>
        <v>maple_lawn</v>
      </c>
    </row>
    <row r="266" spans="1:6" x14ac:dyDescent="0.5">
      <c r="A266" t="str">
        <f>+IS_Data!C266</f>
        <v>Budget</v>
      </c>
      <c r="B266" s="91" t="str">
        <f>IF(F266="No","",IF('Summary P&amp;L'!$F$4="Libs Rollup","Libs Rollup",F266))</f>
        <v>maple_lawn</v>
      </c>
      <c r="C266" t="str">
        <f>+IS_Data!A266</f>
        <v>Kitchen Supplies</v>
      </c>
      <c r="D266">
        <f ca="1">SUM(OFFSET(IS_Data!D266,0,(-2018+'Summary P&amp;L'!$D$6)*12+'Summary P&amp;L'!$D$1-1):OFFSET(IS_Data!D266,0,(-2018+'Summary P&amp;L'!$D$6)*12+'Summary P&amp;L'!$D$2-1))</f>
        <v>996.39600000000007</v>
      </c>
      <c r="E266">
        <f ca="1">SUM(OFFSET(IS_Data!D266,0,(-2018+'Summary P&amp;L'!$D$6-1)*12+'Summary P&amp;L'!$D$1-1):OFFSET(IS_Data!D266,0,(-2018+'Summary P&amp;L'!$D$6-1)*12+'Summary P&amp;L'!$D$2-1))</f>
        <v>5343</v>
      </c>
      <c r="F266" s="91" t="str">
        <f>IFERROR(IF(VLOOKUP(IS_Data!B266,'Summary P&amp;L'!$Q$9:$S$15,3,FALSE)="Yes",IS_Data!B266,"No"),"No")</f>
        <v>maple_lawn</v>
      </c>
    </row>
    <row r="267" spans="1:6" x14ac:dyDescent="0.5">
      <c r="A267" t="str">
        <f>+IS_Data!C267</f>
        <v>Q2 Forecast</v>
      </c>
      <c r="B267" s="91" t="str">
        <f>IF(F267="No","",IF('Summary P&amp;L'!$F$4="Libs Rollup","Libs Rollup",F267))</f>
        <v>maple_lawn</v>
      </c>
      <c r="C267" t="str">
        <f>+IS_Data!A267</f>
        <v>Kitchen Supplies</v>
      </c>
      <c r="D267">
        <f ca="1">SUM(OFFSET(IS_Data!D267,0,(-2018+'Summary P&amp;L'!$D$6)*12+'Summary P&amp;L'!$D$1-1):OFFSET(IS_Data!D267,0,(-2018+'Summary P&amp;L'!$D$6)*12+'Summary P&amp;L'!$D$2-1))</f>
        <v>535</v>
      </c>
      <c r="E267">
        <f ca="1">SUM(OFFSET(IS_Data!D267,0,(-2018+'Summary P&amp;L'!$D$6-1)*12+'Summary P&amp;L'!$D$1-1):OFFSET(IS_Data!D267,0,(-2018+'Summary P&amp;L'!$D$6-1)*12+'Summary P&amp;L'!$D$2-1))</f>
        <v>5343</v>
      </c>
      <c r="F267" s="91" t="str">
        <f>IFERROR(IF(VLOOKUP(IS_Data!B267,'Summary P&amp;L'!$Q$9:$S$15,3,FALSE)="Yes",IS_Data!B267,"No"),"No")</f>
        <v>maple_lawn</v>
      </c>
    </row>
    <row r="268" spans="1:6" x14ac:dyDescent="0.5">
      <c r="A268" t="str">
        <f>+IS_Data!C268</f>
        <v>Q3 Forecast</v>
      </c>
      <c r="B268" s="91" t="str">
        <f>IF(F268="No","",IF('Summary P&amp;L'!$F$4="Libs Rollup","Libs Rollup",F268))</f>
        <v>maple_lawn</v>
      </c>
      <c r="C268" t="str">
        <f>+IS_Data!A268</f>
        <v>Kitchen Supplies</v>
      </c>
      <c r="D268">
        <f ca="1">SUM(OFFSET(IS_Data!D268,0,(-2018+'Summary P&amp;L'!$D$6)*12+'Summary P&amp;L'!$D$1-1):OFFSET(IS_Data!D268,0,(-2018+'Summary P&amp;L'!$D$6)*12+'Summary P&amp;L'!$D$2-1))</f>
        <v>535</v>
      </c>
      <c r="E268">
        <f ca="1">SUM(OFFSET(IS_Data!D268,0,(-2018+'Summary P&amp;L'!$D$6-1)*12+'Summary P&amp;L'!$D$1-1):OFFSET(IS_Data!D268,0,(-2018+'Summary P&amp;L'!$D$6-1)*12+'Summary P&amp;L'!$D$2-1))</f>
        <v>5343</v>
      </c>
      <c r="F268" s="91" t="str">
        <f>IFERROR(IF(VLOOKUP(IS_Data!B268,'Summary P&amp;L'!$Q$9:$S$15,3,FALSE)="Yes",IS_Data!B268,"No"),"No")</f>
        <v>maple_lawn</v>
      </c>
    </row>
    <row r="269" spans="1:6" x14ac:dyDescent="0.5">
      <c r="A269" t="str">
        <f>+IS_Data!C269</f>
        <v>Q4 Forecast</v>
      </c>
      <c r="B269" s="91" t="str">
        <f>IF(F269="No","",IF('Summary P&amp;L'!$F$4="Libs Rollup","Libs Rollup",F269))</f>
        <v>maple_lawn</v>
      </c>
      <c r="C269" t="str">
        <f>+IS_Data!A269</f>
        <v>Kitchen Supplies</v>
      </c>
      <c r="D269">
        <f ca="1">SUM(OFFSET(IS_Data!D269,0,(-2018+'Summary P&amp;L'!$D$6)*12+'Summary P&amp;L'!$D$1-1):OFFSET(IS_Data!D269,0,(-2018+'Summary P&amp;L'!$D$6)*12+'Summary P&amp;L'!$D$2-1))</f>
        <v>535</v>
      </c>
      <c r="E269">
        <f ca="1">SUM(OFFSET(IS_Data!D269,0,(-2018+'Summary P&amp;L'!$D$6-1)*12+'Summary P&amp;L'!$D$1-1):OFFSET(IS_Data!D269,0,(-2018+'Summary P&amp;L'!$D$6-1)*12+'Summary P&amp;L'!$D$2-1))</f>
        <v>5343</v>
      </c>
      <c r="F269" s="91" t="str">
        <f>IFERROR(IF(VLOOKUP(IS_Data!B269,'Summary P&amp;L'!$Q$9:$S$15,3,FALSE)="Yes",IS_Data!B269,"No"),"No")</f>
        <v>maple_lawn</v>
      </c>
    </row>
    <row r="270" spans="1:6" x14ac:dyDescent="0.5">
      <c r="A270" t="str">
        <f>+IS_Data!C270</f>
        <v>Actuals</v>
      </c>
      <c r="B270" s="91" t="str">
        <f>IF(F270="No","",IF('Summary P&amp;L'!$F$4="Libs Rollup","Libs Rollup",F270))</f>
        <v>perry_hall</v>
      </c>
      <c r="C270" t="str">
        <f>+IS_Data!A270</f>
        <v>Kitchen Supplies</v>
      </c>
      <c r="D270">
        <f ca="1">SUM(OFFSET(IS_Data!D270,0,(-2018+'Summary P&amp;L'!$D$6)*12+'Summary P&amp;L'!$D$1-1):OFFSET(IS_Data!D270,0,(-2018+'Summary P&amp;L'!$D$6)*12+'Summary P&amp;L'!$D$2-1))</f>
        <v>475</v>
      </c>
      <c r="E270">
        <f ca="1">SUM(OFFSET(IS_Data!D270,0,(-2018+'Summary P&amp;L'!$D$6-1)*12+'Summary P&amp;L'!$D$1-1):OFFSET(IS_Data!D270,0,(-2018+'Summary P&amp;L'!$D$6-1)*12+'Summary P&amp;L'!$D$2-1))</f>
        <v>0</v>
      </c>
      <c r="F270" s="91" t="str">
        <f>IFERROR(IF(VLOOKUP(IS_Data!B270,'Summary P&amp;L'!$Q$9:$S$15,3,FALSE)="Yes",IS_Data!B270,"No"),"No")</f>
        <v>perry_hall</v>
      </c>
    </row>
    <row r="271" spans="1:6" x14ac:dyDescent="0.5">
      <c r="A271" t="str">
        <f>+IS_Data!C271</f>
        <v>Budget</v>
      </c>
      <c r="B271" s="91" t="str">
        <f>IF(F271="No","",IF('Summary P&amp;L'!$F$4="Libs Rollup","Libs Rollup",F271))</f>
        <v>perry_hall</v>
      </c>
      <c r="C271" t="str">
        <f>+IS_Data!A271</f>
        <v>Kitchen Supplies</v>
      </c>
      <c r="D271">
        <f ca="1">SUM(OFFSET(IS_Data!D271,0,(-2018+'Summary P&amp;L'!$D$6)*12+'Summary P&amp;L'!$D$1-1):OFFSET(IS_Data!D271,0,(-2018+'Summary P&amp;L'!$D$6)*12+'Summary P&amp;L'!$D$2-1))</f>
        <v>653.99599999999998</v>
      </c>
      <c r="E271">
        <f ca="1">SUM(OFFSET(IS_Data!D271,0,(-2018+'Summary P&amp;L'!$D$6-1)*12+'Summary P&amp;L'!$D$1-1):OFFSET(IS_Data!D271,0,(-2018+'Summary P&amp;L'!$D$6-1)*12+'Summary P&amp;L'!$D$2-1))</f>
        <v>0</v>
      </c>
      <c r="F271" s="91" t="str">
        <f>IFERROR(IF(VLOOKUP(IS_Data!B271,'Summary P&amp;L'!$Q$9:$S$15,3,FALSE)="Yes",IS_Data!B271,"No"),"No")</f>
        <v>perry_hall</v>
      </c>
    </row>
    <row r="272" spans="1:6" x14ac:dyDescent="0.5">
      <c r="A272" t="str">
        <f>+IS_Data!C272</f>
        <v>Q2 Forecast</v>
      </c>
      <c r="B272" s="91" t="str">
        <f>IF(F272="No","",IF('Summary P&amp;L'!$F$4="Libs Rollup","Libs Rollup",F272))</f>
        <v>perry_hall</v>
      </c>
      <c r="C272" t="str">
        <f>+IS_Data!A272</f>
        <v>Kitchen Supplies</v>
      </c>
      <c r="D272">
        <f ca="1">SUM(OFFSET(IS_Data!D272,0,(-2018+'Summary P&amp;L'!$D$6)*12+'Summary P&amp;L'!$D$1-1):OFFSET(IS_Data!D272,0,(-2018+'Summary P&amp;L'!$D$6)*12+'Summary P&amp;L'!$D$2-1))</f>
        <v>475</v>
      </c>
      <c r="E272">
        <f ca="1">SUM(OFFSET(IS_Data!D272,0,(-2018+'Summary P&amp;L'!$D$6-1)*12+'Summary P&amp;L'!$D$1-1):OFFSET(IS_Data!D272,0,(-2018+'Summary P&amp;L'!$D$6-1)*12+'Summary P&amp;L'!$D$2-1))</f>
        <v>0</v>
      </c>
      <c r="F272" s="91" t="str">
        <f>IFERROR(IF(VLOOKUP(IS_Data!B272,'Summary P&amp;L'!$Q$9:$S$15,3,FALSE)="Yes",IS_Data!B272,"No"),"No")</f>
        <v>perry_hall</v>
      </c>
    </row>
    <row r="273" spans="1:6" x14ac:dyDescent="0.5">
      <c r="A273" t="str">
        <f>+IS_Data!C273</f>
        <v>Q3 Forecast</v>
      </c>
      <c r="B273" s="91" t="str">
        <f>IF(F273="No","",IF('Summary P&amp;L'!$F$4="Libs Rollup","Libs Rollup",F273))</f>
        <v>perry_hall</v>
      </c>
      <c r="C273" t="str">
        <f>+IS_Data!A273</f>
        <v>Kitchen Supplies</v>
      </c>
      <c r="D273">
        <f ca="1">SUM(OFFSET(IS_Data!D273,0,(-2018+'Summary P&amp;L'!$D$6)*12+'Summary P&amp;L'!$D$1-1):OFFSET(IS_Data!D273,0,(-2018+'Summary P&amp;L'!$D$6)*12+'Summary P&amp;L'!$D$2-1))</f>
        <v>475</v>
      </c>
      <c r="E273">
        <f ca="1">SUM(OFFSET(IS_Data!D273,0,(-2018+'Summary P&amp;L'!$D$6-1)*12+'Summary P&amp;L'!$D$1-1):OFFSET(IS_Data!D273,0,(-2018+'Summary P&amp;L'!$D$6-1)*12+'Summary P&amp;L'!$D$2-1))</f>
        <v>0</v>
      </c>
      <c r="F273" s="91" t="str">
        <f>IFERROR(IF(VLOOKUP(IS_Data!B273,'Summary P&amp;L'!$Q$9:$S$15,3,FALSE)="Yes",IS_Data!B273,"No"),"No")</f>
        <v>perry_hall</v>
      </c>
    </row>
    <row r="274" spans="1:6" x14ac:dyDescent="0.5">
      <c r="A274" t="str">
        <f>+IS_Data!C274</f>
        <v>Q4 Forecast</v>
      </c>
      <c r="B274" s="91" t="str">
        <f>IF(F274="No","",IF('Summary P&amp;L'!$F$4="Libs Rollup","Libs Rollup",F274))</f>
        <v>perry_hall</v>
      </c>
      <c r="C274" t="str">
        <f>+IS_Data!A274</f>
        <v>Kitchen Supplies</v>
      </c>
      <c r="D274">
        <f ca="1">SUM(OFFSET(IS_Data!D274,0,(-2018+'Summary P&amp;L'!$D$6)*12+'Summary P&amp;L'!$D$1-1):OFFSET(IS_Data!D274,0,(-2018+'Summary P&amp;L'!$D$6)*12+'Summary P&amp;L'!$D$2-1))</f>
        <v>475</v>
      </c>
      <c r="E274">
        <f ca="1">SUM(OFFSET(IS_Data!D274,0,(-2018+'Summary P&amp;L'!$D$6-1)*12+'Summary P&amp;L'!$D$1-1):OFFSET(IS_Data!D274,0,(-2018+'Summary P&amp;L'!$D$6-1)*12+'Summary P&amp;L'!$D$2-1))</f>
        <v>0</v>
      </c>
      <c r="F274" s="91" t="str">
        <f>IFERROR(IF(VLOOKUP(IS_Data!B274,'Summary P&amp;L'!$Q$9:$S$15,3,FALSE)="Yes",IS_Data!B274,"No"),"No")</f>
        <v>perry_hall</v>
      </c>
    </row>
    <row r="275" spans="1:6" x14ac:dyDescent="0.5">
      <c r="A275" t="str">
        <f>+IS_Data!C275</f>
        <v>actuals</v>
      </c>
      <c r="B275" s="91" t="str">
        <f>IF(F275="No","",IF('Summary P&amp;L'!$F$4="Libs Rollup","Libs Rollup",F275))</f>
        <v>maple_lawn</v>
      </c>
      <c r="C275" t="str">
        <f>+IS_Data!A275</f>
        <v>Knife Rental</v>
      </c>
      <c r="D275">
        <f ca="1">SUM(OFFSET(IS_Data!D275,0,(-2018+'Summary P&amp;L'!$D$6)*12+'Summary P&amp;L'!$D$1-1):OFFSET(IS_Data!D275,0,(-2018+'Summary P&amp;L'!$D$6)*12+'Summary P&amp;L'!$D$2-1))</f>
        <v>144</v>
      </c>
      <c r="E275">
        <f ca="1">SUM(OFFSET(IS_Data!D275,0,(-2018+'Summary P&amp;L'!$D$6-1)*12+'Summary P&amp;L'!$D$1-1):OFFSET(IS_Data!D275,0,(-2018+'Summary P&amp;L'!$D$6-1)*12+'Summary P&amp;L'!$D$2-1))</f>
        <v>180</v>
      </c>
      <c r="F275" s="91" t="str">
        <f>IFERROR(IF(VLOOKUP(IS_Data!B275,'Summary P&amp;L'!$Q$9:$S$15,3,FALSE)="Yes",IS_Data!B275,"No"),"No")</f>
        <v>maple_lawn</v>
      </c>
    </row>
    <row r="276" spans="1:6" x14ac:dyDescent="0.5">
      <c r="A276" t="str">
        <f>+IS_Data!C276</f>
        <v>actuals</v>
      </c>
      <c r="B276" s="91" t="str">
        <f>IF(F276="No","",IF('Summary P&amp;L'!$F$4="Libs Rollup","Libs Rollup",F276))</f>
        <v>perry_hall</v>
      </c>
      <c r="C276" t="str">
        <f>+IS_Data!A276</f>
        <v>Knife Rental</v>
      </c>
      <c r="D276">
        <f ca="1">SUM(OFFSET(IS_Data!D276,0,(-2018+'Summary P&amp;L'!$D$6)*12+'Summary P&amp;L'!$D$1-1):OFFSET(IS_Data!D276,0,(-2018+'Summary P&amp;L'!$D$6)*12+'Summary P&amp;L'!$D$2-1))</f>
        <v>225</v>
      </c>
      <c r="E276">
        <f ca="1">SUM(OFFSET(IS_Data!D276,0,(-2018+'Summary P&amp;L'!$D$6-1)*12+'Summary P&amp;L'!$D$1-1):OFFSET(IS_Data!D276,0,(-2018+'Summary P&amp;L'!$D$6-1)*12+'Summary P&amp;L'!$D$2-1))</f>
        <v>225</v>
      </c>
      <c r="F276" s="91" t="str">
        <f>IFERROR(IF(VLOOKUP(IS_Data!B276,'Summary P&amp;L'!$Q$9:$S$15,3,FALSE)="Yes",IS_Data!B276,"No"),"No")</f>
        <v>perry_hall</v>
      </c>
    </row>
    <row r="277" spans="1:6" x14ac:dyDescent="0.5">
      <c r="A277" t="str">
        <f>+IS_Data!C277</f>
        <v>actuals</v>
      </c>
      <c r="B277" s="91" t="str">
        <f>IF(F277="No","",IF('Summary P&amp;L'!$F$4="Libs Rollup","Libs Rollup",F277))</f>
        <v>maple_lawn</v>
      </c>
      <c r="C277" t="str">
        <f>+IS_Data!A277</f>
        <v>Licenses and Permits</v>
      </c>
      <c r="D277">
        <f ca="1">SUM(OFFSET(IS_Data!D277,0,(-2018+'Summary P&amp;L'!$D$6)*12+'Summary P&amp;L'!$D$1-1):OFFSET(IS_Data!D277,0,(-2018+'Summary P&amp;L'!$D$6)*12+'Summary P&amp;L'!$D$2-1))</f>
        <v>0</v>
      </c>
      <c r="E277">
        <f ca="1">SUM(OFFSET(IS_Data!D277,0,(-2018+'Summary P&amp;L'!$D$6-1)*12+'Summary P&amp;L'!$D$1-1):OFFSET(IS_Data!D277,0,(-2018+'Summary P&amp;L'!$D$6-1)*12+'Summary P&amp;L'!$D$2-1))</f>
        <v>1499</v>
      </c>
      <c r="F277" s="91" t="str">
        <f>IFERROR(IF(VLOOKUP(IS_Data!B277,'Summary P&amp;L'!$Q$9:$S$15,3,FALSE)="Yes",IS_Data!B277,"No"),"No")</f>
        <v>maple_lawn</v>
      </c>
    </row>
    <row r="278" spans="1:6" x14ac:dyDescent="0.5">
      <c r="A278" t="str">
        <f>+IS_Data!C278</f>
        <v>budget</v>
      </c>
      <c r="B278" s="91" t="str">
        <f>IF(F278="No","",IF('Summary P&amp;L'!$F$4="Libs Rollup","Libs Rollup",F278))</f>
        <v>maple_lawn</v>
      </c>
      <c r="C278" t="str">
        <f>+IS_Data!A278</f>
        <v>Licenses and Permits</v>
      </c>
      <c r="D278">
        <f ca="1">SUM(OFFSET(IS_Data!D278,0,(-2018+'Summary P&amp;L'!$D$6)*12+'Summary P&amp;L'!$D$1-1):OFFSET(IS_Data!D278,0,(-2018+'Summary P&amp;L'!$D$6)*12+'Summary P&amp;L'!$D$2-1))</f>
        <v>1400</v>
      </c>
      <c r="E278">
        <f ca="1">SUM(OFFSET(IS_Data!D278,0,(-2018+'Summary P&amp;L'!$D$6-1)*12+'Summary P&amp;L'!$D$1-1):OFFSET(IS_Data!D278,0,(-2018+'Summary P&amp;L'!$D$6-1)*12+'Summary P&amp;L'!$D$2-1))</f>
        <v>0</v>
      </c>
      <c r="F278" s="91" t="str">
        <f>IFERROR(IF(VLOOKUP(IS_Data!B278,'Summary P&amp;L'!$Q$9:$S$15,3,FALSE)="Yes",IS_Data!B278,"No"),"No")</f>
        <v>maple_lawn</v>
      </c>
    </row>
    <row r="279" spans="1:6" x14ac:dyDescent="0.5">
      <c r="A279" t="str">
        <f>+IS_Data!C279</f>
        <v>actuals</v>
      </c>
      <c r="B279" s="91" t="str">
        <f>IF(F279="No","",IF('Summary P&amp;L'!$F$4="Libs Rollup","Libs Rollup",F279))</f>
        <v>perry_hall</v>
      </c>
      <c r="C279" t="str">
        <f>+IS_Data!A279</f>
        <v>Licenses and Permits</v>
      </c>
      <c r="D279">
        <f ca="1">SUM(OFFSET(IS_Data!D279,0,(-2018+'Summary P&amp;L'!$D$6)*12+'Summary P&amp;L'!$D$1-1):OFFSET(IS_Data!D279,0,(-2018+'Summary P&amp;L'!$D$6)*12+'Summary P&amp;L'!$D$2-1))</f>
        <v>908</v>
      </c>
      <c r="E279">
        <f ca="1">SUM(OFFSET(IS_Data!D279,0,(-2018+'Summary P&amp;L'!$D$6-1)*12+'Summary P&amp;L'!$D$1-1):OFFSET(IS_Data!D279,0,(-2018+'Summary P&amp;L'!$D$6-1)*12+'Summary P&amp;L'!$D$2-1))</f>
        <v>673</v>
      </c>
      <c r="F279" s="91" t="str">
        <f>IFERROR(IF(VLOOKUP(IS_Data!B279,'Summary P&amp;L'!$Q$9:$S$15,3,FALSE)="Yes",IS_Data!B279,"No"),"No")</f>
        <v>perry_hall</v>
      </c>
    </row>
    <row r="280" spans="1:6" x14ac:dyDescent="0.5">
      <c r="A280" t="str">
        <f>+IS_Data!C280</f>
        <v>Budget</v>
      </c>
      <c r="B280" s="91" t="str">
        <f>IF(F280="No","",IF('Summary P&amp;L'!$F$4="Libs Rollup","Libs Rollup",F280))</f>
        <v>perry_hall</v>
      </c>
      <c r="C280" t="str">
        <f>+IS_Data!A280</f>
        <v>Licenses and Permits</v>
      </c>
      <c r="D280">
        <f ca="1">SUM(OFFSET(IS_Data!D280,0,(-2018+'Summary P&amp;L'!$D$6)*12+'Summary P&amp;L'!$D$1-1):OFFSET(IS_Data!D280,0,(-2018+'Summary P&amp;L'!$D$6)*12+'Summary P&amp;L'!$D$2-1))</f>
        <v>700</v>
      </c>
      <c r="E280">
        <f ca="1">SUM(OFFSET(IS_Data!D280,0,(-2018+'Summary P&amp;L'!$D$6-1)*12+'Summary P&amp;L'!$D$1-1):OFFSET(IS_Data!D280,0,(-2018+'Summary P&amp;L'!$D$6-1)*12+'Summary P&amp;L'!$D$2-1))</f>
        <v>0</v>
      </c>
      <c r="F280" s="91" t="str">
        <f>IFERROR(IF(VLOOKUP(IS_Data!B280,'Summary P&amp;L'!$Q$9:$S$15,3,FALSE)="Yes",IS_Data!B280,"No"),"No")</f>
        <v>perry_hall</v>
      </c>
    </row>
    <row r="281" spans="1:6" x14ac:dyDescent="0.5">
      <c r="A281" t="str">
        <f>+IS_Data!C281</f>
        <v>actuals</v>
      </c>
      <c r="B281" s="91" t="str">
        <f>IF(F281="No","",IF('Summary P&amp;L'!$F$4="Libs Rollup","Libs Rollup",F281))</f>
        <v>maple_lawn</v>
      </c>
      <c r="C281" t="str">
        <f>+IS_Data!A281</f>
        <v>Linen</v>
      </c>
      <c r="D281">
        <f ca="1">SUM(OFFSET(IS_Data!D281,0,(-2018+'Summary P&amp;L'!$D$6)*12+'Summary P&amp;L'!$D$1-1):OFFSET(IS_Data!D281,0,(-2018+'Summary P&amp;L'!$D$6)*12+'Summary P&amp;L'!$D$2-1))</f>
        <v>1788</v>
      </c>
      <c r="E281">
        <f ca="1">SUM(OFFSET(IS_Data!D281,0,(-2018+'Summary P&amp;L'!$D$6-1)*12+'Summary P&amp;L'!$D$1-1):OFFSET(IS_Data!D281,0,(-2018+'Summary P&amp;L'!$D$6-1)*12+'Summary P&amp;L'!$D$2-1))</f>
        <v>3216</v>
      </c>
      <c r="F281" s="91" t="str">
        <f>IFERROR(IF(VLOOKUP(IS_Data!B281,'Summary P&amp;L'!$Q$9:$S$15,3,FALSE)="Yes",IS_Data!B281,"No"),"No")</f>
        <v>maple_lawn</v>
      </c>
    </row>
    <row r="282" spans="1:6" x14ac:dyDescent="0.5">
      <c r="A282" t="str">
        <f>+IS_Data!C282</f>
        <v>budget</v>
      </c>
      <c r="B282" s="91" t="str">
        <f>IF(F282="No","",IF('Summary P&amp;L'!$F$4="Libs Rollup","Libs Rollup",F282))</f>
        <v>maple_lawn</v>
      </c>
      <c r="C282" t="str">
        <f>+IS_Data!A282</f>
        <v>Linen</v>
      </c>
      <c r="D282">
        <f ca="1">SUM(OFFSET(IS_Data!D282,0,(-2018+'Summary P&amp;L'!$D$6)*12+'Summary P&amp;L'!$D$1-1):OFFSET(IS_Data!D282,0,(-2018+'Summary P&amp;L'!$D$6)*12+'Summary P&amp;L'!$D$2-1))</f>
        <v>1868</v>
      </c>
      <c r="E282">
        <f ca="1">SUM(OFFSET(IS_Data!D282,0,(-2018+'Summary P&amp;L'!$D$6-1)*12+'Summary P&amp;L'!$D$1-1):OFFSET(IS_Data!D282,0,(-2018+'Summary P&amp;L'!$D$6-1)*12+'Summary P&amp;L'!$D$2-1))</f>
        <v>0</v>
      </c>
      <c r="F282" s="91" t="str">
        <f>IFERROR(IF(VLOOKUP(IS_Data!B282,'Summary P&amp;L'!$Q$9:$S$15,3,FALSE)="Yes",IS_Data!B282,"No"),"No")</f>
        <v>maple_lawn</v>
      </c>
    </row>
    <row r="283" spans="1:6" x14ac:dyDescent="0.5">
      <c r="A283" t="str">
        <f>+IS_Data!C283</f>
        <v>actuals</v>
      </c>
      <c r="B283" s="91" t="str">
        <f>IF(F283="No","",IF('Summary P&amp;L'!$F$4="Libs Rollup","Libs Rollup",F283))</f>
        <v>perry_hall</v>
      </c>
      <c r="C283" t="str">
        <f>+IS_Data!A283</f>
        <v>Linen</v>
      </c>
      <c r="D283">
        <f ca="1">SUM(OFFSET(IS_Data!D283,0,(-2018+'Summary P&amp;L'!$D$6)*12+'Summary P&amp;L'!$D$1-1):OFFSET(IS_Data!D283,0,(-2018+'Summary P&amp;L'!$D$6)*12+'Summary P&amp;L'!$D$2-1))</f>
        <v>1910</v>
      </c>
      <c r="E283">
        <f ca="1">SUM(OFFSET(IS_Data!D283,0,(-2018+'Summary P&amp;L'!$D$6-1)*12+'Summary P&amp;L'!$D$1-1):OFFSET(IS_Data!D283,0,(-2018+'Summary P&amp;L'!$D$6-1)*12+'Summary P&amp;L'!$D$2-1))</f>
        <v>2157</v>
      </c>
      <c r="F283" s="91" t="str">
        <f>IFERROR(IF(VLOOKUP(IS_Data!B283,'Summary P&amp;L'!$Q$9:$S$15,3,FALSE)="Yes",IS_Data!B283,"No"),"No")</f>
        <v>perry_hall</v>
      </c>
    </row>
    <row r="284" spans="1:6" x14ac:dyDescent="0.5">
      <c r="A284" t="str">
        <f>+IS_Data!C284</f>
        <v>Budget</v>
      </c>
      <c r="B284" s="91" t="str">
        <f>IF(F284="No","",IF('Summary P&amp;L'!$F$4="Libs Rollup","Libs Rollup",F284))</f>
        <v>perry_hall</v>
      </c>
      <c r="C284" t="str">
        <f>+IS_Data!A284</f>
        <v>Linen</v>
      </c>
      <c r="D284">
        <f ca="1">SUM(OFFSET(IS_Data!D284,0,(-2018+'Summary P&amp;L'!$D$6)*12+'Summary P&amp;L'!$D$1-1):OFFSET(IS_Data!D284,0,(-2018+'Summary P&amp;L'!$D$6)*12+'Summary P&amp;L'!$D$2-1))</f>
        <v>350</v>
      </c>
      <c r="E284">
        <f ca="1">SUM(OFFSET(IS_Data!D284,0,(-2018+'Summary P&amp;L'!$D$6-1)*12+'Summary P&amp;L'!$D$1-1):OFFSET(IS_Data!D284,0,(-2018+'Summary P&amp;L'!$D$6-1)*12+'Summary P&amp;L'!$D$2-1))</f>
        <v>0</v>
      </c>
      <c r="F284" s="91" t="str">
        <f>IFERROR(IF(VLOOKUP(IS_Data!B284,'Summary P&amp;L'!$Q$9:$S$15,3,FALSE)="Yes",IS_Data!B284,"No"),"No")</f>
        <v>perry_hall</v>
      </c>
    </row>
    <row r="285" spans="1:6" x14ac:dyDescent="0.5">
      <c r="A285" t="str">
        <f>+IS_Data!C285</f>
        <v>Actuals</v>
      </c>
      <c r="B285" s="91" t="str">
        <f>IF(F285="No","",IF('Summary P&amp;L'!$F$4="Libs Rollup","Libs Rollup",F285))</f>
        <v>maple_lawn</v>
      </c>
      <c r="C285" t="str">
        <f>+IS_Data!A285</f>
        <v>Liquor</v>
      </c>
      <c r="D285">
        <f ca="1">SUM(OFFSET(IS_Data!D285,0,(-2018+'Summary P&amp;L'!$D$6)*12+'Summary P&amp;L'!$D$1-1):OFFSET(IS_Data!D285,0,(-2018+'Summary P&amp;L'!$D$6)*12+'Summary P&amp;L'!$D$2-1))</f>
        <v>-38522</v>
      </c>
      <c r="E285">
        <f ca="1">SUM(OFFSET(IS_Data!D285,0,(-2018+'Summary P&amp;L'!$D$6-1)*12+'Summary P&amp;L'!$D$1-1):OFFSET(IS_Data!D285,0,(-2018+'Summary P&amp;L'!$D$6-1)*12+'Summary P&amp;L'!$D$2-1))</f>
        <v>0</v>
      </c>
      <c r="F285" s="91" t="str">
        <f>IFERROR(IF(VLOOKUP(IS_Data!B285,'Summary P&amp;L'!$Q$9:$S$15,3,FALSE)="Yes",IS_Data!B285,"No"),"No")</f>
        <v>maple_lawn</v>
      </c>
    </row>
    <row r="286" spans="1:6" x14ac:dyDescent="0.5">
      <c r="A286" t="str">
        <f>+IS_Data!C286</f>
        <v>Budget</v>
      </c>
      <c r="B286" s="91" t="str">
        <f>IF(F286="No","",IF('Summary P&amp;L'!$F$4="Libs Rollup","Libs Rollup",F286))</f>
        <v>maple_lawn</v>
      </c>
      <c r="C286" t="str">
        <f>+IS_Data!A286</f>
        <v>Liquor</v>
      </c>
      <c r="D286">
        <f ca="1">SUM(OFFSET(IS_Data!D286,0,(-2018+'Summary P&amp;L'!$D$6)*12+'Summary P&amp;L'!$D$1-1):OFFSET(IS_Data!D286,0,(-2018+'Summary P&amp;L'!$D$6)*12+'Summary P&amp;L'!$D$2-1))</f>
        <v>-39233.092499999999</v>
      </c>
      <c r="E286">
        <f ca="1">SUM(OFFSET(IS_Data!D286,0,(-2018+'Summary P&amp;L'!$D$6-1)*12+'Summary P&amp;L'!$D$1-1):OFFSET(IS_Data!D286,0,(-2018+'Summary P&amp;L'!$D$6-1)*12+'Summary P&amp;L'!$D$2-1))</f>
        <v>0</v>
      </c>
      <c r="F286" s="91" t="str">
        <f>IFERROR(IF(VLOOKUP(IS_Data!B286,'Summary P&amp;L'!$Q$9:$S$15,3,FALSE)="Yes",IS_Data!B286,"No"),"No")</f>
        <v>maple_lawn</v>
      </c>
    </row>
    <row r="287" spans="1:6" x14ac:dyDescent="0.5">
      <c r="A287" t="str">
        <f>+IS_Data!C287</f>
        <v>Q2 Forecast</v>
      </c>
      <c r="B287" s="91" t="str">
        <f>IF(F287="No","",IF('Summary P&amp;L'!$F$4="Libs Rollup","Libs Rollup",F287))</f>
        <v>maple_lawn</v>
      </c>
      <c r="C287" t="str">
        <f>+IS_Data!A287</f>
        <v>Liquor</v>
      </c>
      <c r="D287">
        <f ca="1">SUM(OFFSET(IS_Data!D287,0,(-2018+'Summary P&amp;L'!$D$6)*12+'Summary P&amp;L'!$D$1-1):OFFSET(IS_Data!D287,0,(-2018+'Summary P&amp;L'!$D$6)*12+'Summary P&amp;L'!$D$2-1))</f>
        <v>-38522</v>
      </c>
      <c r="E287">
        <f ca="1">SUM(OFFSET(IS_Data!D287,0,(-2018+'Summary P&amp;L'!$D$6-1)*12+'Summary P&amp;L'!$D$1-1):OFFSET(IS_Data!D287,0,(-2018+'Summary P&amp;L'!$D$6-1)*12+'Summary P&amp;L'!$D$2-1))</f>
        <v>0</v>
      </c>
      <c r="F287" s="91" t="str">
        <f>IFERROR(IF(VLOOKUP(IS_Data!B287,'Summary P&amp;L'!$Q$9:$S$15,3,FALSE)="Yes",IS_Data!B287,"No"),"No")</f>
        <v>maple_lawn</v>
      </c>
    </row>
    <row r="288" spans="1:6" x14ac:dyDescent="0.5">
      <c r="A288" t="str">
        <f>+IS_Data!C288</f>
        <v>Q3 Forecast</v>
      </c>
      <c r="B288" s="91" t="str">
        <f>IF(F288="No","",IF('Summary P&amp;L'!$F$4="Libs Rollup","Libs Rollup",F288))</f>
        <v>maple_lawn</v>
      </c>
      <c r="C288" t="str">
        <f>+IS_Data!A288</f>
        <v>Liquor</v>
      </c>
      <c r="D288">
        <f ca="1">SUM(OFFSET(IS_Data!D288,0,(-2018+'Summary P&amp;L'!$D$6)*12+'Summary P&amp;L'!$D$1-1):OFFSET(IS_Data!D288,0,(-2018+'Summary P&amp;L'!$D$6)*12+'Summary P&amp;L'!$D$2-1))</f>
        <v>-38522</v>
      </c>
      <c r="E288">
        <f ca="1">SUM(OFFSET(IS_Data!D288,0,(-2018+'Summary P&amp;L'!$D$6-1)*12+'Summary P&amp;L'!$D$1-1):OFFSET(IS_Data!D288,0,(-2018+'Summary P&amp;L'!$D$6-1)*12+'Summary P&amp;L'!$D$2-1))</f>
        <v>0</v>
      </c>
      <c r="F288" s="91" t="str">
        <f>IFERROR(IF(VLOOKUP(IS_Data!B288,'Summary P&amp;L'!$Q$9:$S$15,3,FALSE)="Yes",IS_Data!B288,"No"),"No")</f>
        <v>maple_lawn</v>
      </c>
    </row>
    <row r="289" spans="1:6" x14ac:dyDescent="0.5">
      <c r="A289" t="str">
        <f>+IS_Data!C289</f>
        <v>Q4 Forecast</v>
      </c>
      <c r="B289" s="91" t="str">
        <f>IF(F289="No","",IF('Summary P&amp;L'!$F$4="Libs Rollup","Libs Rollup",F289))</f>
        <v>maple_lawn</v>
      </c>
      <c r="C289" t="str">
        <f>+IS_Data!A289</f>
        <v>Liquor</v>
      </c>
      <c r="D289">
        <f ca="1">SUM(OFFSET(IS_Data!D289,0,(-2018+'Summary P&amp;L'!$D$6)*12+'Summary P&amp;L'!$D$1-1):OFFSET(IS_Data!D289,0,(-2018+'Summary P&amp;L'!$D$6)*12+'Summary P&amp;L'!$D$2-1))</f>
        <v>-38522</v>
      </c>
      <c r="E289">
        <f ca="1">SUM(OFFSET(IS_Data!D289,0,(-2018+'Summary P&amp;L'!$D$6-1)*12+'Summary P&amp;L'!$D$1-1):OFFSET(IS_Data!D289,0,(-2018+'Summary P&amp;L'!$D$6-1)*12+'Summary P&amp;L'!$D$2-1))</f>
        <v>0</v>
      </c>
      <c r="F289" s="91" t="str">
        <f>IFERROR(IF(VLOOKUP(IS_Data!B289,'Summary P&amp;L'!$Q$9:$S$15,3,FALSE)="Yes",IS_Data!B289,"No"),"No")</f>
        <v>maple_lawn</v>
      </c>
    </row>
    <row r="290" spans="1:6" x14ac:dyDescent="0.5">
      <c r="A290" t="str">
        <f>+IS_Data!C290</f>
        <v>Actuals</v>
      </c>
      <c r="B290" s="91" t="str">
        <f>IF(F290="No","",IF('Summary P&amp;L'!$F$4="Libs Rollup","Libs Rollup",F290))</f>
        <v>perry_hall</v>
      </c>
      <c r="C290" t="str">
        <f>+IS_Data!A290</f>
        <v>Liquor</v>
      </c>
      <c r="D290">
        <f ca="1">SUM(OFFSET(IS_Data!D290,0,(-2018+'Summary P&amp;L'!$D$6)*12+'Summary P&amp;L'!$D$1-1):OFFSET(IS_Data!D290,0,(-2018+'Summary P&amp;L'!$D$6)*12+'Summary P&amp;L'!$D$2-1))</f>
        <v>-53685</v>
      </c>
      <c r="E290">
        <f ca="1">SUM(OFFSET(IS_Data!D290,0,(-2018+'Summary P&amp;L'!$D$6-1)*12+'Summary P&amp;L'!$D$1-1):OFFSET(IS_Data!D290,0,(-2018+'Summary P&amp;L'!$D$6-1)*12+'Summary P&amp;L'!$D$2-1))</f>
        <v>0</v>
      </c>
      <c r="F290" s="91" t="str">
        <f>IFERROR(IF(VLOOKUP(IS_Data!B290,'Summary P&amp;L'!$Q$9:$S$15,3,FALSE)="Yes",IS_Data!B290,"No"),"No")</f>
        <v>perry_hall</v>
      </c>
    </row>
    <row r="291" spans="1:6" x14ac:dyDescent="0.5">
      <c r="A291" t="str">
        <f>+IS_Data!C291</f>
        <v>Budget</v>
      </c>
      <c r="B291" s="91" t="str">
        <f>IF(F291="No","",IF('Summary P&amp;L'!$F$4="Libs Rollup","Libs Rollup",F291))</f>
        <v>perry_hall</v>
      </c>
      <c r="C291" t="str">
        <f>+IS_Data!A291</f>
        <v>Liquor</v>
      </c>
      <c r="D291">
        <f ca="1">SUM(OFFSET(IS_Data!D291,0,(-2018+'Summary P&amp;L'!$D$6)*12+'Summary P&amp;L'!$D$1-1):OFFSET(IS_Data!D291,0,(-2018+'Summary P&amp;L'!$D$6)*12+'Summary P&amp;L'!$D$2-1))</f>
        <v>-49049.7</v>
      </c>
      <c r="E291">
        <f ca="1">SUM(OFFSET(IS_Data!D291,0,(-2018+'Summary P&amp;L'!$D$6-1)*12+'Summary P&amp;L'!$D$1-1):OFFSET(IS_Data!D291,0,(-2018+'Summary P&amp;L'!$D$6-1)*12+'Summary P&amp;L'!$D$2-1))</f>
        <v>0</v>
      </c>
      <c r="F291" s="91" t="str">
        <f>IFERROR(IF(VLOOKUP(IS_Data!B291,'Summary P&amp;L'!$Q$9:$S$15,3,FALSE)="Yes",IS_Data!B291,"No"),"No")</f>
        <v>perry_hall</v>
      </c>
    </row>
    <row r="292" spans="1:6" x14ac:dyDescent="0.5">
      <c r="A292" t="str">
        <f>+IS_Data!C292</f>
        <v>Q2 Forecast</v>
      </c>
      <c r="B292" s="91" t="str">
        <f>IF(F292="No","",IF('Summary P&amp;L'!$F$4="Libs Rollup","Libs Rollup",F292))</f>
        <v>perry_hall</v>
      </c>
      <c r="C292" t="str">
        <f>+IS_Data!A292</f>
        <v>Liquor</v>
      </c>
      <c r="D292">
        <f ca="1">SUM(OFFSET(IS_Data!D292,0,(-2018+'Summary P&amp;L'!$D$6)*12+'Summary P&amp;L'!$D$1-1):OFFSET(IS_Data!D292,0,(-2018+'Summary P&amp;L'!$D$6)*12+'Summary P&amp;L'!$D$2-1))</f>
        <v>-53685</v>
      </c>
      <c r="E292">
        <f ca="1">SUM(OFFSET(IS_Data!D292,0,(-2018+'Summary P&amp;L'!$D$6-1)*12+'Summary P&amp;L'!$D$1-1):OFFSET(IS_Data!D292,0,(-2018+'Summary P&amp;L'!$D$6-1)*12+'Summary P&amp;L'!$D$2-1))</f>
        <v>0</v>
      </c>
      <c r="F292" s="91" t="str">
        <f>IFERROR(IF(VLOOKUP(IS_Data!B292,'Summary P&amp;L'!$Q$9:$S$15,3,FALSE)="Yes",IS_Data!B292,"No"),"No")</f>
        <v>perry_hall</v>
      </c>
    </row>
    <row r="293" spans="1:6" x14ac:dyDescent="0.5">
      <c r="A293" t="str">
        <f>+IS_Data!C293</f>
        <v>Q3 Forecast</v>
      </c>
      <c r="B293" s="91" t="str">
        <f>IF(F293="No","",IF('Summary P&amp;L'!$F$4="Libs Rollup","Libs Rollup",F293))</f>
        <v>perry_hall</v>
      </c>
      <c r="C293" t="str">
        <f>+IS_Data!A293</f>
        <v>Liquor</v>
      </c>
      <c r="D293">
        <f ca="1">SUM(OFFSET(IS_Data!D293,0,(-2018+'Summary P&amp;L'!$D$6)*12+'Summary P&amp;L'!$D$1-1):OFFSET(IS_Data!D293,0,(-2018+'Summary P&amp;L'!$D$6)*12+'Summary P&amp;L'!$D$2-1))</f>
        <v>-53685</v>
      </c>
      <c r="E293">
        <f ca="1">SUM(OFFSET(IS_Data!D293,0,(-2018+'Summary P&amp;L'!$D$6-1)*12+'Summary P&amp;L'!$D$1-1):OFFSET(IS_Data!D293,0,(-2018+'Summary P&amp;L'!$D$6-1)*12+'Summary P&amp;L'!$D$2-1))</f>
        <v>0</v>
      </c>
      <c r="F293" s="91" t="str">
        <f>IFERROR(IF(VLOOKUP(IS_Data!B293,'Summary P&amp;L'!$Q$9:$S$15,3,FALSE)="Yes",IS_Data!B293,"No"),"No")</f>
        <v>perry_hall</v>
      </c>
    </row>
    <row r="294" spans="1:6" x14ac:dyDescent="0.5">
      <c r="A294" t="str">
        <f>+IS_Data!C294</f>
        <v>Q4 Forecast</v>
      </c>
      <c r="B294" s="91" t="str">
        <f>IF(F294="No","",IF('Summary P&amp;L'!$F$4="Libs Rollup","Libs Rollup",F294))</f>
        <v>perry_hall</v>
      </c>
      <c r="C294" t="str">
        <f>+IS_Data!A294</f>
        <v>Liquor</v>
      </c>
      <c r="D294">
        <f ca="1">SUM(OFFSET(IS_Data!D294,0,(-2018+'Summary P&amp;L'!$D$6)*12+'Summary P&amp;L'!$D$1-1):OFFSET(IS_Data!D294,0,(-2018+'Summary P&amp;L'!$D$6)*12+'Summary P&amp;L'!$D$2-1))</f>
        <v>-53685</v>
      </c>
      <c r="E294">
        <f ca="1">SUM(OFFSET(IS_Data!D294,0,(-2018+'Summary P&amp;L'!$D$6-1)*12+'Summary P&amp;L'!$D$1-1):OFFSET(IS_Data!D294,0,(-2018+'Summary P&amp;L'!$D$6-1)*12+'Summary P&amp;L'!$D$2-1))</f>
        <v>0</v>
      </c>
      <c r="F294" s="91" t="str">
        <f>IFERROR(IF(VLOOKUP(IS_Data!B294,'Summary P&amp;L'!$Q$9:$S$15,3,FALSE)="Yes",IS_Data!B294,"No"),"No")</f>
        <v>perry_hall</v>
      </c>
    </row>
    <row r="295" spans="1:6" x14ac:dyDescent="0.5">
      <c r="A295" t="str">
        <f>+IS_Data!C295</f>
        <v>Actuals</v>
      </c>
      <c r="B295" s="91" t="str">
        <f>IF(F295="No","",IF('Summary P&amp;L'!$F$4="Libs Rollup","Libs Rollup",F295))</f>
        <v>maple_lawn</v>
      </c>
      <c r="C295" t="str">
        <f>+IS_Data!A295</f>
        <v>Manager Comps</v>
      </c>
      <c r="D295">
        <f ca="1">SUM(OFFSET(IS_Data!D295,0,(-2018+'Summary P&amp;L'!$D$6)*12+'Summary P&amp;L'!$D$1-1):OFFSET(IS_Data!D295,0,(-2018+'Summary P&amp;L'!$D$6)*12+'Summary P&amp;L'!$D$2-1))</f>
        <v>763</v>
      </c>
      <c r="E295">
        <f ca="1">SUM(OFFSET(IS_Data!D295,0,(-2018+'Summary P&amp;L'!$D$6-1)*12+'Summary P&amp;L'!$D$1-1):OFFSET(IS_Data!D295,0,(-2018+'Summary P&amp;L'!$D$6-1)*12+'Summary P&amp;L'!$D$2-1))</f>
        <v>0</v>
      </c>
      <c r="F295" s="91" t="str">
        <f>IFERROR(IF(VLOOKUP(IS_Data!B295,'Summary P&amp;L'!$Q$9:$S$15,3,FALSE)="Yes",IS_Data!B295,"No"),"No")</f>
        <v>maple_lawn</v>
      </c>
    </row>
    <row r="296" spans="1:6" x14ac:dyDescent="0.5">
      <c r="A296" t="str">
        <f>+IS_Data!C296</f>
        <v>Budget</v>
      </c>
      <c r="B296" s="91" t="str">
        <f>IF(F296="No","",IF('Summary P&amp;L'!$F$4="Libs Rollup","Libs Rollup",F296))</f>
        <v>maple_lawn</v>
      </c>
      <c r="C296" t="str">
        <f>+IS_Data!A296</f>
        <v>Manager Comps</v>
      </c>
      <c r="D296">
        <f ca="1">SUM(OFFSET(IS_Data!D296,0,(-2018+'Summary P&amp;L'!$D$6)*12+'Summary P&amp;L'!$D$1-1):OFFSET(IS_Data!D296,0,(-2018+'Summary P&amp;L'!$D$6)*12+'Summary P&amp;L'!$D$2-1))</f>
        <v>1245.4949999999999</v>
      </c>
      <c r="E296">
        <f ca="1">SUM(OFFSET(IS_Data!D296,0,(-2018+'Summary P&amp;L'!$D$6-1)*12+'Summary P&amp;L'!$D$1-1):OFFSET(IS_Data!D296,0,(-2018+'Summary P&amp;L'!$D$6-1)*12+'Summary P&amp;L'!$D$2-1))</f>
        <v>0</v>
      </c>
      <c r="F296" s="91" t="str">
        <f>IFERROR(IF(VLOOKUP(IS_Data!B296,'Summary P&amp;L'!$Q$9:$S$15,3,FALSE)="Yes",IS_Data!B296,"No"),"No")</f>
        <v>maple_lawn</v>
      </c>
    </row>
    <row r="297" spans="1:6" x14ac:dyDescent="0.5">
      <c r="A297" t="str">
        <f>+IS_Data!C297</f>
        <v>Q2 Forecast</v>
      </c>
      <c r="B297" s="91" t="str">
        <f>IF(F297="No","",IF('Summary P&amp;L'!$F$4="Libs Rollup","Libs Rollup",F297))</f>
        <v>maple_lawn</v>
      </c>
      <c r="C297" t="str">
        <f>+IS_Data!A297</f>
        <v>Manager Comps</v>
      </c>
      <c r="D297">
        <f ca="1">SUM(OFFSET(IS_Data!D297,0,(-2018+'Summary P&amp;L'!$D$6)*12+'Summary P&amp;L'!$D$1-1):OFFSET(IS_Data!D297,0,(-2018+'Summary P&amp;L'!$D$6)*12+'Summary P&amp;L'!$D$2-1))</f>
        <v>763</v>
      </c>
      <c r="E297">
        <f ca="1">SUM(OFFSET(IS_Data!D297,0,(-2018+'Summary P&amp;L'!$D$6-1)*12+'Summary P&amp;L'!$D$1-1):OFFSET(IS_Data!D297,0,(-2018+'Summary P&amp;L'!$D$6-1)*12+'Summary P&amp;L'!$D$2-1))</f>
        <v>0</v>
      </c>
      <c r="F297" s="91" t="str">
        <f>IFERROR(IF(VLOOKUP(IS_Data!B297,'Summary P&amp;L'!$Q$9:$S$15,3,FALSE)="Yes",IS_Data!B297,"No"),"No")</f>
        <v>maple_lawn</v>
      </c>
    </row>
    <row r="298" spans="1:6" x14ac:dyDescent="0.5">
      <c r="A298" t="str">
        <f>+IS_Data!C298</f>
        <v>Q3 Forecast</v>
      </c>
      <c r="B298" s="91" t="str">
        <f>IF(F298="No","",IF('Summary P&amp;L'!$F$4="Libs Rollup","Libs Rollup",F298))</f>
        <v>maple_lawn</v>
      </c>
      <c r="C298" t="str">
        <f>+IS_Data!A298</f>
        <v>Manager Comps</v>
      </c>
      <c r="D298">
        <f ca="1">SUM(OFFSET(IS_Data!D298,0,(-2018+'Summary P&amp;L'!$D$6)*12+'Summary P&amp;L'!$D$1-1):OFFSET(IS_Data!D298,0,(-2018+'Summary P&amp;L'!$D$6)*12+'Summary P&amp;L'!$D$2-1))</f>
        <v>763</v>
      </c>
      <c r="E298">
        <f ca="1">SUM(OFFSET(IS_Data!D298,0,(-2018+'Summary P&amp;L'!$D$6-1)*12+'Summary P&amp;L'!$D$1-1):OFFSET(IS_Data!D298,0,(-2018+'Summary P&amp;L'!$D$6-1)*12+'Summary P&amp;L'!$D$2-1))</f>
        <v>0</v>
      </c>
      <c r="F298" s="91" t="str">
        <f>IFERROR(IF(VLOOKUP(IS_Data!B298,'Summary P&amp;L'!$Q$9:$S$15,3,FALSE)="Yes",IS_Data!B298,"No"),"No")</f>
        <v>maple_lawn</v>
      </c>
    </row>
    <row r="299" spans="1:6" x14ac:dyDescent="0.5">
      <c r="A299" t="str">
        <f>+IS_Data!C299</f>
        <v>Q4 Forecast</v>
      </c>
      <c r="B299" s="91" t="str">
        <f>IF(F299="No","",IF('Summary P&amp;L'!$F$4="Libs Rollup","Libs Rollup",F299))</f>
        <v>maple_lawn</v>
      </c>
      <c r="C299" t="str">
        <f>+IS_Data!A299</f>
        <v>Manager Comps</v>
      </c>
      <c r="D299">
        <f ca="1">SUM(OFFSET(IS_Data!D299,0,(-2018+'Summary P&amp;L'!$D$6)*12+'Summary P&amp;L'!$D$1-1):OFFSET(IS_Data!D299,0,(-2018+'Summary P&amp;L'!$D$6)*12+'Summary P&amp;L'!$D$2-1))</f>
        <v>763</v>
      </c>
      <c r="E299">
        <f ca="1">SUM(OFFSET(IS_Data!D299,0,(-2018+'Summary P&amp;L'!$D$6-1)*12+'Summary P&amp;L'!$D$1-1):OFFSET(IS_Data!D299,0,(-2018+'Summary P&amp;L'!$D$6-1)*12+'Summary P&amp;L'!$D$2-1))</f>
        <v>0</v>
      </c>
      <c r="F299" s="91" t="str">
        <f>IFERROR(IF(VLOOKUP(IS_Data!B299,'Summary P&amp;L'!$Q$9:$S$15,3,FALSE)="Yes",IS_Data!B299,"No"),"No")</f>
        <v>maple_lawn</v>
      </c>
    </row>
    <row r="300" spans="1:6" x14ac:dyDescent="0.5">
      <c r="A300" t="str">
        <f>+IS_Data!C300</f>
        <v>Actuals</v>
      </c>
      <c r="B300" s="91" t="str">
        <f>IF(F300="No","",IF('Summary P&amp;L'!$F$4="Libs Rollup","Libs Rollup",F300))</f>
        <v>perry_hall</v>
      </c>
      <c r="C300" t="str">
        <f>+IS_Data!A300</f>
        <v>Manager Comps</v>
      </c>
      <c r="D300">
        <f ca="1">SUM(OFFSET(IS_Data!D300,0,(-2018+'Summary P&amp;L'!$D$6)*12+'Summary P&amp;L'!$D$1-1):OFFSET(IS_Data!D300,0,(-2018+'Summary P&amp;L'!$D$6)*12+'Summary P&amp;L'!$D$2-1))</f>
        <v>1385</v>
      </c>
      <c r="E300">
        <f ca="1">SUM(OFFSET(IS_Data!D300,0,(-2018+'Summary P&amp;L'!$D$6-1)*12+'Summary P&amp;L'!$D$1-1):OFFSET(IS_Data!D300,0,(-2018+'Summary P&amp;L'!$D$6-1)*12+'Summary P&amp;L'!$D$2-1))</f>
        <v>5292</v>
      </c>
      <c r="F300" s="91" t="str">
        <f>IFERROR(IF(VLOOKUP(IS_Data!B300,'Summary P&amp;L'!$Q$9:$S$15,3,FALSE)="Yes",IS_Data!B300,"No"),"No")</f>
        <v>perry_hall</v>
      </c>
    </row>
    <row r="301" spans="1:6" x14ac:dyDescent="0.5">
      <c r="A301" t="str">
        <f>+IS_Data!C301</f>
        <v>Budget</v>
      </c>
      <c r="B301" s="91" t="str">
        <f>IF(F301="No","",IF('Summary P&amp;L'!$F$4="Libs Rollup","Libs Rollup",F301))</f>
        <v>perry_hall</v>
      </c>
      <c r="C301" t="str">
        <f>+IS_Data!A301</f>
        <v>Manager Comps</v>
      </c>
      <c r="D301">
        <f ca="1">SUM(OFFSET(IS_Data!D301,0,(-2018+'Summary P&amp;L'!$D$6)*12+'Summary P&amp;L'!$D$1-1):OFFSET(IS_Data!D301,0,(-2018+'Summary P&amp;L'!$D$6)*12+'Summary P&amp;L'!$D$2-1))</f>
        <v>4904.97</v>
      </c>
      <c r="E301">
        <f ca="1">SUM(OFFSET(IS_Data!D301,0,(-2018+'Summary P&amp;L'!$D$6-1)*12+'Summary P&amp;L'!$D$1-1):OFFSET(IS_Data!D301,0,(-2018+'Summary P&amp;L'!$D$6-1)*12+'Summary P&amp;L'!$D$2-1))</f>
        <v>5292</v>
      </c>
      <c r="F301" s="91" t="str">
        <f>IFERROR(IF(VLOOKUP(IS_Data!B301,'Summary P&amp;L'!$Q$9:$S$15,3,FALSE)="Yes",IS_Data!B301,"No"),"No")</f>
        <v>perry_hall</v>
      </c>
    </row>
    <row r="302" spans="1:6" x14ac:dyDescent="0.5">
      <c r="A302" t="str">
        <f>+IS_Data!C302</f>
        <v>Q2 Forecast</v>
      </c>
      <c r="B302" s="91" t="str">
        <f>IF(F302="No","",IF('Summary P&amp;L'!$F$4="Libs Rollup","Libs Rollup",F302))</f>
        <v>perry_hall</v>
      </c>
      <c r="C302" t="str">
        <f>+IS_Data!A302</f>
        <v>Manager Comps</v>
      </c>
      <c r="D302">
        <f ca="1">SUM(OFFSET(IS_Data!D302,0,(-2018+'Summary P&amp;L'!$D$6)*12+'Summary P&amp;L'!$D$1-1):OFFSET(IS_Data!D302,0,(-2018+'Summary P&amp;L'!$D$6)*12+'Summary P&amp;L'!$D$2-1))</f>
        <v>1385</v>
      </c>
      <c r="E302">
        <f ca="1">SUM(OFFSET(IS_Data!D302,0,(-2018+'Summary P&amp;L'!$D$6-1)*12+'Summary P&amp;L'!$D$1-1):OFFSET(IS_Data!D302,0,(-2018+'Summary P&amp;L'!$D$6-1)*12+'Summary P&amp;L'!$D$2-1))</f>
        <v>5292</v>
      </c>
      <c r="F302" s="91" t="str">
        <f>IFERROR(IF(VLOOKUP(IS_Data!B302,'Summary P&amp;L'!$Q$9:$S$15,3,FALSE)="Yes",IS_Data!B302,"No"),"No")</f>
        <v>perry_hall</v>
      </c>
    </row>
    <row r="303" spans="1:6" x14ac:dyDescent="0.5">
      <c r="A303" t="str">
        <f>+IS_Data!C303</f>
        <v>Q3 Forecast</v>
      </c>
      <c r="B303" s="91" t="str">
        <f>IF(F303="No","",IF('Summary P&amp;L'!$F$4="Libs Rollup","Libs Rollup",F303))</f>
        <v>perry_hall</v>
      </c>
      <c r="C303" t="str">
        <f>+IS_Data!A303</f>
        <v>Manager Comps</v>
      </c>
      <c r="D303">
        <f ca="1">SUM(OFFSET(IS_Data!D303,0,(-2018+'Summary P&amp;L'!$D$6)*12+'Summary P&amp;L'!$D$1-1):OFFSET(IS_Data!D303,0,(-2018+'Summary P&amp;L'!$D$6)*12+'Summary P&amp;L'!$D$2-1))</f>
        <v>1385</v>
      </c>
      <c r="E303">
        <f ca="1">SUM(OFFSET(IS_Data!D303,0,(-2018+'Summary P&amp;L'!$D$6-1)*12+'Summary P&amp;L'!$D$1-1):OFFSET(IS_Data!D303,0,(-2018+'Summary P&amp;L'!$D$6-1)*12+'Summary P&amp;L'!$D$2-1))</f>
        <v>5292</v>
      </c>
      <c r="F303" s="91" t="str">
        <f>IFERROR(IF(VLOOKUP(IS_Data!B303,'Summary P&amp;L'!$Q$9:$S$15,3,FALSE)="Yes",IS_Data!B303,"No"),"No")</f>
        <v>perry_hall</v>
      </c>
    </row>
    <row r="304" spans="1:6" x14ac:dyDescent="0.5">
      <c r="A304" t="str">
        <f>+IS_Data!C304</f>
        <v>Q4 Forecast</v>
      </c>
      <c r="B304" s="91" t="str">
        <f>IF(F304="No","",IF('Summary P&amp;L'!$F$4="Libs Rollup","Libs Rollup",F304))</f>
        <v>perry_hall</v>
      </c>
      <c r="C304" t="str">
        <f>+IS_Data!A304</f>
        <v>Manager Comps</v>
      </c>
      <c r="D304">
        <f ca="1">SUM(OFFSET(IS_Data!D304,0,(-2018+'Summary P&amp;L'!$D$6)*12+'Summary P&amp;L'!$D$1-1):OFFSET(IS_Data!D304,0,(-2018+'Summary P&amp;L'!$D$6)*12+'Summary P&amp;L'!$D$2-1))</f>
        <v>1385</v>
      </c>
      <c r="E304">
        <f ca="1">SUM(OFFSET(IS_Data!D304,0,(-2018+'Summary P&amp;L'!$D$6-1)*12+'Summary P&amp;L'!$D$1-1):OFFSET(IS_Data!D304,0,(-2018+'Summary P&amp;L'!$D$6-1)*12+'Summary P&amp;L'!$D$2-1))</f>
        <v>5292</v>
      </c>
      <c r="F304" s="91" t="str">
        <f>IFERROR(IF(VLOOKUP(IS_Data!B304,'Summary P&amp;L'!$Q$9:$S$15,3,FALSE)="Yes",IS_Data!B304,"No"),"No")</f>
        <v>perry_hall</v>
      </c>
    </row>
    <row r="305" spans="1:6" x14ac:dyDescent="0.5">
      <c r="A305" t="str">
        <f>+IS_Data!C305</f>
        <v>actuals</v>
      </c>
      <c r="B305" s="91" t="str">
        <f>IF(F305="No","",IF('Summary P&amp;L'!$F$4="Libs Rollup","Libs Rollup",F305))</f>
        <v>maple_lawn</v>
      </c>
      <c r="C305" t="str">
        <f>+IS_Data!A305</f>
        <v>Menu Collateral</v>
      </c>
      <c r="D305">
        <f ca="1">SUM(OFFSET(IS_Data!D305,0,(-2018+'Summary P&amp;L'!$D$6)*12+'Summary P&amp;L'!$D$1-1):OFFSET(IS_Data!D305,0,(-2018+'Summary P&amp;L'!$D$6)*12+'Summary P&amp;L'!$D$2-1))</f>
        <v>251</v>
      </c>
      <c r="E305">
        <f ca="1">SUM(OFFSET(IS_Data!D305,0,(-2018+'Summary P&amp;L'!$D$6-1)*12+'Summary P&amp;L'!$D$1-1):OFFSET(IS_Data!D305,0,(-2018+'Summary P&amp;L'!$D$6-1)*12+'Summary P&amp;L'!$D$2-1))</f>
        <v>494</v>
      </c>
      <c r="F305" s="91" t="str">
        <f>IFERROR(IF(VLOOKUP(IS_Data!B305,'Summary P&amp;L'!$Q$9:$S$15,3,FALSE)="Yes",IS_Data!B305,"No"),"No")</f>
        <v>maple_lawn</v>
      </c>
    </row>
    <row r="306" spans="1:6" x14ac:dyDescent="0.5">
      <c r="A306" t="str">
        <f>+IS_Data!C306</f>
        <v>budget</v>
      </c>
      <c r="B306" s="91" t="str">
        <f>IF(F306="No","",IF('Summary P&amp;L'!$F$4="Libs Rollup","Libs Rollup",F306))</f>
        <v>maple_lawn</v>
      </c>
      <c r="C306" t="str">
        <f>+IS_Data!A306</f>
        <v>Menu Collateral</v>
      </c>
      <c r="D306">
        <f ca="1">SUM(OFFSET(IS_Data!D306,0,(-2018+'Summary P&amp;L'!$D$6)*12+'Summary P&amp;L'!$D$1-1):OFFSET(IS_Data!D306,0,(-2018+'Summary P&amp;L'!$D$6)*12+'Summary P&amp;L'!$D$2-1))</f>
        <v>150</v>
      </c>
      <c r="E306">
        <f ca="1">SUM(OFFSET(IS_Data!D306,0,(-2018+'Summary P&amp;L'!$D$6-1)*12+'Summary P&amp;L'!$D$1-1):OFFSET(IS_Data!D306,0,(-2018+'Summary P&amp;L'!$D$6-1)*12+'Summary P&amp;L'!$D$2-1))</f>
        <v>0</v>
      </c>
      <c r="F306" s="91" t="str">
        <f>IFERROR(IF(VLOOKUP(IS_Data!B306,'Summary P&amp;L'!$Q$9:$S$15,3,FALSE)="Yes",IS_Data!B306,"No"),"No")</f>
        <v>maple_lawn</v>
      </c>
    </row>
    <row r="307" spans="1:6" x14ac:dyDescent="0.5">
      <c r="A307" t="str">
        <f>+IS_Data!C307</f>
        <v>actuals</v>
      </c>
      <c r="B307" s="91" t="str">
        <f>IF(F307="No","",IF('Summary P&amp;L'!$F$4="Libs Rollup","Libs Rollup",F307))</f>
        <v>perry_hall</v>
      </c>
      <c r="C307" t="str">
        <f>+IS_Data!A307</f>
        <v>Menu Collateral</v>
      </c>
      <c r="D307">
        <f ca="1">SUM(OFFSET(IS_Data!D307,0,(-2018+'Summary P&amp;L'!$D$6)*12+'Summary P&amp;L'!$D$1-1):OFFSET(IS_Data!D307,0,(-2018+'Summary P&amp;L'!$D$6)*12+'Summary P&amp;L'!$D$2-1))</f>
        <v>182</v>
      </c>
      <c r="E307">
        <f ca="1">SUM(OFFSET(IS_Data!D307,0,(-2018+'Summary P&amp;L'!$D$6-1)*12+'Summary P&amp;L'!$D$1-1):OFFSET(IS_Data!D307,0,(-2018+'Summary P&amp;L'!$D$6-1)*12+'Summary P&amp;L'!$D$2-1))</f>
        <v>0</v>
      </c>
      <c r="F307" s="91" t="str">
        <f>IFERROR(IF(VLOOKUP(IS_Data!B307,'Summary P&amp;L'!$Q$9:$S$15,3,FALSE)="Yes",IS_Data!B307,"No"),"No")</f>
        <v>perry_hall</v>
      </c>
    </row>
    <row r="308" spans="1:6" x14ac:dyDescent="0.5">
      <c r="A308" t="str">
        <f>+IS_Data!C308</f>
        <v>Budget</v>
      </c>
      <c r="B308" s="91" t="str">
        <f>IF(F308="No","",IF('Summary P&amp;L'!$F$4="Libs Rollup","Libs Rollup",F308))</f>
        <v>perry_hall</v>
      </c>
      <c r="C308" t="str">
        <f>+IS_Data!A308</f>
        <v>Menu Collateral</v>
      </c>
      <c r="D308">
        <f ca="1">SUM(OFFSET(IS_Data!D308,0,(-2018+'Summary P&amp;L'!$D$6)*12+'Summary P&amp;L'!$D$1-1):OFFSET(IS_Data!D308,0,(-2018+'Summary P&amp;L'!$D$6)*12+'Summary P&amp;L'!$D$2-1))</f>
        <v>150</v>
      </c>
      <c r="E308">
        <f ca="1">SUM(OFFSET(IS_Data!D308,0,(-2018+'Summary P&amp;L'!$D$6-1)*12+'Summary P&amp;L'!$D$1-1):OFFSET(IS_Data!D308,0,(-2018+'Summary P&amp;L'!$D$6-1)*12+'Summary P&amp;L'!$D$2-1))</f>
        <v>0</v>
      </c>
      <c r="F308" s="91" t="str">
        <f>IFERROR(IF(VLOOKUP(IS_Data!B308,'Summary P&amp;L'!$Q$9:$S$15,3,FALSE)="Yes",IS_Data!B308,"No"),"No")</f>
        <v>perry_hall</v>
      </c>
    </row>
    <row r="309" spans="1:6" x14ac:dyDescent="0.5">
      <c r="A309">
        <f>+IS_Data!C309</f>
        <v>0</v>
      </c>
      <c r="B309" s="91" t="str">
        <f>IF(F309="No","",IF('Summary P&amp;L'!$F$4="Libs Rollup","Libs Rollup",F309))</f>
        <v/>
      </c>
      <c r="C309" t="str">
        <f>+IS_Data!A309</f>
        <v>Merchant Account Fees</v>
      </c>
      <c r="D309">
        <f ca="1">SUM(OFFSET(IS_Data!D309,0,(-2018+'Summary P&amp;L'!$D$6)*12+'Summary P&amp;L'!$D$1-1):OFFSET(IS_Data!D309,0,(-2018+'Summary P&amp;L'!$D$6)*12+'Summary P&amp;L'!$D$2-1))</f>
        <v>0</v>
      </c>
      <c r="E309">
        <f ca="1">SUM(OFFSET(IS_Data!D309,0,(-2018+'Summary P&amp;L'!$D$6-1)*12+'Summary P&amp;L'!$D$1-1):OFFSET(IS_Data!D309,0,(-2018+'Summary P&amp;L'!$D$6-1)*12+'Summary P&amp;L'!$D$2-1))</f>
        <v>0</v>
      </c>
      <c r="F309" s="91" t="str">
        <f>IFERROR(IF(VLOOKUP(IS_Data!B309,'Summary P&amp;L'!$Q$9:$S$15,3,FALSE)="Yes",IS_Data!B309,"No"),"No")</f>
        <v>No</v>
      </c>
    </row>
    <row r="310" spans="1:6" x14ac:dyDescent="0.5">
      <c r="A310" t="str">
        <f>+IS_Data!C310</f>
        <v>actuals</v>
      </c>
      <c r="B310" s="91" t="str">
        <f>IF(F310="No","",IF('Summary P&amp;L'!$F$4="Libs Rollup","Libs Rollup",F310))</f>
        <v>maple_lawn</v>
      </c>
      <c r="C310" t="str">
        <f>+IS_Data!A310</f>
        <v>MGT</v>
      </c>
      <c r="D310">
        <f ca="1">SUM(OFFSET(IS_Data!D310,0,(-2018+'Summary P&amp;L'!$D$6)*12+'Summary P&amp;L'!$D$1-1):OFFSET(IS_Data!D310,0,(-2018+'Summary P&amp;L'!$D$6)*12+'Summary P&amp;L'!$D$2-1))</f>
        <v>16106</v>
      </c>
      <c r="E310">
        <f ca="1">SUM(OFFSET(IS_Data!D310,0,(-2018+'Summary P&amp;L'!$D$6-1)*12+'Summary P&amp;L'!$D$1-1):OFFSET(IS_Data!D310,0,(-2018+'Summary P&amp;L'!$D$6-1)*12+'Summary P&amp;L'!$D$2-1))</f>
        <v>19769</v>
      </c>
      <c r="F310" s="91" t="str">
        <f>IFERROR(IF(VLOOKUP(IS_Data!B310,'Summary P&amp;L'!$Q$9:$S$15,3,FALSE)="Yes",IS_Data!B310,"No"),"No")</f>
        <v>maple_lawn</v>
      </c>
    </row>
    <row r="311" spans="1:6" x14ac:dyDescent="0.5">
      <c r="A311" t="str">
        <f>+IS_Data!C311</f>
        <v>budget</v>
      </c>
      <c r="B311" s="91" t="str">
        <f>IF(F311="No","",IF('Summary P&amp;L'!$F$4="Libs Rollup","Libs Rollup",F311))</f>
        <v>maple_lawn</v>
      </c>
      <c r="C311" t="str">
        <f>+IS_Data!A311</f>
        <v>MGT</v>
      </c>
      <c r="D311">
        <f ca="1">SUM(OFFSET(IS_Data!D311,0,(-2018+'Summary P&amp;L'!$D$6)*12+'Summary P&amp;L'!$D$1-1):OFFSET(IS_Data!D311,0,(-2018+'Summary P&amp;L'!$D$6)*12+'Summary P&amp;L'!$D$2-1))</f>
        <v>19259</v>
      </c>
      <c r="E311">
        <f ca="1">SUM(OFFSET(IS_Data!D311,0,(-2018+'Summary P&amp;L'!$D$6-1)*12+'Summary P&amp;L'!$D$1-1):OFFSET(IS_Data!D311,0,(-2018+'Summary P&amp;L'!$D$6-1)*12+'Summary P&amp;L'!$D$2-1))</f>
        <v>0</v>
      </c>
      <c r="F311" s="91" t="str">
        <f>IFERROR(IF(VLOOKUP(IS_Data!B311,'Summary P&amp;L'!$Q$9:$S$15,3,FALSE)="Yes",IS_Data!B311,"No"),"No")</f>
        <v>maple_lawn</v>
      </c>
    </row>
    <row r="312" spans="1:6" x14ac:dyDescent="0.5">
      <c r="A312" t="str">
        <f>+IS_Data!C312</f>
        <v>actuals</v>
      </c>
      <c r="B312" s="91" t="str">
        <f>IF(F312="No","",IF('Summary P&amp;L'!$F$4="Libs Rollup","Libs Rollup",F312))</f>
        <v>perry_hall</v>
      </c>
      <c r="C312" t="str">
        <f>+IS_Data!A312</f>
        <v>MGT</v>
      </c>
      <c r="D312">
        <f ca="1">SUM(OFFSET(IS_Data!D312,0,(-2018+'Summary P&amp;L'!$D$6)*12+'Summary P&amp;L'!$D$1-1):OFFSET(IS_Data!D312,0,(-2018+'Summary P&amp;L'!$D$6)*12+'Summary P&amp;L'!$D$2-1))</f>
        <v>29380</v>
      </c>
      <c r="E312">
        <f ca="1">SUM(OFFSET(IS_Data!D312,0,(-2018+'Summary P&amp;L'!$D$6-1)*12+'Summary P&amp;L'!$D$1-1):OFFSET(IS_Data!D312,0,(-2018+'Summary P&amp;L'!$D$6-1)*12+'Summary P&amp;L'!$D$2-1))</f>
        <v>23161</v>
      </c>
      <c r="F312" s="91" t="str">
        <f>IFERROR(IF(VLOOKUP(IS_Data!B312,'Summary P&amp;L'!$Q$9:$S$15,3,FALSE)="Yes",IS_Data!B312,"No"),"No")</f>
        <v>perry_hall</v>
      </c>
    </row>
    <row r="313" spans="1:6" x14ac:dyDescent="0.5">
      <c r="A313" t="str">
        <f>+IS_Data!C313</f>
        <v>Budget</v>
      </c>
      <c r="B313" s="91" t="str">
        <f>IF(F313="No","",IF('Summary P&amp;L'!$F$4="Libs Rollup","Libs Rollup",F313))</f>
        <v>perry_hall</v>
      </c>
      <c r="C313" t="str">
        <f>+IS_Data!A313</f>
        <v>MGT</v>
      </c>
      <c r="D313">
        <f ca="1">SUM(OFFSET(IS_Data!D313,0,(-2018+'Summary P&amp;L'!$D$6)*12+'Summary P&amp;L'!$D$1-1):OFFSET(IS_Data!D313,0,(-2018+'Summary P&amp;L'!$D$6)*12+'Summary P&amp;L'!$D$2-1))</f>
        <v>29423</v>
      </c>
      <c r="E313">
        <f ca="1">SUM(OFFSET(IS_Data!D313,0,(-2018+'Summary P&amp;L'!$D$6-1)*12+'Summary P&amp;L'!$D$1-1):OFFSET(IS_Data!D313,0,(-2018+'Summary P&amp;L'!$D$6-1)*12+'Summary P&amp;L'!$D$2-1))</f>
        <v>0</v>
      </c>
      <c r="F313" s="91" t="str">
        <f>IFERROR(IF(VLOOKUP(IS_Data!B313,'Summary P&amp;L'!$Q$9:$S$15,3,FALSE)="Yes",IS_Data!B313,"No"),"No")</f>
        <v>perry_hall</v>
      </c>
    </row>
    <row r="314" spans="1:6" x14ac:dyDescent="0.5">
      <c r="A314" t="str">
        <f>+IS_Data!C314</f>
        <v>actuals</v>
      </c>
      <c r="B314" s="91" t="str">
        <f>IF(F314="No","",IF('Summary P&amp;L'!$F$4="Libs Rollup","Libs Rollup",F314))</f>
        <v>maple_lawn</v>
      </c>
      <c r="C314" t="str">
        <f>+IS_Data!A314</f>
        <v>Office</v>
      </c>
      <c r="D314">
        <f ca="1">SUM(OFFSET(IS_Data!D314,0,(-2018+'Summary P&amp;L'!$D$6)*12+'Summary P&amp;L'!$D$1-1):OFFSET(IS_Data!D314,0,(-2018+'Summary P&amp;L'!$D$6)*12+'Summary P&amp;L'!$D$2-1))</f>
        <v>121</v>
      </c>
      <c r="E314">
        <f ca="1">SUM(OFFSET(IS_Data!D314,0,(-2018+'Summary P&amp;L'!$D$6-1)*12+'Summary P&amp;L'!$D$1-1):OFFSET(IS_Data!D314,0,(-2018+'Summary P&amp;L'!$D$6-1)*12+'Summary P&amp;L'!$D$2-1))</f>
        <v>137</v>
      </c>
      <c r="F314" s="91" t="str">
        <f>IFERROR(IF(VLOOKUP(IS_Data!B314,'Summary P&amp;L'!$Q$9:$S$15,3,FALSE)="Yes",IS_Data!B314,"No"),"No")</f>
        <v>maple_lawn</v>
      </c>
    </row>
    <row r="315" spans="1:6" x14ac:dyDescent="0.5">
      <c r="A315" t="str">
        <f>+IS_Data!C315</f>
        <v>budget</v>
      </c>
      <c r="B315" s="91" t="str">
        <f>IF(F315="No","",IF('Summary P&amp;L'!$F$4="Libs Rollup","Libs Rollup",F315))</f>
        <v>maple_lawn</v>
      </c>
      <c r="C315" t="str">
        <f>+IS_Data!A315</f>
        <v>Office</v>
      </c>
      <c r="D315">
        <f ca="1">SUM(OFFSET(IS_Data!D315,0,(-2018+'Summary P&amp;L'!$D$6)*12+'Summary P&amp;L'!$D$1-1):OFFSET(IS_Data!D315,0,(-2018+'Summary P&amp;L'!$D$6)*12+'Summary P&amp;L'!$D$2-1))</f>
        <v>800</v>
      </c>
      <c r="E315">
        <f ca="1">SUM(OFFSET(IS_Data!D315,0,(-2018+'Summary P&amp;L'!$D$6-1)*12+'Summary P&amp;L'!$D$1-1):OFFSET(IS_Data!D315,0,(-2018+'Summary P&amp;L'!$D$6-1)*12+'Summary P&amp;L'!$D$2-1))</f>
        <v>0</v>
      </c>
      <c r="F315" s="91" t="str">
        <f>IFERROR(IF(VLOOKUP(IS_Data!B315,'Summary P&amp;L'!$Q$9:$S$15,3,FALSE)="Yes",IS_Data!B315,"No"),"No")</f>
        <v>maple_lawn</v>
      </c>
    </row>
    <row r="316" spans="1:6" x14ac:dyDescent="0.5">
      <c r="A316" t="str">
        <f>+IS_Data!C316</f>
        <v>actuals</v>
      </c>
      <c r="B316" s="91" t="str">
        <f>IF(F316="No","",IF('Summary P&amp;L'!$F$4="Libs Rollup","Libs Rollup",F316))</f>
        <v>perry_hall</v>
      </c>
      <c r="C316" t="str">
        <f>+IS_Data!A316</f>
        <v>Office</v>
      </c>
      <c r="D316">
        <f ca="1">SUM(OFFSET(IS_Data!D316,0,(-2018+'Summary P&amp;L'!$D$6)*12+'Summary P&amp;L'!$D$1-1):OFFSET(IS_Data!D316,0,(-2018+'Summary P&amp;L'!$D$6)*12+'Summary P&amp;L'!$D$2-1))</f>
        <v>288</v>
      </c>
      <c r="E316">
        <f ca="1">SUM(OFFSET(IS_Data!D316,0,(-2018+'Summary P&amp;L'!$D$6-1)*12+'Summary P&amp;L'!$D$1-1):OFFSET(IS_Data!D316,0,(-2018+'Summary P&amp;L'!$D$6-1)*12+'Summary P&amp;L'!$D$2-1))</f>
        <v>976</v>
      </c>
      <c r="F316" s="91" t="str">
        <f>IFERROR(IF(VLOOKUP(IS_Data!B316,'Summary P&amp;L'!$Q$9:$S$15,3,FALSE)="Yes",IS_Data!B316,"No"),"No")</f>
        <v>perry_hall</v>
      </c>
    </row>
    <row r="317" spans="1:6" x14ac:dyDescent="0.5">
      <c r="A317" t="str">
        <f>+IS_Data!C317</f>
        <v>Budget</v>
      </c>
      <c r="B317" s="91" t="str">
        <f>IF(F317="No","",IF('Summary P&amp;L'!$F$4="Libs Rollup","Libs Rollup",F317))</f>
        <v>perry_hall</v>
      </c>
      <c r="C317" t="str">
        <f>+IS_Data!A317</f>
        <v>Office</v>
      </c>
      <c r="D317">
        <f ca="1">SUM(OFFSET(IS_Data!D317,0,(-2018+'Summary P&amp;L'!$D$6)*12+'Summary P&amp;L'!$D$1-1):OFFSET(IS_Data!D317,0,(-2018+'Summary P&amp;L'!$D$6)*12+'Summary P&amp;L'!$D$2-1))</f>
        <v>550</v>
      </c>
      <c r="E317">
        <f ca="1">SUM(OFFSET(IS_Data!D317,0,(-2018+'Summary P&amp;L'!$D$6-1)*12+'Summary P&amp;L'!$D$1-1):OFFSET(IS_Data!D317,0,(-2018+'Summary P&amp;L'!$D$6-1)*12+'Summary P&amp;L'!$D$2-1))</f>
        <v>0</v>
      </c>
      <c r="F317" s="91" t="str">
        <f>IFERROR(IF(VLOOKUP(IS_Data!B317,'Summary P&amp;L'!$Q$9:$S$15,3,FALSE)="Yes",IS_Data!B317,"No"),"No")</f>
        <v>perry_hall</v>
      </c>
    </row>
    <row r="318" spans="1:6" x14ac:dyDescent="0.5">
      <c r="A318" t="str">
        <f>+IS_Data!C318</f>
        <v>actuals</v>
      </c>
      <c r="B318" s="91" t="str">
        <f>IF(F318="No","",IF('Summary P&amp;L'!$F$4="Libs Rollup","Libs Rollup",F318))</f>
        <v>maple_lawn</v>
      </c>
      <c r="C318" t="str">
        <f>+IS_Data!A318</f>
        <v>Other Cleaning</v>
      </c>
      <c r="D318">
        <f ca="1">SUM(OFFSET(IS_Data!D318,0,(-2018+'Summary P&amp;L'!$D$6)*12+'Summary P&amp;L'!$D$1-1):OFFSET(IS_Data!D318,0,(-2018+'Summary P&amp;L'!$D$6)*12+'Summary P&amp;L'!$D$2-1))</f>
        <v>495</v>
      </c>
      <c r="E318">
        <f ca="1">SUM(OFFSET(IS_Data!D318,0,(-2018+'Summary P&amp;L'!$D$6-1)*12+'Summary P&amp;L'!$D$1-1):OFFSET(IS_Data!D318,0,(-2018+'Summary P&amp;L'!$D$6-1)*12+'Summary P&amp;L'!$D$2-1))</f>
        <v>202</v>
      </c>
      <c r="F318" s="91" t="str">
        <f>IFERROR(IF(VLOOKUP(IS_Data!B318,'Summary P&amp;L'!$Q$9:$S$15,3,FALSE)="Yes",IS_Data!B318,"No"),"No")</f>
        <v>maple_lawn</v>
      </c>
    </row>
    <row r="319" spans="1:6" x14ac:dyDescent="0.5">
      <c r="A319" t="str">
        <f>+IS_Data!C319</f>
        <v>budget</v>
      </c>
      <c r="B319" s="91" t="str">
        <f>IF(F319="No","",IF('Summary P&amp;L'!$F$4="Libs Rollup","Libs Rollup",F319))</f>
        <v>maple_lawn</v>
      </c>
      <c r="C319" t="str">
        <f>+IS_Data!A319</f>
        <v>Other Cleaning</v>
      </c>
      <c r="D319">
        <f ca="1">SUM(OFFSET(IS_Data!D319,0,(-2018+'Summary P&amp;L'!$D$6)*12+'Summary P&amp;L'!$D$1-1):OFFSET(IS_Data!D319,0,(-2018+'Summary P&amp;L'!$D$6)*12+'Summary P&amp;L'!$D$2-1))</f>
        <v>0</v>
      </c>
      <c r="E319">
        <f ca="1">SUM(OFFSET(IS_Data!D319,0,(-2018+'Summary P&amp;L'!$D$6-1)*12+'Summary P&amp;L'!$D$1-1):OFFSET(IS_Data!D319,0,(-2018+'Summary P&amp;L'!$D$6-1)*12+'Summary P&amp;L'!$D$2-1))</f>
        <v>0</v>
      </c>
      <c r="F319" s="91" t="str">
        <f>IFERROR(IF(VLOOKUP(IS_Data!B319,'Summary P&amp;L'!$Q$9:$S$15,3,FALSE)="Yes",IS_Data!B319,"No"),"No")</f>
        <v>maple_lawn</v>
      </c>
    </row>
    <row r="320" spans="1:6" x14ac:dyDescent="0.5">
      <c r="A320" t="str">
        <f>+IS_Data!C320</f>
        <v>actuals</v>
      </c>
      <c r="B320" s="91" t="str">
        <f>IF(F320="No","",IF('Summary P&amp;L'!$F$4="Libs Rollup","Libs Rollup",F320))</f>
        <v>perry_hall</v>
      </c>
      <c r="C320" t="str">
        <f>+IS_Data!A320</f>
        <v>Other Cleaning</v>
      </c>
      <c r="D320">
        <f ca="1">SUM(OFFSET(IS_Data!D320,0,(-2018+'Summary P&amp;L'!$D$6)*12+'Summary P&amp;L'!$D$1-1):OFFSET(IS_Data!D320,0,(-2018+'Summary P&amp;L'!$D$6)*12+'Summary P&amp;L'!$D$2-1))</f>
        <v>607</v>
      </c>
      <c r="E320">
        <f ca="1">SUM(OFFSET(IS_Data!D320,0,(-2018+'Summary P&amp;L'!$D$6-1)*12+'Summary P&amp;L'!$D$1-1):OFFSET(IS_Data!D320,0,(-2018+'Summary P&amp;L'!$D$6-1)*12+'Summary P&amp;L'!$D$2-1))</f>
        <v>254</v>
      </c>
      <c r="F320" s="91" t="str">
        <f>IFERROR(IF(VLOOKUP(IS_Data!B320,'Summary P&amp;L'!$Q$9:$S$15,3,FALSE)="Yes",IS_Data!B320,"No"),"No")</f>
        <v>perry_hall</v>
      </c>
    </row>
    <row r="321" spans="1:6" x14ac:dyDescent="0.5">
      <c r="A321" t="str">
        <f>+IS_Data!C321</f>
        <v>Budget</v>
      </c>
      <c r="B321" s="91" t="str">
        <f>IF(F321="No","",IF('Summary P&amp;L'!$F$4="Libs Rollup","Libs Rollup",F321))</f>
        <v>perry_hall</v>
      </c>
      <c r="C321" t="str">
        <f>+IS_Data!A321</f>
        <v>Other Cleaning</v>
      </c>
      <c r="D321">
        <f ca="1">SUM(OFFSET(IS_Data!D321,0,(-2018+'Summary P&amp;L'!$D$6)*12+'Summary P&amp;L'!$D$1-1):OFFSET(IS_Data!D321,0,(-2018+'Summary P&amp;L'!$D$6)*12+'Summary P&amp;L'!$D$2-1))</f>
        <v>300</v>
      </c>
      <c r="E321">
        <f ca="1">SUM(OFFSET(IS_Data!D321,0,(-2018+'Summary P&amp;L'!$D$6-1)*12+'Summary P&amp;L'!$D$1-1):OFFSET(IS_Data!D321,0,(-2018+'Summary P&amp;L'!$D$6-1)*12+'Summary P&amp;L'!$D$2-1))</f>
        <v>0</v>
      </c>
      <c r="F321" s="91" t="str">
        <f>IFERROR(IF(VLOOKUP(IS_Data!B321,'Summary P&amp;L'!$Q$9:$S$15,3,FALSE)="Yes",IS_Data!B321,"No"),"No")</f>
        <v>perry_hall</v>
      </c>
    </row>
    <row r="322" spans="1:6" x14ac:dyDescent="0.5">
      <c r="A322">
        <f>+IS_Data!C322</f>
        <v>0</v>
      </c>
      <c r="B322" s="91" t="str">
        <f>IF(F322="No","",IF('Summary P&amp;L'!$F$4="Libs Rollup","Libs Rollup",F322))</f>
        <v/>
      </c>
      <c r="C322" t="str">
        <f>+IS_Data!A322</f>
        <v>Other Expense</v>
      </c>
      <c r="D322">
        <f ca="1">SUM(OFFSET(IS_Data!D322,0,(-2018+'Summary P&amp;L'!$D$6)*12+'Summary P&amp;L'!$D$1-1):OFFSET(IS_Data!D322,0,(-2018+'Summary P&amp;L'!$D$6)*12+'Summary P&amp;L'!$D$2-1))</f>
        <v>0</v>
      </c>
      <c r="E322">
        <f ca="1">SUM(OFFSET(IS_Data!D322,0,(-2018+'Summary P&amp;L'!$D$6-1)*12+'Summary P&amp;L'!$D$1-1):OFFSET(IS_Data!D322,0,(-2018+'Summary P&amp;L'!$D$6-1)*12+'Summary P&amp;L'!$D$2-1))</f>
        <v>0</v>
      </c>
      <c r="F322" s="91" t="str">
        <f>IFERROR(IF(VLOOKUP(IS_Data!B322,'Summary P&amp;L'!$Q$9:$S$15,3,FALSE)="Yes",IS_Data!B322,"No"),"No")</f>
        <v>No</v>
      </c>
    </row>
    <row r="323" spans="1:6" x14ac:dyDescent="0.5">
      <c r="A323" t="str">
        <f>+IS_Data!C323</f>
        <v>actuals</v>
      </c>
      <c r="B323" s="91" t="str">
        <f>IF(F323="No","",IF('Summary P&amp;L'!$F$4="Libs Rollup","Libs Rollup",F323))</f>
        <v>maple_lawn</v>
      </c>
      <c r="C323" t="str">
        <f>+IS_Data!A323</f>
        <v>Other Expense</v>
      </c>
      <c r="D323">
        <f ca="1">SUM(OFFSET(IS_Data!D323,0,(-2018+'Summary P&amp;L'!$D$6)*12+'Summary P&amp;L'!$D$1-1):OFFSET(IS_Data!D323,0,(-2018+'Summary P&amp;L'!$D$6)*12+'Summary P&amp;L'!$D$2-1))</f>
        <v>16666</v>
      </c>
      <c r="E323">
        <f ca="1">SUM(OFFSET(IS_Data!D323,0,(-2018+'Summary P&amp;L'!$D$6-1)*12+'Summary P&amp;L'!$D$1-1):OFFSET(IS_Data!D323,0,(-2018+'Summary P&amp;L'!$D$6-1)*12+'Summary P&amp;L'!$D$2-1))</f>
        <v>44480</v>
      </c>
      <c r="F323" s="91" t="str">
        <f>IFERROR(IF(VLOOKUP(IS_Data!B323,'Summary P&amp;L'!$Q$9:$S$15,3,FALSE)="Yes",IS_Data!B323,"No"),"No")</f>
        <v>maple_lawn</v>
      </c>
    </row>
    <row r="324" spans="1:6" x14ac:dyDescent="0.5">
      <c r="A324" t="str">
        <f>+IS_Data!C324</f>
        <v>budget</v>
      </c>
      <c r="B324" s="91" t="str">
        <f>IF(F324="No","",IF('Summary P&amp;L'!$F$4="Libs Rollup","Libs Rollup",F324))</f>
        <v>maple_lawn</v>
      </c>
      <c r="C324" t="str">
        <f>+IS_Data!A324</f>
        <v>Other Expense</v>
      </c>
      <c r="D324">
        <f ca="1">SUM(OFFSET(IS_Data!D324,0,(-2018+'Summary P&amp;L'!$D$6)*12+'Summary P&amp;L'!$D$1-1):OFFSET(IS_Data!D324,0,(-2018+'Summary P&amp;L'!$D$6)*12+'Summary P&amp;L'!$D$2-1))</f>
        <v>250</v>
      </c>
      <c r="E324">
        <f ca="1">SUM(OFFSET(IS_Data!D324,0,(-2018+'Summary P&amp;L'!$D$6-1)*12+'Summary P&amp;L'!$D$1-1):OFFSET(IS_Data!D324,0,(-2018+'Summary P&amp;L'!$D$6-1)*12+'Summary P&amp;L'!$D$2-1))</f>
        <v>0</v>
      </c>
      <c r="F324" s="91" t="str">
        <f>IFERROR(IF(VLOOKUP(IS_Data!B324,'Summary P&amp;L'!$Q$9:$S$15,3,FALSE)="Yes",IS_Data!B324,"No"),"No")</f>
        <v>maple_lawn</v>
      </c>
    </row>
    <row r="325" spans="1:6" x14ac:dyDescent="0.5">
      <c r="A325" t="str">
        <f>+IS_Data!C325</f>
        <v>actuals</v>
      </c>
      <c r="B325" s="91" t="str">
        <f>IF(F325="No","",IF('Summary P&amp;L'!$F$4="Libs Rollup","Libs Rollup",F325))</f>
        <v>perry_hall</v>
      </c>
      <c r="C325" t="str">
        <f>+IS_Data!A325</f>
        <v>Other Expense</v>
      </c>
      <c r="D325">
        <f ca="1">SUM(OFFSET(IS_Data!D325,0,(-2018+'Summary P&amp;L'!$D$6)*12+'Summary P&amp;L'!$D$1-1):OFFSET(IS_Data!D325,0,(-2018+'Summary P&amp;L'!$D$6)*12+'Summary P&amp;L'!$D$2-1))</f>
        <v>40661</v>
      </c>
      <c r="E325">
        <f ca="1">SUM(OFFSET(IS_Data!D325,0,(-2018+'Summary P&amp;L'!$D$6-1)*12+'Summary P&amp;L'!$D$1-1):OFFSET(IS_Data!D325,0,(-2018+'Summary P&amp;L'!$D$6-1)*12+'Summary P&amp;L'!$D$2-1))</f>
        <v>60442</v>
      </c>
      <c r="F325" s="91" t="str">
        <f>IFERROR(IF(VLOOKUP(IS_Data!B325,'Summary P&amp;L'!$Q$9:$S$15,3,FALSE)="Yes",IS_Data!B325,"No"),"No")</f>
        <v>perry_hall</v>
      </c>
    </row>
    <row r="326" spans="1:6" x14ac:dyDescent="0.5">
      <c r="A326" t="str">
        <f>+IS_Data!C326</f>
        <v>Budget</v>
      </c>
      <c r="B326" s="91" t="str">
        <f>IF(F326="No","",IF('Summary P&amp;L'!$F$4="Libs Rollup","Libs Rollup",F326))</f>
        <v>perry_hall</v>
      </c>
      <c r="C326" t="str">
        <f>+IS_Data!A326</f>
        <v>Other Expense</v>
      </c>
      <c r="D326">
        <f ca="1">SUM(OFFSET(IS_Data!D326,0,(-2018+'Summary P&amp;L'!$D$6)*12+'Summary P&amp;L'!$D$1-1):OFFSET(IS_Data!D326,0,(-2018+'Summary P&amp;L'!$D$6)*12+'Summary P&amp;L'!$D$2-1))</f>
        <v>1350</v>
      </c>
      <c r="E326">
        <f ca="1">SUM(OFFSET(IS_Data!D326,0,(-2018+'Summary P&amp;L'!$D$6-1)*12+'Summary P&amp;L'!$D$1-1):OFFSET(IS_Data!D326,0,(-2018+'Summary P&amp;L'!$D$6-1)*12+'Summary P&amp;L'!$D$2-1))</f>
        <v>0</v>
      </c>
      <c r="F326" s="91" t="str">
        <f>IFERROR(IF(VLOOKUP(IS_Data!B326,'Summary P&amp;L'!$Q$9:$S$15,3,FALSE)="Yes",IS_Data!B326,"No"),"No")</f>
        <v>perry_hall</v>
      </c>
    </row>
    <row r="327" spans="1:6" x14ac:dyDescent="0.5">
      <c r="A327" t="str">
        <f>+IS_Data!C327</f>
        <v>actuals</v>
      </c>
      <c r="B327" s="91" t="str">
        <f>IF(F327="No","",IF('Summary P&amp;L'!$F$4="Libs Rollup","Libs Rollup",F327))</f>
        <v>maple_lawn</v>
      </c>
      <c r="C327" t="str">
        <f>+IS_Data!A327</f>
        <v>Other Income</v>
      </c>
      <c r="D327">
        <f ca="1">SUM(OFFSET(IS_Data!D327,0,(-2018+'Summary P&amp;L'!$D$6)*12+'Summary P&amp;L'!$D$1-1):OFFSET(IS_Data!D327,0,(-2018+'Summary P&amp;L'!$D$6)*12+'Summary P&amp;L'!$D$2-1))</f>
        <v>-1904</v>
      </c>
      <c r="E327">
        <f ca="1">SUM(OFFSET(IS_Data!D327,0,(-2018+'Summary P&amp;L'!$D$6-1)*12+'Summary P&amp;L'!$D$1-1):OFFSET(IS_Data!D327,0,(-2018+'Summary P&amp;L'!$D$6-1)*12+'Summary P&amp;L'!$D$2-1))</f>
        <v>-29718</v>
      </c>
      <c r="F327" s="91" t="str">
        <f>IFERROR(IF(VLOOKUP(IS_Data!B327,'Summary P&amp;L'!$Q$9:$S$15,3,FALSE)="Yes",IS_Data!B327,"No"),"No")</f>
        <v>maple_lawn</v>
      </c>
    </row>
    <row r="328" spans="1:6" x14ac:dyDescent="0.5">
      <c r="A328" t="str">
        <f>+IS_Data!C328</f>
        <v>budget</v>
      </c>
      <c r="B328" s="91" t="str">
        <f>IF(F328="No","",IF('Summary P&amp;L'!$F$4="Libs Rollup","Libs Rollup",F328))</f>
        <v>maple_lawn</v>
      </c>
      <c r="C328" t="str">
        <f>+IS_Data!A328</f>
        <v>Other Income</v>
      </c>
      <c r="D328">
        <f ca="1">SUM(OFFSET(IS_Data!D328,0,(-2018+'Summary P&amp;L'!$D$6)*12+'Summary P&amp;L'!$D$1-1):OFFSET(IS_Data!D328,0,(-2018+'Summary P&amp;L'!$D$6)*12+'Summary P&amp;L'!$D$2-1))</f>
        <v>0</v>
      </c>
      <c r="E328">
        <f ca="1">SUM(OFFSET(IS_Data!D328,0,(-2018+'Summary P&amp;L'!$D$6-1)*12+'Summary P&amp;L'!$D$1-1):OFFSET(IS_Data!D328,0,(-2018+'Summary P&amp;L'!$D$6-1)*12+'Summary P&amp;L'!$D$2-1))</f>
        <v>0</v>
      </c>
      <c r="F328" s="91" t="str">
        <f>IFERROR(IF(VLOOKUP(IS_Data!B328,'Summary P&amp;L'!$Q$9:$S$15,3,FALSE)="Yes",IS_Data!B328,"No"),"No")</f>
        <v>maple_lawn</v>
      </c>
    </row>
    <row r="329" spans="1:6" x14ac:dyDescent="0.5">
      <c r="A329" t="str">
        <f>+IS_Data!C329</f>
        <v>actuals</v>
      </c>
      <c r="B329" s="91" t="str">
        <f>IF(F329="No","",IF('Summary P&amp;L'!$F$4="Libs Rollup","Libs Rollup",F329))</f>
        <v>perry_hall</v>
      </c>
      <c r="C329" t="str">
        <f>+IS_Data!A329</f>
        <v>Other Income</v>
      </c>
      <c r="D329">
        <f ca="1">SUM(OFFSET(IS_Data!D329,0,(-2018+'Summary P&amp;L'!$D$6)*12+'Summary P&amp;L'!$D$1-1):OFFSET(IS_Data!D329,0,(-2018+'Summary P&amp;L'!$D$6)*12+'Summary P&amp;L'!$D$2-1))</f>
        <v>-2292</v>
      </c>
      <c r="E329">
        <f ca="1">SUM(OFFSET(IS_Data!D329,0,(-2018+'Summary P&amp;L'!$D$6-1)*12+'Summary P&amp;L'!$D$1-1):OFFSET(IS_Data!D329,0,(-2018+'Summary P&amp;L'!$D$6-1)*12+'Summary P&amp;L'!$D$2-1))</f>
        <v>-25051</v>
      </c>
      <c r="F329" s="91" t="str">
        <f>IFERROR(IF(VLOOKUP(IS_Data!B329,'Summary P&amp;L'!$Q$9:$S$15,3,FALSE)="Yes",IS_Data!B329,"No"),"No")</f>
        <v>perry_hall</v>
      </c>
    </row>
    <row r="330" spans="1:6" x14ac:dyDescent="0.5">
      <c r="A330" t="str">
        <f>+IS_Data!C330</f>
        <v>Actuals</v>
      </c>
      <c r="B330" s="91" t="str">
        <f>IF(F330="No","",IF('Summary P&amp;L'!$F$4="Libs Rollup","Libs Rollup",F330))</f>
        <v>maple_lawn</v>
      </c>
      <c r="C330" t="str">
        <f>+IS_Data!A330</f>
        <v>Paper Goods</v>
      </c>
      <c r="D330">
        <f ca="1">SUM(OFFSET(IS_Data!D330,0,(-2018+'Summary P&amp;L'!$D$6)*12+'Summary P&amp;L'!$D$1-1):OFFSET(IS_Data!D330,0,(-2018+'Summary P&amp;L'!$D$6)*12+'Summary P&amp;L'!$D$2-1))</f>
        <v>474</v>
      </c>
      <c r="E330">
        <f ca="1">SUM(OFFSET(IS_Data!D330,0,(-2018+'Summary P&amp;L'!$D$6-1)*12+'Summary P&amp;L'!$D$1-1):OFFSET(IS_Data!D330,0,(-2018+'Summary P&amp;L'!$D$6-1)*12+'Summary P&amp;L'!$D$2-1))</f>
        <v>0</v>
      </c>
      <c r="F330" s="91" t="str">
        <f>IFERROR(IF(VLOOKUP(IS_Data!B330,'Summary P&amp;L'!$Q$9:$S$15,3,FALSE)="Yes",IS_Data!B330,"No"),"No")</f>
        <v>maple_lawn</v>
      </c>
    </row>
    <row r="331" spans="1:6" x14ac:dyDescent="0.5">
      <c r="A331" t="str">
        <f>+IS_Data!C331</f>
        <v>Budget</v>
      </c>
      <c r="B331" s="91" t="str">
        <f>IF(F331="No","",IF('Summary P&amp;L'!$F$4="Libs Rollup","Libs Rollup",F331))</f>
        <v>maple_lawn</v>
      </c>
      <c r="C331" t="str">
        <f>+IS_Data!A331</f>
        <v>Paper Goods</v>
      </c>
      <c r="D331">
        <f ca="1">SUM(OFFSET(IS_Data!D331,0,(-2018+'Summary P&amp;L'!$D$6)*12+'Summary P&amp;L'!$D$1-1):OFFSET(IS_Data!D331,0,(-2018+'Summary P&amp;L'!$D$6)*12+'Summary P&amp;L'!$D$2-1))</f>
        <v>373.64850000000001</v>
      </c>
      <c r="E331">
        <f ca="1">SUM(OFFSET(IS_Data!D331,0,(-2018+'Summary P&amp;L'!$D$6-1)*12+'Summary P&amp;L'!$D$1-1):OFFSET(IS_Data!D331,0,(-2018+'Summary P&amp;L'!$D$6-1)*12+'Summary P&amp;L'!$D$2-1))</f>
        <v>0</v>
      </c>
      <c r="F331" s="91" t="str">
        <f>IFERROR(IF(VLOOKUP(IS_Data!B331,'Summary P&amp;L'!$Q$9:$S$15,3,FALSE)="Yes",IS_Data!B331,"No"),"No")</f>
        <v>maple_lawn</v>
      </c>
    </row>
    <row r="332" spans="1:6" x14ac:dyDescent="0.5">
      <c r="A332" t="str">
        <f>+IS_Data!C332</f>
        <v>Q2 Forecast</v>
      </c>
      <c r="B332" s="91" t="str">
        <f>IF(F332="No","",IF('Summary P&amp;L'!$F$4="Libs Rollup","Libs Rollup",F332))</f>
        <v>maple_lawn</v>
      </c>
      <c r="C332" t="str">
        <f>+IS_Data!A332</f>
        <v>Paper Goods</v>
      </c>
      <c r="D332">
        <f ca="1">SUM(OFFSET(IS_Data!D332,0,(-2018+'Summary P&amp;L'!$D$6)*12+'Summary P&amp;L'!$D$1-1):OFFSET(IS_Data!D332,0,(-2018+'Summary P&amp;L'!$D$6)*12+'Summary P&amp;L'!$D$2-1))</f>
        <v>474</v>
      </c>
      <c r="E332">
        <f ca="1">SUM(OFFSET(IS_Data!D332,0,(-2018+'Summary P&amp;L'!$D$6-1)*12+'Summary P&amp;L'!$D$1-1):OFFSET(IS_Data!D332,0,(-2018+'Summary P&amp;L'!$D$6-1)*12+'Summary P&amp;L'!$D$2-1))</f>
        <v>0</v>
      </c>
      <c r="F332" s="91" t="str">
        <f>IFERROR(IF(VLOOKUP(IS_Data!B332,'Summary P&amp;L'!$Q$9:$S$15,3,FALSE)="Yes",IS_Data!B332,"No"),"No")</f>
        <v>maple_lawn</v>
      </c>
    </row>
    <row r="333" spans="1:6" x14ac:dyDescent="0.5">
      <c r="A333" t="str">
        <f>+IS_Data!C333</f>
        <v>Q3 Forecast</v>
      </c>
      <c r="B333" s="91" t="str">
        <f>IF(F333="No","",IF('Summary P&amp;L'!$F$4="Libs Rollup","Libs Rollup",F333))</f>
        <v>maple_lawn</v>
      </c>
      <c r="C333" t="str">
        <f>+IS_Data!A333</f>
        <v>Paper Goods</v>
      </c>
      <c r="D333">
        <f ca="1">SUM(OFFSET(IS_Data!D333,0,(-2018+'Summary P&amp;L'!$D$6)*12+'Summary P&amp;L'!$D$1-1):OFFSET(IS_Data!D333,0,(-2018+'Summary P&amp;L'!$D$6)*12+'Summary P&amp;L'!$D$2-1))</f>
        <v>474</v>
      </c>
      <c r="E333">
        <f ca="1">SUM(OFFSET(IS_Data!D333,0,(-2018+'Summary P&amp;L'!$D$6-1)*12+'Summary P&amp;L'!$D$1-1):OFFSET(IS_Data!D333,0,(-2018+'Summary P&amp;L'!$D$6-1)*12+'Summary P&amp;L'!$D$2-1))</f>
        <v>0</v>
      </c>
      <c r="F333" s="91" t="str">
        <f>IFERROR(IF(VLOOKUP(IS_Data!B333,'Summary P&amp;L'!$Q$9:$S$15,3,FALSE)="Yes",IS_Data!B333,"No"),"No")</f>
        <v>maple_lawn</v>
      </c>
    </row>
    <row r="334" spans="1:6" x14ac:dyDescent="0.5">
      <c r="A334" t="str">
        <f>+IS_Data!C334</f>
        <v>Q4 Forecast</v>
      </c>
      <c r="B334" s="91" t="str">
        <f>IF(F334="No","",IF('Summary P&amp;L'!$F$4="Libs Rollup","Libs Rollup",F334))</f>
        <v>maple_lawn</v>
      </c>
      <c r="C334" t="str">
        <f>+IS_Data!A334</f>
        <v>Paper Goods</v>
      </c>
      <c r="D334">
        <f ca="1">SUM(OFFSET(IS_Data!D334,0,(-2018+'Summary P&amp;L'!$D$6)*12+'Summary P&amp;L'!$D$1-1):OFFSET(IS_Data!D334,0,(-2018+'Summary P&amp;L'!$D$6)*12+'Summary P&amp;L'!$D$2-1))</f>
        <v>474</v>
      </c>
      <c r="E334">
        <f ca="1">SUM(OFFSET(IS_Data!D334,0,(-2018+'Summary P&amp;L'!$D$6-1)*12+'Summary P&amp;L'!$D$1-1):OFFSET(IS_Data!D334,0,(-2018+'Summary P&amp;L'!$D$6-1)*12+'Summary P&amp;L'!$D$2-1))</f>
        <v>0</v>
      </c>
      <c r="F334" s="91" t="str">
        <f>IFERROR(IF(VLOOKUP(IS_Data!B334,'Summary P&amp;L'!$Q$9:$S$15,3,FALSE)="Yes",IS_Data!B334,"No"),"No")</f>
        <v>maple_lawn</v>
      </c>
    </row>
    <row r="335" spans="1:6" x14ac:dyDescent="0.5">
      <c r="A335" t="str">
        <f>+IS_Data!C335</f>
        <v>Actuals</v>
      </c>
      <c r="B335" s="91" t="str">
        <f>IF(F335="No","",IF('Summary P&amp;L'!$F$4="Libs Rollup","Libs Rollup",F335))</f>
        <v>perry_hall</v>
      </c>
      <c r="C335" t="str">
        <f>+IS_Data!A335</f>
        <v>Paper Goods</v>
      </c>
      <c r="D335">
        <f ca="1">SUM(OFFSET(IS_Data!D335,0,(-2018+'Summary P&amp;L'!$D$6)*12+'Summary P&amp;L'!$D$1-1):OFFSET(IS_Data!D335,0,(-2018+'Summary P&amp;L'!$D$6)*12+'Summary P&amp;L'!$D$2-1))</f>
        <v>373</v>
      </c>
      <c r="E335">
        <f ca="1">SUM(OFFSET(IS_Data!D335,0,(-2018+'Summary P&amp;L'!$D$6-1)*12+'Summary P&amp;L'!$D$1-1):OFFSET(IS_Data!D335,0,(-2018+'Summary P&amp;L'!$D$6-1)*12+'Summary P&amp;L'!$D$2-1))</f>
        <v>0</v>
      </c>
      <c r="F335" s="91" t="str">
        <f>IFERROR(IF(VLOOKUP(IS_Data!B335,'Summary P&amp;L'!$Q$9:$S$15,3,FALSE)="Yes",IS_Data!B335,"No"),"No")</f>
        <v>perry_hall</v>
      </c>
    </row>
    <row r="336" spans="1:6" x14ac:dyDescent="0.5">
      <c r="A336" t="str">
        <f>+IS_Data!C336</f>
        <v>Budget</v>
      </c>
      <c r="B336" s="91" t="str">
        <f>IF(F336="No","",IF('Summary P&amp;L'!$F$4="Libs Rollup","Libs Rollup",F336))</f>
        <v>perry_hall</v>
      </c>
      <c r="C336" t="str">
        <f>+IS_Data!A336</f>
        <v>Paper Goods</v>
      </c>
      <c r="D336">
        <f ca="1">SUM(OFFSET(IS_Data!D336,0,(-2018+'Summary P&amp;L'!$D$6)*12+'Summary P&amp;L'!$D$1-1):OFFSET(IS_Data!D336,0,(-2018+'Summary P&amp;L'!$D$6)*12+'Summary P&amp;L'!$D$2-1))</f>
        <v>523.19680000000005</v>
      </c>
      <c r="E336">
        <f ca="1">SUM(OFFSET(IS_Data!D336,0,(-2018+'Summary P&amp;L'!$D$6-1)*12+'Summary P&amp;L'!$D$1-1):OFFSET(IS_Data!D336,0,(-2018+'Summary P&amp;L'!$D$6-1)*12+'Summary P&amp;L'!$D$2-1))</f>
        <v>0</v>
      </c>
      <c r="F336" s="91" t="str">
        <f>IFERROR(IF(VLOOKUP(IS_Data!B336,'Summary P&amp;L'!$Q$9:$S$15,3,FALSE)="Yes",IS_Data!B336,"No"),"No")</f>
        <v>perry_hall</v>
      </c>
    </row>
    <row r="337" spans="1:6" x14ac:dyDescent="0.5">
      <c r="A337" t="str">
        <f>+IS_Data!C337</f>
        <v>Q2 Forecast</v>
      </c>
      <c r="B337" s="91" t="str">
        <f>IF(F337="No","",IF('Summary P&amp;L'!$F$4="Libs Rollup","Libs Rollup",F337))</f>
        <v>perry_hall</v>
      </c>
      <c r="C337" t="str">
        <f>+IS_Data!A337</f>
        <v>Paper Goods</v>
      </c>
      <c r="D337">
        <f ca="1">SUM(OFFSET(IS_Data!D337,0,(-2018+'Summary P&amp;L'!$D$6)*12+'Summary P&amp;L'!$D$1-1):OFFSET(IS_Data!D337,0,(-2018+'Summary P&amp;L'!$D$6)*12+'Summary P&amp;L'!$D$2-1))</f>
        <v>373</v>
      </c>
      <c r="E337">
        <f ca="1">SUM(OFFSET(IS_Data!D337,0,(-2018+'Summary P&amp;L'!$D$6-1)*12+'Summary P&amp;L'!$D$1-1):OFFSET(IS_Data!D337,0,(-2018+'Summary P&amp;L'!$D$6-1)*12+'Summary P&amp;L'!$D$2-1))</f>
        <v>0</v>
      </c>
      <c r="F337" s="91" t="str">
        <f>IFERROR(IF(VLOOKUP(IS_Data!B337,'Summary P&amp;L'!$Q$9:$S$15,3,FALSE)="Yes",IS_Data!B337,"No"),"No")</f>
        <v>perry_hall</v>
      </c>
    </row>
    <row r="338" spans="1:6" x14ac:dyDescent="0.5">
      <c r="A338" t="str">
        <f>+IS_Data!C338</f>
        <v>Q3 Forecast</v>
      </c>
      <c r="B338" s="91" t="str">
        <f>IF(F338="No","",IF('Summary P&amp;L'!$F$4="Libs Rollup","Libs Rollup",F338))</f>
        <v>perry_hall</v>
      </c>
      <c r="C338" t="str">
        <f>+IS_Data!A338</f>
        <v>Paper Goods</v>
      </c>
      <c r="D338">
        <f ca="1">SUM(OFFSET(IS_Data!D338,0,(-2018+'Summary P&amp;L'!$D$6)*12+'Summary P&amp;L'!$D$1-1):OFFSET(IS_Data!D338,0,(-2018+'Summary P&amp;L'!$D$6)*12+'Summary P&amp;L'!$D$2-1))</f>
        <v>373</v>
      </c>
      <c r="E338">
        <f ca="1">SUM(OFFSET(IS_Data!D338,0,(-2018+'Summary P&amp;L'!$D$6-1)*12+'Summary P&amp;L'!$D$1-1):OFFSET(IS_Data!D338,0,(-2018+'Summary P&amp;L'!$D$6-1)*12+'Summary P&amp;L'!$D$2-1))</f>
        <v>0</v>
      </c>
      <c r="F338" s="91" t="str">
        <f>IFERROR(IF(VLOOKUP(IS_Data!B338,'Summary P&amp;L'!$Q$9:$S$15,3,FALSE)="Yes",IS_Data!B338,"No"),"No")</f>
        <v>perry_hall</v>
      </c>
    </row>
    <row r="339" spans="1:6" x14ac:dyDescent="0.5">
      <c r="A339" t="str">
        <f>+IS_Data!C339</f>
        <v>Q4 Forecast</v>
      </c>
      <c r="B339" s="91" t="str">
        <f>IF(F339="No","",IF('Summary P&amp;L'!$F$4="Libs Rollup","Libs Rollup",F339))</f>
        <v>perry_hall</v>
      </c>
      <c r="C339" t="str">
        <f>+IS_Data!A339</f>
        <v>Paper Goods</v>
      </c>
      <c r="D339">
        <f ca="1">SUM(OFFSET(IS_Data!D339,0,(-2018+'Summary P&amp;L'!$D$6)*12+'Summary P&amp;L'!$D$1-1):OFFSET(IS_Data!D339,0,(-2018+'Summary P&amp;L'!$D$6)*12+'Summary P&amp;L'!$D$2-1))</f>
        <v>373</v>
      </c>
      <c r="E339">
        <f ca="1">SUM(OFFSET(IS_Data!D339,0,(-2018+'Summary P&amp;L'!$D$6-1)*12+'Summary P&amp;L'!$D$1-1):OFFSET(IS_Data!D339,0,(-2018+'Summary P&amp;L'!$D$6-1)*12+'Summary P&amp;L'!$D$2-1))</f>
        <v>0</v>
      </c>
      <c r="F339" s="91" t="str">
        <f>IFERROR(IF(VLOOKUP(IS_Data!B339,'Summary P&amp;L'!$Q$9:$S$15,3,FALSE)="Yes",IS_Data!B339,"No"),"No")</f>
        <v>perry_hall</v>
      </c>
    </row>
    <row r="340" spans="1:6" x14ac:dyDescent="0.5">
      <c r="A340">
        <f>+IS_Data!C340</f>
        <v>0</v>
      </c>
      <c r="B340" s="91" t="str">
        <f>IF(F340="No","",IF('Summary P&amp;L'!$F$4="Libs Rollup","Libs Rollup",F340))</f>
        <v/>
      </c>
      <c r="C340" t="str">
        <f>+IS_Data!A340</f>
        <v>Payroll Processing</v>
      </c>
      <c r="D340">
        <f ca="1">SUM(OFFSET(IS_Data!D340,0,(-2018+'Summary P&amp;L'!$D$6)*12+'Summary P&amp;L'!$D$1-1):OFFSET(IS_Data!D340,0,(-2018+'Summary P&amp;L'!$D$6)*12+'Summary P&amp;L'!$D$2-1))</f>
        <v>0</v>
      </c>
      <c r="E340">
        <f ca="1">SUM(OFFSET(IS_Data!D340,0,(-2018+'Summary P&amp;L'!$D$6-1)*12+'Summary P&amp;L'!$D$1-1):OFFSET(IS_Data!D340,0,(-2018+'Summary P&amp;L'!$D$6-1)*12+'Summary P&amp;L'!$D$2-1))</f>
        <v>0</v>
      </c>
      <c r="F340" s="91" t="str">
        <f>IFERROR(IF(VLOOKUP(IS_Data!B340,'Summary P&amp;L'!$Q$9:$S$15,3,FALSE)="Yes",IS_Data!B340,"No"),"No")</f>
        <v>No</v>
      </c>
    </row>
    <row r="341" spans="1:6" x14ac:dyDescent="0.5">
      <c r="A341" t="str">
        <f>+IS_Data!C341</f>
        <v>actuals</v>
      </c>
      <c r="B341" s="91" t="str">
        <f>IF(F341="No","",IF('Summary P&amp;L'!$F$4="Libs Rollup","Libs Rollup",F341))</f>
        <v>maple_lawn</v>
      </c>
      <c r="C341" t="str">
        <f>+IS_Data!A341</f>
        <v>Payroll Processing</v>
      </c>
      <c r="D341">
        <f ca="1">SUM(OFFSET(IS_Data!D341,0,(-2018+'Summary P&amp;L'!$D$6)*12+'Summary P&amp;L'!$D$1-1):OFFSET(IS_Data!D341,0,(-2018+'Summary P&amp;L'!$D$6)*12+'Summary P&amp;L'!$D$2-1))</f>
        <v>943</v>
      </c>
      <c r="E341">
        <f ca="1">SUM(OFFSET(IS_Data!D341,0,(-2018+'Summary P&amp;L'!$D$6-1)*12+'Summary P&amp;L'!$D$1-1):OFFSET(IS_Data!D341,0,(-2018+'Summary P&amp;L'!$D$6-1)*12+'Summary P&amp;L'!$D$2-1))</f>
        <v>1029</v>
      </c>
      <c r="F341" s="91" t="str">
        <f>IFERROR(IF(VLOOKUP(IS_Data!B341,'Summary P&amp;L'!$Q$9:$S$15,3,FALSE)="Yes",IS_Data!B341,"No"),"No")</f>
        <v>maple_lawn</v>
      </c>
    </row>
    <row r="342" spans="1:6" x14ac:dyDescent="0.5">
      <c r="A342" t="str">
        <f>+IS_Data!C342</f>
        <v>budget</v>
      </c>
      <c r="B342" s="91" t="str">
        <f>IF(F342="No","",IF('Summary P&amp;L'!$F$4="Libs Rollup","Libs Rollup",F342))</f>
        <v>maple_lawn</v>
      </c>
      <c r="C342" t="str">
        <f>+IS_Data!A342</f>
        <v>Payroll Processing</v>
      </c>
      <c r="D342">
        <f ca="1">SUM(OFFSET(IS_Data!D342,0,(-2018+'Summary P&amp;L'!$D$6)*12+'Summary P&amp;L'!$D$1-1):OFFSET(IS_Data!D342,0,(-2018+'Summary P&amp;L'!$D$6)*12+'Summary P&amp;L'!$D$2-1))</f>
        <v>900</v>
      </c>
      <c r="E342">
        <f ca="1">SUM(OFFSET(IS_Data!D342,0,(-2018+'Summary P&amp;L'!$D$6-1)*12+'Summary P&amp;L'!$D$1-1):OFFSET(IS_Data!D342,0,(-2018+'Summary P&amp;L'!$D$6-1)*12+'Summary P&amp;L'!$D$2-1))</f>
        <v>0</v>
      </c>
      <c r="F342" s="91" t="str">
        <f>IFERROR(IF(VLOOKUP(IS_Data!B342,'Summary P&amp;L'!$Q$9:$S$15,3,FALSE)="Yes",IS_Data!B342,"No"),"No")</f>
        <v>maple_lawn</v>
      </c>
    </row>
    <row r="343" spans="1:6" x14ac:dyDescent="0.5">
      <c r="A343" t="str">
        <f>+IS_Data!C343</f>
        <v>actuals</v>
      </c>
      <c r="B343" s="91" t="str">
        <f>IF(F343="No","",IF('Summary P&amp;L'!$F$4="Libs Rollup","Libs Rollup",F343))</f>
        <v>perry_hall</v>
      </c>
      <c r="C343" t="str">
        <f>+IS_Data!A343</f>
        <v>Payroll Processing</v>
      </c>
      <c r="D343">
        <f ca="1">SUM(OFFSET(IS_Data!D343,0,(-2018+'Summary P&amp;L'!$D$6)*12+'Summary P&amp;L'!$D$1-1):OFFSET(IS_Data!D343,0,(-2018+'Summary P&amp;L'!$D$6)*12+'Summary P&amp;L'!$D$2-1))</f>
        <v>997</v>
      </c>
      <c r="E343">
        <f ca="1">SUM(OFFSET(IS_Data!D343,0,(-2018+'Summary P&amp;L'!$D$6-1)*12+'Summary P&amp;L'!$D$1-1):OFFSET(IS_Data!D343,0,(-2018+'Summary P&amp;L'!$D$6-1)*12+'Summary P&amp;L'!$D$2-1))</f>
        <v>950</v>
      </c>
      <c r="F343" s="91" t="str">
        <f>IFERROR(IF(VLOOKUP(IS_Data!B343,'Summary P&amp;L'!$Q$9:$S$15,3,FALSE)="Yes",IS_Data!B343,"No"),"No")</f>
        <v>perry_hall</v>
      </c>
    </row>
    <row r="344" spans="1:6" x14ac:dyDescent="0.5">
      <c r="A344" t="str">
        <f>+IS_Data!C344</f>
        <v>Budget</v>
      </c>
      <c r="B344" s="91" t="str">
        <f>IF(F344="No","",IF('Summary P&amp;L'!$F$4="Libs Rollup","Libs Rollup",F344))</f>
        <v>perry_hall</v>
      </c>
      <c r="C344" t="str">
        <f>+IS_Data!A344</f>
        <v>Payroll Processing</v>
      </c>
      <c r="D344">
        <f ca="1">SUM(OFFSET(IS_Data!D344,0,(-2018+'Summary P&amp;L'!$D$6)*12+'Summary P&amp;L'!$D$1-1):OFFSET(IS_Data!D344,0,(-2018+'Summary P&amp;L'!$D$6)*12+'Summary P&amp;L'!$D$2-1))</f>
        <v>950</v>
      </c>
      <c r="E344">
        <f ca="1">SUM(OFFSET(IS_Data!D344,0,(-2018+'Summary P&amp;L'!$D$6-1)*12+'Summary P&amp;L'!$D$1-1):OFFSET(IS_Data!D344,0,(-2018+'Summary P&amp;L'!$D$6-1)*12+'Summary P&amp;L'!$D$2-1))</f>
        <v>0</v>
      </c>
      <c r="F344" s="91" t="str">
        <f>IFERROR(IF(VLOOKUP(IS_Data!B344,'Summary P&amp;L'!$Q$9:$S$15,3,FALSE)="Yes",IS_Data!B344,"No"),"No")</f>
        <v>perry_hall</v>
      </c>
    </row>
    <row r="345" spans="1:6" x14ac:dyDescent="0.5">
      <c r="A345" t="str">
        <f>+IS_Data!C345</f>
        <v>Actuals</v>
      </c>
      <c r="B345" s="91" t="str">
        <f>IF(F345="No","",IF('Summary P&amp;L'!$F$4="Libs Rollup","Libs Rollup",F345))</f>
        <v>maple_lawn</v>
      </c>
      <c r="C345" t="str">
        <f>+IS_Data!A345</f>
        <v>Payroll Taxes</v>
      </c>
      <c r="D345">
        <f ca="1">SUM(OFFSET(IS_Data!D345,0,(-2018+'Summary P&amp;L'!$D$6)*12+'Summary P&amp;L'!$D$1-1):OFFSET(IS_Data!D345,0,(-2018+'Summary P&amp;L'!$D$6)*12+'Summary P&amp;L'!$D$2-1))</f>
        <v>6467</v>
      </c>
      <c r="E345">
        <f ca="1">SUM(OFFSET(IS_Data!D345,0,(-2018+'Summary P&amp;L'!$D$6-1)*12+'Summary P&amp;L'!$D$1-1):OFFSET(IS_Data!D345,0,(-2018+'Summary P&amp;L'!$D$6-1)*12+'Summary P&amp;L'!$D$2-1))</f>
        <v>9682</v>
      </c>
      <c r="F345" s="91" t="str">
        <f>IFERROR(IF(VLOOKUP(IS_Data!B345,'Summary P&amp;L'!$Q$9:$S$15,3,FALSE)="Yes",IS_Data!B345,"No"),"No")</f>
        <v>maple_lawn</v>
      </c>
    </row>
    <row r="346" spans="1:6" x14ac:dyDescent="0.5">
      <c r="A346" t="str">
        <f>+IS_Data!C346</f>
        <v>Budget</v>
      </c>
      <c r="B346" s="91" t="str">
        <f>IF(F346="No","",IF('Summary P&amp;L'!$F$4="Libs Rollup","Libs Rollup",F346))</f>
        <v>maple_lawn</v>
      </c>
      <c r="C346" t="str">
        <f>+IS_Data!A346</f>
        <v>Payroll Taxes</v>
      </c>
      <c r="D346">
        <f ca="1">SUM(OFFSET(IS_Data!D346,0,(-2018+'Summary P&amp;L'!$D$6)*12+'Summary P&amp;L'!$D$1-1):OFFSET(IS_Data!D346,0,(-2018+'Summary P&amp;L'!$D$6)*12+'Summary P&amp;L'!$D$2-1))</f>
        <v>8810.5195045</v>
      </c>
      <c r="E346">
        <f ca="1">SUM(OFFSET(IS_Data!D346,0,(-2018+'Summary P&amp;L'!$D$6-1)*12+'Summary P&amp;L'!$D$1-1):OFFSET(IS_Data!D346,0,(-2018+'Summary P&amp;L'!$D$6-1)*12+'Summary P&amp;L'!$D$2-1))</f>
        <v>9682</v>
      </c>
      <c r="F346" s="91" t="str">
        <f>IFERROR(IF(VLOOKUP(IS_Data!B346,'Summary P&amp;L'!$Q$9:$S$15,3,FALSE)="Yes",IS_Data!B346,"No"),"No")</f>
        <v>maple_lawn</v>
      </c>
    </row>
    <row r="347" spans="1:6" x14ac:dyDescent="0.5">
      <c r="A347" t="str">
        <f>+IS_Data!C347</f>
        <v>Q2 Forecast</v>
      </c>
      <c r="B347" s="91" t="str">
        <f>IF(F347="No","",IF('Summary P&amp;L'!$F$4="Libs Rollup","Libs Rollup",F347))</f>
        <v>maple_lawn</v>
      </c>
      <c r="C347" t="str">
        <f>+IS_Data!A347</f>
        <v>Payroll Taxes</v>
      </c>
      <c r="D347">
        <f ca="1">SUM(OFFSET(IS_Data!D347,0,(-2018+'Summary P&amp;L'!$D$6)*12+'Summary P&amp;L'!$D$1-1):OFFSET(IS_Data!D347,0,(-2018+'Summary P&amp;L'!$D$6)*12+'Summary P&amp;L'!$D$2-1))</f>
        <v>6467</v>
      </c>
      <c r="E347">
        <f ca="1">SUM(OFFSET(IS_Data!D347,0,(-2018+'Summary P&amp;L'!$D$6-1)*12+'Summary P&amp;L'!$D$1-1):OFFSET(IS_Data!D347,0,(-2018+'Summary P&amp;L'!$D$6-1)*12+'Summary P&amp;L'!$D$2-1))</f>
        <v>9682</v>
      </c>
      <c r="F347" s="91" t="str">
        <f>IFERROR(IF(VLOOKUP(IS_Data!B347,'Summary P&amp;L'!$Q$9:$S$15,3,FALSE)="Yes",IS_Data!B347,"No"),"No")</f>
        <v>maple_lawn</v>
      </c>
    </row>
    <row r="348" spans="1:6" x14ac:dyDescent="0.5">
      <c r="A348" t="str">
        <f>+IS_Data!C348</f>
        <v>Q3 Forecast</v>
      </c>
      <c r="B348" s="91" t="str">
        <f>IF(F348="No","",IF('Summary P&amp;L'!$F$4="Libs Rollup","Libs Rollup",F348))</f>
        <v>maple_lawn</v>
      </c>
      <c r="C348" t="str">
        <f>+IS_Data!A348</f>
        <v>Payroll Taxes</v>
      </c>
      <c r="D348">
        <f ca="1">SUM(OFFSET(IS_Data!D348,0,(-2018+'Summary P&amp;L'!$D$6)*12+'Summary P&amp;L'!$D$1-1):OFFSET(IS_Data!D348,0,(-2018+'Summary P&amp;L'!$D$6)*12+'Summary P&amp;L'!$D$2-1))</f>
        <v>6467</v>
      </c>
      <c r="E348">
        <f ca="1">SUM(OFFSET(IS_Data!D348,0,(-2018+'Summary P&amp;L'!$D$6-1)*12+'Summary P&amp;L'!$D$1-1):OFFSET(IS_Data!D348,0,(-2018+'Summary P&amp;L'!$D$6-1)*12+'Summary P&amp;L'!$D$2-1))</f>
        <v>9682</v>
      </c>
      <c r="F348" s="91" t="str">
        <f>IFERROR(IF(VLOOKUP(IS_Data!B348,'Summary P&amp;L'!$Q$9:$S$15,3,FALSE)="Yes",IS_Data!B348,"No"),"No")</f>
        <v>maple_lawn</v>
      </c>
    </row>
    <row r="349" spans="1:6" x14ac:dyDescent="0.5">
      <c r="A349" t="str">
        <f>+IS_Data!C349</f>
        <v>Q4 Forecast</v>
      </c>
      <c r="B349" s="91" t="str">
        <f>IF(F349="No","",IF('Summary P&amp;L'!$F$4="Libs Rollup","Libs Rollup",F349))</f>
        <v>maple_lawn</v>
      </c>
      <c r="C349" t="str">
        <f>+IS_Data!A349</f>
        <v>Payroll Taxes</v>
      </c>
      <c r="D349">
        <f ca="1">SUM(OFFSET(IS_Data!D349,0,(-2018+'Summary P&amp;L'!$D$6)*12+'Summary P&amp;L'!$D$1-1):OFFSET(IS_Data!D349,0,(-2018+'Summary P&amp;L'!$D$6)*12+'Summary P&amp;L'!$D$2-1))</f>
        <v>6467</v>
      </c>
      <c r="E349">
        <f ca="1">SUM(OFFSET(IS_Data!D349,0,(-2018+'Summary P&amp;L'!$D$6-1)*12+'Summary P&amp;L'!$D$1-1):OFFSET(IS_Data!D349,0,(-2018+'Summary P&amp;L'!$D$6-1)*12+'Summary P&amp;L'!$D$2-1))</f>
        <v>9682</v>
      </c>
      <c r="F349" s="91" t="str">
        <f>IFERROR(IF(VLOOKUP(IS_Data!B349,'Summary P&amp;L'!$Q$9:$S$15,3,FALSE)="Yes",IS_Data!B349,"No"),"No")</f>
        <v>maple_lawn</v>
      </c>
    </row>
    <row r="350" spans="1:6" x14ac:dyDescent="0.5">
      <c r="A350" t="str">
        <f>+IS_Data!C350</f>
        <v>Actuals</v>
      </c>
      <c r="B350" s="91" t="str">
        <f>IF(F350="No","",IF('Summary P&amp;L'!$F$4="Libs Rollup","Libs Rollup",F350))</f>
        <v>perry_hall</v>
      </c>
      <c r="C350" t="str">
        <f>+IS_Data!A350</f>
        <v>Payroll Taxes</v>
      </c>
      <c r="D350">
        <f ca="1">SUM(OFFSET(IS_Data!D350,0,(-2018+'Summary P&amp;L'!$D$6)*12+'Summary P&amp;L'!$D$1-1):OFFSET(IS_Data!D350,0,(-2018+'Summary P&amp;L'!$D$6)*12+'Summary P&amp;L'!$D$2-1))</f>
        <v>9595</v>
      </c>
      <c r="E350">
        <f ca="1">SUM(OFFSET(IS_Data!D350,0,(-2018+'Summary P&amp;L'!$D$6-1)*12+'Summary P&amp;L'!$D$1-1):OFFSET(IS_Data!D350,0,(-2018+'Summary P&amp;L'!$D$6-1)*12+'Summary P&amp;L'!$D$2-1))</f>
        <v>9502</v>
      </c>
      <c r="F350" s="91" t="str">
        <f>IFERROR(IF(VLOOKUP(IS_Data!B350,'Summary P&amp;L'!$Q$9:$S$15,3,FALSE)="Yes",IS_Data!B350,"No"),"No")</f>
        <v>perry_hall</v>
      </c>
    </row>
    <row r="351" spans="1:6" x14ac:dyDescent="0.5">
      <c r="A351" t="str">
        <f>+IS_Data!C351</f>
        <v>Budget</v>
      </c>
      <c r="B351" s="91" t="str">
        <f>IF(F351="No","",IF('Summary P&amp;L'!$F$4="Libs Rollup","Libs Rollup",F351))</f>
        <v>perry_hall</v>
      </c>
      <c r="C351" t="str">
        <f>+IS_Data!A351</f>
        <v>Payroll Taxes</v>
      </c>
      <c r="D351">
        <f ca="1">SUM(OFFSET(IS_Data!D351,0,(-2018+'Summary P&amp;L'!$D$6)*12+'Summary P&amp;L'!$D$1-1):OFFSET(IS_Data!D351,0,(-2018+'Summary P&amp;L'!$D$6)*12+'Summary P&amp;L'!$D$2-1))</f>
        <v>11791.214805310001</v>
      </c>
      <c r="E351">
        <f ca="1">SUM(OFFSET(IS_Data!D351,0,(-2018+'Summary P&amp;L'!$D$6-1)*12+'Summary P&amp;L'!$D$1-1):OFFSET(IS_Data!D351,0,(-2018+'Summary P&amp;L'!$D$6-1)*12+'Summary P&amp;L'!$D$2-1))</f>
        <v>9502</v>
      </c>
      <c r="F351" s="91" t="str">
        <f>IFERROR(IF(VLOOKUP(IS_Data!B351,'Summary P&amp;L'!$Q$9:$S$15,3,FALSE)="Yes",IS_Data!B351,"No"),"No")</f>
        <v>perry_hall</v>
      </c>
    </row>
    <row r="352" spans="1:6" x14ac:dyDescent="0.5">
      <c r="A352" t="str">
        <f>+IS_Data!C352</f>
        <v>Q2 Forecast</v>
      </c>
      <c r="B352" s="91" t="str">
        <f>IF(F352="No","",IF('Summary P&amp;L'!$F$4="Libs Rollup","Libs Rollup",F352))</f>
        <v>perry_hall</v>
      </c>
      <c r="C352" t="str">
        <f>+IS_Data!A352</f>
        <v>Payroll Taxes</v>
      </c>
      <c r="D352">
        <f ca="1">SUM(OFFSET(IS_Data!D352,0,(-2018+'Summary P&amp;L'!$D$6)*12+'Summary P&amp;L'!$D$1-1):OFFSET(IS_Data!D352,0,(-2018+'Summary P&amp;L'!$D$6)*12+'Summary P&amp;L'!$D$2-1))</f>
        <v>9595</v>
      </c>
      <c r="E352">
        <f ca="1">SUM(OFFSET(IS_Data!D352,0,(-2018+'Summary P&amp;L'!$D$6-1)*12+'Summary P&amp;L'!$D$1-1):OFFSET(IS_Data!D352,0,(-2018+'Summary P&amp;L'!$D$6-1)*12+'Summary P&amp;L'!$D$2-1))</f>
        <v>9502</v>
      </c>
      <c r="F352" s="91" t="str">
        <f>IFERROR(IF(VLOOKUP(IS_Data!B352,'Summary P&amp;L'!$Q$9:$S$15,3,FALSE)="Yes",IS_Data!B352,"No"),"No")</f>
        <v>perry_hall</v>
      </c>
    </row>
    <row r="353" spans="1:6" x14ac:dyDescent="0.5">
      <c r="A353" t="str">
        <f>+IS_Data!C353</f>
        <v>Q3 Forecast</v>
      </c>
      <c r="B353" s="91" t="str">
        <f>IF(F353="No","",IF('Summary P&amp;L'!$F$4="Libs Rollup","Libs Rollup",F353))</f>
        <v>perry_hall</v>
      </c>
      <c r="C353" t="str">
        <f>+IS_Data!A353</f>
        <v>Payroll Taxes</v>
      </c>
      <c r="D353">
        <f ca="1">SUM(OFFSET(IS_Data!D353,0,(-2018+'Summary P&amp;L'!$D$6)*12+'Summary P&amp;L'!$D$1-1):OFFSET(IS_Data!D353,0,(-2018+'Summary P&amp;L'!$D$6)*12+'Summary P&amp;L'!$D$2-1))</f>
        <v>9595</v>
      </c>
      <c r="E353">
        <f ca="1">SUM(OFFSET(IS_Data!D353,0,(-2018+'Summary P&amp;L'!$D$6-1)*12+'Summary P&amp;L'!$D$1-1):OFFSET(IS_Data!D353,0,(-2018+'Summary P&amp;L'!$D$6-1)*12+'Summary P&amp;L'!$D$2-1))</f>
        <v>9502</v>
      </c>
      <c r="F353" s="91" t="str">
        <f>IFERROR(IF(VLOOKUP(IS_Data!B353,'Summary P&amp;L'!$Q$9:$S$15,3,FALSE)="Yes",IS_Data!B353,"No"),"No")</f>
        <v>perry_hall</v>
      </c>
    </row>
    <row r="354" spans="1:6" x14ac:dyDescent="0.5">
      <c r="A354" t="str">
        <f>+IS_Data!C354</f>
        <v>Q4 Forecast</v>
      </c>
      <c r="B354" s="91" t="str">
        <f>IF(F354="No","",IF('Summary P&amp;L'!$F$4="Libs Rollup","Libs Rollup",F354))</f>
        <v>perry_hall</v>
      </c>
      <c r="C354" t="str">
        <f>+IS_Data!A354</f>
        <v>Payroll Taxes</v>
      </c>
      <c r="D354">
        <f ca="1">SUM(OFFSET(IS_Data!D354,0,(-2018+'Summary P&amp;L'!$D$6)*12+'Summary P&amp;L'!$D$1-1):OFFSET(IS_Data!D354,0,(-2018+'Summary P&amp;L'!$D$6)*12+'Summary P&amp;L'!$D$2-1))</f>
        <v>9595</v>
      </c>
      <c r="E354">
        <f ca="1">SUM(OFFSET(IS_Data!D354,0,(-2018+'Summary P&amp;L'!$D$6-1)*12+'Summary P&amp;L'!$D$1-1):OFFSET(IS_Data!D354,0,(-2018+'Summary P&amp;L'!$D$6-1)*12+'Summary P&amp;L'!$D$2-1))</f>
        <v>9502</v>
      </c>
      <c r="F354" s="91" t="str">
        <f>IFERROR(IF(VLOOKUP(IS_Data!B354,'Summary P&amp;L'!$Q$9:$S$15,3,FALSE)="Yes",IS_Data!B354,"No"),"No")</f>
        <v>perry_hall</v>
      </c>
    </row>
    <row r="355" spans="1:6" x14ac:dyDescent="0.5">
      <c r="A355" t="str">
        <f>+IS_Data!C355</f>
        <v>actuals</v>
      </c>
      <c r="B355" s="91" t="str">
        <f>IF(F355="No","",IF('Summary P&amp;L'!$F$4="Libs Rollup","Libs Rollup",F355))</f>
        <v>maple_lawn</v>
      </c>
      <c r="C355" t="str">
        <f>+IS_Data!A355</f>
        <v>Professional fees</v>
      </c>
      <c r="D355">
        <f ca="1">SUM(OFFSET(IS_Data!D355,0,(-2018+'Summary P&amp;L'!$D$6)*12+'Summary P&amp;L'!$D$1-1):OFFSET(IS_Data!D355,0,(-2018+'Summary P&amp;L'!$D$6)*12+'Summary P&amp;L'!$D$2-1))</f>
        <v>1350</v>
      </c>
      <c r="E355">
        <f ca="1">SUM(OFFSET(IS_Data!D355,0,(-2018+'Summary P&amp;L'!$D$6-1)*12+'Summary P&amp;L'!$D$1-1):OFFSET(IS_Data!D355,0,(-2018+'Summary P&amp;L'!$D$6-1)*12+'Summary P&amp;L'!$D$2-1))</f>
        <v>0</v>
      </c>
      <c r="F355" s="91" t="str">
        <f>IFERROR(IF(VLOOKUP(IS_Data!B355,'Summary P&amp;L'!$Q$9:$S$15,3,FALSE)="Yes",IS_Data!B355,"No"),"No")</f>
        <v>maple_lawn</v>
      </c>
    </row>
    <row r="356" spans="1:6" x14ac:dyDescent="0.5">
      <c r="A356" t="str">
        <f>+IS_Data!C356</f>
        <v>budget</v>
      </c>
      <c r="B356" s="91" t="str">
        <f>IF(F356="No","",IF('Summary P&amp;L'!$F$4="Libs Rollup","Libs Rollup",F356))</f>
        <v>maple_lawn</v>
      </c>
      <c r="C356" t="str">
        <f>+IS_Data!A356</f>
        <v>Professional fees</v>
      </c>
      <c r="D356">
        <f ca="1">SUM(OFFSET(IS_Data!D356,0,(-2018+'Summary P&amp;L'!$D$6)*12+'Summary P&amp;L'!$D$1-1):OFFSET(IS_Data!D356,0,(-2018+'Summary P&amp;L'!$D$6)*12+'Summary P&amp;L'!$D$2-1))</f>
        <v>2200</v>
      </c>
      <c r="E356">
        <f ca="1">SUM(OFFSET(IS_Data!D356,0,(-2018+'Summary P&amp;L'!$D$6-1)*12+'Summary P&amp;L'!$D$1-1):OFFSET(IS_Data!D356,0,(-2018+'Summary P&amp;L'!$D$6-1)*12+'Summary P&amp;L'!$D$2-1))</f>
        <v>0</v>
      </c>
      <c r="F356" s="91" t="str">
        <f>IFERROR(IF(VLOOKUP(IS_Data!B356,'Summary P&amp;L'!$Q$9:$S$15,3,FALSE)="Yes",IS_Data!B356,"No"),"No")</f>
        <v>maple_lawn</v>
      </c>
    </row>
    <row r="357" spans="1:6" x14ac:dyDescent="0.5">
      <c r="A357" t="str">
        <f>+IS_Data!C357</f>
        <v>actuals</v>
      </c>
      <c r="B357" s="91" t="str">
        <f>IF(F357="No","",IF('Summary P&amp;L'!$F$4="Libs Rollup","Libs Rollup",F357))</f>
        <v>perry_hall</v>
      </c>
      <c r="C357" t="str">
        <f>+IS_Data!A357</f>
        <v>Professional fees</v>
      </c>
      <c r="D357">
        <f ca="1">SUM(OFFSET(IS_Data!D357,0,(-2018+'Summary P&amp;L'!$D$6)*12+'Summary P&amp;L'!$D$1-1):OFFSET(IS_Data!D357,0,(-2018+'Summary P&amp;L'!$D$6)*12+'Summary P&amp;L'!$D$2-1))</f>
        <v>1750</v>
      </c>
      <c r="E357">
        <f ca="1">SUM(OFFSET(IS_Data!D357,0,(-2018+'Summary P&amp;L'!$D$6-1)*12+'Summary P&amp;L'!$D$1-1):OFFSET(IS_Data!D357,0,(-2018+'Summary P&amp;L'!$D$6-1)*12+'Summary P&amp;L'!$D$2-1))</f>
        <v>0</v>
      </c>
      <c r="F357" s="91" t="str">
        <f>IFERROR(IF(VLOOKUP(IS_Data!B357,'Summary P&amp;L'!$Q$9:$S$15,3,FALSE)="Yes",IS_Data!B357,"No"),"No")</f>
        <v>perry_hall</v>
      </c>
    </row>
    <row r="358" spans="1:6" x14ac:dyDescent="0.5">
      <c r="A358" t="str">
        <f>+IS_Data!C358</f>
        <v>Budget</v>
      </c>
      <c r="B358" s="91" t="str">
        <f>IF(F358="No","",IF('Summary P&amp;L'!$F$4="Libs Rollup","Libs Rollup",F358))</f>
        <v>perry_hall</v>
      </c>
      <c r="C358" t="str">
        <f>+IS_Data!A358</f>
        <v>Professional fees</v>
      </c>
      <c r="D358">
        <f ca="1">SUM(OFFSET(IS_Data!D358,0,(-2018+'Summary P&amp;L'!$D$6)*12+'Summary P&amp;L'!$D$1-1):OFFSET(IS_Data!D358,0,(-2018+'Summary P&amp;L'!$D$6)*12+'Summary P&amp;L'!$D$2-1))</f>
        <v>2200</v>
      </c>
      <c r="E358">
        <f ca="1">SUM(OFFSET(IS_Data!D358,0,(-2018+'Summary P&amp;L'!$D$6-1)*12+'Summary P&amp;L'!$D$1-1):OFFSET(IS_Data!D358,0,(-2018+'Summary P&amp;L'!$D$6-1)*12+'Summary P&amp;L'!$D$2-1))</f>
        <v>0</v>
      </c>
      <c r="F358" s="91" t="str">
        <f>IFERROR(IF(VLOOKUP(IS_Data!B358,'Summary P&amp;L'!$Q$9:$S$15,3,FALSE)="Yes",IS_Data!B358,"No"),"No")</f>
        <v>perry_hall</v>
      </c>
    </row>
    <row r="359" spans="1:6" x14ac:dyDescent="0.5">
      <c r="A359" t="str">
        <f>+IS_Data!C359</f>
        <v>actuals</v>
      </c>
      <c r="B359" s="91" t="str">
        <f>IF(F359="No","",IF('Summary P&amp;L'!$F$4="Libs Rollup","Libs Rollup",F359))</f>
        <v>maple_lawn</v>
      </c>
      <c r="C359" t="str">
        <f>+IS_Data!A359</f>
        <v>Promotion</v>
      </c>
      <c r="D359">
        <f ca="1">SUM(OFFSET(IS_Data!D359,0,(-2018+'Summary P&amp;L'!$D$6)*12+'Summary P&amp;L'!$D$1-1):OFFSET(IS_Data!D359,0,(-2018+'Summary P&amp;L'!$D$6)*12+'Summary P&amp;L'!$D$2-1))</f>
        <v>1324</v>
      </c>
      <c r="E359">
        <f ca="1">SUM(OFFSET(IS_Data!D359,0,(-2018+'Summary P&amp;L'!$D$6-1)*12+'Summary P&amp;L'!$D$1-1):OFFSET(IS_Data!D359,0,(-2018+'Summary P&amp;L'!$D$6-1)*12+'Summary P&amp;L'!$D$2-1))</f>
        <v>369</v>
      </c>
      <c r="F359" s="91" t="str">
        <f>IFERROR(IF(VLOOKUP(IS_Data!B359,'Summary P&amp;L'!$Q$9:$S$15,3,FALSE)="Yes",IS_Data!B359,"No"),"No")</f>
        <v>maple_lawn</v>
      </c>
    </row>
    <row r="360" spans="1:6" x14ac:dyDescent="0.5">
      <c r="A360" t="str">
        <f>+IS_Data!C360</f>
        <v>budget</v>
      </c>
      <c r="B360" s="91" t="str">
        <f>IF(F360="No","",IF('Summary P&amp;L'!$F$4="Libs Rollup","Libs Rollup",F360))</f>
        <v>maple_lawn</v>
      </c>
      <c r="C360" t="str">
        <f>+IS_Data!A360</f>
        <v>Promotion</v>
      </c>
      <c r="D360">
        <f ca="1">SUM(OFFSET(IS_Data!D360,0,(-2018+'Summary P&amp;L'!$D$6)*12+'Summary P&amp;L'!$D$1-1):OFFSET(IS_Data!D360,0,(-2018+'Summary P&amp;L'!$D$6)*12+'Summary P&amp;L'!$D$2-1))</f>
        <v>1300</v>
      </c>
      <c r="E360">
        <f ca="1">SUM(OFFSET(IS_Data!D360,0,(-2018+'Summary P&amp;L'!$D$6-1)*12+'Summary P&amp;L'!$D$1-1):OFFSET(IS_Data!D360,0,(-2018+'Summary P&amp;L'!$D$6-1)*12+'Summary P&amp;L'!$D$2-1))</f>
        <v>0</v>
      </c>
      <c r="F360" s="91" t="str">
        <f>IFERROR(IF(VLOOKUP(IS_Data!B360,'Summary P&amp;L'!$Q$9:$S$15,3,FALSE)="Yes",IS_Data!B360,"No"),"No")</f>
        <v>maple_lawn</v>
      </c>
    </row>
    <row r="361" spans="1:6" x14ac:dyDescent="0.5">
      <c r="A361" t="str">
        <f>+IS_Data!C361</f>
        <v>actuals</v>
      </c>
      <c r="B361" s="91" t="str">
        <f>IF(F361="No","",IF('Summary P&amp;L'!$F$4="Libs Rollup","Libs Rollup",F361))</f>
        <v>perry_hall</v>
      </c>
      <c r="C361" t="str">
        <f>+IS_Data!A361</f>
        <v>Promotion</v>
      </c>
      <c r="D361">
        <f ca="1">SUM(OFFSET(IS_Data!D361,0,(-2018+'Summary P&amp;L'!$D$6)*12+'Summary P&amp;L'!$D$1-1):OFFSET(IS_Data!D361,0,(-2018+'Summary P&amp;L'!$D$6)*12+'Summary P&amp;L'!$D$2-1))</f>
        <v>790</v>
      </c>
      <c r="E361">
        <f ca="1">SUM(OFFSET(IS_Data!D361,0,(-2018+'Summary P&amp;L'!$D$6-1)*12+'Summary P&amp;L'!$D$1-1):OFFSET(IS_Data!D361,0,(-2018+'Summary P&amp;L'!$D$6-1)*12+'Summary P&amp;L'!$D$2-1))</f>
        <v>228</v>
      </c>
      <c r="F361" s="91" t="str">
        <f>IFERROR(IF(VLOOKUP(IS_Data!B361,'Summary P&amp;L'!$Q$9:$S$15,3,FALSE)="Yes",IS_Data!B361,"No"),"No")</f>
        <v>perry_hall</v>
      </c>
    </row>
    <row r="362" spans="1:6" x14ac:dyDescent="0.5">
      <c r="A362" t="str">
        <f>+IS_Data!C362</f>
        <v>Budget</v>
      </c>
      <c r="B362" s="91" t="str">
        <f>IF(F362="No","",IF('Summary P&amp;L'!$F$4="Libs Rollup","Libs Rollup",F362))</f>
        <v>perry_hall</v>
      </c>
      <c r="C362" t="str">
        <f>+IS_Data!A362</f>
        <v>Promotion</v>
      </c>
      <c r="D362">
        <f ca="1">SUM(OFFSET(IS_Data!D362,0,(-2018+'Summary P&amp;L'!$D$6)*12+'Summary P&amp;L'!$D$1-1):OFFSET(IS_Data!D362,0,(-2018+'Summary P&amp;L'!$D$6)*12+'Summary P&amp;L'!$D$2-1))</f>
        <v>500</v>
      </c>
      <c r="E362">
        <f ca="1">SUM(OFFSET(IS_Data!D362,0,(-2018+'Summary P&amp;L'!$D$6-1)*12+'Summary P&amp;L'!$D$1-1):OFFSET(IS_Data!D362,0,(-2018+'Summary P&amp;L'!$D$6-1)*12+'Summary P&amp;L'!$D$2-1))</f>
        <v>0</v>
      </c>
      <c r="F362" s="91" t="str">
        <f>IFERROR(IF(VLOOKUP(IS_Data!B362,'Summary P&amp;L'!$Q$9:$S$15,3,FALSE)="Yes",IS_Data!B362,"No"),"No")</f>
        <v>perry_hall</v>
      </c>
    </row>
    <row r="363" spans="1:6" x14ac:dyDescent="0.5">
      <c r="A363" t="str">
        <f>+IS_Data!C363</f>
        <v>actuals</v>
      </c>
      <c r="B363" s="91" t="str">
        <f>IF(F363="No","",IF('Summary P&amp;L'!$F$4="Libs Rollup","Libs Rollup",F363))</f>
        <v>maple_lawn</v>
      </c>
      <c r="C363" t="str">
        <f>+IS_Data!A363</f>
        <v>R&amp;M Other</v>
      </c>
      <c r="D363">
        <f ca="1">SUM(OFFSET(IS_Data!D363,0,(-2018+'Summary P&amp;L'!$D$6)*12+'Summary P&amp;L'!$D$1-1):OFFSET(IS_Data!D363,0,(-2018+'Summary P&amp;L'!$D$6)*12+'Summary P&amp;L'!$D$2-1))</f>
        <v>0</v>
      </c>
      <c r="E363">
        <f ca="1">SUM(OFFSET(IS_Data!D363,0,(-2018+'Summary P&amp;L'!$D$6-1)*12+'Summary P&amp;L'!$D$1-1):OFFSET(IS_Data!D363,0,(-2018+'Summary P&amp;L'!$D$6-1)*12+'Summary P&amp;L'!$D$2-1))</f>
        <v>280</v>
      </c>
      <c r="F363" s="91" t="str">
        <f>IFERROR(IF(VLOOKUP(IS_Data!B363,'Summary P&amp;L'!$Q$9:$S$15,3,FALSE)="Yes",IS_Data!B363,"No"),"No")</f>
        <v>maple_lawn</v>
      </c>
    </row>
    <row r="364" spans="1:6" x14ac:dyDescent="0.5">
      <c r="A364" t="str">
        <f>+IS_Data!C364</f>
        <v>budget</v>
      </c>
      <c r="B364" s="91" t="str">
        <f>IF(F364="No","",IF('Summary P&amp;L'!$F$4="Libs Rollup","Libs Rollup",F364))</f>
        <v>maple_lawn</v>
      </c>
      <c r="C364" t="str">
        <f>+IS_Data!A364</f>
        <v>R&amp;M Other</v>
      </c>
      <c r="D364">
        <f ca="1">SUM(OFFSET(IS_Data!D364,0,(-2018+'Summary P&amp;L'!$D$6)*12+'Summary P&amp;L'!$D$1-1):OFFSET(IS_Data!D364,0,(-2018+'Summary P&amp;L'!$D$6)*12+'Summary P&amp;L'!$D$2-1))</f>
        <v>0</v>
      </c>
      <c r="E364">
        <f ca="1">SUM(OFFSET(IS_Data!D364,0,(-2018+'Summary P&amp;L'!$D$6-1)*12+'Summary P&amp;L'!$D$1-1):OFFSET(IS_Data!D364,0,(-2018+'Summary P&amp;L'!$D$6-1)*12+'Summary P&amp;L'!$D$2-1))</f>
        <v>0</v>
      </c>
      <c r="F364" s="91" t="str">
        <f>IFERROR(IF(VLOOKUP(IS_Data!B364,'Summary P&amp;L'!$Q$9:$S$15,3,FALSE)="Yes",IS_Data!B364,"No"),"No")</f>
        <v>maple_lawn</v>
      </c>
    </row>
    <row r="365" spans="1:6" x14ac:dyDescent="0.5">
      <c r="A365" t="str">
        <f>+IS_Data!C365</f>
        <v>actuals</v>
      </c>
      <c r="B365" s="91" t="str">
        <f>IF(F365="No","",IF('Summary P&amp;L'!$F$4="Libs Rollup","Libs Rollup",F365))</f>
        <v>perry_hall</v>
      </c>
      <c r="C365" t="str">
        <f>+IS_Data!A365</f>
        <v>R&amp;M Other</v>
      </c>
      <c r="D365">
        <f ca="1">SUM(OFFSET(IS_Data!D365,0,(-2018+'Summary P&amp;L'!$D$6)*12+'Summary P&amp;L'!$D$1-1):OFFSET(IS_Data!D365,0,(-2018+'Summary P&amp;L'!$D$6)*12+'Summary P&amp;L'!$D$2-1))</f>
        <v>80</v>
      </c>
      <c r="E365">
        <f ca="1">SUM(OFFSET(IS_Data!D365,0,(-2018+'Summary P&amp;L'!$D$6-1)*12+'Summary P&amp;L'!$D$1-1):OFFSET(IS_Data!D365,0,(-2018+'Summary P&amp;L'!$D$6-1)*12+'Summary P&amp;L'!$D$2-1))</f>
        <v>437</v>
      </c>
      <c r="F365" s="91" t="str">
        <f>IFERROR(IF(VLOOKUP(IS_Data!B365,'Summary P&amp;L'!$Q$9:$S$15,3,FALSE)="Yes",IS_Data!B365,"No"),"No")</f>
        <v>perry_hall</v>
      </c>
    </row>
    <row r="366" spans="1:6" x14ac:dyDescent="0.5">
      <c r="A366" t="str">
        <f>+IS_Data!C366</f>
        <v>actuals</v>
      </c>
      <c r="B366" s="91" t="str">
        <f>IF(F366="No","",IF('Summary P&amp;L'!$F$4="Libs Rollup","Libs Rollup",F366))</f>
        <v>maple_lawn</v>
      </c>
      <c r="C366" t="str">
        <f>+IS_Data!A366</f>
        <v>Rent - CAM</v>
      </c>
      <c r="D366">
        <f ca="1">SUM(OFFSET(IS_Data!D366,0,(-2018+'Summary P&amp;L'!$D$6)*12+'Summary P&amp;L'!$D$1-1):OFFSET(IS_Data!D366,0,(-2018+'Summary P&amp;L'!$D$6)*12+'Summary P&amp;L'!$D$2-1))</f>
        <v>2986</v>
      </c>
      <c r="E366">
        <f ca="1">SUM(OFFSET(IS_Data!D366,0,(-2018+'Summary P&amp;L'!$D$6-1)*12+'Summary P&amp;L'!$D$1-1):OFFSET(IS_Data!D366,0,(-2018+'Summary P&amp;L'!$D$6-1)*12+'Summary P&amp;L'!$D$2-1))</f>
        <v>1737</v>
      </c>
      <c r="F366" s="91" t="str">
        <f>IFERROR(IF(VLOOKUP(IS_Data!B366,'Summary P&amp;L'!$Q$9:$S$15,3,FALSE)="Yes",IS_Data!B366,"No"),"No")</f>
        <v>maple_lawn</v>
      </c>
    </row>
    <row r="367" spans="1:6" x14ac:dyDescent="0.5">
      <c r="A367" t="str">
        <f>+IS_Data!C367</f>
        <v>budget</v>
      </c>
      <c r="B367" s="91" t="str">
        <f>IF(F367="No","",IF('Summary P&amp;L'!$F$4="Libs Rollup","Libs Rollup",F367))</f>
        <v>maple_lawn</v>
      </c>
      <c r="C367" t="str">
        <f>+IS_Data!A367</f>
        <v>Rent - CAM</v>
      </c>
      <c r="D367">
        <f ca="1">SUM(OFFSET(IS_Data!D367,0,(-2018+'Summary P&amp;L'!$D$6)*12+'Summary P&amp;L'!$D$1-1):OFFSET(IS_Data!D367,0,(-2018+'Summary P&amp;L'!$D$6)*12+'Summary P&amp;L'!$D$2-1))</f>
        <v>2986</v>
      </c>
      <c r="E367">
        <f ca="1">SUM(OFFSET(IS_Data!D367,0,(-2018+'Summary P&amp;L'!$D$6-1)*12+'Summary P&amp;L'!$D$1-1):OFFSET(IS_Data!D367,0,(-2018+'Summary P&amp;L'!$D$6-1)*12+'Summary P&amp;L'!$D$2-1))</f>
        <v>0</v>
      </c>
      <c r="F367" s="91" t="str">
        <f>IFERROR(IF(VLOOKUP(IS_Data!B367,'Summary P&amp;L'!$Q$9:$S$15,3,FALSE)="Yes",IS_Data!B367,"No"),"No")</f>
        <v>maple_lawn</v>
      </c>
    </row>
    <row r="368" spans="1:6" x14ac:dyDescent="0.5">
      <c r="A368" t="str">
        <f>+IS_Data!C368</f>
        <v>actuals</v>
      </c>
      <c r="B368" s="91" t="str">
        <f>IF(F368="No","",IF('Summary P&amp;L'!$F$4="Libs Rollup","Libs Rollup",F368))</f>
        <v>perry_hall</v>
      </c>
      <c r="C368" t="str">
        <f>+IS_Data!A368</f>
        <v>Rent - CAM</v>
      </c>
      <c r="D368">
        <f ca="1">SUM(OFFSET(IS_Data!D368,0,(-2018+'Summary P&amp;L'!$D$6)*12+'Summary P&amp;L'!$D$1-1):OFFSET(IS_Data!D368,0,(-2018+'Summary P&amp;L'!$D$6)*12+'Summary P&amp;L'!$D$2-1))</f>
        <v>1119</v>
      </c>
      <c r="E368">
        <f ca="1">SUM(OFFSET(IS_Data!D368,0,(-2018+'Summary P&amp;L'!$D$6-1)*12+'Summary P&amp;L'!$D$1-1):OFFSET(IS_Data!D368,0,(-2018+'Summary P&amp;L'!$D$6-1)*12+'Summary P&amp;L'!$D$2-1))</f>
        <v>1213</v>
      </c>
      <c r="F368" s="91" t="str">
        <f>IFERROR(IF(VLOOKUP(IS_Data!B368,'Summary P&amp;L'!$Q$9:$S$15,3,FALSE)="Yes",IS_Data!B368,"No"),"No")</f>
        <v>perry_hall</v>
      </c>
    </row>
    <row r="369" spans="1:6" x14ac:dyDescent="0.5">
      <c r="A369" t="str">
        <f>+IS_Data!C369</f>
        <v>Budget</v>
      </c>
      <c r="B369" s="91" t="str">
        <f>IF(F369="No","",IF('Summary P&amp;L'!$F$4="Libs Rollup","Libs Rollup",F369))</f>
        <v>perry_hall</v>
      </c>
      <c r="C369" t="str">
        <f>+IS_Data!A369</f>
        <v>Rent - CAM</v>
      </c>
      <c r="D369">
        <f ca="1">SUM(OFFSET(IS_Data!D369,0,(-2018+'Summary P&amp;L'!$D$6)*12+'Summary P&amp;L'!$D$1-1):OFFSET(IS_Data!D369,0,(-2018+'Summary P&amp;L'!$D$6)*12+'Summary P&amp;L'!$D$2-1))</f>
        <v>1119</v>
      </c>
      <c r="E369">
        <f ca="1">SUM(OFFSET(IS_Data!D369,0,(-2018+'Summary P&amp;L'!$D$6-1)*12+'Summary P&amp;L'!$D$1-1):OFFSET(IS_Data!D369,0,(-2018+'Summary P&amp;L'!$D$6-1)*12+'Summary P&amp;L'!$D$2-1))</f>
        <v>0</v>
      </c>
      <c r="F369" s="91" t="str">
        <f>IFERROR(IF(VLOOKUP(IS_Data!B369,'Summary P&amp;L'!$Q$9:$S$15,3,FALSE)="Yes",IS_Data!B369,"No"),"No")</f>
        <v>perry_hall</v>
      </c>
    </row>
    <row r="370" spans="1:6" x14ac:dyDescent="0.5">
      <c r="A370" t="str">
        <f>+IS_Data!C370</f>
        <v>actuals</v>
      </c>
      <c r="B370" s="91" t="str">
        <f>IF(F370="No","",IF('Summary P&amp;L'!$F$4="Libs Rollup","Libs Rollup",F370))</f>
        <v>maple_lawn</v>
      </c>
      <c r="C370" t="str">
        <f>+IS_Data!A370</f>
        <v>Rent - Insurance</v>
      </c>
      <c r="D370">
        <f ca="1">SUM(OFFSET(IS_Data!D370,0,(-2018+'Summary P&amp;L'!$D$6)*12+'Summary P&amp;L'!$D$1-1):OFFSET(IS_Data!D370,0,(-2018+'Summary P&amp;L'!$D$6)*12+'Summary P&amp;L'!$D$2-1))</f>
        <v>504</v>
      </c>
      <c r="E370">
        <f ca="1">SUM(OFFSET(IS_Data!D370,0,(-2018+'Summary P&amp;L'!$D$6-1)*12+'Summary P&amp;L'!$D$1-1):OFFSET(IS_Data!D370,0,(-2018+'Summary P&amp;L'!$D$6-1)*12+'Summary P&amp;L'!$D$2-1))</f>
        <v>0</v>
      </c>
      <c r="F370" s="91" t="str">
        <f>IFERROR(IF(VLOOKUP(IS_Data!B370,'Summary P&amp;L'!$Q$9:$S$15,3,FALSE)="Yes",IS_Data!B370,"No"),"No")</f>
        <v>maple_lawn</v>
      </c>
    </row>
    <row r="371" spans="1:6" x14ac:dyDescent="0.5">
      <c r="A371" t="str">
        <f>+IS_Data!C371</f>
        <v>budget</v>
      </c>
      <c r="B371" s="91" t="str">
        <f>IF(F371="No","",IF('Summary P&amp;L'!$F$4="Libs Rollup","Libs Rollup",F371))</f>
        <v>maple_lawn</v>
      </c>
      <c r="C371" t="str">
        <f>+IS_Data!A371</f>
        <v>Rent - Insurance</v>
      </c>
      <c r="D371">
        <f ca="1">SUM(OFFSET(IS_Data!D371,0,(-2018+'Summary P&amp;L'!$D$6)*12+'Summary P&amp;L'!$D$1-1):OFFSET(IS_Data!D371,0,(-2018+'Summary P&amp;L'!$D$6)*12+'Summary P&amp;L'!$D$2-1))</f>
        <v>1280</v>
      </c>
      <c r="E371">
        <f ca="1">SUM(OFFSET(IS_Data!D371,0,(-2018+'Summary P&amp;L'!$D$6-1)*12+'Summary P&amp;L'!$D$1-1):OFFSET(IS_Data!D371,0,(-2018+'Summary P&amp;L'!$D$6-1)*12+'Summary P&amp;L'!$D$2-1))</f>
        <v>0</v>
      </c>
      <c r="F371" s="91" t="str">
        <f>IFERROR(IF(VLOOKUP(IS_Data!B371,'Summary P&amp;L'!$Q$9:$S$15,3,FALSE)="Yes",IS_Data!B371,"No"),"No")</f>
        <v>maple_lawn</v>
      </c>
    </row>
    <row r="372" spans="1:6" x14ac:dyDescent="0.5">
      <c r="A372" t="str">
        <f>+IS_Data!C372</f>
        <v>actuals</v>
      </c>
      <c r="B372" s="91" t="str">
        <f>IF(F372="No","",IF('Summary P&amp;L'!$F$4="Libs Rollup","Libs Rollup",F372))</f>
        <v>perry_hall</v>
      </c>
      <c r="C372" t="str">
        <f>+IS_Data!A372</f>
        <v>Rent - Insurance</v>
      </c>
      <c r="D372">
        <f ca="1">SUM(OFFSET(IS_Data!D372,0,(-2018+'Summary P&amp;L'!$D$6)*12+'Summary P&amp;L'!$D$1-1):OFFSET(IS_Data!D372,0,(-2018+'Summary P&amp;L'!$D$6)*12+'Summary P&amp;L'!$D$2-1))</f>
        <v>699</v>
      </c>
      <c r="E372">
        <f ca="1">SUM(OFFSET(IS_Data!D372,0,(-2018+'Summary P&amp;L'!$D$6-1)*12+'Summary P&amp;L'!$D$1-1):OFFSET(IS_Data!D372,0,(-2018+'Summary P&amp;L'!$D$6-1)*12+'Summary P&amp;L'!$D$2-1))</f>
        <v>-1224</v>
      </c>
      <c r="F372" s="91" t="str">
        <f>IFERROR(IF(VLOOKUP(IS_Data!B372,'Summary P&amp;L'!$Q$9:$S$15,3,FALSE)="Yes",IS_Data!B372,"No"),"No")</f>
        <v>perry_hall</v>
      </c>
    </row>
    <row r="373" spans="1:6" x14ac:dyDescent="0.5">
      <c r="A373" t="str">
        <f>+IS_Data!C373</f>
        <v>Budget</v>
      </c>
      <c r="B373" s="91" t="str">
        <f>IF(F373="No","",IF('Summary P&amp;L'!$F$4="Libs Rollup","Libs Rollup",F373))</f>
        <v>perry_hall</v>
      </c>
      <c r="C373" t="str">
        <f>+IS_Data!A373</f>
        <v>Rent - Insurance</v>
      </c>
      <c r="D373">
        <f ca="1">SUM(OFFSET(IS_Data!D373,0,(-2018+'Summary P&amp;L'!$D$6)*12+'Summary P&amp;L'!$D$1-1):OFFSET(IS_Data!D373,0,(-2018+'Summary P&amp;L'!$D$6)*12+'Summary P&amp;L'!$D$2-1))</f>
        <v>700</v>
      </c>
      <c r="E373">
        <f ca="1">SUM(OFFSET(IS_Data!D373,0,(-2018+'Summary P&amp;L'!$D$6-1)*12+'Summary P&amp;L'!$D$1-1):OFFSET(IS_Data!D373,0,(-2018+'Summary P&amp;L'!$D$6-1)*12+'Summary P&amp;L'!$D$2-1))</f>
        <v>0</v>
      </c>
      <c r="F373" s="91" t="str">
        <f>IFERROR(IF(VLOOKUP(IS_Data!B373,'Summary P&amp;L'!$Q$9:$S$15,3,FALSE)="Yes",IS_Data!B373,"No"),"No")</f>
        <v>perry_hall</v>
      </c>
    </row>
    <row r="374" spans="1:6" x14ac:dyDescent="0.5">
      <c r="A374" t="str">
        <f>+IS_Data!C374</f>
        <v>actuals</v>
      </c>
      <c r="B374" s="91" t="str">
        <f>IF(F374="No","",IF('Summary P&amp;L'!$F$4="Libs Rollup","Libs Rollup",F374))</f>
        <v>maple_lawn</v>
      </c>
      <c r="C374" t="str">
        <f>+IS_Data!A374</f>
        <v>Rent - R/E Taxes</v>
      </c>
      <c r="D374">
        <f ca="1">SUM(OFFSET(IS_Data!D374,0,(-2018+'Summary P&amp;L'!$D$6)*12+'Summary P&amp;L'!$D$1-1):OFFSET(IS_Data!D374,0,(-2018+'Summary P&amp;L'!$D$6)*12+'Summary P&amp;L'!$D$2-1))</f>
        <v>1279</v>
      </c>
      <c r="E374">
        <f ca="1">SUM(OFFSET(IS_Data!D374,0,(-2018+'Summary P&amp;L'!$D$6-1)*12+'Summary P&amp;L'!$D$1-1):OFFSET(IS_Data!D374,0,(-2018+'Summary P&amp;L'!$D$6-1)*12+'Summary P&amp;L'!$D$2-1))</f>
        <v>743</v>
      </c>
      <c r="F374" s="91" t="str">
        <f>IFERROR(IF(VLOOKUP(IS_Data!B374,'Summary P&amp;L'!$Q$9:$S$15,3,FALSE)="Yes",IS_Data!B374,"No"),"No")</f>
        <v>maple_lawn</v>
      </c>
    </row>
    <row r="375" spans="1:6" x14ac:dyDescent="0.5">
      <c r="A375" t="str">
        <f>+IS_Data!C375</f>
        <v>budget</v>
      </c>
      <c r="B375" s="91" t="str">
        <f>IF(F375="No","",IF('Summary P&amp;L'!$F$4="Libs Rollup","Libs Rollup",F375))</f>
        <v>maple_lawn</v>
      </c>
      <c r="C375" t="str">
        <f>+IS_Data!A375</f>
        <v>Rent - R/E Taxes</v>
      </c>
      <c r="D375">
        <f ca="1">SUM(OFFSET(IS_Data!D375,0,(-2018+'Summary P&amp;L'!$D$6)*12+'Summary P&amp;L'!$D$1-1):OFFSET(IS_Data!D375,0,(-2018+'Summary P&amp;L'!$D$6)*12+'Summary P&amp;L'!$D$2-1))</f>
        <v>1450</v>
      </c>
      <c r="E375">
        <f ca="1">SUM(OFFSET(IS_Data!D375,0,(-2018+'Summary P&amp;L'!$D$6-1)*12+'Summary P&amp;L'!$D$1-1):OFFSET(IS_Data!D375,0,(-2018+'Summary P&amp;L'!$D$6-1)*12+'Summary P&amp;L'!$D$2-1))</f>
        <v>0</v>
      </c>
      <c r="F375" s="91" t="str">
        <f>IFERROR(IF(VLOOKUP(IS_Data!B375,'Summary P&amp;L'!$Q$9:$S$15,3,FALSE)="Yes",IS_Data!B375,"No"),"No")</f>
        <v>maple_lawn</v>
      </c>
    </row>
    <row r="376" spans="1:6" x14ac:dyDescent="0.5">
      <c r="A376" t="str">
        <f>+IS_Data!C376</f>
        <v>actuals</v>
      </c>
      <c r="B376" s="91" t="str">
        <f>IF(F376="No","",IF('Summary P&amp;L'!$F$4="Libs Rollup","Libs Rollup",F376))</f>
        <v>perry_hall</v>
      </c>
      <c r="C376" t="str">
        <f>+IS_Data!A376</f>
        <v>Rent - R/E Taxes</v>
      </c>
      <c r="D376">
        <f ca="1">SUM(OFFSET(IS_Data!D376,0,(-2018+'Summary P&amp;L'!$D$6)*12+'Summary P&amp;L'!$D$1-1):OFFSET(IS_Data!D376,0,(-2018+'Summary P&amp;L'!$D$6)*12+'Summary P&amp;L'!$D$2-1))</f>
        <v>985</v>
      </c>
      <c r="E376">
        <f ca="1">SUM(OFFSET(IS_Data!D376,0,(-2018+'Summary P&amp;L'!$D$6-1)*12+'Summary P&amp;L'!$D$1-1):OFFSET(IS_Data!D376,0,(-2018+'Summary P&amp;L'!$D$6-1)*12+'Summary P&amp;L'!$D$2-1))</f>
        <v>918</v>
      </c>
      <c r="F376" s="91" t="str">
        <f>IFERROR(IF(VLOOKUP(IS_Data!B376,'Summary P&amp;L'!$Q$9:$S$15,3,FALSE)="Yes",IS_Data!B376,"No"),"No")</f>
        <v>perry_hall</v>
      </c>
    </row>
    <row r="377" spans="1:6" x14ac:dyDescent="0.5">
      <c r="A377" t="str">
        <f>+IS_Data!C377</f>
        <v>Budget</v>
      </c>
      <c r="B377" s="91" t="str">
        <f>IF(F377="No","",IF('Summary P&amp;L'!$F$4="Libs Rollup","Libs Rollup",F377))</f>
        <v>perry_hall</v>
      </c>
      <c r="C377" t="str">
        <f>+IS_Data!A377</f>
        <v>Rent - R/E Taxes</v>
      </c>
      <c r="D377">
        <f ca="1">SUM(OFFSET(IS_Data!D377,0,(-2018+'Summary P&amp;L'!$D$6)*12+'Summary P&amp;L'!$D$1-1):OFFSET(IS_Data!D377,0,(-2018+'Summary P&amp;L'!$D$6)*12+'Summary P&amp;L'!$D$2-1))</f>
        <v>985</v>
      </c>
      <c r="E377">
        <f ca="1">SUM(OFFSET(IS_Data!D377,0,(-2018+'Summary P&amp;L'!$D$6-1)*12+'Summary P&amp;L'!$D$1-1):OFFSET(IS_Data!D377,0,(-2018+'Summary P&amp;L'!$D$6-1)*12+'Summary P&amp;L'!$D$2-1))</f>
        <v>0</v>
      </c>
      <c r="F377" s="91" t="str">
        <f>IFERROR(IF(VLOOKUP(IS_Data!B377,'Summary P&amp;L'!$Q$9:$S$15,3,FALSE)="Yes",IS_Data!B377,"No"),"No")</f>
        <v>perry_hall</v>
      </c>
    </row>
    <row r="378" spans="1:6" x14ac:dyDescent="0.5">
      <c r="A378" t="str">
        <f>+IS_Data!C378</f>
        <v>actuals</v>
      </c>
      <c r="B378" s="91" t="str">
        <f>IF(F378="No","",IF('Summary P&amp;L'!$F$4="Libs Rollup","Libs Rollup",F378))</f>
        <v>maple_lawn</v>
      </c>
      <c r="C378" t="str">
        <f>+IS_Data!A378</f>
        <v>Rent - Store</v>
      </c>
      <c r="D378">
        <f ca="1">SUM(OFFSET(IS_Data!D378,0,(-2018+'Summary P&amp;L'!$D$6)*12+'Summary P&amp;L'!$D$1-1):OFFSET(IS_Data!D378,0,(-2018+'Summary P&amp;L'!$D$6)*12+'Summary P&amp;L'!$D$2-1))</f>
        <v>12982</v>
      </c>
      <c r="E378">
        <f ca="1">SUM(OFFSET(IS_Data!D378,0,(-2018+'Summary P&amp;L'!$D$6-1)*12+'Summary P&amp;L'!$D$1-1):OFFSET(IS_Data!D378,0,(-2018+'Summary P&amp;L'!$D$6-1)*12+'Summary P&amp;L'!$D$2-1))</f>
        <v>12385</v>
      </c>
      <c r="F378" s="91" t="str">
        <f>IFERROR(IF(VLOOKUP(IS_Data!B378,'Summary P&amp;L'!$Q$9:$S$15,3,FALSE)="Yes",IS_Data!B378,"No"),"No")</f>
        <v>maple_lawn</v>
      </c>
    </row>
    <row r="379" spans="1:6" x14ac:dyDescent="0.5">
      <c r="A379" t="str">
        <f>+IS_Data!C379</f>
        <v>budget</v>
      </c>
      <c r="B379" s="91" t="str">
        <f>IF(F379="No","",IF('Summary P&amp;L'!$F$4="Libs Rollup","Libs Rollup",F379))</f>
        <v>maple_lawn</v>
      </c>
      <c r="C379" t="str">
        <f>+IS_Data!A379</f>
        <v>Rent - Store</v>
      </c>
      <c r="D379">
        <f ca="1">SUM(OFFSET(IS_Data!D379,0,(-2018+'Summary P&amp;L'!$D$6)*12+'Summary P&amp;L'!$D$1-1):OFFSET(IS_Data!D379,0,(-2018+'Summary P&amp;L'!$D$6)*12+'Summary P&amp;L'!$D$2-1))</f>
        <v>15577</v>
      </c>
      <c r="E379">
        <f ca="1">SUM(OFFSET(IS_Data!D379,0,(-2018+'Summary P&amp;L'!$D$6-1)*12+'Summary P&amp;L'!$D$1-1):OFFSET(IS_Data!D379,0,(-2018+'Summary P&amp;L'!$D$6-1)*12+'Summary P&amp;L'!$D$2-1))</f>
        <v>0</v>
      </c>
      <c r="F379" s="91" t="str">
        <f>IFERROR(IF(VLOOKUP(IS_Data!B379,'Summary P&amp;L'!$Q$9:$S$15,3,FALSE)="Yes",IS_Data!B379,"No"),"No")</f>
        <v>maple_lawn</v>
      </c>
    </row>
    <row r="380" spans="1:6" x14ac:dyDescent="0.5">
      <c r="A380" t="str">
        <f>+IS_Data!C380</f>
        <v>actuals</v>
      </c>
      <c r="B380" s="91" t="str">
        <f>IF(F380="No","",IF('Summary P&amp;L'!$F$4="Libs Rollup","Libs Rollup",F380))</f>
        <v>perry_hall</v>
      </c>
      <c r="C380" t="str">
        <f>+IS_Data!A380</f>
        <v>Rent - Store</v>
      </c>
      <c r="D380">
        <f ca="1">SUM(OFFSET(IS_Data!D380,0,(-2018+'Summary P&amp;L'!$D$6)*12+'Summary P&amp;L'!$D$1-1):OFFSET(IS_Data!D380,0,(-2018+'Summary P&amp;L'!$D$6)*12+'Summary P&amp;L'!$D$2-1))</f>
        <v>10354</v>
      </c>
      <c r="E380">
        <f ca="1">SUM(OFFSET(IS_Data!D380,0,(-2018+'Summary P&amp;L'!$D$6-1)*12+'Summary P&amp;L'!$D$1-1):OFFSET(IS_Data!D380,0,(-2018+'Summary P&amp;L'!$D$6-1)*12+'Summary P&amp;L'!$D$2-1))</f>
        <v>10057</v>
      </c>
      <c r="F380" s="91" t="str">
        <f>IFERROR(IF(VLOOKUP(IS_Data!B380,'Summary P&amp;L'!$Q$9:$S$15,3,FALSE)="Yes",IS_Data!B380,"No"),"No")</f>
        <v>perry_hall</v>
      </c>
    </row>
    <row r="381" spans="1:6" x14ac:dyDescent="0.5">
      <c r="A381" t="str">
        <f>+IS_Data!C381</f>
        <v>Budget</v>
      </c>
      <c r="B381" s="91" t="str">
        <f>IF(F381="No","",IF('Summary P&amp;L'!$F$4="Libs Rollup","Libs Rollup",F381))</f>
        <v>perry_hall</v>
      </c>
      <c r="C381" t="str">
        <f>+IS_Data!A381</f>
        <v>Rent - Store</v>
      </c>
      <c r="D381">
        <f ca="1">SUM(OFFSET(IS_Data!D381,0,(-2018+'Summary P&amp;L'!$D$6)*12+'Summary P&amp;L'!$D$1-1):OFFSET(IS_Data!D381,0,(-2018+'Summary P&amp;L'!$D$6)*12+'Summary P&amp;L'!$D$2-1))</f>
        <v>10353</v>
      </c>
      <c r="E381">
        <f ca="1">SUM(OFFSET(IS_Data!D381,0,(-2018+'Summary P&amp;L'!$D$6-1)*12+'Summary P&amp;L'!$D$1-1):OFFSET(IS_Data!D381,0,(-2018+'Summary P&amp;L'!$D$6-1)*12+'Summary P&amp;L'!$D$2-1))</f>
        <v>0</v>
      </c>
      <c r="F381" s="91" t="str">
        <f>IFERROR(IF(VLOOKUP(IS_Data!B381,'Summary P&amp;L'!$Q$9:$S$15,3,FALSE)="Yes",IS_Data!B381,"No"),"No")</f>
        <v>perry_hall</v>
      </c>
    </row>
    <row r="382" spans="1:6" x14ac:dyDescent="0.5">
      <c r="A382">
        <f>+IS_Data!C382</f>
        <v>0</v>
      </c>
      <c r="B382" s="91" t="str">
        <f>IF(F382="No","",IF('Summary P&amp;L'!$F$4="Libs Rollup","Libs Rollup",F382))</f>
        <v/>
      </c>
      <c r="C382" t="str">
        <f>+IS_Data!A382</f>
        <v>Rollup</v>
      </c>
      <c r="D382">
        <f ca="1">SUM(OFFSET(IS_Data!D382,0,(-2018+'Summary P&amp;L'!$D$6)*12+'Summary P&amp;L'!$D$1-1):OFFSET(IS_Data!D382,0,(-2018+'Summary P&amp;L'!$D$6)*12+'Summary P&amp;L'!$D$2-1))</f>
        <v>0</v>
      </c>
      <c r="E382">
        <f ca="1">SUM(OFFSET(IS_Data!D382,0,(-2018+'Summary P&amp;L'!$D$6-1)*12+'Summary P&amp;L'!$D$1-1):OFFSET(IS_Data!D382,0,(-2018+'Summary P&amp;L'!$D$6-1)*12+'Summary P&amp;L'!$D$2-1))</f>
        <v>0</v>
      </c>
      <c r="F382" s="91" t="str">
        <f>IFERROR(IF(VLOOKUP(IS_Data!B382,'Summary P&amp;L'!$Q$9:$S$15,3,FALSE)="Yes",IS_Data!B382,"No"),"No")</f>
        <v>No</v>
      </c>
    </row>
    <row r="383" spans="1:6" x14ac:dyDescent="0.5">
      <c r="A383" t="str">
        <f>+IS_Data!C383</f>
        <v>actuals</v>
      </c>
      <c r="B383" s="91" t="str">
        <f>IF(F383="No","",IF('Summary P&amp;L'!$F$4="Libs Rollup","Libs Rollup",F383))</f>
        <v>maple_lawn</v>
      </c>
      <c r="C383" t="str">
        <f>+IS_Data!A383</f>
        <v>Smallwares</v>
      </c>
      <c r="D383">
        <f ca="1">SUM(OFFSET(IS_Data!D383,0,(-2018+'Summary P&amp;L'!$D$6)*12+'Summary P&amp;L'!$D$1-1):OFFSET(IS_Data!D383,0,(-2018+'Summary P&amp;L'!$D$6)*12+'Summary P&amp;L'!$D$2-1))</f>
        <v>264</v>
      </c>
      <c r="E383">
        <f ca="1">SUM(OFFSET(IS_Data!D383,0,(-2018+'Summary P&amp;L'!$D$6-1)*12+'Summary P&amp;L'!$D$1-1):OFFSET(IS_Data!D383,0,(-2018+'Summary P&amp;L'!$D$6-1)*12+'Summary P&amp;L'!$D$2-1))</f>
        <v>0</v>
      </c>
      <c r="F383" s="91" t="str">
        <f>IFERROR(IF(VLOOKUP(IS_Data!B383,'Summary P&amp;L'!$Q$9:$S$15,3,FALSE)="Yes",IS_Data!B383,"No"),"No")</f>
        <v>maple_lawn</v>
      </c>
    </row>
    <row r="384" spans="1:6" x14ac:dyDescent="0.5">
      <c r="A384" t="str">
        <f>+IS_Data!C384</f>
        <v>budget</v>
      </c>
      <c r="B384" s="91" t="str">
        <f>IF(F384="No","",IF('Summary P&amp;L'!$F$4="Libs Rollup","Libs Rollup",F384))</f>
        <v>maple_lawn</v>
      </c>
      <c r="C384" t="str">
        <f>+IS_Data!A384</f>
        <v>Smallwares</v>
      </c>
      <c r="D384">
        <f ca="1">SUM(OFFSET(IS_Data!D384,0,(-2018+'Summary P&amp;L'!$D$6)*12+'Summary P&amp;L'!$D$1-1):OFFSET(IS_Data!D384,0,(-2018+'Summary P&amp;L'!$D$6)*12+'Summary P&amp;L'!$D$2-1))</f>
        <v>1100</v>
      </c>
      <c r="E384">
        <f ca="1">SUM(OFFSET(IS_Data!D384,0,(-2018+'Summary P&amp;L'!$D$6-1)*12+'Summary P&amp;L'!$D$1-1):OFFSET(IS_Data!D384,0,(-2018+'Summary P&amp;L'!$D$6-1)*12+'Summary P&amp;L'!$D$2-1))</f>
        <v>0</v>
      </c>
      <c r="F384" s="91" t="str">
        <f>IFERROR(IF(VLOOKUP(IS_Data!B384,'Summary P&amp;L'!$Q$9:$S$15,3,FALSE)="Yes",IS_Data!B384,"No"),"No")</f>
        <v>maple_lawn</v>
      </c>
    </row>
    <row r="385" spans="1:6" x14ac:dyDescent="0.5">
      <c r="A385" t="str">
        <f>+IS_Data!C385</f>
        <v>actuals</v>
      </c>
      <c r="B385" s="91" t="str">
        <f>IF(F385="No","",IF('Summary P&amp;L'!$F$4="Libs Rollup","Libs Rollup",F385))</f>
        <v>perry_hall</v>
      </c>
      <c r="C385" t="str">
        <f>+IS_Data!A385</f>
        <v>Smallwares</v>
      </c>
      <c r="D385">
        <f ca="1">SUM(OFFSET(IS_Data!D385,0,(-2018+'Summary P&amp;L'!$D$6)*12+'Summary P&amp;L'!$D$1-1):OFFSET(IS_Data!D385,0,(-2018+'Summary P&amp;L'!$D$6)*12+'Summary P&amp;L'!$D$2-1))</f>
        <v>578</v>
      </c>
      <c r="E385">
        <f ca="1">SUM(OFFSET(IS_Data!D385,0,(-2018+'Summary P&amp;L'!$D$6-1)*12+'Summary P&amp;L'!$D$1-1):OFFSET(IS_Data!D385,0,(-2018+'Summary P&amp;L'!$D$6-1)*12+'Summary P&amp;L'!$D$2-1))</f>
        <v>0</v>
      </c>
      <c r="F385" s="91" t="str">
        <f>IFERROR(IF(VLOOKUP(IS_Data!B385,'Summary P&amp;L'!$Q$9:$S$15,3,FALSE)="Yes",IS_Data!B385,"No"),"No")</f>
        <v>perry_hall</v>
      </c>
    </row>
    <row r="386" spans="1:6" x14ac:dyDescent="0.5">
      <c r="A386" t="str">
        <f>+IS_Data!C386</f>
        <v>Budget</v>
      </c>
      <c r="B386" s="91" t="str">
        <f>IF(F386="No","",IF('Summary P&amp;L'!$F$4="Libs Rollup","Libs Rollup",F386))</f>
        <v>perry_hall</v>
      </c>
      <c r="C386" t="str">
        <f>+IS_Data!A386</f>
        <v>Smallwares</v>
      </c>
      <c r="D386">
        <f ca="1">SUM(OFFSET(IS_Data!D386,0,(-2018+'Summary P&amp;L'!$D$6)*12+'Summary P&amp;L'!$D$1-1):OFFSET(IS_Data!D386,0,(-2018+'Summary P&amp;L'!$D$6)*12+'Summary P&amp;L'!$D$2-1))</f>
        <v>817</v>
      </c>
      <c r="E386">
        <f ca="1">SUM(OFFSET(IS_Data!D386,0,(-2018+'Summary P&amp;L'!$D$6-1)*12+'Summary P&amp;L'!$D$1-1):OFFSET(IS_Data!D386,0,(-2018+'Summary P&amp;L'!$D$6-1)*12+'Summary P&amp;L'!$D$2-1))</f>
        <v>0</v>
      </c>
      <c r="F386" s="91" t="str">
        <f>IFERROR(IF(VLOOKUP(IS_Data!B386,'Summary P&amp;L'!$Q$9:$S$15,3,FALSE)="Yes",IS_Data!B386,"No"),"No")</f>
        <v>perry_hall</v>
      </c>
    </row>
    <row r="387" spans="1:6" x14ac:dyDescent="0.5">
      <c r="A387" t="str">
        <f>+IS_Data!C387</f>
        <v>actuals</v>
      </c>
      <c r="B387" s="91" t="str">
        <f>IF(F387="No","",IF('Summary P&amp;L'!$F$4="Libs Rollup","Libs Rollup",F387))</f>
        <v>maple_lawn</v>
      </c>
      <c r="C387" t="str">
        <f>+IS_Data!A387</f>
        <v>Taxes</v>
      </c>
      <c r="D387">
        <f ca="1">SUM(OFFSET(IS_Data!D387,0,(-2018+'Summary P&amp;L'!$D$6)*12+'Summary P&amp;L'!$D$1-1):OFFSET(IS_Data!D387,0,(-2018+'Summary P&amp;L'!$D$6)*12+'Summary P&amp;L'!$D$2-1))</f>
        <v>978</v>
      </c>
      <c r="E387">
        <f ca="1">SUM(OFFSET(IS_Data!D387,0,(-2018+'Summary P&amp;L'!$D$6-1)*12+'Summary P&amp;L'!$D$1-1):OFFSET(IS_Data!D387,0,(-2018+'Summary P&amp;L'!$D$6-1)*12+'Summary P&amp;L'!$D$2-1))</f>
        <v>0</v>
      </c>
      <c r="F387" s="91" t="str">
        <f>IFERROR(IF(VLOOKUP(IS_Data!B387,'Summary P&amp;L'!$Q$9:$S$15,3,FALSE)="Yes",IS_Data!B387,"No"),"No")</f>
        <v>maple_lawn</v>
      </c>
    </row>
    <row r="388" spans="1:6" x14ac:dyDescent="0.5">
      <c r="A388" t="str">
        <f>+IS_Data!C388</f>
        <v>budget</v>
      </c>
      <c r="B388" s="91" t="str">
        <f>IF(F388="No","",IF('Summary P&amp;L'!$F$4="Libs Rollup","Libs Rollup",F388))</f>
        <v>maple_lawn</v>
      </c>
      <c r="C388" t="str">
        <f>+IS_Data!A388</f>
        <v>Taxes</v>
      </c>
      <c r="D388">
        <f ca="1">SUM(OFFSET(IS_Data!D388,0,(-2018+'Summary P&amp;L'!$D$6)*12+'Summary P&amp;L'!$D$1-1):OFFSET(IS_Data!D388,0,(-2018+'Summary P&amp;L'!$D$6)*12+'Summary P&amp;L'!$D$2-1))</f>
        <v>0</v>
      </c>
      <c r="E388">
        <f ca="1">SUM(OFFSET(IS_Data!D388,0,(-2018+'Summary P&amp;L'!$D$6-1)*12+'Summary P&amp;L'!$D$1-1):OFFSET(IS_Data!D388,0,(-2018+'Summary P&amp;L'!$D$6-1)*12+'Summary P&amp;L'!$D$2-1))</f>
        <v>0</v>
      </c>
      <c r="F388" s="91" t="str">
        <f>IFERROR(IF(VLOOKUP(IS_Data!B388,'Summary P&amp;L'!$Q$9:$S$15,3,FALSE)="Yes",IS_Data!B388,"No"),"No")</f>
        <v>maple_lawn</v>
      </c>
    </row>
    <row r="389" spans="1:6" x14ac:dyDescent="0.5">
      <c r="A389" t="str">
        <f>+IS_Data!C389</f>
        <v>actuals</v>
      </c>
      <c r="B389" s="91" t="str">
        <f>IF(F389="No","",IF('Summary P&amp;L'!$F$4="Libs Rollup","Libs Rollup",F389))</f>
        <v>perry_hall</v>
      </c>
      <c r="C389" t="str">
        <f>+IS_Data!A389</f>
        <v>Taxes</v>
      </c>
      <c r="D389">
        <f ca="1">SUM(OFFSET(IS_Data!D389,0,(-2018+'Summary P&amp;L'!$D$6)*12+'Summary P&amp;L'!$D$1-1):OFFSET(IS_Data!D389,0,(-2018+'Summary P&amp;L'!$D$6)*12+'Summary P&amp;L'!$D$2-1))</f>
        <v>233</v>
      </c>
      <c r="E389">
        <f ca="1">SUM(OFFSET(IS_Data!D389,0,(-2018+'Summary P&amp;L'!$D$6-1)*12+'Summary P&amp;L'!$D$1-1):OFFSET(IS_Data!D389,0,(-2018+'Summary P&amp;L'!$D$6-1)*12+'Summary P&amp;L'!$D$2-1))</f>
        <v>0</v>
      </c>
      <c r="F389" s="91" t="str">
        <f>IFERROR(IF(VLOOKUP(IS_Data!B389,'Summary P&amp;L'!$Q$9:$S$15,3,FALSE)="Yes",IS_Data!B389,"No"),"No")</f>
        <v>perry_hall</v>
      </c>
    </row>
    <row r="390" spans="1:6" x14ac:dyDescent="0.5">
      <c r="A390" t="str">
        <f>+IS_Data!C390</f>
        <v>actuals</v>
      </c>
      <c r="B390" s="91" t="str">
        <f>IF(F390="No","",IF('Summary P&amp;L'!$F$4="Libs Rollup","Libs Rollup",F390))</f>
        <v>maple_lawn</v>
      </c>
      <c r="C390" t="str">
        <f>+IS_Data!A390</f>
        <v>Telephone</v>
      </c>
      <c r="D390">
        <f ca="1">SUM(OFFSET(IS_Data!D390,0,(-2018+'Summary P&amp;L'!$D$6)*12+'Summary P&amp;L'!$D$1-1):OFFSET(IS_Data!D390,0,(-2018+'Summary P&amp;L'!$D$6)*12+'Summary P&amp;L'!$D$2-1))</f>
        <v>714</v>
      </c>
      <c r="E390">
        <f ca="1">SUM(OFFSET(IS_Data!D390,0,(-2018+'Summary P&amp;L'!$D$6-1)*12+'Summary P&amp;L'!$D$1-1):OFFSET(IS_Data!D390,0,(-2018+'Summary P&amp;L'!$D$6-1)*12+'Summary P&amp;L'!$D$2-1))</f>
        <v>0</v>
      </c>
      <c r="F390" s="91" t="str">
        <f>IFERROR(IF(VLOOKUP(IS_Data!B390,'Summary P&amp;L'!$Q$9:$S$15,3,FALSE)="Yes",IS_Data!B390,"No"),"No")</f>
        <v>maple_lawn</v>
      </c>
    </row>
    <row r="391" spans="1:6" x14ac:dyDescent="0.5">
      <c r="A391" t="str">
        <f>+IS_Data!C391</f>
        <v>budget</v>
      </c>
      <c r="B391" s="91" t="str">
        <f>IF(F391="No","",IF('Summary P&amp;L'!$F$4="Libs Rollup","Libs Rollup",F391))</f>
        <v>maple_lawn</v>
      </c>
      <c r="C391" t="str">
        <f>+IS_Data!A391</f>
        <v>Telephone</v>
      </c>
      <c r="D391">
        <f ca="1">SUM(OFFSET(IS_Data!D391,0,(-2018+'Summary P&amp;L'!$D$6)*12+'Summary P&amp;L'!$D$1-1):OFFSET(IS_Data!D391,0,(-2018+'Summary P&amp;L'!$D$6)*12+'Summary P&amp;L'!$D$2-1))</f>
        <v>650</v>
      </c>
      <c r="E391">
        <f ca="1">SUM(OFFSET(IS_Data!D391,0,(-2018+'Summary P&amp;L'!$D$6-1)*12+'Summary P&amp;L'!$D$1-1):OFFSET(IS_Data!D391,0,(-2018+'Summary P&amp;L'!$D$6-1)*12+'Summary P&amp;L'!$D$2-1))</f>
        <v>0</v>
      </c>
      <c r="F391" s="91" t="str">
        <f>IFERROR(IF(VLOOKUP(IS_Data!B391,'Summary P&amp;L'!$Q$9:$S$15,3,FALSE)="Yes",IS_Data!B391,"No"),"No")</f>
        <v>maple_lawn</v>
      </c>
    </row>
    <row r="392" spans="1:6" x14ac:dyDescent="0.5">
      <c r="A392" t="str">
        <f>+IS_Data!C392</f>
        <v>actuals</v>
      </c>
      <c r="B392" s="91" t="str">
        <f>IF(F392="No","",IF('Summary P&amp;L'!$F$4="Libs Rollup","Libs Rollup",F392))</f>
        <v>perry_hall</v>
      </c>
      <c r="C392" t="str">
        <f>+IS_Data!A392</f>
        <v>Telephone</v>
      </c>
      <c r="D392">
        <f ca="1">SUM(OFFSET(IS_Data!D392,0,(-2018+'Summary P&amp;L'!$D$6)*12+'Summary P&amp;L'!$D$1-1):OFFSET(IS_Data!D392,0,(-2018+'Summary P&amp;L'!$D$6)*12+'Summary P&amp;L'!$D$2-1))</f>
        <v>396</v>
      </c>
      <c r="E392">
        <f ca="1">SUM(OFFSET(IS_Data!D392,0,(-2018+'Summary P&amp;L'!$D$6-1)*12+'Summary P&amp;L'!$D$1-1):OFFSET(IS_Data!D392,0,(-2018+'Summary P&amp;L'!$D$6-1)*12+'Summary P&amp;L'!$D$2-1))</f>
        <v>365</v>
      </c>
      <c r="F392" s="91" t="str">
        <f>IFERROR(IF(VLOOKUP(IS_Data!B392,'Summary P&amp;L'!$Q$9:$S$15,3,FALSE)="Yes",IS_Data!B392,"No"),"No")</f>
        <v>perry_hall</v>
      </c>
    </row>
    <row r="393" spans="1:6" x14ac:dyDescent="0.5">
      <c r="A393" t="str">
        <f>+IS_Data!C393</f>
        <v>Budget</v>
      </c>
      <c r="B393" s="91" t="str">
        <f>IF(F393="No","",IF('Summary P&amp;L'!$F$4="Libs Rollup","Libs Rollup",F393))</f>
        <v>perry_hall</v>
      </c>
      <c r="C393" t="str">
        <f>+IS_Data!A393</f>
        <v>Telephone</v>
      </c>
      <c r="D393">
        <f ca="1">SUM(OFFSET(IS_Data!D393,0,(-2018+'Summary P&amp;L'!$D$6)*12+'Summary P&amp;L'!$D$1-1):OFFSET(IS_Data!D393,0,(-2018+'Summary P&amp;L'!$D$6)*12+'Summary P&amp;L'!$D$2-1))</f>
        <v>275</v>
      </c>
      <c r="E393">
        <f ca="1">SUM(OFFSET(IS_Data!D393,0,(-2018+'Summary P&amp;L'!$D$6-1)*12+'Summary P&amp;L'!$D$1-1):OFFSET(IS_Data!D393,0,(-2018+'Summary P&amp;L'!$D$6-1)*12+'Summary P&amp;L'!$D$2-1))</f>
        <v>0</v>
      </c>
      <c r="F393" s="91" t="str">
        <f>IFERROR(IF(VLOOKUP(IS_Data!B393,'Summary P&amp;L'!$Q$9:$S$15,3,FALSE)="Yes",IS_Data!B393,"No"),"No")</f>
        <v>perry_hall</v>
      </c>
    </row>
    <row r="394" spans="1:6" x14ac:dyDescent="0.5">
      <c r="A394" t="str">
        <f>+IS_Data!C394</f>
        <v>actuals</v>
      </c>
      <c r="B394" s="91" t="str">
        <f>IF(F394="No","",IF('Summary P&amp;L'!$F$4="Libs Rollup","Libs Rollup",F394))</f>
        <v>maple_lawn</v>
      </c>
      <c r="C394" t="str">
        <f>+IS_Data!A394</f>
        <v>Training/Hiring Expenses</v>
      </c>
      <c r="D394">
        <f ca="1">SUM(OFFSET(IS_Data!D394,0,(-2018+'Summary P&amp;L'!$D$6)*12+'Summary P&amp;L'!$D$1-1):OFFSET(IS_Data!D394,0,(-2018+'Summary P&amp;L'!$D$6)*12+'Summary P&amp;L'!$D$2-1))</f>
        <v>0</v>
      </c>
      <c r="E394">
        <f ca="1">SUM(OFFSET(IS_Data!D394,0,(-2018+'Summary P&amp;L'!$D$6-1)*12+'Summary P&amp;L'!$D$1-1):OFFSET(IS_Data!D394,0,(-2018+'Summary P&amp;L'!$D$6-1)*12+'Summary P&amp;L'!$D$2-1))</f>
        <v>0</v>
      </c>
      <c r="F394" s="91" t="str">
        <f>IFERROR(IF(VLOOKUP(IS_Data!B394,'Summary P&amp;L'!$Q$9:$S$15,3,FALSE)="Yes",IS_Data!B394,"No"),"No")</f>
        <v>maple_lawn</v>
      </c>
    </row>
    <row r="395" spans="1:6" x14ac:dyDescent="0.5">
      <c r="A395" t="str">
        <f>+IS_Data!C395</f>
        <v>budget</v>
      </c>
      <c r="B395" s="91" t="str">
        <f>IF(F395="No","",IF('Summary P&amp;L'!$F$4="Libs Rollup","Libs Rollup",F395))</f>
        <v>maple_lawn</v>
      </c>
      <c r="C395" t="str">
        <f>+IS_Data!A395</f>
        <v>Training/Hiring Expenses</v>
      </c>
      <c r="D395">
        <f ca="1">SUM(OFFSET(IS_Data!D395,0,(-2018+'Summary P&amp;L'!$D$6)*12+'Summary P&amp;L'!$D$1-1):OFFSET(IS_Data!D395,0,(-2018+'Summary P&amp;L'!$D$6)*12+'Summary P&amp;L'!$D$2-1))</f>
        <v>250</v>
      </c>
      <c r="E395">
        <f ca="1">SUM(OFFSET(IS_Data!D395,0,(-2018+'Summary P&amp;L'!$D$6-1)*12+'Summary P&amp;L'!$D$1-1):OFFSET(IS_Data!D395,0,(-2018+'Summary P&amp;L'!$D$6-1)*12+'Summary P&amp;L'!$D$2-1))</f>
        <v>0</v>
      </c>
      <c r="F395" s="91" t="str">
        <f>IFERROR(IF(VLOOKUP(IS_Data!B395,'Summary P&amp;L'!$Q$9:$S$15,3,FALSE)="Yes",IS_Data!B395,"No"),"No")</f>
        <v>maple_lawn</v>
      </c>
    </row>
    <row r="396" spans="1:6" x14ac:dyDescent="0.5">
      <c r="A396" t="str">
        <f>+IS_Data!C396</f>
        <v>actuals</v>
      </c>
      <c r="B396" s="91" t="str">
        <f>IF(F396="No","",IF('Summary P&amp;L'!$F$4="Libs Rollup","Libs Rollup",F396))</f>
        <v>perry_hall</v>
      </c>
      <c r="C396" t="str">
        <f>+IS_Data!A396</f>
        <v>Training/Hiring Expenses</v>
      </c>
      <c r="D396">
        <f ca="1">SUM(OFFSET(IS_Data!D396,0,(-2018+'Summary P&amp;L'!$D$6)*12+'Summary P&amp;L'!$D$1-1):OFFSET(IS_Data!D396,0,(-2018+'Summary P&amp;L'!$D$6)*12+'Summary P&amp;L'!$D$2-1))</f>
        <v>0</v>
      </c>
      <c r="E396">
        <f ca="1">SUM(OFFSET(IS_Data!D396,0,(-2018+'Summary P&amp;L'!$D$6-1)*12+'Summary P&amp;L'!$D$1-1):OFFSET(IS_Data!D396,0,(-2018+'Summary P&amp;L'!$D$6-1)*12+'Summary P&amp;L'!$D$2-1))</f>
        <v>0</v>
      </c>
      <c r="F396" s="91" t="str">
        <f>IFERROR(IF(VLOOKUP(IS_Data!B396,'Summary P&amp;L'!$Q$9:$S$15,3,FALSE)="Yes",IS_Data!B396,"No"),"No")</f>
        <v>perry_hall</v>
      </c>
    </row>
    <row r="397" spans="1:6" x14ac:dyDescent="0.5">
      <c r="A397" t="str">
        <f>+IS_Data!C397</f>
        <v>Budget</v>
      </c>
      <c r="B397" s="91" t="str">
        <f>IF(F397="No","",IF('Summary P&amp;L'!$F$4="Libs Rollup","Libs Rollup",F397))</f>
        <v>perry_hall</v>
      </c>
      <c r="C397" t="str">
        <f>+IS_Data!A397</f>
        <v>Training/Hiring Expenses</v>
      </c>
      <c r="D397">
        <f ca="1">SUM(OFFSET(IS_Data!D397,0,(-2018+'Summary P&amp;L'!$D$6)*12+'Summary P&amp;L'!$D$1-1):OFFSET(IS_Data!D397,0,(-2018+'Summary P&amp;L'!$D$6)*12+'Summary P&amp;L'!$D$2-1))</f>
        <v>500</v>
      </c>
      <c r="E397">
        <f ca="1">SUM(OFFSET(IS_Data!D397,0,(-2018+'Summary P&amp;L'!$D$6-1)*12+'Summary P&amp;L'!$D$1-1):OFFSET(IS_Data!D397,0,(-2018+'Summary P&amp;L'!$D$6-1)*12+'Summary P&amp;L'!$D$2-1))</f>
        <v>0</v>
      </c>
      <c r="F397" s="91" t="str">
        <f>IFERROR(IF(VLOOKUP(IS_Data!B397,'Summary P&amp;L'!$Q$9:$S$15,3,FALSE)="Yes",IS_Data!B397,"No"),"No")</f>
        <v>perry_hall</v>
      </c>
    </row>
    <row r="398" spans="1:6" x14ac:dyDescent="0.5">
      <c r="A398" t="str">
        <f>+IS_Data!C398</f>
        <v>budget</v>
      </c>
      <c r="B398" s="91" t="str">
        <f>IF(F398="No","",IF('Summary P&amp;L'!$F$4="Libs Rollup","Libs Rollup",F398))</f>
        <v>maple_lawn</v>
      </c>
      <c r="C398" t="str">
        <f>+IS_Data!A398</f>
        <v>Trash Removal</v>
      </c>
      <c r="D398">
        <f ca="1">SUM(OFFSET(IS_Data!D398,0,(-2018+'Summary P&amp;L'!$D$6)*12+'Summary P&amp;L'!$D$1-1):OFFSET(IS_Data!D398,0,(-2018+'Summary P&amp;L'!$D$6)*12+'Summary P&amp;L'!$D$2-1))</f>
        <v>0</v>
      </c>
      <c r="E398">
        <f ca="1">SUM(OFFSET(IS_Data!D398,0,(-2018+'Summary P&amp;L'!$D$6-1)*12+'Summary P&amp;L'!$D$1-1):OFFSET(IS_Data!D398,0,(-2018+'Summary P&amp;L'!$D$6-1)*12+'Summary P&amp;L'!$D$2-1))</f>
        <v>0</v>
      </c>
      <c r="F398" s="91" t="str">
        <f>IFERROR(IF(VLOOKUP(IS_Data!B398,'Summary P&amp;L'!$Q$9:$S$15,3,FALSE)="Yes",IS_Data!B398,"No"),"No")</f>
        <v>maple_lawn</v>
      </c>
    </row>
    <row r="399" spans="1:6" x14ac:dyDescent="0.5">
      <c r="A399" t="str">
        <f>+IS_Data!C399</f>
        <v>actuals</v>
      </c>
      <c r="B399" s="91" t="str">
        <f>IF(F399="No","",IF('Summary P&amp;L'!$F$4="Libs Rollup","Libs Rollup",F399))</f>
        <v>maple_lawn</v>
      </c>
      <c r="C399" t="str">
        <f>+IS_Data!A399</f>
        <v>Travel</v>
      </c>
      <c r="D399">
        <f ca="1">SUM(OFFSET(IS_Data!D399,0,(-2018+'Summary P&amp;L'!$D$6)*12+'Summary P&amp;L'!$D$1-1):OFFSET(IS_Data!D399,0,(-2018+'Summary P&amp;L'!$D$6)*12+'Summary P&amp;L'!$D$2-1))</f>
        <v>0</v>
      </c>
      <c r="E399">
        <f ca="1">SUM(OFFSET(IS_Data!D399,0,(-2018+'Summary P&amp;L'!$D$6-1)*12+'Summary P&amp;L'!$D$1-1):OFFSET(IS_Data!D399,0,(-2018+'Summary P&amp;L'!$D$6-1)*12+'Summary P&amp;L'!$D$2-1))</f>
        <v>0</v>
      </c>
      <c r="F399" s="91" t="str">
        <f>IFERROR(IF(VLOOKUP(IS_Data!B399,'Summary P&amp;L'!$Q$9:$S$15,3,FALSE)="Yes",IS_Data!B399,"No"),"No")</f>
        <v>maple_lawn</v>
      </c>
    </row>
    <row r="400" spans="1:6" x14ac:dyDescent="0.5">
      <c r="A400" t="str">
        <f>+IS_Data!C400</f>
        <v>budget</v>
      </c>
      <c r="B400" s="91" t="str">
        <f>IF(F400="No","",IF('Summary P&amp;L'!$F$4="Libs Rollup","Libs Rollup",F400))</f>
        <v>maple_lawn</v>
      </c>
      <c r="C400" t="str">
        <f>+IS_Data!A400</f>
        <v>Travel</v>
      </c>
      <c r="D400">
        <f ca="1">SUM(OFFSET(IS_Data!D400,0,(-2018+'Summary P&amp;L'!$D$6)*12+'Summary P&amp;L'!$D$1-1):OFFSET(IS_Data!D400,0,(-2018+'Summary P&amp;L'!$D$6)*12+'Summary P&amp;L'!$D$2-1))</f>
        <v>0</v>
      </c>
      <c r="E400">
        <f ca="1">SUM(OFFSET(IS_Data!D400,0,(-2018+'Summary P&amp;L'!$D$6-1)*12+'Summary P&amp;L'!$D$1-1):OFFSET(IS_Data!D400,0,(-2018+'Summary P&amp;L'!$D$6-1)*12+'Summary P&amp;L'!$D$2-1))</f>
        <v>0</v>
      </c>
      <c r="F400" s="91" t="str">
        <f>IFERROR(IF(VLOOKUP(IS_Data!B400,'Summary P&amp;L'!$Q$9:$S$15,3,FALSE)="Yes",IS_Data!B400,"No"),"No")</f>
        <v>maple_lawn</v>
      </c>
    </row>
    <row r="401" spans="1:6" x14ac:dyDescent="0.5">
      <c r="A401" t="str">
        <f>+IS_Data!C401</f>
        <v>actuals</v>
      </c>
      <c r="B401" s="91" t="str">
        <f>IF(F401="No","",IF('Summary P&amp;L'!$F$4="Libs Rollup","Libs Rollup",F401))</f>
        <v>perry_hall</v>
      </c>
      <c r="C401" t="str">
        <f>+IS_Data!A401</f>
        <v>Travel</v>
      </c>
      <c r="D401">
        <f ca="1">SUM(OFFSET(IS_Data!D401,0,(-2018+'Summary P&amp;L'!$D$6)*12+'Summary P&amp;L'!$D$1-1):OFFSET(IS_Data!D401,0,(-2018+'Summary P&amp;L'!$D$6)*12+'Summary P&amp;L'!$D$2-1))</f>
        <v>99</v>
      </c>
      <c r="E401">
        <f ca="1">SUM(OFFSET(IS_Data!D401,0,(-2018+'Summary P&amp;L'!$D$6-1)*12+'Summary P&amp;L'!$D$1-1):OFFSET(IS_Data!D401,0,(-2018+'Summary P&amp;L'!$D$6-1)*12+'Summary P&amp;L'!$D$2-1))</f>
        <v>0</v>
      </c>
      <c r="F401" s="91" t="str">
        <f>IFERROR(IF(VLOOKUP(IS_Data!B401,'Summary P&amp;L'!$Q$9:$S$15,3,FALSE)="Yes",IS_Data!B401,"No"),"No")</f>
        <v>perry_hall</v>
      </c>
    </row>
    <row r="402" spans="1:6" x14ac:dyDescent="0.5">
      <c r="A402" t="str">
        <f>+IS_Data!C402</f>
        <v>actuals</v>
      </c>
      <c r="B402" s="91" t="str">
        <f>IF(F402="No","",IF('Summary P&amp;L'!$F$4="Libs Rollup","Libs Rollup",F402))</f>
        <v>maple_lawn</v>
      </c>
      <c r="C402" t="str">
        <f>+IS_Data!A402</f>
        <v>Uniforms</v>
      </c>
      <c r="D402">
        <f ca="1">SUM(OFFSET(IS_Data!D402,0,(-2018+'Summary P&amp;L'!$D$6)*12+'Summary P&amp;L'!$D$1-1):OFFSET(IS_Data!D402,0,(-2018+'Summary P&amp;L'!$D$6)*12+'Summary P&amp;L'!$D$2-1))</f>
        <v>110</v>
      </c>
      <c r="E402">
        <f ca="1">SUM(OFFSET(IS_Data!D402,0,(-2018+'Summary P&amp;L'!$D$6-1)*12+'Summary P&amp;L'!$D$1-1):OFFSET(IS_Data!D402,0,(-2018+'Summary P&amp;L'!$D$6-1)*12+'Summary P&amp;L'!$D$2-1))</f>
        <v>0</v>
      </c>
      <c r="F402" s="91" t="str">
        <f>IFERROR(IF(VLOOKUP(IS_Data!B402,'Summary P&amp;L'!$Q$9:$S$15,3,FALSE)="Yes",IS_Data!B402,"No"),"No")</f>
        <v>maple_lawn</v>
      </c>
    </row>
    <row r="403" spans="1:6" x14ac:dyDescent="0.5">
      <c r="A403" t="str">
        <f>+IS_Data!C403</f>
        <v>budget</v>
      </c>
      <c r="B403" s="91" t="str">
        <f>IF(F403="No","",IF('Summary P&amp;L'!$F$4="Libs Rollup","Libs Rollup",F403))</f>
        <v>maple_lawn</v>
      </c>
      <c r="C403" t="str">
        <f>+IS_Data!A403</f>
        <v>Uniforms</v>
      </c>
      <c r="D403">
        <f ca="1">SUM(OFFSET(IS_Data!D403,0,(-2018+'Summary P&amp;L'!$D$6)*12+'Summary P&amp;L'!$D$1-1):OFFSET(IS_Data!D403,0,(-2018+'Summary P&amp;L'!$D$6)*12+'Summary P&amp;L'!$D$2-1))</f>
        <v>150</v>
      </c>
      <c r="E403">
        <f ca="1">SUM(OFFSET(IS_Data!D403,0,(-2018+'Summary P&amp;L'!$D$6-1)*12+'Summary P&amp;L'!$D$1-1):OFFSET(IS_Data!D403,0,(-2018+'Summary P&amp;L'!$D$6-1)*12+'Summary P&amp;L'!$D$2-1))</f>
        <v>0</v>
      </c>
      <c r="F403" s="91" t="str">
        <f>IFERROR(IF(VLOOKUP(IS_Data!B403,'Summary P&amp;L'!$Q$9:$S$15,3,FALSE)="Yes",IS_Data!B403,"No"),"No")</f>
        <v>maple_lawn</v>
      </c>
    </row>
    <row r="404" spans="1:6" x14ac:dyDescent="0.5">
      <c r="A404" t="str">
        <f>+IS_Data!C404</f>
        <v>actuals</v>
      </c>
      <c r="B404" s="91" t="str">
        <f>IF(F404="No","",IF('Summary P&amp;L'!$F$4="Libs Rollup","Libs Rollup",F404))</f>
        <v>perry_hall</v>
      </c>
      <c r="C404" t="str">
        <f>+IS_Data!A404</f>
        <v>Uniforms</v>
      </c>
      <c r="D404">
        <f ca="1">SUM(OFFSET(IS_Data!D404,0,(-2018+'Summary P&amp;L'!$D$6)*12+'Summary P&amp;L'!$D$1-1):OFFSET(IS_Data!D404,0,(-2018+'Summary P&amp;L'!$D$6)*12+'Summary P&amp;L'!$D$2-1))</f>
        <v>0</v>
      </c>
      <c r="E404">
        <f ca="1">SUM(OFFSET(IS_Data!D404,0,(-2018+'Summary P&amp;L'!$D$6-1)*12+'Summary P&amp;L'!$D$1-1):OFFSET(IS_Data!D404,0,(-2018+'Summary P&amp;L'!$D$6-1)*12+'Summary P&amp;L'!$D$2-1))</f>
        <v>0</v>
      </c>
      <c r="F404" s="91" t="str">
        <f>IFERROR(IF(VLOOKUP(IS_Data!B404,'Summary P&amp;L'!$Q$9:$S$15,3,FALSE)="Yes",IS_Data!B404,"No"),"No")</f>
        <v>perry_hall</v>
      </c>
    </row>
    <row r="405" spans="1:6" x14ac:dyDescent="0.5">
      <c r="A405" t="str">
        <f>+IS_Data!C405</f>
        <v>Budget</v>
      </c>
      <c r="B405" s="91" t="str">
        <f>IF(F405="No","",IF('Summary P&amp;L'!$F$4="Libs Rollup","Libs Rollup",F405))</f>
        <v>perry_hall</v>
      </c>
      <c r="C405" t="str">
        <f>+IS_Data!A405</f>
        <v>Uniforms</v>
      </c>
      <c r="D405">
        <f ca="1">SUM(OFFSET(IS_Data!D405,0,(-2018+'Summary P&amp;L'!$D$6)*12+'Summary P&amp;L'!$D$1-1):OFFSET(IS_Data!D405,0,(-2018+'Summary P&amp;L'!$D$6)*12+'Summary P&amp;L'!$D$2-1))</f>
        <v>250</v>
      </c>
      <c r="E405">
        <f ca="1">SUM(OFFSET(IS_Data!D405,0,(-2018+'Summary P&amp;L'!$D$6-1)*12+'Summary P&amp;L'!$D$1-1):OFFSET(IS_Data!D405,0,(-2018+'Summary P&amp;L'!$D$6-1)*12+'Summary P&amp;L'!$D$2-1))</f>
        <v>0</v>
      </c>
      <c r="F405" s="91" t="str">
        <f>IFERROR(IF(VLOOKUP(IS_Data!B405,'Summary P&amp;L'!$Q$9:$S$15,3,FALSE)="Yes",IS_Data!B405,"No"),"No")</f>
        <v>perry_hall</v>
      </c>
    </row>
    <row r="406" spans="1:6" x14ac:dyDescent="0.5">
      <c r="A406" t="str">
        <f>+IS_Data!C406</f>
        <v>actuals</v>
      </c>
      <c r="B406" s="91" t="str">
        <f>IF(F406="No","",IF('Summary P&amp;L'!$F$4="Libs Rollup","Libs Rollup",F406))</f>
        <v>maple_lawn</v>
      </c>
      <c r="C406" t="str">
        <f>+IS_Data!A406</f>
        <v>Vehicle Expenses</v>
      </c>
      <c r="D406">
        <f ca="1">SUM(OFFSET(IS_Data!D406,0,(-2018+'Summary P&amp;L'!$D$6)*12+'Summary P&amp;L'!$D$1-1):OFFSET(IS_Data!D406,0,(-2018+'Summary P&amp;L'!$D$6)*12+'Summary P&amp;L'!$D$2-1))</f>
        <v>103</v>
      </c>
      <c r="E406">
        <f ca="1">SUM(OFFSET(IS_Data!D406,0,(-2018+'Summary P&amp;L'!$D$6-1)*12+'Summary P&amp;L'!$D$1-1):OFFSET(IS_Data!D406,0,(-2018+'Summary P&amp;L'!$D$6-1)*12+'Summary P&amp;L'!$D$2-1))</f>
        <v>66</v>
      </c>
      <c r="F406" s="91" t="str">
        <f>IFERROR(IF(VLOOKUP(IS_Data!B406,'Summary P&amp;L'!$Q$9:$S$15,3,FALSE)="Yes",IS_Data!B406,"No"),"No")</f>
        <v>maple_lawn</v>
      </c>
    </row>
    <row r="407" spans="1:6" x14ac:dyDescent="0.5">
      <c r="A407" t="str">
        <f>+IS_Data!C407</f>
        <v>actuals</v>
      </c>
      <c r="B407" s="91" t="str">
        <f>IF(F407="No","",IF('Summary P&amp;L'!$F$4="Libs Rollup","Libs Rollup",F407))</f>
        <v>perry_hall</v>
      </c>
      <c r="C407" t="str">
        <f>+IS_Data!A407</f>
        <v>Vehicle Expenses</v>
      </c>
      <c r="D407">
        <f ca="1">SUM(OFFSET(IS_Data!D407,0,(-2018+'Summary P&amp;L'!$D$6)*12+'Summary P&amp;L'!$D$1-1):OFFSET(IS_Data!D407,0,(-2018+'Summary P&amp;L'!$D$6)*12+'Summary P&amp;L'!$D$2-1))</f>
        <v>1194</v>
      </c>
      <c r="E407">
        <f ca="1">SUM(OFFSET(IS_Data!D407,0,(-2018+'Summary P&amp;L'!$D$6-1)*12+'Summary P&amp;L'!$D$1-1):OFFSET(IS_Data!D407,0,(-2018+'Summary P&amp;L'!$D$6-1)*12+'Summary P&amp;L'!$D$2-1))</f>
        <v>1403</v>
      </c>
      <c r="F407" s="91" t="str">
        <f>IFERROR(IF(VLOOKUP(IS_Data!B407,'Summary P&amp;L'!$Q$9:$S$15,3,FALSE)="Yes",IS_Data!B407,"No"),"No")</f>
        <v>perry_hall</v>
      </c>
    </row>
    <row r="408" spans="1:6" x14ac:dyDescent="0.5">
      <c r="A408" t="str">
        <f>+IS_Data!C408</f>
        <v>actuals</v>
      </c>
      <c r="B408" s="91" t="str">
        <f>IF(F408="No","",IF('Summary P&amp;L'!$F$4="Libs Rollup","Libs Rollup",F408))</f>
        <v>maple_lawn</v>
      </c>
      <c r="C408" t="str">
        <f>+IS_Data!A408</f>
        <v>Water/Sewer</v>
      </c>
      <c r="D408">
        <f ca="1">SUM(OFFSET(IS_Data!D408,0,(-2018+'Summary P&amp;L'!$D$6)*12+'Summary P&amp;L'!$D$1-1):OFFSET(IS_Data!D408,0,(-2018+'Summary P&amp;L'!$D$6)*12+'Summary P&amp;L'!$D$2-1))</f>
        <v>830</v>
      </c>
      <c r="E408">
        <f ca="1">SUM(OFFSET(IS_Data!D408,0,(-2018+'Summary P&amp;L'!$D$6-1)*12+'Summary P&amp;L'!$D$1-1):OFFSET(IS_Data!D408,0,(-2018+'Summary P&amp;L'!$D$6-1)*12+'Summary P&amp;L'!$D$2-1))</f>
        <v>0</v>
      </c>
      <c r="F408" s="91" t="str">
        <f>IFERROR(IF(VLOOKUP(IS_Data!B408,'Summary P&amp;L'!$Q$9:$S$15,3,FALSE)="Yes",IS_Data!B408,"No"),"No")</f>
        <v>maple_lawn</v>
      </c>
    </row>
    <row r="409" spans="1:6" x14ac:dyDescent="0.5">
      <c r="A409" t="str">
        <f>+IS_Data!C409</f>
        <v>budget</v>
      </c>
      <c r="B409" s="91" t="str">
        <f>IF(F409="No","",IF('Summary P&amp;L'!$F$4="Libs Rollup","Libs Rollup",F409))</f>
        <v>maple_lawn</v>
      </c>
      <c r="C409" t="str">
        <f>+IS_Data!A409</f>
        <v>Water/Sewer</v>
      </c>
      <c r="D409">
        <f ca="1">SUM(OFFSET(IS_Data!D409,0,(-2018+'Summary P&amp;L'!$D$6)*12+'Summary P&amp;L'!$D$1-1):OFFSET(IS_Data!D409,0,(-2018+'Summary P&amp;L'!$D$6)*12+'Summary P&amp;L'!$D$2-1))</f>
        <v>600</v>
      </c>
      <c r="E409">
        <f ca="1">SUM(OFFSET(IS_Data!D409,0,(-2018+'Summary P&amp;L'!$D$6-1)*12+'Summary P&amp;L'!$D$1-1):OFFSET(IS_Data!D409,0,(-2018+'Summary P&amp;L'!$D$6-1)*12+'Summary P&amp;L'!$D$2-1))</f>
        <v>0</v>
      </c>
      <c r="F409" s="91" t="str">
        <f>IFERROR(IF(VLOOKUP(IS_Data!B409,'Summary P&amp;L'!$Q$9:$S$15,3,FALSE)="Yes",IS_Data!B409,"No"),"No")</f>
        <v>maple_lawn</v>
      </c>
    </row>
    <row r="410" spans="1:6" x14ac:dyDescent="0.5">
      <c r="A410" t="str">
        <f>+IS_Data!C410</f>
        <v>actuals</v>
      </c>
      <c r="B410" s="91" t="str">
        <f>IF(F410="No","",IF('Summary P&amp;L'!$F$4="Libs Rollup","Libs Rollup",F410))</f>
        <v>perry_hall</v>
      </c>
      <c r="C410" t="str">
        <f>+IS_Data!A410</f>
        <v>Water/Sewer</v>
      </c>
      <c r="D410">
        <f ca="1">SUM(OFFSET(IS_Data!D410,0,(-2018+'Summary P&amp;L'!$D$6)*12+'Summary P&amp;L'!$D$1-1):OFFSET(IS_Data!D410,0,(-2018+'Summary P&amp;L'!$D$6)*12+'Summary P&amp;L'!$D$2-1))</f>
        <v>740</v>
      </c>
      <c r="E410">
        <f ca="1">SUM(OFFSET(IS_Data!D410,0,(-2018+'Summary P&amp;L'!$D$6-1)*12+'Summary P&amp;L'!$D$1-1):OFFSET(IS_Data!D410,0,(-2018+'Summary P&amp;L'!$D$6-1)*12+'Summary P&amp;L'!$D$2-1))</f>
        <v>810</v>
      </c>
      <c r="F410" s="91" t="str">
        <f>IFERROR(IF(VLOOKUP(IS_Data!B410,'Summary P&amp;L'!$Q$9:$S$15,3,FALSE)="Yes",IS_Data!B410,"No"),"No")</f>
        <v>perry_hall</v>
      </c>
    </row>
    <row r="411" spans="1:6" x14ac:dyDescent="0.5">
      <c r="A411" t="str">
        <f>+IS_Data!C411</f>
        <v>Budget</v>
      </c>
      <c r="B411" s="91" t="str">
        <f>IF(F411="No","",IF('Summary P&amp;L'!$F$4="Libs Rollup","Libs Rollup",F411))</f>
        <v>perry_hall</v>
      </c>
      <c r="C411" t="str">
        <f>+IS_Data!A411</f>
        <v>Water/Sewer</v>
      </c>
      <c r="D411">
        <f ca="1">SUM(OFFSET(IS_Data!D411,0,(-2018+'Summary P&amp;L'!$D$6)*12+'Summary P&amp;L'!$D$1-1):OFFSET(IS_Data!D411,0,(-2018+'Summary P&amp;L'!$D$6)*12+'Summary P&amp;L'!$D$2-1))</f>
        <v>275</v>
      </c>
      <c r="E411">
        <f ca="1">SUM(OFFSET(IS_Data!D411,0,(-2018+'Summary P&amp;L'!$D$6-1)*12+'Summary P&amp;L'!$D$1-1):OFFSET(IS_Data!D411,0,(-2018+'Summary P&amp;L'!$D$6-1)*12+'Summary P&amp;L'!$D$2-1))</f>
        <v>0</v>
      </c>
      <c r="F411" s="91" t="str">
        <f>IFERROR(IF(VLOOKUP(IS_Data!B411,'Summary P&amp;L'!$Q$9:$S$15,3,FALSE)="Yes",IS_Data!B411,"No"),"No")</f>
        <v>perry_hall</v>
      </c>
    </row>
    <row r="412" spans="1:6" x14ac:dyDescent="0.5">
      <c r="A412" t="str">
        <f>+IS_Data!C412</f>
        <v>actuals</v>
      </c>
      <c r="B412" s="91" t="str">
        <f>IF(F412="No","",IF('Summary P&amp;L'!$F$4="Libs Rollup","Libs Rollup",F412))</f>
        <v>maple_lawn</v>
      </c>
      <c r="C412" t="str">
        <f>+IS_Data!A412</f>
        <v>Window Cleaning</v>
      </c>
      <c r="D412">
        <f ca="1">SUM(OFFSET(IS_Data!D412,0,(-2018+'Summary P&amp;L'!$D$6)*12+'Summary P&amp;L'!$D$1-1):OFFSET(IS_Data!D412,0,(-2018+'Summary P&amp;L'!$D$6)*12+'Summary P&amp;L'!$D$2-1))</f>
        <v>0</v>
      </c>
      <c r="E412">
        <f ca="1">SUM(OFFSET(IS_Data!D412,0,(-2018+'Summary P&amp;L'!$D$6-1)*12+'Summary P&amp;L'!$D$1-1):OFFSET(IS_Data!D412,0,(-2018+'Summary P&amp;L'!$D$6-1)*12+'Summary P&amp;L'!$D$2-1))</f>
        <v>250</v>
      </c>
      <c r="F412" s="91" t="str">
        <f>IFERROR(IF(VLOOKUP(IS_Data!B412,'Summary P&amp;L'!$Q$9:$S$15,3,FALSE)="Yes",IS_Data!B412,"No"),"No")</f>
        <v>maple_lawn</v>
      </c>
    </row>
    <row r="413" spans="1:6" x14ac:dyDescent="0.5">
      <c r="A413" t="str">
        <f>+IS_Data!C413</f>
        <v>budget</v>
      </c>
      <c r="B413" s="91" t="str">
        <f>IF(F413="No","",IF('Summary P&amp;L'!$F$4="Libs Rollup","Libs Rollup",F413))</f>
        <v>maple_lawn</v>
      </c>
      <c r="C413" t="str">
        <f>+IS_Data!A413</f>
        <v>Window Cleaning</v>
      </c>
      <c r="D413">
        <f ca="1">SUM(OFFSET(IS_Data!D413,0,(-2018+'Summary P&amp;L'!$D$6)*12+'Summary P&amp;L'!$D$1-1):OFFSET(IS_Data!D413,0,(-2018+'Summary P&amp;L'!$D$6)*12+'Summary P&amp;L'!$D$2-1))</f>
        <v>100</v>
      </c>
      <c r="E413">
        <f ca="1">SUM(OFFSET(IS_Data!D413,0,(-2018+'Summary P&amp;L'!$D$6-1)*12+'Summary P&amp;L'!$D$1-1):OFFSET(IS_Data!D413,0,(-2018+'Summary P&amp;L'!$D$6-1)*12+'Summary P&amp;L'!$D$2-1))</f>
        <v>0</v>
      </c>
      <c r="F413" s="91" t="str">
        <f>IFERROR(IF(VLOOKUP(IS_Data!B413,'Summary P&amp;L'!$Q$9:$S$15,3,FALSE)="Yes",IS_Data!B413,"No"),"No")</f>
        <v>maple_lawn</v>
      </c>
    </row>
    <row r="414" spans="1:6" x14ac:dyDescent="0.5">
      <c r="A414" t="str">
        <f>+IS_Data!C414</f>
        <v>actuals</v>
      </c>
      <c r="B414" s="91" t="str">
        <f>IF(F414="No","",IF('Summary P&amp;L'!$F$4="Libs Rollup","Libs Rollup",F414))</f>
        <v>perry_hall</v>
      </c>
      <c r="C414" t="str">
        <f>+IS_Data!A414</f>
        <v>Window Cleaning</v>
      </c>
      <c r="D414">
        <f ca="1">SUM(OFFSET(IS_Data!D414,0,(-2018+'Summary P&amp;L'!$D$6)*12+'Summary P&amp;L'!$D$1-1):OFFSET(IS_Data!D414,0,(-2018+'Summary P&amp;L'!$D$6)*12+'Summary P&amp;L'!$D$2-1))</f>
        <v>248</v>
      </c>
      <c r="E414">
        <f ca="1">SUM(OFFSET(IS_Data!D414,0,(-2018+'Summary P&amp;L'!$D$6-1)*12+'Summary P&amp;L'!$D$1-1):OFFSET(IS_Data!D414,0,(-2018+'Summary P&amp;L'!$D$6-1)*12+'Summary P&amp;L'!$D$2-1))</f>
        <v>130</v>
      </c>
      <c r="F414" s="91" t="str">
        <f>IFERROR(IF(VLOOKUP(IS_Data!B414,'Summary P&amp;L'!$Q$9:$S$15,3,FALSE)="Yes",IS_Data!B414,"No"),"No")</f>
        <v>perry_hall</v>
      </c>
    </row>
    <row r="415" spans="1:6" x14ac:dyDescent="0.5">
      <c r="A415" t="str">
        <f>+IS_Data!C415</f>
        <v>Budget</v>
      </c>
      <c r="B415" s="91" t="str">
        <f>IF(F415="No","",IF('Summary P&amp;L'!$F$4="Libs Rollup","Libs Rollup",F415))</f>
        <v>perry_hall</v>
      </c>
      <c r="C415" t="str">
        <f>+IS_Data!A415</f>
        <v>Window Cleaning</v>
      </c>
      <c r="D415">
        <f ca="1">SUM(OFFSET(IS_Data!D415,0,(-2018+'Summary P&amp;L'!$D$6)*12+'Summary P&amp;L'!$D$1-1):OFFSET(IS_Data!D415,0,(-2018+'Summary P&amp;L'!$D$6)*12+'Summary P&amp;L'!$D$2-1))</f>
        <v>130</v>
      </c>
      <c r="E415">
        <f ca="1">SUM(OFFSET(IS_Data!D415,0,(-2018+'Summary P&amp;L'!$D$6-1)*12+'Summary P&amp;L'!$D$1-1):OFFSET(IS_Data!D415,0,(-2018+'Summary P&amp;L'!$D$6-1)*12+'Summary P&amp;L'!$D$2-1))</f>
        <v>0</v>
      </c>
      <c r="F415" s="91" t="str">
        <f>IFERROR(IF(VLOOKUP(IS_Data!B415,'Summary P&amp;L'!$Q$9:$S$15,3,FALSE)="Yes",IS_Data!B415,"No"),"No")</f>
        <v>perry_hall</v>
      </c>
    </row>
    <row r="416" spans="1:6" x14ac:dyDescent="0.5">
      <c r="A416" t="str">
        <f>+IS_Data!C416</f>
        <v>Actuals</v>
      </c>
      <c r="B416" s="91" t="str">
        <f>IF(F416="No","",IF('Summary P&amp;L'!$F$4="Libs Rollup","Libs Rollup",F416))</f>
        <v>maple_lawn</v>
      </c>
      <c r="C416" t="str">
        <f>+IS_Data!A416</f>
        <v>Wine</v>
      </c>
      <c r="D416">
        <f ca="1">SUM(OFFSET(IS_Data!D416,0,(-2018+'Summary P&amp;L'!$D$6)*12+'Summary P&amp;L'!$D$1-1):OFFSET(IS_Data!D416,0,(-2018+'Summary P&amp;L'!$D$6)*12+'Summary P&amp;L'!$D$2-1))</f>
        <v>-17146</v>
      </c>
      <c r="E416">
        <f ca="1">SUM(OFFSET(IS_Data!D416,0,(-2018+'Summary P&amp;L'!$D$6-1)*12+'Summary P&amp;L'!$D$1-1):OFFSET(IS_Data!D416,0,(-2018+'Summary P&amp;L'!$D$6-1)*12+'Summary P&amp;L'!$D$2-1))</f>
        <v>0</v>
      </c>
      <c r="F416" s="91" t="str">
        <f>IFERROR(IF(VLOOKUP(IS_Data!B416,'Summary P&amp;L'!$Q$9:$S$15,3,FALSE)="Yes",IS_Data!B416,"No"),"No")</f>
        <v>maple_lawn</v>
      </c>
    </row>
    <row r="417" spans="1:6" x14ac:dyDescent="0.5">
      <c r="A417" t="str">
        <f>+IS_Data!C417</f>
        <v>Budget</v>
      </c>
      <c r="B417" s="91" t="str">
        <f>IF(F417="No","",IF('Summary P&amp;L'!$F$4="Libs Rollup","Libs Rollup",F417))</f>
        <v>maple_lawn</v>
      </c>
      <c r="C417" t="str">
        <f>+IS_Data!A417</f>
        <v>Wine</v>
      </c>
      <c r="D417">
        <f ca="1">SUM(OFFSET(IS_Data!D417,0,(-2018+'Summary P&amp;L'!$D$6)*12+'Summary P&amp;L'!$D$1-1):OFFSET(IS_Data!D417,0,(-2018+'Summary P&amp;L'!$D$6)*12+'Summary P&amp;L'!$D$2-1))</f>
        <v>-15568.6875</v>
      </c>
      <c r="E417">
        <f ca="1">SUM(OFFSET(IS_Data!D417,0,(-2018+'Summary P&amp;L'!$D$6-1)*12+'Summary P&amp;L'!$D$1-1):OFFSET(IS_Data!D417,0,(-2018+'Summary P&amp;L'!$D$6-1)*12+'Summary P&amp;L'!$D$2-1))</f>
        <v>0</v>
      </c>
      <c r="F417" s="91" t="str">
        <f>IFERROR(IF(VLOOKUP(IS_Data!B417,'Summary P&amp;L'!$Q$9:$S$15,3,FALSE)="Yes",IS_Data!B417,"No"),"No")</f>
        <v>maple_lawn</v>
      </c>
    </row>
    <row r="418" spans="1:6" x14ac:dyDescent="0.5">
      <c r="A418" t="str">
        <f>+IS_Data!C418</f>
        <v>Q2 Forecast</v>
      </c>
      <c r="B418" s="91" t="str">
        <f>IF(F418="No","",IF('Summary P&amp;L'!$F$4="Libs Rollup","Libs Rollup",F418))</f>
        <v>maple_lawn</v>
      </c>
      <c r="C418" t="str">
        <f>+IS_Data!A418</f>
        <v>Wine</v>
      </c>
      <c r="D418">
        <f ca="1">SUM(OFFSET(IS_Data!D418,0,(-2018+'Summary P&amp;L'!$D$6)*12+'Summary P&amp;L'!$D$1-1):OFFSET(IS_Data!D418,0,(-2018+'Summary P&amp;L'!$D$6)*12+'Summary P&amp;L'!$D$2-1))</f>
        <v>-17146</v>
      </c>
      <c r="E418">
        <f ca="1">SUM(OFFSET(IS_Data!D418,0,(-2018+'Summary P&amp;L'!$D$6-1)*12+'Summary P&amp;L'!$D$1-1):OFFSET(IS_Data!D418,0,(-2018+'Summary P&amp;L'!$D$6-1)*12+'Summary P&amp;L'!$D$2-1))</f>
        <v>0</v>
      </c>
      <c r="F418" s="91" t="str">
        <f>IFERROR(IF(VLOOKUP(IS_Data!B418,'Summary P&amp;L'!$Q$9:$S$15,3,FALSE)="Yes",IS_Data!B418,"No"),"No")</f>
        <v>maple_lawn</v>
      </c>
    </row>
    <row r="419" spans="1:6" x14ac:dyDescent="0.5">
      <c r="A419" t="str">
        <f>+IS_Data!C419</f>
        <v>Q3 Forecast</v>
      </c>
      <c r="B419" s="91" t="str">
        <f>IF(F419="No","",IF('Summary P&amp;L'!$F$4="Libs Rollup","Libs Rollup",F419))</f>
        <v>maple_lawn</v>
      </c>
      <c r="C419" t="str">
        <f>+IS_Data!A419</f>
        <v>Wine</v>
      </c>
      <c r="D419">
        <f ca="1">SUM(OFFSET(IS_Data!D419,0,(-2018+'Summary P&amp;L'!$D$6)*12+'Summary P&amp;L'!$D$1-1):OFFSET(IS_Data!D419,0,(-2018+'Summary P&amp;L'!$D$6)*12+'Summary P&amp;L'!$D$2-1))</f>
        <v>-17146</v>
      </c>
      <c r="E419">
        <f ca="1">SUM(OFFSET(IS_Data!D419,0,(-2018+'Summary P&amp;L'!$D$6-1)*12+'Summary P&amp;L'!$D$1-1):OFFSET(IS_Data!D419,0,(-2018+'Summary P&amp;L'!$D$6-1)*12+'Summary P&amp;L'!$D$2-1))</f>
        <v>0</v>
      </c>
      <c r="F419" s="91" t="str">
        <f>IFERROR(IF(VLOOKUP(IS_Data!B419,'Summary P&amp;L'!$Q$9:$S$15,3,FALSE)="Yes",IS_Data!B419,"No"),"No")</f>
        <v>maple_lawn</v>
      </c>
    </row>
    <row r="420" spans="1:6" x14ac:dyDescent="0.5">
      <c r="A420" t="str">
        <f>+IS_Data!C420</f>
        <v>Q4 Forecast</v>
      </c>
      <c r="B420" s="91" t="str">
        <f>IF(F420="No","",IF('Summary P&amp;L'!$F$4="Libs Rollup","Libs Rollup",F420))</f>
        <v>maple_lawn</v>
      </c>
      <c r="C420" t="str">
        <f>+IS_Data!A420</f>
        <v>Wine</v>
      </c>
      <c r="D420">
        <f ca="1">SUM(OFFSET(IS_Data!D420,0,(-2018+'Summary P&amp;L'!$D$6)*12+'Summary P&amp;L'!$D$1-1):OFFSET(IS_Data!D420,0,(-2018+'Summary P&amp;L'!$D$6)*12+'Summary P&amp;L'!$D$2-1))</f>
        <v>-17146</v>
      </c>
      <c r="E420">
        <f ca="1">SUM(OFFSET(IS_Data!D420,0,(-2018+'Summary P&amp;L'!$D$6-1)*12+'Summary P&amp;L'!$D$1-1):OFFSET(IS_Data!D420,0,(-2018+'Summary P&amp;L'!$D$6-1)*12+'Summary P&amp;L'!$D$2-1))</f>
        <v>0</v>
      </c>
      <c r="F420" s="91" t="str">
        <f>IFERROR(IF(VLOOKUP(IS_Data!B420,'Summary P&amp;L'!$Q$9:$S$15,3,FALSE)="Yes",IS_Data!B420,"No"),"No")</f>
        <v>maple_lawn</v>
      </c>
    </row>
    <row r="421" spans="1:6" x14ac:dyDescent="0.5">
      <c r="A421" t="str">
        <f>+IS_Data!C421</f>
        <v>Actuals</v>
      </c>
      <c r="B421" s="91" t="str">
        <f>IF(F421="No","",IF('Summary P&amp;L'!$F$4="Libs Rollup","Libs Rollup",F421))</f>
        <v>perry_hall</v>
      </c>
      <c r="C421" t="str">
        <f>+IS_Data!A421</f>
        <v>Wine</v>
      </c>
      <c r="D421">
        <f ca="1">SUM(OFFSET(IS_Data!D421,0,(-2018+'Summary P&amp;L'!$D$6)*12+'Summary P&amp;L'!$D$1-1):OFFSET(IS_Data!D421,0,(-2018+'Summary P&amp;L'!$D$6)*12+'Summary P&amp;L'!$D$2-1))</f>
        <v>-20327</v>
      </c>
      <c r="E421">
        <f ca="1">SUM(OFFSET(IS_Data!D421,0,(-2018+'Summary P&amp;L'!$D$6-1)*12+'Summary P&amp;L'!$D$1-1):OFFSET(IS_Data!D421,0,(-2018+'Summary P&amp;L'!$D$6-1)*12+'Summary P&amp;L'!$D$2-1))</f>
        <v>0</v>
      </c>
      <c r="F421" s="91" t="str">
        <f>IFERROR(IF(VLOOKUP(IS_Data!B421,'Summary P&amp;L'!$Q$9:$S$15,3,FALSE)="Yes",IS_Data!B421,"No"),"No")</f>
        <v>perry_hall</v>
      </c>
    </row>
    <row r="422" spans="1:6" x14ac:dyDescent="0.5">
      <c r="A422" t="str">
        <f>+IS_Data!C422</f>
        <v>Budget</v>
      </c>
      <c r="B422" s="91" t="str">
        <f>IF(F422="No","",IF('Summary P&amp;L'!$F$4="Libs Rollup","Libs Rollup",F422))</f>
        <v>perry_hall</v>
      </c>
      <c r="C422" t="str">
        <f>+IS_Data!A422</f>
        <v>Wine</v>
      </c>
      <c r="D422">
        <f ca="1">SUM(OFFSET(IS_Data!D422,0,(-2018+'Summary P&amp;L'!$D$6)*12+'Summary P&amp;L'!$D$1-1):OFFSET(IS_Data!D422,0,(-2018+'Summary P&amp;L'!$D$6)*12+'Summary P&amp;L'!$D$2-1))</f>
        <v>-17167.395</v>
      </c>
      <c r="E422">
        <f ca="1">SUM(OFFSET(IS_Data!D422,0,(-2018+'Summary P&amp;L'!$D$6-1)*12+'Summary P&amp;L'!$D$1-1):OFFSET(IS_Data!D422,0,(-2018+'Summary P&amp;L'!$D$6-1)*12+'Summary P&amp;L'!$D$2-1))</f>
        <v>0</v>
      </c>
      <c r="F422" s="91" t="str">
        <f>IFERROR(IF(VLOOKUP(IS_Data!B422,'Summary P&amp;L'!$Q$9:$S$15,3,FALSE)="Yes",IS_Data!B422,"No"),"No")</f>
        <v>perry_hall</v>
      </c>
    </row>
    <row r="423" spans="1:6" x14ac:dyDescent="0.5">
      <c r="A423" t="str">
        <f>+IS_Data!C423</f>
        <v>Q2 Forecast</v>
      </c>
      <c r="B423" s="91" t="str">
        <f>IF(F423="No","",IF('Summary P&amp;L'!$F$4="Libs Rollup","Libs Rollup",F423))</f>
        <v>perry_hall</v>
      </c>
      <c r="C423" t="str">
        <f>+IS_Data!A423</f>
        <v>Wine</v>
      </c>
      <c r="D423">
        <f ca="1">SUM(OFFSET(IS_Data!D423,0,(-2018+'Summary P&amp;L'!$D$6)*12+'Summary P&amp;L'!$D$1-1):OFFSET(IS_Data!D423,0,(-2018+'Summary P&amp;L'!$D$6)*12+'Summary P&amp;L'!$D$2-1))</f>
        <v>-20327</v>
      </c>
      <c r="E423">
        <f ca="1">SUM(OFFSET(IS_Data!D423,0,(-2018+'Summary P&amp;L'!$D$6-1)*12+'Summary P&amp;L'!$D$1-1):OFFSET(IS_Data!D423,0,(-2018+'Summary P&amp;L'!$D$6-1)*12+'Summary P&amp;L'!$D$2-1))</f>
        <v>0</v>
      </c>
      <c r="F423" s="91" t="str">
        <f>IFERROR(IF(VLOOKUP(IS_Data!B423,'Summary P&amp;L'!$Q$9:$S$15,3,FALSE)="Yes",IS_Data!B423,"No"),"No")</f>
        <v>perry_hall</v>
      </c>
    </row>
    <row r="424" spans="1:6" x14ac:dyDescent="0.5">
      <c r="A424" t="str">
        <f>+IS_Data!C424</f>
        <v>Q3 Forecast</v>
      </c>
      <c r="B424" s="91" t="str">
        <f>IF(F424="No","",IF('Summary P&amp;L'!$F$4="Libs Rollup","Libs Rollup",F424))</f>
        <v>perry_hall</v>
      </c>
      <c r="C424" t="str">
        <f>+IS_Data!A424</f>
        <v>Wine</v>
      </c>
      <c r="D424">
        <f ca="1">SUM(OFFSET(IS_Data!D424,0,(-2018+'Summary P&amp;L'!$D$6)*12+'Summary P&amp;L'!$D$1-1):OFFSET(IS_Data!D424,0,(-2018+'Summary P&amp;L'!$D$6)*12+'Summary P&amp;L'!$D$2-1))</f>
        <v>-20327</v>
      </c>
      <c r="E424">
        <f ca="1">SUM(OFFSET(IS_Data!D424,0,(-2018+'Summary P&amp;L'!$D$6-1)*12+'Summary P&amp;L'!$D$1-1):OFFSET(IS_Data!D424,0,(-2018+'Summary P&amp;L'!$D$6-1)*12+'Summary P&amp;L'!$D$2-1))</f>
        <v>0</v>
      </c>
      <c r="F424" s="91" t="str">
        <f>IFERROR(IF(VLOOKUP(IS_Data!B424,'Summary P&amp;L'!$Q$9:$S$15,3,FALSE)="Yes",IS_Data!B424,"No"),"No")</f>
        <v>perry_hall</v>
      </c>
    </row>
    <row r="425" spans="1:6" x14ac:dyDescent="0.5">
      <c r="A425" t="str">
        <f>+IS_Data!C425</f>
        <v>Q4 Forecast</v>
      </c>
      <c r="B425" s="91" t="str">
        <f>IF(F425="No","",IF('Summary P&amp;L'!$F$4="Libs Rollup","Libs Rollup",F425))</f>
        <v>perry_hall</v>
      </c>
      <c r="C425" t="str">
        <f>+IS_Data!A425</f>
        <v>Wine</v>
      </c>
      <c r="D425">
        <f ca="1">SUM(OFFSET(IS_Data!D425,0,(-2018+'Summary P&amp;L'!$D$6)*12+'Summary P&amp;L'!$D$1-1):OFFSET(IS_Data!D425,0,(-2018+'Summary P&amp;L'!$D$6)*12+'Summary P&amp;L'!$D$2-1))</f>
        <v>-20327</v>
      </c>
      <c r="E425">
        <f ca="1">SUM(OFFSET(IS_Data!D425,0,(-2018+'Summary P&amp;L'!$D$6-1)*12+'Summary P&amp;L'!$D$1-1):OFFSET(IS_Data!D425,0,(-2018+'Summary P&amp;L'!$D$6-1)*12+'Summary P&amp;L'!$D$2-1))</f>
        <v>0</v>
      </c>
      <c r="F425" s="91" t="str">
        <f>IFERROR(IF(VLOOKUP(IS_Data!B425,'Summary P&amp;L'!$Q$9:$S$15,3,FALSE)="Yes",IS_Data!B425,"No"),"No")</f>
        <v>perry_hall</v>
      </c>
    </row>
    <row r="426" spans="1:6" x14ac:dyDescent="0.5">
      <c r="A426">
        <f>+IS_Data!C426</f>
        <v>0</v>
      </c>
      <c r="B426" s="91" t="str">
        <f>IF(F426="No","",IF('Summary P&amp;L'!$F$4="Libs Rollup","Libs Rollup",F426))</f>
        <v/>
      </c>
      <c r="C426">
        <f>+IS_Data!A426</f>
        <v>0</v>
      </c>
      <c r="D426">
        <f ca="1">SUM(OFFSET(IS_Data!D426,0,(-2018+'Summary P&amp;L'!$D$6)*12+'Summary P&amp;L'!$D$1-1):OFFSET(IS_Data!D426,0,(-2018+'Summary P&amp;L'!$D$6)*12+'Summary P&amp;L'!$D$2-1))</f>
        <v>0</v>
      </c>
      <c r="E426">
        <f ca="1">SUM(OFFSET(IS_Data!D426,0,(-2018+'Summary P&amp;L'!$D$6-1)*12+'Summary P&amp;L'!$D$1-1):OFFSET(IS_Data!D426,0,(-2018+'Summary P&amp;L'!$D$6-1)*12+'Summary P&amp;L'!$D$2-1))</f>
        <v>0</v>
      </c>
      <c r="F426" s="91" t="str">
        <f>IFERROR(IF(VLOOKUP(IS_Data!B426,'Summary P&amp;L'!$Q$9:$S$15,3,FALSE)="Yes",IS_Data!B426,"No"),"No")</f>
        <v>No</v>
      </c>
    </row>
    <row r="427" spans="1:6" x14ac:dyDescent="0.5">
      <c r="A427">
        <f>+IS_Data!C427</f>
        <v>0</v>
      </c>
      <c r="B427" s="91" t="str">
        <f>IF(F427="No","",IF('Summary P&amp;L'!$F$4="Libs Rollup","Libs Rollup",F427))</f>
        <v/>
      </c>
      <c r="C427">
        <f>+IS_Data!A427</f>
        <v>0</v>
      </c>
      <c r="D427">
        <f ca="1">SUM(OFFSET(IS_Data!D427,0,(-2018+'Summary P&amp;L'!$D$6)*12+'Summary P&amp;L'!$D$1-1):OFFSET(IS_Data!D427,0,(-2018+'Summary P&amp;L'!$D$6)*12+'Summary P&amp;L'!$D$2-1))</f>
        <v>0</v>
      </c>
      <c r="E427">
        <f ca="1">SUM(OFFSET(IS_Data!D427,0,(-2018+'Summary P&amp;L'!$D$6-1)*12+'Summary P&amp;L'!$D$1-1):OFFSET(IS_Data!D427,0,(-2018+'Summary P&amp;L'!$D$6-1)*12+'Summary P&amp;L'!$D$2-1))</f>
        <v>0</v>
      </c>
      <c r="F427" s="91" t="str">
        <f>IFERROR(IF(VLOOKUP(IS_Data!B427,'Summary P&amp;L'!$Q$9:$S$15,3,FALSE)="Yes",IS_Data!B427,"No"),"No")</f>
        <v>No</v>
      </c>
    </row>
    <row r="428" spans="1:6" x14ac:dyDescent="0.5">
      <c r="A428">
        <f>+IS_Data!C428</f>
        <v>0</v>
      </c>
      <c r="B428" s="91" t="str">
        <f>IF(F428="No","",IF('Summary P&amp;L'!$F$4="Libs Rollup","Libs Rollup",F428))</f>
        <v/>
      </c>
      <c r="C428">
        <f>+IS_Data!A428</f>
        <v>0</v>
      </c>
      <c r="D428">
        <f ca="1">SUM(OFFSET(IS_Data!D428,0,(-2018+'Summary P&amp;L'!$D$6)*12+'Summary P&amp;L'!$D$1-1):OFFSET(IS_Data!D428,0,(-2018+'Summary P&amp;L'!$D$6)*12+'Summary P&amp;L'!$D$2-1))</f>
        <v>0</v>
      </c>
      <c r="E428">
        <f ca="1">SUM(OFFSET(IS_Data!D428,0,(-2018+'Summary P&amp;L'!$D$6-1)*12+'Summary P&amp;L'!$D$1-1):OFFSET(IS_Data!D428,0,(-2018+'Summary P&amp;L'!$D$6-1)*12+'Summary P&amp;L'!$D$2-1))</f>
        <v>0</v>
      </c>
      <c r="F428" s="91" t="str">
        <f>IFERROR(IF(VLOOKUP(IS_Data!B428,'Summary P&amp;L'!$Q$9:$S$15,3,FALSE)="Yes",IS_Data!B428,"No"),"No")</f>
        <v>No</v>
      </c>
    </row>
    <row r="429" spans="1:6" x14ac:dyDescent="0.5">
      <c r="A429">
        <f>+IS_Data!C429</f>
        <v>0</v>
      </c>
      <c r="B429" s="91" t="str">
        <f>IF(F429="No","",IF('Summary P&amp;L'!$F$4="Libs Rollup","Libs Rollup",F429))</f>
        <v/>
      </c>
      <c r="C429">
        <f>+IS_Data!A429</f>
        <v>0</v>
      </c>
      <c r="D429">
        <f ca="1">SUM(OFFSET(IS_Data!D429,0,(-2018+'Summary P&amp;L'!$D$6)*12+'Summary P&amp;L'!$D$1-1):OFFSET(IS_Data!D429,0,(-2018+'Summary P&amp;L'!$D$6)*12+'Summary P&amp;L'!$D$2-1))</f>
        <v>0</v>
      </c>
      <c r="E429">
        <f ca="1">SUM(OFFSET(IS_Data!D429,0,(-2018+'Summary P&amp;L'!$D$6-1)*12+'Summary P&amp;L'!$D$1-1):OFFSET(IS_Data!D429,0,(-2018+'Summary P&amp;L'!$D$6-1)*12+'Summary P&amp;L'!$D$2-1))</f>
        <v>0</v>
      </c>
      <c r="F429" s="91" t="str">
        <f>IFERROR(IF(VLOOKUP(IS_Data!B429,'Summary P&amp;L'!$Q$9:$S$15,3,FALSE)="Yes",IS_Data!B429,"No"),"No")</f>
        <v>No</v>
      </c>
    </row>
    <row r="430" spans="1:6" x14ac:dyDescent="0.5">
      <c r="A430">
        <f>+IS_Data!C430</f>
        <v>0</v>
      </c>
      <c r="B430" s="91" t="str">
        <f>IF(F430="No","",IF('Summary P&amp;L'!$F$4="Libs Rollup","Libs Rollup",F430))</f>
        <v/>
      </c>
      <c r="C430">
        <f>+IS_Data!A430</f>
        <v>0</v>
      </c>
      <c r="D430">
        <f ca="1">SUM(OFFSET(IS_Data!D430,0,(-2018+'Summary P&amp;L'!$D$6)*12+'Summary P&amp;L'!$D$1-1):OFFSET(IS_Data!D430,0,(-2018+'Summary P&amp;L'!$D$6)*12+'Summary P&amp;L'!$D$2-1))</f>
        <v>0</v>
      </c>
      <c r="E430">
        <f ca="1">SUM(OFFSET(IS_Data!D430,0,(-2018+'Summary P&amp;L'!$D$6-1)*12+'Summary P&amp;L'!$D$1-1):OFFSET(IS_Data!D430,0,(-2018+'Summary P&amp;L'!$D$6-1)*12+'Summary P&amp;L'!$D$2-1))</f>
        <v>0</v>
      </c>
      <c r="F430" s="91" t="str">
        <f>IFERROR(IF(VLOOKUP(IS_Data!B430,'Summary P&amp;L'!$Q$9:$S$15,3,FALSE)="Yes",IS_Data!B430,"No"),"No")</f>
        <v>No</v>
      </c>
    </row>
    <row r="431" spans="1:6" x14ac:dyDescent="0.5">
      <c r="A431">
        <f>+IS_Data!C431</f>
        <v>0</v>
      </c>
      <c r="B431" s="91" t="str">
        <f>IF(F431="No","",IF('Summary P&amp;L'!$F$4="Libs Rollup","Libs Rollup",F431))</f>
        <v/>
      </c>
      <c r="C431">
        <f>+IS_Data!A431</f>
        <v>0</v>
      </c>
      <c r="D431">
        <f ca="1">SUM(OFFSET(IS_Data!D431,0,(-2018+'Summary P&amp;L'!$D$6)*12+'Summary P&amp;L'!$D$1-1):OFFSET(IS_Data!D431,0,(-2018+'Summary P&amp;L'!$D$6)*12+'Summary P&amp;L'!$D$2-1))</f>
        <v>0</v>
      </c>
      <c r="E431">
        <f ca="1">SUM(OFFSET(IS_Data!D431,0,(-2018+'Summary P&amp;L'!$D$6-1)*12+'Summary P&amp;L'!$D$1-1):OFFSET(IS_Data!D431,0,(-2018+'Summary P&amp;L'!$D$6-1)*12+'Summary P&amp;L'!$D$2-1))</f>
        <v>0</v>
      </c>
      <c r="F431" s="91" t="str">
        <f>IFERROR(IF(VLOOKUP(IS_Data!B431,'Summary P&amp;L'!$Q$9:$S$15,3,FALSE)="Yes",IS_Data!B431,"No"),"No")</f>
        <v>No</v>
      </c>
    </row>
    <row r="432" spans="1:6" x14ac:dyDescent="0.5">
      <c r="A432">
        <f>+IS_Data!C432</f>
        <v>0</v>
      </c>
      <c r="B432" s="91" t="str">
        <f>IF(F432="No","",IF('Summary P&amp;L'!$F$4="Libs Rollup","Libs Rollup",F432))</f>
        <v/>
      </c>
      <c r="C432">
        <f>+IS_Data!A432</f>
        <v>0</v>
      </c>
      <c r="D432">
        <f ca="1">SUM(OFFSET(IS_Data!D432,0,(-2018+'Summary P&amp;L'!$D$6)*12+'Summary P&amp;L'!$D$1-1):OFFSET(IS_Data!D432,0,(-2018+'Summary P&amp;L'!$D$6)*12+'Summary P&amp;L'!$D$2-1))</f>
        <v>0</v>
      </c>
      <c r="E432">
        <f ca="1">SUM(OFFSET(IS_Data!D432,0,(-2018+'Summary P&amp;L'!$D$6-1)*12+'Summary P&amp;L'!$D$1-1):OFFSET(IS_Data!D432,0,(-2018+'Summary P&amp;L'!$D$6-1)*12+'Summary P&amp;L'!$D$2-1))</f>
        <v>0</v>
      </c>
      <c r="F432" s="91" t="str">
        <f>IFERROR(IF(VLOOKUP(IS_Data!B432,'Summary P&amp;L'!$Q$9:$S$15,3,FALSE)="Yes",IS_Data!B432,"No"),"No")</f>
        <v>No</v>
      </c>
    </row>
    <row r="433" spans="1:6" x14ac:dyDescent="0.5">
      <c r="A433">
        <f>+IS_Data!C433</f>
        <v>0</v>
      </c>
      <c r="B433" s="91" t="str">
        <f>IF(F433="No","",IF('Summary P&amp;L'!$F$4="Libs Rollup","Libs Rollup",F433))</f>
        <v/>
      </c>
      <c r="C433">
        <f>+IS_Data!A433</f>
        <v>0</v>
      </c>
      <c r="D433">
        <f ca="1">SUM(OFFSET(IS_Data!D433,0,(-2018+'Summary P&amp;L'!$D$6)*12+'Summary P&amp;L'!$D$1-1):OFFSET(IS_Data!D433,0,(-2018+'Summary P&amp;L'!$D$6)*12+'Summary P&amp;L'!$D$2-1))</f>
        <v>0</v>
      </c>
      <c r="E433">
        <f ca="1">SUM(OFFSET(IS_Data!D433,0,(-2018+'Summary P&amp;L'!$D$6-1)*12+'Summary P&amp;L'!$D$1-1):OFFSET(IS_Data!D433,0,(-2018+'Summary P&amp;L'!$D$6-1)*12+'Summary P&amp;L'!$D$2-1))</f>
        <v>0</v>
      </c>
      <c r="F433" s="91" t="str">
        <f>IFERROR(IF(VLOOKUP(IS_Data!B433,'Summary P&amp;L'!$Q$9:$S$15,3,FALSE)="Yes",IS_Data!B433,"No"),"No")</f>
        <v>No</v>
      </c>
    </row>
    <row r="434" spans="1:6" x14ac:dyDescent="0.5">
      <c r="A434">
        <f>+IS_Data!C434</f>
        <v>0</v>
      </c>
      <c r="B434" s="91" t="str">
        <f>IF(F434="No","",IF('Summary P&amp;L'!$F$4="Libs Rollup","Libs Rollup",F434))</f>
        <v/>
      </c>
      <c r="C434">
        <f>+IS_Data!A434</f>
        <v>0</v>
      </c>
      <c r="D434">
        <f ca="1">SUM(OFFSET(IS_Data!D434,0,(-2018+'Summary P&amp;L'!$D$6)*12+'Summary P&amp;L'!$D$1-1):OFFSET(IS_Data!D434,0,(-2018+'Summary P&amp;L'!$D$6)*12+'Summary P&amp;L'!$D$2-1))</f>
        <v>0</v>
      </c>
      <c r="E434">
        <f ca="1">SUM(OFFSET(IS_Data!D434,0,(-2018+'Summary P&amp;L'!$D$6-1)*12+'Summary P&amp;L'!$D$1-1):OFFSET(IS_Data!D434,0,(-2018+'Summary P&amp;L'!$D$6-1)*12+'Summary P&amp;L'!$D$2-1))</f>
        <v>0</v>
      </c>
      <c r="F434" s="91" t="str">
        <f>IFERROR(IF(VLOOKUP(IS_Data!B434,'Summary P&amp;L'!$Q$9:$S$15,3,FALSE)="Yes",IS_Data!B434,"No"),"No")</f>
        <v>No</v>
      </c>
    </row>
    <row r="435" spans="1:6" x14ac:dyDescent="0.5">
      <c r="A435">
        <f>+IS_Data!C435</f>
        <v>0</v>
      </c>
      <c r="B435" s="91" t="str">
        <f>IF(F435="No","",IF('Summary P&amp;L'!$F$4="Libs Rollup","Libs Rollup",F435))</f>
        <v/>
      </c>
      <c r="C435">
        <f>+IS_Data!A435</f>
        <v>0</v>
      </c>
      <c r="D435">
        <f ca="1">SUM(OFFSET(IS_Data!D435,0,(-2018+'Summary P&amp;L'!$D$6)*12+'Summary P&amp;L'!$D$1-1):OFFSET(IS_Data!D435,0,(-2018+'Summary P&amp;L'!$D$6)*12+'Summary P&amp;L'!$D$2-1))</f>
        <v>0</v>
      </c>
      <c r="E435">
        <f ca="1">SUM(OFFSET(IS_Data!D435,0,(-2018+'Summary P&amp;L'!$D$6-1)*12+'Summary P&amp;L'!$D$1-1):OFFSET(IS_Data!D435,0,(-2018+'Summary P&amp;L'!$D$6-1)*12+'Summary P&amp;L'!$D$2-1))</f>
        <v>0</v>
      </c>
      <c r="F435" s="91" t="str">
        <f>IFERROR(IF(VLOOKUP(IS_Data!B435,'Summary P&amp;L'!$Q$9:$S$15,3,FALSE)="Yes",IS_Data!B435,"No"),"No")</f>
        <v>No</v>
      </c>
    </row>
    <row r="436" spans="1:6" x14ac:dyDescent="0.5">
      <c r="A436">
        <f>+IS_Data!C436</f>
        <v>0</v>
      </c>
      <c r="B436" s="91" t="str">
        <f>IF(F436="No","",IF('Summary P&amp;L'!$F$4="Libs Rollup","Libs Rollup",F436))</f>
        <v/>
      </c>
      <c r="C436">
        <f>+IS_Data!A436</f>
        <v>0</v>
      </c>
      <c r="D436">
        <f ca="1">SUM(OFFSET(IS_Data!D436,0,(-2018+'Summary P&amp;L'!$D$6)*12+'Summary P&amp;L'!$D$1-1):OFFSET(IS_Data!D436,0,(-2018+'Summary P&amp;L'!$D$6)*12+'Summary P&amp;L'!$D$2-1))</f>
        <v>0</v>
      </c>
      <c r="E436">
        <f ca="1">SUM(OFFSET(IS_Data!D436,0,(-2018+'Summary P&amp;L'!$D$6-1)*12+'Summary P&amp;L'!$D$1-1):OFFSET(IS_Data!D436,0,(-2018+'Summary P&amp;L'!$D$6-1)*12+'Summary P&amp;L'!$D$2-1))</f>
        <v>0</v>
      </c>
      <c r="F436" s="91" t="str">
        <f>IFERROR(IF(VLOOKUP(IS_Data!B436,'Summary P&amp;L'!$Q$9:$S$15,3,FALSE)="Yes",IS_Data!B436,"No"),"No")</f>
        <v>No</v>
      </c>
    </row>
    <row r="437" spans="1:6" x14ac:dyDescent="0.5">
      <c r="A437">
        <f>+IS_Data!C437</f>
        <v>0</v>
      </c>
      <c r="B437" s="91" t="str">
        <f>IF(F437="No","",IF('Summary P&amp;L'!$F$4="Libs Rollup","Libs Rollup",F437))</f>
        <v/>
      </c>
      <c r="C437">
        <f>+IS_Data!A437</f>
        <v>0</v>
      </c>
      <c r="D437">
        <f ca="1">SUM(OFFSET(IS_Data!D437,0,(-2018+'Summary P&amp;L'!$D$6)*12+'Summary P&amp;L'!$D$1-1):OFFSET(IS_Data!D437,0,(-2018+'Summary P&amp;L'!$D$6)*12+'Summary P&amp;L'!$D$2-1))</f>
        <v>0</v>
      </c>
      <c r="E437">
        <f ca="1">SUM(OFFSET(IS_Data!D437,0,(-2018+'Summary P&amp;L'!$D$6-1)*12+'Summary P&amp;L'!$D$1-1):OFFSET(IS_Data!D437,0,(-2018+'Summary P&amp;L'!$D$6-1)*12+'Summary P&amp;L'!$D$2-1))</f>
        <v>0</v>
      </c>
      <c r="F437" s="91" t="str">
        <f>IFERROR(IF(VLOOKUP(IS_Data!B437,'Summary P&amp;L'!$Q$9:$S$15,3,FALSE)="Yes",IS_Data!B437,"No"),"No")</f>
        <v>No</v>
      </c>
    </row>
    <row r="438" spans="1:6" x14ac:dyDescent="0.5">
      <c r="A438">
        <f>+IS_Data!C438</f>
        <v>0</v>
      </c>
      <c r="B438" s="91" t="str">
        <f>IF(F438="No","",IF('Summary P&amp;L'!$F$4="Libs Rollup","Libs Rollup",F438))</f>
        <v/>
      </c>
      <c r="C438">
        <f>+IS_Data!A438</f>
        <v>0</v>
      </c>
      <c r="D438">
        <f ca="1">SUM(OFFSET(IS_Data!D438,0,(-2018+'Summary P&amp;L'!$D$6)*12+'Summary P&amp;L'!$D$1-1):OFFSET(IS_Data!D438,0,(-2018+'Summary P&amp;L'!$D$6)*12+'Summary P&amp;L'!$D$2-1))</f>
        <v>0</v>
      </c>
      <c r="E438">
        <f ca="1">SUM(OFFSET(IS_Data!D438,0,(-2018+'Summary P&amp;L'!$D$6-1)*12+'Summary P&amp;L'!$D$1-1):OFFSET(IS_Data!D438,0,(-2018+'Summary P&amp;L'!$D$6-1)*12+'Summary P&amp;L'!$D$2-1))</f>
        <v>0</v>
      </c>
      <c r="F438" s="91" t="str">
        <f>IFERROR(IF(VLOOKUP(IS_Data!B438,'Summary P&amp;L'!$Q$9:$S$15,3,FALSE)="Yes",IS_Data!B438,"No"),"No")</f>
        <v>No</v>
      </c>
    </row>
    <row r="439" spans="1:6" x14ac:dyDescent="0.5">
      <c r="A439">
        <f>+IS_Data!C439</f>
        <v>0</v>
      </c>
      <c r="B439" s="91" t="str">
        <f>IF(F439="No","",IF('Summary P&amp;L'!$F$4="Libs Rollup","Libs Rollup",F439))</f>
        <v/>
      </c>
      <c r="C439">
        <f>+IS_Data!A439</f>
        <v>0</v>
      </c>
      <c r="D439">
        <f ca="1">SUM(OFFSET(IS_Data!D439,0,(-2018+'Summary P&amp;L'!$D$6)*12+'Summary P&amp;L'!$D$1-1):OFFSET(IS_Data!D439,0,(-2018+'Summary P&amp;L'!$D$6)*12+'Summary P&amp;L'!$D$2-1))</f>
        <v>0</v>
      </c>
      <c r="E439">
        <f ca="1">SUM(OFFSET(IS_Data!D439,0,(-2018+'Summary P&amp;L'!$D$6-1)*12+'Summary P&amp;L'!$D$1-1):OFFSET(IS_Data!D439,0,(-2018+'Summary P&amp;L'!$D$6-1)*12+'Summary P&amp;L'!$D$2-1))</f>
        <v>0</v>
      </c>
      <c r="F439" s="91" t="str">
        <f>IFERROR(IF(VLOOKUP(IS_Data!B439,'Summary P&amp;L'!$Q$9:$S$15,3,FALSE)="Yes",IS_Data!B439,"No"),"No")</f>
        <v>No</v>
      </c>
    </row>
    <row r="440" spans="1:6" x14ac:dyDescent="0.5">
      <c r="A440">
        <f>+IS_Data!C440</f>
        <v>0</v>
      </c>
      <c r="B440" s="91" t="str">
        <f>IF(F440="No","",IF('Summary P&amp;L'!$F$4="Libs Rollup","Libs Rollup",F440))</f>
        <v/>
      </c>
      <c r="C440">
        <f>+IS_Data!A440</f>
        <v>0</v>
      </c>
      <c r="D440">
        <f ca="1">SUM(OFFSET(IS_Data!D440,0,(-2018+'Summary P&amp;L'!$D$6)*12+'Summary P&amp;L'!$D$1-1):OFFSET(IS_Data!D440,0,(-2018+'Summary P&amp;L'!$D$6)*12+'Summary P&amp;L'!$D$2-1))</f>
        <v>0</v>
      </c>
      <c r="E440">
        <f ca="1">SUM(OFFSET(IS_Data!D440,0,(-2018+'Summary P&amp;L'!$D$6-1)*12+'Summary P&amp;L'!$D$1-1):OFFSET(IS_Data!D440,0,(-2018+'Summary P&amp;L'!$D$6-1)*12+'Summary P&amp;L'!$D$2-1))</f>
        <v>0</v>
      </c>
      <c r="F440" s="91" t="str">
        <f>IFERROR(IF(VLOOKUP(IS_Data!B440,'Summary P&amp;L'!$Q$9:$S$15,3,FALSE)="Yes",IS_Data!B440,"No"),"No")</f>
        <v>No</v>
      </c>
    </row>
    <row r="441" spans="1:6" x14ac:dyDescent="0.5">
      <c r="A441">
        <f>+IS_Data!C441</f>
        <v>0</v>
      </c>
      <c r="B441" s="91" t="str">
        <f>IF(F441="No","",IF('Summary P&amp;L'!$F$4="Libs Rollup","Libs Rollup",F441))</f>
        <v/>
      </c>
      <c r="C441">
        <f>+IS_Data!A441</f>
        <v>0</v>
      </c>
      <c r="D441">
        <f ca="1">SUM(OFFSET(IS_Data!D441,0,(-2018+'Summary P&amp;L'!$D$6)*12+'Summary P&amp;L'!$D$1-1):OFFSET(IS_Data!D441,0,(-2018+'Summary P&amp;L'!$D$6)*12+'Summary P&amp;L'!$D$2-1))</f>
        <v>0</v>
      </c>
      <c r="E441">
        <f ca="1">SUM(OFFSET(IS_Data!D441,0,(-2018+'Summary P&amp;L'!$D$6-1)*12+'Summary P&amp;L'!$D$1-1):OFFSET(IS_Data!D441,0,(-2018+'Summary P&amp;L'!$D$6-1)*12+'Summary P&amp;L'!$D$2-1))</f>
        <v>0</v>
      </c>
      <c r="F441" s="91" t="str">
        <f>IFERROR(IF(VLOOKUP(IS_Data!B441,'Summary P&amp;L'!$Q$9:$S$15,3,FALSE)="Yes",IS_Data!B441,"No"),"No")</f>
        <v>No</v>
      </c>
    </row>
    <row r="442" spans="1:6" x14ac:dyDescent="0.5">
      <c r="A442">
        <f>+IS_Data!C442</f>
        <v>0</v>
      </c>
      <c r="B442" s="91" t="str">
        <f>IF(F442="No","",IF('Summary P&amp;L'!$F$4="Libs Rollup","Libs Rollup",F442))</f>
        <v/>
      </c>
      <c r="C442">
        <f>+IS_Data!A442</f>
        <v>0</v>
      </c>
      <c r="D442">
        <f ca="1">SUM(OFFSET(IS_Data!D442,0,(-2018+'Summary P&amp;L'!$D$6)*12+'Summary P&amp;L'!$D$1-1):OFFSET(IS_Data!D442,0,(-2018+'Summary P&amp;L'!$D$6)*12+'Summary P&amp;L'!$D$2-1))</f>
        <v>0</v>
      </c>
      <c r="E442">
        <f ca="1">SUM(OFFSET(IS_Data!D442,0,(-2018+'Summary P&amp;L'!$D$6-1)*12+'Summary P&amp;L'!$D$1-1):OFFSET(IS_Data!D442,0,(-2018+'Summary P&amp;L'!$D$6-1)*12+'Summary P&amp;L'!$D$2-1))</f>
        <v>0</v>
      </c>
      <c r="F442" s="91" t="str">
        <f>IFERROR(IF(VLOOKUP(IS_Data!B442,'Summary P&amp;L'!$Q$9:$S$15,3,FALSE)="Yes",IS_Data!B442,"No"),"No")</f>
        <v>No</v>
      </c>
    </row>
    <row r="443" spans="1:6" x14ac:dyDescent="0.5">
      <c r="A443">
        <f>+IS_Data!C443</f>
        <v>0</v>
      </c>
      <c r="B443" s="91" t="str">
        <f>IF(F443="No","",IF('Summary P&amp;L'!$F$4="Libs Rollup","Libs Rollup",F443))</f>
        <v/>
      </c>
      <c r="C443">
        <f>+IS_Data!A443</f>
        <v>0</v>
      </c>
      <c r="D443">
        <f ca="1">SUM(OFFSET(IS_Data!D443,0,(-2018+'Summary P&amp;L'!$D$6)*12+'Summary P&amp;L'!$D$1-1):OFFSET(IS_Data!D443,0,(-2018+'Summary P&amp;L'!$D$6)*12+'Summary P&amp;L'!$D$2-1))</f>
        <v>0</v>
      </c>
      <c r="E443">
        <f ca="1">SUM(OFFSET(IS_Data!D443,0,(-2018+'Summary P&amp;L'!$D$6-1)*12+'Summary P&amp;L'!$D$1-1):OFFSET(IS_Data!D443,0,(-2018+'Summary P&amp;L'!$D$6-1)*12+'Summary P&amp;L'!$D$2-1))</f>
        <v>0</v>
      </c>
      <c r="F443" s="91" t="str">
        <f>IFERROR(IF(VLOOKUP(IS_Data!B443,'Summary P&amp;L'!$Q$9:$S$15,3,FALSE)="Yes",IS_Data!B443,"No"),"No")</f>
        <v>No</v>
      </c>
    </row>
    <row r="444" spans="1:6" x14ac:dyDescent="0.5">
      <c r="A444">
        <f>+IS_Data!C444</f>
        <v>0</v>
      </c>
      <c r="B444" s="91" t="str">
        <f>IF(F444="No","",IF('Summary P&amp;L'!$F$4="Libs Rollup","Libs Rollup",F444))</f>
        <v/>
      </c>
      <c r="C444">
        <f>+IS_Data!A444</f>
        <v>0</v>
      </c>
      <c r="D444">
        <f ca="1">SUM(OFFSET(IS_Data!D444,0,(-2018+'Summary P&amp;L'!$D$6)*12+'Summary P&amp;L'!$D$1-1):OFFSET(IS_Data!D444,0,(-2018+'Summary P&amp;L'!$D$6)*12+'Summary P&amp;L'!$D$2-1))</f>
        <v>0</v>
      </c>
      <c r="E444">
        <f ca="1">SUM(OFFSET(IS_Data!D444,0,(-2018+'Summary P&amp;L'!$D$6-1)*12+'Summary P&amp;L'!$D$1-1):OFFSET(IS_Data!D444,0,(-2018+'Summary P&amp;L'!$D$6-1)*12+'Summary P&amp;L'!$D$2-1))</f>
        <v>0</v>
      </c>
      <c r="F444" s="91" t="str">
        <f>IFERROR(IF(VLOOKUP(IS_Data!B444,'Summary P&amp;L'!$Q$9:$S$15,3,FALSE)="Yes",IS_Data!B444,"No"),"No")</f>
        <v>No</v>
      </c>
    </row>
    <row r="445" spans="1:6" x14ac:dyDescent="0.5">
      <c r="A445">
        <f>+IS_Data!C445</f>
        <v>0</v>
      </c>
      <c r="B445" s="91" t="str">
        <f>IF(F445="No","",IF('Summary P&amp;L'!$F$4="Libs Rollup","Libs Rollup",F445))</f>
        <v/>
      </c>
      <c r="C445">
        <f>+IS_Data!A445</f>
        <v>0</v>
      </c>
      <c r="D445">
        <f ca="1">SUM(OFFSET(IS_Data!D445,0,(-2018+'Summary P&amp;L'!$D$6)*12+'Summary P&amp;L'!$D$1-1):OFFSET(IS_Data!D445,0,(-2018+'Summary P&amp;L'!$D$6)*12+'Summary P&amp;L'!$D$2-1))</f>
        <v>0</v>
      </c>
      <c r="E445">
        <f ca="1">SUM(OFFSET(IS_Data!D445,0,(-2018+'Summary P&amp;L'!$D$6-1)*12+'Summary P&amp;L'!$D$1-1):OFFSET(IS_Data!D445,0,(-2018+'Summary P&amp;L'!$D$6-1)*12+'Summary P&amp;L'!$D$2-1))</f>
        <v>0</v>
      </c>
      <c r="F445" s="91" t="str">
        <f>IFERROR(IF(VLOOKUP(IS_Data!B445,'Summary P&amp;L'!$Q$9:$S$15,3,FALSE)="Yes",IS_Data!B445,"No"),"No")</f>
        <v>No</v>
      </c>
    </row>
    <row r="446" spans="1:6" x14ac:dyDescent="0.5">
      <c r="A446">
        <f>+IS_Data!C446</f>
        <v>0</v>
      </c>
      <c r="B446" s="91" t="str">
        <f>IF(F446="No","",IF('Summary P&amp;L'!$F$4="Libs Rollup","Libs Rollup",F446))</f>
        <v/>
      </c>
      <c r="C446">
        <f>+IS_Data!A446</f>
        <v>0</v>
      </c>
      <c r="D446">
        <f ca="1">SUM(OFFSET(IS_Data!D446,0,(-2018+'Summary P&amp;L'!$D$6)*12+'Summary P&amp;L'!$D$1-1):OFFSET(IS_Data!D446,0,(-2018+'Summary P&amp;L'!$D$6)*12+'Summary P&amp;L'!$D$2-1))</f>
        <v>0</v>
      </c>
      <c r="E446">
        <f ca="1">SUM(OFFSET(IS_Data!D446,0,(-2018+'Summary P&amp;L'!$D$6-1)*12+'Summary P&amp;L'!$D$1-1):OFFSET(IS_Data!D446,0,(-2018+'Summary P&amp;L'!$D$6-1)*12+'Summary P&amp;L'!$D$2-1))</f>
        <v>0</v>
      </c>
      <c r="F446" s="91" t="str">
        <f>IFERROR(IF(VLOOKUP(IS_Data!B446,'Summary P&amp;L'!$Q$9:$S$15,3,FALSE)="Yes",IS_Data!B446,"No"),"No")</f>
        <v>No</v>
      </c>
    </row>
    <row r="447" spans="1:6" x14ac:dyDescent="0.5">
      <c r="A447">
        <f>+IS_Data!C447</f>
        <v>0</v>
      </c>
      <c r="B447" s="91" t="str">
        <f>IF(F447="No","",IF('Summary P&amp;L'!$F$4="Libs Rollup","Libs Rollup",F447))</f>
        <v/>
      </c>
      <c r="C447">
        <f>+IS_Data!A447</f>
        <v>0</v>
      </c>
      <c r="D447">
        <f ca="1">SUM(OFFSET(IS_Data!D447,0,(-2018+'Summary P&amp;L'!$D$6)*12+'Summary P&amp;L'!$D$1-1):OFFSET(IS_Data!D447,0,(-2018+'Summary P&amp;L'!$D$6)*12+'Summary P&amp;L'!$D$2-1))</f>
        <v>0</v>
      </c>
      <c r="E447">
        <f ca="1">SUM(OFFSET(IS_Data!D447,0,(-2018+'Summary P&amp;L'!$D$6-1)*12+'Summary P&amp;L'!$D$1-1):OFFSET(IS_Data!D447,0,(-2018+'Summary P&amp;L'!$D$6-1)*12+'Summary P&amp;L'!$D$2-1))</f>
        <v>0</v>
      </c>
      <c r="F447" s="91" t="str">
        <f>IFERROR(IF(VLOOKUP(IS_Data!B447,'Summary P&amp;L'!$Q$9:$S$15,3,FALSE)="Yes",IS_Data!B447,"No"),"No")</f>
        <v>No</v>
      </c>
    </row>
    <row r="448" spans="1:6" x14ac:dyDescent="0.5">
      <c r="A448">
        <f>+IS_Data!C448</f>
        <v>0</v>
      </c>
      <c r="B448" s="91" t="str">
        <f>IF(F448="No","",IF('Summary P&amp;L'!$F$4="Libs Rollup","Libs Rollup",F448))</f>
        <v/>
      </c>
      <c r="C448">
        <f>+IS_Data!A448</f>
        <v>0</v>
      </c>
      <c r="D448">
        <f ca="1">SUM(OFFSET(IS_Data!D448,0,(-2018+'Summary P&amp;L'!$D$6)*12+'Summary P&amp;L'!$D$1-1):OFFSET(IS_Data!D448,0,(-2018+'Summary P&amp;L'!$D$6)*12+'Summary P&amp;L'!$D$2-1))</f>
        <v>0</v>
      </c>
      <c r="E448">
        <f ca="1">SUM(OFFSET(IS_Data!D448,0,(-2018+'Summary P&amp;L'!$D$6-1)*12+'Summary P&amp;L'!$D$1-1):OFFSET(IS_Data!D448,0,(-2018+'Summary P&amp;L'!$D$6-1)*12+'Summary P&amp;L'!$D$2-1))</f>
        <v>0</v>
      </c>
      <c r="F448" s="91" t="str">
        <f>IFERROR(IF(VLOOKUP(IS_Data!B448,'Summary P&amp;L'!$Q$9:$S$15,3,FALSE)="Yes",IS_Data!B448,"No"),"No")</f>
        <v>No</v>
      </c>
    </row>
    <row r="449" spans="1:6" x14ac:dyDescent="0.5">
      <c r="A449">
        <f>+IS_Data!C449</f>
        <v>0</v>
      </c>
      <c r="B449" s="91" t="str">
        <f>IF(F449="No","",IF('Summary P&amp;L'!$F$4="Libs Rollup","Libs Rollup",F449))</f>
        <v/>
      </c>
      <c r="C449">
        <f>+IS_Data!A449</f>
        <v>0</v>
      </c>
      <c r="D449">
        <f ca="1">SUM(OFFSET(IS_Data!D449,0,(-2018+'Summary P&amp;L'!$D$6)*12+'Summary P&amp;L'!$D$1-1):OFFSET(IS_Data!D449,0,(-2018+'Summary P&amp;L'!$D$6)*12+'Summary P&amp;L'!$D$2-1))</f>
        <v>0</v>
      </c>
      <c r="E449">
        <f ca="1">SUM(OFFSET(IS_Data!D449,0,(-2018+'Summary P&amp;L'!$D$6-1)*12+'Summary P&amp;L'!$D$1-1):OFFSET(IS_Data!D449,0,(-2018+'Summary P&amp;L'!$D$6-1)*12+'Summary P&amp;L'!$D$2-1))</f>
        <v>0</v>
      </c>
      <c r="F449" s="91" t="str">
        <f>IFERROR(IF(VLOOKUP(IS_Data!B449,'Summary P&amp;L'!$Q$9:$S$15,3,FALSE)="Yes",IS_Data!B449,"No"),"No")</f>
        <v>No</v>
      </c>
    </row>
    <row r="450" spans="1:6" x14ac:dyDescent="0.5">
      <c r="A450">
        <f>+IS_Data!C450</f>
        <v>0</v>
      </c>
      <c r="B450" s="91" t="str">
        <f>IF(F450="No","",IF('Summary P&amp;L'!$F$4="Libs Rollup","Libs Rollup",F450))</f>
        <v/>
      </c>
      <c r="C450">
        <f>+IS_Data!A450</f>
        <v>0</v>
      </c>
      <c r="D450">
        <f ca="1">SUM(OFFSET(IS_Data!D450,0,(-2018+'Summary P&amp;L'!$D$6)*12+'Summary P&amp;L'!$D$1-1):OFFSET(IS_Data!D450,0,(-2018+'Summary P&amp;L'!$D$6)*12+'Summary P&amp;L'!$D$2-1))</f>
        <v>0</v>
      </c>
      <c r="E450">
        <f ca="1">SUM(OFFSET(IS_Data!D450,0,(-2018+'Summary P&amp;L'!$D$6-1)*12+'Summary P&amp;L'!$D$1-1):OFFSET(IS_Data!D450,0,(-2018+'Summary P&amp;L'!$D$6-1)*12+'Summary P&amp;L'!$D$2-1))</f>
        <v>0</v>
      </c>
      <c r="F450" s="91" t="str">
        <f>IFERROR(IF(VLOOKUP(IS_Data!B450,'Summary P&amp;L'!$Q$9:$S$15,3,FALSE)="Yes",IS_Data!B450,"No"),"No")</f>
        <v>No</v>
      </c>
    </row>
    <row r="451" spans="1:6" x14ac:dyDescent="0.5">
      <c r="A451">
        <f>+IS_Data!C451</f>
        <v>0</v>
      </c>
      <c r="B451" s="91" t="str">
        <f>IF(F451="No","",IF('Summary P&amp;L'!$F$4="Libs Rollup","Libs Rollup",F451))</f>
        <v/>
      </c>
      <c r="C451">
        <f>+IS_Data!A451</f>
        <v>0</v>
      </c>
      <c r="D451">
        <f ca="1">SUM(OFFSET(IS_Data!D451,0,(-2018+'Summary P&amp;L'!$D$6)*12+'Summary P&amp;L'!$D$1-1):OFFSET(IS_Data!D451,0,(-2018+'Summary P&amp;L'!$D$6)*12+'Summary P&amp;L'!$D$2-1))</f>
        <v>0</v>
      </c>
      <c r="E451">
        <f ca="1">SUM(OFFSET(IS_Data!D451,0,(-2018+'Summary P&amp;L'!$D$6-1)*12+'Summary P&amp;L'!$D$1-1):OFFSET(IS_Data!D451,0,(-2018+'Summary P&amp;L'!$D$6-1)*12+'Summary P&amp;L'!$D$2-1))</f>
        <v>0</v>
      </c>
      <c r="F451" s="91" t="str">
        <f>IFERROR(IF(VLOOKUP(IS_Data!B451,'Summary P&amp;L'!$Q$9:$S$15,3,FALSE)="Yes",IS_Data!B451,"No"),"No")</f>
        <v>No</v>
      </c>
    </row>
    <row r="452" spans="1:6" x14ac:dyDescent="0.5">
      <c r="A452">
        <f>+IS_Data!C452</f>
        <v>0</v>
      </c>
      <c r="B452" s="91" t="str">
        <f>IF(F452="No","",IF('Summary P&amp;L'!$F$4="Libs Rollup","Libs Rollup",F452))</f>
        <v/>
      </c>
      <c r="C452">
        <f>+IS_Data!A452</f>
        <v>0</v>
      </c>
      <c r="D452">
        <f ca="1">SUM(OFFSET(IS_Data!D452,0,(-2018+'Summary P&amp;L'!$D$6)*12+'Summary P&amp;L'!$D$1-1):OFFSET(IS_Data!D452,0,(-2018+'Summary P&amp;L'!$D$6)*12+'Summary P&amp;L'!$D$2-1))</f>
        <v>0</v>
      </c>
      <c r="E452">
        <f ca="1">SUM(OFFSET(IS_Data!D452,0,(-2018+'Summary P&amp;L'!$D$6-1)*12+'Summary P&amp;L'!$D$1-1):OFFSET(IS_Data!D452,0,(-2018+'Summary P&amp;L'!$D$6-1)*12+'Summary P&amp;L'!$D$2-1))</f>
        <v>0</v>
      </c>
      <c r="F452" s="91" t="str">
        <f>IFERROR(IF(VLOOKUP(IS_Data!B452,'Summary P&amp;L'!$Q$9:$S$15,3,FALSE)="Yes",IS_Data!B452,"No"),"No")</f>
        <v>No</v>
      </c>
    </row>
    <row r="453" spans="1:6" x14ac:dyDescent="0.5">
      <c r="A453">
        <f>+IS_Data!C453</f>
        <v>0</v>
      </c>
      <c r="B453" s="91" t="str">
        <f>IF(F453="No","",IF('Summary P&amp;L'!$F$4="Libs Rollup","Libs Rollup",F453))</f>
        <v/>
      </c>
      <c r="C453">
        <f>+IS_Data!A453</f>
        <v>0</v>
      </c>
      <c r="D453">
        <f ca="1">SUM(OFFSET(IS_Data!D453,0,(-2018+'Summary P&amp;L'!$D$6)*12+'Summary P&amp;L'!$D$1-1):OFFSET(IS_Data!D453,0,(-2018+'Summary P&amp;L'!$D$6)*12+'Summary P&amp;L'!$D$2-1))</f>
        <v>0</v>
      </c>
      <c r="E453">
        <f ca="1">SUM(OFFSET(IS_Data!D453,0,(-2018+'Summary P&amp;L'!$D$6-1)*12+'Summary P&amp;L'!$D$1-1):OFFSET(IS_Data!D453,0,(-2018+'Summary P&amp;L'!$D$6-1)*12+'Summary P&amp;L'!$D$2-1))</f>
        <v>0</v>
      </c>
      <c r="F453" s="91" t="str">
        <f>IFERROR(IF(VLOOKUP(IS_Data!B453,'Summary P&amp;L'!$Q$9:$S$15,3,FALSE)="Yes",IS_Data!B453,"No"),"No")</f>
        <v>No</v>
      </c>
    </row>
    <row r="454" spans="1:6" x14ac:dyDescent="0.5">
      <c r="A454">
        <f>+IS_Data!C454</f>
        <v>0</v>
      </c>
      <c r="B454" s="91" t="str">
        <f>IF(F454="No","",IF('Summary P&amp;L'!$F$4="Libs Rollup","Libs Rollup",F454))</f>
        <v/>
      </c>
      <c r="C454">
        <f>+IS_Data!A454</f>
        <v>0</v>
      </c>
      <c r="D454">
        <f ca="1">SUM(OFFSET(IS_Data!D454,0,(-2018+'Summary P&amp;L'!$D$6)*12+'Summary P&amp;L'!$D$1-1):OFFSET(IS_Data!D454,0,(-2018+'Summary P&amp;L'!$D$6)*12+'Summary P&amp;L'!$D$2-1))</f>
        <v>0</v>
      </c>
      <c r="E454">
        <f ca="1">SUM(OFFSET(IS_Data!D454,0,(-2018+'Summary P&amp;L'!$D$6-1)*12+'Summary P&amp;L'!$D$1-1):OFFSET(IS_Data!D454,0,(-2018+'Summary P&amp;L'!$D$6-1)*12+'Summary P&amp;L'!$D$2-1))</f>
        <v>0</v>
      </c>
      <c r="F454" s="91" t="str">
        <f>IFERROR(IF(VLOOKUP(IS_Data!B454,'Summary P&amp;L'!$Q$9:$S$15,3,FALSE)="Yes",IS_Data!B454,"No"),"No")</f>
        <v>No</v>
      </c>
    </row>
    <row r="455" spans="1:6" x14ac:dyDescent="0.5">
      <c r="A455">
        <f>+IS_Data!C455</f>
        <v>0</v>
      </c>
      <c r="B455" s="91" t="str">
        <f>IF(F455="No","",IF('Summary P&amp;L'!$F$4="Libs Rollup","Libs Rollup",F455))</f>
        <v/>
      </c>
      <c r="C455">
        <f>+IS_Data!A455</f>
        <v>0</v>
      </c>
      <c r="D455">
        <f ca="1">SUM(OFFSET(IS_Data!D455,0,(-2018+'Summary P&amp;L'!$D$6)*12+'Summary P&amp;L'!$D$1-1):OFFSET(IS_Data!D455,0,(-2018+'Summary P&amp;L'!$D$6)*12+'Summary P&amp;L'!$D$2-1))</f>
        <v>0</v>
      </c>
      <c r="E455">
        <f ca="1">SUM(OFFSET(IS_Data!D455,0,(-2018+'Summary P&amp;L'!$D$6-1)*12+'Summary P&amp;L'!$D$1-1):OFFSET(IS_Data!D455,0,(-2018+'Summary P&amp;L'!$D$6-1)*12+'Summary P&amp;L'!$D$2-1))</f>
        <v>0</v>
      </c>
      <c r="F455" s="91" t="str">
        <f>IFERROR(IF(VLOOKUP(IS_Data!B455,'Summary P&amp;L'!$Q$9:$S$15,3,FALSE)="Yes",IS_Data!B455,"No"),"No")</f>
        <v>No</v>
      </c>
    </row>
    <row r="456" spans="1:6" x14ac:dyDescent="0.5">
      <c r="A456">
        <f>+IS_Data!C456</f>
        <v>0</v>
      </c>
      <c r="B456" s="91" t="str">
        <f>IF(F456="No","",IF('Summary P&amp;L'!$F$4="Libs Rollup","Libs Rollup",F456))</f>
        <v/>
      </c>
      <c r="C456">
        <f>+IS_Data!A456</f>
        <v>0</v>
      </c>
      <c r="D456">
        <f ca="1">SUM(OFFSET(IS_Data!D456,0,(-2018+'Summary P&amp;L'!$D$6)*12+'Summary P&amp;L'!$D$1-1):OFFSET(IS_Data!D456,0,(-2018+'Summary P&amp;L'!$D$6)*12+'Summary P&amp;L'!$D$2-1))</f>
        <v>0</v>
      </c>
      <c r="E456">
        <f ca="1">SUM(OFFSET(IS_Data!D456,0,(-2018+'Summary P&amp;L'!$D$6-1)*12+'Summary P&amp;L'!$D$1-1):OFFSET(IS_Data!D456,0,(-2018+'Summary P&amp;L'!$D$6-1)*12+'Summary P&amp;L'!$D$2-1))</f>
        <v>0</v>
      </c>
      <c r="F456" s="91" t="str">
        <f>IFERROR(IF(VLOOKUP(IS_Data!B456,'Summary P&amp;L'!$Q$9:$S$15,3,FALSE)="Yes",IS_Data!B456,"No"),"No")</f>
        <v>No</v>
      </c>
    </row>
    <row r="457" spans="1:6" x14ac:dyDescent="0.5">
      <c r="A457">
        <f>+IS_Data!C457</f>
        <v>0</v>
      </c>
      <c r="B457" s="91" t="str">
        <f>IF(F457="No","",IF('Summary P&amp;L'!$F$4="Libs Rollup","Libs Rollup",F457))</f>
        <v/>
      </c>
      <c r="C457">
        <f>+IS_Data!A457</f>
        <v>0</v>
      </c>
      <c r="D457">
        <f ca="1">SUM(OFFSET(IS_Data!D457,0,(-2018+'Summary P&amp;L'!$D$6)*12+'Summary P&amp;L'!$D$1-1):OFFSET(IS_Data!D457,0,(-2018+'Summary P&amp;L'!$D$6)*12+'Summary P&amp;L'!$D$2-1))</f>
        <v>0</v>
      </c>
      <c r="E457">
        <f ca="1">SUM(OFFSET(IS_Data!D457,0,(-2018+'Summary P&amp;L'!$D$6-1)*12+'Summary P&amp;L'!$D$1-1):OFFSET(IS_Data!D457,0,(-2018+'Summary P&amp;L'!$D$6-1)*12+'Summary P&amp;L'!$D$2-1))</f>
        <v>0</v>
      </c>
      <c r="F457" s="91" t="str">
        <f>IFERROR(IF(VLOOKUP(IS_Data!B457,'Summary P&amp;L'!$Q$9:$S$15,3,FALSE)="Yes",IS_Data!B457,"No"),"No")</f>
        <v>No</v>
      </c>
    </row>
    <row r="458" spans="1:6" x14ac:dyDescent="0.5">
      <c r="A458">
        <f>+IS_Data!C458</f>
        <v>0</v>
      </c>
      <c r="B458" s="91" t="str">
        <f>IF(F458="No","",IF('Summary P&amp;L'!$F$4="Libs Rollup","Libs Rollup",F458))</f>
        <v/>
      </c>
      <c r="C458">
        <f>+IS_Data!A458</f>
        <v>0</v>
      </c>
      <c r="D458">
        <f ca="1">SUM(OFFSET(IS_Data!D458,0,(-2018+'Summary P&amp;L'!$D$6)*12+'Summary P&amp;L'!$D$1-1):OFFSET(IS_Data!D458,0,(-2018+'Summary P&amp;L'!$D$6)*12+'Summary P&amp;L'!$D$2-1))</f>
        <v>0</v>
      </c>
      <c r="E458">
        <f ca="1">SUM(OFFSET(IS_Data!D458,0,(-2018+'Summary P&amp;L'!$D$6-1)*12+'Summary P&amp;L'!$D$1-1):OFFSET(IS_Data!D458,0,(-2018+'Summary P&amp;L'!$D$6-1)*12+'Summary P&amp;L'!$D$2-1))</f>
        <v>0</v>
      </c>
      <c r="F458" s="91" t="str">
        <f>IFERROR(IF(VLOOKUP(IS_Data!B458,'Summary P&amp;L'!$Q$9:$S$15,3,FALSE)="Yes",IS_Data!B458,"No"),"No")</f>
        <v>No</v>
      </c>
    </row>
    <row r="459" spans="1:6" x14ac:dyDescent="0.5">
      <c r="A459">
        <f>+IS_Data!C459</f>
        <v>0</v>
      </c>
      <c r="B459" s="91" t="str">
        <f>IF(F459="No","",IF('Summary P&amp;L'!$F$4="Libs Rollup","Libs Rollup",F459))</f>
        <v/>
      </c>
      <c r="C459">
        <f>+IS_Data!A459</f>
        <v>0</v>
      </c>
      <c r="D459">
        <f ca="1">SUM(OFFSET(IS_Data!D459,0,(-2018+'Summary P&amp;L'!$D$6)*12+'Summary P&amp;L'!$D$1-1):OFFSET(IS_Data!D459,0,(-2018+'Summary P&amp;L'!$D$6)*12+'Summary P&amp;L'!$D$2-1))</f>
        <v>0</v>
      </c>
      <c r="E459">
        <f ca="1">SUM(OFFSET(IS_Data!D459,0,(-2018+'Summary P&amp;L'!$D$6-1)*12+'Summary P&amp;L'!$D$1-1):OFFSET(IS_Data!D459,0,(-2018+'Summary P&amp;L'!$D$6-1)*12+'Summary P&amp;L'!$D$2-1))</f>
        <v>0</v>
      </c>
      <c r="F459" s="91" t="str">
        <f>IFERROR(IF(VLOOKUP(IS_Data!B459,'Summary P&amp;L'!$Q$9:$S$15,3,FALSE)="Yes",IS_Data!B459,"No"),"No")</f>
        <v>No</v>
      </c>
    </row>
    <row r="460" spans="1:6" x14ac:dyDescent="0.5">
      <c r="A460">
        <f>+IS_Data!C460</f>
        <v>0</v>
      </c>
      <c r="B460" s="91" t="str">
        <f>IF(F460="No","",IF('Summary P&amp;L'!$F$4="Libs Rollup","Libs Rollup",F460))</f>
        <v/>
      </c>
      <c r="C460">
        <f>+IS_Data!A460</f>
        <v>0</v>
      </c>
      <c r="D460">
        <f ca="1">SUM(OFFSET(IS_Data!D460,0,(-2018+'Summary P&amp;L'!$D$6)*12+'Summary P&amp;L'!$D$1-1):OFFSET(IS_Data!D460,0,(-2018+'Summary P&amp;L'!$D$6)*12+'Summary P&amp;L'!$D$2-1))</f>
        <v>0</v>
      </c>
      <c r="E460">
        <f ca="1">SUM(OFFSET(IS_Data!D460,0,(-2018+'Summary P&amp;L'!$D$6-1)*12+'Summary P&amp;L'!$D$1-1):OFFSET(IS_Data!D460,0,(-2018+'Summary P&amp;L'!$D$6-1)*12+'Summary P&amp;L'!$D$2-1))</f>
        <v>0</v>
      </c>
      <c r="F460" s="91" t="str">
        <f>IFERROR(IF(VLOOKUP(IS_Data!B460,'Summary P&amp;L'!$Q$9:$S$15,3,FALSE)="Yes",IS_Data!B460,"No"),"No")</f>
        <v>No</v>
      </c>
    </row>
    <row r="461" spans="1:6" x14ac:dyDescent="0.5">
      <c r="A461">
        <f>+IS_Data!C461</f>
        <v>0</v>
      </c>
      <c r="B461" s="91" t="str">
        <f>IF(F461="No","",IF('Summary P&amp;L'!$F$4="Libs Rollup","Libs Rollup",F461))</f>
        <v/>
      </c>
      <c r="C461">
        <f>+IS_Data!A461</f>
        <v>0</v>
      </c>
      <c r="D461">
        <f ca="1">SUM(OFFSET(IS_Data!D461,0,(-2018+'Summary P&amp;L'!$D$6)*12+'Summary P&amp;L'!$D$1-1):OFFSET(IS_Data!D461,0,(-2018+'Summary P&amp;L'!$D$6)*12+'Summary P&amp;L'!$D$2-1))</f>
        <v>0</v>
      </c>
      <c r="E461">
        <f ca="1">SUM(OFFSET(IS_Data!D461,0,(-2018+'Summary P&amp;L'!$D$6-1)*12+'Summary P&amp;L'!$D$1-1):OFFSET(IS_Data!D461,0,(-2018+'Summary P&amp;L'!$D$6-1)*12+'Summary P&amp;L'!$D$2-1))</f>
        <v>0</v>
      </c>
      <c r="F461" s="91" t="str">
        <f>IFERROR(IF(VLOOKUP(IS_Data!B461,'Summary P&amp;L'!$Q$9:$S$15,3,FALSE)="Yes",IS_Data!B461,"No"),"No")</f>
        <v>No</v>
      </c>
    </row>
    <row r="462" spans="1:6" x14ac:dyDescent="0.5">
      <c r="A462">
        <f>+IS_Data!C462</f>
        <v>0</v>
      </c>
      <c r="B462" s="91" t="str">
        <f>IF(F462="No","",IF('Summary P&amp;L'!$F$4="Libs Rollup","Libs Rollup",F462))</f>
        <v/>
      </c>
      <c r="C462">
        <f>+IS_Data!A462</f>
        <v>0</v>
      </c>
      <c r="D462">
        <f ca="1">SUM(OFFSET(IS_Data!D462,0,(-2018+'Summary P&amp;L'!$D$6)*12+'Summary P&amp;L'!$D$1-1):OFFSET(IS_Data!D462,0,(-2018+'Summary P&amp;L'!$D$6)*12+'Summary P&amp;L'!$D$2-1))</f>
        <v>0</v>
      </c>
      <c r="E462">
        <f ca="1">SUM(OFFSET(IS_Data!D462,0,(-2018+'Summary P&amp;L'!$D$6-1)*12+'Summary P&amp;L'!$D$1-1):OFFSET(IS_Data!D462,0,(-2018+'Summary P&amp;L'!$D$6-1)*12+'Summary P&amp;L'!$D$2-1))</f>
        <v>0</v>
      </c>
      <c r="F462" s="91" t="str">
        <f>IFERROR(IF(VLOOKUP(IS_Data!B462,'Summary P&amp;L'!$Q$9:$S$15,3,FALSE)="Yes",IS_Data!B462,"No"),"No")</f>
        <v>No</v>
      </c>
    </row>
    <row r="463" spans="1:6" x14ac:dyDescent="0.5">
      <c r="A463">
        <f>+IS_Data!C463</f>
        <v>0</v>
      </c>
      <c r="B463" s="91" t="str">
        <f>IF(F463="No","",IF('Summary P&amp;L'!$F$4="Libs Rollup","Libs Rollup",F463))</f>
        <v/>
      </c>
      <c r="C463">
        <f>+IS_Data!A463</f>
        <v>0</v>
      </c>
      <c r="D463">
        <f ca="1">SUM(OFFSET(IS_Data!D463,0,(-2018+'Summary P&amp;L'!$D$6)*12+'Summary P&amp;L'!$D$1-1):OFFSET(IS_Data!D463,0,(-2018+'Summary P&amp;L'!$D$6)*12+'Summary P&amp;L'!$D$2-1))</f>
        <v>0</v>
      </c>
      <c r="E463">
        <f ca="1">SUM(OFFSET(IS_Data!D463,0,(-2018+'Summary P&amp;L'!$D$6-1)*12+'Summary P&amp;L'!$D$1-1):OFFSET(IS_Data!D463,0,(-2018+'Summary P&amp;L'!$D$6-1)*12+'Summary P&amp;L'!$D$2-1))</f>
        <v>0</v>
      </c>
      <c r="F463" s="91" t="str">
        <f>IFERROR(IF(VLOOKUP(IS_Data!B463,'Summary P&amp;L'!$Q$9:$S$15,3,FALSE)="Yes",IS_Data!B463,"No"),"No")</f>
        <v>No</v>
      </c>
    </row>
    <row r="464" spans="1:6" x14ac:dyDescent="0.5">
      <c r="A464">
        <f>+IS_Data!C464</f>
        <v>0</v>
      </c>
      <c r="B464" s="91" t="str">
        <f>IF(F464="No","",IF('Summary P&amp;L'!$F$4="Libs Rollup","Libs Rollup",F464))</f>
        <v/>
      </c>
      <c r="C464">
        <f>+IS_Data!A464</f>
        <v>0</v>
      </c>
      <c r="D464">
        <f ca="1">SUM(OFFSET(IS_Data!D464,0,(-2018+'Summary P&amp;L'!$D$6)*12+'Summary P&amp;L'!$D$1-1):OFFSET(IS_Data!D464,0,(-2018+'Summary P&amp;L'!$D$6)*12+'Summary P&amp;L'!$D$2-1))</f>
        <v>0</v>
      </c>
      <c r="E464">
        <f ca="1">SUM(OFFSET(IS_Data!D464,0,(-2018+'Summary P&amp;L'!$D$6-1)*12+'Summary P&amp;L'!$D$1-1):OFFSET(IS_Data!D464,0,(-2018+'Summary P&amp;L'!$D$6-1)*12+'Summary P&amp;L'!$D$2-1))</f>
        <v>0</v>
      </c>
      <c r="F464" s="91" t="str">
        <f>IFERROR(IF(VLOOKUP(IS_Data!B464,'Summary P&amp;L'!$Q$9:$S$15,3,FALSE)="Yes",IS_Data!B464,"No"),"No")</f>
        <v>No</v>
      </c>
    </row>
    <row r="465" spans="1:6" x14ac:dyDescent="0.5">
      <c r="A465">
        <f>+IS_Data!C465</f>
        <v>0</v>
      </c>
      <c r="B465" s="91" t="str">
        <f>IF(F465="No","",IF('Summary P&amp;L'!$F$4="Libs Rollup","Libs Rollup",F465))</f>
        <v/>
      </c>
      <c r="C465">
        <f>+IS_Data!A465</f>
        <v>0</v>
      </c>
      <c r="D465">
        <f ca="1">SUM(OFFSET(IS_Data!D465,0,(-2018+'Summary P&amp;L'!$D$6)*12+'Summary P&amp;L'!$D$1-1):OFFSET(IS_Data!D465,0,(-2018+'Summary P&amp;L'!$D$6)*12+'Summary P&amp;L'!$D$2-1))</f>
        <v>0</v>
      </c>
      <c r="E465">
        <f ca="1">SUM(OFFSET(IS_Data!D465,0,(-2018+'Summary P&amp;L'!$D$6-1)*12+'Summary P&amp;L'!$D$1-1):OFFSET(IS_Data!D465,0,(-2018+'Summary P&amp;L'!$D$6-1)*12+'Summary P&amp;L'!$D$2-1))</f>
        <v>0</v>
      </c>
      <c r="F465" s="91" t="str">
        <f>IFERROR(IF(VLOOKUP(IS_Data!B465,'Summary P&amp;L'!$Q$9:$S$15,3,FALSE)="Yes",IS_Data!B465,"No"),"No")</f>
        <v>No</v>
      </c>
    </row>
    <row r="466" spans="1:6" x14ac:dyDescent="0.5">
      <c r="A466">
        <f>+IS_Data!C466</f>
        <v>0</v>
      </c>
      <c r="B466" s="91" t="str">
        <f>IF(F466="No","",IF('Summary P&amp;L'!$F$4="Libs Rollup","Libs Rollup",F466))</f>
        <v/>
      </c>
      <c r="C466">
        <f>+IS_Data!A466</f>
        <v>0</v>
      </c>
      <c r="D466">
        <f ca="1">SUM(OFFSET(IS_Data!D466,0,(-2018+'Summary P&amp;L'!$D$6)*12+'Summary P&amp;L'!$D$1-1):OFFSET(IS_Data!D466,0,(-2018+'Summary P&amp;L'!$D$6)*12+'Summary P&amp;L'!$D$2-1))</f>
        <v>0</v>
      </c>
      <c r="E466">
        <f ca="1">SUM(OFFSET(IS_Data!D466,0,(-2018+'Summary P&amp;L'!$D$6-1)*12+'Summary P&amp;L'!$D$1-1):OFFSET(IS_Data!D466,0,(-2018+'Summary P&amp;L'!$D$6-1)*12+'Summary P&amp;L'!$D$2-1))</f>
        <v>0</v>
      </c>
      <c r="F466" s="91" t="str">
        <f>IFERROR(IF(VLOOKUP(IS_Data!B466,'Summary P&amp;L'!$Q$9:$S$15,3,FALSE)="Yes",IS_Data!B466,"No"),"No")</f>
        <v>No</v>
      </c>
    </row>
    <row r="467" spans="1:6" x14ac:dyDescent="0.5">
      <c r="A467">
        <f>+IS_Data!C467</f>
        <v>0</v>
      </c>
      <c r="B467" s="91" t="str">
        <f>IF(F467="No","",IF('Summary P&amp;L'!$F$4="Libs Rollup","Libs Rollup",F467))</f>
        <v/>
      </c>
      <c r="C467">
        <f>+IS_Data!A467</f>
        <v>0</v>
      </c>
      <c r="D467">
        <f ca="1">SUM(OFFSET(IS_Data!D467,0,(-2018+'Summary P&amp;L'!$D$6)*12+'Summary P&amp;L'!$D$1-1):OFFSET(IS_Data!D467,0,(-2018+'Summary P&amp;L'!$D$6)*12+'Summary P&amp;L'!$D$2-1))</f>
        <v>0</v>
      </c>
      <c r="E467">
        <f ca="1">SUM(OFFSET(IS_Data!D467,0,(-2018+'Summary P&amp;L'!$D$6-1)*12+'Summary P&amp;L'!$D$1-1):OFFSET(IS_Data!D467,0,(-2018+'Summary P&amp;L'!$D$6-1)*12+'Summary P&amp;L'!$D$2-1))</f>
        <v>0</v>
      </c>
      <c r="F467" s="91" t="str">
        <f>IFERROR(IF(VLOOKUP(IS_Data!B467,'Summary P&amp;L'!$Q$9:$S$15,3,FALSE)="Yes",IS_Data!B467,"No"),"No")</f>
        <v>No</v>
      </c>
    </row>
    <row r="468" spans="1:6" x14ac:dyDescent="0.5">
      <c r="A468">
        <f>+IS_Data!C468</f>
        <v>0</v>
      </c>
      <c r="B468" s="91" t="str">
        <f>IF(F468="No","",IF('Summary P&amp;L'!$F$4="Libs Rollup","Libs Rollup",F468))</f>
        <v/>
      </c>
      <c r="C468">
        <f>+IS_Data!A468</f>
        <v>0</v>
      </c>
      <c r="D468">
        <f ca="1">SUM(OFFSET(IS_Data!D468,0,(-2018+'Summary P&amp;L'!$D$6)*12+'Summary P&amp;L'!$D$1-1):OFFSET(IS_Data!D468,0,(-2018+'Summary P&amp;L'!$D$6)*12+'Summary P&amp;L'!$D$2-1))</f>
        <v>0</v>
      </c>
      <c r="E468">
        <f ca="1">SUM(OFFSET(IS_Data!D468,0,(-2018+'Summary P&amp;L'!$D$6-1)*12+'Summary P&amp;L'!$D$1-1):OFFSET(IS_Data!D468,0,(-2018+'Summary P&amp;L'!$D$6-1)*12+'Summary P&amp;L'!$D$2-1))</f>
        <v>0</v>
      </c>
      <c r="F468" s="91" t="str">
        <f>IFERROR(IF(VLOOKUP(IS_Data!B468,'Summary P&amp;L'!$Q$9:$S$15,3,FALSE)="Yes",IS_Data!B468,"No"),"No")</f>
        <v>No</v>
      </c>
    </row>
    <row r="469" spans="1:6" x14ac:dyDescent="0.5">
      <c r="A469">
        <f>+IS_Data!C469</f>
        <v>0</v>
      </c>
      <c r="B469" s="91" t="str">
        <f>IF(F469="No","",IF('Summary P&amp;L'!$F$4="Libs Rollup","Libs Rollup",F469))</f>
        <v/>
      </c>
      <c r="C469">
        <f>+IS_Data!A469</f>
        <v>0</v>
      </c>
      <c r="D469">
        <f ca="1">SUM(OFFSET(IS_Data!D469,0,(-2018+'Summary P&amp;L'!$D$6)*12+'Summary P&amp;L'!$D$1-1):OFFSET(IS_Data!D469,0,(-2018+'Summary P&amp;L'!$D$6)*12+'Summary P&amp;L'!$D$2-1))</f>
        <v>0</v>
      </c>
      <c r="E469">
        <f ca="1">SUM(OFFSET(IS_Data!D469,0,(-2018+'Summary P&amp;L'!$D$6-1)*12+'Summary P&amp;L'!$D$1-1):OFFSET(IS_Data!D469,0,(-2018+'Summary P&amp;L'!$D$6-1)*12+'Summary P&amp;L'!$D$2-1))</f>
        <v>0</v>
      </c>
      <c r="F469" s="91" t="str">
        <f>IFERROR(IF(VLOOKUP(IS_Data!B469,'Summary P&amp;L'!$Q$9:$S$15,3,FALSE)="Yes",IS_Data!B469,"No"),"No")</f>
        <v>No</v>
      </c>
    </row>
    <row r="470" spans="1:6" x14ac:dyDescent="0.5">
      <c r="A470">
        <f>+IS_Data!C470</f>
        <v>0</v>
      </c>
      <c r="B470" s="91" t="str">
        <f>IF(F470="No","",IF('Summary P&amp;L'!$F$4="Libs Rollup","Libs Rollup",F470))</f>
        <v/>
      </c>
      <c r="C470">
        <f>+IS_Data!A470</f>
        <v>0</v>
      </c>
      <c r="D470">
        <f ca="1">SUM(OFFSET(IS_Data!D470,0,(-2018+'Summary P&amp;L'!$D$6)*12+'Summary P&amp;L'!$D$1-1):OFFSET(IS_Data!D470,0,(-2018+'Summary P&amp;L'!$D$6)*12+'Summary P&amp;L'!$D$2-1))</f>
        <v>0</v>
      </c>
      <c r="E470">
        <f ca="1">SUM(OFFSET(IS_Data!D470,0,(-2018+'Summary P&amp;L'!$D$6-1)*12+'Summary P&amp;L'!$D$1-1):OFFSET(IS_Data!D470,0,(-2018+'Summary P&amp;L'!$D$6-1)*12+'Summary P&amp;L'!$D$2-1))</f>
        <v>0</v>
      </c>
      <c r="F470" s="91" t="str">
        <f>IFERROR(IF(VLOOKUP(IS_Data!B470,'Summary P&amp;L'!$Q$9:$S$15,3,FALSE)="Yes",IS_Data!B470,"No"),"No")</f>
        <v>No</v>
      </c>
    </row>
    <row r="471" spans="1:6" x14ac:dyDescent="0.5">
      <c r="A471">
        <f>+IS_Data!C471</f>
        <v>0</v>
      </c>
      <c r="B471" s="91" t="str">
        <f>IF(F471="No","",IF('Summary P&amp;L'!$F$4="Libs Rollup","Libs Rollup",F471))</f>
        <v/>
      </c>
      <c r="C471">
        <f>+IS_Data!A471</f>
        <v>0</v>
      </c>
      <c r="D471">
        <f ca="1">SUM(OFFSET(IS_Data!D471,0,(-2018+'Summary P&amp;L'!$D$6)*12+'Summary P&amp;L'!$D$1-1):OFFSET(IS_Data!D471,0,(-2018+'Summary P&amp;L'!$D$6)*12+'Summary P&amp;L'!$D$2-1))</f>
        <v>0</v>
      </c>
      <c r="E471">
        <f ca="1">SUM(OFFSET(IS_Data!D471,0,(-2018+'Summary P&amp;L'!$D$6-1)*12+'Summary P&amp;L'!$D$1-1):OFFSET(IS_Data!D471,0,(-2018+'Summary P&amp;L'!$D$6-1)*12+'Summary P&amp;L'!$D$2-1))</f>
        <v>0</v>
      </c>
      <c r="F471" s="91" t="str">
        <f>IFERROR(IF(VLOOKUP(IS_Data!B471,'Summary P&amp;L'!$Q$9:$S$15,3,FALSE)="Yes",IS_Data!B471,"No"),"No")</f>
        <v>No</v>
      </c>
    </row>
    <row r="472" spans="1:6" x14ac:dyDescent="0.5">
      <c r="A472">
        <f>+IS_Data!C472</f>
        <v>0</v>
      </c>
      <c r="B472" s="91" t="str">
        <f>IF(F472="No","",IF('Summary P&amp;L'!$F$4="Libs Rollup","Libs Rollup",F472))</f>
        <v/>
      </c>
      <c r="C472">
        <f>+IS_Data!A472</f>
        <v>0</v>
      </c>
      <c r="D472">
        <f ca="1">SUM(OFFSET(IS_Data!D472,0,(-2018+'Summary P&amp;L'!$D$6)*12+'Summary P&amp;L'!$D$1-1):OFFSET(IS_Data!D472,0,(-2018+'Summary P&amp;L'!$D$6)*12+'Summary P&amp;L'!$D$2-1))</f>
        <v>0</v>
      </c>
      <c r="E472">
        <f ca="1">SUM(OFFSET(IS_Data!D472,0,(-2018+'Summary P&amp;L'!$D$6-1)*12+'Summary P&amp;L'!$D$1-1):OFFSET(IS_Data!D472,0,(-2018+'Summary P&amp;L'!$D$6-1)*12+'Summary P&amp;L'!$D$2-1))</f>
        <v>0</v>
      </c>
      <c r="F472" s="91" t="str">
        <f>IFERROR(IF(VLOOKUP(IS_Data!B472,'Summary P&amp;L'!$Q$9:$S$15,3,FALSE)="Yes",IS_Data!B472,"No"),"No")</f>
        <v>No</v>
      </c>
    </row>
    <row r="473" spans="1:6" x14ac:dyDescent="0.5">
      <c r="A473">
        <f>+IS_Data!C473</f>
        <v>0</v>
      </c>
      <c r="B473" s="91" t="str">
        <f>IF(F473="No","",IF('Summary P&amp;L'!$F$4="Libs Rollup","Libs Rollup",F473))</f>
        <v/>
      </c>
      <c r="C473">
        <f>+IS_Data!A473</f>
        <v>0</v>
      </c>
      <c r="D473">
        <f ca="1">SUM(OFFSET(IS_Data!D473,0,(-2018+'Summary P&amp;L'!$D$6)*12+'Summary P&amp;L'!$D$1-1):OFFSET(IS_Data!D473,0,(-2018+'Summary P&amp;L'!$D$6)*12+'Summary P&amp;L'!$D$2-1))</f>
        <v>0</v>
      </c>
      <c r="E473">
        <f ca="1">SUM(OFFSET(IS_Data!D473,0,(-2018+'Summary P&amp;L'!$D$6-1)*12+'Summary P&amp;L'!$D$1-1):OFFSET(IS_Data!D473,0,(-2018+'Summary P&amp;L'!$D$6-1)*12+'Summary P&amp;L'!$D$2-1))</f>
        <v>0</v>
      </c>
      <c r="F473" s="91" t="str">
        <f>IFERROR(IF(VLOOKUP(IS_Data!B473,'Summary P&amp;L'!$Q$9:$S$15,3,FALSE)="Yes",IS_Data!B473,"No"),"No")</f>
        <v>No</v>
      </c>
    </row>
    <row r="474" spans="1:6" x14ac:dyDescent="0.5">
      <c r="A474">
        <f>+IS_Data!C474</f>
        <v>0</v>
      </c>
      <c r="B474" s="91" t="str">
        <f>IF(F474="No","",IF('Summary P&amp;L'!$F$4="Libs Rollup","Libs Rollup",F474))</f>
        <v/>
      </c>
      <c r="C474">
        <f>+IS_Data!A474</f>
        <v>0</v>
      </c>
      <c r="D474">
        <f ca="1">SUM(OFFSET(IS_Data!D474,0,(-2018+'Summary P&amp;L'!$D$6)*12+'Summary P&amp;L'!$D$1-1):OFFSET(IS_Data!D474,0,(-2018+'Summary P&amp;L'!$D$6)*12+'Summary P&amp;L'!$D$2-1))</f>
        <v>0</v>
      </c>
      <c r="E474">
        <f ca="1">SUM(OFFSET(IS_Data!D474,0,(-2018+'Summary P&amp;L'!$D$6-1)*12+'Summary P&amp;L'!$D$1-1):OFFSET(IS_Data!D474,0,(-2018+'Summary P&amp;L'!$D$6-1)*12+'Summary P&amp;L'!$D$2-1))</f>
        <v>0</v>
      </c>
      <c r="F474" s="91" t="str">
        <f>IFERROR(IF(VLOOKUP(IS_Data!B474,'Summary P&amp;L'!$Q$9:$S$15,3,FALSE)="Yes",IS_Data!B474,"No"),"No")</f>
        <v>No</v>
      </c>
    </row>
    <row r="475" spans="1:6" x14ac:dyDescent="0.5">
      <c r="A475">
        <f>+IS_Data!C475</f>
        <v>0</v>
      </c>
      <c r="B475" s="91" t="str">
        <f>IF(F475="No","",IF('Summary P&amp;L'!$F$4="Libs Rollup","Libs Rollup",F475))</f>
        <v/>
      </c>
      <c r="C475">
        <f>+IS_Data!A475</f>
        <v>0</v>
      </c>
      <c r="D475">
        <f ca="1">SUM(OFFSET(IS_Data!D475,0,(-2018+'Summary P&amp;L'!$D$6)*12+'Summary P&amp;L'!$D$1-1):OFFSET(IS_Data!D475,0,(-2018+'Summary P&amp;L'!$D$6)*12+'Summary P&amp;L'!$D$2-1))</f>
        <v>0</v>
      </c>
      <c r="E475">
        <f ca="1">SUM(OFFSET(IS_Data!D475,0,(-2018+'Summary P&amp;L'!$D$6-1)*12+'Summary P&amp;L'!$D$1-1):OFFSET(IS_Data!D475,0,(-2018+'Summary P&amp;L'!$D$6-1)*12+'Summary P&amp;L'!$D$2-1))</f>
        <v>0</v>
      </c>
      <c r="F475" s="91" t="str">
        <f>IFERROR(IF(VLOOKUP(IS_Data!B475,'Summary P&amp;L'!$Q$9:$S$15,3,FALSE)="Yes",IS_Data!B475,"No"),"No")</f>
        <v>No</v>
      </c>
    </row>
    <row r="476" spans="1:6" x14ac:dyDescent="0.5">
      <c r="A476">
        <f>+IS_Data!C476</f>
        <v>0</v>
      </c>
      <c r="B476" s="91" t="str">
        <f>IF(F476="No","",IF('Summary P&amp;L'!$F$4="Libs Rollup","Libs Rollup",F476))</f>
        <v/>
      </c>
      <c r="C476">
        <f>+IS_Data!A476</f>
        <v>0</v>
      </c>
      <c r="D476">
        <f ca="1">SUM(OFFSET(IS_Data!D476,0,(-2018+'Summary P&amp;L'!$D$6)*12+'Summary P&amp;L'!$D$1-1):OFFSET(IS_Data!D476,0,(-2018+'Summary P&amp;L'!$D$6)*12+'Summary P&amp;L'!$D$2-1))</f>
        <v>0</v>
      </c>
      <c r="E476">
        <f ca="1">SUM(OFFSET(IS_Data!D476,0,(-2018+'Summary P&amp;L'!$D$6-1)*12+'Summary P&amp;L'!$D$1-1):OFFSET(IS_Data!D476,0,(-2018+'Summary P&amp;L'!$D$6-1)*12+'Summary P&amp;L'!$D$2-1))</f>
        <v>0</v>
      </c>
      <c r="F476" s="91" t="str">
        <f>IFERROR(IF(VLOOKUP(IS_Data!B476,'Summary P&amp;L'!$Q$9:$S$15,3,FALSE)="Yes",IS_Data!B476,"No"),"No")</f>
        <v>No</v>
      </c>
    </row>
    <row r="477" spans="1:6" x14ac:dyDescent="0.5">
      <c r="A477">
        <f>+IS_Data!C477</f>
        <v>0</v>
      </c>
      <c r="B477" s="91" t="str">
        <f>IF(F477="No","",IF('Summary P&amp;L'!$F$4="Libs Rollup","Libs Rollup",F477))</f>
        <v/>
      </c>
      <c r="C477">
        <f>+IS_Data!A477</f>
        <v>0</v>
      </c>
      <c r="D477">
        <f ca="1">SUM(OFFSET(IS_Data!D477,0,(-2018+'Summary P&amp;L'!$D$6)*12+'Summary P&amp;L'!$D$1-1):OFFSET(IS_Data!D477,0,(-2018+'Summary P&amp;L'!$D$6)*12+'Summary P&amp;L'!$D$2-1))</f>
        <v>0</v>
      </c>
      <c r="E477">
        <f ca="1">SUM(OFFSET(IS_Data!D477,0,(-2018+'Summary P&amp;L'!$D$6-1)*12+'Summary P&amp;L'!$D$1-1):OFFSET(IS_Data!D477,0,(-2018+'Summary P&amp;L'!$D$6-1)*12+'Summary P&amp;L'!$D$2-1))</f>
        <v>0</v>
      </c>
      <c r="F477" s="91" t="str">
        <f>IFERROR(IF(VLOOKUP(IS_Data!B477,'Summary P&amp;L'!$Q$9:$S$15,3,FALSE)="Yes",IS_Data!B477,"No"),"No")</f>
        <v>No</v>
      </c>
    </row>
    <row r="478" spans="1:6" x14ac:dyDescent="0.5">
      <c r="A478">
        <f>+IS_Data!C478</f>
        <v>0</v>
      </c>
      <c r="B478" s="91" t="str">
        <f>IF(F478="No","",IF('Summary P&amp;L'!$F$4="Libs Rollup","Libs Rollup",F478))</f>
        <v/>
      </c>
      <c r="C478">
        <f>+IS_Data!A478</f>
        <v>0</v>
      </c>
      <c r="D478">
        <f ca="1">SUM(OFFSET(IS_Data!D478,0,(-2018+'Summary P&amp;L'!$D$6)*12+'Summary P&amp;L'!$D$1-1):OFFSET(IS_Data!D478,0,(-2018+'Summary P&amp;L'!$D$6)*12+'Summary P&amp;L'!$D$2-1))</f>
        <v>0</v>
      </c>
      <c r="E478">
        <f ca="1">SUM(OFFSET(IS_Data!D478,0,(-2018+'Summary P&amp;L'!$D$6-1)*12+'Summary P&amp;L'!$D$1-1):OFFSET(IS_Data!D478,0,(-2018+'Summary P&amp;L'!$D$6-1)*12+'Summary P&amp;L'!$D$2-1))</f>
        <v>0</v>
      </c>
      <c r="F478" s="91" t="str">
        <f>IFERROR(IF(VLOOKUP(IS_Data!B478,'Summary P&amp;L'!$Q$9:$S$15,3,FALSE)="Yes",IS_Data!B478,"No"),"No")</f>
        <v>No</v>
      </c>
    </row>
    <row r="479" spans="1:6" x14ac:dyDescent="0.5">
      <c r="A479">
        <f>+IS_Data!C479</f>
        <v>0</v>
      </c>
      <c r="B479" s="91" t="str">
        <f>IF(F479="No","",IF('Summary P&amp;L'!$F$4="Libs Rollup","Libs Rollup",F479))</f>
        <v/>
      </c>
      <c r="C479">
        <f>+IS_Data!A479</f>
        <v>0</v>
      </c>
      <c r="D479">
        <f ca="1">SUM(OFFSET(IS_Data!D479,0,(-2018+'Summary P&amp;L'!$D$6)*12+'Summary P&amp;L'!$D$1-1):OFFSET(IS_Data!D479,0,(-2018+'Summary P&amp;L'!$D$6)*12+'Summary P&amp;L'!$D$2-1))</f>
        <v>0</v>
      </c>
      <c r="E479">
        <f ca="1">SUM(OFFSET(IS_Data!D479,0,(-2018+'Summary P&amp;L'!$D$6-1)*12+'Summary P&amp;L'!$D$1-1):OFFSET(IS_Data!D479,0,(-2018+'Summary P&amp;L'!$D$6-1)*12+'Summary P&amp;L'!$D$2-1))</f>
        <v>0</v>
      </c>
      <c r="F479" s="91" t="str">
        <f>IFERROR(IF(VLOOKUP(IS_Data!B479,'Summary P&amp;L'!$Q$9:$S$15,3,FALSE)="Yes",IS_Data!B479,"No"),"No")</f>
        <v>No</v>
      </c>
    </row>
    <row r="480" spans="1:6" x14ac:dyDescent="0.5">
      <c r="A480">
        <f>+IS_Data!C480</f>
        <v>0</v>
      </c>
      <c r="B480" s="91" t="str">
        <f>IF(F480="No","",IF('Summary P&amp;L'!$F$4="Libs Rollup","Libs Rollup",F480))</f>
        <v/>
      </c>
      <c r="C480">
        <f>+IS_Data!A480</f>
        <v>0</v>
      </c>
      <c r="D480">
        <f ca="1">SUM(OFFSET(IS_Data!D480,0,(-2018+'Summary P&amp;L'!$D$6)*12+'Summary P&amp;L'!$D$1-1):OFFSET(IS_Data!D480,0,(-2018+'Summary P&amp;L'!$D$6)*12+'Summary P&amp;L'!$D$2-1))</f>
        <v>0</v>
      </c>
      <c r="E480">
        <f ca="1">SUM(OFFSET(IS_Data!D480,0,(-2018+'Summary P&amp;L'!$D$6-1)*12+'Summary P&amp;L'!$D$1-1):OFFSET(IS_Data!D480,0,(-2018+'Summary P&amp;L'!$D$6-1)*12+'Summary P&amp;L'!$D$2-1))</f>
        <v>0</v>
      </c>
      <c r="F480" s="91" t="str">
        <f>IFERROR(IF(VLOOKUP(IS_Data!B480,'Summary P&amp;L'!$Q$9:$S$15,3,FALSE)="Yes",IS_Data!B480,"No"),"No")</f>
        <v>No</v>
      </c>
    </row>
    <row r="481" spans="1:6" x14ac:dyDescent="0.5">
      <c r="A481">
        <f>+IS_Data!C481</f>
        <v>0</v>
      </c>
      <c r="B481" s="91" t="str">
        <f>IF(F481="No","",IF('Summary P&amp;L'!$F$4="Libs Rollup","Libs Rollup",F481))</f>
        <v/>
      </c>
      <c r="C481">
        <f>+IS_Data!A481</f>
        <v>0</v>
      </c>
      <c r="D481">
        <f ca="1">SUM(OFFSET(IS_Data!D481,0,(-2018+'Summary P&amp;L'!$D$6)*12+'Summary P&amp;L'!$D$1-1):OFFSET(IS_Data!D481,0,(-2018+'Summary P&amp;L'!$D$6)*12+'Summary P&amp;L'!$D$2-1))</f>
        <v>0</v>
      </c>
      <c r="E481">
        <f ca="1">SUM(OFFSET(IS_Data!D481,0,(-2018+'Summary P&amp;L'!$D$6-1)*12+'Summary P&amp;L'!$D$1-1):OFFSET(IS_Data!D481,0,(-2018+'Summary P&amp;L'!$D$6-1)*12+'Summary P&amp;L'!$D$2-1))</f>
        <v>0</v>
      </c>
      <c r="F481" s="91" t="str">
        <f>IFERROR(IF(VLOOKUP(IS_Data!B481,'Summary P&amp;L'!$Q$9:$S$15,3,FALSE)="Yes",IS_Data!B481,"No"),"No")</f>
        <v>No</v>
      </c>
    </row>
    <row r="482" spans="1:6" x14ac:dyDescent="0.5">
      <c r="A482">
        <f>+IS_Data!C482</f>
        <v>0</v>
      </c>
      <c r="B482" s="91" t="str">
        <f>IF(F482="No","",IF('Summary P&amp;L'!$F$4="Libs Rollup","Libs Rollup",F482))</f>
        <v/>
      </c>
      <c r="C482">
        <f>+IS_Data!A482</f>
        <v>0</v>
      </c>
      <c r="D482">
        <f ca="1">SUM(OFFSET(IS_Data!D482,0,(-2018+'Summary P&amp;L'!$D$6)*12+'Summary P&amp;L'!$D$1-1):OFFSET(IS_Data!D482,0,(-2018+'Summary P&amp;L'!$D$6)*12+'Summary P&amp;L'!$D$2-1))</f>
        <v>0</v>
      </c>
      <c r="E482">
        <f ca="1">SUM(OFFSET(IS_Data!D482,0,(-2018+'Summary P&amp;L'!$D$6-1)*12+'Summary P&amp;L'!$D$1-1):OFFSET(IS_Data!D482,0,(-2018+'Summary P&amp;L'!$D$6-1)*12+'Summary P&amp;L'!$D$2-1))</f>
        <v>0</v>
      </c>
      <c r="F482" s="91" t="str">
        <f>IFERROR(IF(VLOOKUP(IS_Data!B482,'Summary P&amp;L'!$Q$9:$S$15,3,FALSE)="Yes",IS_Data!B482,"No"),"No")</f>
        <v>No</v>
      </c>
    </row>
    <row r="483" spans="1:6" x14ac:dyDescent="0.5">
      <c r="A483">
        <f>+IS_Data!C483</f>
        <v>0</v>
      </c>
      <c r="B483" s="91" t="str">
        <f>IF(F483="No","",IF('Summary P&amp;L'!$F$4="Libs Rollup","Libs Rollup",F483))</f>
        <v/>
      </c>
      <c r="C483">
        <f>+IS_Data!A483</f>
        <v>0</v>
      </c>
      <c r="D483">
        <f ca="1">SUM(OFFSET(IS_Data!D483,0,(-2018+'Summary P&amp;L'!$D$6)*12+'Summary P&amp;L'!$D$1-1):OFFSET(IS_Data!D483,0,(-2018+'Summary P&amp;L'!$D$6)*12+'Summary P&amp;L'!$D$2-1))</f>
        <v>0</v>
      </c>
      <c r="E483">
        <f ca="1">SUM(OFFSET(IS_Data!D483,0,(-2018+'Summary P&amp;L'!$D$6-1)*12+'Summary P&amp;L'!$D$1-1):OFFSET(IS_Data!D483,0,(-2018+'Summary P&amp;L'!$D$6-1)*12+'Summary P&amp;L'!$D$2-1))</f>
        <v>0</v>
      </c>
      <c r="F483" s="91" t="str">
        <f>IFERROR(IF(VLOOKUP(IS_Data!B483,'Summary P&amp;L'!$Q$9:$S$15,3,FALSE)="Yes",IS_Data!B483,"No"),"No")</f>
        <v>No</v>
      </c>
    </row>
    <row r="484" spans="1:6" x14ac:dyDescent="0.5">
      <c r="A484">
        <f>+IS_Data!C484</f>
        <v>0</v>
      </c>
      <c r="B484" s="91" t="str">
        <f>IF(F484="No","",IF('Summary P&amp;L'!$F$4="Libs Rollup","Libs Rollup",F484))</f>
        <v/>
      </c>
      <c r="C484">
        <f>+IS_Data!A484</f>
        <v>0</v>
      </c>
      <c r="D484">
        <f ca="1">SUM(OFFSET(IS_Data!D484,0,(-2018+'Summary P&amp;L'!$D$6)*12+'Summary P&amp;L'!$D$1-1):OFFSET(IS_Data!D484,0,(-2018+'Summary P&amp;L'!$D$6)*12+'Summary P&amp;L'!$D$2-1))</f>
        <v>0</v>
      </c>
      <c r="E484">
        <f ca="1">SUM(OFFSET(IS_Data!D484,0,(-2018+'Summary P&amp;L'!$D$6-1)*12+'Summary P&amp;L'!$D$1-1):OFFSET(IS_Data!D484,0,(-2018+'Summary P&amp;L'!$D$6-1)*12+'Summary P&amp;L'!$D$2-1))</f>
        <v>0</v>
      </c>
      <c r="F484" s="91" t="str">
        <f>IFERROR(IF(VLOOKUP(IS_Data!B484,'Summary P&amp;L'!$Q$9:$S$15,3,FALSE)="Yes",IS_Data!B484,"No"),"No")</f>
        <v>No</v>
      </c>
    </row>
    <row r="485" spans="1:6" x14ac:dyDescent="0.5">
      <c r="A485">
        <f>+IS_Data!C485</f>
        <v>0</v>
      </c>
      <c r="B485" s="91" t="str">
        <f>IF(F485="No","",IF('Summary P&amp;L'!$F$4="Libs Rollup","Libs Rollup",F485))</f>
        <v/>
      </c>
      <c r="C485">
        <f>+IS_Data!A485</f>
        <v>0</v>
      </c>
      <c r="D485">
        <f ca="1">SUM(OFFSET(IS_Data!D485,0,(-2018+'Summary P&amp;L'!$D$6)*12+'Summary P&amp;L'!$D$1-1):OFFSET(IS_Data!D485,0,(-2018+'Summary P&amp;L'!$D$6)*12+'Summary P&amp;L'!$D$2-1))</f>
        <v>0</v>
      </c>
      <c r="E485">
        <f ca="1">SUM(OFFSET(IS_Data!D485,0,(-2018+'Summary P&amp;L'!$D$6-1)*12+'Summary P&amp;L'!$D$1-1):OFFSET(IS_Data!D485,0,(-2018+'Summary P&amp;L'!$D$6-1)*12+'Summary P&amp;L'!$D$2-1))</f>
        <v>0</v>
      </c>
      <c r="F485" s="91" t="str">
        <f>IFERROR(IF(VLOOKUP(IS_Data!B485,'Summary P&amp;L'!$Q$9:$S$15,3,FALSE)="Yes",IS_Data!B485,"No"),"No")</f>
        <v>No</v>
      </c>
    </row>
    <row r="486" spans="1:6" x14ac:dyDescent="0.5">
      <c r="A486">
        <f>+IS_Data!C486</f>
        <v>0</v>
      </c>
      <c r="B486" s="91" t="str">
        <f>IF(F486="No","",IF('Summary P&amp;L'!$F$4="Libs Rollup","Libs Rollup",F486))</f>
        <v/>
      </c>
      <c r="C486">
        <f>+IS_Data!A486</f>
        <v>0</v>
      </c>
      <c r="D486">
        <f ca="1">SUM(OFFSET(IS_Data!D486,0,(-2018+'Summary P&amp;L'!$D$6)*12+'Summary P&amp;L'!$D$1-1):OFFSET(IS_Data!D486,0,(-2018+'Summary P&amp;L'!$D$6)*12+'Summary P&amp;L'!$D$2-1))</f>
        <v>0</v>
      </c>
      <c r="E486">
        <f ca="1">SUM(OFFSET(IS_Data!D486,0,(-2018+'Summary P&amp;L'!$D$6-1)*12+'Summary P&amp;L'!$D$1-1):OFFSET(IS_Data!D486,0,(-2018+'Summary P&amp;L'!$D$6-1)*12+'Summary P&amp;L'!$D$2-1))</f>
        <v>0</v>
      </c>
      <c r="F486" s="91" t="str">
        <f>IFERROR(IF(VLOOKUP(IS_Data!B486,'Summary P&amp;L'!$Q$9:$S$15,3,FALSE)="Yes",IS_Data!B486,"No"),"No")</f>
        <v>No</v>
      </c>
    </row>
    <row r="487" spans="1:6" x14ac:dyDescent="0.5">
      <c r="A487">
        <f>+IS_Data!C487</f>
        <v>0</v>
      </c>
      <c r="B487" s="91" t="str">
        <f>IF(F487="No","",IF('Summary P&amp;L'!$F$4="Libs Rollup","Libs Rollup",F487))</f>
        <v/>
      </c>
      <c r="C487">
        <f>+IS_Data!A487</f>
        <v>0</v>
      </c>
      <c r="D487">
        <f ca="1">SUM(OFFSET(IS_Data!D487,0,(-2018+'Summary P&amp;L'!$D$6)*12+'Summary P&amp;L'!$D$1-1):OFFSET(IS_Data!D487,0,(-2018+'Summary P&amp;L'!$D$6)*12+'Summary P&amp;L'!$D$2-1))</f>
        <v>0</v>
      </c>
      <c r="E487">
        <f ca="1">SUM(OFFSET(IS_Data!D487,0,(-2018+'Summary P&amp;L'!$D$6-1)*12+'Summary P&amp;L'!$D$1-1):OFFSET(IS_Data!D487,0,(-2018+'Summary P&amp;L'!$D$6-1)*12+'Summary P&amp;L'!$D$2-1))</f>
        <v>0</v>
      </c>
      <c r="F487" s="91" t="str">
        <f>IFERROR(IF(VLOOKUP(IS_Data!B487,'Summary P&amp;L'!$Q$9:$S$15,3,FALSE)="Yes",IS_Data!B487,"No"),"No")</f>
        <v>No</v>
      </c>
    </row>
    <row r="488" spans="1:6" x14ac:dyDescent="0.5">
      <c r="A488">
        <f>+IS_Data!C488</f>
        <v>0</v>
      </c>
      <c r="B488" s="91" t="str">
        <f>IF(F488="No","",IF('Summary P&amp;L'!$F$4="Libs Rollup","Libs Rollup",F488))</f>
        <v/>
      </c>
      <c r="C488">
        <f>+IS_Data!A488</f>
        <v>0</v>
      </c>
      <c r="D488">
        <f ca="1">SUM(OFFSET(IS_Data!D488,0,(-2018+'Summary P&amp;L'!$D$6)*12+'Summary P&amp;L'!$D$1-1):OFFSET(IS_Data!D488,0,(-2018+'Summary P&amp;L'!$D$6)*12+'Summary P&amp;L'!$D$2-1))</f>
        <v>0</v>
      </c>
      <c r="E488">
        <f ca="1">SUM(OFFSET(IS_Data!D488,0,(-2018+'Summary P&amp;L'!$D$6-1)*12+'Summary P&amp;L'!$D$1-1):OFFSET(IS_Data!D488,0,(-2018+'Summary P&amp;L'!$D$6-1)*12+'Summary P&amp;L'!$D$2-1))</f>
        <v>0</v>
      </c>
      <c r="F488" s="91" t="str">
        <f>IFERROR(IF(VLOOKUP(IS_Data!B488,'Summary P&amp;L'!$Q$9:$S$15,3,FALSE)="Yes",IS_Data!B488,"No"),"No")</f>
        <v>No</v>
      </c>
    </row>
    <row r="489" spans="1:6" x14ac:dyDescent="0.5">
      <c r="A489">
        <f>+IS_Data!C489</f>
        <v>0</v>
      </c>
      <c r="B489" s="91" t="str">
        <f>IF(F489="No","",IF('Summary P&amp;L'!$F$4="Libs Rollup","Libs Rollup",F489))</f>
        <v/>
      </c>
      <c r="C489">
        <f>+IS_Data!A489</f>
        <v>0</v>
      </c>
      <c r="D489">
        <f ca="1">SUM(OFFSET(IS_Data!D489,0,(-2018+'Summary P&amp;L'!$D$6)*12+'Summary P&amp;L'!$D$1-1):OFFSET(IS_Data!D489,0,(-2018+'Summary P&amp;L'!$D$6)*12+'Summary P&amp;L'!$D$2-1))</f>
        <v>0</v>
      </c>
      <c r="E489">
        <f ca="1">SUM(OFFSET(IS_Data!D489,0,(-2018+'Summary P&amp;L'!$D$6-1)*12+'Summary P&amp;L'!$D$1-1):OFFSET(IS_Data!D489,0,(-2018+'Summary P&amp;L'!$D$6-1)*12+'Summary P&amp;L'!$D$2-1))</f>
        <v>0</v>
      </c>
      <c r="F489" s="91" t="str">
        <f>IFERROR(IF(VLOOKUP(IS_Data!B489,'Summary P&amp;L'!$Q$9:$S$15,3,FALSE)="Yes",IS_Data!B489,"No"),"No")</f>
        <v>No</v>
      </c>
    </row>
    <row r="490" spans="1:6" x14ac:dyDescent="0.5">
      <c r="A490">
        <f>+IS_Data!C490</f>
        <v>0</v>
      </c>
      <c r="B490" s="91" t="str">
        <f>IF(F490="No","",IF('Summary P&amp;L'!$F$4="Libs Rollup","Libs Rollup",F490))</f>
        <v/>
      </c>
      <c r="C490">
        <f>+IS_Data!A490</f>
        <v>0</v>
      </c>
      <c r="D490">
        <f ca="1">SUM(OFFSET(IS_Data!D490,0,(-2018+'Summary P&amp;L'!$D$6)*12+'Summary P&amp;L'!$D$1-1):OFFSET(IS_Data!D490,0,(-2018+'Summary P&amp;L'!$D$6)*12+'Summary P&amp;L'!$D$2-1))</f>
        <v>0</v>
      </c>
      <c r="E490">
        <f ca="1">SUM(OFFSET(IS_Data!D490,0,(-2018+'Summary P&amp;L'!$D$6-1)*12+'Summary P&amp;L'!$D$1-1):OFFSET(IS_Data!D490,0,(-2018+'Summary P&amp;L'!$D$6-1)*12+'Summary P&amp;L'!$D$2-1))</f>
        <v>0</v>
      </c>
      <c r="F490" s="91" t="str">
        <f>IFERROR(IF(VLOOKUP(IS_Data!B490,'Summary P&amp;L'!$Q$9:$S$15,3,FALSE)="Yes",IS_Data!B490,"No"),"No")</f>
        <v>No</v>
      </c>
    </row>
    <row r="491" spans="1:6" x14ac:dyDescent="0.5">
      <c r="A491">
        <f>+IS_Data!C491</f>
        <v>0</v>
      </c>
      <c r="B491" s="91" t="str">
        <f>IF(F491="No","",IF('Summary P&amp;L'!$F$4="Libs Rollup","Libs Rollup",F491))</f>
        <v/>
      </c>
      <c r="C491">
        <f>+IS_Data!A491</f>
        <v>0</v>
      </c>
      <c r="D491">
        <f ca="1">SUM(OFFSET(IS_Data!D491,0,(-2018+'Summary P&amp;L'!$D$6)*12+'Summary P&amp;L'!$D$1-1):OFFSET(IS_Data!D491,0,(-2018+'Summary P&amp;L'!$D$6)*12+'Summary P&amp;L'!$D$2-1))</f>
        <v>0</v>
      </c>
      <c r="E491">
        <f ca="1">SUM(OFFSET(IS_Data!D491,0,(-2018+'Summary P&amp;L'!$D$6-1)*12+'Summary P&amp;L'!$D$1-1):OFFSET(IS_Data!D491,0,(-2018+'Summary P&amp;L'!$D$6-1)*12+'Summary P&amp;L'!$D$2-1))</f>
        <v>0</v>
      </c>
      <c r="F491" s="91" t="str">
        <f>IFERROR(IF(VLOOKUP(IS_Data!B491,'Summary P&amp;L'!$Q$9:$S$15,3,FALSE)="Yes",IS_Data!B491,"No"),"No")</f>
        <v>No</v>
      </c>
    </row>
    <row r="492" spans="1:6" x14ac:dyDescent="0.5">
      <c r="A492">
        <f>+IS_Data!C492</f>
        <v>0</v>
      </c>
      <c r="B492" s="91" t="str">
        <f>IF(F492="No","",IF('Summary P&amp;L'!$F$4="Libs Rollup","Libs Rollup",F492))</f>
        <v/>
      </c>
      <c r="C492">
        <f>+IS_Data!A492</f>
        <v>0</v>
      </c>
      <c r="D492">
        <f ca="1">SUM(OFFSET(IS_Data!D492,0,(-2018+'Summary P&amp;L'!$D$6)*12+'Summary P&amp;L'!$D$1-1):OFFSET(IS_Data!D492,0,(-2018+'Summary P&amp;L'!$D$6)*12+'Summary P&amp;L'!$D$2-1))</f>
        <v>0</v>
      </c>
      <c r="E492">
        <f ca="1">SUM(OFFSET(IS_Data!D492,0,(-2018+'Summary P&amp;L'!$D$6-1)*12+'Summary P&amp;L'!$D$1-1):OFFSET(IS_Data!D492,0,(-2018+'Summary P&amp;L'!$D$6-1)*12+'Summary P&amp;L'!$D$2-1))</f>
        <v>0</v>
      </c>
      <c r="F492" s="91" t="str">
        <f>IFERROR(IF(VLOOKUP(IS_Data!B492,'Summary P&amp;L'!$Q$9:$S$15,3,FALSE)="Yes",IS_Data!B492,"No"),"No")</f>
        <v>No</v>
      </c>
    </row>
    <row r="493" spans="1:6" x14ac:dyDescent="0.5">
      <c r="A493">
        <f>+IS_Data!C493</f>
        <v>0</v>
      </c>
      <c r="B493" s="91" t="str">
        <f>IF(F493="No","",IF('Summary P&amp;L'!$F$4="Libs Rollup","Libs Rollup",F493))</f>
        <v/>
      </c>
      <c r="C493">
        <f>+IS_Data!A493</f>
        <v>0</v>
      </c>
      <c r="D493">
        <f ca="1">SUM(OFFSET(IS_Data!D493,0,(-2018+'Summary P&amp;L'!$D$6)*12+'Summary P&amp;L'!$D$1-1):OFFSET(IS_Data!D493,0,(-2018+'Summary P&amp;L'!$D$6)*12+'Summary P&amp;L'!$D$2-1))</f>
        <v>0</v>
      </c>
      <c r="E493">
        <f ca="1">SUM(OFFSET(IS_Data!D493,0,(-2018+'Summary P&amp;L'!$D$6-1)*12+'Summary P&amp;L'!$D$1-1):OFFSET(IS_Data!D493,0,(-2018+'Summary P&amp;L'!$D$6-1)*12+'Summary P&amp;L'!$D$2-1))</f>
        <v>0</v>
      </c>
      <c r="F493" s="91" t="str">
        <f>IFERROR(IF(VLOOKUP(IS_Data!B493,'Summary P&amp;L'!$Q$9:$S$15,3,FALSE)="Yes",IS_Data!B493,"No"),"No")</f>
        <v>No</v>
      </c>
    </row>
    <row r="494" spans="1:6" x14ac:dyDescent="0.5">
      <c r="A494">
        <f>+IS_Data!C494</f>
        <v>0</v>
      </c>
      <c r="B494" s="91" t="str">
        <f>IF(F494="No","",IF('Summary P&amp;L'!$F$4="Libs Rollup","Libs Rollup",F494))</f>
        <v/>
      </c>
      <c r="C494">
        <f>+IS_Data!A494</f>
        <v>0</v>
      </c>
      <c r="D494">
        <f ca="1">SUM(OFFSET(IS_Data!D494,0,(-2018+'Summary P&amp;L'!$D$6)*12+'Summary P&amp;L'!$D$1-1):OFFSET(IS_Data!D494,0,(-2018+'Summary P&amp;L'!$D$6)*12+'Summary P&amp;L'!$D$2-1))</f>
        <v>0</v>
      </c>
      <c r="E494">
        <f ca="1">SUM(OFFSET(IS_Data!D494,0,(-2018+'Summary P&amp;L'!$D$6-1)*12+'Summary P&amp;L'!$D$1-1):OFFSET(IS_Data!D494,0,(-2018+'Summary P&amp;L'!$D$6-1)*12+'Summary P&amp;L'!$D$2-1))</f>
        <v>0</v>
      </c>
      <c r="F494" s="91" t="str">
        <f>IFERROR(IF(VLOOKUP(IS_Data!B494,'Summary P&amp;L'!$Q$9:$S$15,3,FALSE)="Yes",IS_Data!B494,"No"),"No")</f>
        <v>No</v>
      </c>
    </row>
    <row r="495" spans="1:6" x14ac:dyDescent="0.5">
      <c r="A495">
        <f>+IS_Data!C495</f>
        <v>0</v>
      </c>
      <c r="B495" s="91" t="str">
        <f>IF(F495="No","",IF('Summary P&amp;L'!$F$4="Libs Rollup","Libs Rollup",F495))</f>
        <v/>
      </c>
      <c r="C495">
        <f>+IS_Data!A495</f>
        <v>0</v>
      </c>
      <c r="D495">
        <f ca="1">SUM(OFFSET(IS_Data!D495,0,(-2018+'Summary P&amp;L'!$D$6)*12+'Summary P&amp;L'!$D$1-1):OFFSET(IS_Data!D495,0,(-2018+'Summary P&amp;L'!$D$6)*12+'Summary P&amp;L'!$D$2-1))</f>
        <v>0</v>
      </c>
      <c r="E495">
        <f ca="1">SUM(OFFSET(IS_Data!D495,0,(-2018+'Summary P&amp;L'!$D$6-1)*12+'Summary P&amp;L'!$D$1-1):OFFSET(IS_Data!D495,0,(-2018+'Summary P&amp;L'!$D$6-1)*12+'Summary P&amp;L'!$D$2-1))</f>
        <v>0</v>
      </c>
      <c r="F495" s="91" t="str">
        <f>IFERROR(IF(VLOOKUP(IS_Data!B495,'Summary P&amp;L'!$Q$9:$S$15,3,FALSE)="Yes",IS_Data!B495,"No"),"No")</f>
        <v>No</v>
      </c>
    </row>
    <row r="496" spans="1:6" x14ac:dyDescent="0.5">
      <c r="A496">
        <f>+IS_Data!C496</f>
        <v>0</v>
      </c>
      <c r="B496" s="91" t="str">
        <f>IF(F496="No","",IF('Summary P&amp;L'!$F$4="Libs Rollup","Libs Rollup",F496))</f>
        <v/>
      </c>
      <c r="C496">
        <f>+IS_Data!A496</f>
        <v>0</v>
      </c>
      <c r="D496">
        <f ca="1">SUM(OFFSET(IS_Data!D496,0,(-2018+'Summary P&amp;L'!$D$6)*12+'Summary P&amp;L'!$D$1-1):OFFSET(IS_Data!D496,0,(-2018+'Summary P&amp;L'!$D$6)*12+'Summary P&amp;L'!$D$2-1))</f>
        <v>0</v>
      </c>
      <c r="E496">
        <f ca="1">SUM(OFFSET(IS_Data!D496,0,(-2018+'Summary P&amp;L'!$D$6-1)*12+'Summary P&amp;L'!$D$1-1):OFFSET(IS_Data!D496,0,(-2018+'Summary P&amp;L'!$D$6-1)*12+'Summary P&amp;L'!$D$2-1))</f>
        <v>0</v>
      </c>
      <c r="F496" s="91" t="str">
        <f>IFERROR(IF(VLOOKUP(IS_Data!B496,'Summary P&amp;L'!$Q$9:$S$15,3,FALSE)="Yes",IS_Data!B496,"No"),"No")</f>
        <v>No</v>
      </c>
    </row>
    <row r="497" spans="1:6" x14ac:dyDescent="0.5">
      <c r="A497">
        <f>+IS_Data!C497</f>
        <v>0</v>
      </c>
      <c r="B497" s="91" t="str">
        <f>IF(F497="No","",IF('Summary P&amp;L'!$F$4="Libs Rollup","Libs Rollup",F497))</f>
        <v/>
      </c>
      <c r="C497">
        <f>+IS_Data!A497</f>
        <v>0</v>
      </c>
      <c r="D497">
        <f ca="1">SUM(OFFSET(IS_Data!D497,0,(-2018+'Summary P&amp;L'!$D$6)*12+'Summary P&amp;L'!$D$1-1):OFFSET(IS_Data!D497,0,(-2018+'Summary P&amp;L'!$D$6)*12+'Summary P&amp;L'!$D$2-1))</f>
        <v>0</v>
      </c>
      <c r="E497">
        <f ca="1">SUM(OFFSET(IS_Data!D497,0,(-2018+'Summary P&amp;L'!$D$6-1)*12+'Summary P&amp;L'!$D$1-1):OFFSET(IS_Data!D497,0,(-2018+'Summary P&amp;L'!$D$6-1)*12+'Summary P&amp;L'!$D$2-1))</f>
        <v>0</v>
      </c>
      <c r="F497" s="91" t="str">
        <f>IFERROR(IF(VLOOKUP(IS_Data!B497,'Summary P&amp;L'!$Q$9:$S$15,3,FALSE)="Yes",IS_Data!B497,"No"),"No")</f>
        <v>No</v>
      </c>
    </row>
    <row r="498" spans="1:6" x14ac:dyDescent="0.5">
      <c r="A498">
        <f>+IS_Data!C498</f>
        <v>0</v>
      </c>
      <c r="B498" s="91" t="str">
        <f>IF(F498="No","",IF('Summary P&amp;L'!$F$4="Libs Rollup","Libs Rollup",F498))</f>
        <v/>
      </c>
      <c r="C498">
        <f>+IS_Data!A498</f>
        <v>0</v>
      </c>
      <c r="D498">
        <f ca="1">SUM(OFFSET(IS_Data!D498,0,(-2018+'Summary P&amp;L'!$D$6)*12+'Summary P&amp;L'!$D$1-1):OFFSET(IS_Data!D498,0,(-2018+'Summary P&amp;L'!$D$6)*12+'Summary P&amp;L'!$D$2-1))</f>
        <v>0</v>
      </c>
      <c r="E498">
        <f ca="1">SUM(OFFSET(IS_Data!D498,0,(-2018+'Summary P&amp;L'!$D$6-1)*12+'Summary P&amp;L'!$D$1-1):OFFSET(IS_Data!D498,0,(-2018+'Summary P&amp;L'!$D$6-1)*12+'Summary P&amp;L'!$D$2-1))</f>
        <v>0</v>
      </c>
      <c r="F498" s="91" t="str">
        <f>IFERROR(IF(VLOOKUP(IS_Data!B498,'Summary P&amp;L'!$Q$9:$S$15,3,FALSE)="Yes",IS_Data!B498,"No"),"No")</f>
        <v>No</v>
      </c>
    </row>
    <row r="499" spans="1:6" x14ac:dyDescent="0.5">
      <c r="A499">
        <f>+IS_Data!C499</f>
        <v>0</v>
      </c>
      <c r="B499" s="91" t="str">
        <f>IF(F499="No","",IF('Summary P&amp;L'!$F$4="Libs Rollup","Libs Rollup",F499))</f>
        <v/>
      </c>
      <c r="C499">
        <f>+IS_Data!A499</f>
        <v>0</v>
      </c>
      <c r="D499">
        <f ca="1">SUM(OFFSET(IS_Data!D499,0,(-2018+'Summary P&amp;L'!$D$6)*12+'Summary P&amp;L'!$D$1-1):OFFSET(IS_Data!D499,0,(-2018+'Summary P&amp;L'!$D$6)*12+'Summary P&amp;L'!$D$2-1))</f>
        <v>0</v>
      </c>
      <c r="E499">
        <f ca="1">SUM(OFFSET(IS_Data!D499,0,(-2018+'Summary P&amp;L'!$D$6-1)*12+'Summary P&amp;L'!$D$1-1):OFFSET(IS_Data!D499,0,(-2018+'Summary P&amp;L'!$D$6-1)*12+'Summary P&amp;L'!$D$2-1))</f>
        <v>0</v>
      </c>
      <c r="F499" s="91" t="str">
        <f>IFERROR(IF(VLOOKUP(IS_Data!B499,'Summary P&amp;L'!$Q$9:$S$15,3,FALSE)="Yes",IS_Data!B499,"No"),"No")</f>
        <v>No</v>
      </c>
    </row>
    <row r="500" spans="1:6" x14ac:dyDescent="0.5">
      <c r="A500">
        <f>+IS_Data!C500</f>
        <v>0</v>
      </c>
      <c r="B500" s="91" t="str">
        <f>IF(F500="No","",IF('Summary P&amp;L'!$F$4="Libs Rollup","Libs Rollup",F500))</f>
        <v/>
      </c>
      <c r="C500">
        <f>+IS_Data!A500</f>
        <v>0</v>
      </c>
      <c r="D500">
        <f ca="1">SUM(OFFSET(IS_Data!D500,0,(-2018+'Summary P&amp;L'!$D$6)*12+'Summary P&amp;L'!$D$1-1):OFFSET(IS_Data!D500,0,(-2018+'Summary P&amp;L'!$D$6)*12+'Summary P&amp;L'!$D$2-1))</f>
        <v>0</v>
      </c>
      <c r="E500">
        <f ca="1">SUM(OFFSET(IS_Data!D500,0,(-2018+'Summary P&amp;L'!$D$6-1)*12+'Summary P&amp;L'!$D$1-1):OFFSET(IS_Data!D500,0,(-2018+'Summary P&amp;L'!$D$6-1)*12+'Summary P&amp;L'!$D$2-1))</f>
        <v>0</v>
      </c>
      <c r="F500" s="91" t="str">
        <f>IFERROR(IF(VLOOKUP(IS_Data!B500,'Summary P&amp;L'!$Q$9:$S$15,3,FALSE)="Yes",IS_Data!B500,"No"),"No")</f>
        <v>No</v>
      </c>
    </row>
    <row r="501" spans="1:6" x14ac:dyDescent="0.5">
      <c r="A501">
        <f>+IS_Data!C501</f>
        <v>0</v>
      </c>
      <c r="B501" s="91" t="str">
        <f>IF(F501="No","",IF('Summary P&amp;L'!$F$4="Libs Rollup","Libs Rollup",F501))</f>
        <v/>
      </c>
      <c r="C501">
        <f>+IS_Data!A501</f>
        <v>0</v>
      </c>
      <c r="D501">
        <f ca="1">SUM(OFFSET(IS_Data!D501,0,(-2018+'Summary P&amp;L'!$D$6)*12+'Summary P&amp;L'!$D$1-1):OFFSET(IS_Data!D501,0,(-2018+'Summary P&amp;L'!$D$6)*12+'Summary P&amp;L'!$D$2-1))</f>
        <v>0</v>
      </c>
      <c r="E501">
        <f ca="1">SUM(OFFSET(IS_Data!D501,0,(-2018+'Summary P&amp;L'!$D$6-1)*12+'Summary P&amp;L'!$D$1-1):OFFSET(IS_Data!D501,0,(-2018+'Summary P&amp;L'!$D$6-1)*12+'Summary P&amp;L'!$D$2-1))</f>
        <v>0</v>
      </c>
      <c r="F501" s="91" t="str">
        <f>IFERROR(IF(VLOOKUP(IS_Data!B501,'Summary P&amp;L'!$Q$9:$S$15,3,FALSE)="Yes",IS_Data!B501,"No"),"No")</f>
        <v>No</v>
      </c>
    </row>
    <row r="502" spans="1:6" x14ac:dyDescent="0.5">
      <c r="A502">
        <f>+IS_Data!C502</f>
        <v>0</v>
      </c>
      <c r="B502" s="91" t="str">
        <f>IF(F502="No","",IF('Summary P&amp;L'!$F$4="Libs Rollup","Libs Rollup",F502))</f>
        <v/>
      </c>
      <c r="C502">
        <f>+IS_Data!A502</f>
        <v>0</v>
      </c>
      <c r="D502">
        <f ca="1">SUM(OFFSET(IS_Data!D502,0,(-2018+'Summary P&amp;L'!$D$6)*12+'Summary P&amp;L'!$D$1-1):OFFSET(IS_Data!D502,0,(-2018+'Summary P&amp;L'!$D$6)*12+'Summary P&amp;L'!$D$2-1))</f>
        <v>0</v>
      </c>
      <c r="E502">
        <f ca="1">SUM(OFFSET(IS_Data!D502,0,(-2018+'Summary P&amp;L'!$D$6-1)*12+'Summary P&amp;L'!$D$1-1):OFFSET(IS_Data!D502,0,(-2018+'Summary P&amp;L'!$D$6-1)*12+'Summary P&amp;L'!$D$2-1))</f>
        <v>0</v>
      </c>
      <c r="F502" s="91" t="str">
        <f>IFERROR(IF(VLOOKUP(IS_Data!B502,'Summary P&amp;L'!$Q$9:$S$15,3,FALSE)="Yes",IS_Data!B502,"No"),"No")</f>
        <v>No</v>
      </c>
    </row>
    <row r="503" spans="1:6" x14ac:dyDescent="0.5">
      <c r="A503">
        <f>+IS_Data!C503</f>
        <v>0</v>
      </c>
      <c r="B503" s="91" t="str">
        <f>IF(F503="No","",IF('Summary P&amp;L'!$F$4="Libs Rollup","Libs Rollup",F503))</f>
        <v/>
      </c>
      <c r="C503">
        <f>+IS_Data!A503</f>
        <v>0</v>
      </c>
      <c r="D503">
        <f ca="1">SUM(OFFSET(IS_Data!D503,0,(-2018+'Summary P&amp;L'!$D$6)*12+'Summary P&amp;L'!$D$1-1):OFFSET(IS_Data!D503,0,(-2018+'Summary P&amp;L'!$D$6)*12+'Summary P&amp;L'!$D$2-1))</f>
        <v>0</v>
      </c>
      <c r="E503">
        <f ca="1">SUM(OFFSET(IS_Data!D503,0,(-2018+'Summary P&amp;L'!$D$6-1)*12+'Summary P&amp;L'!$D$1-1):OFFSET(IS_Data!D503,0,(-2018+'Summary P&amp;L'!$D$6-1)*12+'Summary P&amp;L'!$D$2-1))</f>
        <v>0</v>
      </c>
      <c r="F503" s="91" t="str">
        <f>IFERROR(IF(VLOOKUP(IS_Data!B503,'Summary P&amp;L'!$Q$9:$S$15,3,FALSE)="Yes",IS_Data!B503,"No"),"No")</f>
        <v>No</v>
      </c>
    </row>
    <row r="504" spans="1:6" x14ac:dyDescent="0.5">
      <c r="A504">
        <f>+IS_Data!C504</f>
        <v>0</v>
      </c>
      <c r="B504" s="91" t="str">
        <f>IF(F504="No","",IF('Summary P&amp;L'!$F$4="Libs Rollup","Libs Rollup",F504))</f>
        <v/>
      </c>
      <c r="C504">
        <f>+IS_Data!A504</f>
        <v>0</v>
      </c>
      <c r="D504">
        <f ca="1">SUM(OFFSET(IS_Data!D504,0,(-2018+'Summary P&amp;L'!$D$6)*12+'Summary P&amp;L'!$D$1-1):OFFSET(IS_Data!D504,0,(-2018+'Summary P&amp;L'!$D$6)*12+'Summary P&amp;L'!$D$2-1))</f>
        <v>0</v>
      </c>
      <c r="E504">
        <f ca="1">SUM(OFFSET(IS_Data!D504,0,(-2018+'Summary P&amp;L'!$D$6-1)*12+'Summary P&amp;L'!$D$1-1):OFFSET(IS_Data!D504,0,(-2018+'Summary P&amp;L'!$D$6-1)*12+'Summary P&amp;L'!$D$2-1))</f>
        <v>0</v>
      </c>
      <c r="F504" s="91" t="str">
        <f>IFERROR(IF(VLOOKUP(IS_Data!B504,'Summary P&amp;L'!$Q$9:$S$15,3,FALSE)="Yes",IS_Data!B504,"No"),"No")</f>
        <v>No</v>
      </c>
    </row>
    <row r="505" spans="1:6" x14ac:dyDescent="0.5">
      <c r="A505">
        <f>+IS_Data!C505</f>
        <v>0</v>
      </c>
      <c r="B505" s="91" t="str">
        <f>IF(F505="No","",IF('Summary P&amp;L'!$F$4="Libs Rollup","Libs Rollup",F505))</f>
        <v/>
      </c>
      <c r="C505">
        <f>+IS_Data!A505</f>
        <v>0</v>
      </c>
      <c r="D505">
        <f ca="1">SUM(OFFSET(IS_Data!D505,0,(-2018+'Summary P&amp;L'!$D$6)*12+'Summary P&amp;L'!$D$1-1):OFFSET(IS_Data!D505,0,(-2018+'Summary P&amp;L'!$D$6)*12+'Summary P&amp;L'!$D$2-1))</f>
        <v>0</v>
      </c>
      <c r="E505">
        <f ca="1">SUM(OFFSET(IS_Data!D505,0,(-2018+'Summary P&amp;L'!$D$6-1)*12+'Summary P&amp;L'!$D$1-1):OFFSET(IS_Data!D505,0,(-2018+'Summary P&amp;L'!$D$6-1)*12+'Summary P&amp;L'!$D$2-1))</f>
        <v>0</v>
      </c>
      <c r="F505" s="91" t="str">
        <f>IFERROR(IF(VLOOKUP(IS_Data!B505,'Summary P&amp;L'!$Q$9:$S$15,3,FALSE)="Yes",IS_Data!B505,"No"),"No")</f>
        <v>No</v>
      </c>
    </row>
    <row r="506" spans="1:6" x14ac:dyDescent="0.5">
      <c r="A506">
        <f>+IS_Data!C506</f>
        <v>0</v>
      </c>
      <c r="B506" s="91" t="str">
        <f>IF(F506="No","",IF('Summary P&amp;L'!$F$4="Libs Rollup","Libs Rollup",F506))</f>
        <v/>
      </c>
      <c r="C506">
        <f>+IS_Data!A506</f>
        <v>0</v>
      </c>
      <c r="D506">
        <f ca="1">SUM(OFFSET(IS_Data!D506,0,(-2018+'Summary P&amp;L'!$D$6)*12+'Summary P&amp;L'!$D$1-1):OFFSET(IS_Data!D506,0,(-2018+'Summary P&amp;L'!$D$6)*12+'Summary P&amp;L'!$D$2-1))</f>
        <v>0</v>
      </c>
      <c r="E506">
        <f ca="1">SUM(OFFSET(IS_Data!D506,0,(-2018+'Summary P&amp;L'!$D$6-1)*12+'Summary P&amp;L'!$D$1-1):OFFSET(IS_Data!D506,0,(-2018+'Summary P&amp;L'!$D$6-1)*12+'Summary P&amp;L'!$D$2-1))</f>
        <v>0</v>
      </c>
      <c r="F506" s="91" t="str">
        <f>IFERROR(IF(VLOOKUP(IS_Data!B506,'Summary P&amp;L'!$Q$9:$S$15,3,FALSE)="Yes",IS_Data!B506,"No"),"No")</f>
        <v>No</v>
      </c>
    </row>
    <row r="507" spans="1:6" x14ac:dyDescent="0.5">
      <c r="A507">
        <f>+IS_Data!C507</f>
        <v>0</v>
      </c>
      <c r="B507" s="91" t="str">
        <f>IF(F507="No","",IF('Summary P&amp;L'!$F$4="Libs Rollup","Libs Rollup",F507))</f>
        <v/>
      </c>
      <c r="C507">
        <f>+IS_Data!A507</f>
        <v>0</v>
      </c>
      <c r="D507">
        <f ca="1">SUM(OFFSET(IS_Data!D507,0,(-2018+'Summary P&amp;L'!$D$6)*12+'Summary P&amp;L'!$D$1-1):OFFSET(IS_Data!D507,0,(-2018+'Summary P&amp;L'!$D$6)*12+'Summary P&amp;L'!$D$2-1))</f>
        <v>0</v>
      </c>
      <c r="E507">
        <f ca="1">SUM(OFFSET(IS_Data!D507,0,(-2018+'Summary P&amp;L'!$D$6-1)*12+'Summary P&amp;L'!$D$1-1):OFFSET(IS_Data!D507,0,(-2018+'Summary P&amp;L'!$D$6-1)*12+'Summary P&amp;L'!$D$2-1))</f>
        <v>0</v>
      </c>
      <c r="F507" s="91" t="str">
        <f>IFERROR(IF(VLOOKUP(IS_Data!B507,'Summary P&amp;L'!$Q$9:$S$15,3,FALSE)="Yes",IS_Data!B507,"No"),"No")</f>
        <v>No</v>
      </c>
    </row>
    <row r="508" spans="1:6" x14ac:dyDescent="0.5">
      <c r="A508">
        <f>+IS_Data!C508</f>
        <v>0</v>
      </c>
      <c r="B508" s="91" t="str">
        <f>IF(F508="No","",IF('Summary P&amp;L'!$F$4="Libs Rollup","Libs Rollup",F508))</f>
        <v/>
      </c>
      <c r="C508">
        <f>+IS_Data!A508</f>
        <v>0</v>
      </c>
      <c r="D508">
        <f ca="1">SUM(OFFSET(IS_Data!D508,0,(-2018+'Summary P&amp;L'!$D$6)*12+'Summary P&amp;L'!$D$1-1):OFFSET(IS_Data!D508,0,(-2018+'Summary P&amp;L'!$D$6)*12+'Summary P&amp;L'!$D$2-1))</f>
        <v>0</v>
      </c>
      <c r="E508">
        <f ca="1">SUM(OFFSET(IS_Data!D508,0,(-2018+'Summary P&amp;L'!$D$6-1)*12+'Summary P&amp;L'!$D$1-1):OFFSET(IS_Data!D508,0,(-2018+'Summary P&amp;L'!$D$6-1)*12+'Summary P&amp;L'!$D$2-1))</f>
        <v>0</v>
      </c>
      <c r="F508" s="91" t="str">
        <f>IFERROR(IF(VLOOKUP(IS_Data!B508,'Summary P&amp;L'!$Q$9:$S$15,3,FALSE)="Yes",IS_Data!B508,"No"),"No")</f>
        <v>No</v>
      </c>
    </row>
    <row r="509" spans="1:6" x14ac:dyDescent="0.5">
      <c r="A509">
        <f>+IS_Data!C509</f>
        <v>0</v>
      </c>
      <c r="B509" s="91" t="str">
        <f>IF(F509="No","",IF('Summary P&amp;L'!$F$4="Libs Rollup","Libs Rollup",F509))</f>
        <v/>
      </c>
      <c r="C509">
        <f>+IS_Data!A509</f>
        <v>0</v>
      </c>
      <c r="D509">
        <f ca="1">SUM(OFFSET(IS_Data!D509,0,(-2018+'Summary P&amp;L'!$D$6)*12+'Summary P&amp;L'!$D$1-1):OFFSET(IS_Data!D509,0,(-2018+'Summary P&amp;L'!$D$6)*12+'Summary P&amp;L'!$D$2-1))</f>
        <v>0</v>
      </c>
      <c r="E509">
        <f ca="1">SUM(OFFSET(IS_Data!D509,0,(-2018+'Summary P&amp;L'!$D$6-1)*12+'Summary P&amp;L'!$D$1-1):OFFSET(IS_Data!D509,0,(-2018+'Summary P&amp;L'!$D$6-1)*12+'Summary P&amp;L'!$D$2-1))</f>
        <v>0</v>
      </c>
      <c r="F509" s="91" t="str">
        <f>IFERROR(IF(VLOOKUP(IS_Data!B509,'Summary P&amp;L'!$Q$9:$S$15,3,FALSE)="Yes",IS_Data!B509,"No"),"No")</f>
        <v>No</v>
      </c>
    </row>
    <row r="510" spans="1:6" x14ac:dyDescent="0.5">
      <c r="A510">
        <f>+IS_Data!C510</f>
        <v>0</v>
      </c>
      <c r="B510" s="91" t="str">
        <f>IF(F510="No","",IF('Summary P&amp;L'!$F$4="Libs Rollup","Libs Rollup",F510))</f>
        <v/>
      </c>
      <c r="C510">
        <f>+IS_Data!A510</f>
        <v>0</v>
      </c>
      <c r="D510">
        <f ca="1">SUM(OFFSET(IS_Data!D510,0,(-2018+'Summary P&amp;L'!$D$6)*12+'Summary P&amp;L'!$D$1-1):OFFSET(IS_Data!D510,0,(-2018+'Summary P&amp;L'!$D$6)*12+'Summary P&amp;L'!$D$2-1))</f>
        <v>0</v>
      </c>
      <c r="E510">
        <f ca="1">SUM(OFFSET(IS_Data!D510,0,(-2018+'Summary P&amp;L'!$D$6-1)*12+'Summary P&amp;L'!$D$1-1):OFFSET(IS_Data!D510,0,(-2018+'Summary P&amp;L'!$D$6-1)*12+'Summary P&amp;L'!$D$2-1))</f>
        <v>0</v>
      </c>
      <c r="F510" s="91" t="str">
        <f>IFERROR(IF(VLOOKUP(IS_Data!B510,'Summary P&amp;L'!$Q$9:$S$15,3,FALSE)="Yes",IS_Data!B510,"No"),"No")</f>
        <v>No</v>
      </c>
    </row>
    <row r="511" spans="1:6" x14ac:dyDescent="0.5">
      <c r="A511">
        <f>+IS_Data!C511</f>
        <v>0</v>
      </c>
      <c r="B511" s="91" t="str">
        <f>IF(F511="No","",IF('Summary P&amp;L'!$F$4="Libs Rollup","Libs Rollup",F511))</f>
        <v/>
      </c>
      <c r="C511">
        <f>+IS_Data!A511</f>
        <v>0</v>
      </c>
      <c r="D511">
        <f ca="1">SUM(OFFSET(IS_Data!D511,0,(-2018+'Summary P&amp;L'!$D$6)*12+'Summary P&amp;L'!$D$1-1):OFFSET(IS_Data!D511,0,(-2018+'Summary P&amp;L'!$D$6)*12+'Summary P&amp;L'!$D$2-1))</f>
        <v>0</v>
      </c>
      <c r="E511">
        <f ca="1">SUM(OFFSET(IS_Data!D511,0,(-2018+'Summary P&amp;L'!$D$6-1)*12+'Summary P&amp;L'!$D$1-1):OFFSET(IS_Data!D511,0,(-2018+'Summary P&amp;L'!$D$6-1)*12+'Summary P&amp;L'!$D$2-1))</f>
        <v>0</v>
      </c>
      <c r="F511" s="91" t="str">
        <f>IFERROR(IF(VLOOKUP(IS_Data!B511,'Summary P&amp;L'!$Q$9:$S$15,3,FALSE)="Yes",IS_Data!B511,"No"),"No")</f>
        <v>No</v>
      </c>
    </row>
    <row r="512" spans="1:6" x14ac:dyDescent="0.5">
      <c r="A512">
        <f>+IS_Data!C512</f>
        <v>0</v>
      </c>
      <c r="B512" s="91" t="str">
        <f>IF(F512="No","",IF('Summary P&amp;L'!$F$4="Libs Rollup","Libs Rollup",F512))</f>
        <v/>
      </c>
      <c r="C512">
        <f>+IS_Data!A512</f>
        <v>0</v>
      </c>
      <c r="D512">
        <f ca="1">SUM(OFFSET(IS_Data!D512,0,(-2018+'Summary P&amp;L'!$D$6)*12+'Summary P&amp;L'!$D$1-1):OFFSET(IS_Data!D512,0,(-2018+'Summary P&amp;L'!$D$6)*12+'Summary P&amp;L'!$D$2-1))</f>
        <v>0</v>
      </c>
      <c r="E512">
        <f ca="1">SUM(OFFSET(IS_Data!D512,0,(-2018+'Summary P&amp;L'!$D$6-1)*12+'Summary P&amp;L'!$D$1-1):OFFSET(IS_Data!D512,0,(-2018+'Summary P&amp;L'!$D$6-1)*12+'Summary P&amp;L'!$D$2-1))</f>
        <v>0</v>
      </c>
      <c r="F512" s="91" t="str">
        <f>IFERROR(IF(VLOOKUP(IS_Data!B512,'Summary P&amp;L'!$Q$9:$S$15,3,FALSE)="Yes",IS_Data!B512,"No"),"No")</f>
        <v>No</v>
      </c>
    </row>
    <row r="513" spans="1:6" x14ac:dyDescent="0.5">
      <c r="A513">
        <f>+IS_Data!C513</f>
        <v>0</v>
      </c>
      <c r="B513" s="91" t="str">
        <f>IF(F513="No","",IF('Summary P&amp;L'!$F$4="Libs Rollup","Libs Rollup",F513))</f>
        <v/>
      </c>
      <c r="C513">
        <f>+IS_Data!A513</f>
        <v>0</v>
      </c>
      <c r="D513">
        <f ca="1">SUM(OFFSET(IS_Data!D513,0,(-2018+'Summary P&amp;L'!$D$6)*12+'Summary P&amp;L'!$D$1-1):OFFSET(IS_Data!D513,0,(-2018+'Summary P&amp;L'!$D$6)*12+'Summary P&amp;L'!$D$2-1))</f>
        <v>0</v>
      </c>
      <c r="E513">
        <f ca="1">SUM(OFFSET(IS_Data!D513,0,(-2018+'Summary P&amp;L'!$D$6-1)*12+'Summary P&amp;L'!$D$1-1):OFFSET(IS_Data!D513,0,(-2018+'Summary P&amp;L'!$D$6-1)*12+'Summary P&amp;L'!$D$2-1))</f>
        <v>0</v>
      </c>
      <c r="F513" s="91" t="str">
        <f>IFERROR(IF(VLOOKUP(IS_Data!B513,'Summary P&amp;L'!$Q$9:$S$15,3,FALSE)="Yes",IS_Data!B513,"No"),"No")</f>
        <v>No</v>
      </c>
    </row>
    <row r="514" spans="1:6" x14ac:dyDescent="0.5">
      <c r="A514">
        <f>+IS_Data!C514</f>
        <v>0</v>
      </c>
      <c r="B514" s="91" t="str">
        <f>IF(F514="No","",IF('Summary P&amp;L'!$F$4="Libs Rollup","Libs Rollup",F514))</f>
        <v/>
      </c>
      <c r="C514">
        <f>+IS_Data!A514</f>
        <v>0</v>
      </c>
      <c r="D514">
        <f ca="1">SUM(OFFSET(IS_Data!D514,0,(-2018+'Summary P&amp;L'!$D$6)*12+'Summary P&amp;L'!$D$1-1):OFFSET(IS_Data!D514,0,(-2018+'Summary P&amp;L'!$D$6)*12+'Summary P&amp;L'!$D$2-1))</f>
        <v>0</v>
      </c>
      <c r="E514">
        <f ca="1">SUM(OFFSET(IS_Data!D514,0,(-2018+'Summary P&amp;L'!$D$6-1)*12+'Summary P&amp;L'!$D$1-1):OFFSET(IS_Data!D514,0,(-2018+'Summary P&amp;L'!$D$6-1)*12+'Summary P&amp;L'!$D$2-1))</f>
        <v>0</v>
      </c>
      <c r="F514" s="91" t="str">
        <f>IFERROR(IF(VLOOKUP(IS_Data!B514,'Summary P&amp;L'!$Q$9:$S$15,3,FALSE)="Yes",IS_Data!B514,"No"),"No")</f>
        <v>No</v>
      </c>
    </row>
    <row r="515" spans="1:6" x14ac:dyDescent="0.5">
      <c r="A515">
        <f>+IS_Data!C515</f>
        <v>0</v>
      </c>
      <c r="B515" s="91" t="str">
        <f>IF(F515="No","",IF('Summary P&amp;L'!$F$4="Libs Rollup","Libs Rollup",F515))</f>
        <v/>
      </c>
      <c r="C515">
        <f>+IS_Data!A515</f>
        <v>0</v>
      </c>
      <c r="D515">
        <f ca="1">SUM(OFFSET(IS_Data!D515,0,(-2018+'Summary P&amp;L'!$D$6)*12+'Summary P&amp;L'!$D$1-1):OFFSET(IS_Data!D515,0,(-2018+'Summary P&amp;L'!$D$6)*12+'Summary P&amp;L'!$D$2-1))</f>
        <v>0</v>
      </c>
      <c r="E515">
        <f ca="1">SUM(OFFSET(IS_Data!D515,0,(-2018+'Summary P&amp;L'!$D$6-1)*12+'Summary P&amp;L'!$D$1-1):OFFSET(IS_Data!D515,0,(-2018+'Summary P&amp;L'!$D$6-1)*12+'Summary P&amp;L'!$D$2-1))</f>
        <v>0</v>
      </c>
      <c r="F515" s="91" t="str">
        <f>IFERROR(IF(VLOOKUP(IS_Data!B515,'Summary P&amp;L'!$Q$9:$S$15,3,FALSE)="Yes",IS_Data!B515,"No"),"No")</f>
        <v>No</v>
      </c>
    </row>
    <row r="516" spans="1:6" x14ac:dyDescent="0.5">
      <c r="A516">
        <f>+IS_Data!C516</f>
        <v>0</v>
      </c>
      <c r="B516" s="91" t="str">
        <f>IF(F516="No","",IF('Summary P&amp;L'!$F$4="Libs Rollup","Libs Rollup",F516))</f>
        <v/>
      </c>
      <c r="C516">
        <f>+IS_Data!A516</f>
        <v>0</v>
      </c>
      <c r="D516">
        <f ca="1">SUM(OFFSET(IS_Data!D516,0,(-2018+'Summary P&amp;L'!$D$6)*12+'Summary P&amp;L'!$D$1-1):OFFSET(IS_Data!D516,0,(-2018+'Summary P&amp;L'!$D$6)*12+'Summary P&amp;L'!$D$2-1))</f>
        <v>0</v>
      </c>
      <c r="E516">
        <f ca="1">SUM(OFFSET(IS_Data!D516,0,(-2018+'Summary P&amp;L'!$D$6-1)*12+'Summary P&amp;L'!$D$1-1):OFFSET(IS_Data!D516,0,(-2018+'Summary P&amp;L'!$D$6-1)*12+'Summary P&amp;L'!$D$2-1))</f>
        <v>0</v>
      </c>
      <c r="F516" s="91" t="str">
        <f>IFERROR(IF(VLOOKUP(IS_Data!B516,'Summary P&amp;L'!$Q$9:$S$15,3,FALSE)="Yes",IS_Data!B516,"No"),"No")</f>
        <v>No</v>
      </c>
    </row>
    <row r="517" spans="1:6" x14ac:dyDescent="0.5">
      <c r="A517">
        <f>+IS_Data!C517</f>
        <v>0</v>
      </c>
      <c r="B517" s="91" t="str">
        <f>IF(F517="No","",IF('Summary P&amp;L'!$F$4="Libs Rollup","Libs Rollup",F517))</f>
        <v/>
      </c>
      <c r="C517">
        <f>+IS_Data!A517</f>
        <v>0</v>
      </c>
      <c r="D517">
        <f ca="1">SUM(OFFSET(IS_Data!D517,0,(-2018+'Summary P&amp;L'!$D$6)*12+'Summary P&amp;L'!$D$1-1):OFFSET(IS_Data!D517,0,(-2018+'Summary P&amp;L'!$D$6)*12+'Summary P&amp;L'!$D$2-1))</f>
        <v>0</v>
      </c>
      <c r="E517">
        <f ca="1">SUM(OFFSET(IS_Data!D517,0,(-2018+'Summary P&amp;L'!$D$6-1)*12+'Summary P&amp;L'!$D$1-1):OFFSET(IS_Data!D517,0,(-2018+'Summary P&amp;L'!$D$6-1)*12+'Summary P&amp;L'!$D$2-1))</f>
        <v>0</v>
      </c>
      <c r="F517" s="91" t="str">
        <f>IFERROR(IF(VLOOKUP(IS_Data!B517,'Summary P&amp;L'!$Q$9:$S$15,3,FALSE)="Yes",IS_Data!B517,"No"),"No")</f>
        <v>No</v>
      </c>
    </row>
    <row r="518" spans="1:6" x14ac:dyDescent="0.5">
      <c r="A518">
        <f>+IS_Data!C518</f>
        <v>0</v>
      </c>
      <c r="B518" s="91" t="str">
        <f>IF(F518="No","",IF('Summary P&amp;L'!$F$4="Libs Rollup","Libs Rollup",F518))</f>
        <v/>
      </c>
      <c r="C518">
        <f>+IS_Data!A518</f>
        <v>0</v>
      </c>
      <c r="D518">
        <f ca="1">SUM(OFFSET(IS_Data!D518,0,(-2018+'Summary P&amp;L'!$D$6)*12+'Summary P&amp;L'!$D$1-1):OFFSET(IS_Data!D518,0,(-2018+'Summary P&amp;L'!$D$6)*12+'Summary P&amp;L'!$D$2-1))</f>
        <v>0</v>
      </c>
      <c r="E518">
        <f ca="1">SUM(OFFSET(IS_Data!D518,0,(-2018+'Summary P&amp;L'!$D$6-1)*12+'Summary P&amp;L'!$D$1-1):OFFSET(IS_Data!D518,0,(-2018+'Summary P&amp;L'!$D$6-1)*12+'Summary P&amp;L'!$D$2-1))</f>
        <v>0</v>
      </c>
      <c r="F518" s="91" t="str">
        <f>IFERROR(IF(VLOOKUP(IS_Data!B518,'Summary P&amp;L'!$Q$9:$S$15,3,FALSE)="Yes",IS_Data!B518,"No"),"No")</f>
        <v>No</v>
      </c>
    </row>
    <row r="519" spans="1:6" x14ac:dyDescent="0.5">
      <c r="A519">
        <f>+IS_Data!C519</f>
        <v>0</v>
      </c>
      <c r="B519" s="91" t="str">
        <f>IF(F519="No","",IF('Summary P&amp;L'!$F$4="Libs Rollup","Libs Rollup",F519))</f>
        <v/>
      </c>
      <c r="C519">
        <f>+IS_Data!A519</f>
        <v>0</v>
      </c>
      <c r="D519">
        <f ca="1">SUM(OFFSET(IS_Data!D519,0,(-2018+'Summary P&amp;L'!$D$6)*12+'Summary P&amp;L'!$D$1-1):OFFSET(IS_Data!D519,0,(-2018+'Summary P&amp;L'!$D$6)*12+'Summary P&amp;L'!$D$2-1))</f>
        <v>0</v>
      </c>
      <c r="E519">
        <f ca="1">SUM(OFFSET(IS_Data!D519,0,(-2018+'Summary P&amp;L'!$D$6-1)*12+'Summary P&amp;L'!$D$1-1):OFFSET(IS_Data!D519,0,(-2018+'Summary P&amp;L'!$D$6-1)*12+'Summary P&amp;L'!$D$2-1))</f>
        <v>0</v>
      </c>
      <c r="F519" s="91" t="str">
        <f>IFERROR(IF(VLOOKUP(IS_Data!B519,'Summary P&amp;L'!$Q$9:$S$15,3,FALSE)="Yes",IS_Data!B519,"No"),"No")</f>
        <v>No</v>
      </c>
    </row>
    <row r="520" spans="1:6" x14ac:dyDescent="0.5">
      <c r="A520">
        <f>+IS_Data!C520</f>
        <v>0</v>
      </c>
      <c r="B520" s="91" t="str">
        <f>IF(F520="No","",IF('Summary P&amp;L'!$F$4="Libs Rollup","Libs Rollup",F520))</f>
        <v/>
      </c>
      <c r="C520">
        <f>+IS_Data!A520</f>
        <v>0</v>
      </c>
      <c r="D520">
        <f ca="1">SUM(OFFSET(IS_Data!D520,0,(-2018+'Summary P&amp;L'!$D$6)*12+'Summary P&amp;L'!$D$1-1):OFFSET(IS_Data!D520,0,(-2018+'Summary P&amp;L'!$D$6)*12+'Summary P&amp;L'!$D$2-1))</f>
        <v>0</v>
      </c>
      <c r="E520">
        <f ca="1">SUM(OFFSET(IS_Data!D520,0,(-2018+'Summary P&amp;L'!$D$6-1)*12+'Summary P&amp;L'!$D$1-1):OFFSET(IS_Data!D520,0,(-2018+'Summary P&amp;L'!$D$6-1)*12+'Summary P&amp;L'!$D$2-1))</f>
        <v>0</v>
      </c>
      <c r="F520" s="91" t="str">
        <f>IFERROR(IF(VLOOKUP(IS_Data!B520,'Summary P&amp;L'!$Q$9:$S$15,3,FALSE)="Yes",IS_Data!B520,"No"),"No")</f>
        <v>No</v>
      </c>
    </row>
    <row r="521" spans="1:6" x14ac:dyDescent="0.5">
      <c r="A521">
        <f>+IS_Data!C521</f>
        <v>0</v>
      </c>
      <c r="B521" s="91" t="str">
        <f>IF(F521="No","",IF('Summary P&amp;L'!$F$4="Libs Rollup","Libs Rollup",F521))</f>
        <v/>
      </c>
      <c r="C521">
        <f>+IS_Data!A521</f>
        <v>0</v>
      </c>
      <c r="D521">
        <f ca="1">SUM(OFFSET(IS_Data!D521,0,(-2018+'Summary P&amp;L'!$D$6)*12+'Summary P&amp;L'!$D$1-1):OFFSET(IS_Data!D521,0,(-2018+'Summary P&amp;L'!$D$6)*12+'Summary P&amp;L'!$D$2-1))</f>
        <v>0</v>
      </c>
      <c r="E521">
        <f ca="1">SUM(OFFSET(IS_Data!D521,0,(-2018+'Summary P&amp;L'!$D$6-1)*12+'Summary P&amp;L'!$D$1-1):OFFSET(IS_Data!D521,0,(-2018+'Summary P&amp;L'!$D$6-1)*12+'Summary P&amp;L'!$D$2-1))</f>
        <v>0</v>
      </c>
      <c r="F521" s="91" t="str">
        <f>IFERROR(IF(VLOOKUP(IS_Data!B521,'Summary P&amp;L'!$Q$9:$S$15,3,FALSE)="Yes",IS_Data!B521,"No"),"No")</f>
        <v>No</v>
      </c>
    </row>
    <row r="522" spans="1:6" x14ac:dyDescent="0.5">
      <c r="A522">
        <f>+IS_Data!C522</f>
        <v>0</v>
      </c>
      <c r="B522" s="91" t="str">
        <f>IF(F522="No","",IF('Summary P&amp;L'!$F$4="Libs Rollup","Libs Rollup",F522))</f>
        <v/>
      </c>
      <c r="C522">
        <f>+IS_Data!A522</f>
        <v>0</v>
      </c>
      <c r="D522">
        <f ca="1">SUM(OFFSET(IS_Data!D522,0,(-2018+'Summary P&amp;L'!$D$6)*12+'Summary P&amp;L'!$D$1-1):OFFSET(IS_Data!D522,0,(-2018+'Summary P&amp;L'!$D$6)*12+'Summary P&amp;L'!$D$2-1))</f>
        <v>0</v>
      </c>
      <c r="E522">
        <f ca="1">SUM(OFFSET(IS_Data!D522,0,(-2018+'Summary P&amp;L'!$D$6-1)*12+'Summary P&amp;L'!$D$1-1):OFFSET(IS_Data!D522,0,(-2018+'Summary P&amp;L'!$D$6-1)*12+'Summary P&amp;L'!$D$2-1))</f>
        <v>0</v>
      </c>
      <c r="F522" s="91" t="str">
        <f>IFERROR(IF(VLOOKUP(IS_Data!B522,'Summary P&amp;L'!$Q$9:$S$15,3,FALSE)="Yes",IS_Data!B522,"No"),"No")</f>
        <v>No</v>
      </c>
    </row>
    <row r="523" spans="1:6" x14ac:dyDescent="0.5">
      <c r="A523">
        <f>+IS_Data!C523</f>
        <v>0</v>
      </c>
      <c r="B523" s="91" t="str">
        <f>IF(F523="No","",IF('Summary P&amp;L'!$F$4="Libs Rollup","Libs Rollup",F523))</f>
        <v/>
      </c>
      <c r="C523">
        <f>+IS_Data!A523</f>
        <v>0</v>
      </c>
      <c r="D523">
        <f ca="1">SUM(OFFSET(IS_Data!D523,0,(-2018+'Summary P&amp;L'!$D$6)*12+'Summary P&amp;L'!$D$1-1):OFFSET(IS_Data!D523,0,(-2018+'Summary P&amp;L'!$D$6)*12+'Summary P&amp;L'!$D$2-1))</f>
        <v>0</v>
      </c>
      <c r="E523">
        <f ca="1">SUM(OFFSET(IS_Data!D523,0,(-2018+'Summary P&amp;L'!$D$6-1)*12+'Summary P&amp;L'!$D$1-1):OFFSET(IS_Data!D523,0,(-2018+'Summary P&amp;L'!$D$6-1)*12+'Summary P&amp;L'!$D$2-1))</f>
        <v>0</v>
      </c>
      <c r="F523" s="91" t="str">
        <f>IFERROR(IF(VLOOKUP(IS_Data!B523,'Summary P&amp;L'!$Q$9:$S$15,3,FALSE)="Yes",IS_Data!B523,"No"),"No")</f>
        <v>No</v>
      </c>
    </row>
    <row r="524" spans="1:6" x14ac:dyDescent="0.5">
      <c r="A524">
        <f>+IS_Data!C524</f>
        <v>0</v>
      </c>
      <c r="B524" s="91" t="str">
        <f>IF(F524="No","",IF('Summary P&amp;L'!$F$4="Libs Rollup","Libs Rollup",F524))</f>
        <v/>
      </c>
      <c r="C524">
        <f>+IS_Data!A524</f>
        <v>0</v>
      </c>
      <c r="D524">
        <f ca="1">SUM(OFFSET(IS_Data!D524,0,(-2018+'Summary P&amp;L'!$D$6)*12+'Summary P&amp;L'!$D$1-1):OFFSET(IS_Data!D524,0,(-2018+'Summary P&amp;L'!$D$6)*12+'Summary P&amp;L'!$D$2-1))</f>
        <v>0</v>
      </c>
      <c r="E524">
        <f ca="1">SUM(OFFSET(IS_Data!D524,0,(-2018+'Summary P&amp;L'!$D$6-1)*12+'Summary P&amp;L'!$D$1-1):OFFSET(IS_Data!D524,0,(-2018+'Summary P&amp;L'!$D$6-1)*12+'Summary P&amp;L'!$D$2-1))</f>
        <v>0</v>
      </c>
      <c r="F524" s="91" t="str">
        <f>IFERROR(IF(VLOOKUP(IS_Data!B524,'Summary P&amp;L'!$Q$9:$S$15,3,FALSE)="Yes",IS_Data!B524,"No"),"No")</f>
        <v>No</v>
      </c>
    </row>
    <row r="525" spans="1:6" x14ac:dyDescent="0.5">
      <c r="A525">
        <f>+IS_Data!C525</f>
        <v>0</v>
      </c>
      <c r="B525" s="91" t="str">
        <f>IF(F525="No","",IF('Summary P&amp;L'!$F$4="Libs Rollup","Libs Rollup",F525))</f>
        <v/>
      </c>
      <c r="C525">
        <f>+IS_Data!A525</f>
        <v>0</v>
      </c>
      <c r="D525">
        <f ca="1">SUM(OFFSET(IS_Data!D525,0,(-2018+'Summary P&amp;L'!$D$6)*12+'Summary P&amp;L'!$D$1-1):OFFSET(IS_Data!D525,0,(-2018+'Summary P&amp;L'!$D$6)*12+'Summary P&amp;L'!$D$2-1))</f>
        <v>0</v>
      </c>
      <c r="E525">
        <f ca="1">SUM(OFFSET(IS_Data!D525,0,(-2018+'Summary P&amp;L'!$D$6-1)*12+'Summary P&amp;L'!$D$1-1):OFFSET(IS_Data!D525,0,(-2018+'Summary P&amp;L'!$D$6-1)*12+'Summary P&amp;L'!$D$2-1))</f>
        <v>0</v>
      </c>
      <c r="F525" s="91" t="str">
        <f>IFERROR(IF(VLOOKUP(IS_Data!B525,'Summary P&amp;L'!$Q$9:$S$15,3,FALSE)="Yes",IS_Data!B525,"No"),"No")</f>
        <v>No</v>
      </c>
    </row>
    <row r="526" spans="1:6" x14ac:dyDescent="0.5">
      <c r="A526">
        <f>+IS_Data!C526</f>
        <v>0</v>
      </c>
      <c r="B526" s="91" t="str">
        <f>IF(F526="No","",IF('Summary P&amp;L'!$F$4="Libs Rollup","Libs Rollup",F526))</f>
        <v/>
      </c>
      <c r="C526">
        <f>+IS_Data!A526</f>
        <v>0</v>
      </c>
      <c r="D526">
        <f ca="1">SUM(OFFSET(IS_Data!D526,0,(-2018+'Summary P&amp;L'!$D$6)*12+'Summary P&amp;L'!$D$1-1):OFFSET(IS_Data!D526,0,(-2018+'Summary P&amp;L'!$D$6)*12+'Summary P&amp;L'!$D$2-1))</f>
        <v>0</v>
      </c>
      <c r="E526">
        <f ca="1">SUM(OFFSET(IS_Data!D526,0,(-2018+'Summary P&amp;L'!$D$6-1)*12+'Summary P&amp;L'!$D$1-1):OFFSET(IS_Data!D526,0,(-2018+'Summary P&amp;L'!$D$6-1)*12+'Summary P&amp;L'!$D$2-1))</f>
        <v>0</v>
      </c>
      <c r="F526" s="91" t="str">
        <f>IFERROR(IF(VLOOKUP(IS_Data!B526,'Summary P&amp;L'!$Q$9:$S$15,3,FALSE)="Yes",IS_Data!B526,"No"),"No")</f>
        <v>No</v>
      </c>
    </row>
    <row r="527" spans="1:6" x14ac:dyDescent="0.5">
      <c r="A527">
        <f>+IS_Data!C527</f>
        <v>0</v>
      </c>
      <c r="B527" s="91" t="str">
        <f>IF(F527="No","",IF('Summary P&amp;L'!$F$4="Libs Rollup","Libs Rollup",F527))</f>
        <v/>
      </c>
      <c r="C527">
        <f>+IS_Data!A527</f>
        <v>0</v>
      </c>
      <c r="D527">
        <f ca="1">SUM(OFFSET(IS_Data!D527,0,(-2018+'Summary P&amp;L'!$D$6)*12+'Summary P&amp;L'!$D$1-1):OFFSET(IS_Data!D527,0,(-2018+'Summary P&amp;L'!$D$6)*12+'Summary P&amp;L'!$D$2-1))</f>
        <v>0</v>
      </c>
      <c r="E527">
        <f ca="1">SUM(OFFSET(IS_Data!D527,0,(-2018+'Summary P&amp;L'!$D$6-1)*12+'Summary P&amp;L'!$D$1-1):OFFSET(IS_Data!D527,0,(-2018+'Summary P&amp;L'!$D$6-1)*12+'Summary P&amp;L'!$D$2-1))</f>
        <v>0</v>
      </c>
      <c r="F527" s="91" t="str">
        <f>IFERROR(IF(VLOOKUP(IS_Data!B527,'Summary P&amp;L'!$Q$9:$S$15,3,FALSE)="Yes",IS_Data!B527,"No"),"No")</f>
        <v>No</v>
      </c>
    </row>
    <row r="528" spans="1:6" x14ac:dyDescent="0.5">
      <c r="A528">
        <f>+IS_Data!C528</f>
        <v>0</v>
      </c>
      <c r="B528" s="91" t="str">
        <f>IF(F528="No","",IF('Summary P&amp;L'!$F$4="Libs Rollup","Libs Rollup",F528))</f>
        <v/>
      </c>
      <c r="C528">
        <f>+IS_Data!A528</f>
        <v>0</v>
      </c>
      <c r="D528">
        <f ca="1">SUM(OFFSET(IS_Data!D528,0,(-2018+'Summary P&amp;L'!$D$6)*12+'Summary P&amp;L'!$D$1-1):OFFSET(IS_Data!D528,0,(-2018+'Summary P&amp;L'!$D$6)*12+'Summary P&amp;L'!$D$2-1))</f>
        <v>0</v>
      </c>
      <c r="E528">
        <f ca="1">SUM(OFFSET(IS_Data!D528,0,(-2018+'Summary P&amp;L'!$D$6-1)*12+'Summary P&amp;L'!$D$1-1):OFFSET(IS_Data!D528,0,(-2018+'Summary P&amp;L'!$D$6-1)*12+'Summary P&amp;L'!$D$2-1))</f>
        <v>0</v>
      </c>
      <c r="F528" s="91" t="str">
        <f>IFERROR(IF(VLOOKUP(IS_Data!B528,'Summary P&amp;L'!$Q$9:$S$15,3,FALSE)="Yes",IS_Data!B528,"No"),"No")</f>
        <v>No</v>
      </c>
    </row>
    <row r="529" spans="1:6" x14ac:dyDescent="0.5">
      <c r="A529">
        <f>+IS_Data!C529</f>
        <v>0</v>
      </c>
      <c r="B529" s="91" t="str">
        <f>IF(F529="No","",IF('Summary P&amp;L'!$F$4="Libs Rollup","Libs Rollup",F529))</f>
        <v/>
      </c>
      <c r="C529">
        <f>+IS_Data!A529</f>
        <v>0</v>
      </c>
      <c r="D529">
        <f ca="1">SUM(OFFSET(IS_Data!D529,0,(-2018+'Summary P&amp;L'!$D$6)*12+'Summary P&amp;L'!$D$1-1):OFFSET(IS_Data!D529,0,(-2018+'Summary P&amp;L'!$D$6)*12+'Summary P&amp;L'!$D$2-1))</f>
        <v>0</v>
      </c>
      <c r="E529">
        <f ca="1">SUM(OFFSET(IS_Data!D529,0,(-2018+'Summary P&amp;L'!$D$6-1)*12+'Summary P&amp;L'!$D$1-1):OFFSET(IS_Data!D529,0,(-2018+'Summary P&amp;L'!$D$6-1)*12+'Summary P&amp;L'!$D$2-1))</f>
        <v>0</v>
      </c>
      <c r="F529" s="91" t="str">
        <f>IFERROR(IF(VLOOKUP(IS_Data!B529,'Summary P&amp;L'!$Q$9:$S$15,3,FALSE)="Yes",IS_Data!B529,"No"),"No")</f>
        <v>No</v>
      </c>
    </row>
    <row r="530" spans="1:6" x14ac:dyDescent="0.5">
      <c r="A530">
        <f>+IS_Data!C530</f>
        <v>0</v>
      </c>
      <c r="B530" s="91" t="str">
        <f>IF(F530="No","",IF('Summary P&amp;L'!$F$4="Libs Rollup","Libs Rollup",F530))</f>
        <v/>
      </c>
      <c r="C530">
        <f>+IS_Data!A530</f>
        <v>0</v>
      </c>
      <c r="D530">
        <f ca="1">SUM(OFFSET(IS_Data!D530,0,(-2018+'Summary P&amp;L'!$D$6)*12+'Summary P&amp;L'!$D$1-1):OFFSET(IS_Data!D530,0,(-2018+'Summary P&amp;L'!$D$6)*12+'Summary P&amp;L'!$D$2-1))</f>
        <v>0</v>
      </c>
      <c r="E530">
        <f ca="1">SUM(OFFSET(IS_Data!D530,0,(-2018+'Summary P&amp;L'!$D$6-1)*12+'Summary P&amp;L'!$D$1-1):OFFSET(IS_Data!D530,0,(-2018+'Summary P&amp;L'!$D$6-1)*12+'Summary P&amp;L'!$D$2-1))</f>
        <v>0</v>
      </c>
      <c r="F530" s="91" t="str">
        <f>IFERROR(IF(VLOOKUP(IS_Data!B530,'Summary P&amp;L'!$Q$9:$S$15,3,FALSE)="Yes",IS_Data!B530,"No"),"No")</f>
        <v>No</v>
      </c>
    </row>
    <row r="531" spans="1:6" x14ac:dyDescent="0.5">
      <c r="A531">
        <f>+IS_Data!C531</f>
        <v>0</v>
      </c>
      <c r="B531" s="91" t="str">
        <f>IF(F531="No","",IF('Summary P&amp;L'!$F$4="Libs Rollup","Libs Rollup",F531))</f>
        <v/>
      </c>
      <c r="C531">
        <f>+IS_Data!A531</f>
        <v>0</v>
      </c>
      <c r="D531">
        <f ca="1">SUM(OFFSET(IS_Data!D531,0,(-2018+'Summary P&amp;L'!$D$6)*12+'Summary P&amp;L'!$D$1-1):OFFSET(IS_Data!D531,0,(-2018+'Summary P&amp;L'!$D$6)*12+'Summary P&amp;L'!$D$2-1))</f>
        <v>0</v>
      </c>
      <c r="E531">
        <f ca="1">SUM(OFFSET(IS_Data!D531,0,(-2018+'Summary P&amp;L'!$D$6-1)*12+'Summary P&amp;L'!$D$1-1):OFFSET(IS_Data!D531,0,(-2018+'Summary P&amp;L'!$D$6-1)*12+'Summary P&amp;L'!$D$2-1))</f>
        <v>0</v>
      </c>
      <c r="F531" s="91" t="str">
        <f>IFERROR(IF(VLOOKUP(IS_Data!B531,'Summary P&amp;L'!$Q$9:$S$15,3,FALSE)="Yes",IS_Data!B531,"No"),"No")</f>
        <v>No</v>
      </c>
    </row>
    <row r="532" spans="1:6" x14ac:dyDescent="0.5">
      <c r="A532">
        <f>+IS_Data!C532</f>
        <v>0</v>
      </c>
      <c r="B532" s="91" t="str">
        <f>IF(F532="No","",IF('Summary P&amp;L'!$F$4="Libs Rollup","Libs Rollup",F532))</f>
        <v/>
      </c>
      <c r="C532">
        <f>+IS_Data!A532</f>
        <v>0</v>
      </c>
      <c r="D532">
        <f ca="1">SUM(OFFSET(IS_Data!D532,0,(-2018+'Summary P&amp;L'!$D$6)*12+'Summary P&amp;L'!$D$1-1):OFFSET(IS_Data!D532,0,(-2018+'Summary P&amp;L'!$D$6)*12+'Summary P&amp;L'!$D$2-1))</f>
        <v>0</v>
      </c>
      <c r="E532">
        <f ca="1">SUM(OFFSET(IS_Data!D532,0,(-2018+'Summary P&amp;L'!$D$6-1)*12+'Summary P&amp;L'!$D$1-1):OFFSET(IS_Data!D532,0,(-2018+'Summary P&amp;L'!$D$6-1)*12+'Summary P&amp;L'!$D$2-1))</f>
        <v>0</v>
      </c>
      <c r="F532" s="91" t="str">
        <f>IFERROR(IF(VLOOKUP(IS_Data!B532,'Summary P&amp;L'!$Q$9:$S$15,3,FALSE)="Yes",IS_Data!B532,"No"),"No")</f>
        <v>No</v>
      </c>
    </row>
    <row r="533" spans="1:6" x14ac:dyDescent="0.5">
      <c r="A533">
        <f>+IS_Data!C533</f>
        <v>0</v>
      </c>
      <c r="B533" s="91" t="str">
        <f>IF(F533="No","",IF('Summary P&amp;L'!$F$4="Libs Rollup","Libs Rollup",F533))</f>
        <v/>
      </c>
      <c r="C533">
        <f>+IS_Data!A533</f>
        <v>0</v>
      </c>
      <c r="D533">
        <f ca="1">SUM(OFFSET(IS_Data!D533,0,(-2018+'Summary P&amp;L'!$D$6)*12+'Summary P&amp;L'!$D$1-1):OFFSET(IS_Data!D533,0,(-2018+'Summary P&amp;L'!$D$6)*12+'Summary P&amp;L'!$D$2-1))</f>
        <v>0</v>
      </c>
      <c r="E533">
        <f ca="1">SUM(OFFSET(IS_Data!D533,0,(-2018+'Summary P&amp;L'!$D$6-1)*12+'Summary P&amp;L'!$D$1-1):OFFSET(IS_Data!D533,0,(-2018+'Summary P&amp;L'!$D$6-1)*12+'Summary P&amp;L'!$D$2-1))</f>
        <v>0</v>
      </c>
      <c r="F533" s="91" t="str">
        <f>IFERROR(IF(VLOOKUP(IS_Data!B533,'Summary P&amp;L'!$Q$9:$S$15,3,FALSE)="Yes",IS_Data!B533,"No"),"No")</f>
        <v>No</v>
      </c>
    </row>
    <row r="534" spans="1:6" x14ac:dyDescent="0.5">
      <c r="A534">
        <f>+IS_Data!C534</f>
        <v>0</v>
      </c>
      <c r="B534" s="91" t="str">
        <f>IF(F534="No","",IF('Summary P&amp;L'!$F$4="Libs Rollup","Libs Rollup",F534))</f>
        <v/>
      </c>
      <c r="C534">
        <f>+IS_Data!A534</f>
        <v>0</v>
      </c>
      <c r="D534">
        <f ca="1">SUM(OFFSET(IS_Data!D534,0,(-2018+'Summary P&amp;L'!$D$6)*12+'Summary P&amp;L'!$D$1-1):OFFSET(IS_Data!D534,0,(-2018+'Summary P&amp;L'!$D$6)*12+'Summary P&amp;L'!$D$2-1))</f>
        <v>0</v>
      </c>
      <c r="E534">
        <f ca="1">SUM(OFFSET(IS_Data!D534,0,(-2018+'Summary P&amp;L'!$D$6-1)*12+'Summary P&amp;L'!$D$1-1):OFFSET(IS_Data!D534,0,(-2018+'Summary P&amp;L'!$D$6-1)*12+'Summary P&amp;L'!$D$2-1))</f>
        <v>0</v>
      </c>
      <c r="F534" s="91" t="str">
        <f>IFERROR(IF(VLOOKUP(IS_Data!B534,'Summary P&amp;L'!$Q$9:$S$15,3,FALSE)="Yes",IS_Data!B534,"No"),"No")</f>
        <v>No</v>
      </c>
    </row>
    <row r="535" spans="1:6" x14ac:dyDescent="0.5">
      <c r="A535">
        <f>+IS_Data!C535</f>
        <v>0</v>
      </c>
      <c r="B535" s="91" t="str">
        <f>IF(F535="No","",IF('Summary P&amp;L'!$F$4="Libs Rollup","Libs Rollup",F535))</f>
        <v/>
      </c>
      <c r="C535">
        <f>+IS_Data!A535</f>
        <v>0</v>
      </c>
      <c r="D535">
        <f ca="1">SUM(OFFSET(IS_Data!D535,0,(-2018+'Summary P&amp;L'!$D$6)*12+'Summary P&amp;L'!$D$1-1):OFFSET(IS_Data!D535,0,(-2018+'Summary P&amp;L'!$D$6)*12+'Summary P&amp;L'!$D$2-1))</f>
        <v>0</v>
      </c>
      <c r="E535">
        <f ca="1">SUM(OFFSET(IS_Data!D535,0,(-2018+'Summary P&amp;L'!$D$6-1)*12+'Summary P&amp;L'!$D$1-1):OFFSET(IS_Data!D535,0,(-2018+'Summary P&amp;L'!$D$6-1)*12+'Summary P&amp;L'!$D$2-1))</f>
        <v>0</v>
      </c>
      <c r="F535" s="91" t="str">
        <f>IFERROR(IF(VLOOKUP(IS_Data!B535,'Summary P&amp;L'!$Q$9:$S$15,3,FALSE)="Yes",IS_Data!B535,"No"),"No")</f>
        <v>No</v>
      </c>
    </row>
    <row r="536" spans="1:6" x14ac:dyDescent="0.5">
      <c r="A536">
        <f>+IS_Data!C536</f>
        <v>0</v>
      </c>
      <c r="B536" s="91" t="str">
        <f>IF(F536="No","",IF('Summary P&amp;L'!$F$4="Libs Rollup","Libs Rollup",F536))</f>
        <v/>
      </c>
      <c r="C536">
        <f>+IS_Data!A536</f>
        <v>0</v>
      </c>
      <c r="D536">
        <f ca="1">SUM(OFFSET(IS_Data!D536,0,(-2018+'Summary P&amp;L'!$D$6)*12+'Summary P&amp;L'!$D$1-1):OFFSET(IS_Data!D536,0,(-2018+'Summary P&amp;L'!$D$6)*12+'Summary P&amp;L'!$D$2-1))</f>
        <v>0</v>
      </c>
      <c r="E536">
        <f ca="1">SUM(OFFSET(IS_Data!D536,0,(-2018+'Summary P&amp;L'!$D$6-1)*12+'Summary P&amp;L'!$D$1-1):OFFSET(IS_Data!D536,0,(-2018+'Summary P&amp;L'!$D$6-1)*12+'Summary P&amp;L'!$D$2-1))</f>
        <v>0</v>
      </c>
      <c r="F536" s="91" t="str">
        <f>IFERROR(IF(VLOOKUP(IS_Data!B536,'Summary P&amp;L'!$Q$9:$S$15,3,FALSE)="Yes",IS_Data!B536,"No"),"No")</f>
        <v>No</v>
      </c>
    </row>
    <row r="537" spans="1:6" x14ac:dyDescent="0.5">
      <c r="A537">
        <f>+IS_Data!C537</f>
        <v>0</v>
      </c>
      <c r="B537" s="91" t="str">
        <f>IF(F537="No","",IF('Summary P&amp;L'!$F$4="Libs Rollup","Libs Rollup",F537))</f>
        <v/>
      </c>
      <c r="C537">
        <f>+IS_Data!A537</f>
        <v>0</v>
      </c>
      <c r="D537">
        <f ca="1">SUM(OFFSET(IS_Data!D537,0,(-2018+'Summary P&amp;L'!$D$6)*12+'Summary P&amp;L'!$D$1-1):OFFSET(IS_Data!D537,0,(-2018+'Summary P&amp;L'!$D$6)*12+'Summary P&amp;L'!$D$2-1))</f>
        <v>0</v>
      </c>
      <c r="E537">
        <f ca="1">SUM(OFFSET(IS_Data!D537,0,(-2018+'Summary P&amp;L'!$D$6-1)*12+'Summary P&amp;L'!$D$1-1):OFFSET(IS_Data!D537,0,(-2018+'Summary P&amp;L'!$D$6-1)*12+'Summary P&amp;L'!$D$2-1))</f>
        <v>0</v>
      </c>
      <c r="F537" s="91" t="str">
        <f>IFERROR(IF(VLOOKUP(IS_Data!B537,'Summary P&amp;L'!$Q$9:$S$15,3,FALSE)="Yes",IS_Data!B537,"No"),"No")</f>
        <v>No</v>
      </c>
    </row>
    <row r="538" spans="1:6" x14ac:dyDescent="0.5">
      <c r="A538">
        <f>+IS_Data!C538</f>
        <v>0</v>
      </c>
      <c r="B538" s="91" t="str">
        <f>IF(F538="No","",IF('Summary P&amp;L'!$F$4="Libs Rollup","Libs Rollup",F538))</f>
        <v/>
      </c>
      <c r="C538">
        <f>+IS_Data!A538</f>
        <v>0</v>
      </c>
      <c r="D538">
        <f ca="1">SUM(OFFSET(IS_Data!D538,0,(-2018+'Summary P&amp;L'!$D$6)*12+'Summary P&amp;L'!$D$1-1):OFFSET(IS_Data!D538,0,(-2018+'Summary P&amp;L'!$D$6)*12+'Summary P&amp;L'!$D$2-1))</f>
        <v>0</v>
      </c>
      <c r="E538">
        <f ca="1">SUM(OFFSET(IS_Data!D538,0,(-2018+'Summary P&amp;L'!$D$6-1)*12+'Summary P&amp;L'!$D$1-1):OFFSET(IS_Data!D538,0,(-2018+'Summary P&amp;L'!$D$6-1)*12+'Summary P&amp;L'!$D$2-1))</f>
        <v>0</v>
      </c>
      <c r="F538" s="91" t="str">
        <f>IFERROR(IF(VLOOKUP(IS_Data!B538,'Summary P&amp;L'!$Q$9:$S$15,3,FALSE)="Yes",IS_Data!B538,"No"),"No")</f>
        <v>No</v>
      </c>
    </row>
    <row r="539" spans="1:6" x14ac:dyDescent="0.5">
      <c r="A539">
        <f>+IS_Data!C539</f>
        <v>0</v>
      </c>
      <c r="B539" s="91" t="str">
        <f>IF(F539="No","",IF('Summary P&amp;L'!$F$4="Libs Rollup","Libs Rollup",F539))</f>
        <v/>
      </c>
      <c r="C539">
        <f>+IS_Data!A539</f>
        <v>0</v>
      </c>
      <c r="D539">
        <f ca="1">SUM(OFFSET(IS_Data!D539,0,(-2018+'Summary P&amp;L'!$D$6)*12+'Summary P&amp;L'!$D$1-1):OFFSET(IS_Data!D539,0,(-2018+'Summary P&amp;L'!$D$6)*12+'Summary P&amp;L'!$D$2-1))</f>
        <v>0</v>
      </c>
      <c r="E539">
        <f ca="1">SUM(OFFSET(IS_Data!D539,0,(-2018+'Summary P&amp;L'!$D$6-1)*12+'Summary P&amp;L'!$D$1-1):OFFSET(IS_Data!D539,0,(-2018+'Summary P&amp;L'!$D$6-1)*12+'Summary P&amp;L'!$D$2-1))</f>
        <v>0</v>
      </c>
      <c r="F539" s="91" t="str">
        <f>IFERROR(IF(VLOOKUP(IS_Data!B539,'Summary P&amp;L'!$Q$9:$S$15,3,FALSE)="Yes",IS_Data!B539,"No"),"No")</f>
        <v>No</v>
      </c>
    </row>
    <row r="540" spans="1:6" x14ac:dyDescent="0.5">
      <c r="A540">
        <f>+IS_Data!C540</f>
        <v>0</v>
      </c>
      <c r="B540" s="91" t="str">
        <f>IF(F540="No","",IF('Summary P&amp;L'!$F$4="Libs Rollup","Libs Rollup",F540))</f>
        <v/>
      </c>
      <c r="C540">
        <f>+IS_Data!A540</f>
        <v>0</v>
      </c>
      <c r="D540">
        <f ca="1">SUM(OFFSET(IS_Data!D540,0,(-2018+'Summary P&amp;L'!$D$6)*12+'Summary P&amp;L'!$D$1-1):OFFSET(IS_Data!D540,0,(-2018+'Summary P&amp;L'!$D$6)*12+'Summary P&amp;L'!$D$2-1))</f>
        <v>0</v>
      </c>
      <c r="E540">
        <f ca="1">SUM(OFFSET(IS_Data!D540,0,(-2018+'Summary P&amp;L'!$D$6-1)*12+'Summary P&amp;L'!$D$1-1):OFFSET(IS_Data!D540,0,(-2018+'Summary P&amp;L'!$D$6-1)*12+'Summary P&amp;L'!$D$2-1))</f>
        <v>0</v>
      </c>
      <c r="F540" s="91" t="str">
        <f>IFERROR(IF(VLOOKUP(IS_Data!B540,'Summary P&amp;L'!$Q$9:$S$15,3,FALSE)="Yes",IS_Data!B540,"No"),"No")</f>
        <v>No</v>
      </c>
    </row>
    <row r="541" spans="1:6" x14ac:dyDescent="0.5">
      <c r="A541">
        <f>+IS_Data!C541</f>
        <v>0</v>
      </c>
      <c r="B541" s="91" t="str">
        <f>IF(F541="No","",IF('Summary P&amp;L'!$F$4="Libs Rollup","Libs Rollup",F541))</f>
        <v/>
      </c>
      <c r="C541">
        <f>+IS_Data!A541</f>
        <v>0</v>
      </c>
      <c r="D541">
        <f ca="1">SUM(OFFSET(IS_Data!D541,0,(-2018+'Summary P&amp;L'!$D$6)*12+'Summary P&amp;L'!$D$1-1):OFFSET(IS_Data!D541,0,(-2018+'Summary P&amp;L'!$D$6)*12+'Summary P&amp;L'!$D$2-1))</f>
        <v>0</v>
      </c>
      <c r="E541">
        <f ca="1">SUM(OFFSET(IS_Data!D541,0,(-2018+'Summary P&amp;L'!$D$6-1)*12+'Summary P&amp;L'!$D$1-1):OFFSET(IS_Data!D541,0,(-2018+'Summary P&amp;L'!$D$6-1)*12+'Summary P&amp;L'!$D$2-1))</f>
        <v>0</v>
      </c>
      <c r="F541" s="91" t="str">
        <f>IFERROR(IF(VLOOKUP(IS_Data!B541,'Summary P&amp;L'!$Q$9:$S$15,3,FALSE)="Yes",IS_Data!B541,"No"),"No")</f>
        <v>No</v>
      </c>
    </row>
    <row r="542" spans="1:6" x14ac:dyDescent="0.5">
      <c r="A542">
        <f>+IS_Data!C542</f>
        <v>0</v>
      </c>
      <c r="B542" s="91" t="str">
        <f>IF(F542="No","",IF('Summary P&amp;L'!$F$4="Libs Rollup","Libs Rollup",F542))</f>
        <v/>
      </c>
      <c r="C542">
        <f>+IS_Data!A542</f>
        <v>0</v>
      </c>
      <c r="D542">
        <f ca="1">SUM(OFFSET(IS_Data!D542,0,(-2018+'Summary P&amp;L'!$D$6)*12+'Summary P&amp;L'!$D$1-1):OFFSET(IS_Data!D542,0,(-2018+'Summary P&amp;L'!$D$6)*12+'Summary P&amp;L'!$D$2-1))</f>
        <v>0</v>
      </c>
      <c r="E542">
        <f ca="1">SUM(OFFSET(IS_Data!D542,0,(-2018+'Summary P&amp;L'!$D$6-1)*12+'Summary P&amp;L'!$D$1-1):OFFSET(IS_Data!D542,0,(-2018+'Summary P&amp;L'!$D$6-1)*12+'Summary P&amp;L'!$D$2-1))</f>
        <v>0</v>
      </c>
      <c r="F542" s="91" t="str">
        <f>IFERROR(IF(VLOOKUP(IS_Data!B542,'Summary P&amp;L'!$Q$9:$S$15,3,FALSE)="Yes",IS_Data!B542,"No"),"No")</f>
        <v>No</v>
      </c>
    </row>
    <row r="543" spans="1:6" x14ac:dyDescent="0.5">
      <c r="A543">
        <f>+IS_Data!C543</f>
        <v>0</v>
      </c>
      <c r="B543" s="91" t="str">
        <f>IF(F543="No","",IF('Summary P&amp;L'!$F$4="Libs Rollup","Libs Rollup",F543))</f>
        <v/>
      </c>
      <c r="C543">
        <f>+IS_Data!A543</f>
        <v>0</v>
      </c>
      <c r="D543">
        <f ca="1">SUM(OFFSET(IS_Data!D543,0,(-2018+'Summary P&amp;L'!$D$6)*12+'Summary P&amp;L'!$D$1-1):OFFSET(IS_Data!D543,0,(-2018+'Summary P&amp;L'!$D$6)*12+'Summary P&amp;L'!$D$2-1))</f>
        <v>0</v>
      </c>
      <c r="E543">
        <f ca="1">SUM(OFFSET(IS_Data!D543,0,(-2018+'Summary P&amp;L'!$D$6-1)*12+'Summary P&amp;L'!$D$1-1):OFFSET(IS_Data!D543,0,(-2018+'Summary P&amp;L'!$D$6-1)*12+'Summary P&amp;L'!$D$2-1))</f>
        <v>0</v>
      </c>
      <c r="F543" s="91" t="str">
        <f>IFERROR(IF(VLOOKUP(IS_Data!B543,'Summary P&amp;L'!$Q$9:$S$15,3,FALSE)="Yes",IS_Data!B543,"No"),"No")</f>
        <v>No</v>
      </c>
    </row>
    <row r="544" spans="1:6" x14ac:dyDescent="0.5">
      <c r="A544">
        <f>+IS_Data!C544</f>
        <v>0</v>
      </c>
      <c r="B544" s="91" t="str">
        <f>IF(F544="No","",IF('Summary P&amp;L'!$F$4="Libs Rollup","Libs Rollup",F544))</f>
        <v/>
      </c>
      <c r="C544">
        <f>+IS_Data!A544</f>
        <v>0</v>
      </c>
      <c r="D544">
        <f ca="1">SUM(OFFSET(IS_Data!D544,0,(-2018+'Summary P&amp;L'!$D$6)*12+'Summary P&amp;L'!$D$1-1):OFFSET(IS_Data!D544,0,(-2018+'Summary P&amp;L'!$D$6)*12+'Summary P&amp;L'!$D$2-1))</f>
        <v>0</v>
      </c>
      <c r="E544">
        <f ca="1">SUM(OFFSET(IS_Data!D544,0,(-2018+'Summary P&amp;L'!$D$6-1)*12+'Summary P&amp;L'!$D$1-1):OFFSET(IS_Data!D544,0,(-2018+'Summary P&amp;L'!$D$6-1)*12+'Summary P&amp;L'!$D$2-1))</f>
        <v>0</v>
      </c>
      <c r="F544" s="91" t="str">
        <f>IFERROR(IF(VLOOKUP(IS_Data!B544,'Summary P&amp;L'!$Q$9:$S$15,3,FALSE)="Yes",IS_Data!B544,"No"),"No")</f>
        <v>No</v>
      </c>
    </row>
    <row r="545" spans="1:6" x14ac:dyDescent="0.5">
      <c r="A545">
        <f>+IS_Data!C545</f>
        <v>0</v>
      </c>
      <c r="B545" s="91" t="str">
        <f>IF(F545="No","",IF('Summary P&amp;L'!$F$4="Libs Rollup","Libs Rollup",F545))</f>
        <v/>
      </c>
      <c r="C545">
        <f>+IS_Data!A545</f>
        <v>0</v>
      </c>
      <c r="D545">
        <f ca="1">SUM(OFFSET(IS_Data!D545,0,(-2018+'Summary P&amp;L'!$D$6)*12+'Summary P&amp;L'!$D$1-1):OFFSET(IS_Data!D545,0,(-2018+'Summary P&amp;L'!$D$6)*12+'Summary P&amp;L'!$D$2-1))</f>
        <v>0</v>
      </c>
      <c r="E545">
        <f ca="1">SUM(OFFSET(IS_Data!D545,0,(-2018+'Summary P&amp;L'!$D$6-1)*12+'Summary P&amp;L'!$D$1-1):OFFSET(IS_Data!D545,0,(-2018+'Summary P&amp;L'!$D$6-1)*12+'Summary P&amp;L'!$D$2-1))</f>
        <v>0</v>
      </c>
      <c r="F545" s="91" t="str">
        <f>IFERROR(IF(VLOOKUP(IS_Data!B545,'Summary P&amp;L'!$Q$9:$S$15,3,FALSE)="Yes",IS_Data!B545,"No"),"No")</f>
        <v>No</v>
      </c>
    </row>
    <row r="546" spans="1:6" x14ac:dyDescent="0.5">
      <c r="A546">
        <f>+IS_Data!C546</f>
        <v>0</v>
      </c>
      <c r="B546" s="91" t="str">
        <f>IF(F546="No","",IF('Summary P&amp;L'!$F$4="Libs Rollup","Libs Rollup",F546))</f>
        <v/>
      </c>
      <c r="C546">
        <f>+IS_Data!A546</f>
        <v>0</v>
      </c>
      <c r="D546">
        <f ca="1">SUM(OFFSET(IS_Data!D546,0,(-2018+'Summary P&amp;L'!$D$6)*12+'Summary P&amp;L'!$D$1-1):OFFSET(IS_Data!D546,0,(-2018+'Summary P&amp;L'!$D$6)*12+'Summary P&amp;L'!$D$2-1))</f>
        <v>0</v>
      </c>
      <c r="E546">
        <f ca="1">SUM(OFFSET(IS_Data!D546,0,(-2018+'Summary P&amp;L'!$D$6-1)*12+'Summary P&amp;L'!$D$1-1):OFFSET(IS_Data!D546,0,(-2018+'Summary P&amp;L'!$D$6-1)*12+'Summary P&amp;L'!$D$2-1))</f>
        <v>0</v>
      </c>
      <c r="F546" s="91" t="str">
        <f>IFERROR(IF(VLOOKUP(IS_Data!B546,'Summary P&amp;L'!$Q$9:$S$15,3,FALSE)="Yes",IS_Data!B546,"No"),"No")</f>
        <v>No</v>
      </c>
    </row>
    <row r="547" spans="1:6" x14ac:dyDescent="0.5">
      <c r="A547">
        <f>+IS_Data!C547</f>
        <v>0</v>
      </c>
      <c r="B547" s="91" t="str">
        <f>IF(F547="No","",IF('Summary P&amp;L'!$F$4="Libs Rollup","Libs Rollup",F547))</f>
        <v/>
      </c>
      <c r="C547">
        <f>+IS_Data!A547</f>
        <v>0</v>
      </c>
      <c r="D547">
        <f ca="1">SUM(OFFSET(IS_Data!D547,0,(-2018+'Summary P&amp;L'!$D$6)*12+'Summary P&amp;L'!$D$1-1):OFFSET(IS_Data!D547,0,(-2018+'Summary P&amp;L'!$D$6)*12+'Summary P&amp;L'!$D$2-1))</f>
        <v>0</v>
      </c>
      <c r="E547">
        <f ca="1">SUM(OFFSET(IS_Data!D547,0,(-2018+'Summary P&amp;L'!$D$6-1)*12+'Summary P&amp;L'!$D$1-1):OFFSET(IS_Data!D547,0,(-2018+'Summary P&amp;L'!$D$6-1)*12+'Summary P&amp;L'!$D$2-1))</f>
        <v>0</v>
      </c>
      <c r="F547" s="91" t="str">
        <f>IFERROR(IF(VLOOKUP(IS_Data!B547,'Summary P&amp;L'!$Q$9:$S$15,3,FALSE)="Yes",IS_Data!B547,"No"),"No")</f>
        <v>No</v>
      </c>
    </row>
    <row r="548" spans="1:6" x14ac:dyDescent="0.5">
      <c r="A548">
        <f>+IS_Data!C548</f>
        <v>0</v>
      </c>
      <c r="B548" s="91" t="str">
        <f>IF(F548="No","",IF('Summary P&amp;L'!$F$4="Libs Rollup","Libs Rollup",F548))</f>
        <v/>
      </c>
      <c r="C548">
        <f>+IS_Data!A548</f>
        <v>0</v>
      </c>
      <c r="D548">
        <f ca="1">SUM(OFFSET(IS_Data!D548,0,(-2018+'Summary P&amp;L'!$D$6)*12+'Summary P&amp;L'!$D$1-1):OFFSET(IS_Data!D548,0,(-2018+'Summary P&amp;L'!$D$6)*12+'Summary P&amp;L'!$D$2-1))</f>
        <v>0</v>
      </c>
      <c r="E548">
        <f ca="1">SUM(OFFSET(IS_Data!D548,0,(-2018+'Summary P&amp;L'!$D$6-1)*12+'Summary P&amp;L'!$D$1-1):OFFSET(IS_Data!D548,0,(-2018+'Summary P&amp;L'!$D$6-1)*12+'Summary P&amp;L'!$D$2-1))</f>
        <v>0</v>
      </c>
      <c r="F548" s="91" t="str">
        <f>IFERROR(IF(VLOOKUP(IS_Data!B548,'Summary P&amp;L'!$Q$9:$S$15,3,FALSE)="Yes",IS_Data!B548,"No"),"No")</f>
        <v>No</v>
      </c>
    </row>
    <row r="549" spans="1:6" x14ac:dyDescent="0.5">
      <c r="A549">
        <f>+IS_Data!C549</f>
        <v>0</v>
      </c>
      <c r="B549" s="91" t="str">
        <f>IF(F549="No","",IF('Summary P&amp;L'!$F$4="Libs Rollup","Libs Rollup",F549))</f>
        <v/>
      </c>
      <c r="C549">
        <f>+IS_Data!A549</f>
        <v>0</v>
      </c>
      <c r="D549">
        <f ca="1">SUM(OFFSET(IS_Data!D549,0,(-2018+'Summary P&amp;L'!$D$6)*12+'Summary P&amp;L'!$D$1-1):OFFSET(IS_Data!D549,0,(-2018+'Summary P&amp;L'!$D$6)*12+'Summary P&amp;L'!$D$2-1))</f>
        <v>0</v>
      </c>
      <c r="E549">
        <f ca="1">SUM(OFFSET(IS_Data!D549,0,(-2018+'Summary P&amp;L'!$D$6-1)*12+'Summary P&amp;L'!$D$1-1):OFFSET(IS_Data!D549,0,(-2018+'Summary P&amp;L'!$D$6-1)*12+'Summary P&amp;L'!$D$2-1))</f>
        <v>0</v>
      </c>
      <c r="F549" s="91" t="str">
        <f>IFERROR(IF(VLOOKUP(IS_Data!B549,'Summary P&amp;L'!$Q$9:$S$15,3,FALSE)="Yes",IS_Data!B549,"No"),"No")</f>
        <v>No</v>
      </c>
    </row>
    <row r="550" spans="1:6" x14ac:dyDescent="0.5">
      <c r="A550">
        <f>+IS_Data!C550</f>
        <v>0</v>
      </c>
      <c r="B550" s="91" t="str">
        <f>IF(F550="No","",IF('Summary P&amp;L'!$F$4="Libs Rollup","Libs Rollup",F550))</f>
        <v/>
      </c>
      <c r="C550">
        <f>+IS_Data!A550</f>
        <v>0</v>
      </c>
      <c r="D550">
        <f ca="1">SUM(OFFSET(IS_Data!D550,0,(-2018+'Summary P&amp;L'!$D$6)*12+'Summary P&amp;L'!$D$1-1):OFFSET(IS_Data!D550,0,(-2018+'Summary P&amp;L'!$D$6)*12+'Summary P&amp;L'!$D$2-1))</f>
        <v>0</v>
      </c>
      <c r="E550">
        <f ca="1">SUM(OFFSET(IS_Data!D550,0,(-2018+'Summary P&amp;L'!$D$6-1)*12+'Summary P&amp;L'!$D$1-1):OFFSET(IS_Data!D550,0,(-2018+'Summary P&amp;L'!$D$6-1)*12+'Summary P&amp;L'!$D$2-1))</f>
        <v>0</v>
      </c>
      <c r="F550" s="91" t="str">
        <f>IFERROR(IF(VLOOKUP(IS_Data!B550,'Summary P&amp;L'!$Q$9:$S$15,3,FALSE)="Yes",IS_Data!B550,"No"),"No")</f>
        <v>No</v>
      </c>
    </row>
    <row r="551" spans="1:6" x14ac:dyDescent="0.5">
      <c r="A551">
        <f>+IS_Data!C551</f>
        <v>0</v>
      </c>
      <c r="B551" s="91" t="str">
        <f>IF(F551="No","",IF('Summary P&amp;L'!$F$4="Libs Rollup","Libs Rollup",F551))</f>
        <v/>
      </c>
      <c r="C551">
        <f>+IS_Data!A551</f>
        <v>0</v>
      </c>
      <c r="D551">
        <f ca="1">SUM(OFFSET(IS_Data!D551,0,(-2018+'Summary P&amp;L'!$D$6)*12+'Summary P&amp;L'!$D$1-1):OFFSET(IS_Data!D551,0,(-2018+'Summary P&amp;L'!$D$6)*12+'Summary P&amp;L'!$D$2-1))</f>
        <v>0</v>
      </c>
      <c r="E551">
        <f ca="1">SUM(OFFSET(IS_Data!D551,0,(-2018+'Summary P&amp;L'!$D$6-1)*12+'Summary P&amp;L'!$D$1-1):OFFSET(IS_Data!D551,0,(-2018+'Summary P&amp;L'!$D$6-1)*12+'Summary P&amp;L'!$D$2-1))</f>
        <v>0</v>
      </c>
      <c r="F551" s="91" t="str">
        <f>IFERROR(IF(VLOOKUP(IS_Data!B551,'Summary P&amp;L'!$Q$9:$S$15,3,FALSE)="Yes",IS_Data!B551,"No"),"No")</f>
        <v>No</v>
      </c>
    </row>
    <row r="552" spans="1:6" x14ac:dyDescent="0.5">
      <c r="A552">
        <f>+IS_Data!C552</f>
        <v>0</v>
      </c>
      <c r="B552" s="91" t="str">
        <f>IF(F552="No","",IF('Summary P&amp;L'!$F$4="Libs Rollup","Libs Rollup",F552))</f>
        <v/>
      </c>
      <c r="C552">
        <f>+IS_Data!A552</f>
        <v>0</v>
      </c>
      <c r="D552">
        <f ca="1">SUM(OFFSET(IS_Data!D552,0,(-2018+'Summary P&amp;L'!$D$6)*12+'Summary P&amp;L'!$D$1-1):OFFSET(IS_Data!D552,0,(-2018+'Summary P&amp;L'!$D$6)*12+'Summary P&amp;L'!$D$2-1))</f>
        <v>0</v>
      </c>
      <c r="E552">
        <f ca="1">SUM(OFFSET(IS_Data!D552,0,(-2018+'Summary P&amp;L'!$D$6-1)*12+'Summary P&amp;L'!$D$1-1):OFFSET(IS_Data!D552,0,(-2018+'Summary P&amp;L'!$D$6-1)*12+'Summary P&amp;L'!$D$2-1))</f>
        <v>0</v>
      </c>
      <c r="F552" s="91" t="str">
        <f>IFERROR(IF(VLOOKUP(IS_Data!B552,'Summary P&amp;L'!$Q$9:$S$15,3,FALSE)="Yes",IS_Data!B552,"No"),"No")</f>
        <v>No</v>
      </c>
    </row>
    <row r="553" spans="1:6" x14ac:dyDescent="0.5">
      <c r="A553">
        <f>+IS_Data!C553</f>
        <v>0</v>
      </c>
      <c r="B553" s="91" t="str">
        <f>IF(F553="No","",IF('Summary P&amp;L'!$F$4="Libs Rollup","Libs Rollup",F553))</f>
        <v/>
      </c>
      <c r="C553">
        <f>+IS_Data!A553</f>
        <v>0</v>
      </c>
      <c r="D553">
        <f ca="1">SUM(OFFSET(IS_Data!D553,0,(-2018+'Summary P&amp;L'!$D$6)*12+'Summary P&amp;L'!$D$1-1):OFFSET(IS_Data!D553,0,(-2018+'Summary P&amp;L'!$D$6)*12+'Summary P&amp;L'!$D$2-1))</f>
        <v>0</v>
      </c>
      <c r="E553">
        <f ca="1">SUM(OFFSET(IS_Data!D553,0,(-2018+'Summary P&amp;L'!$D$6-1)*12+'Summary P&amp;L'!$D$1-1):OFFSET(IS_Data!D553,0,(-2018+'Summary P&amp;L'!$D$6-1)*12+'Summary P&amp;L'!$D$2-1))</f>
        <v>0</v>
      </c>
      <c r="F553" s="91" t="str">
        <f>IFERROR(IF(VLOOKUP(IS_Data!B553,'Summary P&amp;L'!$Q$9:$S$15,3,FALSE)="Yes",IS_Data!B553,"No"),"No")</f>
        <v>No</v>
      </c>
    </row>
    <row r="554" spans="1:6" x14ac:dyDescent="0.5">
      <c r="A554">
        <f>+IS_Data!C554</f>
        <v>0</v>
      </c>
      <c r="B554" s="91" t="str">
        <f>IF(F554="No","",IF('Summary P&amp;L'!$F$4="Libs Rollup","Libs Rollup",F554))</f>
        <v/>
      </c>
      <c r="C554">
        <f>+IS_Data!A554</f>
        <v>0</v>
      </c>
      <c r="D554">
        <f ca="1">SUM(OFFSET(IS_Data!D554,0,(-2018+'Summary P&amp;L'!$D$6)*12+'Summary P&amp;L'!$D$1-1):OFFSET(IS_Data!D554,0,(-2018+'Summary P&amp;L'!$D$6)*12+'Summary P&amp;L'!$D$2-1))</f>
        <v>0</v>
      </c>
      <c r="E554">
        <f ca="1">SUM(OFFSET(IS_Data!D554,0,(-2018+'Summary P&amp;L'!$D$6-1)*12+'Summary P&amp;L'!$D$1-1):OFFSET(IS_Data!D554,0,(-2018+'Summary P&amp;L'!$D$6-1)*12+'Summary P&amp;L'!$D$2-1))</f>
        <v>0</v>
      </c>
      <c r="F554" s="91" t="str">
        <f>IFERROR(IF(VLOOKUP(IS_Data!B554,'Summary P&amp;L'!$Q$9:$S$15,3,FALSE)="Yes",IS_Data!B554,"No"),"No")</f>
        <v>No</v>
      </c>
    </row>
    <row r="555" spans="1:6" x14ac:dyDescent="0.5">
      <c r="A555">
        <f>+IS_Data!C555</f>
        <v>0</v>
      </c>
      <c r="B555" s="91" t="str">
        <f>IF(F555="No","",IF('Summary P&amp;L'!$F$4="Libs Rollup","Libs Rollup",F555))</f>
        <v/>
      </c>
      <c r="C555">
        <f>+IS_Data!A555</f>
        <v>0</v>
      </c>
      <c r="D555">
        <f ca="1">SUM(OFFSET(IS_Data!D555,0,(-2018+'Summary P&amp;L'!$D$6)*12+'Summary P&amp;L'!$D$1-1):OFFSET(IS_Data!D555,0,(-2018+'Summary P&amp;L'!$D$6)*12+'Summary P&amp;L'!$D$2-1))</f>
        <v>0</v>
      </c>
      <c r="E555">
        <f ca="1">SUM(OFFSET(IS_Data!D555,0,(-2018+'Summary P&amp;L'!$D$6-1)*12+'Summary P&amp;L'!$D$1-1):OFFSET(IS_Data!D555,0,(-2018+'Summary P&amp;L'!$D$6-1)*12+'Summary P&amp;L'!$D$2-1))</f>
        <v>0</v>
      </c>
      <c r="F555" s="91" t="str">
        <f>IFERROR(IF(VLOOKUP(IS_Data!B555,'Summary P&amp;L'!$Q$9:$S$15,3,FALSE)="Yes",IS_Data!B555,"No"),"No")</f>
        <v>No</v>
      </c>
    </row>
    <row r="556" spans="1:6" x14ac:dyDescent="0.5">
      <c r="A556">
        <f>+IS_Data!C556</f>
        <v>0</v>
      </c>
      <c r="B556" s="91" t="str">
        <f>IF(F556="No","",IF('Summary P&amp;L'!$F$4="Libs Rollup","Libs Rollup",F556))</f>
        <v/>
      </c>
      <c r="C556">
        <f>+IS_Data!A556</f>
        <v>0</v>
      </c>
      <c r="D556">
        <f ca="1">SUM(OFFSET(IS_Data!D556,0,(-2018+'Summary P&amp;L'!$D$6)*12+'Summary P&amp;L'!$D$1-1):OFFSET(IS_Data!D556,0,(-2018+'Summary P&amp;L'!$D$6)*12+'Summary P&amp;L'!$D$2-1))</f>
        <v>0</v>
      </c>
      <c r="E556">
        <f ca="1">SUM(OFFSET(IS_Data!D556,0,(-2018+'Summary P&amp;L'!$D$6-1)*12+'Summary P&amp;L'!$D$1-1):OFFSET(IS_Data!D556,0,(-2018+'Summary P&amp;L'!$D$6-1)*12+'Summary P&amp;L'!$D$2-1))</f>
        <v>0</v>
      </c>
      <c r="F556" s="91" t="str">
        <f>IFERROR(IF(VLOOKUP(IS_Data!B556,'Summary P&amp;L'!$Q$9:$S$15,3,FALSE)="Yes",IS_Data!B556,"No"),"No")</f>
        <v>No</v>
      </c>
    </row>
    <row r="557" spans="1:6" x14ac:dyDescent="0.5">
      <c r="A557">
        <f>+IS_Data!C557</f>
        <v>0</v>
      </c>
      <c r="B557" s="91" t="str">
        <f>IF(F557="No","",IF('Summary P&amp;L'!$F$4="Libs Rollup","Libs Rollup",F557))</f>
        <v/>
      </c>
      <c r="C557">
        <f>+IS_Data!A557</f>
        <v>0</v>
      </c>
      <c r="D557">
        <f ca="1">SUM(OFFSET(IS_Data!D557,0,(-2018+'Summary P&amp;L'!$D$6)*12+'Summary P&amp;L'!$D$1-1):OFFSET(IS_Data!D557,0,(-2018+'Summary P&amp;L'!$D$6)*12+'Summary P&amp;L'!$D$2-1))</f>
        <v>0</v>
      </c>
      <c r="E557">
        <f ca="1">SUM(OFFSET(IS_Data!D557,0,(-2018+'Summary P&amp;L'!$D$6-1)*12+'Summary P&amp;L'!$D$1-1):OFFSET(IS_Data!D557,0,(-2018+'Summary P&amp;L'!$D$6-1)*12+'Summary P&amp;L'!$D$2-1))</f>
        <v>0</v>
      </c>
      <c r="F557" s="91" t="str">
        <f>IFERROR(IF(VLOOKUP(IS_Data!B557,'Summary P&amp;L'!$Q$9:$S$15,3,FALSE)="Yes",IS_Data!B557,"No"),"No")</f>
        <v>No</v>
      </c>
    </row>
    <row r="558" spans="1:6" x14ac:dyDescent="0.5">
      <c r="A558">
        <f>+IS_Data!C558</f>
        <v>0</v>
      </c>
      <c r="B558" s="91" t="str">
        <f>IF(F558="No","",IF('Summary P&amp;L'!$F$4="Libs Rollup","Libs Rollup",F558))</f>
        <v/>
      </c>
      <c r="C558">
        <f>+IS_Data!A558</f>
        <v>0</v>
      </c>
      <c r="D558">
        <f ca="1">SUM(OFFSET(IS_Data!D558,0,(-2018+'Summary P&amp;L'!$D$6)*12+'Summary P&amp;L'!$D$1-1):OFFSET(IS_Data!D558,0,(-2018+'Summary P&amp;L'!$D$6)*12+'Summary P&amp;L'!$D$2-1))</f>
        <v>0</v>
      </c>
      <c r="E558">
        <f ca="1">SUM(OFFSET(IS_Data!D558,0,(-2018+'Summary P&amp;L'!$D$6-1)*12+'Summary P&amp;L'!$D$1-1):OFFSET(IS_Data!D558,0,(-2018+'Summary P&amp;L'!$D$6-1)*12+'Summary P&amp;L'!$D$2-1))</f>
        <v>0</v>
      </c>
      <c r="F558" s="91" t="str">
        <f>IFERROR(IF(VLOOKUP(IS_Data!B558,'Summary P&amp;L'!$Q$9:$S$15,3,FALSE)="Yes",IS_Data!B558,"No"),"No")</f>
        <v>No</v>
      </c>
    </row>
    <row r="559" spans="1:6" x14ac:dyDescent="0.5">
      <c r="A559">
        <f>+IS_Data!C559</f>
        <v>0</v>
      </c>
      <c r="B559" s="91" t="str">
        <f>IF(F559="No","",IF('Summary P&amp;L'!$F$4="Libs Rollup","Libs Rollup",F559))</f>
        <v/>
      </c>
      <c r="C559">
        <f>+IS_Data!A559</f>
        <v>0</v>
      </c>
      <c r="D559">
        <f ca="1">SUM(OFFSET(IS_Data!D559,0,(-2018+'Summary P&amp;L'!$D$6)*12+'Summary P&amp;L'!$D$1-1):OFFSET(IS_Data!D559,0,(-2018+'Summary P&amp;L'!$D$6)*12+'Summary P&amp;L'!$D$2-1))</f>
        <v>0</v>
      </c>
      <c r="E559">
        <f ca="1">SUM(OFFSET(IS_Data!D559,0,(-2018+'Summary P&amp;L'!$D$6-1)*12+'Summary P&amp;L'!$D$1-1):OFFSET(IS_Data!D559,0,(-2018+'Summary P&amp;L'!$D$6-1)*12+'Summary P&amp;L'!$D$2-1))</f>
        <v>0</v>
      </c>
      <c r="F559" s="91" t="str">
        <f>IFERROR(IF(VLOOKUP(IS_Data!B559,'Summary P&amp;L'!$Q$9:$S$15,3,FALSE)="Yes",IS_Data!B559,"No"),"No")</f>
        <v>No</v>
      </c>
    </row>
    <row r="560" spans="1:6" x14ac:dyDescent="0.5">
      <c r="A560">
        <f>+IS_Data!C560</f>
        <v>0</v>
      </c>
      <c r="B560" s="91" t="str">
        <f>IF(F560="No","",IF('Summary P&amp;L'!$F$4="Libs Rollup","Libs Rollup",F560))</f>
        <v/>
      </c>
      <c r="C560">
        <f>+IS_Data!A560</f>
        <v>0</v>
      </c>
      <c r="D560">
        <f ca="1">SUM(OFFSET(IS_Data!D560,0,(-2018+'Summary P&amp;L'!$D$6)*12+'Summary P&amp;L'!$D$1-1):OFFSET(IS_Data!D560,0,(-2018+'Summary P&amp;L'!$D$6)*12+'Summary P&amp;L'!$D$2-1))</f>
        <v>0</v>
      </c>
      <c r="E560">
        <f ca="1">SUM(OFFSET(IS_Data!D560,0,(-2018+'Summary P&amp;L'!$D$6-1)*12+'Summary P&amp;L'!$D$1-1):OFFSET(IS_Data!D560,0,(-2018+'Summary P&amp;L'!$D$6-1)*12+'Summary P&amp;L'!$D$2-1))</f>
        <v>0</v>
      </c>
      <c r="F560" s="91" t="str">
        <f>IFERROR(IF(VLOOKUP(IS_Data!B560,'Summary P&amp;L'!$Q$9:$S$15,3,FALSE)="Yes",IS_Data!B560,"No"),"No")</f>
        <v>No</v>
      </c>
    </row>
    <row r="561" spans="1:6" x14ac:dyDescent="0.5">
      <c r="A561">
        <f>+IS_Data!C561</f>
        <v>0</v>
      </c>
      <c r="B561" s="91" t="str">
        <f>IF(F561="No","",IF('Summary P&amp;L'!$F$4="Libs Rollup","Libs Rollup",F561))</f>
        <v/>
      </c>
      <c r="C561">
        <f>+IS_Data!A561</f>
        <v>0</v>
      </c>
      <c r="D561">
        <f ca="1">SUM(OFFSET(IS_Data!D561,0,(-2018+'Summary P&amp;L'!$D$6)*12+'Summary P&amp;L'!$D$1-1):OFFSET(IS_Data!D561,0,(-2018+'Summary P&amp;L'!$D$6)*12+'Summary P&amp;L'!$D$2-1))</f>
        <v>0</v>
      </c>
      <c r="E561">
        <f ca="1">SUM(OFFSET(IS_Data!D561,0,(-2018+'Summary P&amp;L'!$D$6-1)*12+'Summary P&amp;L'!$D$1-1):OFFSET(IS_Data!D561,0,(-2018+'Summary P&amp;L'!$D$6-1)*12+'Summary P&amp;L'!$D$2-1))</f>
        <v>0</v>
      </c>
      <c r="F561" s="91" t="str">
        <f>IFERROR(IF(VLOOKUP(IS_Data!B561,'Summary P&amp;L'!$Q$9:$S$15,3,FALSE)="Yes",IS_Data!B561,"No"),"No")</f>
        <v>No</v>
      </c>
    </row>
    <row r="562" spans="1:6" x14ac:dyDescent="0.5">
      <c r="A562">
        <f>+IS_Data!C562</f>
        <v>0</v>
      </c>
      <c r="B562" s="91" t="str">
        <f>IF(F562="No","",IF('Summary P&amp;L'!$F$4="Libs Rollup","Libs Rollup",F562))</f>
        <v/>
      </c>
      <c r="C562">
        <f>+IS_Data!A562</f>
        <v>0</v>
      </c>
      <c r="D562">
        <f ca="1">SUM(OFFSET(IS_Data!D562,0,(-2018+'Summary P&amp;L'!$D$6)*12+'Summary P&amp;L'!$D$1-1):OFFSET(IS_Data!D562,0,(-2018+'Summary P&amp;L'!$D$6)*12+'Summary P&amp;L'!$D$2-1))</f>
        <v>0</v>
      </c>
      <c r="E562">
        <f ca="1">SUM(OFFSET(IS_Data!D562,0,(-2018+'Summary P&amp;L'!$D$6-1)*12+'Summary P&amp;L'!$D$1-1):OFFSET(IS_Data!D562,0,(-2018+'Summary P&amp;L'!$D$6-1)*12+'Summary P&amp;L'!$D$2-1))</f>
        <v>0</v>
      </c>
      <c r="F562" s="91" t="str">
        <f>IFERROR(IF(VLOOKUP(IS_Data!B562,'Summary P&amp;L'!$Q$9:$S$15,3,FALSE)="Yes",IS_Data!B562,"No"),"No")</f>
        <v>No</v>
      </c>
    </row>
    <row r="563" spans="1:6" x14ac:dyDescent="0.5">
      <c r="A563">
        <f>+IS_Data!C563</f>
        <v>0</v>
      </c>
      <c r="B563" s="91" t="str">
        <f>IF(F563="No","",IF('Summary P&amp;L'!$F$4="Libs Rollup","Libs Rollup",F563))</f>
        <v/>
      </c>
      <c r="C563">
        <f>+IS_Data!A563</f>
        <v>0</v>
      </c>
      <c r="D563">
        <f ca="1">SUM(OFFSET(IS_Data!D563,0,(-2018+'Summary P&amp;L'!$D$6)*12+'Summary P&amp;L'!$D$1-1):OFFSET(IS_Data!D563,0,(-2018+'Summary P&amp;L'!$D$6)*12+'Summary P&amp;L'!$D$2-1))</f>
        <v>0</v>
      </c>
      <c r="E563">
        <f ca="1">SUM(OFFSET(IS_Data!D563,0,(-2018+'Summary P&amp;L'!$D$6-1)*12+'Summary P&amp;L'!$D$1-1):OFFSET(IS_Data!D563,0,(-2018+'Summary P&amp;L'!$D$6-1)*12+'Summary P&amp;L'!$D$2-1))</f>
        <v>0</v>
      </c>
      <c r="F563" s="91" t="str">
        <f>IFERROR(IF(VLOOKUP(IS_Data!B563,'Summary P&amp;L'!$Q$9:$S$15,3,FALSE)="Yes",IS_Data!B563,"No"),"No")</f>
        <v>No</v>
      </c>
    </row>
    <row r="564" spans="1:6" x14ac:dyDescent="0.5">
      <c r="A564">
        <f>+IS_Data!C564</f>
        <v>0</v>
      </c>
      <c r="B564" s="91" t="str">
        <f>IF(F564="No","",IF('Summary P&amp;L'!$F$4="Libs Rollup","Libs Rollup",F564))</f>
        <v/>
      </c>
      <c r="C564">
        <f>+IS_Data!A564</f>
        <v>0</v>
      </c>
      <c r="D564">
        <f ca="1">SUM(OFFSET(IS_Data!D564,0,(-2018+'Summary P&amp;L'!$D$6)*12+'Summary P&amp;L'!$D$1-1):OFFSET(IS_Data!D564,0,(-2018+'Summary P&amp;L'!$D$6)*12+'Summary P&amp;L'!$D$2-1))</f>
        <v>0</v>
      </c>
      <c r="E564">
        <f ca="1">SUM(OFFSET(IS_Data!D564,0,(-2018+'Summary P&amp;L'!$D$6-1)*12+'Summary P&amp;L'!$D$1-1):OFFSET(IS_Data!D564,0,(-2018+'Summary P&amp;L'!$D$6-1)*12+'Summary P&amp;L'!$D$2-1))</f>
        <v>0</v>
      </c>
      <c r="F564" s="91" t="str">
        <f>IFERROR(IF(VLOOKUP(IS_Data!B564,'Summary P&amp;L'!$Q$9:$S$15,3,FALSE)="Yes",IS_Data!B564,"No"),"No")</f>
        <v>No</v>
      </c>
    </row>
    <row r="565" spans="1:6" x14ac:dyDescent="0.5">
      <c r="A565">
        <f>+IS_Data!C565</f>
        <v>0</v>
      </c>
      <c r="B565" s="91" t="str">
        <f>IF(F565="No","",IF('Summary P&amp;L'!$F$4="Libs Rollup","Libs Rollup",F565))</f>
        <v/>
      </c>
      <c r="C565">
        <f>+IS_Data!A565</f>
        <v>0</v>
      </c>
      <c r="D565">
        <f ca="1">SUM(OFFSET(IS_Data!D565,0,(-2018+'Summary P&amp;L'!$D$6)*12+'Summary P&amp;L'!$D$1-1):OFFSET(IS_Data!D565,0,(-2018+'Summary P&amp;L'!$D$6)*12+'Summary P&amp;L'!$D$2-1))</f>
        <v>0</v>
      </c>
      <c r="E565">
        <f ca="1">SUM(OFFSET(IS_Data!D565,0,(-2018+'Summary P&amp;L'!$D$6-1)*12+'Summary P&amp;L'!$D$1-1):OFFSET(IS_Data!D565,0,(-2018+'Summary P&amp;L'!$D$6-1)*12+'Summary P&amp;L'!$D$2-1))</f>
        <v>0</v>
      </c>
      <c r="F565" s="91" t="str">
        <f>IFERROR(IF(VLOOKUP(IS_Data!B565,'Summary P&amp;L'!$Q$9:$S$15,3,FALSE)="Yes",IS_Data!B565,"No"),"No")</f>
        <v>No</v>
      </c>
    </row>
    <row r="566" spans="1:6" x14ac:dyDescent="0.5">
      <c r="A566">
        <f>+IS_Data!C566</f>
        <v>0</v>
      </c>
      <c r="B566" s="91" t="str">
        <f>IF(F566="No","",IF('Summary P&amp;L'!$F$4="Libs Rollup","Libs Rollup",F566))</f>
        <v/>
      </c>
      <c r="C566">
        <f>+IS_Data!A566</f>
        <v>0</v>
      </c>
      <c r="D566">
        <f ca="1">SUM(OFFSET(IS_Data!D566,0,(-2018+'Summary P&amp;L'!$D$6)*12+'Summary P&amp;L'!$D$1-1):OFFSET(IS_Data!D566,0,(-2018+'Summary P&amp;L'!$D$6)*12+'Summary P&amp;L'!$D$2-1))</f>
        <v>0</v>
      </c>
      <c r="E566">
        <f ca="1">SUM(OFFSET(IS_Data!D566,0,(-2018+'Summary P&amp;L'!$D$6-1)*12+'Summary P&amp;L'!$D$1-1):OFFSET(IS_Data!D566,0,(-2018+'Summary P&amp;L'!$D$6-1)*12+'Summary P&amp;L'!$D$2-1))</f>
        <v>0</v>
      </c>
      <c r="F566" s="91" t="str">
        <f>IFERROR(IF(VLOOKUP(IS_Data!B566,'Summary P&amp;L'!$Q$9:$S$15,3,FALSE)="Yes",IS_Data!B566,"No"),"No")</f>
        <v>No</v>
      </c>
    </row>
    <row r="567" spans="1:6" x14ac:dyDescent="0.5">
      <c r="A567">
        <f>+IS_Data!C567</f>
        <v>0</v>
      </c>
      <c r="B567" s="91" t="str">
        <f>IF(F567="No","",IF('Summary P&amp;L'!$F$4="Libs Rollup","Libs Rollup",F567))</f>
        <v/>
      </c>
      <c r="C567">
        <f>+IS_Data!A567</f>
        <v>0</v>
      </c>
      <c r="D567">
        <f ca="1">SUM(OFFSET(IS_Data!D567,0,(-2018+'Summary P&amp;L'!$D$6)*12+'Summary P&amp;L'!$D$1-1):OFFSET(IS_Data!D567,0,(-2018+'Summary P&amp;L'!$D$6)*12+'Summary P&amp;L'!$D$2-1))</f>
        <v>0</v>
      </c>
      <c r="E567">
        <f ca="1">SUM(OFFSET(IS_Data!D567,0,(-2018+'Summary P&amp;L'!$D$6-1)*12+'Summary P&amp;L'!$D$1-1):OFFSET(IS_Data!D567,0,(-2018+'Summary P&amp;L'!$D$6-1)*12+'Summary P&amp;L'!$D$2-1))</f>
        <v>0</v>
      </c>
      <c r="F567" s="91" t="str">
        <f>IFERROR(IF(VLOOKUP(IS_Data!B567,'Summary P&amp;L'!$Q$9:$S$15,3,FALSE)="Yes",IS_Data!B567,"No"),"No")</f>
        <v>No</v>
      </c>
    </row>
    <row r="568" spans="1:6" x14ac:dyDescent="0.5">
      <c r="A568">
        <f>+IS_Data!C568</f>
        <v>0</v>
      </c>
      <c r="B568" s="91" t="str">
        <f>IF(F568="No","",IF('Summary P&amp;L'!$F$4="Libs Rollup","Libs Rollup",F568))</f>
        <v/>
      </c>
      <c r="C568">
        <f>+IS_Data!A568</f>
        <v>0</v>
      </c>
      <c r="D568">
        <f ca="1">SUM(OFFSET(IS_Data!D568,0,(-2018+'Summary P&amp;L'!$D$6)*12+'Summary P&amp;L'!$D$1-1):OFFSET(IS_Data!D568,0,(-2018+'Summary P&amp;L'!$D$6)*12+'Summary P&amp;L'!$D$2-1))</f>
        <v>0</v>
      </c>
      <c r="E568">
        <f ca="1">SUM(OFFSET(IS_Data!D568,0,(-2018+'Summary P&amp;L'!$D$6-1)*12+'Summary P&amp;L'!$D$1-1):OFFSET(IS_Data!D568,0,(-2018+'Summary P&amp;L'!$D$6-1)*12+'Summary P&amp;L'!$D$2-1))</f>
        <v>0</v>
      </c>
      <c r="F568" s="91" t="str">
        <f>IFERROR(IF(VLOOKUP(IS_Data!B568,'Summary P&amp;L'!$Q$9:$S$15,3,FALSE)="Yes",IS_Data!B568,"No"),"No")</f>
        <v>No</v>
      </c>
    </row>
    <row r="569" spans="1:6" x14ac:dyDescent="0.5">
      <c r="A569">
        <f>+IS_Data!C569</f>
        <v>0</v>
      </c>
      <c r="B569" s="91" t="str">
        <f>IF(F569="No","",IF('Summary P&amp;L'!$F$4="Libs Rollup","Libs Rollup",F569))</f>
        <v/>
      </c>
      <c r="C569">
        <f>+IS_Data!A569</f>
        <v>0</v>
      </c>
      <c r="D569">
        <f ca="1">SUM(OFFSET(IS_Data!D569,0,(-2018+'Summary P&amp;L'!$D$6)*12+'Summary P&amp;L'!$D$1-1):OFFSET(IS_Data!D569,0,(-2018+'Summary P&amp;L'!$D$6)*12+'Summary P&amp;L'!$D$2-1))</f>
        <v>0</v>
      </c>
      <c r="E569">
        <f ca="1">SUM(OFFSET(IS_Data!D569,0,(-2018+'Summary P&amp;L'!$D$6-1)*12+'Summary P&amp;L'!$D$1-1):OFFSET(IS_Data!D569,0,(-2018+'Summary P&amp;L'!$D$6-1)*12+'Summary P&amp;L'!$D$2-1))</f>
        <v>0</v>
      </c>
      <c r="F569" s="91" t="str">
        <f>IFERROR(IF(VLOOKUP(IS_Data!B569,'Summary P&amp;L'!$Q$9:$S$15,3,FALSE)="Yes",IS_Data!B569,"No"),"No")</f>
        <v>No</v>
      </c>
    </row>
    <row r="570" spans="1:6" x14ac:dyDescent="0.5">
      <c r="A570">
        <f>+IS_Data!C570</f>
        <v>0</v>
      </c>
      <c r="B570" s="91" t="str">
        <f>IF(F570="No","",IF('Summary P&amp;L'!$F$4="Libs Rollup","Libs Rollup",F570))</f>
        <v/>
      </c>
      <c r="C570">
        <f>+IS_Data!A570</f>
        <v>0</v>
      </c>
      <c r="D570">
        <f ca="1">SUM(OFFSET(IS_Data!D570,0,(-2018+'Summary P&amp;L'!$D$6)*12+'Summary P&amp;L'!$D$1-1):OFFSET(IS_Data!D570,0,(-2018+'Summary P&amp;L'!$D$6)*12+'Summary P&amp;L'!$D$2-1))</f>
        <v>0</v>
      </c>
      <c r="E570">
        <f ca="1">SUM(OFFSET(IS_Data!D570,0,(-2018+'Summary P&amp;L'!$D$6-1)*12+'Summary P&amp;L'!$D$1-1):OFFSET(IS_Data!D570,0,(-2018+'Summary P&amp;L'!$D$6-1)*12+'Summary P&amp;L'!$D$2-1))</f>
        <v>0</v>
      </c>
      <c r="F570" s="91" t="str">
        <f>IFERROR(IF(VLOOKUP(IS_Data!B570,'Summary P&amp;L'!$Q$9:$S$15,3,FALSE)="Yes",IS_Data!B570,"No"),"No")</f>
        <v>No</v>
      </c>
    </row>
    <row r="571" spans="1:6" x14ac:dyDescent="0.5">
      <c r="A571">
        <f>+IS_Data!C571</f>
        <v>0</v>
      </c>
      <c r="B571" s="91" t="str">
        <f>IF(F571="No","",IF('Summary P&amp;L'!$F$4="Libs Rollup","Libs Rollup",F571))</f>
        <v/>
      </c>
      <c r="C571">
        <f>+IS_Data!A571</f>
        <v>0</v>
      </c>
      <c r="D571">
        <f ca="1">SUM(OFFSET(IS_Data!D571,0,(-2018+'Summary P&amp;L'!$D$6)*12+'Summary P&amp;L'!$D$1-1):OFFSET(IS_Data!D571,0,(-2018+'Summary P&amp;L'!$D$6)*12+'Summary P&amp;L'!$D$2-1))</f>
        <v>0</v>
      </c>
      <c r="E571">
        <f ca="1">SUM(OFFSET(IS_Data!D571,0,(-2018+'Summary P&amp;L'!$D$6-1)*12+'Summary P&amp;L'!$D$1-1):OFFSET(IS_Data!D571,0,(-2018+'Summary P&amp;L'!$D$6-1)*12+'Summary P&amp;L'!$D$2-1))</f>
        <v>0</v>
      </c>
      <c r="F571" s="91" t="str">
        <f>IFERROR(IF(VLOOKUP(IS_Data!B571,'Summary P&amp;L'!$Q$9:$S$15,3,FALSE)="Yes",IS_Data!B571,"No"),"No")</f>
        <v>No</v>
      </c>
    </row>
    <row r="572" spans="1:6" x14ac:dyDescent="0.5">
      <c r="A572">
        <f>+IS_Data!C572</f>
        <v>0</v>
      </c>
      <c r="B572" s="91" t="str">
        <f>IF(F572="No","",IF('Summary P&amp;L'!$F$4="Libs Rollup","Libs Rollup",F572))</f>
        <v/>
      </c>
      <c r="C572">
        <f>+IS_Data!A572</f>
        <v>0</v>
      </c>
      <c r="D572">
        <f ca="1">SUM(OFFSET(IS_Data!D572,0,(-2018+'Summary P&amp;L'!$D$6)*12+'Summary P&amp;L'!$D$1-1):OFFSET(IS_Data!D572,0,(-2018+'Summary P&amp;L'!$D$6)*12+'Summary P&amp;L'!$D$2-1))</f>
        <v>0</v>
      </c>
      <c r="E572">
        <f ca="1">SUM(OFFSET(IS_Data!D572,0,(-2018+'Summary P&amp;L'!$D$6-1)*12+'Summary P&amp;L'!$D$1-1):OFFSET(IS_Data!D572,0,(-2018+'Summary P&amp;L'!$D$6-1)*12+'Summary P&amp;L'!$D$2-1))</f>
        <v>0</v>
      </c>
      <c r="F572" s="91" t="str">
        <f>IFERROR(IF(VLOOKUP(IS_Data!B572,'Summary P&amp;L'!$Q$9:$S$15,3,FALSE)="Yes",IS_Data!B572,"No"),"No")</f>
        <v>No</v>
      </c>
    </row>
    <row r="573" spans="1:6" x14ac:dyDescent="0.5">
      <c r="A573">
        <f>+IS_Data!C573</f>
        <v>0</v>
      </c>
      <c r="B573" s="91" t="str">
        <f>IF(F573="No","",IF('Summary P&amp;L'!$F$4="Libs Rollup","Libs Rollup",F573))</f>
        <v/>
      </c>
      <c r="C573">
        <f>+IS_Data!A573</f>
        <v>0</v>
      </c>
      <c r="D573">
        <f ca="1">SUM(OFFSET(IS_Data!D573,0,(-2018+'Summary P&amp;L'!$D$6)*12+'Summary P&amp;L'!$D$1-1):OFFSET(IS_Data!D573,0,(-2018+'Summary P&amp;L'!$D$6)*12+'Summary P&amp;L'!$D$2-1))</f>
        <v>0</v>
      </c>
      <c r="E573">
        <f ca="1">SUM(OFFSET(IS_Data!D573,0,(-2018+'Summary P&amp;L'!$D$6-1)*12+'Summary P&amp;L'!$D$1-1):OFFSET(IS_Data!D573,0,(-2018+'Summary P&amp;L'!$D$6-1)*12+'Summary P&amp;L'!$D$2-1))</f>
        <v>0</v>
      </c>
      <c r="F573" s="91" t="str">
        <f>IFERROR(IF(VLOOKUP(IS_Data!B573,'Summary P&amp;L'!$Q$9:$S$15,3,FALSE)="Yes",IS_Data!B573,"No"),"No")</f>
        <v>No</v>
      </c>
    </row>
    <row r="574" spans="1:6" x14ac:dyDescent="0.5">
      <c r="A574">
        <f>+IS_Data!C574</f>
        <v>0</v>
      </c>
      <c r="B574" s="91" t="str">
        <f>IF(F574="No","",IF('Summary P&amp;L'!$F$4="Libs Rollup","Libs Rollup",F574))</f>
        <v/>
      </c>
      <c r="C574">
        <f>+IS_Data!A574</f>
        <v>0</v>
      </c>
      <c r="D574">
        <f ca="1">SUM(OFFSET(IS_Data!D574,0,(-2018+'Summary P&amp;L'!$D$6)*12+'Summary P&amp;L'!$D$1-1):OFFSET(IS_Data!D574,0,(-2018+'Summary P&amp;L'!$D$6)*12+'Summary P&amp;L'!$D$2-1))</f>
        <v>0</v>
      </c>
      <c r="E574">
        <f ca="1">SUM(OFFSET(IS_Data!D574,0,(-2018+'Summary P&amp;L'!$D$6-1)*12+'Summary P&amp;L'!$D$1-1):OFFSET(IS_Data!D574,0,(-2018+'Summary P&amp;L'!$D$6-1)*12+'Summary P&amp;L'!$D$2-1))</f>
        <v>0</v>
      </c>
      <c r="F574" s="91" t="str">
        <f>IFERROR(IF(VLOOKUP(IS_Data!B574,'Summary P&amp;L'!$Q$9:$S$15,3,FALSE)="Yes",IS_Data!B574,"No"),"No")</f>
        <v>No</v>
      </c>
    </row>
    <row r="575" spans="1:6" x14ac:dyDescent="0.5">
      <c r="A575">
        <f>+IS_Data!C575</f>
        <v>0</v>
      </c>
      <c r="B575" s="91" t="str">
        <f>IF(F575="No","",IF('Summary P&amp;L'!$F$4="Libs Rollup","Libs Rollup",F575))</f>
        <v/>
      </c>
      <c r="C575">
        <f>+IS_Data!A575</f>
        <v>0</v>
      </c>
      <c r="D575">
        <f ca="1">SUM(OFFSET(IS_Data!D575,0,(-2018+'Summary P&amp;L'!$D$6)*12+'Summary P&amp;L'!$D$1-1):OFFSET(IS_Data!D575,0,(-2018+'Summary P&amp;L'!$D$6)*12+'Summary P&amp;L'!$D$2-1))</f>
        <v>0</v>
      </c>
      <c r="E575">
        <f ca="1">SUM(OFFSET(IS_Data!D575,0,(-2018+'Summary P&amp;L'!$D$6-1)*12+'Summary P&amp;L'!$D$1-1):OFFSET(IS_Data!D575,0,(-2018+'Summary P&amp;L'!$D$6-1)*12+'Summary P&amp;L'!$D$2-1))</f>
        <v>0</v>
      </c>
      <c r="F575" s="91" t="str">
        <f>IFERROR(IF(VLOOKUP(IS_Data!B575,'Summary P&amp;L'!$Q$9:$S$15,3,FALSE)="Yes",IS_Data!B575,"No"),"No")</f>
        <v>No</v>
      </c>
    </row>
    <row r="576" spans="1:6" x14ac:dyDescent="0.5">
      <c r="A576">
        <f>+IS_Data!C576</f>
        <v>0</v>
      </c>
      <c r="B576" s="91" t="str">
        <f>IF(F576="No","",IF('Summary P&amp;L'!$F$4="Libs Rollup","Libs Rollup",F576))</f>
        <v/>
      </c>
      <c r="C576">
        <f>+IS_Data!A576</f>
        <v>0</v>
      </c>
      <c r="D576">
        <f ca="1">SUM(OFFSET(IS_Data!D576,0,(-2018+'Summary P&amp;L'!$D$6)*12+'Summary P&amp;L'!$D$1-1):OFFSET(IS_Data!D576,0,(-2018+'Summary P&amp;L'!$D$6)*12+'Summary P&amp;L'!$D$2-1))</f>
        <v>0</v>
      </c>
      <c r="E576">
        <f ca="1">SUM(OFFSET(IS_Data!D576,0,(-2018+'Summary P&amp;L'!$D$6-1)*12+'Summary P&amp;L'!$D$1-1):OFFSET(IS_Data!D576,0,(-2018+'Summary P&amp;L'!$D$6-1)*12+'Summary P&amp;L'!$D$2-1))</f>
        <v>0</v>
      </c>
      <c r="F576" s="91" t="str">
        <f>IFERROR(IF(VLOOKUP(IS_Data!B576,'Summary P&amp;L'!$Q$9:$S$15,3,FALSE)="Yes",IS_Data!B576,"No"),"No")</f>
        <v>No</v>
      </c>
    </row>
    <row r="577" spans="1:6" x14ac:dyDescent="0.5">
      <c r="A577">
        <f>+IS_Data!C577</f>
        <v>0</v>
      </c>
      <c r="B577" s="91" t="str">
        <f>IF(F577="No","",IF('Summary P&amp;L'!$F$4="Libs Rollup","Libs Rollup",F577))</f>
        <v/>
      </c>
      <c r="C577">
        <f>+IS_Data!A577</f>
        <v>0</v>
      </c>
      <c r="D577">
        <f ca="1">SUM(OFFSET(IS_Data!D577,0,(-2018+'Summary P&amp;L'!$D$6)*12+'Summary P&amp;L'!$D$1-1):OFFSET(IS_Data!D577,0,(-2018+'Summary P&amp;L'!$D$6)*12+'Summary P&amp;L'!$D$2-1))</f>
        <v>0</v>
      </c>
      <c r="E577">
        <f ca="1">SUM(OFFSET(IS_Data!D577,0,(-2018+'Summary P&amp;L'!$D$6-1)*12+'Summary P&amp;L'!$D$1-1):OFFSET(IS_Data!D577,0,(-2018+'Summary P&amp;L'!$D$6-1)*12+'Summary P&amp;L'!$D$2-1))</f>
        <v>0</v>
      </c>
      <c r="F577" s="91" t="str">
        <f>IFERROR(IF(VLOOKUP(IS_Data!B577,'Summary P&amp;L'!$Q$9:$S$15,3,FALSE)="Yes",IS_Data!B577,"No"),"No")</f>
        <v>No</v>
      </c>
    </row>
    <row r="578" spans="1:6" x14ac:dyDescent="0.5">
      <c r="A578">
        <f>+IS_Data!C578</f>
        <v>0</v>
      </c>
      <c r="B578" s="91" t="str">
        <f>IF(F578="No","",IF('Summary P&amp;L'!$F$4="Libs Rollup","Libs Rollup",F578))</f>
        <v/>
      </c>
      <c r="C578">
        <f>+IS_Data!A578</f>
        <v>0</v>
      </c>
      <c r="D578">
        <f ca="1">SUM(OFFSET(IS_Data!D578,0,(-2018+'Summary P&amp;L'!$D$6)*12+'Summary P&amp;L'!$D$1-1):OFFSET(IS_Data!D578,0,(-2018+'Summary P&amp;L'!$D$6)*12+'Summary P&amp;L'!$D$2-1))</f>
        <v>0</v>
      </c>
      <c r="E578">
        <f ca="1">SUM(OFFSET(IS_Data!D578,0,(-2018+'Summary P&amp;L'!$D$6-1)*12+'Summary P&amp;L'!$D$1-1):OFFSET(IS_Data!D578,0,(-2018+'Summary P&amp;L'!$D$6-1)*12+'Summary P&amp;L'!$D$2-1))</f>
        <v>0</v>
      </c>
      <c r="F578" s="91" t="str">
        <f>IFERROR(IF(VLOOKUP(IS_Data!B578,'Summary P&amp;L'!$Q$9:$S$15,3,FALSE)="Yes",IS_Data!B578,"No"),"No")</f>
        <v>No</v>
      </c>
    </row>
    <row r="579" spans="1:6" x14ac:dyDescent="0.5">
      <c r="A579">
        <f>+IS_Data!C579</f>
        <v>0</v>
      </c>
      <c r="B579" s="91" t="str">
        <f>IF(F579="No","",IF('Summary P&amp;L'!$F$4="Libs Rollup","Libs Rollup",F579))</f>
        <v/>
      </c>
      <c r="C579">
        <f>+IS_Data!A579</f>
        <v>0</v>
      </c>
      <c r="D579">
        <f ca="1">SUM(OFFSET(IS_Data!D579,0,(-2018+'Summary P&amp;L'!$D$6)*12+'Summary P&amp;L'!$D$1-1):OFFSET(IS_Data!D579,0,(-2018+'Summary P&amp;L'!$D$6)*12+'Summary P&amp;L'!$D$2-1))</f>
        <v>0</v>
      </c>
      <c r="E579">
        <f ca="1">SUM(OFFSET(IS_Data!D579,0,(-2018+'Summary P&amp;L'!$D$6-1)*12+'Summary P&amp;L'!$D$1-1):OFFSET(IS_Data!D579,0,(-2018+'Summary P&amp;L'!$D$6-1)*12+'Summary P&amp;L'!$D$2-1))</f>
        <v>0</v>
      </c>
      <c r="F579" s="91" t="str">
        <f>IFERROR(IF(VLOOKUP(IS_Data!B579,'Summary P&amp;L'!$Q$9:$S$15,3,FALSE)="Yes",IS_Data!B579,"No"),"No")</f>
        <v>No</v>
      </c>
    </row>
    <row r="580" spans="1:6" x14ac:dyDescent="0.5">
      <c r="A580">
        <f>+IS_Data!C580</f>
        <v>0</v>
      </c>
      <c r="B580" s="91" t="str">
        <f>IF(F580="No","",IF('Summary P&amp;L'!$F$4="Libs Rollup","Libs Rollup",F580))</f>
        <v/>
      </c>
      <c r="C580">
        <f>+IS_Data!A580</f>
        <v>0</v>
      </c>
      <c r="D580">
        <f ca="1">SUM(OFFSET(IS_Data!D580,0,(-2018+'Summary P&amp;L'!$D$6)*12+'Summary P&amp;L'!$D$1-1):OFFSET(IS_Data!D580,0,(-2018+'Summary P&amp;L'!$D$6)*12+'Summary P&amp;L'!$D$2-1))</f>
        <v>0</v>
      </c>
      <c r="E580">
        <f ca="1">SUM(OFFSET(IS_Data!D580,0,(-2018+'Summary P&amp;L'!$D$6-1)*12+'Summary P&amp;L'!$D$1-1):OFFSET(IS_Data!D580,0,(-2018+'Summary P&amp;L'!$D$6-1)*12+'Summary P&amp;L'!$D$2-1))</f>
        <v>0</v>
      </c>
      <c r="F580" s="91" t="str">
        <f>IFERROR(IF(VLOOKUP(IS_Data!B580,'Summary P&amp;L'!$Q$9:$S$15,3,FALSE)="Yes",IS_Data!B580,"No"),"No")</f>
        <v>No</v>
      </c>
    </row>
    <row r="581" spans="1:6" x14ac:dyDescent="0.5">
      <c r="A581">
        <f>+IS_Data!C581</f>
        <v>0</v>
      </c>
      <c r="B581" s="91" t="str">
        <f>IF(F581="No","",IF('Summary P&amp;L'!$F$4="Libs Rollup","Libs Rollup",F581))</f>
        <v/>
      </c>
      <c r="C581">
        <f>+IS_Data!A581</f>
        <v>0</v>
      </c>
      <c r="D581">
        <f ca="1">SUM(OFFSET(IS_Data!D581,0,(-2018+'Summary P&amp;L'!$D$6)*12+'Summary P&amp;L'!$D$1-1):OFFSET(IS_Data!D581,0,(-2018+'Summary P&amp;L'!$D$6)*12+'Summary P&amp;L'!$D$2-1))</f>
        <v>0</v>
      </c>
      <c r="E581">
        <f ca="1">SUM(OFFSET(IS_Data!D581,0,(-2018+'Summary P&amp;L'!$D$6-1)*12+'Summary P&amp;L'!$D$1-1):OFFSET(IS_Data!D581,0,(-2018+'Summary P&amp;L'!$D$6-1)*12+'Summary P&amp;L'!$D$2-1))</f>
        <v>0</v>
      </c>
      <c r="F581" s="91" t="str">
        <f>IFERROR(IF(VLOOKUP(IS_Data!B581,'Summary P&amp;L'!$Q$9:$S$15,3,FALSE)="Yes",IS_Data!B581,"No"),"No")</f>
        <v>No</v>
      </c>
    </row>
    <row r="582" spans="1:6" x14ac:dyDescent="0.5">
      <c r="A582">
        <f>+IS_Data!C582</f>
        <v>0</v>
      </c>
      <c r="B582" s="91" t="str">
        <f>IF(F582="No","",IF('Summary P&amp;L'!$F$4="Libs Rollup","Libs Rollup",F582))</f>
        <v/>
      </c>
      <c r="C582">
        <f>+IS_Data!A582</f>
        <v>0</v>
      </c>
      <c r="D582">
        <f ca="1">SUM(OFFSET(IS_Data!D582,0,(-2018+'Summary P&amp;L'!$D$6)*12+'Summary P&amp;L'!$D$1-1):OFFSET(IS_Data!D582,0,(-2018+'Summary P&amp;L'!$D$6)*12+'Summary P&amp;L'!$D$2-1))</f>
        <v>0</v>
      </c>
      <c r="E582">
        <f ca="1">SUM(OFFSET(IS_Data!D582,0,(-2018+'Summary P&amp;L'!$D$6-1)*12+'Summary P&amp;L'!$D$1-1):OFFSET(IS_Data!D582,0,(-2018+'Summary P&amp;L'!$D$6-1)*12+'Summary P&amp;L'!$D$2-1))</f>
        <v>0</v>
      </c>
      <c r="F582" s="91" t="str">
        <f>IFERROR(IF(VLOOKUP(IS_Data!B582,'Summary P&amp;L'!$Q$9:$S$15,3,FALSE)="Yes",IS_Data!B582,"No"),"No")</f>
        <v>No</v>
      </c>
    </row>
    <row r="583" spans="1:6" x14ac:dyDescent="0.5">
      <c r="A583">
        <f>+IS_Data!C583</f>
        <v>0</v>
      </c>
      <c r="B583" s="91" t="str">
        <f>IF(F583="No","",IF('Summary P&amp;L'!$F$4="Libs Rollup","Libs Rollup",F583))</f>
        <v/>
      </c>
      <c r="C583">
        <f>+IS_Data!A583</f>
        <v>0</v>
      </c>
      <c r="D583">
        <f ca="1">SUM(OFFSET(IS_Data!D583,0,(-2018+'Summary P&amp;L'!$D$6)*12+'Summary P&amp;L'!$D$1-1):OFFSET(IS_Data!D583,0,(-2018+'Summary P&amp;L'!$D$6)*12+'Summary P&amp;L'!$D$2-1))</f>
        <v>0</v>
      </c>
      <c r="E583">
        <f ca="1">SUM(OFFSET(IS_Data!D583,0,(-2018+'Summary P&amp;L'!$D$6-1)*12+'Summary P&amp;L'!$D$1-1):OFFSET(IS_Data!D583,0,(-2018+'Summary P&amp;L'!$D$6-1)*12+'Summary P&amp;L'!$D$2-1))</f>
        <v>0</v>
      </c>
      <c r="F583" s="91" t="str">
        <f>IFERROR(IF(VLOOKUP(IS_Data!B583,'Summary P&amp;L'!$Q$9:$S$15,3,FALSE)="Yes",IS_Data!B583,"No"),"No")</f>
        <v>No</v>
      </c>
    </row>
    <row r="584" spans="1:6" x14ac:dyDescent="0.5">
      <c r="A584">
        <f>+IS_Data!C584</f>
        <v>0</v>
      </c>
      <c r="B584" s="91" t="str">
        <f>IF(F584="No","",IF('Summary P&amp;L'!$F$4="Libs Rollup","Libs Rollup",F584))</f>
        <v/>
      </c>
      <c r="C584">
        <f>+IS_Data!A584</f>
        <v>0</v>
      </c>
      <c r="D584">
        <f ca="1">SUM(OFFSET(IS_Data!D584,0,(-2018+'Summary P&amp;L'!$D$6)*12+'Summary P&amp;L'!$D$1-1):OFFSET(IS_Data!D584,0,(-2018+'Summary P&amp;L'!$D$6)*12+'Summary P&amp;L'!$D$2-1))</f>
        <v>0</v>
      </c>
      <c r="E584">
        <f ca="1">SUM(OFFSET(IS_Data!D584,0,(-2018+'Summary P&amp;L'!$D$6-1)*12+'Summary P&amp;L'!$D$1-1):OFFSET(IS_Data!D584,0,(-2018+'Summary P&amp;L'!$D$6-1)*12+'Summary P&amp;L'!$D$2-1))</f>
        <v>0</v>
      </c>
      <c r="F584" s="91" t="str">
        <f>IFERROR(IF(VLOOKUP(IS_Data!B584,'Summary P&amp;L'!$Q$9:$S$15,3,FALSE)="Yes",IS_Data!B584,"No"),"No")</f>
        <v>No</v>
      </c>
    </row>
    <row r="585" spans="1:6" x14ac:dyDescent="0.5">
      <c r="A585">
        <f>+IS_Data!C585</f>
        <v>0</v>
      </c>
      <c r="B585" s="91" t="str">
        <f>IF(F585="No","",IF('Summary P&amp;L'!$F$4="Libs Rollup","Libs Rollup",F585))</f>
        <v/>
      </c>
      <c r="C585">
        <f>+IS_Data!A585</f>
        <v>0</v>
      </c>
      <c r="D585">
        <f ca="1">SUM(OFFSET(IS_Data!D585,0,(-2018+'Summary P&amp;L'!$D$6)*12+'Summary P&amp;L'!$D$1-1):OFFSET(IS_Data!D585,0,(-2018+'Summary P&amp;L'!$D$6)*12+'Summary P&amp;L'!$D$2-1))</f>
        <v>0</v>
      </c>
      <c r="E585">
        <f ca="1">SUM(OFFSET(IS_Data!D585,0,(-2018+'Summary P&amp;L'!$D$6-1)*12+'Summary P&amp;L'!$D$1-1):OFFSET(IS_Data!D585,0,(-2018+'Summary P&amp;L'!$D$6-1)*12+'Summary P&amp;L'!$D$2-1))</f>
        <v>0</v>
      </c>
      <c r="F585" s="91" t="str">
        <f>IFERROR(IF(VLOOKUP(IS_Data!B585,'Summary P&amp;L'!$Q$9:$S$15,3,FALSE)="Yes",IS_Data!B585,"No"),"No")</f>
        <v>No</v>
      </c>
    </row>
    <row r="586" spans="1:6" x14ac:dyDescent="0.5">
      <c r="A586">
        <f>+IS_Data!C586</f>
        <v>0</v>
      </c>
      <c r="B586" s="91" t="str">
        <f>IF(F586="No","",IF('Summary P&amp;L'!$F$4="Libs Rollup","Libs Rollup",F586))</f>
        <v/>
      </c>
      <c r="C586">
        <f>+IS_Data!A586</f>
        <v>0</v>
      </c>
      <c r="D586">
        <f ca="1">SUM(OFFSET(IS_Data!D586,0,(-2018+'Summary P&amp;L'!$D$6)*12+'Summary P&amp;L'!$D$1-1):OFFSET(IS_Data!D586,0,(-2018+'Summary P&amp;L'!$D$6)*12+'Summary P&amp;L'!$D$2-1))</f>
        <v>0</v>
      </c>
      <c r="E586">
        <f ca="1">SUM(OFFSET(IS_Data!D586,0,(-2018+'Summary P&amp;L'!$D$6-1)*12+'Summary P&amp;L'!$D$1-1):OFFSET(IS_Data!D586,0,(-2018+'Summary P&amp;L'!$D$6-1)*12+'Summary P&amp;L'!$D$2-1))</f>
        <v>0</v>
      </c>
      <c r="F586" s="91" t="str">
        <f>IFERROR(IF(VLOOKUP(IS_Data!B586,'Summary P&amp;L'!$Q$9:$S$15,3,FALSE)="Yes",IS_Data!B586,"No"),"No")</f>
        <v>No</v>
      </c>
    </row>
    <row r="587" spans="1:6" x14ac:dyDescent="0.5">
      <c r="A587">
        <f>+IS_Data!C587</f>
        <v>0</v>
      </c>
      <c r="B587" s="91" t="str">
        <f>IF(F587="No","",IF('Summary P&amp;L'!$F$4="Libs Rollup","Libs Rollup",F587))</f>
        <v/>
      </c>
      <c r="C587">
        <f>+IS_Data!A587</f>
        <v>0</v>
      </c>
      <c r="D587">
        <f ca="1">SUM(OFFSET(IS_Data!D587,0,(-2018+'Summary P&amp;L'!$D$6)*12+'Summary P&amp;L'!$D$1-1):OFFSET(IS_Data!D587,0,(-2018+'Summary P&amp;L'!$D$6)*12+'Summary P&amp;L'!$D$2-1))</f>
        <v>0</v>
      </c>
      <c r="E587">
        <f ca="1">SUM(OFFSET(IS_Data!D587,0,(-2018+'Summary P&amp;L'!$D$6-1)*12+'Summary P&amp;L'!$D$1-1):OFFSET(IS_Data!D587,0,(-2018+'Summary P&amp;L'!$D$6-1)*12+'Summary P&amp;L'!$D$2-1))</f>
        <v>0</v>
      </c>
      <c r="F587" s="91" t="str">
        <f>IFERROR(IF(VLOOKUP(IS_Data!B587,'Summary P&amp;L'!$Q$9:$S$15,3,FALSE)="Yes",IS_Data!B587,"No"),"No")</f>
        <v>No</v>
      </c>
    </row>
    <row r="588" spans="1:6" x14ac:dyDescent="0.5">
      <c r="A588">
        <f>+IS_Data!C588</f>
        <v>0</v>
      </c>
      <c r="B588" s="91" t="str">
        <f>IF(F588="No","",IF('Summary P&amp;L'!$F$4="Libs Rollup","Libs Rollup",F588))</f>
        <v/>
      </c>
      <c r="C588">
        <f>+IS_Data!A588</f>
        <v>0</v>
      </c>
      <c r="D588">
        <f ca="1">SUM(OFFSET(IS_Data!D588,0,(-2018+'Summary P&amp;L'!$D$6)*12+'Summary P&amp;L'!$D$1-1):OFFSET(IS_Data!D588,0,(-2018+'Summary P&amp;L'!$D$6)*12+'Summary P&amp;L'!$D$2-1))</f>
        <v>0</v>
      </c>
      <c r="E588">
        <f ca="1">SUM(OFFSET(IS_Data!D588,0,(-2018+'Summary P&amp;L'!$D$6-1)*12+'Summary P&amp;L'!$D$1-1):OFFSET(IS_Data!D588,0,(-2018+'Summary P&amp;L'!$D$6-1)*12+'Summary P&amp;L'!$D$2-1))</f>
        <v>0</v>
      </c>
      <c r="F588" s="91" t="str">
        <f>IFERROR(IF(VLOOKUP(IS_Data!B588,'Summary P&amp;L'!$Q$9:$S$15,3,FALSE)="Yes",IS_Data!B588,"No"),"No")</f>
        <v>No</v>
      </c>
    </row>
    <row r="589" spans="1:6" x14ac:dyDescent="0.5">
      <c r="A589">
        <f>+IS_Data!C589</f>
        <v>0</v>
      </c>
      <c r="B589" s="91" t="str">
        <f>IF(F589="No","",IF('Summary P&amp;L'!$F$4="Libs Rollup","Libs Rollup",F589))</f>
        <v/>
      </c>
      <c r="C589">
        <f>+IS_Data!A589</f>
        <v>0</v>
      </c>
      <c r="D589">
        <f ca="1">SUM(OFFSET(IS_Data!D589,0,(-2018+'Summary P&amp;L'!$D$6)*12+'Summary P&amp;L'!$D$1-1):OFFSET(IS_Data!D589,0,(-2018+'Summary P&amp;L'!$D$6)*12+'Summary P&amp;L'!$D$2-1))</f>
        <v>0</v>
      </c>
      <c r="E589">
        <f ca="1">SUM(OFFSET(IS_Data!D589,0,(-2018+'Summary P&amp;L'!$D$6-1)*12+'Summary P&amp;L'!$D$1-1):OFFSET(IS_Data!D589,0,(-2018+'Summary P&amp;L'!$D$6-1)*12+'Summary P&amp;L'!$D$2-1))</f>
        <v>0</v>
      </c>
      <c r="F589" s="91" t="str">
        <f>IFERROR(IF(VLOOKUP(IS_Data!B589,'Summary P&amp;L'!$Q$9:$S$15,3,FALSE)="Yes",IS_Data!B589,"No"),"No")</f>
        <v>No</v>
      </c>
    </row>
    <row r="590" spans="1:6" x14ac:dyDescent="0.5">
      <c r="A590">
        <f>+IS_Data!C590</f>
        <v>0</v>
      </c>
      <c r="B590" s="91" t="str">
        <f>IF(F590="No","",IF('Summary P&amp;L'!$F$4="Libs Rollup","Libs Rollup",F590))</f>
        <v/>
      </c>
      <c r="C590">
        <f>+IS_Data!A590</f>
        <v>0</v>
      </c>
      <c r="D590">
        <f ca="1">SUM(OFFSET(IS_Data!D590,0,(-2018+'Summary P&amp;L'!$D$6)*12+'Summary P&amp;L'!$D$1-1):OFFSET(IS_Data!D590,0,(-2018+'Summary P&amp;L'!$D$6)*12+'Summary P&amp;L'!$D$2-1))</f>
        <v>0</v>
      </c>
      <c r="E590">
        <f ca="1">SUM(OFFSET(IS_Data!D590,0,(-2018+'Summary P&amp;L'!$D$6-1)*12+'Summary P&amp;L'!$D$1-1):OFFSET(IS_Data!D590,0,(-2018+'Summary P&amp;L'!$D$6-1)*12+'Summary P&amp;L'!$D$2-1))</f>
        <v>0</v>
      </c>
      <c r="F590" s="91" t="str">
        <f>IFERROR(IF(VLOOKUP(IS_Data!B590,'Summary P&amp;L'!$Q$9:$S$15,3,FALSE)="Yes",IS_Data!B590,"No"),"No")</f>
        <v>No</v>
      </c>
    </row>
    <row r="591" spans="1:6" x14ac:dyDescent="0.5">
      <c r="A591">
        <f>+IS_Data!C591</f>
        <v>0</v>
      </c>
      <c r="B591" s="91" t="str">
        <f>IF(F591="No","",IF('Summary P&amp;L'!$F$4="Libs Rollup","Libs Rollup",F591))</f>
        <v/>
      </c>
      <c r="C591">
        <f>+IS_Data!A591</f>
        <v>0</v>
      </c>
      <c r="D591">
        <f ca="1">SUM(OFFSET(IS_Data!D591,0,(-2018+'Summary P&amp;L'!$D$6)*12+'Summary P&amp;L'!$D$1-1):OFFSET(IS_Data!D591,0,(-2018+'Summary P&amp;L'!$D$6)*12+'Summary P&amp;L'!$D$2-1))</f>
        <v>0</v>
      </c>
      <c r="E591">
        <f ca="1">SUM(OFFSET(IS_Data!D591,0,(-2018+'Summary P&amp;L'!$D$6-1)*12+'Summary P&amp;L'!$D$1-1):OFFSET(IS_Data!D591,0,(-2018+'Summary P&amp;L'!$D$6-1)*12+'Summary P&amp;L'!$D$2-1))</f>
        <v>0</v>
      </c>
      <c r="F591" s="91" t="str">
        <f>IFERROR(IF(VLOOKUP(IS_Data!B591,'Summary P&amp;L'!$Q$9:$S$15,3,FALSE)="Yes",IS_Data!B591,"No"),"No")</f>
        <v>No</v>
      </c>
    </row>
    <row r="592" spans="1:6" x14ac:dyDescent="0.5">
      <c r="A592">
        <f>+IS_Data!C592</f>
        <v>0</v>
      </c>
      <c r="B592" s="91" t="str">
        <f>IF(F592="No","",IF('Summary P&amp;L'!$F$4="Libs Rollup","Libs Rollup",F592))</f>
        <v/>
      </c>
      <c r="C592">
        <f>+IS_Data!A592</f>
        <v>0</v>
      </c>
      <c r="D592">
        <f ca="1">SUM(OFFSET(IS_Data!D592,0,(-2018+'Summary P&amp;L'!$D$6)*12+'Summary P&amp;L'!$D$1-1):OFFSET(IS_Data!D592,0,(-2018+'Summary P&amp;L'!$D$6)*12+'Summary P&amp;L'!$D$2-1))</f>
        <v>0</v>
      </c>
      <c r="E592">
        <f ca="1">SUM(OFFSET(IS_Data!D592,0,(-2018+'Summary P&amp;L'!$D$6-1)*12+'Summary P&amp;L'!$D$1-1):OFFSET(IS_Data!D592,0,(-2018+'Summary P&amp;L'!$D$6-1)*12+'Summary P&amp;L'!$D$2-1))</f>
        <v>0</v>
      </c>
      <c r="F592" s="91" t="str">
        <f>IFERROR(IF(VLOOKUP(IS_Data!B592,'Summary P&amp;L'!$Q$9:$S$15,3,FALSE)="Yes",IS_Data!B592,"No"),"No")</f>
        <v>No</v>
      </c>
    </row>
    <row r="593" spans="1:6" x14ac:dyDescent="0.5">
      <c r="A593">
        <f>+IS_Data!C593</f>
        <v>0</v>
      </c>
      <c r="B593" s="91" t="str">
        <f>IF(F593="No","",IF('Summary P&amp;L'!$F$4="Libs Rollup","Libs Rollup",F593))</f>
        <v/>
      </c>
      <c r="C593">
        <f>+IS_Data!A593</f>
        <v>0</v>
      </c>
      <c r="D593">
        <f ca="1">SUM(OFFSET(IS_Data!D593,0,(-2018+'Summary P&amp;L'!$D$6)*12+'Summary P&amp;L'!$D$1-1):OFFSET(IS_Data!D593,0,(-2018+'Summary P&amp;L'!$D$6)*12+'Summary P&amp;L'!$D$2-1))</f>
        <v>0</v>
      </c>
      <c r="E593">
        <f ca="1">SUM(OFFSET(IS_Data!D593,0,(-2018+'Summary P&amp;L'!$D$6-1)*12+'Summary P&amp;L'!$D$1-1):OFFSET(IS_Data!D593,0,(-2018+'Summary P&amp;L'!$D$6-1)*12+'Summary P&amp;L'!$D$2-1))</f>
        <v>0</v>
      </c>
      <c r="F593" s="91" t="str">
        <f>IFERROR(IF(VLOOKUP(IS_Data!B593,'Summary P&amp;L'!$Q$9:$S$15,3,FALSE)="Yes",IS_Data!B593,"No"),"No")</f>
        <v>No</v>
      </c>
    </row>
    <row r="594" spans="1:6" x14ac:dyDescent="0.5">
      <c r="A594">
        <f>+IS_Data!C594</f>
        <v>0</v>
      </c>
      <c r="B594" s="91" t="str">
        <f>IF(F594="No","",IF('Summary P&amp;L'!$F$4="Libs Rollup","Libs Rollup",F594))</f>
        <v/>
      </c>
      <c r="C594">
        <f>+IS_Data!A594</f>
        <v>0</v>
      </c>
      <c r="D594">
        <f ca="1">SUM(OFFSET(IS_Data!D594,0,(-2018+'Summary P&amp;L'!$D$6)*12+'Summary P&amp;L'!$D$1-1):OFFSET(IS_Data!D594,0,(-2018+'Summary P&amp;L'!$D$6)*12+'Summary P&amp;L'!$D$2-1))</f>
        <v>0</v>
      </c>
      <c r="E594">
        <f ca="1">SUM(OFFSET(IS_Data!D594,0,(-2018+'Summary P&amp;L'!$D$6-1)*12+'Summary P&amp;L'!$D$1-1):OFFSET(IS_Data!D594,0,(-2018+'Summary P&amp;L'!$D$6-1)*12+'Summary P&amp;L'!$D$2-1))</f>
        <v>0</v>
      </c>
      <c r="F594" s="91" t="str">
        <f>IFERROR(IF(VLOOKUP(IS_Data!B594,'Summary P&amp;L'!$Q$9:$S$15,3,FALSE)="Yes",IS_Data!B594,"No"),"No")</f>
        <v>No</v>
      </c>
    </row>
    <row r="595" spans="1:6" x14ac:dyDescent="0.5">
      <c r="A595">
        <f>+IS_Data!C595</f>
        <v>0</v>
      </c>
      <c r="B595" s="91" t="str">
        <f>IF(F595="No","",IF('Summary P&amp;L'!$F$4="Libs Rollup","Libs Rollup",F595))</f>
        <v/>
      </c>
      <c r="C595">
        <f>+IS_Data!A595</f>
        <v>0</v>
      </c>
      <c r="D595">
        <f ca="1">SUM(OFFSET(IS_Data!D595,0,(-2018+'Summary P&amp;L'!$D$6)*12+'Summary P&amp;L'!$D$1-1):OFFSET(IS_Data!D595,0,(-2018+'Summary P&amp;L'!$D$6)*12+'Summary P&amp;L'!$D$2-1))</f>
        <v>0</v>
      </c>
      <c r="E595">
        <f ca="1">SUM(OFFSET(IS_Data!D595,0,(-2018+'Summary P&amp;L'!$D$6-1)*12+'Summary P&amp;L'!$D$1-1):OFFSET(IS_Data!D595,0,(-2018+'Summary P&amp;L'!$D$6-1)*12+'Summary P&amp;L'!$D$2-1))</f>
        <v>0</v>
      </c>
      <c r="F595" s="91" t="str">
        <f>IFERROR(IF(VLOOKUP(IS_Data!B595,'Summary P&amp;L'!$Q$9:$S$15,3,FALSE)="Yes",IS_Data!B595,"No"),"No")</f>
        <v>No</v>
      </c>
    </row>
    <row r="596" spans="1:6" x14ac:dyDescent="0.5">
      <c r="A596">
        <f>+IS_Data!C596</f>
        <v>0</v>
      </c>
      <c r="B596" s="91" t="str">
        <f>IF(F596="No","",IF('Summary P&amp;L'!$F$4="Libs Rollup","Libs Rollup",F596))</f>
        <v/>
      </c>
      <c r="C596">
        <f>+IS_Data!A596</f>
        <v>0</v>
      </c>
      <c r="D596">
        <f ca="1">SUM(OFFSET(IS_Data!D596,0,(-2018+'Summary P&amp;L'!$D$6)*12+'Summary P&amp;L'!$D$1-1):OFFSET(IS_Data!D596,0,(-2018+'Summary P&amp;L'!$D$6)*12+'Summary P&amp;L'!$D$2-1))</f>
        <v>0</v>
      </c>
      <c r="E596">
        <f ca="1">SUM(OFFSET(IS_Data!D596,0,(-2018+'Summary P&amp;L'!$D$6-1)*12+'Summary P&amp;L'!$D$1-1):OFFSET(IS_Data!D596,0,(-2018+'Summary P&amp;L'!$D$6-1)*12+'Summary P&amp;L'!$D$2-1))</f>
        <v>0</v>
      </c>
      <c r="F596" s="91" t="str">
        <f>IFERROR(IF(VLOOKUP(IS_Data!B596,'Summary P&amp;L'!$Q$9:$S$15,3,FALSE)="Yes",IS_Data!B596,"No"),"No")</f>
        <v>No</v>
      </c>
    </row>
    <row r="597" spans="1:6" x14ac:dyDescent="0.5">
      <c r="A597">
        <f>+IS_Data!C597</f>
        <v>0</v>
      </c>
      <c r="B597" s="91" t="str">
        <f>IF(F597="No","",IF('Summary P&amp;L'!$F$4="Libs Rollup","Libs Rollup",F597))</f>
        <v/>
      </c>
      <c r="C597">
        <f>+IS_Data!A597</f>
        <v>0</v>
      </c>
      <c r="D597">
        <f ca="1">SUM(OFFSET(IS_Data!D597,0,(-2018+'Summary P&amp;L'!$D$6)*12+'Summary P&amp;L'!$D$1-1):OFFSET(IS_Data!D597,0,(-2018+'Summary P&amp;L'!$D$6)*12+'Summary P&amp;L'!$D$2-1))</f>
        <v>0</v>
      </c>
      <c r="E597">
        <f ca="1">SUM(OFFSET(IS_Data!D597,0,(-2018+'Summary P&amp;L'!$D$6-1)*12+'Summary P&amp;L'!$D$1-1):OFFSET(IS_Data!D597,0,(-2018+'Summary P&amp;L'!$D$6-1)*12+'Summary P&amp;L'!$D$2-1))</f>
        <v>0</v>
      </c>
      <c r="F597" s="91" t="str">
        <f>IFERROR(IF(VLOOKUP(IS_Data!B597,'Summary P&amp;L'!$Q$9:$S$15,3,FALSE)="Yes",IS_Data!B597,"No"),"No")</f>
        <v>No</v>
      </c>
    </row>
    <row r="598" spans="1:6" x14ac:dyDescent="0.5">
      <c r="A598">
        <f>+IS_Data!C598</f>
        <v>0</v>
      </c>
      <c r="B598" s="91" t="str">
        <f>IF(F598="No","",IF('Summary P&amp;L'!$F$4="Libs Rollup","Libs Rollup",F598))</f>
        <v/>
      </c>
      <c r="C598">
        <f>+IS_Data!A598</f>
        <v>0</v>
      </c>
      <c r="D598">
        <f ca="1">SUM(OFFSET(IS_Data!D598,0,(-2018+'Summary P&amp;L'!$D$6)*12+'Summary P&amp;L'!$D$1-1):OFFSET(IS_Data!D598,0,(-2018+'Summary P&amp;L'!$D$6)*12+'Summary P&amp;L'!$D$2-1))</f>
        <v>0</v>
      </c>
      <c r="E598">
        <f ca="1">SUM(OFFSET(IS_Data!D598,0,(-2018+'Summary P&amp;L'!$D$6-1)*12+'Summary P&amp;L'!$D$1-1):OFFSET(IS_Data!D598,0,(-2018+'Summary P&amp;L'!$D$6-1)*12+'Summary P&amp;L'!$D$2-1))</f>
        <v>0</v>
      </c>
      <c r="F598" s="91" t="str">
        <f>IFERROR(IF(VLOOKUP(IS_Data!B598,'Summary P&amp;L'!$Q$9:$S$15,3,FALSE)="Yes",IS_Data!B598,"No"),"No")</f>
        <v>No</v>
      </c>
    </row>
    <row r="599" spans="1:6" x14ac:dyDescent="0.5">
      <c r="A599">
        <f>+IS_Data!C599</f>
        <v>0</v>
      </c>
      <c r="B599" s="91" t="str">
        <f>IF(F599="No","",IF('Summary P&amp;L'!$F$4="Libs Rollup","Libs Rollup",F599))</f>
        <v/>
      </c>
      <c r="C599">
        <f>+IS_Data!A599</f>
        <v>0</v>
      </c>
      <c r="D599">
        <f ca="1">SUM(OFFSET(IS_Data!D599,0,(-2018+'Summary P&amp;L'!$D$6)*12+'Summary P&amp;L'!$D$1-1):OFFSET(IS_Data!D599,0,(-2018+'Summary P&amp;L'!$D$6)*12+'Summary P&amp;L'!$D$2-1))</f>
        <v>0</v>
      </c>
      <c r="E599">
        <f ca="1">SUM(OFFSET(IS_Data!D599,0,(-2018+'Summary P&amp;L'!$D$6-1)*12+'Summary P&amp;L'!$D$1-1):OFFSET(IS_Data!D599,0,(-2018+'Summary P&amp;L'!$D$6-1)*12+'Summary P&amp;L'!$D$2-1))</f>
        <v>0</v>
      </c>
      <c r="F599" s="91" t="str">
        <f>IFERROR(IF(VLOOKUP(IS_Data!B599,'Summary P&amp;L'!$Q$9:$S$15,3,FALSE)="Yes",IS_Data!B599,"No"),"No")</f>
        <v>No</v>
      </c>
    </row>
    <row r="600" spans="1:6" x14ac:dyDescent="0.5">
      <c r="A600">
        <f>+IS_Data!C600</f>
        <v>0</v>
      </c>
      <c r="B600" s="91" t="str">
        <f>IF(F600="No","",IF('Summary P&amp;L'!$F$4="Libs Rollup","Libs Rollup",F600))</f>
        <v/>
      </c>
      <c r="C600">
        <f>+IS_Data!A600</f>
        <v>0</v>
      </c>
      <c r="D600">
        <f ca="1">SUM(OFFSET(IS_Data!D600,0,(-2018+'Summary P&amp;L'!$D$6)*12+'Summary P&amp;L'!$D$1-1):OFFSET(IS_Data!D600,0,(-2018+'Summary P&amp;L'!$D$6)*12+'Summary P&amp;L'!$D$2-1))</f>
        <v>0</v>
      </c>
      <c r="E600">
        <f ca="1">SUM(OFFSET(IS_Data!D600,0,(-2018+'Summary P&amp;L'!$D$6-1)*12+'Summary P&amp;L'!$D$1-1):OFFSET(IS_Data!D600,0,(-2018+'Summary P&amp;L'!$D$6-1)*12+'Summary P&amp;L'!$D$2-1))</f>
        <v>0</v>
      </c>
      <c r="F600" s="91" t="str">
        <f>IFERROR(IF(VLOOKUP(IS_Data!B600,'Summary P&amp;L'!$Q$9:$S$15,3,FALSE)="Yes",IS_Data!B600,"No"),"No")</f>
        <v>No</v>
      </c>
    </row>
    <row r="601" spans="1:6" x14ac:dyDescent="0.5">
      <c r="A601">
        <f>+IS_Data!C601</f>
        <v>0</v>
      </c>
      <c r="B601" s="91" t="str">
        <f>IF(F601="No","",IF('Summary P&amp;L'!$F$4="Libs Rollup","Libs Rollup",F601))</f>
        <v/>
      </c>
      <c r="C601">
        <f>+IS_Data!A601</f>
        <v>0</v>
      </c>
      <c r="D601">
        <f ca="1">SUM(OFFSET(IS_Data!D601,0,(-2018+'Summary P&amp;L'!$D$6)*12+'Summary P&amp;L'!$D$1-1):OFFSET(IS_Data!D601,0,(-2018+'Summary P&amp;L'!$D$6)*12+'Summary P&amp;L'!$D$2-1))</f>
        <v>0</v>
      </c>
      <c r="E601">
        <f ca="1">SUM(OFFSET(IS_Data!D601,0,(-2018+'Summary P&amp;L'!$D$6-1)*12+'Summary P&amp;L'!$D$1-1):OFFSET(IS_Data!D601,0,(-2018+'Summary P&amp;L'!$D$6-1)*12+'Summary P&amp;L'!$D$2-1))</f>
        <v>0</v>
      </c>
      <c r="F601" s="91" t="str">
        <f>IFERROR(IF(VLOOKUP(IS_Data!B601,'Summary P&amp;L'!$Q$9:$S$15,3,FALSE)="Yes",IS_Data!B601,"No"),"No")</f>
        <v>No</v>
      </c>
    </row>
    <row r="602" spans="1:6" x14ac:dyDescent="0.5">
      <c r="A602">
        <f>+IS_Data!C602</f>
        <v>0</v>
      </c>
      <c r="B602" s="91" t="str">
        <f>IF(F602="No","",IF('Summary P&amp;L'!$F$4="Libs Rollup","Libs Rollup",F602))</f>
        <v/>
      </c>
      <c r="C602">
        <f>+IS_Data!A602</f>
        <v>0</v>
      </c>
      <c r="D602">
        <f ca="1">SUM(OFFSET(IS_Data!D602,0,(-2018+'Summary P&amp;L'!$D$6)*12+'Summary P&amp;L'!$D$1-1):OFFSET(IS_Data!D602,0,(-2018+'Summary P&amp;L'!$D$6)*12+'Summary P&amp;L'!$D$2-1))</f>
        <v>0</v>
      </c>
      <c r="E602">
        <f ca="1">SUM(OFFSET(IS_Data!D602,0,(-2018+'Summary P&amp;L'!$D$6-1)*12+'Summary P&amp;L'!$D$1-1):OFFSET(IS_Data!D602,0,(-2018+'Summary P&amp;L'!$D$6-1)*12+'Summary P&amp;L'!$D$2-1))</f>
        <v>0</v>
      </c>
      <c r="F602" s="91" t="str">
        <f>IFERROR(IF(VLOOKUP(IS_Data!B602,'Summary P&amp;L'!$Q$9:$S$15,3,FALSE)="Yes",IS_Data!B602,"No"),"No")</f>
        <v>No</v>
      </c>
    </row>
    <row r="603" spans="1:6" x14ac:dyDescent="0.5">
      <c r="A603">
        <f>+IS_Data!C603</f>
        <v>0</v>
      </c>
      <c r="B603" s="91" t="str">
        <f>IF(F603="No","",IF('Summary P&amp;L'!$F$4="Libs Rollup","Libs Rollup",F603))</f>
        <v/>
      </c>
      <c r="C603">
        <f>+IS_Data!A603</f>
        <v>0</v>
      </c>
      <c r="D603">
        <f ca="1">SUM(OFFSET(IS_Data!D603,0,(-2018+'Summary P&amp;L'!$D$6)*12+'Summary P&amp;L'!$D$1-1):OFFSET(IS_Data!D603,0,(-2018+'Summary P&amp;L'!$D$6)*12+'Summary P&amp;L'!$D$2-1))</f>
        <v>0</v>
      </c>
      <c r="E603">
        <f ca="1">SUM(OFFSET(IS_Data!D603,0,(-2018+'Summary P&amp;L'!$D$6-1)*12+'Summary P&amp;L'!$D$1-1):OFFSET(IS_Data!D603,0,(-2018+'Summary P&amp;L'!$D$6-1)*12+'Summary P&amp;L'!$D$2-1))</f>
        <v>0</v>
      </c>
      <c r="F603" s="91" t="str">
        <f>IFERROR(IF(VLOOKUP(IS_Data!B603,'Summary P&amp;L'!$Q$9:$S$15,3,FALSE)="Yes",IS_Data!B603,"No"),"No")</f>
        <v>No</v>
      </c>
    </row>
    <row r="604" spans="1:6" x14ac:dyDescent="0.5">
      <c r="A604">
        <f>+IS_Data!C604</f>
        <v>0</v>
      </c>
      <c r="B604" s="91" t="str">
        <f>IF(F604="No","",IF('Summary P&amp;L'!$F$4="Libs Rollup","Libs Rollup",F604))</f>
        <v/>
      </c>
      <c r="C604">
        <f>+IS_Data!A604</f>
        <v>0</v>
      </c>
      <c r="D604">
        <f ca="1">SUM(OFFSET(IS_Data!D604,0,(-2018+'Summary P&amp;L'!$D$6)*12+'Summary P&amp;L'!$D$1-1):OFFSET(IS_Data!D604,0,(-2018+'Summary P&amp;L'!$D$6)*12+'Summary P&amp;L'!$D$2-1))</f>
        <v>0</v>
      </c>
      <c r="E604">
        <f ca="1">SUM(OFFSET(IS_Data!D604,0,(-2018+'Summary P&amp;L'!$D$6-1)*12+'Summary P&amp;L'!$D$1-1):OFFSET(IS_Data!D604,0,(-2018+'Summary P&amp;L'!$D$6-1)*12+'Summary P&amp;L'!$D$2-1))</f>
        <v>0</v>
      </c>
      <c r="F604" s="91" t="str">
        <f>IFERROR(IF(VLOOKUP(IS_Data!B604,'Summary P&amp;L'!$Q$9:$S$15,3,FALSE)="Yes",IS_Data!B604,"No"),"No")</f>
        <v>No</v>
      </c>
    </row>
    <row r="605" spans="1:6" x14ac:dyDescent="0.5">
      <c r="A605">
        <f>+IS_Data!C605</f>
        <v>0</v>
      </c>
      <c r="B605" s="91" t="str">
        <f>IF(F605="No","",IF('Summary P&amp;L'!$F$4="Libs Rollup","Libs Rollup",F605))</f>
        <v/>
      </c>
      <c r="C605">
        <f>+IS_Data!A605</f>
        <v>0</v>
      </c>
      <c r="D605">
        <f ca="1">SUM(OFFSET(IS_Data!D605,0,(-2018+'Summary P&amp;L'!$D$6)*12+'Summary P&amp;L'!$D$1-1):OFFSET(IS_Data!D605,0,(-2018+'Summary P&amp;L'!$D$6)*12+'Summary P&amp;L'!$D$2-1))</f>
        <v>0</v>
      </c>
      <c r="E605">
        <f ca="1">SUM(OFFSET(IS_Data!D605,0,(-2018+'Summary P&amp;L'!$D$6-1)*12+'Summary P&amp;L'!$D$1-1):OFFSET(IS_Data!D605,0,(-2018+'Summary P&amp;L'!$D$6-1)*12+'Summary P&amp;L'!$D$2-1))</f>
        <v>0</v>
      </c>
      <c r="F605" s="91" t="str">
        <f>IFERROR(IF(VLOOKUP(IS_Data!B605,'Summary P&amp;L'!$Q$9:$S$15,3,FALSE)="Yes",IS_Data!B605,"No"),"No")</f>
        <v>No</v>
      </c>
    </row>
    <row r="606" spans="1:6" x14ac:dyDescent="0.5">
      <c r="A606">
        <f>+IS_Data!C606</f>
        <v>0</v>
      </c>
      <c r="B606" s="91" t="str">
        <f>IF(F606="No","",IF('Summary P&amp;L'!$F$4="Libs Rollup","Libs Rollup",F606))</f>
        <v/>
      </c>
      <c r="C606">
        <f>+IS_Data!A606</f>
        <v>0</v>
      </c>
      <c r="D606">
        <f ca="1">SUM(OFFSET(IS_Data!D606,0,(-2018+'Summary P&amp;L'!$D$6)*12+'Summary P&amp;L'!$D$1-1):OFFSET(IS_Data!D606,0,(-2018+'Summary P&amp;L'!$D$6)*12+'Summary P&amp;L'!$D$2-1))</f>
        <v>0</v>
      </c>
      <c r="E606">
        <f ca="1">SUM(OFFSET(IS_Data!D606,0,(-2018+'Summary P&amp;L'!$D$6-1)*12+'Summary P&amp;L'!$D$1-1):OFFSET(IS_Data!D606,0,(-2018+'Summary P&amp;L'!$D$6-1)*12+'Summary P&amp;L'!$D$2-1))</f>
        <v>0</v>
      </c>
      <c r="F606" s="91" t="str">
        <f>IFERROR(IF(VLOOKUP(IS_Data!B606,'Summary P&amp;L'!$Q$9:$S$15,3,FALSE)="Yes",IS_Data!B606,"No"),"No")</f>
        <v>No</v>
      </c>
    </row>
    <row r="607" spans="1:6" x14ac:dyDescent="0.5">
      <c r="A607">
        <f>+IS_Data!C607</f>
        <v>0</v>
      </c>
      <c r="B607" s="91" t="str">
        <f>IF(F607="No","",IF('Summary P&amp;L'!$F$4="Libs Rollup","Libs Rollup",F607))</f>
        <v/>
      </c>
      <c r="C607">
        <f>+IS_Data!A607</f>
        <v>0</v>
      </c>
      <c r="D607">
        <f ca="1">SUM(OFFSET(IS_Data!D607,0,(-2018+'Summary P&amp;L'!$D$6)*12+'Summary P&amp;L'!$D$1-1):OFFSET(IS_Data!D607,0,(-2018+'Summary P&amp;L'!$D$6)*12+'Summary P&amp;L'!$D$2-1))</f>
        <v>0</v>
      </c>
      <c r="E607">
        <f ca="1">SUM(OFFSET(IS_Data!D607,0,(-2018+'Summary P&amp;L'!$D$6-1)*12+'Summary P&amp;L'!$D$1-1):OFFSET(IS_Data!D607,0,(-2018+'Summary P&amp;L'!$D$6-1)*12+'Summary P&amp;L'!$D$2-1))</f>
        <v>0</v>
      </c>
      <c r="F607" s="91" t="str">
        <f>IFERROR(IF(VLOOKUP(IS_Data!B607,'Summary P&amp;L'!$Q$9:$S$15,3,FALSE)="Yes",IS_Data!B607,"No"),"No")</f>
        <v>No</v>
      </c>
    </row>
    <row r="608" spans="1:6" x14ac:dyDescent="0.5">
      <c r="A608">
        <f>+IS_Data!C608</f>
        <v>0</v>
      </c>
      <c r="B608" s="91" t="str">
        <f>IF(F608="No","",IF('Summary P&amp;L'!$F$4="Libs Rollup","Libs Rollup",F608))</f>
        <v/>
      </c>
      <c r="C608">
        <f>+IS_Data!A608</f>
        <v>0</v>
      </c>
      <c r="D608">
        <f ca="1">SUM(OFFSET(IS_Data!D608,0,(-2018+'Summary P&amp;L'!$D$6)*12+'Summary P&amp;L'!$D$1-1):OFFSET(IS_Data!D608,0,(-2018+'Summary P&amp;L'!$D$6)*12+'Summary P&amp;L'!$D$2-1))</f>
        <v>0</v>
      </c>
      <c r="E608">
        <f ca="1">SUM(OFFSET(IS_Data!D608,0,(-2018+'Summary P&amp;L'!$D$6-1)*12+'Summary P&amp;L'!$D$1-1):OFFSET(IS_Data!D608,0,(-2018+'Summary P&amp;L'!$D$6-1)*12+'Summary P&amp;L'!$D$2-1))</f>
        <v>0</v>
      </c>
      <c r="F608" s="91" t="str">
        <f>IFERROR(IF(VLOOKUP(IS_Data!B608,'Summary P&amp;L'!$Q$9:$S$15,3,FALSE)="Yes",IS_Data!B608,"No"),"No")</f>
        <v>No</v>
      </c>
    </row>
    <row r="609" spans="1:6" x14ac:dyDescent="0.5">
      <c r="A609">
        <f>+IS_Data!C609</f>
        <v>0</v>
      </c>
      <c r="B609" s="91" t="str">
        <f>IF(F609="No","",IF('Summary P&amp;L'!$F$4="Libs Rollup","Libs Rollup",F609))</f>
        <v/>
      </c>
      <c r="C609">
        <f>+IS_Data!A609</f>
        <v>0</v>
      </c>
      <c r="D609">
        <f ca="1">SUM(OFFSET(IS_Data!D609,0,(-2018+'Summary P&amp;L'!$D$6)*12+'Summary P&amp;L'!$D$1-1):OFFSET(IS_Data!D609,0,(-2018+'Summary P&amp;L'!$D$6)*12+'Summary P&amp;L'!$D$2-1))</f>
        <v>0</v>
      </c>
      <c r="E609">
        <f ca="1">SUM(OFFSET(IS_Data!D609,0,(-2018+'Summary P&amp;L'!$D$6-1)*12+'Summary P&amp;L'!$D$1-1):OFFSET(IS_Data!D609,0,(-2018+'Summary P&amp;L'!$D$6-1)*12+'Summary P&amp;L'!$D$2-1))</f>
        <v>0</v>
      </c>
      <c r="F609" s="91" t="str">
        <f>IFERROR(IF(VLOOKUP(IS_Data!B609,'Summary P&amp;L'!$Q$9:$S$15,3,FALSE)="Yes",IS_Data!B609,"No"),"No")</f>
        <v>No</v>
      </c>
    </row>
    <row r="610" spans="1:6" x14ac:dyDescent="0.5">
      <c r="A610">
        <f>+IS_Data!C610</f>
        <v>0</v>
      </c>
      <c r="B610" s="91" t="str">
        <f>IF(F610="No","",IF('Summary P&amp;L'!$F$4="Libs Rollup","Libs Rollup",F610))</f>
        <v/>
      </c>
      <c r="C610">
        <f>+IS_Data!A610</f>
        <v>0</v>
      </c>
      <c r="D610">
        <f ca="1">SUM(OFFSET(IS_Data!D610,0,(-2018+'Summary P&amp;L'!$D$6)*12+'Summary P&amp;L'!$D$1-1):OFFSET(IS_Data!D610,0,(-2018+'Summary P&amp;L'!$D$6)*12+'Summary P&amp;L'!$D$2-1))</f>
        <v>0</v>
      </c>
      <c r="E610">
        <f ca="1">SUM(OFFSET(IS_Data!D610,0,(-2018+'Summary P&amp;L'!$D$6-1)*12+'Summary P&amp;L'!$D$1-1):OFFSET(IS_Data!D610,0,(-2018+'Summary P&amp;L'!$D$6-1)*12+'Summary P&amp;L'!$D$2-1))</f>
        <v>0</v>
      </c>
      <c r="F610" s="91" t="str">
        <f>IFERROR(IF(VLOOKUP(IS_Data!B610,'Summary P&amp;L'!$Q$9:$S$15,3,FALSE)="Yes",IS_Data!B610,"No"),"No")</f>
        <v>No</v>
      </c>
    </row>
    <row r="611" spans="1:6" x14ac:dyDescent="0.5">
      <c r="A611">
        <f>+IS_Data!C611</f>
        <v>0</v>
      </c>
      <c r="B611" s="91" t="str">
        <f>IF(F611="No","",IF('Summary P&amp;L'!$F$4="Libs Rollup","Libs Rollup",F611))</f>
        <v/>
      </c>
      <c r="C611">
        <f>+IS_Data!A611</f>
        <v>0</v>
      </c>
      <c r="D611">
        <f ca="1">SUM(OFFSET(IS_Data!D611,0,(-2018+'Summary P&amp;L'!$D$6)*12+'Summary P&amp;L'!$D$1-1):OFFSET(IS_Data!D611,0,(-2018+'Summary P&amp;L'!$D$6)*12+'Summary P&amp;L'!$D$2-1))</f>
        <v>0</v>
      </c>
      <c r="E611">
        <f ca="1">SUM(OFFSET(IS_Data!D611,0,(-2018+'Summary P&amp;L'!$D$6-1)*12+'Summary P&amp;L'!$D$1-1):OFFSET(IS_Data!D611,0,(-2018+'Summary P&amp;L'!$D$6-1)*12+'Summary P&amp;L'!$D$2-1))</f>
        <v>0</v>
      </c>
      <c r="F611" s="91" t="str">
        <f>IFERROR(IF(VLOOKUP(IS_Data!B611,'Summary P&amp;L'!$Q$9:$S$15,3,FALSE)="Yes",IS_Data!B611,"No"),"No")</f>
        <v>No</v>
      </c>
    </row>
    <row r="612" spans="1:6" x14ac:dyDescent="0.5">
      <c r="A612">
        <f>+IS_Data!C612</f>
        <v>0</v>
      </c>
      <c r="B612" s="91" t="str">
        <f>IF(F612="No","",IF('Summary P&amp;L'!$F$4="Libs Rollup","Libs Rollup",F612))</f>
        <v/>
      </c>
      <c r="C612">
        <f>+IS_Data!A612</f>
        <v>0</v>
      </c>
      <c r="D612">
        <f ca="1">SUM(OFFSET(IS_Data!D612,0,(-2018+'Summary P&amp;L'!$D$6)*12+'Summary P&amp;L'!$D$1-1):OFFSET(IS_Data!D612,0,(-2018+'Summary P&amp;L'!$D$6)*12+'Summary P&amp;L'!$D$2-1))</f>
        <v>0</v>
      </c>
      <c r="E612">
        <f ca="1">SUM(OFFSET(IS_Data!D612,0,(-2018+'Summary P&amp;L'!$D$6-1)*12+'Summary P&amp;L'!$D$1-1):OFFSET(IS_Data!D612,0,(-2018+'Summary P&amp;L'!$D$6-1)*12+'Summary P&amp;L'!$D$2-1))</f>
        <v>0</v>
      </c>
      <c r="F612" s="91" t="str">
        <f>IFERROR(IF(VLOOKUP(IS_Data!B612,'Summary P&amp;L'!$Q$9:$S$15,3,FALSE)="Yes",IS_Data!B612,"No"),"No")</f>
        <v>No</v>
      </c>
    </row>
    <row r="613" spans="1:6" x14ac:dyDescent="0.5">
      <c r="A613">
        <f>+IS_Data!C613</f>
        <v>0</v>
      </c>
      <c r="B613" s="91" t="str">
        <f>IF(F613="No","",IF('Summary P&amp;L'!$F$4="Libs Rollup","Libs Rollup",F613))</f>
        <v/>
      </c>
      <c r="C613">
        <f>+IS_Data!A613</f>
        <v>0</v>
      </c>
      <c r="D613">
        <f ca="1">SUM(OFFSET(IS_Data!D613,0,(-2018+'Summary P&amp;L'!$D$6)*12+'Summary P&amp;L'!$D$1-1):OFFSET(IS_Data!D613,0,(-2018+'Summary P&amp;L'!$D$6)*12+'Summary P&amp;L'!$D$2-1))</f>
        <v>0</v>
      </c>
      <c r="E613">
        <f ca="1">SUM(OFFSET(IS_Data!D613,0,(-2018+'Summary P&amp;L'!$D$6-1)*12+'Summary P&amp;L'!$D$1-1):OFFSET(IS_Data!D613,0,(-2018+'Summary P&amp;L'!$D$6-1)*12+'Summary P&amp;L'!$D$2-1))</f>
        <v>0</v>
      </c>
      <c r="F613" s="91" t="str">
        <f>IFERROR(IF(VLOOKUP(IS_Data!B613,'Summary P&amp;L'!$Q$9:$S$15,3,FALSE)="Yes",IS_Data!B613,"No"),"No")</f>
        <v>No</v>
      </c>
    </row>
    <row r="614" spans="1:6" x14ac:dyDescent="0.5">
      <c r="A614">
        <f>+IS_Data!C614</f>
        <v>0</v>
      </c>
      <c r="B614" s="91" t="str">
        <f>IF(F614="No","",IF('Summary P&amp;L'!$F$4="Libs Rollup","Libs Rollup",F614))</f>
        <v/>
      </c>
      <c r="C614">
        <f>+IS_Data!A614</f>
        <v>0</v>
      </c>
      <c r="D614">
        <f ca="1">SUM(OFFSET(IS_Data!D614,0,(-2018+'Summary P&amp;L'!$D$6)*12+'Summary P&amp;L'!$D$1-1):OFFSET(IS_Data!D614,0,(-2018+'Summary P&amp;L'!$D$6)*12+'Summary P&amp;L'!$D$2-1))</f>
        <v>0</v>
      </c>
      <c r="E614">
        <f ca="1">SUM(OFFSET(IS_Data!D614,0,(-2018+'Summary P&amp;L'!$D$6-1)*12+'Summary P&amp;L'!$D$1-1):OFFSET(IS_Data!D614,0,(-2018+'Summary P&amp;L'!$D$6-1)*12+'Summary P&amp;L'!$D$2-1))</f>
        <v>0</v>
      </c>
      <c r="F614" s="91" t="str">
        <f>IFERROR(IF(VLOOKUP(IS_Data!B614,'Summary P&amp;L'!$Q$9:$S$15,3,FALSE)="Yes",IS_Data!B614,"No"),"No")</f>
        <v>No</v>
      </c>
    </row>
    <row r="615" spans="1:6" x14ac:dyDescent="0.5">
      <c r="A615">
        <f>+IS_Data!C615</f>
        <v>0</v>
      </c>
      <c r="B615" s="91" t="str">
        <f>IF(F615="No","",IF('Summary P&amp;L'!$F$4="Libs Rollup","Libs Rollup",F615))</f>
        <v/>
      </c>
      <c r="C615">
        <f>+IS_Data!A615</f>
        <v>0</v>
      </c>
      <c r="D615">
        <f ca="1">SUM(OFFSET(IS_Data!D615,0,(-2018+'Summary P&amp;L'!$D$6)*12+'Summary P&amp;L'!$D$1-1):OFFSET(IS_Data!D615,0,(-2018+'Summary P&amp;L'!$D$6)*12+'Summary P&amp;L'!$D$2-1))</f>
        <v>0</v>
      </c>
      <c r="E615">
        <f ca="1">SUM(OFFSET(IS_Data!D615,0,(-2018+'Summary P&amp;L'!$D$6-1)*12+'Summary P&amp;L'!$D$1-1):OFFSET(IS_Data!D615,0,(-2018+'Summary P&amp;L'!$D$6-1)*12+'Summary P&amp;L'!$D$2-1))</f>
        <v>0</v>
      </c>
      <c r="F615" s="91" t="str">
        <f>IFERROR(IF(VLOOKUP(IS_Data!B615,'Summary P&amp;L'!$Q$9:$S$15,3,FALSE)="Yes",IS_Data!B615,"No"),"No")</f>
        <v>No</v>
      </c>
    </row>
    <row r="616" spans="1:6" x14ac:dyDescent="0.5">
      <c r="A616">
        <f>+IS_Data!C616</f>
        <v>0</v>
      </c>
      <c r="B616" s="91" t="str">
        <f>IF(F616="No","",IF('Summary P&amp;L'!$F$4="Libs Rollup","Libs Rollup",F616))</f>
        <v/>
      </c>
      <c r="C616">
        <f>+IS_Data!A616</f>
        <v>0</v>
      </c>
      <c r="D616">
        <f ca="1">SUM(OFFSET(IS_Data!D616,0,(-2018+'Summary P&amp;L'!$D$6)*12+'Summary P&amp;L'!$D$1-1):OFFSET(IS_Data!D616,0,(-2018+'Summary P&amp;L'!$D$6)*12+'Summary P&amp;L'!$D$2-1))</f>
        <v>0</v>
      </c>
      <c r="E616">
        <f ca="1">SUM(OFFSET(IS_Data!D616,0,(-2018+'Summary P&amp;L'!$D$6-1)*12+'Summary P&amp;L'!$D$1-1):OFFSET(IS_Data!D616,0,(-2018+'Summary P&amp;L'!$D$6-1)*12+'Summary P&amp;L'!$D$2-1))</f>
        <v>0</v>
      </c>
      <c r="F616" s="91" t="str">
        <f>IFERROR(IF(VLOOKUP(IS_Data!B616,'Summary P&amp;L'!$Q$9:$S$15,3,FALSE)="Yes",IS_Data!B616,"No"),"No")</f>
        <v>No</v>
      </c>
    </row>
    <row r="617" spans="1:6" x14ac:dyDescent="0.5">
      <c r="A617">
        <f>+IS_Data!C617</f>
        <v>0</v>
      </c>
      <c r="B617" s="91" t="str">
        <f>IF(F617="No","",IF('Summary P&amp;L'!$F$4="Libs Rollup","Libs Rollup",F617))</f>
        <v/>
      </c>
      <c r="C617">
        <f>+IS_Data!A617</f>
        <v>0</v>
      </c>
      <c r="D617">
        <f ca="1">SUM(OFFSET(IS_Data!D617,0,(-2018+'Summary P&amp;L'!$D$6)*12+'Summary P&amp;L'!$D$1-1):OFFSET(IS_Data!D617,0,(-2018+'Summary P&amp;L'!$D$6)*12+'Summary P&amp;L'!$D$2-1))</f>
        <v>0</v>
      </c>
      <c r="E617">
        <f ca="1">SUM(OFFSET(IS_Data!D617,0,(-2018+'Summary P&amp;L'!$D$6-1)*12+'Summary P&amp;L'!$D$1-1):OFFSET(IS_Data!D617,0,(-2018+'Summary P&amp;L'!$D$6-1)*12+'Summary P&amp;L'!$D$2-1))</f>
        <v>0</v>
      </c>
      <c r="F617" s="91" t="str">
        <f>IFERROR(IF(VLOOKUP(IS_Data!B617,'Summary P&amp;L'!$Q$9:$S$15,3,FALSE)="Yes",IS_Data!B617,"No"),"No")</f>
        <v>No</v>
      </c>
    </row>
    <row r="618" spans="1:6" x14ac:dyDescent="0.5">
      <c r="A618">
        <f>+IS_Data!C618</f>
        <v>0</v>
      </c>
      <c r="B618" s="91" t="str">
        <f>IF(F618="No","",IF('Summary P&amp;L'!$F$4="Libs Rollup","Libs Rollup",F618))</f>
        <v/>
      </c>
      <c r="C618">
        <f>+IS_Data!A618</f>
        <v>0</v>
      </c>
      <c r="D618">
        <f ca="1">SUM(OFFSET(IS_Data!D618,0,(-2018+'Summary P&amp;L'!$D$6)*12+'Summary P&amp;L'!$D$1-1):OFFSET(IS_Data!D618,0,(-2018+'Summary P&amp;L'!$D$6)*12+'Summary P&amp;L'!$D$2-1))</f>
        <v>0</v>
      </c>
      <c r="E618">
        <f ca="1">SUM(OFFSET(IS_Data!D618,0,(-2018+'Summary P&amp;L'!$D$6-1)*12+'Summary P&amp;L'!$D$1-1):OFFSET(IS_Data!D618,0,(-2018+'Summary P&amp;L'!$D$6-1)*12+'Summary P&amp;L'!$D$2-1))</f>
        <v>0</v>
      </c>
      <c r="F618" s="91" t="str">
        <f>IFERROR(IF(VLOOKUP(IS_Data!B618,'Summary P&amp;L'!$Q$9:$S$15,3,FALSE)="Yes",IS_Data!B618,"No"),"No")</f>
        <v>No</v>
      </c>
    </row>
    <row r="619" spans="1:6" x14ac:dyDescent="0.5">
      <c r="A619">
        <f>+IS_Data!C619</f>
        <v>0</v>
      </c>
      <c r="B619" s="91" t="str">
        <f>IF(F619="No","",IF('Summary P&amp;L'!$F$4="Libs Rollup","Libs Rollup",F619))</f>
        <v/>
      </c>
      <c r="C619">
        <f>+IS_Data!A619</f>
        <v>0</v>
      </c>
      <c r="D619">
        <f ca="1">SUM(OFFSET(IS_Data!D619,0,(-2018+'Summary P&amp;L'!$D$6)*12+'Summary P&amp;L'!$D$1-1):OFFSET(IS_Data!D619,0,(-2018+'Summary P&amp;L'!$D$6)*12+'Summary P&amp;L'!$D$2-1))</f>
        <v>0</v>
      </c>
      <c r="E619">
        <f ca="1">SUM(OFFSET(IS_Data!D619,0,(-2018+'Summary P&amp;L'!$D$6-1)*12+'Summary P&amp;L'!$D$1-1):OFFSET(IS_Data!D619,0,(-2018+'Summary P&amp;L'!$D$6-1)*12+'Summary P&amp;L'!$D$2-1))</f>
        <v>0</v>
      </c>
      <c r="F619" s="91" t="str">
        <f>IFERROR(IF(VLOOKUP(IS_Data!B619,'Summary P&amp;L'!$Q$9:$S$15,3,FALSE)="Yes",IS_Data!B619,"No"),"No")</f>
        <v>No</v>
      </c>
    </row>
    <row r="620" spans="1:6" x14ac:dyDescent="0.5">
      <c r="A620">
        <f>+IS_Data!C620</f>
        <v>0</v>
      </c>
      <c r="B620" s="91" t="str">
        <f>IF(F620="No","",IF('Summary P&amp;L'!$F$4="Libs Rollup","Libs Rollup",F620))</f>
        <v/>
      </c>
      <c r="C620">
        <f>+IS_Data!A620</f>
        <v>0</v>
      </c>
      <c r="D620">
        <f ca="1">SUM(OFFSET(IS_Data!D620,0,(-2018+'Summary P&amp;L'!$D$6)*12+'Summary P&amp;L'!$D$1-1):OFFSET(IS_Data!D620,0,(-2018+'Summary P&amp;L'!$D$6)*12+'Summary P&amp;L'!$D$2-1))</f>
        <v>0</v>
      </c>
      <c r="E620">
        <f ca="1">SUM(OFFSET(IS_Data!D620,0,(-2018+'Summary P&amp;L'!$D$6-1)*12+'Summary P&amp;L'!$D$1-1):OFFSET(IS_Data!D620,0,(-2018+'Summary P&amp;L'!$D$6-1)*12+'Summary P&amp;L'!$D$2-1))</f>
        <v>0</v>
      </c>
      <c r="F620" s="91" t="str">
        <f>IFERROR(IF(VLOOKUP(IS_Data!B620,'Summary P&amp;L'!$Q$9:$S$15,3,FALSE)="Yes",IS_Data!B620,"No"),"No")</f>
        <v>No</v>
      </c>
    </row>
    <row r="621" spans="1:6" x14ac:dyDescent="0.5">
      <c r="A621">
        <f>+IS_Data!C621</f>
        <v>0</v>
      </c>
      <c r="B621" s="91" t="str">
        <f>IF(F621="No","",IF('Summary P&amp;L'!$F$4="Libs Rollup","Libs Rollup",F621))</f>
        <v/>
      </c>
      <c r="C621">
        <f>+IS_Data!A621</f>
        <v>0</v>
      </c>
      <c r="D621">
        <f ca="1">SUM(OFFSET(IS_Data!D621,0,(-2018+'Summary P&amp;L'!$D$6)*12+'Summary P&amp;L'!$D$1-1):OFFSET(IS_Data!D621,0,(-2018+'Summary P&amp;L'!$D$6)*12+'Summary P&amp;L'!$D$2-1))</f>
        <v>0</v>
      </c>
      <c r="E621">
        <f ca="1">SUM(OFFSET(IS_Data!D621,0,(-2018+'Summary P&amp;L'!$D$6-1)*12+'Summary P&amp;L'!$D$1-1):OFFSET(IS_Data!D621,0,(-2018+'Summary P&amp;L'!$D$6-1)*12+'Summary P&amp;L'!$D$2-1))</f>
        <v>0</v>
      </c>
      <c r="F621" s="91" t="str">
        <f>IFERROR(IF(VLOOKUP(IS_Data!B621,'Summary P&amp;L'!$Q$9:$S$15,3,FALSE)="Yes",IS_Data!B621,"No"),"No")</f>
        <v>No</v>
      </c>
    </row>
    <row r="622" spans="1:6" x14ac:dyDescent="0.5">
      <c r="A622">
        <f>+IS_Data!C622</f>
        <v>0</v>
      </c>
      <c r="B622" s="91" t="str">
        <f>IF(F622="No","",IF('Summary P&amp;L'!$F$4="Libs Rollup","Libs Rollup",F622))</f>
        <v/>
      </c>
      <c r="C622">
        <f>+IS_Data!A622</f>
        <v>0</v>
      </c>
      <c r="D622">
        <f ca="1">SUM(OFFSET(IS_Data!D622,0,(-2018+'Summary P&amp;L'!$D$6)*12+'Summary P&amp;L'!$D$1-1):OFFSET(IS_Data!D622,0,(-2018+'Summary P&amp;L'!$D$6)*12+'Summary P&amp;L'!$D$2-1))</f>
        <v>0</v>
      </c>
      <c r="E622">
        <f ca="1">SUM(OFFSET(IS_Data!D622,0,(-2018+'Summary P&amp;L'!$D$6-1)*12+'Summary P&amp;L'!$D$1-1):OFFSET(IS_Data!D622,0,(-2018+'Summary P&amp;L'!$D$6-1)*12+'Summary P&amp;L'!$D$2-1))</f>
        <v>0</v>
      </c>
      <c r="F622" s="91" t="str">
        <f>IFERROR(IF(VLOOKUP(IS_Data!B622,'Summary P&amp;L'!$Q$9:$S$15,3,FALSE)="Yes",IS_Data!B622,"No"),"No")</f>
        <v>No</v>
      </c>
    </row>
    <row r="623" spans="1:6" x14ac:dyDescent="0.5">
      <c r="A623">
        <f>+IS_Data!C623</f>
        <v>0</v>
      </c>
      <c r="B623" s="91" t="str">
        <f>IF(F623="No","",IF('Summary P&amp;L'!$F$4="Libs Rollup","Libs Rollup",F623))</f>
        <v/>
      </c>
      <c r="C623">
        <f>+IS_Data!A623</f>
        <v>0</v>
      </c>
      <c r="D623">
        <f ca="1">SUM(OFFSET(IS_Data!D623,0,(-2018+'Summary P&amp;L'!$D$6)*12+'Summary P&amp;L'!$D$1-1):OFFSET(IS_Data!D623,0,(-2018+'Summary P&amp;L'!$D$6)*12+'Summary P&amp;L'!$D$2-1))</f>
        <v>0</v>
      </c>
      <c r="E623">
        <f ca="1">SUM(OFFSET(IS_Data!D623,0,(-2018+'Summary P&amp;L'!$D$6-1)*12+'Summary P&amp;L'!$D$1-1):OFFSET(IS_Data!D623,0,(-2018+'Summary P&amp;L'!$D$6-1)*12+'Summary P&amp;L'!$D$2-1))</f>
        <v>0</v>
      </c>
      <c r="F623" s="91" t="str">
        <f>IFERROR(IF(VLOOKUP(IS_Data!B623,'Summary P&amp;L'!$Q$9:$S$15,3,FALSE)="Yes",IS_Data!B623,"No"),"No")</f>
        <v>No</v>
      </c>
    </row>
    <row r="624" spans="1:6" x14ac:dyDescent="0.5">
      <c r="A624">
        <f>+IS_Data!C624</f>
        <v>0</v>
      </c>
      <c r="B624" s="91" t="str">
        <f>IF(F624="No","",IF('Summary P&amp;L'!$F$4="Libs Rollup","Libs Rollup",F624))</f>
        <v/>
      </c>
      <c r="C624">
        <f>+IS_Data!A624</f>
        <v>0</v>
      </c>
      <c r="D624">
        <f ca="1">SUM(OFFSET(IS_Data!D624,0,(-2018+'Summary P&amp;L'!$D$6)*12+'Summary P&amp;L'!$D$1-1):OFFSET(IS_Data!D624,0,(-2018+'Summary P&amp;L'!$D$6)*12+'Summary P&amp;L'!$D$2-1))</f>
        <v>0</v>
      </c>
      <c r="E624">
        <f ca="1">SUM(OFFSET(IS_Data!D624,0,(-2018+'Summary P&amp;L'!$D$6-1)*12+'Summary P&amp;L'!$D$1-1):OFFSET(IS_Data!D624,0,(-2018+'Summary P&amp;L'!$D$6-1)*12+'Summary P&amp;L'!$D$2-1))</f>
        <v>0</v>
      </c>
      <c r="F624" s="91" t="str">
        <f>IFERROR(IF(VLOOKUP(IS_Data!B624,'Summary P&amp;L'!$Q$9:$S$15,3,FALSE)="Yes",IS_Data!B624,"No"),"No")</f>
        <v>No</v>
      </c>
    </row>
    <row r="625" spans="1:6" x14ac:dyDescent="0.5">
      <c r="A625">
        <f>+IS_Data!C625</f>
        <v>0</v>
      </c>
      <c r="B625" s="91" t="str">
        <f>IF(F625="No","",IF('Summary P&amp;L'!$F$4="Libs Rollup","Libs Rollup",F625))</f>
        <v/>
      </c>
      <c r="C625">
        <f>+IS_Data!A625</f>
        <v>0</v>
      </c>
      <c r="D625">
        <f ca="1">SUM(OFFSET(IS_Data!D625,0,(-2018+'Summary P&amp;L'!$D$6)*12+'Summary P&amp;L'!$D$1-1):OFFSET(IS_Data!D625,0,(-2018+'Summary P&amp;L'!$D$6)*12+'Summary P&amp;L'!$D$2-1))</f>
        <v>0</v>
      </c>
      <c r="E625">
        <f ca="1">SUM(OFFSET(IS_Data!D625,0,(-2018+'Summary P&amp;L'!$D$6-1)*12+'Summary P&amp;L'!$D$1-1):OFFSET(IS_Data!D625,0,(-2018+'Summary P&amp;L'!$D$6-1)*12+'Summary P&amp;L'!$D$2-1))</f>
        <v>0</v>
      </c>
      <c r="F625" s="91" t="str">
        <f>IFERROR(IF(VLOOKUP(IS_Data!B625,'Summary P&amp;L'!$Q$9:$S$15,3,FALSE)="Yes",IS_Data!B625,"No"),"No")</f>
        <v>No</v>
      </c>
    </row>
    <row r="626" spans="1:6" x14ac:dyDescent="0.5">
      <c r="A626">
        <f>+IS_Data!C626</f>
        <v>0</v>
      </c>
      <c r="B626" s="91" t="str">
        <f>IF(F626="No","",IF('Summary P&amp;L'!$F$4="Libs Rollup","Libs Rollup",F626))</f>
        <v/>
      </c>
      <c r="C626">
        <f>+IS_Data!A626</f>
        <v>0</v>
      </c>
      <c r="D626">
        <f ca="1">SUM(OFFSET(IS_Data!D626,0,(-2018+'Summary P&amp;L'!$D$6)*12+'Summary P&amp;L'!$D$1-1):OFFSET(IS_Data!D626,0,(-2018+'Summary P&amp;L'!$D$6)*12+'Summary P&amp;L'!$D$2-1))</f>
        <v>0</v>
      </c>
      <c r="E626">
        <f ca="1">SUM(OFFSET(IS_Data!D626,0,(-2018+'Summary P&amp;L'!$D$6-1)*12+'Summary P&amp;L'!$D$1-1):OFFSET(IS_Data!D626,0,(-2018+'Summary P&amp;L'!$D$6-1)*12+'Summary P&amp;L'!$D$2-1))</f>
        <v>0</v>
      </c>
      <c r="F626" s="91" t="str">
        <f>IFERROR(IF(VLOOKUP(IS_Data!B626,'Summary P&amp;L'!$Q$9:$S$15,3,FALSE)="Yes",IS_Data!B626,"No"),"No")</f>
        <v>No</v>
      </c>
    </row>
    <row r="627" spans="1:6" x14ac:dyDescent="0.5">
      <c r="A627">
        <f>+IS_Data!C627</f>
        <v>0</v>
      </c>
      <c r="B627" s="91" t="str">
        <f>IF(F627="No","",IF('Summary P&amp;L'!$F$4="Libs Rollup","Libs Rollup",F627))</f>
        <v/>
      </c>
      <c r="C627">
        <f>+IS_Data!A627</f>
        <v>0</v>
      </c>
      <c r="D627">
        <f ca="1">SUM(OFFSET(IS_Data!D627,0,(-2018+'Summary P&amp;L'!$D$6)*12+'Summary P&amp;L'!$D$1-1):OFFSET(IS_Data!D627,0,(-2018+'Summary P&amp;L'!$D$6)*12+'Summary P&amp;L'!$D$2-1))</f>
        <v>0</v>
      </c>
      <c r="E627">
        <f ca="1">SUM(OFFSET(IS_Data!D627,0,(-2018+'Summary P&amp;L'!$D$6-1)*12+'Summary P&amp;L'!$D$1-1):OFFSET(IS_Data!D627,0,(-2018+'Summary P&amp;L'!$D$6-1)*12+'Summary P&amp;L'!$D$2-1))</f>
        <v>0</v>
      </c>
      <c r="F627" s="91" t="str">
        <f>IFERROR(IF(VLOOKUP(IS_Data!B627,'Summary P&amp;L'!$Q$9:$S$15,3,FALSE)="Yes",IS_Data!B627,"No"),"No")</f>
        <v>No</v>
      </c>
    </row>
    <row r="628" spans="1:6" x14ac:dyDescent="0.5">
      <c r="A628">
        <f>+IS_Data!C628</f>
        <v>0</v>
      </c>
      <c r="B628" s="91" t="str">
        <f>IF(F628="No","",IF('Summary P&amp;L'!$F$4="Libs Rollup","Libs Rollup",F628))</f>
        <v/>
      </c>
      <c r="C628">
        <f>+IS_Data!A628</f>
        <v>0</v>
      </c>
      <c r="D628">
        <f ca="1">SUM(OFFSET(IS_Data!D628,0,(-2018+'Summary P&amp;L'!$D$6)*12+'Summary P&amp;L'!$D$1-1):OFFSET(IS_Data!D628,0,(-2018+'Summary P&amp;L'!$D$6)*12+'Summary P&amp;L'!$D$2-1))</f>
        <v>0</v>
      </c>
      <c r="E628">
        <f ca="1">SUM(OFFSET(IS_Data!D628,0,(-2018+'Summary P&amp;L'!$D$6-1)*12+'Summary P&amp;L'!$D$1-1):OFFSET(IS_Data!D628,0,(-2018+'Summary P&amp;L'!$D$6-1)*12+'Summary P&amp;L'!$D$2-1))</f>
        <v>0</v>
      </c>
      <c r="F628" s="91" t="str">
        <f>IFERROR(IF(VLOOKUP(IS_Data!B628,'Summary P&amp;L'!$Q$9:$S$15,3,FALSE)="Yes",IS_Data!B628,"No"),"No")</f>
        <v>No</v>
      </c>
    </row>
    <row r="629" spans="1:6" x14ac:dyDescent="0.5">
      <c r="A629">
        <f>+IS_Data!C629</f>
        <v>0</v>
      </c>
      <c r="B629" s="91" t="str">
        <f>IF(F629="No","",IF('Summary P&amp;L'!$F$4="Libs Rollup","Libs Rollup",F629))</f>
        <v/>
      </c>
      <c r="C629">
        <f>+IS_Data!A629</f>
        <v>0</v>
      </c>
      <c r="D629">
        <f ca="1">SUM(OFFSET(IS_Data!D629,0,(-2018+'Summary P&amp;L'!$D$6)*12+'Summary P&amp;L'!$D$1-1):OFFSET(IS_Data!D629,0,(-2018+'Summary P&amp;L'!$D$6)*12+'Summary P&amp;L'!$D$2-1))</f>
        <v>0</v>
      </c>
      <c r="E629">
        <f ca="1">SUM(OFFSET(IS_Data!D629,0,(-2018+'Summary P&amp;L'!$D$6-1)*12+'Summary P&amp;L'!$D$1-1):OFFSET(IS_Data!D629,0,(-2018+'Summary P&amp;L'!$D$6-1)*12+'Summary P&amp;L'!$D$2-1))</f>
        <v>0</v>
      </c>
      <c r="F629" s="91" t="str">
        <f>IFERROR(IF(VLOOKUP(IS_Data!B629,'Summary P&amp;L'!$Q$9:$S$15,3,FALSE)="Yes",IS_Data!B629,"No"),"No")</f>
        <v>No</v>
      </c>
    </row>
    <row r="630" spans="1:6" x14ac:dyDescent="0.5">
      <c r="A630">
        <f>+IS_Data!C630</f>
        <v>0</v>
      </c>
      <c r="B630" s="91" t="str">
        <f>IF(F630="No","",IF('Summary P&amp;L'!$F$4="Libs Rollup","Libs Rollup",F630))</f>
        <v/>
      </c>
      <c r="C630">
        <f>+IS_Data!A630</f>
        <v>0</v>
      </c>
      <c r="D630">
        <f ca="1">SUM(OFFSET(IS_Data!D630,0,(-2018+'Summary P&amp;L'!$D$6)*12+'Summary P&amp;L'!$D$1-1):OFFSET(IS_Data!D630,0,(-2018+'Summary P&amp;L'!$D$6)*12+'Summary P&amp;L'!$D$2-1))</f>
        <v>0</v>
      </c>
      <c r="E630">
        <f ca="1">SUM(OFFSET(IS_Data!D630,0,(-2018+'Summary P&amp;L'!$D$6-1)*12+'Summary P&amp;L'!$D$1-1):OFFSET(IS_Data!D630,0,(-2018+'Summary P&amp;L'!$D$6-1)*12+'Summary P&amp;L'!$D$2-1))</f>
        <v>0</v>
      </c>
      <c r="F630" s="91" t="str">
        <f>IFERROR(IF(VLOOKUP(IS_Data!B630,'Summary P&amp;L'!$Q$9:$S$15,3,FALSE)="Yes",IS_Data!B630,"No"),"No")</f>
        <v>No</v>
      </c>
    </row>
    <row r="631" spans="1:6" x14ac:dyDescent="0.5">
      <c r="A631">
        <f>+IS_Data!C631</f>
        <v>0</v>
      </c>
      <c r="B631" s="91" t="str">
        <f>IF(F631="No","",IF('Summary P&amp;L'!$F$4="Libs Rollup","Libs Rollup",F631))</f>
        <v/>
      </c>
      <c r="C631">
        <f>+IS_Data!A631</f>
        <v>0</v>
      </c>
      <c r="D631">
        <f ca="1">SUM(OFFSET(IS_Data!D631,0,(-2018+'Summary P&amp;L'!$D$6)*12+'Summary P&amp;L'!$D$1-1):OFFSET(IS_Data!D631,0,(-2018+'Summary P&amp;L'!$D$6)*12+'Summary P&amp;L'!$D$2-1))</f>
        <v>0</v>
      </c>
      <c r="E631">
        <f ca="1">SUM(OFFSET(IS_Data!D631,0,(-2018+'Summary P&amp;L'!$D$6-1)*12+'Summary P&amp;L'!$D$1-1):OFFSET(IS_Data!D631,0,(-2018+'Summary P&amp;L'!$D$6-1)*12+'Summary P&amp;L'!$D$2-1))</f>
        <v>0</v>
      </c>
      <c r="F631" s="91" t="str">
        <f>IFERROR(IF(VLOOKUP(IS_Data!B631,'Summary P&amp;L'!$Q$9:$S$15,3,FALSE)="Yes",IS_Data!B631,"No"),"No")</f>
        <v>No</v>
      </c>
    </row>
    <row r="632" spans="1:6" x14ac:dyDescent="0.5">
      <c r="A632">
        <f>+IS_Data!C632</f>
        <v>0</v>
      </c>
      <c r="B632" s="91" t="str">
        <f>IF(F632="No","",IF('Summary P&amp;L'!$F$4="Libs Rollup","Libs Rollup",F632))</f>
        <v/>
      </c>
      <c r="C632">
        <f>+IS_Data!A632</f>
        <v>0</v>
      </c>
      <c r="D632">
        <f ca="1">SUM(OFFSET(IS_Data!D632,0,(-2018+'Summary P&amp;L'!$D$6)*12+'Summary P&amp;L'!$D$1-1):OFFSET(IS_Data!D632,0,(-2018+'Summary P&amp;L'!$D$6)*12+'Summary P&amp;L'!$D$2-1))</f>
        <v>0</v>
      </c>
      <c r="E632">
        <f ca="1">SUM(OFFSET(IS_Data!D632,0,(-2018+'Summary P&amp;L'!$D$6-1)*12+'Summary P&amp;L'!$D$1-1):OFFSET(IS_Data!D632,0,(-2018+'Summary P&amp;L'!$D$6-1)*12+'Summary P&amp;L'!$D$2-1))</f>
        <v>0</v>
      </c>
      <c r="F632" s="91" t="str">
        <f>IFERROR(IF(VLOOKUP(IS_Data!B632,'Summary P&amp;L'!$Q$9:$S$15,3,FALSE)="Yes",IS_Data!B632,"No"),"No")</f>
        <v>No</v>
      </c>
    </row>
    <row r="633" spans="1:6" x14ac:dyDescent="0.5">
      <c r="A633">
        <f>+IS_Data!C633</f>
        <v>0</v>
      </c>
      <c r="B633" s="91" t="str">
        <f>IF(F633="No","",IF('Summary P&amp;L'!$F$4="Libs Rollup","Libs Rollup",F633))</f>
        <v/>
      </c>
      <c r="C633">
        <f>+IS_Data!A633</f>
        <v>0</v>
      </c>
      <c r="D633">
        <f ca="1">SUM(OFFSET(IS_Data!D633,0,(-2018+'Summary P&amp;L'!$D$6)*12+'Summary P&amp;L'!$D$1-1):OFFSET(IS_Data!D633,0,(-2018+'Summary P&amp;L'!$D$6)*12+'Summary P&amp;L'!$D$2-1))</f>
        <v>0</v>
      </c>
      <c r="E633">
        <f ca="1">SUM(OFFSET(IS_Data!D633,0,(-2018+'Summary P&amp;L'!$D$6-1)*12+'Summary P&amp;L'!$D$1-1):OFFSET(IS_Data!D633,0,(-2018+'Summary P&amp;L'!$D$6-1)*12+'Summary P&amp;L'!$D$2-1))</f>
        <v>0</v>
      </c>
      <c r="F633" s="91" t="str">
        <f>IFERROR(IF(VLOOKUP(IS_Data!B633,'Summary P&amp;L'!$Q$9:$S$15,3,FALSE)="Yes",IS_Data!B633,"No"),"No")</f>
        <v>No</v>
      </c>
    </row>
    <row r="634" spans="1:6" x14ac:dyDescent="0.5">
      <c r="A634">
        <f>+IS_Data!C634</f>
        <v>0</v>
      </c>
      <c r="B634" s="91" t="str">
        <f>IF(F634="No","",IF('Summary P&amp;L'!$F$4="Libs Rollup","Libs Rollup",F634))</f>
        <v/>
      </c>
      <c r="C634">
        <f>+IS_Data!A634</f>
        <v>0</v>
      </c>
      <c r="D634">
        <f ca="1">SUM(OFFSET(IS_Data!D634,0,(-2018+'Summary P&amp;L'!$D$6)*12+'Summary P&amp;L'!$D$1-1):OFFSET(IS_Data!D634,0,(-2018+'Summary P&amp;L'!$D$6)*12+'Summary P&amp;L'!$D$2-1))</f>
        <v>0</v>
      </c>
      <c r="E634">
        <f ca="1">SUM(OFFSET(IS_Data!D634,0,(-2018+'Summary P&amp;L'!$D$6-1)*12+'Summary P&amp;L'!$D$1-1):OFFSET(IS_Data!D634,0,(-2018+'Summary P&amp;L'!$D$6-1)*12+'Summary P&amp;L'!$D$2-1))</f>
        <v>0</v>
      </c>
      <c r="F634" s="91" t="str">
        <f>IFERROR(IF(VLOOKUP(IS_Data!B634,'Summary P&amp;L'!$Q$9:$S$15,3,FALSE)="Yes",IS_Data!B634,"No"),"No")</f>
        <v>No</v>
      </c>
    </row>
    <row r="635" spans="1:6" x14ac:dyDescent="0.5">
      <c r="A635">
        <f>+IS_Data!C635</f>
        <v>0</v>
      </c>
      <c r="B635" s="91" t="str">
        <f>IF(F635="No","",IF('Summary P&amp;L'!$F$4="Libs Rollup","Libs Rollup",F635))</f>
        <v/>
      </c>
      <c r="C635">
        <f>+IS_Data!A635</f>
        <v>0</v>
      </c>
      <c r="D635">
        <f ca="1">SUM(OFFSET(IS_Data!D635,0,(-2018+'Summary P&amp;L'!$D$6)*12+'Summary P&amp;L'!$D$1-1):OFFSET(IS_Data!D635,0,(-2018+'Summary P&amp;L'!$D$6)*12+'Summary P&amp;L'!$D$2-1))</f>
        <v>0</v>
      </c>
      <c r="E635">
        <f ca="1">SUM(OFFSET(IS_Data!D635,0,(-2018+'Summary P&amp;L'!$D$6-1)*12+'Summary P&amp;L'!$D$1-1):OFFSET(IS_Data!D635,0,(-2018+'Summary P&amp;L'!$D$6-1)*12+'Summary P&amp;L'!$D$2-1))</f>
        <v>0</v>
      </c>
      <c r="F635" s="91" t="str">
        <f>IFERROR(IF(VLOOKUP(IS_Data!B635,'Summary P&amp;L'!$Q$9:$S$15,3,FALSE)="Yes",IS_Data!B635,"No"),"No")</f>
        <v>No</v>
      </c>
    </row>
    <row r="636" spans="1:6" x14ac:dyDescent="0.5">
      <c r="A636">
        <f>+IS_Data!C636</f>
        <v>0</v>
      </c>
      <c r="B636" s="91" t="str">
        <f>IF(F636="No","",IF('Summary P&amp;L'!$F$4="Libs Rollup","Libs Rollup",F636))</f>
        <v/>
      </c>
      <c r="C636">
        <f>+IS_Data!A636</f>
        <v>0</v>
      </c>
      <c r="D636">
        <f ca="1">SUM(OFFSET(IS_Data!D636,0,(-2018+'Summary P&amp;L'!$D$6)*12+'Summary P&amp;L'!$D$1-1):OFFSET(IS_Data!D636,0,(-2018+'Summary P&amp;L'!$D$6)*12+'Summary P&amp;L'!$D$2-1))</f>
        <v>0</v>
      </c>
      <c r="E636">
        <f ca="1">SUM(OFFSET(IS_Data!D636,0,(-2018+'Summary P&amp;L'!$D$6-1)*12+'Summary P&amp;L'!$D$1-1):OFFSET(IS_Data!D636,0,(-2018+'Summary P&amp;L'!$D$6-1)*12+'Summary P&amp;L'!$D$2-1))</f>
        <v>0</v>
      </c>
      <c r="F636" s="91" t="str">
        <f>IFERROR(IF(VLOOKUP(IS_Data!B636,'Summary P&amp;L'!$Q$9:$S$15,3,FALSE)="Yes",IS_Data!B636,"No"),"No")</f>
        <v>No</v>
      </c>
    </row>
    <row r="637" spans="1:6" x14ac:dyDescent="0.5">
      <c r="A637">
        <f>+IS_Data!C637</f>
        <v>0</v>
      </c>
      <c r="B637" s="91" t="str">
        <f>IF(F637="No","",IF('Summary P&amp;L'!$F$4="Libs Rollup","Libs Rollup",F637))</f>
        <v/>
      </c>
      <c r="C637">
        <f>+IS_Data!A637</f>
        <v>0</v>
      </c>
      <c r="D637">
        <f ca="1">SUM(OFFSET(IS_Data!D637,0,(-2018+'Summary P&amp;L'!$D$6)*12+'Summary P&amp;L'!$D$1-1):OFFSET(IS_Data!D637,0,(-2018+'Summary P&amp;L'!$D$6)*12+'Summary P&amp;L'!$D$2-1))</f>
        <v>0</v>
      </c>
      <c r="E637">
        <f ca="1">SUM(OFFSET(IS_Data!D637,0,(-2018+'Summary P&amp;L'!$D$6-1)*12+'Summary P&amp;L'!$D$1-1):OFFSET(IS_Data!D637,0,(-2018+'Summary P&amp;L'!$D$6-1)*12+'Summary P&amp;L'!$D$2-1))</f>
        <v>0</v>
      </c>
      <c r="F637" s="91" t="str">
        <f>IFERROR(IF(VLOOKUP(IS_Data!B637,'Summary P&amp;L'!$Q$9:$S$15,3,FALSE)="Yes",IS_Data!B637,"No"),"No")</f>
        <v>No</v>
      </c>
    </row>
    <row r="638" spans="1:6" x14ac:dyDescent="0.5">
      <c r="A638">
        <f>+IS_Data!C638</f>
        <v>0</v>
      </c>
      <c r="B638" s="91" t="str">
        <f>IF(F638="No","",IF('Summary P&amp;L'!$F$4="Libs Rollup","Libs Rollup",F638))</f>
        <v/>
      </c>
      <c r="C638">
        <f>+IS_Data!A638</f>
        <v>0</v>
      </c>
      <c r="D638">
        <f ca="1">SUM(OFFSET(IS_Data!D638,0,(-2018+'Summary P&amp;L'!$D$6)*12+'Summary P&amp;L'!$D$1-1):OFFSET(IS_Data!D638,0,(-2018+'Summary P&amp;L'!$D$6)*12+'Summary P&amp;L'!$D$2-1))</f>
        <v>0</v>
      </c>
      <c r="E638">
        <f ca="1">SUM(OFFSET(IS_Data!D638,0,(-2018+'Summary P&amp;L'!$D$6-1)*12+'Summary P&amp;L'!$D$1-1):OFFSET(IS_Data!D638,0,(-2018+'Summary P&amp;L'!$D$6-1)*12+'Summary P&amp;L'!$D$2-1))</f>
        <v>0</v>
      </c>
      <c r="F638" s="91" t="str">
        <f>IFERROR(IF(VLOOKUP(IS_Data!B638,'Summary P&amp;L'!$Q$9:$S$15,3,FALSE)="Yes",IS_Data!B638,"No"),"No")</f>
        <v>No</v>
      </c>
    </row>
    <row r="639" spans="1:6" x14ac:dyDescent="0.5">
      <c r="A639">
        <f>+IS_Data!C639</f>
        <v>0</v>
      </c>
      <c r="B639" s="91" t="str">
        <f>IF(F639="No","",IF('Summary P&amp;L'!$F$4="Libs Rollup","Libs Rollup",F639))</f>
        <v/>
      </c>
      <c r="C639">
        <f>+IS_Data!A639</f>
        <v>0</v>
      </c>
      <c r="D639">
        <f ca="1">SUM(OFFSET(IS_Data!D639,0,(-2018+'Summary P&amp;L'!$D$6)*12+'Summary P&amp;L'!$D$1-1):OFFSET(IS_Data!D639,0,(-2018+'Summary P&amp;L'!$D$6)*12+'Summary P&amp;L'!$D$2-1))</f>
        <v>0</v>
      </c>
      <c r="E639">
        <f ca="1">SUM(OFFSET(IS_Data!D639,0,(-2018+'Summary P&amp;L'!$D$6-1)*12+'Summary P&amp;L'!$D$1-1):OFFSET(IS_Data!D639,0,(-2018+'Summary P&amp;L'!$D$6-1)*12+'Summary P&amp;L'!$D$2-1))</f>
        <v>0</v>
      </c>
      <c r="F639" s="91" t="str">
        <f>IFERROR(IF(VLOOKUP(IS_Data!B639,'Summary P&amp;L'!$Q$9:$S$15,3,FALSE)="Yes",IS_Data!B639,"No"),"No")</f>
        <v>No</v>
      </c>
    </row>
    <row r="640" spans="1:6" x14ac:dyDescent="0.5">
      <c r="A640">
        <f>+IS_Data!C640</f>
        <v>0</v>
      </c>
      <c r="B640" s="91" t="str">
        <f>IF(F640="No","",IF('Summary P&amp;L'!$F$4="Libs Rollup","Libs Rollup",F640))</f>
        <v/>
      </c>
      <c r="C640">
        <f>+IS_Data!A640</f>
        <v>0</v>
      </c>
      <c r="D640">
        <f ca="1">SUM(OFFSET(IS_Data!D640,0,(-2018+'Summary P&amp;L'!$D$6)*12+'Summary P&amp;L'!$D$1-1):OFFSET(IS_Data!D640,0,(-2018+'Summary P&amp;L'!$D$6)*12+'Summary P&amp;L'!$D$2-1))</f>
        <v>0</v>
      </c>
      <c r="E640">
        <f ca="1">SUM(OFFSET(IS_Data!D640,0,(-2018+'Summary P&amp;L'!$D$6-1)*12+'Summary P&amp;L'!$D$1-1):OFFSET(IS_Data!D640,0,(-2018+'Summary P&amp;L'!$D$6-1)*12+'Summary P&amp;L'!$D$2-1))</f>
        <v>0</v>
      </c>
      <c r="F640" s="91" t="str">
        <f>IFERROR(IF(VLOOKUP(IS_Data!B640,'Summary P&amp;L'!$Q$9:$S$15,3,FALSE)="Yes",IS_Data!B640,"No"),"No")</f>
        <v>No</v>
      </c>
    </row>
    <row r="641" spans="1:6" x14ac:dyDescent="0.5">
      <c r="A641">
        <f>+IS_Data!C641</f>
        <v>0</v>
      </c>
      <c r="B641" s="91" t="str">
        <f>IF(F641="No","",IF('Summary P&amp;L'!$F$4="Libs Rollup","Libs Rollup",F641))</f>
        <v/>
      </c>
      <c r="C641">
        <f>+IS_Data!A641</f>
        <v>0</v>
      </c>
      <c r="D641">
        <f ca="1">SUM(OFFSET(IS_Data!D641,0,(-2018+'Summary P&amp;L'!$D$6)*12+'Summary P&amp;L'!$D$1-1):OFFSET(IS_Data!D641,0,(-2018+'Summary P&amp;L'!$D$6)*12+'Summary P&amp;L'!$D$2-1))</f>
        <v>0</v>
      </c>
      <c r="E641">
        <f ca="1">SUM(OFFSET(IS_Data!D641,0,(-2018+'Summary P&amp;L'!$D$6-1)*12+'Summary P&amp;L'!$D$1-1):OFFSET(IS_Data!D641,0,(-2018+'Summary P&amp;L'!$D$6-1)*12+'Summary P&amp;L'!$D$2-1))</f>
        <v>0</v>
      </c>
      <c r="F641" s="91" t="str">
        <f>IFERROR(IF(VLOOKUP(IS_Data!B641,'Summary P&amp;L'!$Q$9:$S$15,3,FALSE)="Yes",IS_Data!B641,"No"),"No")</f>
        <v>No</v>
      </c>
    </row>
    <row r="642" spans="1:6" x14ac:dyDescent="0.5">
      <c r="A642">
        <f>+IS_Data!C642</f>
        <v>0</v>
      </c>
      <c r="B642" s="91" t="str">
        <f>IF(F642="No","",IF('Summary P&amp;L'!$F$4="Libs Rollup","Libs Rollup",F642))</f>
        <v/>
      </c>
      <c r="C642">
        <f>+IS_Data!A642</f>
        <v>0</v>
      </c>
      <c r="D642">
        <f ca="1">SUM(OFFSET(IS_Data!D642,0,(-2018+'Summary P&amp;L'!$D$6)*12+'Summary P&amp;L'!$D$1-1):OFFSET(IS_Data!D642,0,(-2018+'Summary P&amp;L'!$D$6)*12+'Summary P&amp;L'!$D$2-1))</f>
        <v>0</v>
      </c>
      <c r="E642">
        <f ca="1">SUM(OFFSET(IS_Data!D642,0,(-2018+'Summary P&amp;L'!$D$6-1)*12+'Summary P&amp;L'!$D$1-1):OFFSET(IS_Data!D642,0,(-2018+'Summary P&amp;L'!$D$6-1)*12+'Summary P&amp;L'!$D$2-1))</f>
        <v>0</v>
      </c>
      <c r="F642" s="91" t="str">
        <f>IFERROR(IF(VLOOKUP(IS_Data!B642,'Summary P&amp;L'!$Q$9:$S$15,3,FALSE)="Yes",IS_Data!B642,"No"),"No")</f>
        <v>No</v>
      </c>
    </row>
    <row r="643" spans="1:6" x14ac:dyDescent="0.5">
      <c r="A643">
        <f>+IS_Data!C643</f>
        <v>0</v>
      </c>
      <c r="B643" s="91" t="str">
        <f>IF(F643="No","",IF('Summary P&amp;L'!$F$4="Libs Rollup","Libs Rollup",F643))</f>
        <v/>
      </c>
      <c r="C643">
        <f>+IS_Data!A643</f>
        <v>0</v>
      </c>
      <c r="D643">
        <f ca="1">SUM(OFFSET(IS_Data!D643,0,(-2018+'Summary P&amp;L'!$D$6)*12+'Summary P&amp;L'!$D$1-1):OFFSET(IS_Data!D643,0,(-2018+'Summary P&amp;L'!$D$6)*12+'Summary P&amp;L'!$D$2-1))</f>
        <v>0</v>
      </c>
      <c r="E643">
        <f ca="1">SUM(OFFSET(IS_Data!D643,0,(-2018+'Summary P&amp;L'!$D$6-1)*12+'Summary P&amp;L'!$D$1-1):OFFSET(IS_Data!D643,0,(-2018+'Summary P&amp;L'!$D$6-1)*12+'Summary P&amp;L'!$D$2-1))</f>
        <v>0</v>
      </c>
      <c r="F643" s="91" t="str">
        <f>IFERROR(IF(VLOOKUP(IS_Data!B643,'Summary P&amp;L'!$Q$9:$S$15,3,FALSE)="Yes",IS_Data!B643,"No"),"No")</f>
        <v>No</v>
      </c>
    </row>
    <row r="644" spans="1:6" x14ac:dyDescent="0.5">
      <c r="A644">
        <f>+IS_Data!C644</f>
        <v>0</v>
      </c>
      <c r="B644" s="91" t="str">
        <f>IF(F644="No","",IF('Summary P&amp;L'!$F$4="Libs Rollup","Libs Rollup",F644))</f>
        <v/>
      </c>
      <c r="C644">
        <f>+IS_Data!A644</f>
        <v>0</v>
      </c>
      <c r="D644">
        <f ca="1">SUM(OFFSET(IS_Data!D644,0,(-2018+'Summary P&amp;L'!$D$6)*12+'Summary P&amp;L'!$D$1-1):OFFSET(IS_Data!D644,0,(-2018+'Summary P&amp;L'!$D$6)*12+'Summary P&amp;L'!$D$2-1))</f>
        <v>0</v>
      </c>
      <c r="E644">
        <f ca="1">SUM(OFFSET(IS_Data!D644,0,(-2018+'Summary P&amp;L'!$D$6-1)*12+'Summary P&amp;L'!$D$1-1):OFFSET(IS_Data!D644,0,(-2018+'Summary P&amp;L'!$D$6-1)*12+'Summary P&amp;L'!$D$2-1))</f>
        <v>0</v>
      </c>
      <c r="F644" s="91" t="str">
        <f>IFERROR(IF(VLOOKUP(IS_Data!B644,'Summary P&amp;L'!$Q$9:$S$15,3,FALSE)="Yes",IS_Data!B644,"No"),"No")</f>
        <v>No</v>
      </c>
    </row>
    <row r="645" spans="1:6" x14ac:dyDescent="0.5">
      <c r="A645">
        <f>+IS_Data!C645</f>
        <v>0</v>
      </c>
      <c r="B645" s="91" t="str">
        <f>IF(F645="No","",IF('Summary P&amp;L'!$F$4="Libs Rollup","Libs Rollup",F645))</f>
        <v/>
      </c>
      <c r="C645">
        <f>+IS_Data!A645</f>
        <v>0</v>
      </c>
      <c r="D645">
        <f ca="1">SUM(OFFSET(IS_Data!D645,0,(-2018+'Summary P&amp;L'!$D$6)*12+'Summary P&amp;L'!$D$1-1):OFFSET(IS_Data!D645,0,(-2018+'Summary P&amp;L'!$D$6)*12+'Summary P&amp;L'!$D$2-1))</f>
        <v>0</v>
      </c>
      <c r="E645">
        <f ca="1">SUM(OFFSET(IS_Data!D645,0,(-2018+'Summary P&amp;L'!$D$6-1)*12+'Summary P&amp;L'!$D$1-1):OFFSET(IS_Data!D645,0,(-2018+'Summary P&amp;L'!$D$6-1)*12+'Summary P&amp;L'!$D$2-1))</f>
        <v>0</v>
      </c>
      <c r="F645" s="91" t="str">
        <f>IFERROR(IF(VLOOKUP(IS_Data!B645,'Summary P&amp;L'!$Q$9:$S$15,3,FALSE)="Yes",IS_Data!B645,"No"),"No")</f>
        <v>No</v>
      </c>
    </row>
    <row r="646" spans="1:6" x14ac:dyDescent="0.5">
      <c r="A646">
        <f>+IS_Data!C646</f>
        <v>0</v>
      </c>
      <c r="B646" s="91" t="str">
        <f>IF(F646="No","",IF('Summary P&amp;L'!$F$4="Libs Rollup","Libs Rollup",F646))</f>
        <v/>
      </c>
      <c r="C646">
        <f>+IS_Data!A646</f>
        <v>0</v>
      </c>
      <c r="D646">
        <f ca="1">SUM(OFFSET(IS_Data!D646,0,(-2018+'Summary P&amp;L'!$D$6)*12+'Summary P&amp;L'!$D$1-1):OFFSET(IS_Data!D646,0,(-2018+'Summary P&amp;L'!$D$6)*12+'Summary P&amp;L'!$D$2-1))</f>
        <v>0</v>
      </c>
      <c r="E646">
        <f ca="1">SUM(OFFSET(IS_Data!D646,0,(-2018+'Summary P&amp;L'!$D$6-1)*12+'Summary P&amp;L'!$D$1-1):OFFSET(IS_Data!D646,0,(-2018+'Summary P&amp;L'!$D$6-1)*12+'Summary P&amp;L'!$D$2-1))</f>
        <v>0</v>
      </c>
      <c r="F646" s="91" t="str">
        <f>IFERROR(IF(VLOOKUP(IS_Data!B646,'Summary P&amp;L'!$Q$9:$S$15,3,FALSE)="Yes",IS_Data!B646,"No"),"No")</f>
        <v>No</v>
      </c>
    </row>
    <row r="647" spans="1:6" x14ac:dyDescent="0.5">
      <c r="A647">
        <f>+IS_Data!C647</f>
        <v>0</v>
      </c>
      <c r="B647" s="91" t="str">
        <f>IF(F647="No","",IF('Summary P&amp;L'!$F$4="Libs Rollup","Libs Rollup",F647))</f>
        <v/>
      </c>
      <c r="C647">
        <f>+IS_Data!A647</f>
        <v>0</v>
      </c>
      <c r="D647">
        <f ca="1">SUM(OFFSET(IS_Data!D647,0,(-2018+'Summary P&amp;L'!$D$6)*12+'Summary P&amp;L'!$D$1-1):OFFSET(IS_Data!D647,0,(-2018+'Summary P&amp;L'!$D$6)*12+'Summary P&amp;L'!$D$2-1))</f>
        <v>0</v>
      </c>
      <c r="E647">
        <f ca="1">SUM(OFFSET(IS_Data!D647,0,(-2018+'Summary P&amp;L'!$D$6-1)*12+'Summary P&amp;L'!$D$1-1):OFFSET(IS_Data!D647,0,(-2018+'Summary P&amp;L'!$D$6-1)*12+'Summary P&amp;L'!$D$2-1))</f>
        <v>0</v>
      </c>
      <c r="F647" s="91" t="str">
        <f>IFERROR(IF(VLOOKUP(IS_Data!B647,'Summary P&amp;L'!$Q$9:$S$15,3,FALSE)="Yes",IS_Data!B647,"No"),"No")</f>
        <v>No</v>
      </c>
    </row>
    <row r="648" spans="1:6" x14ac:dyDescent="0.5">
      <c r="A648">
        <f>+IS_Data!C648</f>
        <v>0</v>
      </c>
      <c r="B648" s="91" t="str">
        <f>IF(F648="No","",IF('Summary P&amp;L'!$F$4="Libs Rollup","Libs Rollup",F648))</f>
        <v/>
      </c>
      <c r="C648">
        <f>+IS_Data!A648</f>
        <v>0</v>
      </c>
      <c r="D648">
        <f ca="1">SUM(OFFSET(IS_Data!D648,0,(-2018+'Summary P&amp;L'!$D$6)*12+'Summary P&amp;L'!$D$1-1):OFFSET(IS_Data!D648,0,(-2018+'Summary P&amp;L'!$D$6)*12+'Summary P&amp;L'!$D$2-1))</f>
        <v>0</v>
      </c>
      <c r="E648">
        <f ca="1">SUM(OFFSET(IS_Data!D648,0,(-2018+'Summary P&amp;L'!$D$6-1)*12+'Summary P&amp;L'!$D$1-1):OFFSET(IS_Data!D648,0,(-2018+'Summary P&amp;L'!$D$6-1)*12+'Summary P&amp;L'!$D$2-1))</f>
        <v>0</v>
      </c>
      <c r="F648" s="91" t="str">
        <f>IFERROR(IF(VLOOKUP(IS_Data!B648,'Summary P&amp;L'!$Q$9:$S$15,3,FALSE)="Yes",IS_Data!B648,"No"),"No")</f>
        <v>No</v>
      </c>
    </row>
    <row r="649" spans="1:6" x14ac:dyDescent="0.5">
      <c r="A649">
        <f>+IS_Data!C649</f>
        <v>0</v>
      </c>
      <c r="B649" s="91" t="str">
        <f>IF(F649="No","",IF('Summary P&amp;L'!$F$4="Libs Rollup","Libs Rollup",F649))</f>
        <v/>
      </c>
      <c r="C649">
        <f>+IS_Data!A649</f>
        <v>0</v>
      </c>
      <c r="D649">
        <f ca="1">SUM(OFFSET(IS_Data!D649,0,(-2018+'Summary P&amp;L'!$D$6)*12+'Summary P&amp;L'!$D$1-1):OFFSET(IS_Data!D649,0,(-2018+'Summary P&amp;L'!$D$6)*12+'Summary P&amp;L'!$D$2-1))</f>
        <v>0</v>
      </c>
      <c r="E649">
        <f ca="1">SUM(OFFSET(IS_Data!D649,0,(-2018+'Summary P&amp;L'!$D$6-1)*12+'Summary P&amp;L'!$D$1-1):OFFSET(IS_Data!D649,0,(-2018+'Summary P&amp;L'!$D$6-1)*12+'Summary P&amp;L'!$D$2-1))</f>
        <v>0</v>
      </c>
      <c r="F649" s="91" t="str">
        <f>IFERROR(IF(VLOOKUP(IS_Data!B649,'Summary P&amp;L'!$Q$9:$S$15,3,FALSE)="Yes",IS_Data!B649,"No"),"No")</f>
        <v>No</v>
      </c>
    </row>
    <row r="650" spans="1:6" x14ac:dyDescent="0.5">
      <c r="A650">
        <f>+IS_Data!C650</f>
        <v>0</v>
      </c>
      <c r="B650" s="91" t="str">
        <f>IF(F650="No","",IF('Summary P&amp;L'!$F$4="Libs Rollup","Libs Rollup",F650))</f>
        <v/>
      </c>
      <c r="C650">
        <f>+IS_Data!A650</f>
        <v>0</v>
      </c>
      <c r="D650">
        <f ca="1">SUM(OFFSET(IS_Data!D650,0,(-2018+'Summary P&amp;L'!$D$6)*12+'Summary P&amp;L'!$D$1-1):OFFSET(IS_Data!D650,0,(-2018+'Summary P&amp;L'!$D$6)*12+'Summary P&amp;L'!$D$2-1))</f>
        <v>0</v>
      </c>
      <c r="E650">
        <f ca="1">SUM(OFFSET(IS_Data!D650,0,(-2018+'Summary P&amp;L'!$D$6-1)*12+'Summary P&amp;L'!$D$1-1):OFFSET(IS_Data!D650,0,(-2018+'Summary P&amp;L'!$D$6-1)*12+'Summary P&amp;L'!$D$2-1))</f>
        <v>0</v>
      </c>
      <c r="F650" s="91" t="str">
        <f>IFERROR(IF(VLOOKUP(IS_Data!B650,'Summary P&amp;L'!$Q$9:$S$15,3,FALSE)="Yes",IS_Data!B650,"No"),"No")</f>
        <v>No</v>
      </c>
    </row>
    <row r="651" spans="1:6" x14ac:dyDescent="0.5">
      <c r="A651">
        <f>+IS_Data!C651</f>
        <v>0</v>
      </c>
      <c r="B651" s="91" t="str">
        <f>IF(F651="No","",IF('Summary P&amp;L'!$F$4="Libs Rollup","Libs Rollup",F651))</f>
        <v/>
      </c>
      <c r="C651">
        <f>+IS_Data!A651</f>
        <v>0</v>
      </c>
      <c r="D651">
        <f ca="1">SUM(OFFSET(IS_Data!D651,0,(-2018+'Summary P&amp;L'!$D$6)*12+'Summary P&amp;L'!$D$1-1):OFFSET(IS_Data!D651,0,(-2018+'Summary P&amp;L'!$D$6)*12+'Summary P&amp;L'!$D$2-1))</f>
        <v>0</v>
      </c>
      <c r="E651">
        <f ca="1">SUM(OFFSET(IS_Data!D651,0,(-2018+'Summary P&amp;L'!$D$6-1)*12+'Summary P&amp;L'!$D$1-1):OFFSET(IS_Data!D651,0,(-2018+'Summary P&amp;L'!$D$6-1)*12+'Summary P&amp;L'!$D$2-1))</f>
        <v>0</v>
      </c>
      <c r="F651" s="91" t="str">
        <f>IFERROR(IF(VLOOKUP(IS_Data!B651,'Summary P&amp;L'!$Q$9:$S$15,3,FALSE)="Yes",IS_Data!B651,"No"),"No")</f>
        <v>No</v>
      </c>
    </row>
    <row r="652" spans="1:6" x14ac:dyDescent="0.5">
      <c r="A652">
        <f>+IS_Data!C652</f>
        <v>0</v>
      </c>
      <c r="B652" s="91" t="str">
        <f>IF(F652="No","",IF('Summary P&amp;L'!$F$4="Libs Rollup","Libs Rollup",F652))</f>
        <v/>
      </c>
      <c r="C652">
        <f>+IS_Data!A652</f>
        <v>0</v>
      </c>
      <c r="D652">
        <f ca="1">SUM(OFFSET(IS_Data!D652,0,(-2018+'Summary P&amp;L'!$D$6)*12+'Summary P&amp;L'!$D$1-1):OFFSET(IS_Data!D652,0,(-2018+'Summary P&amp;L'!$D$6)*12+'Summary P&amp;L'!$D$2-1))</f>
        <v>0</v>
      </c>
      <c r="E652">
        <f ca="1">SUM(OFFSET(IS_Data!D652,0,(-2018+'Summary P&amp;L'!$D$6-1)*12+'Summary P&amp;L'!$D$1-1):OFFSET(IS_Data!D652,0,(-2018+'Summary P&amp;L'!$D$6-1)*12+'Summary P&amp;L'!$D$2-1))</f>
        <v>0</v>
      </c>
      <c r="F652" s="91" t="str">
        <f>IFERROR(IF(VLOOKUP(IS_Data!B652,'Summary P&amp;L'!$Q$9:$S$15,3,FALSE)="Yes",IS_Data!B652,"No"),"No")</f>
        <v>No</v>
      </c>
    </row>
    <row r="653" spans="1:6" x14ac:dyDescent="0.5">
      <c r="A653">
        <f>+IS_Data!C653</f>
        <v>0</v>
      </c>
      <c r="B653" s="91" t="str">
        <f>IF(F653="No","",IF('Summary P&amp;L'!$F$4="Libs Rollup","Libs Rollup",F653))</f>
        <v/>
      </c>
      <c r="C653">
        <f>+IS_Data!A653</f>
        <v>0</v>
      </c>
      <c r="D653">
        <f ca="1">SUM(OFFSET(IS_Data!D653,0,(-2018+'Summary P&amp;L'!$D$6)*12+'Summary P&amp;L'!$D$1-1):OFFSET(IS_Data!D653,0,(-2018+'Summary P&amp;L'!$D$6)*12+'Summary P&amp;L'!$D$2-1))</f>
        <v>0</v>
      </c>
      <c r="E653">
        <f ca="1">SUM(OFFSET(IS_Data!D653,0,(-2018+'Summary P&amp;L'!$D$6-1)*12+'Summary P&amp;L'!$D$1-1):OFFSET(IS_Data!D653,0,(-2018+'Summary P&amp;L'!$D$6-1)*12+'Summary P&amp;L'!$D$2-1))</f>
        <v>0</v>
      </c>
      <c r="F653" s="91" t="str">
        <f>IFERROR(IF(VLOOKUP(IS_Data!B653,'Summary P&amp;L'!$Q$9:$S$15,3,FALSE)="Yes",IS_Data!B653,"No"),"No")</f>
        <v>No</v>
      </c>
    </row>
    <row r="654" spans="1:6" x14ac:dyDescent="0.5">
      <c r="A654">
        <f>+IS_Data!C654</f>
        <v>0</v>
      </c>
      <c r="B654" s="91" t="str">
        <f>IF(F654="No","",IF('Summary P&amp;L'!$F$4="Libs Rollup","Libs Rollup",F654))</f>
        <v/>
      </c>
      <c r="C654">
        <f>+IS_Data!A654</f>
        <v>0</v>
      </c>
      <c r="D654">
        <f ca="1">SUM(OFFSET(IS_Data!D654,0,(-2018+'Summary P&amp;L'!$D$6)*12+'Summary P&amp;L'!$D$1-1):OFFSET(IS_Data!D654,0,(-2018+'Summary P&amp;L'!$D$6)*12+'Summary P&amp;L'!$D$2-1))</f>
        <v>0</v>
      </c>
      <c r="E654">
        <f ca="1">SUM(OFFSET(IS_Data!D654,0,(-2018+'Summary P&amp;L'!$D$6-1)*12+'Summary P&amp;L'!$D$1-1):OFFSET(IS_Data!D654,0,(-2018+'Summary P&amp;L'!$D$6-1)*12+'Summary P&amp;L'!$D$2-1))</f>
        <v>0</v>
      </c>
      <c r="F654" s="91" t="str">
        <f>IFERROR(IF(VLOOKUP(IS_Data!B654,'Summary P&amp;L'!$Q$9:$S$15,3,FALSE)="Yes",IS_Data!B654,"No"),"No")</f>
        <v>No</v>
      </c>
    </row>
    <row r="655" spans="1:6" x14ac:dyDescent="0.5">
      <c r="A655">
        <f>+IS_Data!C655</f>
        <v>0</v>
      </c>
      <c r="B655" s="91" t="str">
        <f>IF(F655="No","",IF('Summary P&amp;L'!$F$4="Libs Rollup","Libs Rollup",F655))</f>
        <v/>
      </c>
      <c r="C655">
        <f>+IS_Data!A655</f>
        <v>0</v>
      </c>
      <c r="D655">
        <f ca="1">SUM(OFFSET(IS_Data!D655,0,(-2018+'Summary P&amp;L'!$D$6)*12+'Summary P&amp;L'!$D$1-1):OFFSET(IS_Data!D655,0,(-2018+'Summary P&amp;L'!$D$6)*12+'Summary P&amp;L'!$D$2-1))</f>
        <v>0</v>
      </c>
      <c r="E655">
        <f ca="1">SUM(OFFSET(IS_Data!D655,0,(-2018+'Summary P&amp;L'!$D$6-1)*12+'Summary P&amp;L'!$D$1-1):OFFSET(IS_Data!D655,0,(-2018+'Summary P&amp;L'!$D$6-1)*12+'Summary P&amp;L'!$D$2-1))</f>
        <v>0</v>
      </c>
      <c r="F655" s="91" t="str">
        <f>IFERROR(IF(VLOOKUP(IS_Data!B655,'Summary P&amp;L'!$Q$9:$S$15,3,FALSE)="Yes",IS_Data!B655,"No"),"No")</f>
        <v>No</v>
      </c>
    </row>
    <row r="656" spans="1:6" x14ac:dyDescent="0.5">
      <c r="A656">
        <f>+IS_Data!C656</f>
        <v>0</v>
      </c>
      <c r="B656" s="91" t="str">
        <f>IF(F656="No","",IF('Summary P&amp;L'!$F$4="Libs Rollup","Libs Rollup",F656))</f>
        <v/>
      </c>
      <c r="C656">
        <f>+IS_Data!A656</f>
        <v>0</v>
      </c>
      <c r="D656">
        <f ca="1">SUM(OFFSET(IS_Data!D656,0,(-2018+'Summary P&amp;L'!$D$6)*12+'Summary P&amp;L'!$D$1-1):OFFSET(IS_Data!D656,0,(-2018+'Summary P&amp;L'!$D$6)*12+'Summary P&amp;L'!$D$2-1))</f>
        <v>0</v>
      </c>
      <c r="E656">
        <f ca="1">SUM(OFFSET(IS_Data!D656,0,(-2018+'Summary P&amp;L'!$D$6-1)*12+'Summary P&amp;L'!$D$1-1):OFFSET(IS_Data!D656,0,(-2018+'Summary P&amp;L'!$D$6-1)*12+'Summary P&amp;L'!$D$2-1))</f>
        <v>0</v>
      </c>
      <c r="F656" s="91" t="str">
        <f>IFERROR(IF(VLOOKUP(IS_Data!B656,'Summary P&amp;L'!$Q$9:$S$15,3,FALSE)="Yes",IS_Data!B656,"No"),"No")</f>
        <v>No</v>
      </c>
    </row>
    <row r="657" spans="1:6" x14ac:dyDescent="0.5">
      <c r="A657">
        <f>+IS_Data!C657</f>
        <v>0</v>
      </c>
      <c r="B657" s="91" t="str">
        <f>IF(F657="No","",IF('Summary P&amp;L'!$F$4="Libs Rollup","Libs Rollup",F657))</f>
        <v/>
      </c>
      <c r="C657">
        <f>+IS_Data!A657</f>
        <v>0</v>
      </c>
      <c r="D657">
        <f ca="1">SUM(OFFSET(IS_Data!D657,0,(-2018+'Summary P&amp;L'!$D$6)*12+'Summary P&amp;L'!$D$1-1):OFFSET(IS_Data!D657,0,(-2018+'Summary P&amp;L'!$D$6)*12+'Summary P&amp;L'!$D$2-1))</f>
        <v>0</v>
      </c>
      <c r="E657">
        <f ca="1">SUM(OFFSET(IS_Data!D657,0,(-2018+'Summary P&amp;L'!$D$6-1)*12+'Summary P&amp;L'!$D$1-1):OFFSET(IS_Data!D657,0,(-2018+'Summary P&amp;L'!$D$6-1)*12+'Summary P&amp;L'!$D$2-1))</f>
        <v>0</v>
      </c>
      <c r="F657" s="91" t="str">
        <f>IFERROR(IF(VLOOKUP(IS_Data!B657,'Summary P&amp;L'!$Q$9:$S$15,3,FALSE)="Yes",IS_Data!B657,"No"),"No")</f>
        <v>No</v>
      </c>
    </row>
    <row r="658" spans="1:6" x14ac:dyDescent="0.5">
      <c r="A658">
        <f>+IS_Data!C658</f>
        <v>0</v>
      </c>
      <c r="B658" s="91" t="str">
        <f>IF(F658="No","",IF('Summary P&amp;L'!$F$4="Libs Rollup","Libs Rollup",F658))</f>
        <v/>
      </c>
      <c r="C658">
        <f>+IS_Data!A658</f>
        <v>0</v>
      </c>
      <c r="D658">
        <f ca="1">SUM(OFFSET(IS_Data!D658,0,(-2018+'Summary P&amp;L'!$D$6)*12+'Summary P&amp;L'!$D$1-1):OFFSET(IS_Data!D658,0,(-2018+'Summary P&amp;L'!$D$6)*12+'Summary P&amp;L'!$D$2-1))</f>
        <v>0</v>
      </c>
      <c r="E658">
        <f ca="1">SUM(OFFSET(IS_Data!D658,0,(-2018+'Summary P&amp;L'!$D$6-1)*12+'Summary P&amp;L'!$D$1-1):OFFSET(IS_Data!D658,0,(-2018+'Summary P&amp;L'!$D$6-1)*12+'Summary P&amp;L'!$D$2-1))</f>
        <v>0</v>
      </c>
      <c r="F658" s="91" t="str">
        <f>IFERROR(IF(VLOOKUP(IS_Data!B658,'Summary P&amp;L'!$Q$9:$S$15,3,FALSE)="Yes",IS_Data!B658,"No"),"No")</f>
        <v>No</v>
      </c>
    </row>
    <row r="659" spans="1:6" x14ac:dyDescent="0.5">
      <c r="A659">
        <f>+IS_Data!C659</f>
        <v>0</v>
      </c>
      <c r="B659" s="91" t="str">
        <f>IF(F659="No","",IF('Summary P&amp;L'!$F$4="Libs Rollup","Libs Rollup",F659))</f>
        <v/>
      </c>
      <c r="C659">
        <f>+IS_Data!A659</f>
        <v>0</v>
      </c>
      <c r="D659">
        <f ca="1">SUM(OFFSET(IS_Data!D659,0,(-2018+'Summary P&amp;L'!$D$6)*12+'Summary P&amp;L'!$D$1-1):OFFSET(IS_Data!D659,0,(-2018+'Summary P&amp;L'!$D$6)*12+'Summary P&amp;L'!$D$2-1))</f>
        <v>0</v>
      </c>
      <c r="E659">
        <f ca="1">SUM(OFFSET(IS_Data!D659,0,(-2018+'Summary P&amp;L'!$D$6-1)*12+'Summary P&amp;L'!$D$1-1):OFFSET(IS_Data!D659,0,(-2018+'Summary P&amp;L'!$D$6-1)*12+'Summary P&amp;L'!$D$2-1))</f>
        <v>0</v>
      </c>
      <c r="F659" s="91" t="str">
        <f>IFERROR(IF(VLOOKUP(IS_Data!B659,'Summary P&amp;L'!$Q$9:$S$15,3,FALSE)="Yes",IS_Data!B659,"No"),"No")</f>
        <v>No</v>
      </c>
    </row>
    <row r="660" spans="1:6" x14ac:dyDescent="0.5">
      <c r="A660">
        <f>+IS_Data!C660</f>
        <v>0</v>
      </c>
      <c r="B660" s="91" t="str">
        <f>IF(F660="No","",IF('Summary P&amp;L'!$F$4="Libs Rollup","Libs Rollup",F660))</f>
        <v/>
      </c>
      <c r="C660">
        <f>+IS_Data!A660</f>
        <v>0</v>
      </c>
      <c r="D660">
        <f ca="1">SUM(OFFSET(IS_Data!D660,0,(-2018+'Summary P&amp;L'!$D$6)*12+'Summary P&amp;L'!$D$1-1):OFFSET(IS_Data!D660,0,(-2018+'Summary P&amp;L'!$D$6)*12+'Summary P&amp;L'!$D$2-1))</f>
        <v>0</v>
      </c>
      <c r="E660">
        <f ca="1">SUM(OFFSET(IS_Data!D660,0,(-2018+'Summary P&amp;L'!$D$6-1)*12+'Summary P&amp;L'!$D$1-1):OFFSET(IS_Data!D660,0,(-2018+'Summary P&amp;L'!$D$6-1)*12+'Summary P&amp;L'!$D$2-1))</f>
        <v>0</v>
      </c>
      <c r="F660" s="91" t="str">
        <f>IFERROR(IF(VLOOKUP(IS_Data!B660,'Summary P&amp;L'!$Q$9:$S$15,3,FALSE)="Yes",IS_Data!B660,"No"),"No")</f>
        <v>No</v>
      </c>
    </row>
    <row r="661" spans="1:6" x14ac:dyDescent="0.5">
      <c r="A661">
        <f>+IS_Data!C661</f>
        <v>0</v>
      </c>
      <c r="B661" s="91" t="str">
        <f>IF(F661="No","",IF('Summary P&amp;L'!$F$4="Libs Rollup","Libs Rollup",F661))</f>
        <v/>
      </c>
      <c r="C661">
        <f>+IS_Data!A661</f>
        <v>0</v>
      </c>
      <c r="D661">
        <f ca="1">SUM(OFFSET(IS_Data!D661,0,(-2018+'Summary P&amp;L'!$D$6)*12+'Summary P&amp;L'!$D$1-1):OFFSET(IS_Data!D661,0,(-2018+'Summary P&amp;L'!$D$6)*12+'Summary P&amp;L'!$D$2-1))</f>
        <v>0</v>
      </c>
      <c r="E661">
        <f ca="1">SUM(OFFSET(IS_Data!D661,0,(-2018+'Summary P&amp;L'!$D$6-1)*12+'Summary P&amp;L'!$D$1-1):OFFSET(IS_Data!D661,0,(-2018+'Summary P&amp;L'!$D$6-1)*12+'Summary P&amp;L'!$D$2-1))</f>
        <v>0</v>
      </c>
      <c r="F661" s="91" t="str">
        <f>IFERROR(IF(VLOOKUP(IS_Data!B661,'Summary P&amp;L'!$Q$9:$S$15,3,FALSE)="Yes",IS_Data!B661,"No"),"No")</f>
        <v>No</v>
      </c>
    </row>
    <row r="662" spans="1:6" x14ac:dyDescent="0.5">
      <c r="A662">
        <f>+IS_Data!C662</f>
        <v>0</v>
      </c>
      <c r="B662" s="91" t="str">
        <f>IF(F662="No","",IF('Summary P&amp;L'!$F$4="Libs Rollup","Libs Rollup",F662))</f>
        <v/>
      </c>
      <c r="C662">
        <f>+IS_Data!A662</f>
        <v>0</v>
      </c>
      <c r="D662">
        <f ca="1">SUM(OFFSET(IS_Data!D662,0,(-2018+'Summary P&amp;L'!$D$6)*12+'Summary P&amp;L'!$D$1-1):OFFSET(IS_Data!D662,0,(-2018+'Summary P&amp;L'!$D$6)*12+'Summary P&amp;L'!$D$2-1))</f>
        <v>0</v>
      </c>
      <c r="E662">
        <f ca="1">SUM(OFFSET(IS_Data!D662,0,(-2018+'Summary P&amp;L'!$D$6-1)*12+'Summary P&amp;L'!$D$1-1):OFFSET(IS_Data!D662,0,(-2018+'Summary P&amp;L'!$D$6-1)*12+'Summary P&amp;L'!$D$2-1))</f>
        <v>0</v>
      </c>
      <c r="F662" s="91" t="str">
        <f>IFERROR(IF(VLOOKUP(IS_Data!B662,'Summary P&amp;L'!$Q$9:$S$15,3,FALSE)="Yes",IS_Data!B662,"No"),"No")</f>
        <v>No</v>
      </c>
    </row>
    <row r="663" spans="1:6" x14ac:dyDescent="0.5">
      <c r="A663">
        <f>+IS_Data!C663</f>
        <v>0</v>
      </c>
      <c r="B663" s="91" t="str">
        <f>IF(F663="No","",IF('Summary P&amp;L'!$F$4="Libs Rollup","Libs Rollup",F663))</f>
        <v/>
      </c>
      <c r="C663">
        <f>+IS_Data!A663</f>
        <v>0</v>
      </c>
      <c r="D663">
        <f ca="1">SUM(OFFSET(IS_Data!D663,0,(-2018+'Summary P&amp;L'!$D$6)*12+'Summary P&amp;L'!$D$1-1):OFFSET(IS_Data!D663,0,(-2018+'Summary P&amp;L'!$D$6)*12+'Summary P&amp;L'!$D$2-1))</f>
        <v>0</v>
      </c>
      <c r="E663">
        <f ca="1">SUM(OFFSET(IS_Data!D663,0,(-2018+'Summary P&amp;L'!$D$6-1)*12+'Summary P&amp;L'!$D$1-1):OFFSET(IS_Data!D663,0,(-2018+'Summary P&amp;L'!$D$6-1)*12+'Summary P&amp;L'!$D$2-1))</f>
        <v>0</v>
      </c>
      <c r="F663" s="91" t="str">
        <f>IFERROR(IF(VLOOKUP(IS_Data!B663,'Summary P&amp;L'!$Q$9:$S$15,3,FALSE)="Yes",IS_Data!B663,"No"),"No")</f>
        <v>No</v>
      </c>
    </row>
    <row r="664" spans="1:6" x14ac:dyDescent="0.5">
      <c r="A664">
        <f>+IS_Data!C664</f>
        <v>0</v>
      </c>
      <c r="B664" s="91" t="str">
        <f>IF(F664="No","",IF('Summary P&amp;L'!$F$4="Libs Rollup","Libs Rollup",F664))</f>
        <v/>
      </c>
      <c r="C664">
        <f>+IS_Data!A664</f>
        <v>0</v>
      </c>
      <c r="D664">
        <f ca="1">SUM(OFFSET(IS_Data!D664,0,(-2018+'Summary P&amp;L'!$D$6)*12+'Summary P&amp;L'!$D$1-1):OFFSET(IS_Data!D664,0,(-2018+'Summary P&amp;L'!$D$6)*12+'Summary P&amp;L'!$D$2-1))</f>
        <v>0</v>
      </c>
      <c r="E664">
        <f ca="1">SUM(OFFSET(IS_Data!D664,0,(-2018+'Summary P&amp;L'!$D$6-1)*12+'Summary P&amp;L'!$D$1-1):OFFSET(IS_Data!D664,0,(-2018+'Summary P&amp;L'!$D$6-1)*12+'Summary P&amp;L'!$D$2-1))</f>
        <v>0</v>
      </c>
      <c r="F664" s="91" t="str">
        <f>IFERROR(IF(VLOOKUP(IS_Data!B664,'Summary P&amp;L'!$Q$9:$S$15,3,FALSE)="Yes",IS_Data!B664,"No"),"No")</f>
        <v>No</v>
      </c>
    </row>
    <row r="665" spans="1:6" x14ac:dyDescent="0.5">
      <c r="A665">
        <f>+IS_Data!C665</f>
        <v>0</v>
      </c>
      <c r="B665" s="91" t="str">
        <f>IF(F665="No","",IF('Summary P&amp;L'!$F$4="Libs Rollup","Libs Rollup",F665))</f>
        <v/>
      </c>
      <c r="C665">
        <f>+IS_Data!A665</f>
        <v>0</v>
      </c>
      <c r="D665">
        <f ca="1">SUM(OFFSET(IS_Data!D665,0,(-2018+'Summary P&amp;L'!$D$6)*12+'Summary P&amp;L'!$D$1-1):OFFSET(IS_Data!D665,0,(-2018+'Summary P&amp;L'!$D$6)*12+'Summary P&amp;L'!$D$2-1))</f>
        <v>0</v>
      </c>
      <c r="E665">
        <f ca="1">SUM(OFFSET(IS_Data!D665,0,(-2018+'Summary P&amp;L'!$D$6-1)*12+'Summary P&amp;L'!$D$1-1):OFFSET(IS_Data!D665,0,(-2018+'Summary P&amp;L'!$D$6-1)*12+'Summary P&amp;L'!$D$2-1))</f>
        <v>0</v>
      </c>
      <c r="F665" s="91" t="str">
        <f>IFERROR(IF(VLOOKUP(IS_Data!B665,'Summary P&amp;L'!$Q$9:$S$15,3,FALSE)="Yes",IS_Data!B665,"No"),"No")</f>
        <v>No</v>
      </c>
    </row>
    <row r="666" spans="1:6" x14ac:dyDescent="0.5">
      <c r="A666">
        <f>+IS_Data!C666</f>
        <v>0</v>
      </c>
      <c r="B666" s="91" t="str">
        <f>IF(F666="No","",IF('Summary P&amp;L'!$F$4="Libs Rollup","Libs Rollup",F666))</f>
        <v/>
      </c>
      <c r="C666">
        <f>+IS_Data!A666</f>
        <v>0</v>
      </c>
      <c r="D666">
        <f ca="1">SUM(OFFSET(IS_Data!D666,0,(-2018+'Summary P&amp;L'!$D$6)*12+'Summary P&amp;L'!$D$1-1):OFFSET(IS_Data!D666,0,(-2018+'Summary P&amp;L'!$D$6)*12+'Summary P&amp;L'!$D$2-1))</f>
        <v>0</v>
      </c>
      <c r="E666">
        <f ca="1">SUM(OFFSET(IS_Data!D666,0,(-2018+'Summary P&amp;L'!$D$6-1)*12+'Summary P&amp;L'!$D$1-1):OFFSET(IS_Data!D666,0,(-2018+'Summary P&amp;L'!$D$6-1)*12+'Summary P&amp;L'!$D$2-1))</f>
        <v>0</v>
      </c>
      <c r="F666" s="91" t="str">
        <f>IFERROR(IF(VLOOKUP(IS_Data!B666,'Summary P&amp;L'!$Q$9:$S$15,3,FALSE)="Yes",IS_Data!B666,"No"),"No")</f>
        <v>No</v>
      </c>
    </row>
    <row r="667" spans="1:6" x14ac:dyDescent="0.5">
      <c r="A667">
        <f>+IS_Data!C667</f>
        <v>0</v>
      </c>
      <c r="B667" s="91" t="str">
        <f>IF(F667="No","",IF('Summary P&amp;L'!$F$4="Libs Rollup","Libs Rollup",F667))</f>
        <v/>
      </c>
      <c r="C667">
        <f>+IS_Data!A667</f>
        <v>0</v>
      </c>
      <c r="D667">
        <f ca="1">SUM(OFFSET(IS_Data!D667,0,(-2018+'Summary P&amp;L'!$D$6)*12+'Summary P&amp;L'!$D$1-1):OFFSET(IS_Data!D667,0,(-2018+'Summary P&amp;L'!$D$6)*12+'Summary P&amp;L'!$D$2-1))</f>
        <v>0</v>
      </c>
      <c r="E667">
        <f ca="1">SUM(OFFSET(IS_Data!D667,0,(-2018+'Summary P&amp;L'!$D$6-1)*12+'Summary P&amp;L'!$D$1-1):OFFSET(IS_Data!D667,0,(-2018+'Summary P&amp;L'!$D$6-1)*12+'Summary P&amp;L'!$D$2-1))</f>
        <v>0</v>
      </c>
      <c r="F667" s="91" t="str">
        <f>IFERROR(IF(VLOOKUP(IS_Data!B667,'Summary P&amp;L'!$Q$9:$S$15,3,FALSE)="Yes",IS_Data!B667,"No"),"No")</f>
        <v>No</v>
      </c>
    </row>
    <row r="668" spans="1:6" x14ac:dyDescent="0.5">
      <c r="A668">
        <f>+IS_Data!C668</f>
        <v>0</v>
      </c>
      <c r="B668" s="91" t="str">
        <f>IF(F668="No","",IF('Summary P&amp;L'!$F$4="Libs Rollup","Libs Rollup",F668))</f>
        <v/>
      </c>
      <c r="C668">
        <f>+IS_Data!A668</f>
        <v>0</v>
      </c>
      <c r="D668">
        <f ca="1">SUM(OFFSET(IS_Data!D668,0,(-2018+'Summary P&amp;L'!$D$6)*12+'Summary P&amp;L'!$D$1-1):OFFSET(IS_Data!D668,0,(-2018+'Summary P&amp;L'!$D$6)*12+'Summary P&amp;L'!$D$2-1))</f>
        <v>0</v>
      </c>
      <c r="E668">
        <f ca="1">SUM(OFFSET(IS_Data!D668,0,(-2018+'Summary P&amp;L'!$D$6-1)*12+'Summary P&amp;L'!$D$1-1):OFFSET(IS_Data!D668,0,(-2018+'Summary P&amp;L'!$D$6-1)*12+'Summary P&amp;L'!$D$2-1))</f>
        <v>0</v>
      </c>
      <c r="F668" s="91" t="str">
        <f>IFERROR(IF(VLOOKUP(IS_Data!B668,'Summary P&amp;L'!$Q$9:$S$15,3,FALSE)="Yes",IS_Data!B668,"No"),"No")</f>
        <v>No</v>
      </c>
    </row>
    <row r="669" spans="1:6" x14ac:dyDescent="0.5">
      <c r="A669">
        <f>+IS_Data!C669</f>
        <v>0</v>
      </c>
      <c r="B669" s="91" t="str">
        <f>IF(F669="No","",IF('Summary P&amp;L'!$F$4="Libs Rollup","Libs Rollup",F669))</f>
        <v/>
      </c>
      <c r="C669">
        <f>+IS_Data!A669</f>
        <v>0</v>
      </c>
      <c r="D669">
        <f ca="1">SUM(OFFSET(IS_Data!D669,0,(-2018+'Summary P&amp;L'!$D$6)*12+'Summary P&amp;L'!$D$1-1):OFFSET(IS_Data!D669,0,(-2018+'Summary P&amp;L'!$D$6)*12+'Summary P&amp;L'!$D$2-1))</f>
        <v>0</v>
      </c>
      <c r="E669">
        <f ca="1">SUM(OFFSET(IS_Data!D669,0,(-2018+'Summary P&amp;L'!$D$6-1)*12+'Summary P&amp;L'!$D$1-1):OFFSET(IS_Data!D669,0,(-2018+'Summary P&amp;L'!$D$6-1)*12+'Summary P&amp;L'!$D$2-1))</f>
        <v>0</v>
      </c>
      <c r="F669" s="91" t="str">
        <f>IFERROR(IF(VLOOKUP(IS_Data!B669,'Summary P&amp;L'!$Q$9:$S$15,3,FALSE)="Yes",IS_Data!B669,"No"),"No")</f>
        <v>No</v>
      </c>
    </row>
    <row r="670" spans="1:6" x14ac:dyDescent="0.5">
      <c r="A670">
        <f>+IS_Data!C670</f>
        <v>0</v>
      </c>
      <c r="B670" s="91" t="str">
        <f>IF(F670="No","",IF('Summary P&amp;L'!$F$4="Libs Rollup","Libs Rollup",F670))</f>
        <v/>
      </c>
      <c r="C670">
        <f>+IS_Data!A670</f>
        <v>0</v>
      </c>
      <c r="D670">
        <f ca="1">SUM(OFFSET(IS_Data!D670,0,(-2018+'Summary P&amp;L'!$D$6)*12+'Summary P&amp;L'!$D$1-1):OFFSET(IS_Data!D670,0,(-2018+'Summary P&amp;L'!$D$6)*12+'Summary P&amp;L'!$D$2-1))</f>
        <v>0</v>
      </c>
      <c r="E670">
        <f ca="1">SUM(OFFSET(IS_Data!D670,0,(-2018+'Summary P&amp;L'!$D$6-1)*12+'Summary P&amp;L'!$D$1-1):OFFSET(IS_Data!D670,0,(-2018+'Summary P&amp;L'!$D$6-1)*12+'Summary P&amp;L'!$D$2-1))</f>
        <v>0</v>
      </c>
      <c r="F670" s="91" t="str">
        <f>IFERROR(IF(VLOOKUP(IS_Data!B670,'Summary P&amp;L'!$Q$9:$S$15,3,FALSE)="Yes",IS_Data!B670,"No"),"No")</f>
        <v>No</v>
      </c>
    </row>
    <row r="671" spans="1:6" x14ac:dyDescent="0.5">
      <c r="A671">
        <f>+IS_Data!C671</f>
        <v>0</v>
      </c>
      <c r="B671" s="91" t="str">
        <f>IF(F671="No","",IF('Summary P&amp;L'!$F$4="Libs Rollup","Libs Rollup",F671))</f>
        <v/>
      </c>
      <c r="C671">
        <f>+IS_Data!A671</f>
        <v>0</v>
      </c>
      <c r="D671">
        <f ca="1">SUM(OFFSET(IS_Data!D671,0,(-2018+'Summary P&amp;L'!$D$6)*12+'Summary P&amp;L'!$D$1-1):OFFSET(IS_Data!D671,0,(-2018+'Summary P&amp;L'!$D$6)*12+'Summary P&amp;L'!$D$2-1))</f>
        <v>0</v>
      </c>
      <c r="E671">
        <f ca="1">SUM(OFFSET(IS_Data!D671,0,(-2018+'Summary P&amp;L'!$D$6-1)*12+'Summary P&amp;L'!$D$1-1):OFFSET(IS_Data!D671,0,(-2018+'Summary P&amp;L'!$D$6-1)*12+'Summary P&amp;L'!$D$2-1))</f>
        <v>0</v>
      </c>
      <c r="F671" s="91" t="str">
        <f>IFERROR(IF(VLOOKUP(IS_Data!B671,'Summary P&amp;L'!$Q$9:$S$15,3,FALSE)="Yes",IS_Data!B671,"No"),"No")</f>
        <v>No</v>
      </c>
    </row>
    <row r="672" spans="1:6" x14ac:dyDescent="0.5">
      <c r="A672">
        <f>+IS_Data!C672</f>
        <v>0</v>
      </c>
      <c r="B672" s="91" t="str">
        <f>IF(F672="No","",IF('Summary P&amp;L'!$F$4="Libs Rollup","Libs Rollup",F672))</f>
        <v/>
      </c>
      <c r="C672">
        <f>+IS_Data!A672</f>
        <v>0</v>
      </c>
      <c r="D672">
        <f ca="1">SUM(OFFSET(IS_Data!D672,0,(-2018+'Summary P&amp;L'!$D$6)*12+'Summary P&amp;L'!$D$1-1):OFFSET(IS_Data!D672,0,(-2018+'Summary P&amp;L'!$D$6)*12+'Summary P&amp;L'!$D$2-1))</f>
        <v>0</v>
      </c>
      <c r="E672">
        <f ca="1">SUM(OFFSET(IS_Data!D672,0,(-2018+'Summary P&amp;L'!$D$6-1)*12+'Summary P&amp;L'!$D$1-1):OFFSET(IS_Data!D672,0,(-2018+'Summary P&amp;L'!$D$6-1)*12+'Summary P&amp;L'!$D$2-1))</f>
        <v>0</v>
      </c>
      <c r="F672" s="91" t="str">
        <f>IFERROR(IF(VLOOKUP(IS_Data!B672,'Summary P&amp;L'!$Q$9:$S$15,3,FALSE)="Yes",IS_Data!B672,"No"),"No")</f>
        <v>No</v>
      </c>
    </row>
    <row r="673" spans="1:6" x14ac:dyDescent="0.5">
      <c r="A673">
        <f>+IS_Data!C673</f>
        <v>0</v>
      </c>
      <c r="B673" s="91" t="str">
        <f>IF(F673="No","",IF('Summary P&amp;L'!$F$4="Libs Rollup","Libs Rollup",F673))</f>
        <v/>
      </c>
      <c r="C673">
        <f>+IS_Data!A673</f>
        <v>0</v>
      </c>
      <c r="D673">
        <f ca="1">SUM(OFFSET(IS_Data!D673,0,(-2018+'Summary P&amp;L'!$D$6)*12+'Summary P&amp;L'!$D$1-1):OFFSET(IS_Data!D673,0,(-2018+'Summary P&amp;L'!$D$6)*12+'Summary P&amp;L'!$D$2-1))</f>
        <v>0</v>
      </c>
      <c r="E673">
        <f ca="1">SUM(OFFSET(IS_Data!D673,0,(-2018+'Summary P&amp;L'!$D$6-1)*12+'Summary P&amp;L'!$D$1-1):OFFSET(IS_Data!D673,0,(-2018+'Summary P&amp;L'!$D$6-1)*12+'Summary P&amp;L'!$D$2-1))</f>
        <v>0</v>
      </c>
      <c r="F673" s="91" t="str">
        <f>IFERROR(IF(VLOOKUP(IS_Data!B673,'Summary P&amp;L'!$Q$9:$S$15,3,FALSE)="Yes",IS_Data!B673,"No"),"No")</f>
        <v>No</v>
      </c>
    </row>
    <row r="674" spans="1:6" x14ac:dyDescent="0.5">
      <c r="A674">
        <f>+IS_Data!C674</f>
        <v>0</v>
      </c>
      <c r="B674" s="91" t="str">
        <f>IF(F674="No","",IF('Summary P&amp;L'!$F$4="Libs Rollup","Libs Rollup",F674))</f>
        <v/>
      </c>
      <c r="C674">
        <f>+IS_Data!A674</f>
        <v>0</v>
      </c>
      <c r="D674">
        <f ca="1">SUM(OFFSET(IS_Data!D674,0,(-2018+'Summary P&amp;L'!$D$6)*12+'Summary P&amp;L'!$D$1-1):OFFSET(IS_Data!D674,0,(-2018+'Summary P&amp;L'!$D$6)*12+'Summary P&amp;L'!$D$2-1))</f>
        <v>0</v>
      </c>
      <c r="E674">
        <f ca="1">SUM(OFFSET(IS_Data!D674,0,(-2018+'Summary P&amp;L'!$D$6-1)*12+'Summary P&amp;L'!$D$1-1):OFFSET(IS_Data!D674,0,(-2018+'Summary P&amp;L'!$D$6-1)*12+'Summary P&amp;L'!$D$2-1))</f>
        <v>0</v>
      </c>
      <c r="F674" s="91" t="str">
        <f>IFERROR(IF(VLOOKUP(IS_Data!B674,'Summary P&amp;L'!$Q$9:$S$15,3,FALSE)="Yes",IS_Data!B674,"No"),"No")</f>
        <v>No</v>
      </c>
    </row>
    <row r="675" spans="1:6" x14ac:dyDescent="0.5">
      <c r="A675">
        <f>+IS_Data!C675</f>
        <v>0</v>
      </c>
      <c r="B675" s="91" t="str">
        <f>IF(F675="No","",IF('Summary P&amp;L'!$F$4="Libs Rollup","Libs Rollup",F675))</f>
        <v/>
      </c>
      <c r="C675">
        <f>+IS_Data!A675</f>
        <v>0</v>
      </c>
      <c r="D675">
        <f ca="1">SUM(OFFSET(IS_Data!D675,0,(-2018+'Summary P&amp;L'!$D$6)*12+'Summary P&amp;L'!$D$1-1):OFFSET(IS_Data!D675,0,(-2018+'Summary P&amp;L'!$D$6)*12+'Summary P&amp;L'!$D$2-1))</f>
        <v>0</v>
      </c>
      <c r="E675">
        <f ca="1">SUM(OFFSET(IS_Data!D675,0,(-2018+'Summary P&amp;L'!$D$6-1)*12+'Summary P&amp;L'!$D$1-1):OFFSET(IS_Data!D675,0,(-2018+'Summary P&amp;L'!$D$6-1)*12+'Summary P&amp;L'!$D$2-1))</f>
        <v>0</v>
      </c>
      <c r="F675" s="91" t="str">
        <f>IFERROR(IF(VLOOKUP(IS_Data!B675,'Summary P&amp;L'!$Q$9:$S$15,3,FALSE)="Yes",IS_Data!B675,"No"),"No")</f>
        <v>No</v>
      </c>
    </row>
    <row r="676" spans="1:6" x14ac:dyDescent="0.5">
      <c r="A676">
        <f>+IS_Data!C676</f>
        <v>0</v>
      </c>
      <c r="B676" s="91" t="str">
        <f>IF(F676="No","",IF('Summary P&amp;L'!$F$4="Libs Rollup","Libs Rollup",F676))</f>
        <v/>
      </c>
      <c r="C676">
        <f>+IS_Data!A676</f>
        <v>0</v>
      </c>
      <c r="D676">
        <f ca="1">SUM(OFFSET(IS_Data!D676,0,(-2018+'Summary P&amp;L'!$D$6)*12+'Summary P&amp;L'!$D$1-1):OFFSET(IS_Data!D676,0,(-2018+'Summary P&amp;L'!$D$6)*12+'Summary P&amp;L'!$D$2-1))</f>
        <v>0</v>
      </c>
      <c r="E676">
        <f ca="1">SUM(OFFSET(IS_Data!D676,0,(-2018+'Summary P&amp;L'!$D$6-1)*12+'Summary P&amp;L'!$D$1-1):OFFSET(IS_Data!D676,0,(-2018+'Summary P&amp;L'!$D$6-1)*12+'Summary P&amp;L'!$D$2-1))</f>
        <v>0</v>
      </c>
      <c r="F676" s="91" t="str">
        <f>IFERROR(IF(VLOOKUP(IS_Data!B676,'Summary P&amp;L'!$Q$9:$S$15,3,FALSE)="Yes",IS_Data!B676,"No"),"No")</f>
        <v>No</v>
      </c>
    </row>
    <row r="677" spans="1:6" x14ac:dyDescent="0.5">
      <c r="A677">
        <f>+IS_Data!C677</f>
        <v>0</v>
      </c>
      <c r="B677" s="91" t="str">
        <f>IF(F677="No","",IF('Summary P&amp;L'!$F$4="Libs Rollup","Libs Rollup",F677))</f>
        <v/>
      </c>
      <c r="C677">
        <f>+IS_Data!A677</f>
        <v>0</v>
      </c>
      <c r="D677">
        <f ca="1">SUM(OFFSET(IS_Data!D677,0,(-2018+'Summary P&amp;L'!$D$6)*12+'Summary P&amp;L'!$D$1-1):OFFSET(IS_Data!D677,0,(-2018+'Summary P&amp;L'!$D$6)*12+'Summary P&amp;L'!$D$2-1))</f>
        <v>0</v>
      </c>
      <c r="E677">
        <f ca="1">SUM(OFFSET(IS_Data!D677,0,(-2018+'Summary P&amp;L'!$D$6-1)*12+'Summary P&amp;L'!$D$1-1):OFFSET(IS_Data!D677,0,(-2018+'Summary P&amp;L'!$D$6-1)*12+'Summary P&amp;L'!$D$2-1))</f>
        <v>0</v>
      </c>
      <c r="F677" s="91" t="str">
        <f>IFERROR(IF(VLOOKUP(IS_Data!B677,'Summary P&amp;L'!$Q$9:$S$15,3,FALSE)="Yes",IS_Data!B677,"No"),"No")</f>
        <v>No</v>
      </c>
    </row>
    <row r="678" spans="1:6" x14ac:dyDescent="0.5">
      <c r="A678">
        <f>+IS_Data!C678</f>
        <v>0</v>
      </c>
      <c r="B678" s="91" t="str">
        <f>IF(F678="No","",IF('Summary P&amp;L'!$F$4="Libs Rollup","Libs Rollup",F678))</f>
        <v/>
      </c>
      <c r="C678">
        <f>+IS_Data!A678</f>
        <v>0</v>
      </c>
      <c r="D678">
        <f ca="1">SUM(OFFSET(IS_Data!D678,0,(-2018+'Summary P&amp;L'!$D$6)*12+'Summary P&amp;L'!$D$1-1):OFFSET(IS_Data!D678,0,(-2018+'Summary P&amp;L'!$D$6)*12+'Summary P&amp;L'!$D$2-1))</f>
        <v>0</v>
      </c>
      <c r="E678">
        <f ca="1">SUM(OFFSET(IS_Data!D678,0,(-2018+'Summary P&amp;L'!$D$6-1)*12+'Summary P&amp;L'!$D$1-1):OFFSET(IS_Data!D678,0,(-2018+'Summary P&amp;L'!$D$6-1)*12+'Summary P&amp;L'!$D$2-1))</f>
        <v>0</v>
      </c>
      <c r="F678" s="91" t="str">
        <f>IFERROR(IF(VLOOKUP(IS_Data!B678,'Summary P&amp;L'!$Q$9:$S$15,3,FALSE)="Yes",IS_Data!B678,"No"),"No")</f>
        <v>No</v>
      </c>
    </row>
    <row r="679" spans="1:6" x14ac:dyDescent="0.5">
      <c r="A679">
        <f>+IS_Data!C679</f>
        <v>0</v>
      </c>
      <c r="B679" s="91" t="str">
        <f>IF(F679="No","",IF('Summary P&amp;L'!$F$4="Libs Rollup","Libs Rollup",F679))</f>
        <v/>
      </c>
      <c r="C679">
        <f>+IS_Data!A679</f>
        <v>0</v>
      </c>
      <c r="D679">
        <f ca="1">SUM(OFFSET(IS_Data!D679,0,(-2018+'Summary P&amp;L'!$D$6)*12+'Summary P&amp;L'!$D$1-1):OFFSET(IS_Data!D679,0,(-2018+'Summary P&amp;L'!$D$6)*12+'Summary P&amp;L'!$D$2-1))</f>
        <v>0</v>
      </c>
      <c r="E679">
        <f ca="1">SUM(OFFSET(IS_Data!D679,0,(-2018+'Summary P&amp;L'!$D$6-1)*12+'Summary P&amp;L'!$D$1-1):OFFSET(IS_Data!D679,0,(-2018+'Summary P&amp;L'!$D$6-1)*12+'Summary P&amp;L'!$D$2-1))</f>
        <v>0</v>
      </c>
      <c r="F679" s="91" t="str">
        <f>IFERROR(IF(VLOOKUP(IS_Data!B679,'Summary P&amp;L'!$Q$9:$S$15,3,FALSE)="Yes",IS_Data!B679,"No"),"No")</f>
        <v>No</v>
      </c>
    </row>
    <row r="680" spans="1:6" x14ac:dyDescent="0.5">
      <c r="A680">
        <f>+IS_Data!C680</f>
        <v>0</v>
      </c>
      <c r="B680" s="91" t="str">
        <f>IF(F680="No","",IF('Summary P&amp;L'!$F$4="Libs Rollup","Libs Rollup",F680))</f>
        <v/>
      </c>
      <c r="C680">
        <f>+IS_Data!A680</f>
        <v>0</v>
      </c>
      <c r="D680">
        <f ca="1">SUM(OFFSET(IS_Data!D680,0,(-2018+'Summary P&amp;L'!$D$6)*12+'Summary P&amp;L'!$D$1-1):OFFSET(IS_Data!D680,0,(-2018+'Summary P&amp;L'!$D$6)*12+'Summary P&amp;L'!$D$2-1))</f>
        <v>0</v>
      </c>
      <c r="E680">
        <f ca="1">SUM(OFFSET(IS_Data!D680,0,(-2018+'Summary P&amp;L'!$D$6-1)*12+'Summary P&amp;L'!$D$1-1):OFFSET(IS_Data!D680,0,(-2018+'Summary P&amp;L'!$D$6-1)*12+'Summary P&amp;L'!$D$2-1))</f>
        <v>0</v>
      </c>
      <c r="F680" s="91" t="str">
        <f>IFERROR(IF(VLOOKUP(IS_Data!B680,'Summary P&amp;L'!$Q$9:$S$15,3,FALSE)="Yes",IS_Data!B680,"No"),"No")</f>
        <v>No</v>
      </c>
    </row>
    <row r="681" spans="1:6" x14ac:dyDescent="0.5">
      <c r="A681">
        <f>+IS_Data!C681</f>
        <v>0</v>
      </c>
      <c r="B681" s="91" t="str">
        <f>IF(F681="No","",IF('Summary P&amp;L'!$F$4="Libs Rollup","Libs Rollup",F681))</f>
        <v/>
      </c>
      <c r="C681">
        <f>+IS_Data!A681</f>
        <v>0</v>
      </c>
      <c r="D681">
        <f ca="1">SUM(OFFSET(IS_Data!D681,0,(-2018+'Summary P&amp;L'!$D$6)*12+'Summary P&amp;L'!$D$1-1):OFFSET(IS_Data!D681,0,(-2018+'Summary P&amp;L'!$D$6)*12+'Summary P&amp;L'!$D$2-1))</f>
        <v>0</v>
      </c>
      <c r="E681">
        <f ca="1">SUM(OFFSET(IS_Data!D681,0,(-2018+'Summary P&amp;L'!$D$6-1)*12+'Summary P&amp;L'!$D$1-1):OFFSET(IS_Data!D681,0,(-2018+'Summary P&amp;L'!$D$6-1)*12+'Summary P&amp;L'!$D$2-1))</f>
        <v>0</v>
      </c>
      <c r="F681" s="91" t="str">
        <f>IFERROR(IF(VLOOKUP(IS_Data!B681,'Summary P&amp;L'!$Q$9:$S$15,3,FALSE)="Yes",IS_Data!B681,"No"),"No")</f>
        <v>No</v>
      </c>
    </row>
    <row r="682" spans="1:6" x14ac:dyDescent="0.5">
      <c r="A682">
        <f>+IS_Data!C682</f>
        <v>0</v>
      </c>
      <c r="B682" s="91" t="str">
        <f>IF(F682="No","",IF('Summary P&amp;L'!$F$4="Libs Rollup","Libs Rollup",F682))</f>
        <v/>
      </c>
      <c r="C682">
        <f>+IS_Data!A682</f>
        <v>0</v>
      </c>
      <c r="D682">
        <f ca="1">SUM(OFFSET(IS_Data!D682,0,(-2018+'Summary P&amp;L'!$D$6)*12+'Summary P&amp;L'!$D$1-1):OFFSET(IS_Data!D682,0,(-2018+'Summary P&amp;L'!$D$6)*12+'Summary P&amp;L'!$D$2-1))</f>
        <v>0</v>
      </c>
      <c r="E682">
        <f ca="1">SUM(OFFSET(IS_Data!D682,0,(-2018+'Summary P&amp;L'!$D$6-1)*12+'Summary P&amp;L'!$D$1-1):OFFSET(IS_Data!D682,0,(-2018+'Summary P&amp;L'!$D$6-1)*12+'Summary P&amp;L'!$D$2-1))</f>
        <v>0</v>
      </c>
      <c r="F682" s="91" t="str">
        <f>IFERROR(IF(VLOOKUP(IS_Data!B682,'Summary P&amp;L'!$Q$9:$S$15,3,FALSE)="Yes",IS_Data!B682,"No"),"No")</f>
        <v>No</v>
      </c>
    </row>
    <row r="683" spans="1:6" x14ac:dyDescent="0.5">
      <c r="A683">
        <f>+IS_Data!C683</f>
        <v>0</v>
      </c>
      <c r="B683" s="91" t="str">
        <f>IF(F683="No","",IF('Summary P&amp;L'!$F$4="Libs Rollup","Libs Rollup",F683))</f>
        <v/>
      </c>
      <c r="C683">
        <f>+IS_Data!A683</f>
        <v>0</v>
      </c>
      <c r="D683">
        <f ca="1">SUM(OFFSET(IS_Data!D683,0,(-2018+'Summary P&amp;L'!$D$6)*12+'Summary P&amp;L'!$D$1-1):OFFSET(IS_Data!D683,0,(-2018+'Summary P&amp;L'!$D$6)*12+'Summary P&amp;L'!$D$2-1))</f>
        <v>0</v>
      </c>
      <c r="E683">
        <f ca="1">SUM(OFFSET(IS_Data!D683,0,(-2018+'Summary P&amp;L'!$D$6-1)*12+'Summary P&amp;L'!$D$1-1):OFFSET(IS_Data!D683,0,(-2018+'Summary P&amp;L'!$D$6-1)*12+'Summary P&amp;L'!$D$2-1))</f>
        <v>0</v>
      </c>
      <c r="F683" s="91" t="str">
        <f>IFERROR(IF(VLOOKUP(IS_Data!B683,'Summary P&amp;L'!$Q$9:$S$15,3,FALSE)="Yes",IS_Data!B683,"No"),"No")</f>
        <v>No</v>
      </c>
    </row>
    <row r="684" spans="1:6" x14ac:dyDescent="0.5">
      <c r="A684">
        <f>+IS_Data!C684</f>
        <v>0</v>
      </c>
      <c r="B684" s="91" t="str">
        <f>IF(F684="No","",IF('Summary P&amp;L'!$F$4="Libs Rollup","Libs Rollup",F684))</f>
        <v/>
      </c>
      <c r="C684">
        <f>+IS_Data!A684</f>
        <v>0</v>
      </c>
      <c r="D684">
        <f ca="1">SUM(OFFSET(IS_Data!D684,0,(-2018+'Summary P&amp;L'!$D$6)*12+'Summary P&amp;L'!$D$1-1):OFFSET(IS_Data!D684,0,(-2018+'Summary P&amp;L'!$D$6)*12+'Summary P&amp;L'!$D$2-1))</f>
        <v>0</v>
      </c>
      <c r="E684">
        <f ca="1">SUM(OFFSET(IS_Data!D684,0,(-2018+'Summary P&amp;L'!$D$6-1)*12+'Summary P&amp;L'!$D$1-1):OFFSET(IS_Data!D684,0,(-2018+'Summary P&amp;L'!$D$6-1)*12+'Summary P&amp;L'!$D$2-1))</f>
        <v>0</v>
      </c>
      <c r="F684" s="91" t="str">
        <f>IFERROR(IF(VLOOKUP(IS_Data!B684,'Summary P&amp;L'!$Q$9:$S$15,3,FALSE)="Yes",IS_Data!B684,"No"),"No")</f>
        <v>No</v>
      </c>
    </row>
    <row r="685" spans="1:6" x14ac:dyDescent="0.5">
      <c r="A685">
        <f>+IS_Data!C685</f>
        <v>0</v>
      </c>
      <c r="B685" s="91" t="str">
        <f>IF(F685="No","",IF('Summary P&amp;L'!$F$4="Libs Rollup","Libs Rollup",F685))</f>
        <v/>
      </c>
      <c r="C685">
        <f>+IS_Data!A685</f>
        <v>0</v>
      </c>
      <c r="D685">
        <f ca="1">SUM(OFFSET(IS_Data!D685,0,(-2018+'Summary P&amp;L'!$D$6)*12+'Summary P&amp;L'!$D$1-1):OFFSET(IS_Data!D685,0,(-2018+'Summary P&amp;L'!$D$6)*12+'Summary P&amp;L'!$D$2-1))</f>
        <v>0</v>
      </c>
      <c r="E685">
        <f ca="1">SUM(OFFSET(IS_Data!D685,0,(-2018+'Summary P&amp;L'!$D$6-1)*12+'Summary P&amp;L'!$D$1-1):OFFSET(IS_Data!D685,0,(-2018+'Summary P&amp;L'!$D$6-1)*12+'Summary P&amp;L'!$D$2-1))</f>
        <v>0</v>
      </c>
      <c r="F685" s="91" t="str">
        <f>IFERROR(IF(VLOOKUP(IS_Data!B685,'Summary P&amp;L'!$Q$9:$S$15,3,FALSE)="Yes",IS_Data!B685,"No"),"No")</f>
        <v>No</v>
      </c>
    </row>
    <row r="686" spans="1:6" x14ac:dyDescent="0.5">
      <c r="A686">
        <f>+IS_Data!C686</f>
        <v>0</v>
      </c>
      <c r="B686" s="91" t="str">
        <f>IF(F686="No","",IF('Summary P&amp;L'!$F$4="Libs Rollup","Libs Rollup",F686))</f>
        <v/>
      </c>
      <c r="C686">
        <f>+IS_Data!A686</f>
        <v>0</v>
      </c>
      <c r="D686">
        <f ca="1">SUM(OFFSET(IS_Data!D686,0,(-2018+'Summary P&amp;L'!$D$6)*12+'Summary P&amp;L'!$D$1-1):OFFSET(IS_Data!D686,0,(-2018+'Summary P&amp;L'!$D$6)*12+'Summary P&amp;L'!$D$2-1))</f>
        <v>0</v>
      </c>
      <c r="E686">
        <f ca="1">SUM(OFFSET(IS_Data!D686,0,(-2018+'Summary P&amp;L'!$D$6-1)*12+'Summary P&amp;L'!$D$1-1):OFFSET(IS_Data!D686,0,(-2018+'Summary P&amp;L'!$D$6-1)*12+'Summary P&amp;L'!$D$2-1))</f>
        <v>0</v>
      </c>
      <c r="F686" s="91" t="str">
        <f>IFERROR(IF(VLOOKUP(IS_Data!B686,'Summary P&amp;L'!$Q$9:$S$15,3,FALSE)="Yes",IS_Data!B686,"No"),"No")</f>
        <v>No</v>
      </c>
    </row>
    <row r="687" spans="1:6" x14ac:dyDescent="0.5">
      <c r="A687">
        <f>+IS_Data!C687</f>
        <v>0</v>
      </c>
      <c r="B687" s="91" t="str">
        <f>IF(F687="No","",IF('Summary P&amp;L'!$F$4="Libs Rollup","Libs Rollup",F687))</f>
        <v/>
      </c>
      <c r="C687">
        <f>+IS_Data!A687</f>
        <v>0</v>
      </c>
      <c r="D687">
        <f ca="1">SUM(OFFSET(IS_Data!D687,0,(-2018+'Summary P&amp;L'!$D$6)*12+'Summary P&amp;L'!$D$1-1):OFFSET(IS_Data!D687,0,(-2018+'Summary P&amp;L'!$D$6)*12+'Summary P&amp;L'!$D$2-1))</f>
        <v>0</v>
      </c>
      <c r="E687">
        <f ca="1">SUM(OFFSET(IS_Data!D687,0,(-2018+'Summary P&amp;L'!$D$6-1)*12+'Summary P&amp;L'!$D$1-1):OFFSET(IS_Data!D687,0,(-2018+'Summary P&amp;L'!$D$6-1)*12+'Summary P&amp;L'!$D$2-1))</f>
        <v>0</v>
      </c>
      <c r="F687" s="91" t="str">
        <f>IFERROR(IF(VLOOKUP(IS_Data!B687,'Summary P&amp;L'!$Q$9:$S$15,3,FALSE)="Yes",IS_Data!B687,"No"),"No")</f>
        <v>No</v>
      </c>
    </row>
    <row r="688" spans="1:6" x14ac:dyDescent="0.5">
      <c r="A688">
        <f>+IS_Data!C688</f>
        <v>0</v>
      </c>
      <c r="B688" s="91" t="str">
        <f>IF(F688="No","",IF('Summary P&amp;L'!$F$4="Libs Rollup","Libs Rollup",F688))</f>
        <v/>
      </c>
      <c r="C688">
        <f>+IS_Data!A688</f>
        <v>0</v>
      </c>
      <c r="D688">
        <f ca="1">SUM(OFFSET(IS_Data!D688,0,(-2018+'Summary P&amp;L'!$D$6)*12+'Summary P&amp;L'!$D$1-1):OFFSET(IS_Data!D688,0,(-2018+'Summary P&amp;L'!$D$6)*12+'Summary P&amp;L'!$D$2-1))</f>
        <v>0</v>
      </c>
      <c r="E688">
        <f ca="1">SUM(OFFSET(IS_Data!D688,0,(-2018+'Summary P&amp;L'!$D$6-1)*12+'Summary P&amp;L'!$D$1-1):OFFSET(IS_Data!D688,0,(-2018+'Summary P&amp;L'!$D$6-1)*12+'Summary P&amp;L'!$D$2-1))</f>
        <v>0</v>
      </c>
      <c r="F688" s="91" t="str">
        <f>IFERROR(IF(VLOOKUP(IS_Data!B688,'Summary P&amp;L'!$Q$9:$S$15,3,FALSE)="Yes",IS_Data!B688,"No"),"No")</f>
        <v>No</v>
      </c>
    </row>
    <row r="689" spans="1:6" x14ac:dyDescent="0.5">
      <c r="A689">
        <f>+IS_Data!C689</f>
        <v>0</v>
      </c>
      <c r="B689" s="91" t="str">
        <f>IF(F689="No","",IF('Summary P&amp;L'!$F$4="Libs Rollup","Libs Rollup",F689))</f>
        <v/>
      </c>
      <c r="C689">
        <f>+IS_Data!A689</f>
        <v>0</v>
      </c>
      <c r="D689">
        <f ca="1">SUM(OFFSET(IS_Data!D689,0,(-2018+'Summary P&amp;L'!$D$6)*12+'Summary P&amp;L'!$D$1-1):OFFSET(IS_Data!D689,0,(-2018+'Summary P&amp;L'!$D$6)*12+'Summary P&amp;L'!$D$2-1))</f>
        <v>0</v>
      </c>
      <c r="E689">
        <f ca="1">SUM(OFFSET(IS_Data!D689,0,(-2018+'Summary P&amp;L'!$D$6-1)*12+'Summary P&amp;L'!$D$1-1):OFFSET(IS_Data!D689,0,(-2018+'Summary P&amp;L'!$D$6-1)*12+'Summary P&amp;L'!$D$2-1))</f>
        <v>0</v>
      </c>
      <c r="F689" s="91" t="str">
        <f>IFERROR(IF(VLOOKUP(IS_Data!B689,'Summary P&amp;L'!$Q$9:$S$15,3,FALSE)="Yes",IS_Data!B689,"No"),"No")</f>
        <v>No</v>
      </c>
    </row>
    <row r="690" spans="1:6" x14ac:dyDescent="0.5">
      <c r="A690">
        <f>+IS_Data!C690</f>
        <v>0</v>
      </c>
      <c r="B690" s="91" t="str">
        <f>IF(F690="No","",IF('Summary P&amp;L'!$F$4="Libs Rollup","Libs Rollup",F690))</f>
        <v/>
      </c>
      <c r="C690">
        <f>+IS_Data!A690</f>
        <v>0</v>
      </c>
      <c r="D690">
        <f ca="1">SUM(OFFSET(IS_Data!D690,0,(-2018+'Summary P&amp;L'!$D$6)*12+'Summary P&amp;L'!$D$1-1):OFFSET(IS_Data!D690,0,(-2018+'Summary P&amp;L'!$D$6)*12+'Summary P&amp;L'!$D$2-1))</f>
        <v>0</v>
      </c>
      <c r="E690">
        <f ca="1">SUM(OFFSET(IS_Data!D690,0,(-2018+'Summary P&amp;L'!$D$6-1)*12+'Summary P&amp;L'!$D$1-1):OFFSET(IS_Data!D690,0,(-2018+'Summary P&amp;L'!$D$6-1)*12+'Summary P&amp;L'!$D$2-1))</f>
        <v>0</v>
      </c>
      <c r="F690" s="91" t="str">
        <f>IFERROR(IF(VLOOKUP(IS_Data!B690,'Summary P&amp;L'!$Q$9:$S$15,3,FALSE)="Yes",IS_Data!B690,"No"),"No")</f>
        <v>No</v>
      </c>
    </row>
    <row r="691" spans="1:6" x14ac:dyDescent="0.5">
      <c r="A691">
        <f>+IS_Data!C691</f>
        <v>0</v>
      </c>
      <c r="B691" s="91" t="str">
        <f>IF(F691="No","",IF('Summary P&amp;L'!$F$4="Libs Rollup","Libs Rollup",F691))</f>
        <v/>
      </c>
      <c r="C691">
        <f>+IS_Data!A691</f>
        <v>0</v>
      </c>
      <c r="D691">
        <f ca="1">SUM(OFFSET(IS_Data!D691,0,(-2018+'Summary P&amp;L'!$D$6)*12+'Summary P&amp;L'!$D$1-1):OFFSET(IS_Data!D691,0,(-2018+'Summary P&amp;L'!$D$6)*12+'Summary P&amp;L'!$D$2-1))</f>
        <v>0</v>
      </c>
      <c r="E691">
        <f ca="1">SUM(OFFSET(IS_Data!D691,0,(-2018+'Summary P&amp;L'!$D$6-1)*12+'Summary P&amp;L'!$D$1-1):OFFSET(IS_Data!D691,0,(-2018+'Summary P&amp;L'!$D$6-1)*12+'Summary P&amp;L'!$D$2-1))</f>
        <v>0</v>
      </c>
      <c r="F691" s="91" t="str">
        <f>IFERROR(IF(VLOOKUP(IS_Data!B691,'Summary P&amp;L'!$Q$9:$S$15,3,FALSE)="Yes",IS_Data!B691,"No"),"No")</f>
        <v>No</v>
      </c>
    </row>
    <row r="692" spans="1:6" x14ac:dyDescent="0.5">
      <c r="A692">
        <f>+IS_Data!C692</f>
        <v>0</v>
      </c>
      <c r="B692" s="91" t="str">
        <f>IF(F692="No","",IF('Summary P&amp;L'!$F$4="Libs Rollup","Libs Rollup",F692))</f>
        <v/>
      </c>
      <c r="C692">
        <f>+IS_Data!A692</f>
        <v>0</v>
      </c>
      <c r="D692">
        <f ca="1">SUM(OFFSET(IS_Data!D692,0,(-2018+'Summary P&amp;L'!$D$6)*12+'Summary P&amp;L'!$D$1-1):OFFSET(IS_Data!D692,0,(-2018+'Summary P&amp;L'!$D$6)*12+'Summary P&amp;L'!$D$2-1))</f>
        <v>0</v>
      </c>
      <c r="E692">
        <f ca="1">SUM(OFFSET(IS_Data!D692,0,(-2018+'Summary P&amp;L'!$D$6-1)*12+'Summary P&amp;L'!$D$1-1):OFFSET(IS_Data!D692,0,(-2018+'Summary P&amp;L'!$D$6-1)*12+'Summary P&amp;L'!$D$2-1))</f>
        <v>0</v>
      </c>
      <c r="F692" s="91" t="str">
        <f>IFERROR(IF(VLOOKUP(IS_Data!B692,'Summary P&amp;L'!$Q$9:$S$15,3,FALSE)="Yes",IS_Data!B692,"No"),"No")</f>
        <v>No</v>
      </c>
    </row>
    <row r="693" spans="1:6" x14ac:dyDescent="0.5">
      <c r="A693">
        <f>+IS_Data!C693</f>
        <v>0</v>
      </c>
      <c r="B693" s="91" t="str">
        <f>IF(F693="No","",IF('Summary P&amp;L'!$F$4="Libs Rollup","Libs Rollup",F693))</f>
        <v/>
      </c>
      <c r="C693">
        <f>+IS_Data!A693</f>
        <v>0</v>
      </c>
      <c r="D693">
        <f ca="1">SUM(OFFSET(IS_Data!D693,0,(-2018+'Summary P&amp;L'!$D$6)*12+'Summary P&amp;L'!$D$1-1):OFFSET(IS_Data!D693,0,(-2018+'Summary P&amp;L'!$D$6)*12+'Summary P&amp;L'!$D$2-1))</f>
        <v>0</v>
      </c>
      <c r="E693">
        <f ca="1">SUM(OFFSET(IS_Data!D693,0,(-2018+'Summary P&amp;L'!$D$6-1)*12+'Summary P&amp;L'!$D$1-1):OFFSET(IS_Data!D693,0,(-2018+'Summary P&amp;L'!$D$6-1)*12+'Summary P&amp;L'!$D$2-1))</f>
        <v>0</v>
      </c>
      <c r="F693" s="91" t="str">
        <f>IFERROR(IF(VLOOKUP(IS_Data!B693,'Summary P&amp;L'!$Q$9:$S$15,3,FALSE)="Yes",IS_Data!B693,"No"),"No")</f>
        <v>No</v>
      </c>
    </row>
    <row r="694" spans="1:6" x14ac:dyDescent="0.5">
      <c r="A694">
        <f>+IS_Data!C694</f>
        <v>0</v>
      </c>
      <c r="B694" s="91" t="str">
        <f>IF(F694="No","",IF('Summary P&amp;L'!$F$4="Libs Rollup","Libs Rollup",F694))</f>
        <v/>
      </c>
      <c r="C694">
        <f>+IS_Data!A694</f>
        <v>0</v>
      </c>
      <c r="D694">
        <f ca="1">SUM(OFFSET(IS_Data!D694,0,(-2018+'Summary P&amp;L'!$D$6)*12+'Summary P&amp;L'!$D$1-1):OFFSET(IS_Data!D694,0,(-2018+'Summary P&amp;L'!$D$6)*12+'Summary P&amp;L'!$D$2-1))</f>
        <v>0</v>
      </c>
      <c r="E694">
        <f ca="1">SUM(OFFSET(IS_Data!D694,0,(-2018+'Summary P&amp;L'!$D$6-1)*12+'Summary P&amp;L'!$D$1-1):OFFSET(IS_Data!D694,0,(-2018+'Summary P&amp;L'!$D$6-1)*12+'Summary P&amp;L'!$D$2-1))</f>
        <v>0</v>
      </c>
      <c r="F694" s="91" t="str">
        <f>IFERROR(IF(VLOOKUP(IS_Data!B694,'Summary P&amp;L'!$Q$9:$S$15,3,FALSE)="Yes",IS_Data!B694,"No"),"No")</f>
        <v>No</v>
      </c>
    </row>
    <row r="695" spans="1:6" x14ac:dyDescent="0.5">
      <c r="A695">
        <f>+IS_Data!C695</f>
        <v>0</v>
      </c>
      <c r="B695" s="91" t="str">
        <f>IF(F695="No","",IF('Summary P&amp;L'!$F$4="Libs Rollup","Libs Rollup",F695))</f>
        <v/>
      </c>
      <c r="C695">
        <f>+IS_Data!A695</f>
        <v>0</v>
      </c>
      <c r="D695">
        <f ca="1">SUM(OFFSET(IS_Data!D695,0,(-2018+'Summary P&amp;L'!$D$6)*12+'Summary P&amp;L'!$D$1-1):OFFSET(IS_Data!D695,0,(-2018+'Summary P&amp;L'!$D$6)*12+'Summary P&amp;L'!$D$2-1))</f>
        <v>0</v>
      </c>
      <c r="E695">
        <f ca="1">SUM(OFFSET(IS_Data!D695,0,(-2018+'Summary P&amp;L'!$D$6-1)*12+'Summary P&amp;L'!$D$1-1):OFFSET(IS_Data!D695,0,(-2018+'Summary P&amp;L'!$D$6-1)*12+'Summary P&amp;L'!$D$2-1))</f>
        <v>0</v>
      </c>
      <c r="F695" s="91" t="str">
        <f>IFERROR(IF(VLOOKUP(IS_Data!B695,'Summary P&amp;L'!$Q$9:$S$15,3,FALSE)="Yes",IS_Data!B695,"No"),"No")</f>
        <v>No</v>
      </c>
    </row>
    <row r="696" spans="1:6" x14ac:dyDescent="0.5">
      <c r="A696">
        <f>+IS_Data!C696</f>
        <v>0</v>
      </c>
      <c r="B696" s="91" t="str">
        <f>IF(F696="No","",IF('Summary P&amp;L'!$F$4="Libs Rollup","Libs Rollup",F696))</f>
        <v/>
      </c>
      <c r="C696">
        <f>+IS_Data!A696</f>
        <v>0</v>
      </c>
      <c r="D696">
        <f ca="1">SUM(OFFSET(IS_Data!D696,0,(-2018+'Summary P&amp;L'!$D$6)*12+'Summary P&amp;L'!$D$1-1):OFFSET(IS_Data!D696,0,(-2018+'Summary P&amp;L'!$D$6)*12+'Summary P&amp;L'!$D$2-1))</f>
        <v>0</v>
      </c>
      <c r="E696">
        <f ca="1">SUM(OFFSET(IS_Data!D696,0,(-2018+'Summary P&amp;L'!$D$6-1)*12+'Summary P&amp;L'!$D$1-1):OFFSET(IS_Data!D696,0,(-2018+'Summary P&amp;L'!$D$6-1)*12+'Summary P&amp;L'!$D$2-1))</f>
        <v>0</v>
      </c>
      <c r="F696" s="91" t="str">
        <f>IFERROR(IF(VLOOKUP(IS_Data!B696,'Summary P&amp;L'!$Q$9:$S$15,3,FALSE)="Yes",IS_Data!B696,"No"),"No")</f>
        <v>No</v>
      </c>
    </row>
    <row r="697" spans="1:6" x14ac:dyDescent="0.5">
      <c r="A697">
        <f>+IS_Data!C697</f>
        <v>0</v>
      </c>
      <c r="B697" s="91" t="str">
        <f>IF(F697="No","",IF('Summary P&amp;L'!$F$4="Libs Rollup","Libs Rollup",F697))</f>
        <v/>
      </c>
      <c r="C697">
        <f>+IS_Data!A697</f>
        <v>0</v>
      </c>
      <c r="D697">
        <f ca="1">SUM(OFFSET(IS_Data!D697,0,(-2018+'Summary P&amp;L'!$D$6)*12+'Summary P&amp;L'!$D$1-1):OFFSET(IS_Data!D697,0,(-2018+'Summary P&amp;L'!$D$6)*12+'Summary P&amp;L'!$D$2-1))</f>
        <v>0</v>
      </c>
      <c r="E697">
        <f ca="1">SUM(OFFSET(IS_Data!D697,0,(-2018+'Summary P&amp;L'!$D$6-1)*12+'Summary P&amp;L'!$D$1-1):OFFSET(IS_Data!D697,0,(-2018+'Summary P&amp;L'!$D$6-1)*12+'Summary P&amp;L'!$D$2-1))</f>
        <v>0</v>
      </c>
      <c r="F697" s="91" t="str">
        <f>IFERROR(IF(VLOOKUP(IS_Data!B697,'Summary P&amp;L'!$Q$9:$S$15,3,FALSE)="Yes",IS_Data!B697,"No"),"No")</f>
        <v>No</v>
      </c>
    </row>
    <row r="698" spans="1:6" x14ac:dyDescent="0.5">
      <c r="A698">
        <f>+IS_Data!C698</f>
        <v>0</v>
      </c>
      <c r="B698" s="91" t="str">
        <f>IF(F698="No","",IF('Summary P&amp;L'!$F$4="Libs Rollup","Libs Rollup",F698))</f>
        <v/>
      </c>
      <c r="C698">
        <f>+IS_Data!A698</f>
        <v>0</v>
      </c>
      <c r="D698">
        <f ca="1">SUM(OFFSET(IS_Data!D698,0,(-2018+'Summary P&amp;L'!$D$6)*12+'Summary P&amp;L'!$D$1-1):OFFSET(IS_Data!D698,0,(-2018+'Summary P&amp;L'!$D$6)*12+'Summary P&amp;L'!$D$2-1))</f>
        <v>0</v>
      </c>
      <c r="E698">
        <f ca="1">SUM(OFFSET(IS_Data!D698,0,(-2018+'Summary P&amp;L'!$D$6-1)*12+'Summary P&amp;L'!$D$1-1):OFFSET(IS_Data!D698,0,(-2018+'Summary P&amp;L'!$D$6-1)*12+'Summary P&amp;L'!$D$2-1))</f>
        <v>0</v>
      </c>
      <c r="F698" s="91" t="str">
        <f>IFERROR(IF(VLOOKUP(IS_Data!B698,'Summary P&amp;L'!$Q$9:$S$15,3,FALSE)="Yes",IS_Data!B698,"No"),"No")</f>
        <v>No</v>
      </c>
    </row>
    <row r="699" spans="1:6" x14ac:dyDescent="0.5">
      <c r="A699">
        <f>+IS_Data!C699</f>
        <v>0</v>
      </c>
      <c r="B699" s="91" t="str">
        <f>IF(F699="No","",IF('Summary P&amp;L'!$F$4="Libs Rollup","Libs Rollup",F699))</f>
        <v/>
      </c>
      <c r="C699">
        <f>+IS_Data!A699</f>
        <v>0</v>
      </c>
      <c r="D699">
        <f ca="1">SUM(OFFSET(IS_Data!D699,0,(-2018+'Summary P&amp;L'!$D$6)*12+'Summary P&amp;L'!$D$1-1):OFFSET(IS_Data!D699,0,(-2018+'Summary P&amp;L'!$D$6)*12+'Summary P&amp;L'!$D$2-1))</f>
        <v>0</v>
      </c>
      <c r="E699">
        <f ca="1">SUM(OFFSET(IS_Data!D699,0,(-2018+'Summary P&amp;L'!$D$6-1)*12+'Summary P&amp;L'!$D$1-1):OFFSET(IS_Data!D699,0,(-2018+'Summary P&amp;L'!$D$6-1)*12+'Summary P&amp;L'!$D$2-1))</f>
        <v>0</v>
      </c>
      <c r="F699" s="91" t="str">
        <f>IFERROR(IF(VLOOKUP(IS_Data!B699,'Summary P&amp;L'!$Q$9:$S$15,3,FALSE)="Yes",IS_Data!B699,"No"),"No")</f>
        <v>No</v>
      </c>
    </row>
    <row r="700" spans="1:6" x14ac:dyDescent="0.5">
      <c r="A700">
        <f>+IS_Data!C700</f>
        <v>0</v>
      </c>
      <c r="B700" s="91" t="str">
        <f>IF(F700="No","",IF('Summary P&amp;L'!$F$4="Libs Rollup","Libs Rollup",F700))</f>
        <v/>
      </c>
      <c r="C700">
        <f>+IS_Data!A700</f>
        <v>0</v>
      </c>
      <c r="D700">
        <f ca="1">SUM(OFFSET(IS_Data!D700,0,(-2018+'Summary P&amp;L'!$D$6)*12+'Summary P&amp;L'!$D$1-1):OFFSET(IS_Data!D700,0,(-2018+'Summary P&amp;L'!$D$6)*12+'Summary P&amp;L'!$D$2-1))</f>
        <v>0</v>
      </c>
      <c r="E700">
        <f ca="1">SUM(OFFSET(IS_Data!D700,0,(-2018+'Summary P&amp;L'!$D$6-1)*12+'Summary P&amp;L'!$D$1-1):OFFSET(IS_Data!D700,0,(-2018+'Summary P&amp;L'!$D$6-1)*12+'Summary P&amp;L'!$D$2-1))</f>
        <v>0</v>
      </c>
      <c r="F700" s="91" t="str">
        <f>IFERROR(IF(VLOOKUP(IS_Data!B700,'Summary P&amp;L'!$Q$9:$S$15,3,FALSE)="Yes",IS_Data!B700,"No"),"No")</f>
        <v>No</v>
      </c>
    </row>
    <row r="701" spans="1:6" x14ac:dyDescent="0.5">
      <c r="A701">
        <f>+IS_Data!C701</f>
        <v>0</v>
      </c>
      <c r="B701" s="91" t="str">
        <f>IF(F701="No","",IF('Summary P&amp;L'!$F$4="Libs Rollup","Libs Rollup",F701))</f>
        <v/>
      </c>
      <c r="C701">
        <f>+IS_Data!A701</f>
        <v>0</v>
      </c>
      <c r="D701">
        <f ca="1">SUM(OFFSET(IS_Data!D701,0,(-2018+'Summary P&amp;L'!$D$6)*12+'Summary P&amp;L'!$D$1-1):OFFSET(IS_Data!D701,0,(-2018+'Summary P&amp;L'!$D$6)*12+'Summary P&amp;L'!$D$2-1))</f>
        <v>0</v>
      </c>
      <c r="E701">
        <f ca="1">SUM(OFFSET(IS_Data!D701,0,(-2018+'Summary P&amp;L'!$D$6-1)*12+'Summary P&amp;L'!$D$1-1):OFFSET(IS_Data!D701,0,(-2018+'Summary P&amp;L'!$D$6-1)*12+'Summary P&amp;L'!$D$2-1))</f>
        <v>0</v>
      </c>
      <c r="F701" s="91" t="str">
        <f>IFERROR(IF(VLOOKUP(IS_Data!B701,'Summary P&amp;L'!$Q$9:$S$15,3,FALSE)="Yes",IS_Data!B701,"No"),"No")</f>
        <v>No</v>
      </c>
    </row>
    <row r="702" spans="1:6" x14ac:dyDescent="0.5">
      <c r="A702">
        <f>+IS_Data!C702</f>
        <v>0</v>
      </c>
      <c r="B702" s="91" t="str">
        <f>IF(F702="No","",IF('Summary P&amp;L'!$F$4="Libs Rollup","Libs Rollup",F702))</f>
        <v/>
      </c>
      <c r="C702">
        <f>+IS_Data!A702</f>
        <v>0</v>
      </c>
      <c r="D702">
        <f ca="1">SUM(OFFSET(IS_Data!D702,0,(-2018+'Summary P&amp;L'!$D$6)*12+'Summary P&amp;L'!$D$1-1):OFFSET(IS_Data!D702,0,(-2018+'Summary P&amp;L'!$D$6)*12+'Summary P&amp;L'!$D$2-1))</f>
        <v>0</v>
      </c>
      <c r="E702">
        <f ca="1">SUM(OFFSET(IS_Data!D702,0,(-2018+'Summary P&amp;L'!$D$6-1)*12+'Summary P&amp;L'!$D$1-1):OFFSET(IS_Data!D702,0,(-2018+'Summary P&amp;L'!$D$6-1)*12+'Summary P&amp;L'!$D$2-1))</f>
        <v>0</v>
      </c>
      <c r="F702" s="91" t="str">
        <f>IFERROR(IF(VLOOKUP(IS_Data!B702,'Summary P&amp;L'!$Q$9:$S$15,3,FALSE)="Yes",IS_Data!B702,"No"),"No")</f>
        <v>No</v>
      </c>
    </row>
    <row r="703" spans="1:6" x14ac:dyDescent="0.5">
      <c r="A703">
        <f>+IS_Data!C703</f>
        <v>0</v>
      </c>
      <c r="B703" s="91" t="str">
        <f>IF(F703="No","",IF('Summary P&amp;L'!$F$4="Libs Rollup","Libs Rollup",F703))</f>
        <v/>
      </c>
      <c r="C703">
        <f>+IS_Data!A703</f>
        <v>0</v>
      </c>
      <c r="D703">
        <f ca="1">SUM(OFFSET(IS_Data!D703,0,(-2018+'Summary P&amp;L'!$D$6)*12+'Summary P&amp;L'!$D$1-1):OFFSET(IS_Data!D703,0,(-2018+'Summary P&amp;L'!$D$6)*12+'Summary P&amp;L'!$D$2-1))</f>
        <v>0</v>
      </c>
      <c r="E703">
        <f ca="1">SUM(OFFSET(IS_Data!D703,0,(-2018+'Summary P&amp;L'!$D$6-1)*12+'Summary P&amp;L'!$D$1-1):OFFSET(IS_Data!D703,0,(-2018+'Summary P&amp;L'!$D$6-1)*12+'Summary P&amp;L'!$D$2-1))</f>
        <v>0</v>
      </c>
      <c r="F703" s="91" t="str">
        <f>IFERROR(IF(VLOOKUP(IS_Data!B703,'Summary P&amp;L'!$Q$9:$S$15,3,FALSE)="Yes",IS_Data!B703,"No"),"No")</f>
        <v>No</v>
      </c>
    </row>
    <row r="704" spans="1:6" x14ac:dyDescent="0.5">
      <c r="A704">
        <f>+IS_Data!C704</f>
        <v>0</v>
      </c>
      <c r="B704" s="91" t="str">
        <f>IF(F704="No","",IF('Summary P&amp;L'!$F$4="Libs Rollup","Libs Rollup",F704))</f>
        <v/>
      </c>
      <c r="C704">
        <f>+IS_Data!A704</f>
        <v>0</v>
      </c>
      <c r="D704">
        <f ca="1">SUM(OFFSET(IS_Data!D704,0,(-2018+'Summary P&amp;L'!$D$6)*12+'Summary P&amp;L'!$D$1-1):OFFSET(IS_Data!D704,0,(-2018+'Summary P&amp;L'!$D$6)*12+'Summary P&amp;L'!$D$2-1))</f>
        <v>0</v>
      </c>
      <c r="E704">
        <f ca="1">SUM(OFFSET(IS_Data!D704,0,(-2018+'Summary P&amp;L'!$D$6-1)*12+'Summary P&amp;L'!$D$1-1):OFFSET(IS_Data!D704,0,(-2018+'Summary P&amp;L'!$D$6-1)*12+'Summary P&amp;L'!$D$2-1))</f>
        <v>0</v>
      </c>
      <c r="F704" s="91" t="str">
        <f>IFERROR(IF(VLOOKUP(IS_Data!B704,'Summary P&amp;L'!$Q$9:$S$15,3,FALSE)="Yes",IS_Data!B704,"No"),"No")</f>
        <v>No</v>
      </c>
    </row>
    <row r="705" spans="1:6" x14ac:dyDescent="0.5">
      <c r="A705">
        <f>+IS_Data!C705</f>
        <v>0</v>
      </c>
      <c r="B705" s="91" t="str">
        <f>IF(F705="No","",IF('Summary P&amp;L'!$F$4="Libs Rollup","Libs Rollup",F705))</f>
        <v/>
      </c>
      <c r="C705">
        <f>+IS_Data!A705</f>
        <v>0</v>
      </c>
      <c r="D705">
        <f ca="1">SUM(OFFSET(IS_Data!D705,0,(-2018+'Summary P&amp;L'!$D$6)*12+'Summary P&amp;L'!$D$1-1):OFFSET(IS_Data!D705,0,(-2018+'Summary P&amp;L'!$D$6)*12+'Summary P&amp;L'!$D$2-1))</f>
        <v>0</v>
      </c>
      <c r="E705">
        <f ca="1">SUM(OFFSET(IS_Data!D705,0,(-2018+'Summary P&amp;L'!$D$6-1)*12+'Summary P&amp;L'!$D$1-1):OFFSET(IS_Data!D705,0,(-2018+'Summary P&amp;L'!$D$6-1)*12+'Summary P&amp;L'!$D$2-1))</f>
        <v>0</v>
      </c>
      <c r="F705" s="91" t="str">
        <f>IFERROR(IF(VLOOKUP(IS_Data!B705,'Summary P&amp;L'!$Q$9:$S$15,3,FALSE)="Yes",IS_Data!B705,"No"),"No")</f>
        <v>No</v>
      </c>
    </row>
    <row r="706" spans="1:6" x14ac:dyDescent="0.5">
      <c r="A706">
        <f>+IS_Data!C706</f>
        <v>0</v>
      </c>
      <c r="B706" s="91" t="str">
        <f>IF(F706="No","",IF('Summary P&amp;L'!$F$4="Libs Rollup","Libs Rollup",F706))</f>
        <v/>
      </c>
      <c r="C706">
        <f>+IS_Data!A706</f>
        <v>0</v>
      </c>
      <c r="D706">
        <f ca="1">SUM(OFFSET(IS_Data!D706,0,(-2018+'Summary P&amp;L'!$D$6)*12+'Summary P&amp;L'!$D$1-1):OFFSET(IS_Data!D706,0,(-2018+'Summary P&amp;L'!$D$6)*12+'Summary P&amp;L'!$D$2-1))</f>
        <v>0</v>
      </c>
      <c r="E706">
        <f ca="1">SUM(OFFSET(IS_Data!D706,0,(-2018+'Summary P&amp;L'!$D$6-1)*12+'Summary P&amp;L'!$D$1-1):OFFSET(IS_Data!D706,0,(-2018+'Summary P&amp;L'!$D$6-1)*12+'Summary P&amp;L'!$D$2-1))</f>
        <v>0</v>
      </c>
      <c r="F706" s="91" t="str">
        <f>IFERROR(IF(VLOOKUP(IS_Data!B706,'Summary P&amp;L'!$Q$9:$S$15,3,FALSE)="Yes",IS_Data!B706,"No"),"No")</f>
        <v>No</v>
      </c>
    </row>
    <row r="707" spans="1:6" x14ac:dyDescent="0.5">
      <c r="A707">
        <f>+IS_Data!C707</f>
        <v>0</v>
      </c>
      <c r="B707" s="91" t="str">
        <f>IF(F707="No","",IF('Summary P&amp;L'!$F$4="Libs Rollup","Libs Rollup",F707))</f>
        <v/>
      </c>
      <c r="C707">
        <f>+IS_Data!A707</f>
        <v>0</v>
      </c>
      <c r="D707">
        <f ca="1">SUM(OFFSET(IS_Data!D707,0,(-2018+'Summary P&amp;L'!$D$6)*12+'Summary P&amp;L'!$D$1-1):OFFSET(IS_Data!D707,0,(-2018+'Summary P&amp;L'!$D$6)*12+'Summary P&amp;L'!$D$2-1))</f>
        <v>0</v>
      </c>
      <c r="E707">
        <f ca="1">SUM(OFFSET(IS_Data!D707,0,(-2018+'Summary P&amp;L'!$D$6-1)*12+'Summary P&amp;L'!$D$1-1):OFFSET(IS_Data!D707,0,(-2018+'Summary P&amp;L'!$D$6-1)*12+'Summary P&amp;L'!$D$2-1))</f>
        <v>0</v>
      </c>
      <c r="F707" s="91" t="str">
        <f>IFERROR(IF(VLOOKUP(IS_Data!B707,'Summary P&amp;L'!$Q$9:$S$15,3,FALSE)="Yes",IS_Data!B707,"No"),"No")</f>
        <v>No</v>
      </c>
    </row>
    <row r="708" spans="1:6" x14ac:dyDescent="0.5">
      <c r="A708">
        <f>+IS_Data!C708</f>
        <v>0</v>
      </c>
      <c r="B708" s="91" t="str">
        <f>IF(F708="No","",IF('Summary P&amp;L'!$F$4="Libs Rollup","Libs Rollup",F708))</f>
        <v/>
      </c>
      <c r="C708">
        <f>+IS_Data!A708</f>
        <v>0</v>
      </c>
      <c r="D708">
        <f ca="1">SUM(OFFSET(IS_Data!D708,0,(-2018+'Summary P&amp;L'!$D$6)*12+'Summary P&amp;L'!$D$1-1):OFFSET(IS_Data!D708,0,(-2018+'Summary P&amp;L'!$D$6)*12+'Summary P&amp;L'!$D$2-1))</f>
        <v>0</v>
      </c>
      <c r="E708">
        <f ca="1">SUM(OFFSET(IS_Data!D708,0,(-2018+'Summary P&amp;L'!$D$6-1)*12+'Summary P&amp;L'!$D$1-1):OFFSET(IS_Data!D708,0,(-2018+'Summary P&amp;L'!$D$6-1)*12+'Summary P&amp;L'!$D$2-1))</f>
        <v>0</v>
      </c>
      <c r="F708" s="91" t="str">
        <f>IFERROR(IF(VLOOKUP(IS_Data!B708,'Summary P&amp;L'!$Q$9:$S$15,3,FALSE)="Yes",IS_Data!B708,"No"),"No")</f>
        <v>No</v>
      </c>
    </row>
    <row r="709" spans="1:6" x14ac:dyDescent="0.5">
      <c r="A709">
        <f>+IS_Data!C709</f>
        <v>0</v>
      </c>
      <c r="B709" s="91" t="str">
        <f>IF(F709="No","",IF('Summary P&amp;L'!$F$4="Libs Rollup","Libs Rollup",F709))</f>
        <v/>
      </c>
      <c r="C709">
        <f>+IS_Data!A709</f>
        <v>0</v>
      </c>
      <c r="D709">
        <f ca="1">SUM(OFFSET(IS_Data!D709,0,(-2018+'Summary P&amp;L'!$D$6)*12+'Summary P&amp;L'!$D$1-1):OFFSET(IS_Data!D709,0,(-2018+'Summary P&amp;L'!$D$6)*12+'Summary P&amp;L'!$D$2-1))</f>
        <v>0</v>
      </c>
      <c r="E709">
        <f ca="1">SUM(OFFSET(IS_Data!D709,0,(-2018+'Summary P&amp;L'!$D$6-1)*12+'Summary P&amp;L'!$D$1-1):OFFSET(IS_Data!D709,0,(-2018+'Summary P&amp;L'!$D$6-1)*12+'Summary P&amp;L'!$D$2-1))</f>
        <v>0</v>
      </c>
      <c r="F709" s="91" t="str">
        <f>IFERROR(IF(VLOOKUP(IS_Data!B709,'Summary P&amp;L'!$Q$9:$S$15,3,FALSE)="Yes",IS_Data!B709,"No"),"No")</f>
        <v>No</v>
      </c>
    </row>
    <row r="710" spans="1:6" x14ac:dyDescent="0.5">
      <c r="A710">
        <f>+IS_Data!C710</f>
        <v>0</v>
      </c>
      <c r="B710" s="91" t="str">
        <f>IF(F710="No","",IF('Summary P&amp;L'!$F$4="Libs Rollup","Libs Rollup",F710))</f>
        <v/>
      </c>
      <c r="C710">
        <f>+IS_Data!A710</f>
        <v>0</v>
      </c>
      <c r="D710">
        <f ca="1">SUM(OFFSET(IS_Data!D710,0,(-2018+'Summary P&amp;L'!$D$6)*12+'Summary P&amp;L'!$D$1-1):OFFSET(IS_Data!D710,0,(-2018+'Summary P&amp;L'!$D$6)*12+'Summary P&amp;L'!$D$2-1))</f>
        <v>0</v>
      </c>
      <c r="E710">
        <f ca="1">SUM(OFFSET(IS_Data!D710,0,(-2018+'Summary P&amp;L'!$D$6-1)*12+'Summary P&amp;L'!$D$1-1):OFFSET(IS_Data!D710,0,(-2018+'Summary P&amp;L'!$D$6-1)*12+'Summary P&amp;L'!$D$2-1))</f>
        <v>0</v>
      </c>
      <c r="F710" s="91" t="str">
        <f>IFERROR(IF(VLOOKUP(IS_Data!B710,'Summary P&amp;L'!$Q$9:$S$15,3,FALSE)="Yes",IS_Data!B710,"No"),"No")</f>
        <v>No</v>
      </c>
    </row>
    <row r="711" spans="1:6" x14ac:dyDescent="0.5">
      <c r="A711">
        <f>+IS_Data!C711</f>
        <v>0</v>
      </c>
      <c r="B711" s="91" t="str">
        <f>IF(F711="No","",IF('Summary P&amp;L'!$F$4="Libs Rollup","Libs Rollup",F711))</f>
        <v/>
      </c>
      <c r="C711">
        <f>+IS_Data!A711</f>
        <v>0</v>
      </c>
      <c r="D711">
        <f ca="1">SUM(OFFSET(IS_Data!D711,0,(-2018+'Summary P&amp;L'!$D$6)*12+'Summary P&amp;L'!$D$1-1):OFFSET(IS_Data!D711,0,(-2018+'Summary P&amp;L'!$D$6)*12+'Summary P&amp;L'!$D$2-1))</f>
        <v>0</v>
      </c>
      <c r="E711">
        <f ca="1">SUM(OFFSET(IS_Data!D711,0,(-2018+'Summary P&amp;L'!$D$6-1)*12+'Summary P&amp;L'!$D$1-1):OFFSET(IS_Data!D711,0,(-2018+'Summary P&amp;L'!$D$6-1)*12+'Summary P&amp;L'!$D$2-1))</f>
        <v>0</v>
      </c>
      <c r="F711" s="91" t="str">
        <f>IFERROR(IF(VLOOKUP(IS_Data!B711,'Summary P&amp;L'!$Q$9:$S$15,3,FALSE)="Yes",IS_Data!B711,"No"),"No")</f>
        <v>No</v>
      </c>
    </row>
    <row r="712" spans="1:6" x14ac:dyDescent="0.5">
      <c r="A712">
        <f>+IS_Data!C712</f>
        <v>0</v>
      </c>
      <c r="B712" s="91" t="str">
        <f>IF(F712="No","",IF('Summary P&amp;L'!$F$4="Libs Rollup","Libs Rollup",F712))</f>
        <v/>
      </c>
      <c r="C712">
        <f>+IS_Data!A712</f>
        <v>0</v>
      </c>
      <c r="D712">
        <f ca="1">SUM(OFFSET(IS_Data!D712,0,(-2018+'Summary P&amp;L'!$D$6)*12+'Summary P&amp;L'!$D$1-1):OFFSET(IS_Data!D712,0,(-2018+'Summary P&amp;L'!$D$6)*12+'Summary P&amp;L'!$D$2-1))</f>
        <v>0</v>
      </c>
      <c r="E712">
        <f ca="1">SUM(OFFSET(IS_Data!D712,0,(-2018+'Summary P&amp;L'!$D$6-1)*12+'Summary P&amp;L'!$D$1-1):OFFSET(IS_Data!D712,0,(-2018+'Summary P&amp;L'!$D$6-1)*12+'Summary P&amp;L'!$D$2-1))</f>
        <v>0</v>
      </c>
      <c r="F712" s="91" t="str">
        <f>IFERROR(IF(VLOOKUP(IS_Data!B712,'Summary P&amp;L'!$Q$9:$S$15,3,FALSE)="Yes",IS_Data!B712,"No"),"No")</f>
        <v>No</v>
      </c>
    </row>
    <row r="713" spans="1:6" x14ac:dyDescent="0.5">
      <c r="A713">
        <f>+IS_Data!C713</f>
        <v>0</v>
      </c>
      <c r="B713" s="91" t="str">
        <f>IF(F713="No","",IF('Summary P&amp;L'!$F$4="Libs Rollup","Libs Rollup",F713))</f>
        <v/>
      </c>
      <c r="C713">
        <f>+IS_Data!A713</f>
        <v>0</v>
      </c>
      <c r="D713">
        <f ca="1">SUM(OFFSET(IS_Data!D713,0,(-2018+'Summary P&amp;L'!$D$6)*12+'Summary P&amp;L'!$D$1-1):OFFSET(IS_Data!D713,0,(-2018+'Summary P&amp;L'!$D$6)*12+'Summary P&amp;L'!$D$2-1))</f>
        <v>0</v>
      </c>
      <c r="E713">
        <f ca="1">SUM(OFFSET(IS_Data!D713,0,(-2018+'Summary P&amp;L'!$D$6-1)*12+'Summary P&amp;L'!$D$1-1):OFFSET(IS_Data!D713,0,(-2018+'Summary P&amp;L'!$D$6-1)*12+'Summary P&amp;L'!$D$2-1))</f>
        <v>0</v>
      </c>
      <c r="F713" s="91" t="str">
        <f>IFERROR(IF(VLOOKUP(IS_Data!B713,'Summary P&amp;L'!$Q$9:$S$15,3,FALSE)="Yes",IS_Data!B713,"No"),"No")</f>
        <v>No</v>
      </c>
    </row>
    <row r="714" spans="1:6" x14ac:dyDescent="0.5">
      <c r="A714">
        <f>+IS_Data!C714</f>
        <v>0</v>
      </c>
      <c r="B714" s="91" t="str">
        <f>IF(F714="No","",IF('Summary P&amp;L'!$F$4="Libs Rollup","Libs Rollup",F714))</f>
        <v/>
      </c>
      <c r="C714">
        <f>+IS_Data!A714</f>
        <v>0</v>
      </c>
      <c r="D714">
        <f ca="1">SUM(OFFSET(IS_Data!D714,0,(-2018+'Summary P&amp;L'!$D$6)*12+'Summary P&amp;L'!$D$1-1):OFFSET(IS_Data!D714,0,(-2018+'Summary P&amp;L'!$D$6)*12+'Summary P&amp;L'!$D$2-1))</f>
        <v>0</v>
      </c>
      <c r="E714">
        <f ca="1">SUM(OFFSET(IS_Data!D714,0,(-2018+'Summary P&amp;L'!$D$6-1)*12+'Summary P&amp;L'!$D$1-1):OFFSET(IS_Data!D714,0,(-2018+'Summary P&amp;L'!$D$6-1)*12+'Summary P&amp;L'!$D$2-1))</f>
        <v>0</v>
      </c>
      <c r="F714" s="91" t="str">
        <f>IFERROR(IF(VLOOKUP(IS_Data!B714,'Summary P&amp;L'!$Q$9:$S$15,3,FALSE)="Yes",IS_Data!B714,"No"),"No")</f>
        <v>No</v>
      </c>
    </row>
    <row r="715" spans="1:6" x14ac:dyDescent="0.5">
      <c r="A715">
        <f>+IS_Data!C715</f>
        <v>0</v>
      </c>
      <c r="B715" s="91" t="str">
        <f>IF(F715="No","",IF('Summary P&amp;L'!$F$4="Libs Rollup","Libs Rollup",F715))</f>
        <v/>
      </c>
      <c r="C715">
        <f>+IS_Data!A715</f>
        <v>0</v>
      </c>
      <c r="D715">
        <f ca="1">SUM(OFFSET(IS_Data!D715,0,(-2018+'Summary P&amp;L'!$D$6)*12+'Summary P&amp;L'!$D$1-1):OFFSET(IS_Data!D715,0,(-2018+'Summary P&amp;L'!$D$6)*12+'Summary P&amp;L'!$D$2-1))</f>
        <v>0</v>
      </c>
      <c r="E715">
        <f ca="1">SUM(OFFSET(IS_Data!D715,0,(-2018+'Summary P&amp;L'!$D$6-1)*12+'Summary P&amp;L'!$D$1-1):OFFSET(IS_Data!D715,0,(-2018+'Summary P&amp;L'!$D$6-1)*12+'Summary P&amp;L'!$D$2-1))</f>
        <v>0</v>
      </c>
      <c r="F715" s="91" t="str">
        <f>IFERROR(IF(VLOOKUP(IS_Data!B715,'Summary P&amp;L'!$Q$9:$S$15,3,FALSE)="Yes",IS_Data!B715,"No"),"No")</f>
        <v>No</v>
      </c>
    </row>
    <row r="716" spans="1:6" x14ac:dyDescent="0.5">
      <c r="A716">
        <f>+IS_Data!C716</f>
        <v>0</v>
      </c>
      <c r="B716" s="91" t="str">
        <f>IF(F716="No","",IF('Summary P&amp;L'!$F$4="Libs Rollup","Libs Rollup",F716))</f>
        <v/>
      </c>
      <c r="C716">
        <f>+IS_Data!A716</f>
        <v>0</v>
      </c>
      <c r="D716">
        <f ca="1">SUM(OFFSET(IS_Data!D716,0,(-2018+'Summary P&amp;L'!$D$6)*12+'Summary P&amp;L'!$D$1-1):OFFSET(IS_Data!D716,0,(-2018+'Summary P&amp;L'!$D$6)*12+'Summary P&amp;L'!$D$2-1))</f>
        <v>0</v>
      </c>
      <c r="E716">
        <f ca="1">SUM(OFFSET(IS_Data!D716,0,(-2018+'Summary P&amp;L'!$D$6-1)*12+'Summary P&amp;L'!$D$1-1):OFFSET(IS_Data!D716,0,(-2018+'Summary P&amp;L'!$D$6-1)*12+'Summary P&amp;L'!$D$2-1))</f>
        <v>0</v>
      </c>
      <c r="F716" s="91" t="str">
        <f>IFERROR(IF(VLOOKUP(IS_Data!B716,'Summary P&amp;L'!$Q$9:$S$15,3,FALSE)="Yes",IS_Data!B716,"No"),"No")</f>
        <v>No</v>
      </c>
    </row>
    <row r="717" spans="1:6" x14ac:dyDescent="0.5">
      <c r="A717">
        <f>+IS_Data!C717</f>
        <v>0</v>
      </c>
      <c r="B717" s="91" t="str">
        <f>IF(F717="No","",IF('Summary P&amp;L'!$F$4="Libs Rollup","Libs Rollup",F717))</f>
        <v/>
      </c>
      <c r="C717">
        <f>+IS_Data!A717</f>
        <v>0</v>
      </c>
      <c r="D717">
        <f ca="1">SUM(OFFSET(IS_Data!D717,0,(-2018+'Summary P&amp;L'!$D$6)*12+'Summary P&amp;L'!$D$1-1):OFFSET(IS_Data!D717,0,(-2018+'Summary P&amp;L'!$D$6)*12+'Summary P&amp;L'!$D$2-1))</f>
        <v>0</v>
      </c>
      <c r="E717">
        <f ca="1">SUM(OFFSET(IS_Data!D717,0,(-2018+'Summary P&amp;L'!$D$6-1)*12+'Summary P&amp;L'!$D$1-1):OFFSET(IS_Data!D717,0,(-2018+'Summary P&amp;L'!$D$6-1)*12+'Summary P&amp;L'!$D$2-1))</f>
        <v>0</v>
      </c>
      <c r="F717" s="91" t="str">
        <f>IFERROR(IF(VLOOKUP(IS_Data!B717,'Summary P&amp;L'!$Q$9:$S$15,3,FALSE)="Yes",IS_Data!B717,"No"),"No")</f>
        <v>No</v>
      </c>
    </row>
    <row r="718" spans="1:6" x14ac:dyDescent="0.5">
      <c r="A718">
        <f>+IS_Data!C718</f>
        <v>0</v>
      </c>
      <c r="B718" s="91" t="str">
        <f>IF(F718="No","",IF('Summary P&amp;L'!$F$4="Libs Rollup","Libs Rollup",F718))</f>
        <v/>
      </c>
      <c r="C718">
        <f>+IS_Data!A718</f>
        <v>0</v>
      </c>
      <c r="D718">
        <f ca="1">SUM(OFFSET(IS_Data!D718,0,(-2018+'Summary P&amp;L'!$D$6)*12+'Summary P&amp;L'!$D$1-1):OFFSET(IS_Data!D718,0,(-2018+'Summary P&amp;L'!$D$6)*12+'Summary P&amp;L'!$D$2-1))</f>
        <v>0</v>
      </c>
      <c r="E718">
        <f ca="1">SUM(OFFSET(IS_Data!D718,0,(-2018+'Summary P&amp;L'!$D$6-1)*12+'Summary P&amp;L'!$D$1-1):OFFSET(IS_Data!D718,0,(-2018+'Summary P&amp;L'!$D$6-1)*12+'Summary P&amp;L'!$D$2-1))</f>
        <v>0</v>
      </c>
      <c r="F718" s="91" t="str">
        <f>IFERROR(IF(VLOOKUP(IS_Data!B718,'Summary P&amp;L'!$Q$9:$S$15,3,FALSE)="Yes",IS_Data!B718,"No"),"No")</f>
        <v>No</v>
      </c>
    </row>
    <row r="719" spans="1:6" x14ac:dyDescent="0.5">
      <c r="A719">
        <f>+IS_Data!C719</f>
        <v>0</v>
      </c>
      <c r="B719" s="91" t="str">
        <f>IF(F719="No","",IF('Summary P&amp;L'!$F$4="Libs Rollup","Libs Rollup",F719))</f>
        <v/>
      </c>
      <c r="C719">
        <f>+IS_Data!A719</f>
        <v>0</v>
      </c>
      <c r="D719">
        <f ca="1">SUM(OFFSET(IS_Data!D719,0,(-2018+'Summary P&amp;L'!$D$6)*12+'Summary P&amp;L'!$D$1-1):OFFSET(IS_Data!D719,0,(-2018+'Summary P&amp;L'!$D$6)*12+'Summary P&amp;L'!$D$2-1))</f>
        <v>0</v>
      </c>
      <c r="E719">
        <f ca="1">SUM(OFFSET(IS_Data!D719,0,(-2018+'Summary P&amp;L'!$D$6-1)*12+'Summary P&amp;L'!$D$1-1):OFFSET(IS_Data!D719,0,(-2018+'Summary P&amp;L'!$D$6-1)*12+'Summary P&amp;L'!$D$2-1))</f>
        <v>0</v>
      </c>
      <c r="F719" s="91" t="str">
        <f>IFERROR(IF(VLOOKUP(IS_Data!B719,'Summary P&amp;L'!$Q$9:$S$15,3,FALSE)="Yes",IS_Data!B719,"No"),"No")</f>
        <v>No</v>
      </c>
    </row>
    <row r="720" spans="1:6" x14ac:dyDescent="0.5">
      <c r="A720">
        <f>+IS_Data!C720</f>
        <v>0</v>
      </c>
      <c r="B720" s="91" t="str">
        <f>IF(F720="No","",IF('Summary P&amp;L'!$F$4="Libs Rollup","Libs Rollup",F720))</f>
        <v/>
      </c>
      <c r="C720">
        <f>+IS_Data!A720</f>
        <v>0</v>
      </c>
      <c r="D720">
        <f ca="1">SUM(OFFSET(IS_Data!D720,0,(-2018+'Summary P&amp;L'!$D$6)*12+'Summary P&amp;L'!$D$1-1):OFFSET(IS_Data!D720,0,(-2018+'Summary P&amp;L'!$D$6)*12+'Summary P&amp;L'!$D$2-1))</f>
        <v>0</v>
      </c>
      <c r="E720">
        <f ca="1">SUM(OFFSET(IS_Data!D720,0,(-2018+'Summary P&amp;L'!$D$6-1)*12+'Summary P&amp;L'!$D$1-1):OFFSET(IS_Data!D720,0,(-2018+'Summary P&amp;L'!$D$6-1)*12+'Summary P&amp;L'!$D$2-1))</f>
        <v>0</v>
      </c>
      <c r="F720" s="91" t="str">
        <f>IFERROR(IF(VLOOKUP(IS_Data!B720,'Summary P&amp;L'!$Q$9:$S$15,3,FALSE)="Yes",IS_Data!B720,"No"),"No")</f>
        <v>No</v>
      </c>
    </row>
    <row r="721" spans="1:6" x14ac:dyDescent="0.5">
      <c r="A721">
        <f>+IS_Data!C721</f>
        <v>0</v>
      </c>
      <c r="B721" s="91" t="str">
        <f>IF(F721="No","",IF('Summary P&amp;L'!$F$4="Libs Rollup","Libs Rollup",F721))</f>
        <v/>
      </c>
      <c r="C721">
        <f>+IS_Data!A721</f>
        <v>0</v>
      </c>
      <c r="D721">
        <f ca="1">SUM(OFFSET(IS_Data!D721,0,(-2018+'Summary P&amp;L'!$D$6)*12+'Summary P&amp;L'!$D$1-1):OFFSET(IS_Data!D721,0,(-2018+'Summary P&amp;L'!$D$6)*12+'Summary P&amp;L'!$D$2-1))</f>
        <v>0</v>
      </c>
      <c r="E721">
        <f ca="1">SUM(OFFSET(IS_Data!D721,0,(-2018+'Summary P&amp;L'!$D$6-1)*12+'Summary P&amp;L'!$D$1-1):OFFSET(IS_Data!D721,0,(-2018+'Summary P&amp;L'!$D$6-1)*12+'Summary P&amp;L'!$D$2-1))</f>
        <v>0</v>
      </c>
      <c r="F721" s="91" t="str">
        <f>IFERROR(IF(VLOOKUP(IS_Data!B721,'Summary P&amp;L'!$Q$9:$S$15,3,FALSE)="Yes",IS_Data!B721,"No"),"No")</f>
        <v>No</v>
      </c>
    </row>
    <row r="722" spans="1:6" x14ac:dyDescent="0.5">
      <c r="A722">
        <f>+IS_Data!C722</f>
        <v>0</v>
      </c>
      <c r="B722" s="91" t="str">
        <f>IF(F722="No","",IF('Summary P&amp;L'!$F$4="Libs Rollup","Libs Rollup",F722))</f>
        <v/>
      </c>
      <c r="C722">
        <f>+IS_Data!A722</f>
        <v>0</v>
      </c>
      <c r="D722">
        <f ca="1">SUM(OFFSET(IS_Data!D722,0,(-2018+'Summary P&amp;L'!$D$6)*12+'Summary P&amp;L'!$D$1-1):OFFSET(IS_Data!D722,0,(-2018+'Summary P&amp;L'!$D$6)*12+'Summary P&amp;L'!$D$2-1))</f>
        <v>0</v>
      </c>
      <c r="E722">
        <f ca="1">SUM(OFFSET(IS_Data!D722,0,(-2018+'Summary P&amp;L'!$D$6-1)*12+'Summary P&amp;L'!$D$1-1):OFFSET(IS_Data!D722,0,(-2018+'Summary P&amp;L'!$D$6-1)*12+'Summary P&amp;L'!$D$2-1))</f>
        <v>0</v>
      </c>
      <c r="F722" s="91" t="str">
        <f>IFERROR(IF(VLOOKUP(IS_Data!B722,'Summary P&amp;L'!$Q$9:$S$15,3,FALSE)="Yes",IS_Data!B722,"No"),"No")</f>
        <v>No</v>
      </c>
    </row>
    <row r="723" spans="1:6" x14ac:dyDescent="0.5">
      <c r="A723">
        <f>+IS_Data!C723</f>
        <v>0</v>
      </c>
      <c r="B723" s="91" t="str">
        <f>IF(F723="No","",IF('Summary P&amp;L'!$F$4="Libs Rollup","Libs Rollup",F723))</f>
        <v/>
      </c>
      <c r="C723">
        <f>+IS_Data!A723</f>
        <v>0</v>
      </c>
      <c r="D723">
        <f ca="1">SUM(OFFSET(IS_Data!D723,0,(-2018+'Summary P&amp;L'!$D$6)*12+'Summary P&amp;L'!$D$1-1):OFFSET(IS_Data!D723,0,(-2018+'Summary P&amp;L'!$D$6)*12+'Summary P&amp;L'!$D$2-1))</f>
        <v>0</v>
      </c>
      <c r="E723">
        <f ca="1">SUM(OFFSET(IS_Data!D723,0,(-2018+'Summary P&amp;L'!$D$6-1)*12+'Summary P&amp;L'!$D$1-1):OFFSET(IS_Data!D723,0,(-2018+'Summary P&amp;L'!$D$6-1)*12+'Summary P&amp;L'!$D$2-1))</f>
        <v>0</v>
      </c>
      <c r="F723" s="91" t="str">
        <f>IFERROR(IF(VLOOKUP(IS_Data!B723,'Summary P&amp;L'!$Q$9:$S$15,3,FALSE)="Yes",IS_Data!B723,"No"),"No")</f>
        <v>No</v>
      </c>
    </row>
    <row r="724" spans="1:6" x14ac:dyDescent="0.5">
      <c r="A724">
        <f>+IS_Data!C724</f>
        <v>0</v>
      </c>
      <c r="B724" s="91" t="str">
        <f>IF(F724="No","",IF('Summary P&amp;L'!$F$4="Libs Rollup","Libs Rollup",F724))</f>
        <v/>
      </c>
      <c r="C724">
        <f>+IS_Data!A724</f>
        <v>0</v>
      </c>
      <c r="D724">
        <f ca="1">SUM(OFFSET(IS_Data!D724,0,(-2018+'Summary P&amp;L'!$D$6)*12+'Summary P&amp;L'!$D$1-1):OFFSET(IS_Data!D724,0,(-2018+'Summary P&amp;L'!$D$6)*12+'Summary P&amp;L'!$D$2-1))</f>
        <v>0</v>
      </c>
      <c r="E724">
        <f ca="1">SUM(OFFSET(IS_Data!D724,0,(-2018+'Summary P&amp;L'!$D$6-1)*12+'Summary P&amp;L'!$D$1-1):OFFSET(IS_Data!D724,0,(-2018+'Summary P&amp;L'!$D$6-1)*12+'Summary P&amp;L'!$D$2-1))</f>
        <v>0</v>
      </c>
      <c r="F724" s="91" t="str">
        <f>IFERROR(IF(VLOOKUP(IS_Data!B724,'Summary P&amp;L'!$Q$9:$S$15,3,FALSE)="Yes",IS_Data!B724,"No"),"No")</f>
        <v>No</v>
      </c>
    </row>
    <row r="725" spans="1:6" x14ac:dyDescent="0.5">
      <c r="A725">
        <f>+IS_Data!C725</f>
        <v>0</v>
      </c>
      <c r="B725" s="91" t="str">
        <f>IF(F725="No","",IF('Summary P&amp;L'!$F$4="Libs Rollup","Libs Rollup",F725))</f>
        <v/>
      </c>
      <c r="C725">
        <f>+IS_Data!A725</f>
        <v>0</v>
      </c>
      <c r="D725">
        <f ca="1">SUM(OFFSET(IS_Data!D725,0,(-2018+'Summary P&amp;L'!$D$6)*12+'Summary P&amp;L'!$D$1-1):OFFSET(IS_Data!D725,0,(-2018+'Summary P&amp;L'!$D$6)*12+'Summary P&amp;L'!$D$2-1))</f>
        <v>0</v>
      </c>
      <c r="E725">
        <f ca="1">SUM(OFFSET(IS_Data!D725,0,(-2018+'Summary P&amp;L'!$D$6-1)*12+'Summary P&amp;L'!$D$1-1):OFFSET(IS_Data!D725,0,(-2018+'Summary P&amp;L'!$D$6-1)*12+'Summary P&amp;L'!$D$2-1))</f>
        <v>0</v>
      </c>
      <c r="F725" s="91" t="str">
        <f>IFERROR(IF(VLOOKUP(IS_Data!B725,'Summary P&amp;L'!$Q$9:$S$15,3,FALSE)="Yes",IS_Data!B725,"No"),"No")</f>
        <v>No</v>
      </c>
    </row>
    <row r="726" spans="1:6" x14ac:dyDescent="0.5">
      <c r="A726">
        <f>+IS_Data!C726</f>
        <v>0</v>
      </c>
      <c r="B726" s="91" t="str">
        <f>IF(F726="No","",IF('Summary P&amp;L'!$F$4="Libs Rollup","Libs Rollup",F726))</f>
        <v/>
      </c>
      <c r="C726">
        <f>+IS_Data!A726</f>
        <v>0</v>
      </c>
      <c r="D726">
        <f ca="1">SUM(OFFSET(IS_Data!D726,0,(-2018+'Summary P&amp;L'!$D$6)*12+'Summary P&amp;L'!$D$1-1):OFFSET(IS_Data!D726,0,(-2018+'Summary P&amp;L'!$D$6)*12+'Summary P&amp;L'!$D$2-1))</f>
        <v>0</v>
      </c>
      <c r="E726">
        <f ca="1">SUM(OFFSET(IS_Data!D726,0,(-2018+'Summary P&amp;L'!$D$6-1)*12+'Summary P&amp;L'!$D$1-1):OFFSET(IS_Data!D726,0,(-2018+'Summary P&amp;L'!$D$6-1)*12+'Summary P&amp;L'!$D$2-1))</f>
        <v>0</v>
      </c>
      <c r="F726" s="91" t="str">
        <f>IFERROR(IF(VLOOKUP(IS_Data!B726,'Summary P&amp;L'!$Q$9:$S$15,3,FALSE)="Yes",IS_Data!B726,"No"),"No")</f>
        <v>No</v>
      </c>
    </row>
    <row r="727" spans="1:6" x14ac:dyDescent="0.5">
      <c r="A727">
        <f>+IS_Data!C727</f>
        <v>0</v>
      </c>
      <c r="B727" s="91" t="str">
        <f>IF(F727="No","",IF('Summary P&amp;L'!$F$4="Libs Rollup","Libs Rollup",F727))</f>
        <v/>
      </c>
      <c r="C727">
        <f>+IS_Data!A727</f>
        <v>0</v>
      </c>
      <c r="D727">
        <f ca="1">SUM(OFFSET(IS_Data!D727,0,(-2018+'Summary P&amp;L'!$D$6)*12+'Summary P&amp;L'!$D$1-1):OFFSET(IS_Data!D727,0,(-2018+'Summary P&amp;L'!$D$6)*12+'Summary P&amp;L'!$D$2-1))</f>
        <v>0</v>
      </c>
      <c r="E727">
        <f ca="1">SUM(OFFSET(IS_Data!D727,0,(-2018+'Summary P&amp;L'!$D$6-1)*12+'Summary P&amp;L'!$D$1-1):OFFSET(IS_Data!D727,0,(-2018+'Summary P&amp;L'!$D$6-1)*12+'Summary P&amp;L'!$D$2-1))</f>
        <v>0</v>
      </c>
      <c r="F727" s="91" t="str">
        <f>IFERROR(IF(VLOOKUP(IS_Data!B727,'Summary P&amp;L'!$Q$9:$S$15,3,FALSE)="Yes",IS_Data!B727,"No"),"No")</f>
        <v>No</v>
      </c>
    </row>
    <row r="728" spans="1:6" x14ac:dyDescent="0.5">
      <c r="A728">
        <f>+IS_Data!C728</f>
        <v>0</v>
      </c>
      <c r="B728" s="91" t="str">
        <f>IF(F728="No","",IF('Summary P&amp;L'!$F$4="Libs Rollup","Libs Rollup",F728))</f>
        <v/>
      </c>
      <c r="C728">
        <f>+IS_Data!A728</f>
        <v>0</v>
      </c>
      <c r="D728">
        <f ca="1">SUM(OFFSET(IS_Data!D728,0,(-2018+'Summary P&amp;L'!$D$6)*12+'Summary P&amp;L'!$D$1-1):OFFSET(IS_Data!D728,0,(-2018+'Summary P&amp;L'!$D$6)*12+'Summary P&amp;L'!$D$2-1))</f>
        <v>0</v>
      </c>
      <c r="E728">
        <f ca="1">SUM(OFFSET(IS_Data!D728,0,(-2018+'Summary P&amp;L'!$D$6-1)*12+'Summary P&amp;L'!$D$1-1):OFFSET(IS_Data!D728,0,(-2018+'Summary P&amp;L'!$D$6-1)*12+'Summary P&amp;L'!$D$2-1))</f>
        <v>0</v>
      </c>
      <c r="F728" s="91" t="str">
        <f>IFERROR(IF(VLOOKUP(IS_Data!B728,'Summary P&amp;L'!$Q$9:$S$15,3,FALSE)="Yes",IS_Data!B728,"No"),"No")</f>
        <v>No</v>
      </c>
    </row>
    <row r="729" spans="1:6" x14ac:dyDescent="0.5">
      <c r="A729">
        <f>+IS_Data!C729</f>
        <v>0</v>
      </c>
      <c r="B729" s="91" t="str">
        <f>IF(F729="No","",IF('Summary P&amp;L'!$F$4="Libs Rollup","Libs Rollup",F729))</f>
        <v/>
      </c>
      <c r="C729">
        <f>+IS_Data!A729</f>
        <v>0</v>
      </c>
      <c r="D729">
        <f ca="1">SUM(OFFSET(IS_Data!D729,0,(-2018+'Summary P&amp;L'!$D$6)*12+'Summary P&amp;L'!$D$1-1):OFFSET(IS_Data!D729,0,(-2018+'Summary P&amp;L'!$D$6)*12+'Summary P&amp;L'!$D$2-1))</f>
        <v>0</v>
      </c>
      <c r="E729">
        <f ca="1">SUM(OFFSET(IS_Data!D729,0,(-2018+'Summary P&amp;L'!$D$6-1)*12+'Summary P&amp;L'!$D$1-1):OFFSET(IS_Data!D729,0,(-2018+'Summary P&amp;L'!$D$6-1)*12+'Summary P&amp;L'!$D$2-1))</f>
        <v>0</v>
      </c>
      <c r="F729" s="91" t="str">
        <f>IFERROR(IF(VLOOKUP(IS_Data!B729,'Summary P&amp;L'!$Q$9:$S$15,3,FALSE)="Yes",IS_Data!B729,"No"),"No")</f>
        <v>No</v>
      </c>
    </row>
    <row r="730" spans="1:6" x14ac:dyDescent="0.5">
      <c r="A730">
        <f>+IS_Data!C730</f>
        <v>0</v>
      </c>
      <c r="B730" s="91" t="str">
        <f>IF(F730="No","",IF('Summary P&amp;L'!$F$4="Libs Rollup","Libs Rollup",F730))</f>
        <v/>
      </c>
      <c r="C730">
        <f>+IS_Data!A730</f>
        <v>0</v>
      </c>
      <c r="D730">
        <f ca="1">SUM(OFFSET(IS_Data!D730,0,(-2018+'Summary P&amp;L'!$D$6)*12+'Summary P&amp;L'!$D$1-1):OFFSET(IS_Data!D730,0,(-2018+'Summary P&amp;L'!$D$6)*12+'Summary P&amp;L'!$D$2-1))</f>
        <v>0</v>
      </c>
      <c r="E730">
        <f ca="1">SUM(OFFSET(IS_Data!D730,0,(-2018+'Summary P&amp;L'!$D$6-1)*12+'Summary P&amp;L'!$D$1-1):OFFSET(IS_Data!D730,0,(-2018+'Summary P&amp;L'!$D$6-1)*12+'Summary P&amp;L'!$D$2-1))</f>
        <v>0</v>
      </c>
      <c r="F730" s="91" t="str">
        <f>IFERROR(IF(VLOOKUP(IS_Data!B730,'Summary P&amp;L'!$Q$9:$S$15,3,FALSE)="Yes",IS_Data!B730,"No"),"No")</f>
        <v>No</v>
      </c>
    </row>
    <row r="731" spans="1:6" x14ac:dyDescent="0.5">
      <c r="A731">
        <f>+IS_Data!C731</f>
        <v>0</v>
      </c>
      <c r="B731" s="91" t="str">
        <f>IF(F731="No","",IF('Summary P&amp;L'!$F$4="Libs Rollup","Libs Rollup",F731))</f>
        <v/>
      </c>
      <c r="C731">
        <f>+IS_Data!A731</f>
        <v>0</v>
      </c>
      <c r="D731">
        <f ca="1">SUM(OFFSET(IS_Data!D731,0,(-2018+'Summary P&amp;L'!$D$6)*12+'Summary P&amp;L'!$D$1-1):OFFSET(IS_Data!D731,0,(-2018+'Summary P&amp;L'!$D$6)*12+'Summary P&amp;L'!$D$2-1))</f>
        <v>0</v>
      </c>
      <c r="E731">
        <f ca="1">SUM(OFFSET(IS_Data!D731,0,(-2018+'Summary P&amp;L'!$D$6-1)*12+'Summary P&amp;L'!$D$1-1):OFFSET(IS_Data!D731,0,(-2018+'Summary P&amp;L'!$D$6-1)*12+'Summary P&amp;L'!$D$2-1))</f>
        <v>0</v>
      </c>
      <c r="F731" s="91" t="str">
        <f>IFERROR(IF(VLOOKUP(IS_Data!B731,'Summary P&amp;L'!$Q$9:$S$15,3,FALSE)="Yes",IS_Data!B731,"No"),"No")</f>
        <v>No</v>
      </c>
    </row>
    <row r="732" spans="1:6" x14ac:dyDescent="0.5">
      <c r="A732">
        <f>+IS_Data!C732</f>
        <v>0</v>
      </c>
      <c r="B732" s="91" t="str">
        <f>IF(F732="No","",IF('Summary P&amp;L'!$F$4="Libs Rollup","Libs Rollup",F732))</f>
        <v/>
      </c>
      <c r="C732">
        <f>+IS_Data!A732</f>
        <v>0</v>
      </c>
      <c r="D732">
        <f ca="1">SUM(OFFSET(IS_Data!D732,0,(-2018+'Summary P&amp;L'!$D$6)*12+'Summary P&amp;L'!$D$1-1):OFFSET(IS_Data!D732,0,(-2018+'Summary P&amp;L'!$D$6)*12+'Summary P&amp;L'!$D$2-1))</f>
        <v>0</v>
      </c>
      <c r="E732">
        <f ca="1">SUM(OFFSET(IS_Data!D732,0,(-2018+'Summary P&amp;L'!$D$6-1)*12+'Summary P&amp;L'!$D$1-1):OFFSET(IS_Data!D732,0,(-2018+'Summary P&amp;L'!$D$6-1)*12+'Summary P&amp;L'!$D$2-1))</f>
        <v>0</v>
      </c>
      <c r="F732" s="91" t="str">
        <f>IFERROR(IF(VLOOKUP(IS_Data!B732,'Summary P&amp;L'!$Q$9:$S$15,3,FALSE)="Yes",IS_Data!B732,"No"),"No")</f>
        <v>No</v>
      </c>
    </row>
    <row r="733" spans="1:6" x14ac:dyDescent="0.5">
      <c r="A733">
        <f>+IS_Data!C733</f>
        <v>0</v>
      </c>
      <c r="B733" s="91" t="str">
        <f>IF(F733="No","",IF('Summary P&amp;L'!$F$4="Libs Rollup","Libs Rollup",F733))</f>
        <v/>
      </c>
      <c r="C733">
        <f>+IS_Data!A733</f>
        <v>0</v>
      </c>
      <c r="D733">
        <f ca="1">SUM(OFFSET(IS_Data!D733,0,(-2018+'Summary P&amp;L'!$D$6)*12+'Summary P&amp;L'!$D$1-1):OFFSET(IS_Data!D733,0,(-2018+'Summary P&amp;L'!$D$6)*12+'Summary P&amp;L'!$D$2-1))</f>
        <v>0</v>
      </c>
      <c r="E733">
        <f ca="1">SUM(OFFSET(IS_Data!D733,0,(-2018+'Summary P&amp;L'!$D$6-1)*12+'Summary P&amp;L'!$D$1-1):OFFSET(IS_Data!D733,0,(-2018+'Summary P&amp;L'!$D$6-1)*12+'Summary P&amp;L'!$D$2-1))</f>
        <v>0</v>
      </c>
      <c r="F733" s="91" t="str">
        <f>IFERROR(IF(VLOOKUP(IS_Data!B733,'Summary P&amp;L'!$Q$9:$S$15,3,FALSE)="Yes",IS_Data!B733,"No"),"No")</f>
        <v>No</v>
      </c>
    </row>
    <row r="734" spans="1:6" x14ac:dyDescent="0.5">
      <c r="A734">
        <f>+IS_Data!C734</f>
        <v>0</v>
      </c>
      <c r="B734" s="91" t="str">
        <f>IF(F734="No","",IF('Summary P&amp;L'!$F$4="Libs Rollup","Libs Rollup",F734))</f>
        <v/>
      </c>
      <c r="C734">
        <f>+IS_Data!A734</f>
        <v>0</v>
      </c>
      <c r="D734">
        <f ca="1">SUM(OFFSET(IS_Data!D734,0,(-2018+'Summary P&amp;L'!$D$6)*12+'Summary P&amp;L'!$D$1-1):OFFSET(IS_Data!D734,0,(-2018+'Summary P&amp;L'!$D$6)*12+'Summary P&amp;L'!$D$2-1))</f>
        <v>0</v>
      </c>
      <c r="E734">
        <f ca="1">SUM(OFFSET(IS_Data!D734,0,(-2018+'Summary P&amp;L'!$D$6-1)*12+'Summary P&amp;L'!$D$1-1):OFFSET(IS_Data!D734,0,(-2018+'Summary P&amp;L'!$D$6-1)*12+'Summary P&amp;L'!$D$2-1))</f>
        <v>0</v>
      </c>
      <c r="F734" s="91" t="str">
        <f>IFERROR(IF(VLOOKUP(IS_Data!B734,'Summary P&amp;L'!$Q$9:$S$15,3,FALSE)="Yes",IS_Data!B734,"No"),"No")</f>
        <v>No</v>
      </c>
    </row>
    <row r="735" spans="1:6" x14ac:dyDescent="0.5">
      <c r="A735">
        <f>+IS_Data!C735</f>
        <v>0</v>
      </c>
      <c r="B735" s="91" t="str">
        <f>IF(F735="No","",IF('Summary P&amp;L'!$F$4="Libs Rollup","Libs Rollup",F735))</f>
        <v/>
      </c>
      <c r="C735">
        <f>+IS_Data!A735</f>
        <v>0</v>
      </c>
      <c r="D735">
        <f ca="1">SUM(OFFSET(IS_Data!D735,0,(-2018+'Summary P&amp;L'!$D$6)*12+'Summary P&amp;L'!$D$1-1):OFFSET(IS_Data!D735,0,(-2018+'Summary P&amp;L'!$D$6)*12+'Summary P&amp;L'!$D$2-1))</f>
        <v>0</v>
      </c>
      <c r="E735">
        <f ca="1">SUM(OFFSET(IS_Data!D735,0,(-2018+'Summary P&amp;L'!$D$6-1)*12+'Summary P&amp;L'!$D$1-1):OFFSET(IS_Data!D735,0,(-2018+'Summary P&amp;L'!$D$6-1)*12+'Summary P&amp;L'!$D$2-1))</f>
        <v>0</v>
      </c>
      <c r="F735" s="91" t="str">
        <f>IFERROR(IF(VLOOKUP(IS_Data!B735,'Summary P&amp;L'!$Q$9:$S$15,3,FALSE)="Yes",IS_Data!B735,"No"),"No")</f>
        <v>No</v>
      </c>
    </row>
    <row r="736" spans="1:6" x14ac:dyDescent="0.5">
      <c r="A736">
        <f>+IS_Data!C736</f>
        <v>0</v>
      </c>
      <c r="B736" s="91" t="str">
        <f>IF(F736="No","",IF('Summary P&amp;L'!$F$4="Libs Rollup","Libs Rollup",F736))</f>
        <v/>
      </c>
      <c r="C736">
        <f>+IS_Data!A736</f>
        <v>0</v>
      </c>
      <c r="D736">
        <f ca="1">SUM(OFFSET(IS_Data!D736,0,(-2018+'Summary P&amp;L'!$D$6)*12+'Summary P&amp;L'!$D$1-1):OFFSET(IS_Data!D736,0,(-2018+'Summary P&amp;L'!$D$6)*12+'Summary P&amp;L'!$D$2-1))</f>
        <v>0</v>
      </c>
      <c r="E736">
        <f ca="1">SUM(OFFSET(IS_Data!D736,0,(-2018+'Summary P&amp;L'!$D$6-1)*12+'Summary P&amp;L'!$D$1-1):OFFSET(IS_Data!D736,0,(-2018+'Summary P&amp;L'!$D$6-1)*12+'Summary P&amp;L'!$D$2-1))</f>
        <v>0</v>
      </c>
      <c r="F736" s="91" t="str">
        <f>IFERROR(IF(VLOOKUP(IS_Data!B736,'Summary P&amp;L'!$Q$9:$S$15,3,FALSE)="Yes",IS_Data!B736,"No"),"No")</f>
        <v>No</v>
      </c>
    </row>
    <row r="737" spans="1:6" x14ac:dyDescent="0.5">
      <c r="A737">
        <f>+IS_Data!C737</f>
        <v>0</v>
      </c>
      <c r="B737" s="91" t="str">
        <f>IF(F737="No","",IF('Summary P&amp;L'!$F$4="Libs Rollup","Libs Rollup",F737))</f>
        <v/>
      </c>
      <c r="C737">
        <f>+IS_Data!A737</f>
        <v>0</v>
      </c>
      <c r="D737">
        <f ca="1">SUM(OFFSET(IS_Data!D737,0,(-2018+'Summary P&amp;L'!$D$6)*12+'Summary P&amp;L'!$D$1-1):OFFSET(IS_Data!D737,0,(-2018+'Summary P&amp;L'!$D$6)*12+'Summary P&amp;L'!$D$2-1))</f>
        <v>0</v>
      </c>
      <c r="E737">
        <f ca="1">SUM(OFFSET(IS_Data!D737,0,(-2018+'Summary P&amp;L'!$D$6-1)*12+'Summary P&amp;L'!$D$1-1):OFFSET(IS_Data!D737,0,(-2018+'Summary P&amp;L'!$D$6-1)*12+'Summary P&amp;L'!$D$2-1))</f>
        <v>0</v>
      </c>
      <c r="F737" s="91" t="str">
        <f>IFERROR(IF(VLOOKUP(IS_Data!B737,'Summary P&amp;L'!$Q$9:$S$15,3,FALSE)="Yes",IS_Data!B737,"No"),"No")</f>
        <v>No</v>
      </c>
    </row>
    <row r="738" spans="1:6" x14ac:dyDescent="0.5">
      <c r="A738">
        <f>+IS_Data!C738</f>
        <v>0</v>
      </c>
      <c r="B738" s="91" t="str">
        <f>IF(F738="No","",IF('Summary P&amp;L'!$F$4="Libs Rollup","Libs Rollup",F738))</f>
        <v/>
      </c>
      <c r="C738">
        <f>+IS_Data!A738</f>
        <v>0</v>
      </c>
      <c r="D738">
        <f ca="1">SUM(OFFSET(IS_Data!D738,0,(-2018+'Summary P&amp;L'!$D$6)*12+'Summary P&amp;L'!$D$1-1):OFFSET(IS_Data!D738,0,(-2018+'Summary P&amp;L'!$D$6)*12+'Summary P&amp;L'!$D$2-1))</f>
        <v>0</v>
      </c>
      <c r="E738">
        <f ca="1">SUM(OFFSET(IS_Data!D738,0,(-2018+'Summary P&amp;L'!$D$6-1)*12+'Summary P&amp;L'!$D$1-1):OFFSET(IS_Data!D738,0,(-2018+'Summary P&amp;L'!$D$6-1)*12+'Summary P&amp;L'!$D$2-1))</f>
        <v>0</v>
      </c>
      <c r="F738" s="91" t="str">
        <f>IFERROR(IF(VLOOKUP(IS_Data!B738,'Summary P&amp;L'!$Q$9:$S$15,3,FALSE)="Yes",IS_Data!B738,"No"),"No")</f>
        <v>No</v>
      </c>
    </row>
    <row r="739" spans="1:6" x14ac:dyDescent="0.5">
      <c r="A739">
        <f>+IS_Data!C739</f>
        <v>0</v>
      </c>
      <c r="B739" s="91" t="str">
        <f>IF(F739="No","",IF('Summary P&amp;L'!$F$4="Libs Rollup","Libs Rollup",F739))</f>
        <v/>
      </c>
      <c r="C739">
        <f>+IS_Data!A739</f>
        <v>0</v>
      </c>
      <c r="D739">
        <f ca="1">SUM(OFFSET(IS_Data!D739,0,(-2018+'Summary P&amp;L'!$D$6)*12+'Summary P&amp;L'!$D$1-1):OFFSET(IS_Data!D739,0,(-2018+'Summary P&amp;L'!$D$6)*12+'Summary P&amp;L'!$D$2-1))</f>
        <v>0</v>
      </c>
      <c r="E739">
        <f ca="1">SUM(OFFSET(IS_Data!D739,0,(-2018+'Summary P&amp;L'!$D$6-1)*12+'Summary P&amp;L'!$D$1-1):OFFSET(IS_Data!D739,0,(-2018+'Summary P&amp;L'!$D$6-1)*12+'Summary P&amp;L'!$D$2-1))</f>
        <v>0</v>
      </c>
      <c r="F739" s="91" t="str">
        <f>IFERROR(IF(VLOOKUP(IS_Data!B739,'Summary P&amp;L'!$Q$9:$S$15,3,FALSE)="Yes",IS_Data!B739,"No"),"No")</f>
        <v>No</v>
      </c>
    </row>
    <row r="740" spans="1:6" x14ac:dyDescent="0.5">
      <c r="A740">
        <f>+IS_Data!C740</f>
        <v>0</v>
      </c>
      <c r="B740" s="91" t="str">
        <f>IF(F740="No","",IF('Summary P&amp;L'!$F$4="Libs Rollup","Libs Rollup",F740))</f>
        <v/>
      </c>
      <c r="C740">
        <f>+IS_Data!A740</f>
        <v>0</v>
      </c>
      <c r="D740">
        <f ca="1">SUM(OFFSET(IS_Data!D740,0,(-2018+'Summary P&amp;L'!$D$6)*12+'Summary P&amp;L'!$D$1-1):OFFSET(IS_Data!D740,0,(-2018+'Summary P&amp;L'!$D$6)*12+'Summary P&amp;L'!$D$2-1))</f>
        <v>0</v>
      </c>
      <c r="E740">
        <f ca="1">SUM(OFFSET(IS_Data!D740,0,(-2018+'Summary P&amp;L'!$D$6-1)*12+'Summary P&amp;L'!$D$1-1):OFFSET(IS_Data!D740,0,(-2018+'Summary P&amp;L'!$D$6-1)*12+'Summary P&amp;L'!$D$2-1))</f>
        <v>0</v>
      </c>
      <c r="F740" s="91" t="str">
        <f>IFERROR(IF(VLOOKUP(IS_Data!B740,'Summary P&amp;L'!$Q$9:$S$15,3,FALSE)="Yes",IS_Data!B740,"No"),"No")</f>
        <v>No</v>
      </c>
    </row>
    <row r="741" spans="1:6" x14ac:dyDescent="0.5">
      <c r="A741">
        <f>+IS_Data!C741</f>
        <v>0</v>
      </c>
      <c r="B741" s="91" t="str">
        <f>IF(F741="No","",IF('Summary P&amp;L'!$F$4="Libs Rollup","Libs Rollup",F741))</f>
        <v/>
      </c>
      <c r="C741">
        <f>+IS_Data!A741</f>
        <v>0</v>
      </c>
      <c r="D741">
        <f ca="1">SUM(OFFSET(IS_Data!D741,0,(-2018+'Summary P&amp;L'!$D$6)*12+'Summary P&amp;L'!$D$1-1):OFFSET(IS_Data!D741,0,(-2018+'Summary P&amp;L'!$D$6)*12+'Summary P&amp;L'!$D$2-1))</f>
        <v>0</v>
      </c>
      <c r="E741">
        <f ca="1">SUM(OFFSET(IS_Data!D741,0,(-2018+'Summary P&amp;L'!$D$6-1)*12+'Summary P&amp;L'!$D$1-1):OFFSET(IS_Data!D741,0,(-2018+'Summary P&amp;L'!$D$6-1)*12+'Summary P&amp;L'!$D$2-1))</f>
        <v>0</v>
      </c>
      <c r="F741" s="91" t="str">
        <f>IFERROR(IF(VLOOKUP(IS_Data!B741,'Summary P&amp;L'!$Q$9:$S$15,3,FALSE)="Yes",IS_Data!B741,"No"),"No")</f>
        <v>No</v>
      </c>
    </row>
    <row r="742" spans="1:6" x14ac:dyDescent="0.5">
      <c r="A742">
        <f>+IS_Data!C742</f>
        <v>0</v>
      </c>
      <c r="B742" s="91" t="str">
        <f>IF(F742="No","",IF('Summary P&amp;L'!$F$4="Libs Rollup","Libs Rollup",F742))</f>
        <v/>
      </c>
      <c r="C742">
        <f>+IS_Data!A742</f>
        <v>0</v>
      </c>
      <c r="D742">
        <f ca="1">SUM(OFFSET(IS_Data!D742,0,(-2018+'Summary P&amp;L'!$D$6)*12+'Summary P&amp;L'!$D$1-1):OFFSET(IS_Data!D742,0,(-2018+'Summary P&amp;L'!$D$6)*12+'Summary P&amp;L'!$D$2-1))</f>
        <v>0</v>
      </c>
      <c r="E742">
        <f ca="1">SUM(OFFSET(IS_Data!D742,0,(-2018+'Summary P&amp;L'!$D$6-1)*12+'Summary P&amp;L'!$D$1-1):OFFSET(IS_Data!D742,0,(-2018+'Summary P&amp;L'!$D$6-1)*12+'Summary P&amp;L'!$D$2-1))</f>
        <v>0</v>
      </c>
      <c r="F742" s="91" t="str">
        <f>IFERROR(IF(VLOOKUP(IS_Data!B742,'Summary P&amp;L'!$Q$9:$S$15,3,FALSE)="Yes",IS_Data!B742,"No"),"No")</f>
        <v>No</v>
      </c>
    </row>
    <row r="743" spans="1:6" x14ac:dyDescent="0.5">
      <c r="A743">
        <f>+IS_Data!C743</f>
        <v>0</v>
      </c>
      <c r="B743" s="91" t="str">
        <f>IF(F743="No","",IF('Summary P&amp;L'!$F$4="Libs Rollup","Libs Rollup",F743))</f>
        <v/>
      </c>
      <c r="C743">
        <f>+IS_Data!A743</f>
        <v>0</v>
      </c>
      <c r="D743">
        <f ca="1">SUM(OFFSET(IS_Data!D743,0,(-2018+'Summary P&amp;L'!$D$6)*12+'Summary P&amp;L'!$D$1-1):OFFSET(IS_Data!D743,0,(-2018+'Summary P&amp;L'!$D$6)*12+'Summary P&amp;L'!$D$2-1))</f>
        <v>0</v>
      </c>
      <c r="E743">
        <f ca="1">SUM(OFFSET(IS_Data!D743,0,(-2018+'Summary P&amp;L'!$D$6-1)*12+'Summary P&amp;L'!$D$1-1):OFFSET(IS_Data!D743,0,(-2018+'Summary P&amp;L'!$D$6-1)*12+'Summary P&amp;L'!$D$2-1))</f>
        <v>0</v>
      </c>
      <c r="F743" s="91" t="str">
        <f>IFERROR(IF(VLOOKUP(IS_Data!B743,'Summary P&amp;L'!$Q$9:$S$15,3,FALSE)="Yes",IS_Data!B743,"No"),"No")</f>
        <v>No</v>
      </c>
    </row>
    <row r="744" spans="1:6" x14ac:dyDescent="0.5">
      <c r="A744">
        <f>+IS_Data!C744</f>
        <v>0</v>
      </c>
      <c r="B744" s="91" t="str">
        <f>IF(F744="No","",IF('Summary P&amp;L'!$F$4="Libs Rollup","Libs Rollup",F744))</f>
        <v/>
      </c>
      <c r="C744">
        <f>+IS_Data!A744</f>
        <v>0</v>
      </c>
      <c r="D744">
        <f ca="1">SUM(OFFSET(IS_Data!D744,0,(-2018+'Summary P&amp;L'!$D$6)*12+'Summary P&amp;L'!$D$1-1):OFFSET(IS_Data!D744,0,(-2018+'Summary P&amp;L'!$D$6)*12+'Summary P&amp;L'!$D$2-1))</f>
        <v>0</v>
      </c>
      <c r="E744">
        <f ca="1">SUM(OFFSET(IS_Data!D744,0,(-2018+'Summary P&amp;L'!$D$6-1)*12+'Summary P&amp;L'!$D$1-1):OFFSET(IS_Data!D744,0,(-2018+'Summary P&amp;L'!$D$6-1)*12+'Summary P&amp;L'!$D$2-1))</f>
        <v>0</v>
      </c>
      <c r="F744" s="91" t="str">
        <f>IFERROR(IF(VLOOKUP(IS_Data!B744,'Summary P&amp;L'!$Q$9:$S$15,3,FALSE)="Yes",IS_Data!B744,"No"),"No")</f>
        <v>No</v>
      </c>
    </row>
    <row r="745" spans="1:6" x14ac:dyDescent="0.5">
      <c r="A745">
        <f>+IS_Data!C745</f>
        <v>0</v>
      </c>
      <c r="B745" s="91" t="str">
        <f>IF(F745="No","",IF('Summary P&amp;L'!$F$4="Libs Rollup","Libs Rollup",F745))</f>
        <v/>
      </c>
      <c r="C745">
        <f>+IS_Data!A745</f>
        <v>0</v>
      </c>
      <c r="D745">
        <f ca="1">SUM(OFFSET(IS_Data!D745,0,(-2018+'Summary P&amp;L'!$D$6)*12+'Summary P&amp;L'!$D$1-1):OFFSET(IS_Data!D745,0,(-2018+'Summary P&amp;L'!$D$6)*12+'Summary P&amp;L'!$D$2-1))</f>
        <v>0</v>
      </c>
      <c r="E745">
        <f ca="1">SUM(OFFSET(IS_Data!D745,0,(-2018+'Summary P&amp;L'!$D$6-1)*12+'Summary P&amp;L'!$D$1-1):OFFSET(IS_Data!D745,0,(-2018+'Summary P&amp;L'!$D$6-1)*12+'Summary P&amp;L'!$D$2-1))</f>
        <v>0</v>
      </c>
      <c r="F745" s="91" t="str">
        <f>IFERROR(IF(VLOOKUP(IS_Data!B745,'Summary P&amp;L'!$Q$9:$S$15,3,FALSE)="Yes",IS_Data!B745,"No"),"No")</f>
        <v>No</v>
      </c>
    </row>
    <row r="746" spans="1:6" x14ac:dyDescent="0.5">
      <c r="A746">
        <f>+IS_Data!C746</f>
        <v>0</v>
      </c>
      <c r="B746" s="91" t="str">
        <f>IF(F746="No","",IF('Summary P&amp;L'!$F$4="Libs Rollup","Libs Rollup",F746))</f>
        <v/>
      </c>
      <c r="C746">
        <f>+IS_Data!A746</f>
        <v>0</v>
      </c>
      <c r="D746">
        <f ca="1">SUM(OFFSET(IS_Data!D746,0,(-2018+'Summary P&amp;L'!$D$6)*12+'Summary P&amp;L'!$D$1-1):OFFSET(IS_Data!D746,0,(-2018+'Summary P&amp;L'!$D$6)*12+'Summary P&amp;L'!$D$2-1))</f>
        <v>0</v>
      </c>
      <c r="E746">
        <f ca="1">SUM(OFFSET(IS_Data!D746,0,(-2018+'Summary P&amp;L'!$D$6-1)*12+'Summary P&amp;L'!$D$1-1):OFFSET(IS_Data!D746,0,(-2018+'Summary P&amp;L'!$D$6-1)*12+'Summary P&amp;L'!$D$2-1))</f>
        <v>0</v>
      </c>
      <c r="F746" s="91" t="str">
        <f>IFERROR(IF(VLOOKUP(IS_Data!B746,'Summary P&amp;L'!$Q$9:$S$15,3,FALSE)="Yes",IS_Data!B746,"No"),"No")</f>
        <v>No</v>
      </c>
    </row>
    <row r="747" spans="1:6" x14ac:dyDescent="0.5">
      <c r="A747">
        <f>+IS_Data!C747</f>
        <v>0</v>
      </c>
      <c r="B747" s="91" t="str">
        <f>IF(F747="No","",IF('Summary P&amp;L'!$F$4="Libs Rollup","Libs Rollup",F747))</f>
        <v/>
      </c>
      <c r="C747">
        <f>+IS_Data!A747</f>
        <v>0</v>
      </c>
      <c r="D747">
        <f ca="1">SUM(OFFSET(IS_Data!D747,0,(-2018+'Summary P&amp;L'!$D$6)*12+'Summary P&amp;L'!$D$1-1):OFFSET(IS_Data!D747,0,(-2018+'Summary P&amp;L'!$D$6)*12+'Summary P&amp;L'!$D$2-1))</f>
        <v>0</v>
      </c>
      <c r="E747">
        <f ca="1">SUM(OFFSET(IS_Data!D747,0,(-2018+'Summary P&amp;L'!$D$6-1)*12+'Summary P&amp;L'!$D$1-1):OFFSET(IS_Data!D747,0,(-2018+'Summary P&amp;L'!$D$6-1)*12+'Summary P&amp;L'!$D$2-1))</f>
        <v>0</v>
      </c>
      <c r="F747" s="91" t="str">
        <f>IFERROR(IF(VLOOKUP(IS_Data!B747,'Summary P&amp;L'!$Q$9:$S$15,3,FALSE)="Yes",IS_Data!B747,"No"),"No")</f>
        <v>No</v>
      </c>
    </row>
    <row r="748" spans="1:6" x14ac:dyDescent="0.5">
      <c r="A748">
        <f>+IS_Data!C748</f>
        <v>0</v>
      </c>
      <c r="B748" s="91" t="str">
        <f>IF(F748="No","",IF('Summary P&amp;L'!$F$4="Libs Rollup","Libs Rollup",F748))</f>
        <v/>
      </c>
      <c r="C748">
        <f>+IS_Data!A748</f>
        <v>0</v>
      </c>
      <c r="D748">
        <f ca="1">SUM(OFFSET(IS_Data!D748,0,(-2018+'Summary P&amp;L'!$D$6)*12+'Summary P&amp;L'!$D$1-1):OFFSET(IS_Data!D748,0,(-2018+'Summary P&amp;L'!$D$6)*12+'Summary P&amp;L'!$D$2-1))</f>
        <v>0</v>
      </c>
      <c r="E748">
        <f ca="1">SUM(OFFSET(IS_Data!D748,0,(-2018+'Summary P&amp;L'!$D$6-1)*12+'Summary P&amp;L'!$D$1-1):OFFSET(IS_Data!D748,0,(-2018+'Summary P&amp;L'!$D$6-1)*12+'Summary P&amp;L'!$D$2-1))</f>
        <v>0</v>
      </c>
      <c r="F748" s="91" t="str">
        <f>IFERROR(IF(VLOOKUP(IS_Data!B748,'Summary P&amp;L'!$Q$9:$S$15,3,FALSE)="Yes",IS_Data!B748,"No"),"No")</f>
        <v>No</v>
      </c>
    </row>
    <row r="749" spans="1:6" x14ac:dyDescent="0.5">
      <c r="A749">
        <f>+IS_Data!C749</f>
        <v>0</v>
      </c>
      <c r="B749" s="91" t="str">
        <f>IF(F749="No","",IF('Summary P&amp;L'!$F$4="Libs Rollup","Libs Rollup",F749))</f>
        <v/>
      </c>
      <c r="C749">
        <f>+IS_Data!A749</f>
        <v>0</v>
      </c>
      <c r="D749">
        <f ca="1">SUM(OFFSET(IS_Data!D749,0,(-2018+'Summary P&amp;L'!$D$6)*12+'Summary P&amp;L'!$D$1-1):OFFSET(IS_Data!D749,0,(-2018+'Summary P&amp;L'!$D$6)*12+'Summary P&amp;L'!$D$2-1))</f>
        <v>0</v>
      </c>
      <c r="E749">
        <f ca="1">SUM(OFFSET(IS_Data!D749,0,(-2018+'Summary P&amp;L'!$D$6-1)*12+'Summary P&amp;L'!$D$1-1):OFFSET(IS_Data!D749,0,(-2018+'Summary P&amp;L'!$D$6-1)*12+'Summary P&amp;L'!$D$2-1))</f>
        <v>0</v>
      </c>
      <c r="F749" s="91" t="str">
        <f>IFERROR(IF(VLOOKUP(IS_Data!B749,'Summary P&amp;L'!$Q$9:$S$15,3,FALSE)="Yes",IS_Data!B749,"No"),"No")</f>
        <v>No</v>
      </c>
    </row>
    <row r="750" spans="1:6" x14ac:dyDescent="0.5">
      <c r="A750">
        <f>+IS_Data!C750</f>
        <v>0</v>
      </c>
      <c r="B750" s="91" t="str">
        <f>IF(F750="No","",IF('Summary P&amp;L'!$F$4="Libs Rollup","Libs Rollup",F750))</f>
        <v/>
      </c>
      <c r="C750">
        <f>+IS_Data!A750</f>
        <v>0</v>
      </c>
      <c r="D750">
        <f ca="1">SUM(OFFSET(IS_Data!D750,0,(-2018+'Summary P&amp;L'!$D$6)*12+'Summary P&amp;L'!$D$1-1):OFFSET(IS_Data!D750,0,(-2018+'Summary P&amp;L'!$D$6)*12+'Summary P&amp;L'!$D$2-1))</f>
        <v>0</v>
      </c>
      <c r="E750">
        <f ca="1">SUM(OFFSET(IS_Data!D750,0,(-2018+'Summary P&amp;L'!$D$6-1)*12+'Summary P&amp;L'!$D$1-1):OFFSET(IS_Data!D750,0,(-2018+'Summary P&amp;L'!$D$6-1)*12+'Summary P&amp;L'!$D$2-1))</f>
        <v>0</v>
      </c>
      <c r="F750" s="91" t="str">
        <f>IFERROR(IF(VLOOKUP(IS_Data!B750,'Summary P&amp;L'!$Q$9:$S$15,3,FALSE)="Yes",IS_Data!B750,"No"),"No")</f>
        <v>No</v>
      </c>
    </row>
    <row r="751" spans="1:6" x14ac:dyDescent="0.5">
      <c r="A751">
        <f>+IS_Data!C751</f>
        <v>0</v>
      </c>
      <c r="B751" s="91" t="str">
        <f>IF(F751="No","",IF('Summary P&amp;L'!$F$4="Libs Rollup","Libs Rollup",F751))</f>
        <v/>
      </c>
      <c r="C751">
        <f>+IS_Data!A751</f>
        <v>0</v>
      </c>
      <c r="D751">
        <f ca="1">SUM(OFFSET(IS_Data!D751,0,(-2018+'Summary P&amp;L'!$D$6)*12+'Summary P&amp;L'!$D$1-1):OFFSET(IS_Data!D751,0,(-2018+'Summary P&amp;L'!$D$6)*12+'Summary P&amp;L'!$D$2-1))</f>
        <v>0</v>
      </c>
      <c r="E751">
        <f ca="1">SUM(OFFSET(IS_Data!D751,0,(-2018+'Summary P&amp;L'!$D$6-1)*12+'Summary P&amp;L'!$D$1-1):OFFSET(IS_Data!D751,0,(-2018+'Summary P&amp;L'!$D$6-1)*12+'Summary P&amp;L'!$D$2-1))</f>
        <v>0</v>
      </c>
      <c r="F751" s="91" t="str">
        <f>IFERROR(IF(VLOOKUP(IS_Data!B751,'Summary P&amp;L'!$Q$9:$S$15,3,FALSE)="Yes",IS_Data!B751,"No"),"No")</f>
        <v>No</v>
      </c>
    </row>
    <row r="752" spans="1:6" x14ac:dyDescent="0.5">
      <c r="A752">
        <f>+IS_Data!C752</f>
        <v>0</v>
      </c>
      <c r="B752" s="91" t="str">
        <f>IF(F752="No","",IF('Summary P&amp;L'!$F$4="Libs Rollup","Libs Rollup",F752))</f>
        <v/>
      </c>
      <c r="C752">
        <f>+IS_Data!A752</f>
        <v>0</v>
      </c>
      <c r="D752">
        <f ca="1">SUM(OFFSET(IS_Data!D752,0,(-2018+'Summary P&amp;L'!$D$6)*12+'Summary P&amp;L'!$D$1-1):OFFSET(IS_Data!D752,0,(-2018+'Summary P&amp;L'!$D$6)*12+'Summary P&amp;L'!$D$2-1))</f>
        <v>0</v>
      </c>
      <c r="E752">
        <f ca="1">SUM(OFFSET(IS_Data!D752,0,(-2018+'Summary P&amp;L'!$D$6-1)*12+'Summary P&amp;L'!$D$1-1):OFFSET(IS_Data!D752,0,(-2018+'Summary P&amp;L'!$D$6-1)*12+'Summary P&amp;L'!$D$2-1))</f>
        <v>0</v>
      </c>
      <c r="F752" s="91" t="str">
        <f>IFERROR(IF(VLOOKUP(IS_Data!B752,'Summary P&amp;L'!$Q$9:$S$15,3,FALSE)="Yes",IS_Data!B752,"No"),"No")</f>
        <v>No</v>
      </c>
    </row>
    <row r="753" spans="1:6" x14ac:dyDescent="0.5">
      <c r="A753">
        <f>+IS_Data!C753</f>
        <v>0</v>
      </c>
      <c r="B753" s="91" t="str">
        <f>IF(F753="No","",IF('Summary P&amp;L'!$F$4="Libs Rollup","Libs Rollup",F753))</f>
        <v/>
      </c>
      <c r="C753">
        <f>+IS_Data!A753</f>
        <v>0</v>
      </c>
      <c r="D753">
        <f ca="1">SUM(OFFSET(IS_Data!D753,0,(-2018+'Summary P&amp;L'!$D$6)*12+'Summary P&amp;L'!$D$1-1):OFFSET(IS_Data!D753,0,(-2018+'Summary P&amp;L'!$D$6)*12+'Summary P&amp;L'!$D$2-1))</f>
        <v>0</v>
      </c>
      <c r="E753">
        <f ca="1">SUM(OFFSET(IS_Data!D753,0,(-2018+'Summary P&amp;L'!$D$6-1)*12+'Summary P&amp;L'!$D$1-1):OFFSET(IS_Data!D753,0,(-2018+'Summary P&amp;L'!$D$6-1)*12+'Summary P&amp;L'!$D$2-1))</f>
        <v>0</v>
      </c>
      <c r="F753" s="91" t="str">
        <f>IFERROR(IF(VLOOKUP(IS_Data!B753,'Summary P&amp;L'!$Q$9:$S$15,3,FALSE)="Yes",IS_Data!B753,"No"),"No")</f>
        <v>No</v>
      </c>
    </row>
    <row r="754" spans="1:6" x14ac:dyDescent="0.5">
      <c r="A754">
        <f>+IS_Data!C754</f>
        <v>0</v>
      </c>
      <c r="B754" s="91" t="str">
        <f>IF(F754="No","",IF('Summary P&amp;L'!$F$4="Libs Rollup","Libs Rollup",F754))</f>
        <v/>
      </c>
      <c r="C754">
        <f>+IS_Data!A754</f>
        <v>0</v>
      </c>
      <c r="D754">
        <f ca="1">SUM(OFFSET(IS_Data!D754,0,(-2018+'Summary P&amp;L'!$D$6)*12+'Summary P&amp;L'!$D$1-1):OFFSET(IS_Data!D754,0,(-2018+'Summary P&amp;L'!$D$6)*12+'Summary P&amp;L'!$D$2-1))</f>
        <v>0</v>
      </c>
      <c r="E754">
        <f ca="1">SUM(OFFSET(IS_Data!D754,0,(-2018+'Summary P&amp;L'!$D$6-1)*12+'Summary P&amp;L'!$D$1-1):OFFSET(IS_Data!D754,0,(-2018+'Summary P&amp;L'!$D$6-1)*12+'Summary P&amp;L'!$D$2-1))</f>
        <v>0</v>
      </c>
      <c r="F754" s="91" t="str">
        <f>IFERROR(IF(VLOOKUP(IS_Data!B754,'Summary P&amp;L'!$Q$9:$S$15,3,FALSE)="Yes",IS_Data!B754,"No"),"No")</f>
        <v>No</v>
      </c>
    </row>
    <row r="755" spans="1:6" x14ac:dyDescent="0.5">
      <c r="A755">
        <f>+IS_Data!C755</f>
        <v>0</v>
      </c>
      <c r="B755" s="91" t="str">
        <f>IF(F755="No","",IF('Summary P&amp;L'!$F$4="Libs Rollup","Libs Rollup",F755))</f>
        <v/>
      </c>
      <c r="C755">
        <f>+IS_Data!A755</f>
        <v>0</v>
      </c>
      <c r="D755">
        <f ca="1">SUM(OFFSET(IS_Data!D755,0,(-2018+'Summary P&amp;L'!$D$6)*12+'Summary P&amp;L'!$D$1-1):OFFSET(IS_Data!D755,0,(-2018+'Summary P&amp;L'!$D$6)*12+'Summary P&amp;L'!$D$2-1))</f>
        <v>0</v>
      </c>
      <c r="E755">
        <f ca="1">SUM(OFFSET(IS_Data!D755,0,(-2018+'Summary P&amp;L'!$D$6-1)*12+'Summary P&amp;L'!$D$1-1):OFFSET(IS_Data!D755,0,(-2018+'Summary P&amp;L'!$D$6-1)*12+'Summary P&amp;L'!$D$2-1))</f>
        <v>0</v>
      </c>
      <c r="F755" s="91" t="str">
        <f>IFERROR(IF(VLOOKUP(IS_Data!B755,'Summary P&amp;L'!$Q$9:$S$15,3,FALSE)="Yes",IS_Data!B755,"No"),"No")</f>
        <v>No</v>
      </c>
    </row>
    <row r="756" spans="1:6" x14ac:dyDescent="0.5">
      <c r="A756">
        <f>+IS_Data!C756</f>
        <v>0</v>
      </c>
      <c r="B756" s="91" t="str">
        <f>IF(F756="No","",IF('Summary P&amp;L'!$F$4="Libs Rollup","Libs Rollup",F756))</f>
        <v/>
      </c>
      <c r="C756">
        <f>+IS_Data!A756</f>
        <v>0</v>
      </c>
      <c r="D756">
        <f ca="1">SUM(OFFSET(IS_Data!D756,0,(-2018+'Summary P&amp;L'!$D$6)*12+'Summary P&amp;L'!$D$1-1):OFFSET(IS_Data!D756,0,(-2018+'Summary P&amp;L'!$D$6)*12+'Summary P&amp;L'!$D$2-1))</f>
        <v>0</v>
      </c>
      <c r="E756">
        <f ca="1">SUM(OFFSET(IS_Data!D756,0,(-2018+'Summary P&amp;L'!$D$6-1)*12+'Summary P&amp;L'!$D$1-1):OFFSET(IS_Data!D756,0,(-2018+'Summary P&amp;L'!$D$6-1)*12+'Summary P&amp;L'!$D$2-1))</f>
        <v>0</v>
      </c>
      <c r="F756" s="91" t="str">
        <f>IFERROR(IF(VLOOKUP(IS_Data!B756,'Summary P&amp;L'!$Q$9:$S$15,3,FALSE)="Yes",IS_Data!B756,"No"),"No")</f>
        <v>No</v>
      </c>
    </row>
    <row r="757" spans="1:6" x14ac:dyDescent="0.5">
      <c r="A757">
        <f>+IS_Data!C757</f>
        <v>0</v>
      </c>
      <c r="B757" s="91" t="str">
        <f>IF(F757="No","",IF('Summary P&amp;L'!$F$4="Libs Rollup","Libs Rollup",F757))</f>
        <v/>
      </c>
      <c r="C757">
        <f>+IS_Data!A757</f>
        <v>0</v>
      </c>
      <c r="D757">
        <f ca="1">SUM(OFFSET(IS_Data!D757,0,(-2018+'Summary P&amp;L'!$D$6)*12+'Summary P&amp;L'!$D$1-1):OFFSET(IS_Data!D757,0,(-2018+'Summary P&amp;L'!$D$6)*12+'Summary P&amp;L'!$D$2-1))</f>
        <v>0</v>
      </c>
      <c r="E757">
        <f ca="1">SUM(OFFSET(IS_Data!D757,0,(-2018+'Summary P&amp;L'!$D$6-1)*12+'Summary P&amp;L'!$D$1-1):OFFSET(IS_Data!D757,0,(-2018+'Summary P&amp;L'!$D$6-1)*12+'Summary P&amp;L'!$D$2-1))</f>
        <v>0</v>
      </c>
      <c r="F757" s="91" t="str">
        <f>IFERROR(IF(VLOOKUP(IS_Data!B757,'Summary P&amp;L'!$Q$9:$S$15,3,FALSE)="Yes",IS_Data!B757,"No"),"No")</f>
        <v>No</v>
      </c>
    </row>
    <row r="758" spans="1:6" x14ac:dyDescent="0.5">
      <c r="A758">
        <f>+IS_Data!C758</f>
        <v>0</v>
      </c>
      <c r="B758" s="91" t="str">
        <f>IF(F758="No","",IF('Summary P&amp;L'!$F$4="Libs Rollup","Libs Rollup",F758))</f>
        <v/>
      </c>
      <c r="C758">
        <f>+IS_Data!A758</f>
        <v>0</v>
      </c>
      <c r="D758">
        <f ca="1">SUM(OFFSET(IS_Data!D758,0,(-2018+'Summary P&amp;L'!$D$6)*12+'Summary P&amp;L'!$D$1-1):OFFSET(IS_Data!D758,0,(-2018+'Summary P&amp;L'!$D$6)*12+'Summary P&amp;L'!$D$2-1))</f>
        <v>0</v>
      </c>
      <c r="E758">
        <f ca="1">SUM(OFFSET(IS_Data!D758,0,(-2018+'Summary P&amp;L'!$D$6-1)*12+'Summary P&amp;L'!$D$1-1):OFFSET(IS_Data!D758,0,(-2018+'Summary P&amp;L'!$D$6-1)*12+'Summary P&amp;L'!$D$2-1))</f>
        <v>0</v>
      </c>
      <c r="F758" s="91" t="str">
        <f>IFERROR(IF(VLOOKUP(IS_Data!B758,'Summary P&amp;L'!$Q$9:$S$15,3,FALSE)="Yes",IS_Data!B758,"No"),"No")</f>
        <v>No</v>
      </c>
    </row>
    <row r="759" spans="1:6" x14ac:dyDescent="0.5">
      <c r="A759">
        <f>+IS_Data!C759</f>
        <v>0</v>
      </c>
      <c r="B759" s="91" t="str">
        <f>IF(F759="No","",IF('Summary P&amp;L'!$F$4="Libs Rollup","Libs Rollup",F759))</f>
        <v/>
      </c>
      <c r="C759">
        <f>+IS_Data!A759</f>
        <v>0</v>
      </c>
      <c r="D759">
        <f ca="1">SUM(OFFSET(IS_Data!D759,0,(-2018+'Summary P&amp;L'!$D$6)*12+'Summary P&amp;L'!$D$1-1):OFFSET(IS_Data!D759,0,(-2018+'Summary P&amp;L'!$D$6)*12+'Summary P&amp;L'!$D$2-1))</f>
        <v>0</v>
      </c>
      <c r="E759">
        <f ca="1">SUM(OFFSET(IS_Data!D759,0,(-2018+'Summary P&amp;L'!$D$6-1)*12+'Summary P&amp;L'!$D$1-1):OFFSET(IS_Data!D759,0,(-2018+'Summary P&amp;L'!$D$6-1)*12+'Summary P&amp;L'!$D$2-1))</f>
        <v>0</v>
      </c>
      <c r="F759" s="91" t="str">
        <f>IFERROR(IF(VLOOKUP(IS_Data!B759,'Summary P&amp;L'!$Q$9:$S$15,3,FALSE)="Yes",IS_Data!B759,"No"),"No")</f>
        <v>No</v>
      </c>
    </row>
    <row r="760" spans="1:6" x14ac:dyDescent="0.5">
      <c r="A760">
        <f>+IS_Data!C760</f>
        <v>0</v>
      </c>
      <c r="B760" s="91" t="str">
        <f>IF(F760="No","",IF('Summary P&amp;L'!$F$4="Libs Rollup","Libs Rollup",F760))</f>
        <v/>
      </c>
      <c r="C760">
        <f>+IS_Data!A760</f>
        <v>0</v>
      </c>
      <c r="D760">
        <f ca="1">SUM(OFFSET(IS_Data!D760,0,(-2018+'Summary P&amp;L'!$D$6)*12+'Summary P&amp;L'!$D$1-1):OFFSET(IS_Data!D760,0,(-2018+'Summary P&amp;L'!$D$6)*12+'Summary P&amp;L'!$D$2-1))</f>
        <v>0</v>
      </c>
      <c r="E760">
        <f ca="1">SUM(OFFSET(IS_Data!D760,0,(-2018+'Summary P&amp;L'!$D$6-1)*12+'Summary P&amp;L'!$D$1-1):OFFSET(IS_Data!D760,0,(-2018+'Summary P&amp;L'!$D$6-1)*12+'Summary P&amp;L'!$D$2-1))</f>
        <v>0</v>
      </c>
      <c r="F760" s="91" t="str">
        <f>IFERROR(IF(VLOOKUP(IS_Data!B760,'Summary P&amp;L'!$Q$9:$S$15,3,FALSE)="Yes",IS_Data!B760,"No"),"No")</f>
        <v>No</v>
      </c>
    </row>
    <row r="761" spans="1:6" x14ac:dyDescent="0.5">
      <c r="A761">
        <f>+IS_Data!C761</f>
        <v>0</v>
      </c>
      <c r="B761" s="91" t="str">
        <f>IF(F761="No","",IF('Summary P&amp;L'!$F$4="Libs Rollup","Libs Rollup",F761))</f>
        <v/>
      </c>
      <c r="C761">
        <f>+IS_Data!A761</f>
        <v>0</v>
      </c>
      <c r="D761">
        <f ca="1">SUM(OFFSET(IS_Data!D761,0,(-2018+'Summary P&amp;L'!$D$6)*12+'Summary P&amp;L'!$D$1-1):OFFSET(IS_Data!D761,0,(-2018+'Summary P&amp;L'!$D$6)*12+'Summary P&amp;L'!$D$2-1))</f>
        <v>0</v>
      </c>
      <c r="E761">
        <f ca="1">SUM(OFFSET(IS_Data!D761,0,(-2018+'Summary P&amp;L'!$D$6-1)*12+'Summary P&amp;L'!$D$1-1):OFFSET(IS_Data!D761,0,(-2018+'Summary P&amp;L'!$D$6-1)*12+'Summary P&amp;L'!$D$2-1))</f>
        <v>0</v>
      </c>
      <c r="F761" s="91" t="str">
        <f>IFERROR(IF(VLOOKUP(IS_Data!B761,'Summary P&amp;L'!$Q$9:$S$15,3,FALSE)="Yes",IS_Data!B761,"No"),"No")</f>
        <v>No</v>
      </c>
    </row>
    <row r="762" spans="1:6" x14ac:dyDescent="0.5">
      <c r="A762">
        <f>+IS_Data!C762</f>
        <v>0</v>
      </c>
      <c r="B762" s="91" t="str">
        <f>IF(F762="No","",IF('Summary P&amp;L'!$F$4="Libs Rollup","Libs Rollup",F762))</f>
        <v/>
      </c>
      <c r="C762">
        <f>+IS_Data!A762</f>
        <v>0</v>
      </c>
      <c r="D762">
        <f ca="1">SUM(OFFSET(IS_Data!D762,0,(-2018+'Summary P&amp;L'!$D$6)*12+'Summary P&amp;L'!$D$1-1):OFFSET(IS_Data!D762,0,(-2018+'Summary P&amp;L'!$D$6)*12+'Summary P&amp;L'!$D$2-1))</f>
        <v>0</v>
      </c>
      <c r="E762">
        <f ca="1">SUM(OFFSET(IS_Data!D762,0,(-2018+'Summary P&amp;L'!$D$6-1)*12+'Summary P&amp;L'!$D$1-1):OFFSET(IS_Data!D762,0,(-2018+'Summary P&amp;L'!$D$6-1)*12+'Summary P&amp;L'!$D$2-1))</f>
        <v>0</v>
      </c>
      <c r="F762" s="91" t="str">
        <f>IFERROR(IF(VLOOKUP(IS_Data!B762,'Summary P&amp;L'!$Q$9:$S$15,3,FALSE)="Yes",IS_Data!B762,"No"),"No")</f>
        <v>No</v>
      </c>
    </row>
    <row r="763" spans="1:6" x14ac:dyDescent="0.5">
      <c r="A763">
        <f>+IS_Data!C763</f>
        <v>0</v>
      </c>
      <c r="B763" s="91" t="str">
        <f>IF(F763="No","",IF('Summary P&amp;L'!$F$4="Libs Rollup","Libs Rollup",F763))</f>
        <v/>
      </c>
      <c r="C763">
        <f>+IS_Data!A763</f>
        <v>0</v>
      </c>
      <c r="D763">
        <f ca="1">SUM(OFFSET(IS_Data!D763,0,(-2018+'Summary P&amp;L'!$D$6)*12+'Summary P&amp;L'!$D$1-1):OFFSET(IS_Data!D763,0,(-2018+'Summary P&amp;L'!$D$6)*12+'Summary P&amp;L'!$D$2-1))</f>
        <v>0</v>
      </c>
      <c r="E763">
        <f ca="1">SUM(OFFSET(IS_Data!D763,0,(-2018+'Summary P&amp;L'!$D$6-1)*12+'Summary P&amp;L'!$D$1-1):OFFSET(IS_Data!D763,0,(-2018+'Summary P&amp;L'!$D$6-1)*12+'Summary P&amp;L'!$D$2-1))</f>
        <v>0</v>
      </c>
      <c r="F763" s="91" t="str">
        <f>IFERROR(IF(VLOOKUP(IS_Data!B763,'Summary P&amp;L'!$Q$9:$S$15,3,FALSE)="Yes",IS_Data!B763,"No"),"No")</f>
        <v>No</v>
      </c>
    </row>
    <row r="764" spans="1:6" x14ac:dyDescent="0.5">
      <c r="A764">
        <f>+IS_Data!C764</f>
        <v>0</v>
      </c>
      <c r="B764" s="91" t="str">
        <f>IF(F764="No","",IF('Summary P&amp;L'!$F$4="Libs Rollup","Libs Rollup",F764))</f>
        <v/>
      </c>
      <c r="C764">
        <f>+IS_Data!A764</f>
        <v>0</v>
      </c>
      <c r="D764">
        <f ca="1">SUM(OFFSET(IS_Data!D764,0,(-2018+'Summary P&amp;L'!$D$6)*12+'Summary P&amp;L'!$D$1-1):OFFSET(IS_Data!D764,0,(-2018+'Summary P&amp;L'!$D$6)*12+'Summary P&amp;L'!$D$2-1))</f>
        <v>0</v>
      </c>
      <c r="E764">
        <f ca="1">SUM(OFFSET(IS_Data!D764,0,(-2018+'Summary P&amp;L'!$D$6-1)*12+'Summary P&amp;L'!$D$1-1):OFFSET(IS_Data!D764,0,(-2018+'Summary P&amp;L'!$D$6-1)*12+'Summary P&amp;L'!$D$2-1))</f>
        <v>0</v>
      </c>
      <c r="F764" s="91" t="str">
        <f>IFERROR(IF(VLOOKUP(IS_Data!B764,'Summary P&amp;L'!$Q$9:$S$15,3,FALSE)="Yes",IS_Data!B764,"No"),"No")</f>
        <v>No</v>
      </c>
    </row>
    <row r="765" spans="1:6" x14ac:dyDescent="0.5">
      <c r="A765">
        <f>+IS_Data!C765</f>
        <v>0</v>
      </c>
      <c r="B765" s="91" t="str">
        <f>IF(F765="No","",IF('Summary P&amp;L'!$F$4="Libs Rollup","Libs Rollup",F765))</f>
        <v/>
      </c>
      <c r="C765">
        <f>+IS_Data!A765</f>
        <v>0</v>
      </c>
      <c r="D765">
        <f ca="1">SUM(OFFSET(IS_Data!D765,0,(-2018+'Summary P&amp;L'!$D$6)*12+'Summary P&amp;L'!$D$1-1):OFFSET(IS_Data!D765,0,(-2018+'Summary P&amp;L'!$D$6)*12+'Summary P&amp;L'!$D$2-1))</f>
        <v>0</v>
      </c>
      <c r="E765">
        <f ca="1">SUM(OFFSET(IS_Data!D765,0,(-2018+'Summary P&amp;L'!$D$6-1)*12+'Summary P&amp;L'!$D$1-1):OFFSET(IS_Data!D765,0,(-2018+'Summary P&amp;L'!$D$6-1)*12+'Summary P&amp;L'!$D$2-1))</f>
        <v>0</v>
      </c>
      <c r="F765" s="91" t="str">
        <f>IFERROR(IF(VLOOKUP(IS_Data!B765,'Summary P&amp;L'!$Q$9:$S$15,3,FALSE)="Yes",IS_Data!B765,"No"),"No")</f>
        <v>No</v>
      </c>
    </row>
    <row r="766" spans="1:6" x14ac:dyDescent="0.5">
      <c r="A766">
        <f>+IS_Data!C766</f>
        <v>0</v>
      </c>
      <c r="B766" s="91" t="str">
        <f>IF(F766="No","",IF('Summary P&amp;L'!$F$4="Libs Rollup","Libs Rollup",F766))</f>
        <v/>
      </c>
      <c r="C766">
        <f>+IS_Data!A766</f>
        <v>0</v>
      </c>
      <c r="D766">
        <f ca="1">SUM(OFFSET(IS_Data!D766,0,(-2018+'Summary P&amp;L'!$D$6)*12+'Summary P&amp;L'!$D$1-1):OFFSET(IS_Data!D766,0,(-2018+'Summary P&amp;L'!$D$6)*12+'Summary P&amp;L'!$D$2-1))</f>
        <v>0</v>
      </c>
      <c r="E766">
        <f ca="1">SUM(OFFSET(IS_Data!D766,0,(-2018+'Summary P&amp;L'!$D$6-1)*12+'Summary P&amp;L'!$D$1-1):OFFSET(IS_Data!D766,0,(-2018+'Summary P&amp;L'!$D$6-1)*12+'Summary P&amp;L'!$D$2-1))</f>
        <v>0</v>
      </c>
      <c r="F766" s="91" t="str">
        <f>IFERROR(IF(VLOOKUP(IS_Data!B766,'Summary P&amp;L'!$Q$9:$S$15,3,FALSE)="Yes",IS_Data!B766,"No"),"No")</f>
        <v>No</v>
      </c>
    </row>
    <row r="767" spans="1:6" x14ac:dyDescent="0.5">
      <c r="A767">
        <f>+IS_Data!C767</f>
        <v>0</v>
      </c>
      <c r="B767" s="91" t="str">
        <f>IF(F767="No","",IF('Summary P&amp;L'!$F$4="Libs Rollup","Libs Rollup",F767))</f>
        <v/>
      </c>
      <c r="C767">
        <f>+IS_Data!A767</f>
        <v>0</v>
      </c>
      <c r="D767">
        <f ca="1">SUM(OFFSET(IS_Data!D767,0,(-2018+'Summary P&amp;L'!$D$6)*12+'Summary P&amp;L'!$D$1-1):OFFSET(IS_Data!D767,0,(-2018+'Summary P&amp;L'!$D$6)*12+'Summary P&amp;L'!$D$2-1))</f>
        <v>0</v>
      </c>
      <c r="E767">
        <f ca="1">SUM(OFFSET(IS_Data!D767,0,(-2018+'Summary P&amp;L'!$D$6-1)*12+'Summary P&amp;L'!$D$1-1):OFFSET(IS_Data!D767,0,(-2018+'Summary P&amp;L'!$D$6-1)*12+'Summary P&amp;L'!$D$2-1))</f>
        <v>0</v>
      </c>
      <c r="F767" s="91" t="str">
        <f>IFERROR(IF(VLOOKUP(IS_Data!B767,'Summary P&amp;L'!$Q$9:$S$15,3,FALSE)="Yes",IS_Data!B767,"No"),"No")</f>
        <v>No</v>
      </c>
    </row>
    <row r="768" spans="1:6" x14ac:dyDescent="0.5">
      <c r="A768">
        <f>+IS_Data!C768</f>
        <v>0</v>
      </c>
      <c r="B768" s="91" t="str">
        <f>IF(F768="No","",IF('Summary P&amp;L'!$F$4="Libs Rollup","Libs Rollup",F768))</f>
        <v/>
      </c>
      <c r="C768">
        <f>+IS_Data!A768</f>
        <v>0</v>
      </c>
      <c r="D768">
        <f ca="1">SUM(OFFSET(IS_Data!D768,0,(-2018+'Summary P&amp;L'!$D$6)*12+'Summary P&amp;L'!$D$1-1):OFFSET(IS_Data!D768,0,(-2018+'Summary P&amp;L'!$D$6)*12+'Summary P&amp;L'!$D$2-1))</f>
        <v>0</v>
      </c>
      <c r="E768">
        <f ca="1">SUM(OFFSET(IS_Data!D768,0,(-2018+'Summary P&amp;L'!$D$6-1)*12+'Summary P&amp;L'!$D$1-1):OFFSET(IS_Data!D768,0,(-2018+'Summary P&amp;L'!$D$6-1)*12+'Summary P&amp;L'!$D$2-1))</f>
        <v>0</v>
      </c>
      <c r="F768" s="91" t="str">
        <f>IFERROR(IF(VLOOKUP(IS_Data!B768,'Summary P&amp;L'!$Q$9:$S$15,3,FALSE)="Yes",IS_Data!B768,"No"),"No")</f>
        <v>No</v>
      </c>
    </row>
    <row r="769" spans="1:6" x14ac:dyDescent="0.5">
      <c r="A769">
        <f>+IS_Data!C769</f>
        <v>0</v>
      </c>
      <c r="B769" s="91" t="str">
        <f>IF(F769="No","",IF('Summary P&amp;L'!$F$4="Libs Rollup","Libs Rollup",F769))</f>
        <v/>
      </c>
      <c r="C769">
        <f>+IS_Data!A769</f>
        <v>0</v>
      </c>
      <c r="D769">
        <f ca="1">SUM(OFFSET(IS_Data!D769,0,(-2018+'Summary P&amp;L'!$D$6)*12+'Summary P&amp;L'!$D$1-1):OFFSET(IS_Data!D769,0,(-2018+'Summary P&amp;L'!$D$6)*12+'Summary P&amp;L'!$D$2-1))</f>
        <v>0</v>
      </c>
      <c r="E769">
        <f ca="1">SUM(OFFSET(IS_Data!D769,0,(-2018+'Summary P&amp;L'!$D$6-1)*12+'Summary P&amp;L'!$D$1-1):OFFSET(IS_Data!D769,0,(-2018+'Summary P&amp;L'!$D$6-1)*12+'Summary P&amp;L'!$D$2-1))</f>
        <v>0</v>
      </c>
      <c r="F769" s="91" t="str">
        <f>IFERROR(IF(VLOOKUP(IS_Data!B769,'Summary P&amp;L'!$Q$9:$S$15,3,FALSE)="Yes",IS_Data!B769,"No"),"No")</f>
        <v>No</v>
      </c>
    </row>
    <row r="770" spans="1:6" x14ac:dyDescent="0.5">
      <c r="A770">
        <f>+IS_Data!C770</f>
        <v>0</v>
      </c>
      <c r="B770" s="91" t="str">
        <f>IF(F770="No","",IF('Summary P&amp;L'!$F$4="Libs Rollup","Libs Rollup",F770))</f>
        <v/>
      </c>
      <c r="C770">
        <f>+IS_Data!A770</f>
        <v>0</v>
      </c>
      <c r="D770">
        <f ca="1">SUM(OFFSET(IS_Data!D770,0,(-2018+'Summary P&amp;L'!$D$6)*12+'Summary P&amp;L'!$D$1-1):OFFSET(IS_Data!D770,0,(-2018+'Summary P&amp;L'!$D$6)*12+'Summary P&amp;L'!$D$2-1))</f>
        <v>0</v>
      </c>
      <c r="E770">
        <f ca="1">SUM(OFFSET(IS_Data!D770,0,(-2018+'Summary P&amp;L'!$D$6-1)*12+'Summary P&amp;L'!$D$1-1):OFFSET(IS_Data!D770,0,(-2018+'Summary P&amp;L'!$D$6-1)*12+'Summary P&amp;L'!$D$2-1))</f>
        <v>0</v>
      </c>
      <c r="F770" s="91" t="str">
        <f>IFERROR(IF(VLOOKUP(IS_Data!B770,'Summary P&amp;L'!$Q$9:$S$15,3,FALSE)="Yes",IS_Data!B770,"No"),"No")</f>
        <v>No</v>
      </c>
    </row>
    <row r="771" spans="1:6" x14ac:dyDescent="0.5">
      <c r="A771">
        <f>+IS_Data!C771</f>
        <v>0</v>
      </c>
      <c r="B771" s="91" t="str">
        <f>IF(F771="No","",IF('Summary P&amp;L'!$F$4="Libs Rollup","Libs Rollup",F771))</f>
        <v/>
      </c>
      <c r="C771">
        <f>+IS_Data!A771</f>
        <v>0</v>
      </c>
      <c r="D771">
        <f ca="1">SUM(OFFSET(IS_Data!D771,0,(-2018+'Summary P&amp;L'!$D$6)*12+'Summary P&amp;L'!$D$1-1):OFFSET(IS_Data!D771,0,(-2018+'Summary P&amp;L'!$D$6)*12+'Summary P&amp;L'!$D$2-1))</f>
        <v>0</v>
      </c>
      <c r="E771">
        <f ca="1">SUM(OFFSET(IS_Data!D771,0,(-2018+'Summary P&amp;L'!$D$6-1)*12+'Summary P&amp;L'!$D$1-1):OFFSET(IS_Data!D771,0,(-2018+'Summary P&amp;L'!$D$6-1)*12+'Summary P&amp;L'!$D$2-1))</f>
        <v>0</v>
      </c>
      <c r="F771" s="91" t="str">
        <f>IFERROR(IF(VLOOKUP(IS_Data!B771,'Summary P&amp;L'!$Q$9:$S$15,3,FALSE)="Yes",IS_Data!B771,"No"),"No")</f>
        <v>No</v>
      </c>
    </row>
    <row r="772" spans="1:6" x14ac:dyDescent="0.5">
      <c r="A772">
        <f>+IS_Data!C772</f>
        <v>0</v>
      </c>
      <c r="B772" s="91" t="str">
        <f>IF(F772="No","",IF('Summary P&amp;L'!$F$4="Libs Rollup","Libs Rollup",F772))</f>
        <v/>
      </c>
      <c r="C772">
        <f>+IS_Data!A772</f>
        <v>0</v>
      </c>
      <c r="D772">
        <f ca="1">SUM(OFFSET(IS_Data!D772,0,(-2018+'Summary P&amp;L'!$D$6)*12+'Summary P&amp;L'!$D$1-1):OFFSET(IS_Data!D772,0,(-2018+'Summary P&amp;L'!$D$6)*12+'Summary P&amp;L'!$D$2-1))</f>
        <v>0</v>
      </c>
      <c r="E772">
        <f ca="1">SUM(OFFSET(IS_Data!D772,0,(-2018+'Summary P&amp;L'!$D$6-1)*12+'Summary P&amp;L'!$D$1-1):OFFSET(IS_Data!D772,0,(-2018+'Summary P&amp;L'!$D$6-1)*12+'Summary P&amp;L'!$D$2-1))</f>
        <v>0</v>
      </c>
      <c r="F772" s="91" t="str">
        <f>IFERROR(IF(VLOOKUP(IS_Data!B772,'Summary P&amp;L'!$Q$9:$S$15,3,FALSE)="Yes",IS_Data!B772,"No"),"No")</f>
        <v>No</v>
      </c>
    </row>
    <row r="773" spans="1:6" x14ac:dyDescent="0.5">
      <c r="A773">
        <f>+IS_Data!C773</f>
        <v>0</v>
      </c>
      <c r="B773" s="91" t="str">
        <f>IF(F773="No","",IF('Summary P&amp;L'!$F$4="Libs Rollup","Libs Rollup",F773))</f>
        <v/>
      </c>
      <c r="C773">
        <f>+IS_Data!A773</f>
        <v>0</v>
      </c>
      <c r="D773">
        <f ca="1">SUM(OFFSET(IS_Data!D773,0,(-2018+'Summary P&amp;L'!$D$6)*12+'Summary P&amp;L'!$D$1-1):OFFSET(IS_Data!D773,0,(-2018+'Summary P&amp;L'!$D$6)*12+'Summary P&amp;L'!$D$2-1))</f>
        <v>0</v>
      </c>
      <c r="E773">
        <f ca="1">SUM(OFFSET(IS_Data!D773,0,(-2018+'Summary P&amp;L'!$D$6-1)*12+'Summary P&amp;L'!$D$1-1):OFFSET(IS_Data!D773,0,(-2018+'Summary P&amp;L'!$D$6-1)*12+'Summary P&amp;L'!$D$2-1))</f>
        <v>0</v>
      </c>
      <c r="F773" s="91" t="str">
        <f>IFERROR(IF(VLOOKUP(IS_Data!B773,'Summary P&amp;L'!$Q$9:$S$15,3,FALSE)="Yes",IS_Data!B773,"No"),"No")</f>
        <v>No</v>
      </c>
    </row>
    <row r="774" spans="1:6" x14ac:dyDescent="0.5">
      <c r="A774">
        <f>+IS_Data!C774</f>
        <v>0</v>
      </c>
      <c r="B774" s="91" t="str">
        <f>IF(F774="No","",IF('Summary P&amp;L'!$F$4="Libs Rollup","Libs Rollup",F774))</f>
        <v/>
      </c>
      <c r="C774">
        <f>+IS_Data!A774</f>
        <v>0</v>
      </c>
      <c r="D774">
        <f ca="1">SUM(OFFSET(IS_Data!D774,0,(-2018+'Summary P&amp;L'!$D$6)*12+'Summary P&amp;L'!$D$1-1):OFFSET(IS_Data!D774,0,(-2018+'Summary P&amp;L'!$D$6)*12+'Summary P&amp;L'!$D$2-1))</f>
        <v>0</v>
      </c>
      <c r="E774">
        <f ca="1">SUM(OFFSET(IS_Data!D774,0,(-2018+'Summary P&amp;L'!$D$6-1)*12+'Summary P&amp;L'!$D$1-1):OFFSET(IS_Data!D774,0,(-2018+'Summary P&amp;L'!$D$6-1)*12+'Summary P&amp;L'!$D$2-1))</f>
        <v>0</v>
      </c>
      <c r="F774" s="91" t="str">
        <f>IFERROR(IF(VLOOKUP(IS_Data!B774,'Summary P&amp;L'!$Q$9:$S$15,3,FALSE)="Yes",IS_Data!B774,"No"),"No")</f>
        <v>No</v>
      </c>
    </row>
    <row r="775" spans="1:6" x14ac:dyDescent="0.5">
      <c r="A775">
        <f>+IS_Data!C775</f>
        <v>0</v>
      </c>
      <c r="B775" s="91" t="str">
        <f>IF(F775="No","",IF('Summary P&amp;L'!$F$4="Libs Rollup","Libs Rollup",F775))</f>
        <v/>
      </c>
      <c r="C775">
        <f>+IS_Data!A775</f>
        <v>0</v>
      </c>
      <c r="D775">
        <f ca="1">SUM(OFFSET(IS_Data!D775,0,(-2018+'Summary P&amp;L'!$D$6)*12+'Summary P&amp;L'!$D$1-1):OFFSET(IS_Data!D775,0,(-2018+'Summary P&amp;L'!$D$6)*12+'Summary P&amp;L'!$D$2-1))</f>
        <v>0</v>
      </c>
      <c r="E775">
        <f ca="1">SUM(OFFSET(IS_Data!D775,0,(-2018+'Summary P&amp;L'!$D$6-1)*12+'Summary P&amp;L'!$D$1-1):OFFSET(IS_Data!D775,0,(-2018+'Summary P&amp;L'!$D$6-1)*12+'Summary P&amp;L'!$D$2-1))</f>
        <v>0</v>
      </c>
      <c r="F775" s="91" t="str">
        <f>IFERROR(IF(VLOOKUP(IS_Data!B775,'Summary P&amp;L'!$Q$9:$S$15,3,FALSE)="Yes",IS_Data!B775,"No"),"No")</f>
        <v>No</v>
      </c>
    </row>
    <row r="776" spans="1:6" x14ac:dyDescent="0.5">
      <c r="A776">
        <f>+IS_Data!C776</f>
        <v>0</v>
      </c>
      <c r="B776" s="91" t="str">
        <f>IF(F776="No","",IF('Summary P&amp;L'!$F$4="Libs Rollup","Libs Rollup",F776))</f>
        <v/>
      </c>
      <c r="C776">
        <f>+IS_Data!A776</f>
        <v>0</v>
      </c>
      <c r="D776">
        <f ca="1">SUM(OFFSET(IS_Data!D776,0,(-2018+'Summary P&amp;L'!$D$6)*12+'Summary P&amp;L'!$D$1-1):OFFSET(IS_Data!D776,0,(-2018+'Summary P&amp;L'!$D$6)*12+'Summary P&amp;L'!$D$2-1))</f>
        <v>0</v>
      </c>
      <c r="E776">
        <f ca="1">SUM(OFFSET(IS_Data!D776,0,(-2018+'Summary P&amp;L'!$D$6-1)*12+'Summary P&amp;L'!$D$1-1):OFFSET(IS_Data!D776,0,(-2018+'Summary P&amp;L'!$D$6-1)*12+'Summary P&amp;L'!$D$2-1))</f>
        <v>0</v>
      </c>
      <c r="F776" s="91" t="str">
        <f>IFERROR(IF(VLOOKUP(IS_Data!B776,'Summary P&amp;L'!$Q$9:$S$15,3,FALSE)="Yes",IS_Data!B776,"No"),"No")</f>
        <v>No</v>
      </c>
    </row>
    <row r="777" spans="1:6" x14ac:dyDescent="0.5">
      <c r="A777">
        <f>+IS_Data!C777</f>
        <v>0</v>
      </c>
      <c r="B777" s="91" t="str">
        <f>IF(F777="No","",IF('Summary P&amp;L'!$F$4="Libs Rollup","Libs Rollup",F777))</f>
        <v/>
      </c>
      <c r="C777">
        <f>+IS_Data!A777</f>
        <v>0</v>
      </c>
      <c r="D777">
        <f ca="1">SUM(OFFSET(IS_Data!D777,0,(-2018+'Summary P&amp;L'!$D$6)*12+'Summary P&amp;L'!$D$1-1):OFFSET(IS_Data!D777,0,(-2018+'Summary P&amp;L'!$D$6)*12+'Summary P&amp;L'!$D$2-1))</f>
        <v>0</v>
      </c>
      <c r="E777">
        <f ca="1">SUM(OFFSET(IS_Data!D777,0,(-2018+'Summary P&amp;L'!$D$6-1)*12+'Summary P&amp;L'!$D$1-1):OFFSET(IS_Data!D777,0,(-2018+'Summary P&amp;L'!$D$6-1)*12+'Summary P&amp;L'!$D$2-1))</f>
        <v>0</v>
      </c>
      <c r="F777" s="91" t="str">
        <f>IFERROR(IF(VLOOKUP(IS_Data!B777,'Summary P&amp;L'!$Q$9:$S$15,3,FALSE)="Yes",IS_Data!B777,"No"),"No")</f>
        <v>No</v>
      </c>
    </row>
    <row r="778" spans="1:6" x14ac:dyDescent="0.5">
      <c r="A778">
        <f>+IS_Data!C778</f>
        <v>0</v>
      </c>
      <c r="B778" s="91" t="str">
        <f>IF(F778="No","",IF('Summary P&amp;L'!$F$4="Libs Rollup","Libs Rollup",F778))</f>
        <v/>
      </c>
      <c r="C778">
        <f>+IS_Data!A778</f>
        <v>0</v>
      </c>
      <c r="D778">
        <f ca="1">SUM(OFFSET(IS_Data!D778,0,(-2018+'Summary P&amp;L'!$D$6)*12+'Summary P&amp;L'!$D$1-1):OFFSET(IS_Data!D778,0,(-2018+'Summary P&amp;L'!$D$6)*12+'Summary P&amp;L'!$D$2-1))</f>
        <v>0</v>
      </c>
      <c r="E778">
        <f ca="1">SUM(OFFSET(IS_Data!D778,0,(-2018+'Summary P&amp;L'!$D$6-1)*12+'Summary P&amp;L'!$D$1-1):OFFSET(IS_Data!D778,0,(-2018+'Summary P&amp;L'!$D$6-1)*12+'Summary P&amp;L'!$D$2-1))</f>
        <v>0</v>
      </c>
      <c r="F778" s="91" t="str">
        <f>IFERROR(IF(VLOOKUP(IS_Data!B778,'Summary P&amp;L'!$Q$9:$S$15,3,FALSE)="Yes",IS_Data!B778,"No"),"No")</f>
        <v>No</v>
      </c>
    </row>
    <row r="779" spans="1:6" x14ac:dyDescent="0.5">
      <c r="A779">
        <f>+IS_Data!C779</f>
        <v>0</v>
      </c>
      <c r="B779" s="91" t="str">
        <f>IF(F779="No","",IF('Summary P&amp;L'!$F$4="Libs Rollup","Libs Rollup",F779))</f>
        <v/>
      </c>
      <c r="C779">
        <f>+IS_Data!A779</f>
        <v>0</v>
      </c>
      <c r="D779">
        <f ca="1">SUM(OFFSET(IS_Data!D779,0,(-2018+'Summary P&amp;L'!$D$6)*12+'Summary P&amp;L'!$D$1-1):OFFSET(IS_Data!D779,0,(-2018+'Summary P&amp;L'!$D$6)*12+'Summary P&amp;L'!$D$2-1))</f>
        <v>0</v>
      </c>
      <c r="E779">
        <f ca="1">SUM(OFFSET(IS_Data!D779,0,(-2018+'Summary P&amp;L'!$D$6-1)*12+'Summary P&amp;L'!$D$1-1):OFFSET(IS_Data!D779,0,(-2018+'Summary P&amp;L'!$D$6-1)*12+'Summary P&amp;L'!$D$2-1))</f>
        <v>0</v>
      </c>
      <c r="F779" s="91" t="str">
        <f>IFERROR(IF(VLOOKUP(IS_Data!B779,'Summary P&amp;L'!$Q$9:$S$15,3,FALSE)="Yes",IS_Data!B779,"No"),"No")</f>
        <v>No</v>
      </c>
    </row>
    <row r="780" spans="1:6" x14ac:dyDescent="0.5">
      <c r="A780">
        <f>+IS_Data!C780</f>
        <v>0</v>
      </c>
      <c r="B780" s="91" t="str">
        <f>IF(F780="No","",IF('Summary P&amp;L'!$F$4="Libs Rollup","Libs Rollup",F780))</f>
        <v/>
      </c>
      <c r="C780">
        <f>+IS_Data!A780</f>
        <v>0</v>
      </c>
      <c r="D780">
        <f ca="1">SUM(OFFSET(IS_Data!D780,0,(-2018+'Summary P&amp;L'!$D$6)*12+'Summary P&amp;L'!$D$1-1):OFFSET(IS_Data!D780,0,(-2018+'Summary P&amp;L'!$D$6)*12+'Summary P&amp;L'!$D$2-1))</f>
        <v>0</v>
      </c>
      <c r="E780">
        <f ca="1">SUM(OFFSET(IS_Data!D780,0,(-2018+'Summary P&amp;L'!$D$6-1)*12+'Summary P&amp;L'!$D$1-1):OFFSET(IS_Data!D780,0,(-2018+'Summary P&amp;L'!$D$6-1)*12+'Summary P&amp;L'!$D$2-1))</f>
        <v>0</v>
      </c>
      <c r="F780" s="91" t="str">
        <f>IFERROR(IF(VLOOKUP(IS_Data!B780,'Summary P&amp;L'!$Q$9:$S$15,3,FALSE)="Yes",IS_Data!B780,"No"),"No")</f>
        <v>No</v>
      </c>
    </row>
    <row r="781" spans="1:6" x14ac:dyDescent="0.5">
      <c r="A781">
        <f>+IS_Data!C781</f>
        <v>0</v>
      </c>
      <c r="B781" s="91" t="str">
        <f>IF(F781="No","",IF('Summary P&amp;L'!$F$4="Libs Rollup","Libs Rollup",F781))</f>
        <v/>
      </c>
      <c r="C781">
        <f>+IS_Data!A781</f>
        <v>0</v>
      </c>
      <c r="D781">
        <f ca="1">SUM(OFFSET(IS_Data!D781,0,(-2018+'Summary P&amp;L'!$D$6)*12+'Summary P&amp;L'!$D$1-1):OFFSET(IS_Data!D781,0,(-2018+'Summary P&amp;L'!$D$6)*12+'Summary P&amp;L'!$D$2-1))</f>
        <v>0</v>
      </c>
      <c r="E781">
        <f ca="1">SUM(OFFSET(IS_Data!D781,0,(-2018+'Summary P&amp;L'!$D$6-1)*12+'Summary P&amp;L'!$D$1-1):OFFSET(IS_Data!D781,0,(-2018+'Summary P&amp;L'!$D$6-1)*12+'Summary P&amp;L'!$D$2-1))</f>
        <v>0</v>
      </c>
      <c r="F781" s="91" t="str">
        <f>IFERROR(IF(VLOOKUP(IS_Data!B781,'Summary P&amp;L'!$Q$9:$S$15,3,FALSE)="Yes",IS_Data!B781,"No"),"No")</f>
        <v>No</v>
      </c>
    </row>
    <row r="782" spans="1:6" x14ac:dyDescent="0.5">
      <c r="A782">
        <f>+IS_Data!C782</f>
        <v>0</v>
      </c>
      <c r="B782" s="91" t="str">
        <f>IF(F782="No","",IF('Summary P&amp;L'!$F$4="Libs Rollup","Libs Rollup",F782))</f>
        <v/>
      </c>
      <c r="C782">
        <f>+IS_Data!A782</f>
        <v>0</v>
      </c>
      <c r="D782">
        <f ca="1">SUM(OFFSET(IS_Data!D782,0,(-2018+'Summary P&amp;L'!$D$6)*12+'Summary P&amp;L'!$D$1-1):OFFSET(IS_Data!D782,0,(-2018+'Summary P&amp;L'!$D$6)*12+'Summary P&amp;L'!$D$2-1))</f>
        <v>0</v>
      </c>
      <c r="E782">
        <f ca="1">SUM(OFFSET(IS_Data!D782,0,(-2018+'Summary P&amp;L'!$D$6-1)*12+'Summary P&amp;L'!$D$1-1):OFFSET(IS_Data!D782,0,(-2018+'Summary P&amp;L'!$D$6-1)*12+'Summary P&amp;L'!$D$2-1))</f>
        <v>0</v>
      </c>
      <c r="F782" s="91" t="str">
        <f>IFERROR(IF(VLOOKUP(IS_Data!B782,'Summary P&amp;L'!$Q$9:$S$15,3,FALSE)="Yes",IS_Data!B782,"No"),"No")</f>
        <v>No</v>
      </c>
    </row>
    <row r="783" spans="1:6" x14ac:dyDescent="0.5">
      <c r="A783">
        <f>+IS_Data!C783</f>
        <v>0</v>
      </c>
      <c r="B783" s="91" t="str">
        <f>IF(F783="No","",IF('Summary P&amp;L'!$F$4="Libs Rollup","Libs Rollup",F783))</f>
        <v/>
      </c>
      <c r="C783">
        <f>+IS_Data!A783</f>
        <v>0</v>
      </c>
      <c r="D783">
        <f ca="1">SUM(OFFSET(IS_Data!D783,0,(-2018+'Summary P&amp;L'!$D$6)*12+'Summary P&amp;L'!$D$1-1):OFFSET(IS_Data!D783,0,(-2018+'Summary P&amp;L'!$D$6)*12+'Summary P&amp;L'!$D$2-1))</f>
        <v>0</v>
      </c>
      <c r="E783">
        <f ca="1">SUM(OFFSET(IS_Data!D783,0,(-2018+'Summary P&amp;L'!$D$6-1)*12+'Summary P&amp;L'!$D$1-1):OFFSET(IS_Data!D783,0,(-2018+'Summary P&amp;L'!$D$6-1)*12+'Summary P&amp;L'!$D$2-1))</f>
        <v>0</v>
      </c>
      <c r="F783" s="91" t="str">
        <f>IFERROR(IF(VLOOKUP(IS_Data!B783,'Summary P&amp;L'!$Q$9:$S$15,3,FALSE)="Yes",IS_Data!B783,"No"),"No")</f>
        <v>No</v>
      </c>
    </row>
    <row r="784" spans="1:6" x14ac:dyDescent="0.5">
      <c r="A784">
        <f>+IS_Data!C784</f>
        <v>0</v>
      </c>
      <c r="B784" s="91" t="str">
        <f>IF(F784="No","",IF('Summary P&amp;L'!$F$4="Libs Rollup","Libs Rollup",F784))</f>
        <v/>
      </c>
      <c r="C784">
        <f>+IS_Data!A784</f>
        <v>0</v>
      </c>
      <c r="D784">
        <f ca="1">SUM(OFFSET(IS_Data!D784,0,(-2018+'Summary P&amp;L'!$D$6)*12+'Summary P&amp;L'!$D$1-1):OFFSET(IS_Data!D784,0,(-2018+'Summary P&amp;L'!$D$6)*12+'Summary P&amp;L'!$D$2-1))</f>
        <v>0</v>
      </c>
      <c r="E784">
        <f ca="1">SUM(OFFSET(IS_Data!D784,0,(-2018+'Summary P&amp;L'!$D$6-1)*12+'Summary P&amp;L'!$D$1-1):OFFSET(IS_Data!D784,0,(-2018+'Summary P&amp;L'!$D$6-1)*12+'Summary P&amp;L'!$D$2-1))</f>
        <v>0</v>
      </c>
      <c r="F784" s="91" t="str">
        <f>IFERROR(IF(VLOOKUP(IS_Data!B784,'Summary P&amp;L'!$Q$9:$S$15,3,FALSE)="Yes",IS_Data!B784,"No"),"No")</f>
        <v>No</v>
      </c>
    </row>
    <row r="785" spans="1:6" x14ac:dyDescent="0.5">
      <c r="A785">
        <f>+IS_Data!C785</f>
        <v>0</v>
      </c>
      <c r="B785" s="91" t="str">
        <f>IF(F785="No","",IF('Summary P&amp;L'!$F$4="Libs Rollup","Libs Rollup",F785))</f>
        <v/>
      </c>
      <c r="C785">
        <f>+IS_Data!A785</f>
        <v>0</v>
      </c>
      <c r="D785">
        <f ca="1">SUM(OFFSET(IS_Data!D785,0,(-2018+'Summary P&amp;L'!$D$6)*12+'Summary P&amp;L'!$D$1-1):OFFSET(IS_Data!D785,0,(-2018+'Summary P&amp;L'!$D$6)*12+'Summary P&amp;L'!$D$2-1))</f>
        <v>0</v>
      </c>
      <c r="E785">
        <f ca="1">SUM(OFFSET(IS_Data!D785,0,(-2018+'Summary P&amp;L'!$D$6-1)*12+'Summary P&amp;L'!$D$1-1):OFFSET(IS_Data!D785,0,(-2018+'Summary P&amp;L'!$D$6-1)*12+'Summary P&amp;L'!$D$2-1))</f>
        <v>0</v>
      </c>
      <c r="F785" s="91" t="str">
        <f>IFERROR(IF(VLOOKUP(IS_Data!B785,'Summary P&amp;L'!$Q$9:$S$15,3,FALSE)="Yes",IS_Data!B785,"No"),"No")</f>
        <v>No</v>
      </c>
    </row>
    <row r="786" spans="1:6" x14ac:dyDescent="0.5">
      <c r="A786">
        <f>+IS_Data!C786</f>
        <v>0</v>
      </c>
      <c r="B786" s="91" t="str">
        <f>IF(F786="No","",IF('Summary P&amp;L'!$F$4="Libs Rollup","Libs Rollup",F786))</f>
        <v/>
      </c>
      <c r="C786">
        <f>+IS_Data!A786</f>
        <v>0</v>
      </c>
      <c r="D786">
        <f ca="1">SUM(OFFSET(IS_Data!D786,0,(-2018+'Summary P&amp;L'!$D$6)*12+'Summary P&amp;L'!$D$1-1):OFFSET(IS_Data!D786,0,(-2018+'Summary P&amp;L'!$D$6)*12+'Summary P&amp;L'!$D$2-1))</f>
        <v>0</v>
      </c>
      <c r="E786">
        <f ca="1">SUM(OFFSET(IS_Data!D786,0,(-2018+'Summary P&amp;L'!$D$6-1)*12+'Summary P&amp;L'!$D$1-1):OFFSET(IS_Data!D786,0,(-2018+'Summary P&amp;L'!$D$6-1)*12+'Summary P&amp;L'!$D$2-1))</f>
        <v>0</v>
      </c>
      <c r="F786" s="91" t="str">
        <f>IFERROR(IF(VLOOKUP(IS_Data!B786,'Summary P&amp;L'!$Q$9:$S$15,3,FALSE)="Yes",IS_Data!B786,"No"),"No")</f>
        <v>No</v>
      </c>
    </row>
    <row r="787" spans="1:6" x14ac:dyDescent="0.5">
      <c r="A787">
        <f>+IS_Data!C787</f>
        <v>0</v>
      </c>
      <c r="B787" s="91" t="str">
        <f>IF(F787="No","",IF('Summary P&amp;L'!$F$4="Libs Rollup","Libs Rollup",F787))</f>
        <v/>
      </c>
      <c r="C787">
        <f>+IS_Data!A787</f>
        <v>0</v>
      </c>
      <c r="D787">
        <f ca="1">SUM(OFFSET(IS_Data!D787,0,(-2018+'Summary P&amp;L'!$D$6)*12+'Summary P&amp;L'!$D$1-1):OFFSET(IS_Data!D787,0,(-2018+'Summary P&amp;L'!$D$6)*12+'Summary P&amp;L'!$D$2-1))</f>
        <v>0</v>
      </c>
      <c r="E787">
        <f ca="1">SUM(OFFSET(IS_Data!D787,0,(-2018+'Summary P&amp;L'!$D$6-1)*12+'Summary P&amp;L'!$D$1-1):OFFSET(IS_Data!D787,0,(-2018+'Summary P&amp;L'!$D$6-1)*12+'Summary P&amp;L'!$D$2-1))</f>
        <v>0</v>
      </c>
      <c r="F787" s="91" t="str">
        <f>IFERROR(IF(VLOOKUP(IS_Data!B787,'Summary P&amp;L'!$Q$9:$S$15,3,FALSE)="Yes",IS_Data!B787,"No"),"No")</f>
        <v>No</v>
      </c>
    </row>
    <row r="788" spans="1:6" x14ac:dyDescent="0.5">
      <c r="A788">
        <f>+IS_Data!C788</f>
        <v>0</v>
      </c>
      <c r="B788" s="91" t="str">
        <f>IF(F788="No","",IF('Summary P&amp;L'!$F$4="Libs Rollup","Libs Rollup",F788))</f>
        <v/>
      </c>
      <c r="C788">
        <f>+IS_Data!A788</f>
        <v>0</v>
      </c>
      <c r="D788">
        <f ca="1">SUM(OFFSET(IS_Data!D788,0,(-2018+'Summary P&amp;L'!$D$6)*12+'Summary P&amp;L'!$D$1-1):OFFSET(IS_Data!D788,0,(-2018+'Summary P&amp;L'!$D$6)*12+'Summary P&amp;L'!$D$2-1))</f>
        <v>0</v>
      </c>
      <c r="E788">
        <f ca="1">SUM(OFFSET(IS_Data!D788,0,(-2018+'Summary P&amp;L'!$D$6-1)*12+'Summary P&amp;L'!$D$1-1):OFFSET(IS_Data!D788,0,(-2018+'Summary P&amp;L'!$D$6-1)*12+'Summary P&amp;L'!$D$2-1))</f>
        <v>0</v>
      </c>
      <c r="F788" s="91" t="str">
        <f>IFERROR(IF(VLOOKUP(IS_Data!B788,'Summary P&amp;L'!$Q$9:$S$15,3,FALSE)="Yes",IS_Data!B788,"No"),"No")</f>
        <v>No</v>
      </c>
    </row>
    <row r="789" spans="1:6" x14ac:dyDescent="0.5">
      <c r="A789">
        <f>+IS_Data!C789</f>
        <v>0</v>
      </c>
      <c r="B789" s="91" t="str">
        <f>IF(F789="No","",IF('Summary P&amp;L'!$F$4="Libs Rollup","Libs Rollup",F789))</f>
        <v/>
      </c>
      <c r="C789">
        <f>+IS_Data!A789</f>
        <v>0</v>
      </c>
      <c r="D789">
        <f ca="1">SUM(OFFSET(IS_Data!D789,0,(-2018+'Summary P&amp;L'!$D$6)*12+'Summary P&amp;L'!$D$1-1):OFFSET(IS_Data!D789,0,(-2018+'Summary P&amp;L'!$D$6)*12+'Summary P&amp;L'!$D$2-1))</f>
        <v>0</v>
      </c>
      <c r="E789">
        <f ca="1">SUM(OFFSET(IS_Data!D789,0,(-2018+'Summary P&amp;L'!$D$6-1)*12+'Summary P&amp;L'!$D$1-1):OFFSET(IS_Data!D789,0,(-2018+'Summary P&amp;L'!$D$6-1)*12+'Summary P&amp;L'!$D$2-1))</f>
        <v>0</v>
      </c>
      <c r="F789" s="91" t="str">
        <f>IFERROR(IF(VLOOKUP(IS_Data!B789,'Summary P&amp;L'!$Q$9:$S$15,3,FALSE)="Yes",IS_Data!B789,"No"),"No")</f>
        <v>No</v>
      </c>
    </row>
    <row r="790" spans="1:6" x14ac:dyDescent="0.5">
      <c r="A790">
        <f>+IS_Data!C790</f>
        <v>0</v>
      </c>
      <c r="B790" s="91" t="str">
        <f>IF(F790="No","",IF('Summary P&amp;L'!$F$4="Libs Rollup","Libs Rollup",F790))</f>
        <v/>
      </c>
      <c r="C790">
        <f>+IS_Data!A790</f>
        <v>0</v>
      </c>
      <c r="D790">
        <f ca="1">SUM(OFFSET(IS_Data!D790,0,(-2018+'Summary P&amp;L'!$D$6)*12+'Summary P&amp;L'!$D$1-1):OFFSET(IS_Data!D790,0,(-2018+'Summary P&amp;L'!$D$6)*12+'Summary P&amp;L'!$D$2-1))</f>
        <v>0</v>
      </c>
      <c r="E790">
        <f ca="1">SUM(OFFSET(IS_Data!D790,0,(-2018+'Summary P&amp;L'!$D$6-1)*12+'Summary P&amp;L'!$D$1-1):OFFSET(IS_Data!D790,0,(-2018+'Summary P&amp;L'!$D$6-1)*12+'Summary P&amp;L'!$D$2-1))</f>
        <v>0</v>
      </c>
      <c r="F790" s="91" t="str">
        <f>IFERROR(IF(VLOOKUP(IS_Data!B790,'Summary P&amp;L'!$Q$9:$S$15,3,FALSE)="Yes",IS_Data!B790,"No"),"No")</f>
        <v>No</v>
      </c>
    </row>
    <row r="791" spans="1:6" x14ac:dyDescent="0.5">
      <c r="A791">
        <f>+IS_Data!C791</f>
        <v>0</v>
      </c>
      <c r="B791" s="91" t="str">
        <f>IF(F791="No","",IF('Summary P&amp;L'!$F$4="Libs Rollup","Libs Rollup",F791))</f>
        <v/>
      </c>
      <c r="C791">
        <f>+IS_Data!A791</f>
        <v>0</v>
      </c>
      <c r="D791">
        <f ca="1">SUM(OFFSET(IS_Data!D791,0,(-2018+'Summary P&amp;L'!$D$6)*12+'Summary P&amp;L'!$D$1-1):OFFSET(IS_Data!D791,0,(-2018+'Summary P&amp;L'!$D$6)*12+'Summary P&amp;L'!$D$2-1))</f>
        <v>0</v>
      </c>
      <c r="E791">
        <f ca="1">SUM(OFFSET(IS_Data!D791,0,(-2018+'Summary P&amp;L'!$D$6-1)*12+'Summary P&amp;L'!$D$1-1):OFFSET(IS_Data!D791,0,(-2018+'Summary P&amp;L'!$D$6-1)*12+'Summary P&amp;L'!$D$2-1))</f>
        <v>0</v>
      </c>
      <c r="F791" s="91" t="str">
        <f>IFERROR(IF(VLOOKUP(IS_Data!B791,'Summary P&amp;L'!$Q$9:$S$15,3,FALSE)="Yes",IS_Data!B791,"No"),"No")</f>
        <v>No</v>
      </c>
    </row>
    <row r="792" spans="1:6" x14ac:dyDescent="0.5">
      <c r="A792">
        <f>+IS_Data!C792</f>
        <v>0</v>
      </c>
      <c r="B792" s="91" t="str">
        <f>IF(F792="No","",IF('Summary P&amp;L'!$F$4="Libs Rollup","Libs Rollup",F792))</f>
        <v/>
      </c>
      <c r="C792">
        <f>+IS_Data!A792</f>
        <v>0</v>
      </c>
      <c r="D792">
        <f ca="1">SUM(OFFSET(IS_Data!D792,0,(-2018+'Summary P&amp;L'!$D$6)*12+'Summary P&amp;L'!$D$1-1):OFFSET(IS_Data!D792,0,(-2018+'Summary P&amp;L'!$D$6)*12+'Summary P&amp;L'!$D$2-1))</f>
        <v>0</v>
      </c>
      <c r="E792">
        <f ca="1">SUM(OFFSET(IS_Data!D792,0,(-2018+'Summary P&amp;L'!$D$6-1)*12+'Summary P&amp;L'!$D$1-1):OFFSET(IS_Data!D792,0,(-2018+'Summary P&amp;L'!$D$6-1)*12+'Summary P&amp;L'!$D$2-1))</f>
        <v>0</v>
      </c>
      <c r="F792" s="91" t="str">
        <f>IFERROR(IF(VLOOKUP(IS_Data!B792,'Summary P&amp;L'!$Q$9:$S$15,3,FALSE)="Yes",IS_Data!B792,"No"),"No")</f>
        <v>No</v>
      </c>
    </row>
    <row r="793" spans="1:6" x14ac:dyDescent="0.5">
      <c r="A793">
        <f>+IS_Data!C793</f>
        <v>0</v>
      </c>
      <c r="B793" s="91" t="str">
        <f>IF(F793="No","",IF('Summary P&amp;L'!$F$4="Libs Rollup","Libs Rollup",F793))</f>
        <v/>
      </c>
      <c r="C793">
        <f>+IS_Data!A793</f>
        <v>0</v>
      </c>
      <c r="D793">
        <f ca="1">SUM(OFFSET(IS_Data!D793,0,(-2018+'Summary P&amp;L'!$D$6)*12+'Summary P&amp;L'!$D$1-1):OFFSET(IS_Data!D793,0,(-2018+'Summary P&amp;L'!$D$6)*12+'Summary P&amp;L'!$D$2-1))</f>
        <v>0</v>
      </c>
      <c r="E793">
        <f ca="1">SUM(OFFSET(IS_Data!D793,0,(-2018+'Summary P&amp;L'!$D$6-1)*12+'Summary P&amp;L'!$D$1-1):OFFSET(IS_Data!D793,0,(-2018+'Summary P&amp;L'!$D$6-1)*12+'Summary P&amp;L'!$D$2-1))</f>
        <v>0</v>
      </c>
      <c r="F793" s="91" t="str">
        <f>IFERROR(IF(VLOOKUP(IS_Data!B793,'Summary P&amp;L'!$Q$9:$S$15,3,FALSE)="Yes",IS_Data!B793,"No"),"No")</f>
        <v>No</v>
      </c>
    </row>
    <row r="794" spans="1:6" x14ac:dyDescent="0.5">
      <c r="A794">
        <f>+IS_Data!C794</f>
        <v>0</v>
      </c>
      <c r="B794" s="91" t="str">
        <f>IF(F794="No","",IF('Summary P&amp;L'!$F$4="Libs Rollup","Libs Rollup",F794))</f>
        <v/>
      </c>
      <c r="C794">
        <f>+IS_Data!A794</f>
        <v>0</v>
      </c>
      <c r="D794">
        <f ca="1">SUM(OFFSET(IS_Data!D794,0,(-2018+'Summary P&amp;L'!$D$6)*12+'Summary P&amp;L'!$D$1-1):OFFSET(IS_Data!D794,0,(-2018+'Summary P&amp;L'!$D$6)*12+'Summary P&amp;L'!$D$2-1))</f>
        <v>0</v>
      </c>
      <c r="E794">
        <f ca="1">SUM(OFFSET(IS_Data!D794,0,(-2018+'Summary P&amp;L'!$D$6-1)*12+'Summary P&amp;L'!$D$1-1):OFFSET(IS_Data!D794,0,(-2018+'Summary P&amp;L'!$D$6-1)*12+'Summary P&amp;L'!$D$2-1))</f>
        <v>0</v>
      </c>
      <c r="F794" s="91" t="str">
        <f>IFERROR(IF(VLOOKUP(IS_Data!B794,'Summary P&amp;L'!$Q$9:$S$15,3,FALSE)="Yes",IS_Data!B794,"No"),"No")</f>
        <v>No</v>
      </c>
    </row>
    <row r="795" spans="1:6" x14ac:dyDescent="0.5">
      <c r="A795">
        <f>+IS_Data!C795</f>
        <v>0</v>
      </c>
      <c r="B795" s="91" t="str">
        <f>IF(F795="No","",IF('Summary P&amp;L'!$F$4="Libs Rollup","Libs Rollup",F795))</f>
        <v/>
      </c>
      <c r="C795">
        <f>+IS_Data!A795</f>
        <v>0</v>
      </c>
      <c r="D795">
        <f ca="1">SUM(OFFSET(IS_Data!D795,0,(-2018+'Summary P&amp;L'!$D$6)*12+'Summary P&amp;L'!$D$1-1):OFFSET(IS_Data!D795,0,(-2018+'Summary P&amp;L'!$D$6)*12+'Summary P&amp;L'!$D$2-1))</f>
        <v>0</v>
      </c>
      <c r="E795">
        <f ca="1">SUM(OFFSET(IS_Data!D795,0,(-2018+'Summary P&amp;L'!$D$6-1)*12+'Summary P&amp;L'!$D$1-1):OFFSET(IS_Data!D795,0,(-2018+'Summary P&amp;L'!$D$6-1)*12+'Summary P&amp;L'!$D$2-1))</f>
        <v>0</v>
      </c>
      <c r="F795" s="91" t="str">
        <f>IFERROR(IF(VLOOKUP(IS_Data!B795,'Summary P&amp;L'!$Q$9:$S$15,3,FALSE)="Yes",IS_Data!B795,"No"),"No")</f>
        <v>No</v>
      </c>
    </row>
    <row r="796" spans="1:6" x14ac:dyDescent="0.5">
      <c r="A796">
        <f>+IS_Data!C796</f>
        <v>0</v>
      </c>
      <c r="B796" s="91" t="str">
        <f>IF(F796="No","",IF('Summary P&amp;L'!$F$4="Libs Rollup","Libs Rollup",F796))</f>
        <v/>
      </c>
      <c r="C796">
        <f>+IS_Data!A796</f>
        <v>0</v>
      </c>
      <c r="D796">
        <f ca="1">SUM(OFFSET(IS_Data!D796,0,(-2018+'Summary P&amp;L'!$D$6)*12+'Summary P&amp;L'!$D$1-1):OFFSET(IS_Data!D796,0,(-2018+'Summary P&amp;L'!$D$6)*12+'Summary P&amp;L'!$D$2-1))</f>
        <v>0</v>
      </c>
      <c r="E796">
        <f ca="1">SUM(OFFSET(IS_Data!D796,0,(-2018+'Summary P&amp;L'!$D$6-1)*12+'Summary P&amp;L'!$D$1-1):OFFSET(IS_Data!D796,0,(-2018+'Summary P&amp;L'!$D$6-1)*12+'Summary P&amp;L'!$D$2-1))</f>
        <v>0</v>
      </c>
      <c r="F796" s="91" t="str">
        <f>IFERROR(IF(VLOOKUP(IS_Data!B796,'Summary P&amp;L'!$Q$9:$S$15,3,FALSE)="Yes",IS_Data!B796,"No"),"No")</f>
        <v>No</v>
      </c>
    </row>
    <row r="797" spans="1:6" x14ac:dyDescent="0.5">
      <c r="A797">
        <f>+IS_Data!C797</f>
        <v>0</v>
      </c>
      <c r="B797" s="91" t="str">
        <f>IF(F797="No","",IF('Summary P&amp;L'!$F$4="Libs Rollup","Libs Rollup",F797))</f>
        <v/>
      </c>
      <c r="C797">
        <f>+IS_Data!A797</f>
        <v>0</v>
      </c>
      <c r="D797">
        <f ca="1">SUM(OFFSET(IS_Data!D797,0,(-2018+'Summary P&amp;L'!$D$6)*12+'Summary P&amp;L'!$D$1-1):OFFSET(IS_Data!D797,0,(-2018+'Summary P&amp;L'!$D$6)*12+'Summary P&amp;L'!$D$2-1))</f>
        <v>0</v>
      </c>
      <c r="E797">
        <f ca="1">SUM(OFFSET(IS_Data!D797,0,(-2018+'Summary P&amp;L'!$D$6-1)*12+'Summary P&amp;L'!$D$1-1):OFFSET(IS_Data!D797,0,(-2018+'Summary P&amp;L'!$D$6-1)*12+'Summary P&amp;L'!$D$2-1))</f>
        <v>0</v>
      </c>
      <c r="F797" s="91" t="str">
        <f>IFERROR(IF(VLOOKUP(IS_Data!B797,'Summary P&amp;L'!$Q$9:$S$15,3,FALSE)="Yes",IS_Data!B797,"No"),"No")</f>
        <v>No</v>
      </c>
    </row>
    <row r="798" spans="1:6" x14ac:dyDescent="0.5">
      <c r="A798">
        <f>+IS_Data!C798</f>
        <v>0</v>
      </c>
      <c r="B798" s="91" t="str">
        <f>IF(F798="No","",IF('Summary P&amp;L'!$F$4="Libs Rollup","Libs Rollup",F798))</f>
        <v/>
      </c>
      <c r="C798">
        <f>+IS_Data!A798</f>
        <v>0</v>
      </c>
      <c r="D798">
        <f ca="1">SUM(OFFSET(IS_Data!D798,0,(-2018+'Summary P&amp;L'!$D$6)*12+'Summary P&amp;L'!$D$1-1):OFFSET(IS_Data!D798,0,(-2018+'Summary P&amp;L'!$D$6)*12+'Summary P&amp;L'!$D$2-1))</f>
        <v>0</v>
      </c>
      <c r="E798">
        <f ca="1">SUM(OFFSET(IS_Data!D798,0,(-2018+'Summary P&amp;L'!$D$6-1)*12+'Summary P&amp;L'!$D$1-1):OFFSET(IS_Data!D798,0,(-2018+'Summary P&amp;L'!$D$6-1)*12+'Summary P&amp;L'!$D$2-1))</f>
        <v>0</v>
      </c>
      <c r="F798" s="91" t="str">
        <f>IFERROR(IF(VLOOKUP(IS_Data!B798,'Summary P&amp;L'!$Q$9:$S$15,3,FALSE)="Yes",IS_Data!B798,"No"),"No")</f>
        <v>No</v>
      </c>
    </row>
    <row r="799" spans="1:6" x14ac:dyDescent="0.5">
      <c r="A799">
        <f>+IS_Data!C799</f>
        <v>0</v>
      </c>
      <c r="B799" s="91" t="str">
        <f>IF(F799="No","",IF('Summary P&amp;L'!$F$4="Libs Rollup","Libs Rollup",F799))</f>
        <v/>
      </c>
      <c r="C799">
        <f>+IS_Data!A799</f>
        <v>0</v>
      </c>
      <c r="D799">
        <f ca="1">SUM(OFFSET(IS_Data!D799,0,(-2018+'Summary P&amp;L'!$D$6)*12+'Summary P&amp;L'!$D$1-1):OFFSET(IS_Data!D799,0,(-2018+'Summary P&amp;L'!$D$6)*12+'Summary P&amp;L'!$D$2-1))</f>
        <v>0</v>
      </c>
      <c r="E799">
        <f ca="1">SUM(OFFSET(IS_Data!D799,0,(-2018+'Summary P&amp;L'!$D$6-1)*12+'Summary P&amp;L'!$D$1-1):OFFSET(IS_Data!D799,0,(-2018+'Summary P&amp;L'!$D$6-1)*12+'Summary P&amp;L'!$D$2-1))</f>
        <v>0</v>
      </c>
      <c r="F799" s="91" t="str">
        <f>IFERROR(IF(VLOOKUP(IS_Data!B799,'Summary P&amp;L'!$Q$9:$S$15,3,FALSE)="Yes",IS_Data!B799,"No"),"No")</f>
        <v>No</v>
      </c>
    </row>
    <row r="800" spans="1:6" x14ac:dyDescent="0.5">
      <c r="A800">
        <f>+IS_Data!C800</f>
        <v>0</v>
      </c>
      <c r="B800" s="91" t="str">
        <f>IF(F800="No","",IF('Summary P&amp;L'!$F$4="Libs Rollup","Libs Rollup",F800))</f>
        <v/>
      </c>
      <c r="C800">
        <f>+IS_Data!A800</f>
        <v>0</v>
      </c>
      <c r="D800">
        <f ca="1">SUM(OFFSET(IS_Data!D800,0,(-2018+'Summary P&amp;L'!$D$6)*12+'Summary P&amp;L'!$D$1-1):OFFSET(IS_Data!D800,0,(-2018+'Summary P&amp;L'!$D$6)*12+'Summary P&amp;L'!$D$2-1))</f>
        <v>0</v>
      </c>
      <c r="E800">
        <f ca="1">SUM(OFFSET(IS_Data!D800,0,(-2018+'Summary P&amp;L'!$D$6-1)*12+'Summary P&amp;L'!$D$1-1):OFFSET(IS_Data!D800,0,(-2018+'Summary P&amp;L'!$D$6-1)*12+'Summary P&amp;L'!$D$2-1))</f>
        <v>0</v>
      </c>
      <c r="F800" s="91" t="str">
        <f>IFERROR(IF(VLOOKUP(IS_Data!B800,'Summary P&amp;L'!$Q$9:$S$15,3,FALSE)="Yes",IS_Data!B800,"No"),"No")</f>
        <v>No</v>
      </c>
    </row>
    <row r="801" spans="1:6" x14ac:dyDescent="0.5">
      <c r="A801">
        <f>+IS_Data!C801</f>
        <v>0</v>
      </c>
      <c r="B801" s="91" t="str">
        <f>IF(F801="No","",IF('Summary P&amp;L'!$F$4="Libs Rollup","Libs Rollup",F801))</f>
        <v/>
      </c>
      <c r="C801">
        <f>+IS_Data!A801</f>
        <v>0</v>
      </c>
      <c r="D801">
        <f ca="1">SUM(OFFSET(IS_Data!D801,0,(-2018+'Summary P&amp;L'!$D$6)*12+'Summary P&amp;L'!$D$1-1):OFFSET(IS_Data!D801,0,(-2018+'Summary P&amp;L'!$D$6)*12+'Summary P&amp;L'!$D$2-1))</f>
        <v>0</v>
      </c>
      <c r="E801">
        <f ca="1">SUM(OFFSET(IS_Data!D801,0,(-2018+'Summary P&amp;L'!$D$6-1)*12+'Summary P&amp;L'!$D$1-1):OFFSET(IS_Data!D801,0,(-2018+'Summary P&amp;L'!$D$6-1)*12+'Summary P&amp;L'!$D$2-1))</f>
        <v>0</v>
      </c>
      <c r="F801" s="91" t="str">
        <f>IFERROR(IF(VLOOKUP(IS_Data!B801,'Summary P&amp;L'!$Q$9:$S$15,3,FALSE)="Yes",IS_Data!B801,"No"),"No")</f>
        <v>No</v>
      </c>
    </row>
    <row r="802" spans="1:6" x14ac:dyDescent="0.5">
      <c r="A802">
        <f>+IS_Data!C802</f>
        <v>0</v>
      </c>
      <c r="B802" s="91" t="str">
        <f>IF(F802="No","",IF('Summary P&amp;L'!$F$4="Libs Rollup","Libs Rollup",F802))</f>
        <v/>
      </c>
      <c r="C802">
        <f>+IS_Data!A802</f>
        <v>0</v>
      </c>
      <c r="D802">
        <f ca="1">SUM(OFFSET(IS_Data!D802,0,(-2018+'Summary P&amp;L'!$D$6)*12+'Summary P&amp;L'!$D$1-1):OFFSET(IS_Data!D802,0,(-2018+'Summary P&amp;L'!$D$6)*12+'Summary P&amp;L'!$D$2-1))</f>
        <v>0</v>
      </c>
      <c r="E802">
        <f ca="1">SUM(OFFSET(IS_Data!D802,0,(-2018+'Summary P&amp;L'!$D$6-1)*12+'Summary P&amp;L'!$D$1-1):OFFSET(IS_Data!D802,0,(-2018+'Summary P&amp;L'!$D$6-1)*12+'Summary P&amp;L'!$D$2-1))</f>
        <v>0</v>
      </c>
      <c r="F802" s="91" t="str">
        <f>IFERROR(IF(VLOOKUP(IS_Data!B802,'Summary P&amp;L'!$Q$9:$S$15,3,FALSE)="Yes",IS_Data!B802,"No"),"No")</f>
        <v>No</v>
      </c>
    </row>
    <row r="803" spans="1:6" x14ac:dyDescent="0.5">
      <c r="A803">
        <f>+IS_Data!C803</f>
        <v>0</v>
      </c>
      <c r="B803" s="91" t="str">
        <f>IF(F803="No","",IF('Summary P&amp;L'!$F$4="Libs Rollup","Libs Rollup",F803))</f>
        <v/>
      </c>
      <c r="C803">
        <f>+IS_Data!A803</f>
        <v>0</v>
      </c>
      <c r="D803">
        <f ca="1">SUM(OFFSET(IS_Data!D803,0,(-2018+'Summary P&amp;L'!$D$6)*12+'Summary P&amp;L'!$D$1-1):OFFSET(IS_Data!D803,0,(-2018+'Summary P&amp;L'!$D$6)*12+'Summary P&amp;L'!$D$2-1))</f>
        <v>0</v>
      </c>
      <c r="E803">
        <f ca="1">SUM(OFFSET(IS_Data!D803,0,(-2018+'Summary P&amp;L'!$D$6-1)*12+'Summary P&amp;L'!$D$1-1):OFFSET(IS_Data!D803,0,(-2018+'Summary P&amp;L'!$D$6-1)*12+'Summary P&amp;L'!$D$2-1))</f>
        <v>0</v>
      </c>
      <c r="F803" s="91" t="str">
        <f>IFERROR(IF(VLOOKUP(IS_Data!B803,'Summary P&amp;L'!$Q$9:$S$15,3,FALSE)="Yes",IS_Data!B803,"No"),"No")</f>
        <v>No</v>
      </c>
    </row>
    <row r="804" spans="1:6" x14ac:dyDescent="0.5">
      <c r="A804">
        <f>+IS_Data!C804</f>
        <v>0</v>
      </c>
      <c r="B804" s="91" t="str">
        <f>IF(F804="No","",IF('Summary P&amp;L'!$F$4="Libs Rollup","Libs Rollup",F804))</f>
        <v/>
      </c>
      <c r="C804">
        <f>+IS_Data!A804</f>
        <v>0</v>
      </c>
      <c r="D804">
        <f ca="1">SUM(OFFSET(IS_Data!D804,0,(-2018+'Summary P&amp;L'!$D$6)*12+'Summary P&amp;L'!$D$1-1):OFFSET(IS_Data!D804,0,(-2018+'Summary P&amp;L'!$D$6)*12+'Summary P&amp;L'!$D$2-1))</f>
        <v>0</v>
      </c>
      <c r="E804">
        <f ca="1">SUM(OFFSET(IS_Data!D804,0,(-2018+'Summary P&amp;L'!$D$6-1)*12+'Summary P&amp;L'!$D$1-1):OFFSET(IS_Data!D804,0,(-2018+'Summary P&amp;L'!$D$6-1)*12+'Summary P&amp;L'!$D$2-1))</f>
        <v>0</v>
      </c>
      <c r="F804" s="91" t="str">
        <f>IFERROR(IF(VLOOKUP(IS_Data!B804,'Summary P&amp;L'!$Q$9:$S$15,3,FALSE)="Yes",IS_Data!B804,"No"),"No")</f>
        <v>No</v>
      </c>
    </row>
    <row r="805" spans="1:6" x14ac:dyDescent="0.5">
      <c r="A805">
        <f>+IS_Data!C805</f>
        <v>0</v>
      </c>
      <c r="B805" s="91" t="str">
        <f>IF(F805="No","",IF('Summary P&amp;L'!$F$4="Libs Rollup","Libs Rollup",F805))</f>
        <v/>
      </c>
      <c r="C805">
        <f>+IS_Data!A805</f>
        <v>0</v>
      </c>
      <c r="D805">
        <f ca="1">SUM(OFFSET(IS_Data!D805,0,(-2018+'Summary P&amp;L'!$D$6)*12+'Summary P&amp;L'!$D$1-1):OFFSET(IS_Data!D805,0,(-2018+'Summary P&amp;L'!$D$6)*12+'Summary P&amp;L'!$D$2-1))</f>
        <v>0</v>
      </c>
      <c r="E805">
        <f ca="1">SUM(OFFSET(IS_Data!D805,0,(-2018+'Summary P&amp;L'!$D$6-1)*12+'Summary P&amp;L'!$D$1-1):OFFSET(IS_Data!D805,0,(-2018+'Summary P&amp;L'!$D$6-1)*12+'Summary P&amp;L'!$D$2-1))</f>
        <v>0</v>
      </c>
      <c r="F805" s="91" t="str">
        <f>IFERROR(IF(VLOOKUP(IS_Data!B805,'Summary P&amp;L'!$Q$9:$S$15,3,FALSE)="Yes",IS_Data!B805,"No"),"No")</f>
        <v>No</v>
      </c>
    </row>
    <row r="806" spans="1:6" x14ac:dyDescent="0.5">
      <c r="A806">
        <f>+IS_Data!C806</f>
        <v>0</v>
      </c>
      <c r="B806" s="91" t="str">
        <f>IF(F806="No","",IF('Summary P&amp;L'!$F$4="Libs Rollup","Libs Rollup",F806))</f>
        <v/>
      </c>
      <c r="C806">
        <f>+IS_Data!A806</f>
        <v>0</v>
      </c>
      <c r="D806">
        <f ca="1">SUM(OFFSET(IS_Data!D806,0,(-2018+'Summary P&amp;L'!$D$6)*12+'Summary P&amp;L'!$D$1-1):OFFSET(IS_Data!D806,0,(-2018+'Summary P&amp;L'!$D$6)*12+'Summary P&amp;L'!$D$2-1))</f>
        <v>0</v>
      </c>
      <c r="E806">
        <f ca="1">SUM(OFFSET(IS_Data!D806,0,(-2018+'Summary P&amp;L'!$D$6-1)*12+'Summary P&amp;L'!$D$1-1):OFFSET(IS_Data!D806,0,(-2018+'Summary P&amp;L'!$D$6-1)*12+'Summary P&amp;L'!$D$2-1))</f>
        <v>0</v>
      </c>
      <c r="F806" s="91" t="str">
        <f>IFERROR(IF(VLOOKUP(IS_Data!B806,'Summary P&amp;L'!$Q$9:$S$15,3,FALSE)="Yes",IS_Data!B806,"No"),"No")</f>
        <v>No</v>
      </c>
    </row>
    <row r="807" spans="1:6" x14ac:dyDescent="0.5">
      <c r="A807">
        <f>+IS_Data!C807</f>
        <v>0</v>
      </c>
      <c r="B807" s="91" t="str">
        <f>IF(F807="No","",IF('Summary P&amp;L'!$F$4="Libs Rollup","Libs Rollup",F807))</f>
        <v/>
      </c>
      <c r="C807">
        <f>+IS_Data!A807</f>
        <v>0</v>
      </c>
      <c r="D807">
        <f ca="1">SUM(OFFSET(IS_Data!D807,0,(-2018+'Summary P&amp;L'!$D$6)*12+'Summary P&amp;L'!$D$1-1):OFFSET(IS_Data!D807,0,(-2018+'Summary P&amp;L'!$D$6)*12+'Summary P&amp;L'!$D$2-1))</f>
        <v>0</v>
      </c>
      <c r="E807">
        <f ca="1">SUM(OFFSET(IS_Data!D807,0,(-2018+'Summary P&amp;L'!$D$6-1)*12+'Summary P&amp;L'!$D$1-1):OFFSET(IS_Data!D807,0,(-2018+'Summary P&amp;L'!$D$6-1)*12+'Summary P&amp;L'!$D$2-1))</f>
        <v>0</v>
      </c>
      <c r="F807" s="91" t="str">
        <f>IFERROR(IF(VLOOKUP(IS_Data!B807,'Summary P&amp;L'!$Q$9:$S$15,3,FALSE)="Yes",IS_Data!B807,"No"),"No")</f>
        <v>No</v>
      </c>
    </row>
    <row r="808" spans="1:6" x14ac:dyDescent="0.5">
      <c r="A808">
        <f>+IS_Data!C808</f>
        <v>0</v>
      </c>
      <c r="B808" s="91" t="str">
        <f>IF(F808="No","",IF('Summary P&amp;L'!$F$4="Libs Rollup","Libs Rollup",F808))</f>
        <v/>
      </c>
      <c r="C808">
        <f>+IS_Data!A808</f>
        <v>0</v>
      </c>
      <c r="D808">
        <f ca="1">SUM(OFFSET(IS_Data!D808,0,(-2018+'Summary P&amp;L'!$D$6)*12+'Summary P&amp;L'!$D$1-1):OFFSET(IS_Data!D808,0,(-2018+'Summary P&amp;L'!$D$6)*12+'Summary P&amp;L'!$D$2-1))</f>
        <v>0</v>
      </c>
      <c r="E808">
        <f ca="1">SUM(OFFSET(IS_Data!D808,0,(-2018+'Summary P&amp;L'!$D$6-1)*12+'Summary P&amp;L'!$D$1-1):OFFSET(IS_Data!D808,0,(-2018+'Summary P&amp;L'!$D$6-1)*12+'Summary P&amp;L'!$D$2-1))</f>
        <v>0</v>
      </c>
      <c r="F808" s="91" t="str">
        <f>IFERROR(IF(VLOOKUP(IS_Data!B808,'Summary P&amp;L'!$Q$9:$S$15,3,FALSE)="Yes",IS_Data!B808,"No"),"No")</f>
        <v>No</v>
      </c>
    </row>
    <row r="809" spans="1:6" x14ac:dyDescent="0.5">
      <c r="A809">
        <f>+IS_Data!C809</f>
        <v>0</v>
      </c>
      <c r="B809" s="91" t="str">
        <f>IF(F809="No","",IF('Summary P&amp;L'!$F$4="Libs Rollup","Libs Rollup",F809))</f>
        <v/>
      </c>
      <c r="C809">
        <f>+IS_Data!A809</f>
        <v>0</v>
      </c>
      <c r="D809">
        <f ca="1">SUM(OFFSET(IS_Data!D809,0,(-2018+'Summary P&amp;L'!$D$6)*12+'Summary P&amp;L'!$D$1-1):OFFSET(IS_Data!D809,0,(-2018+'Summary P&amp;L'!$D$6)*12+'Summary P&amp;L'!$D$2-1))</f>
        <v>0</v>
      </c>
      <c r="E809">
        <f ca="1">SUM(OFFSET(IS_Data!D809,0,(-2018+'Summary P&amp;L'!$D$6-1)*12+'Summary P&amp;L'!$D$1-1):OFFSET(IS_Data!D809,0,(-2018+'Summary P&amp;L'!$D$6-1)*12+'Summary P&amp;L'!$D$2-1))</f>
        <v>0</v>
      </c>
      <c r="F809" s="91" t="str">
        <f>IFERROR(IF(VLOOKUP(IS_Data!B809,'Summary P&amp;L'!$Q$9:$S$15,3,FALSE)="Yes",IS_Data!B809,"No"),"No")</f>
        <v>No</v>
      </c>
    </row>
    <row r="810" spans="1:6" x14ac:dyDescent="0.5">
      <c r="A810">
        <f>+IS_Data!C810</f>
        <v>0</v>
      </c>
      <c r="B810" s="91" t="str">
        <f>IF(F810="No","",IF('Summary P&amp;L'!$F$4="Libs Rollup","Libs Rollup",F810))</f>
        <v/>
      </c>
      <c r="C810">
        <f>+IS_Data!A810</f>
        <v>0</v>
      </c>
      <c r="D810">
        <f ca="1">SUM(OFFSET(IS_Data!D810,0,(-2018+'Summary P&amp;L'!$D$6)*12+'Summary P&amp;L'!$D$1-1):OFFSET(IS_Data!D810,0,(-2018+'Summary P&amp;L'!$D$6)*12+'Summary P&amp;L'!$D$2-1))</f>
        <v>0</v>
      </c>
      <c r="E810">
        <f ca="1">SUM(OFFSET(IS_Data!D810,0,(-2018+'Summary P&amp;L'!$D$6-1)*12+'Summary P&amp;L'!$D$1-1):OFFSET(IS_Data!D810,0,(-2018+'Summary P&amp;L'!$D$6-1)*12+'Summary P&amp;L'!$D$2-1))</f>
        <v>0</v>
      </c>
      <c r="F810" s="91" t="str">
        <f>IFERROR(IF(VLOOKUP(IS_Data!B810,'Summary P&amp;L'!$Q$9:$S$15,3,FALSE)="Yes",IS_Data!B810,"No"),"No")</f>
        <v>No</v>
      </c>
    </row>
    <row r="811" spans="1:6" x14ac:dyDescent="0.5">
      <c r="A811">
        <f>+IS_Data!C811</f>
        <v>0</v>
      </c>
      <c r="B811" s="91" t="str">
        <f>IF(F811="No","",IF('Summary P&amp;L'!$F$4="Libs Rollup","Libs Rollup",F811))</f>
        <v/>
      </c>
      <c r="C811">
        <f>+IS_Data!A811</f>
        <v>0</v>
      </c>
      <c r="D811">
        <f ca="1">SUM(OFFSET(IS_Data!D811,0,(-2018+'Summary P&amp;L'!$D$6)*12+'Summary P&amp;L'!$D$1-1):OFFSET(IS_Data!D811,0,(-2018+'Summary P&amp;L'!$D$6)*12+'Summary P&amp;L'!$D$2-1))</f>
        <v>0</v>
      </c>
      <c r="E811">
        <f ca="1">SUM(OFFSET(IS_Data!D811,0,(-2018+'Summary P&amp;L'!$D$6-1)*12+'Summary P&amp;L'!$D$1-1):OFFSET(IS_Data!D811,0,(-2018+'Summary P&amp;L'!$D$6-1)*12+'Summary P&amp;L'!$D$2-1))</f>
        <v>0</v>
      </c>
      <c r="F811" s="91" t="str">
        <f>IFERROR(IF(VLOOKUP(IS_Data!B811,'Summary P&amp;L'!$Q$9:$S$15,3,FALSE)="Yes",IS_Data!B811,"No"),"No")</f>
        <v>No</v>
      </c>
    </row>
    <row r="812" spans="1:6" x14ac:dyDescent="0.5">
      <c r="A812">
        <f>+IS_Data!C812</f>
        <v>0</v>
      </c>
      <c r="B812" s="91" t="str">
        <f>IF(F812="No","",IF('Summary P&amp;L'!$F$4="Libs Rollup","Libs Rollup",F812))</f>
        <v/>
      </c>
      <c r="C812">
        <f>+IS_Data!A812</f>
        <v>0</v>
      </c>
      <c r="D812">
        <f ca="1">SUM(OFFSET(IS_Data!D812,0,(-2018+'Summary P&amp;L'!$D$6)*12+'Summary P&amp;L'!$D$1-1):OFFSET(IS_Data!D812,0,(-2018+'Summary P&amp;L'!$D$6)*12+'Summary P&amp;L'!$D$2-1))</f>
        <v>0</v>
      </c>
      <c r="E812">
        <f ca="1">SUM(OFFSET(IS_Data!D812,0,(-2018+'Summary P&amp;L'!$D$6-1)*12+'Summary P&amp;L'!$D$1-1):OFFSET(IS_Data!D812,0,(-2018+'Summary P&amp;L'!$D$6-1)*12+'Summary P&amp;L'!$D$2-1))</f>
        <v>0</v>
      </c>
      <c r="F812" s="91" t="str">
        <f>IFERROR(IF(VLOOKUP(IS_Data!B812,'Summary P&amp;L'!$Q$9:$S$15,3,FALSE)="Yes",IS_Data!B812,"No"),"No")</f>
        <v>No</v>
      </c>
    </row>
    <row r="813" spans="1:6" x14ac:dyDescent="0.5">
      <c r="A813">
        <f>+IS_Data!C813</f>
        <v>0</v>
      </c>
      <c r="B813" s="91" t="str">
        <f>IF(F813="No","",IF('Summary P&amp;L'!$F$4="Libs Rollup","Libs Rollup",F813))</f>
        <v/>
      </c>
      <c r="C813">
        <f>+IS_Data!A813</f>
        <v>0</v>
      </c>
      <c r="D813">
        <f ca="1">SUM(OFFSET(IS_Data!D813,0,(-2018+'Summary P&amp;L'!$D$6)*12+'Summary P&amp;L'!$D$1-1):OFFSET(IS_Data!D813,0,(-2018+'Summary P&amp;L'!$D$6)*12+'Summary P&amp;L'!$D$2-1))</f>
        <v>0</v>
      </c>
      <c r="E813">
        <f ca="1">SUM(OFFSET(IS_Data!D813,0,(-2018+'Summary P&amp;L'!$D$6-1)*12+'Summary P&amp;L'!$D$1-1):OFFSET(IS_Data!D813,0,(-2018+'Summary P&amp;L'!$D$6-1)*12+'Summary P&amp;L'!$D$2-1))</f>
        <v>0</v>
      </c>
      <c r="F813" s="91" t="str">
        <f>IFERROR(IF(VLOOKUP(IS_Data!B813,'Summary P&amp;L'!$Q$9:$S$15,3,FALSE)="Yes",IS_Data!B813,"No"),"No")</f>
        <v>No</v>
      </c>
    </row>
    <row r="814" spans="1:6" x14ac:dyDescent="0.5">
      <c r="A814">
        <f>+IS_Data!C814</f>
        <v>0</v>
      </c>
      <c r="B814" s="91" t="str">
        <f>IF(F814="No","",IF('Summary P&amp;L'!$F$4="Libs Rollup","Libs Rollup",F814))</f>
        <v/>
      </c>
      <c r="C814">
        <f>+IS_Data!A814</f>
        <v>0</v>
      </c>
      <c r="D814">
        <f ca="1">SUM(OFFSET(IS_Data!D814,0,(-2018+'Summary P&amp;L'!$D$6)*12+'Summary P&amp;L'!$D$1-1):OFFSET(IS_Data!D814,0,(-2018+'Summary P&amp;L'!$D$6)*12+'Summary P&amp;L'!$D$2-1))</f>
        <v>0</v>
      </c>
      <c r="E814">
        <f ca="1">SUM(OFFSET(IS_Data!D814,0,(-2018+'Summary P&amp;L'!$D$6-1)*12+'Summary P&amp;L'!$D$1-1):OFFSET(IS_Data!D814,0,(-2018+'Summary P&amp;L'!$D$6-1)*12+'Summary P&amp;L'!$D$2-1))</f>
        <v>0</v>
      </c>
      <c r="F814" s="91" t="str">
        <f>IFERROR(IF(VLOOKUP(IS_Data!B814,'Summary P&amp;L'!$Q$9:$S$15,3,FALSE)="Yes",IS_Data!B814,"No"),"No")</f>
        <v>No</v>
      </c>
    </row>
    <row r="815" spans="1:6" x14ac:dyDescent="0.5">
      <c r="A815">
        <f>+IS_Data!C815</f>
        <v>0</v>
      </c>
      <c r="B815" s="91" t="str">
        <f>IF(F815="No","",IF('Summary P&amp;L'!$F$4="Libs Rollup","Libs Rollup",F815))</f>
        <v/>
      </c>
      <c r="C815">
        <f>+IS_Data!A815</f>
        <v>0</v>
      </c>
      <c r="D815">
        <f ca="1">SUM(OFFSET(IS_Data!D815,0,(-2018+'Summary P&amp;L'!$D$6)*12+'Summary P&amp;L'!$D$1-1):OFFSET(IS_Data!D815,0,(-2018+'Summary P&amp;L'!$D$6)*12+'Summary P&amp;L'!$D$2-1))</f>
        <v>0</v>
      </c>
      <c r="E815">
        <f ca="1">SUM(OFFSET(IS_Data!D815,0,(-2018+'Summary P&amp;L'!$D$6-1)*12+'Summary P&amp;L'!$D$1-1):OFFSET(IS_Data!D815,0,(-2018+'Summary P&amp;L'!$D$6-1)*12+'Summary P&amp;L'!$D$2-1))</f>
        <v>0</v>
      </c>
      <c r="F815" s="91" t="str">
        <f>IFERROR(IF(VLOOKUP(IS_Data!B815,'Summary P&amp;L'!$Q$9:$S$15,3,FALSE)="Yes",IS_Data!B815,"No"),"No")</f>
        <v>No</v>
      </c>
    </row>
    <row r="816" spans="1:6" x14ac:dyDescent="0.5">
      <c r="A816">
        <f>+IS_Data!C816</f>
        <v>0</v>
      </c>
      <c r="B816" s="91" t="str">
        <f>IF(F816="No","",IF('Summary P&amp;L'!$F$4="Libs Rollup","Libs Rollup",F816))</f>
        <v/>
      </c>
      <c r="C816">
        <f>+IS_Data!A816</f>
        <v>0</v>
      </c>
      <c r="D816">
        <f ca="1">SUM(OFFSET(IS_Data!D816,0,(-2018+'Summary P&amp;L'!$D$6)*12+'Summary P&amp;L'!$D$1-1):OFFSET(IS_Data!D816,0,(-2018+'Summary P&amp;L'!$D$6)*12+'Summary P&amp;L'!$D$2-1))</f>
        <v>0</v>
      </c>
      <c r="E816">
        <f ca="1">SUM(OFFSET(IS_Data!D816,0,(-2018+'Summary P&amp;L'!$D$6-1)*12+'Summary P&amp;L'!$D$1-1):OFFSET(IS_Data!D816,0,(-2018+'Summary P&amp;L'!$D$6-1)*12+'Summary P&amp;L'!$D$2-1))</f>
        <v>0</v>
      </c>
      <c r="F816" s="91" t="str">
        <f>IFERROR(IF(VLOOKUP(IS_Data!B816,'Summary P&amp;L'!$Q$9:$S$15,3,FALSE)="Yes",IS_Data!B816,"No"),"No")</f>
        <v>No</v>
      </c>
    </row>
    <row r="817" spans="1:6" x14ac:dyDescent="0.5">
      <c r="A817">
        <f>+IS_Data!C817</f>
        <v>0</v>
      </c>
      <c r="B817" s="91" t="str">
        <f>IF(F817="No","",IF('Summary P&amp;L'!$F$4="Libs Rollup","Libs Rollup",F817))</f>
        <v/>
      </c>
      <c r="C817">
        <f>+IS_Data!A817</f>
        <v>0</v>
      </c>
      <c r="D817">
        <f ca="1">SUM(OFFSET(IS_Data!D817,0,(-2018+'Summary P&amp;L'!$D$6)*12+'Summary P&amp;L'!$D$1-1):OFFSET(IS_Data!D817,0,(-2018+'Summary P&amp;L'!$D$6)*12+'Summary P&amp;L'!$D$2-1))</f>
        <v>0</v>
      </c>
      <c r="E817">
        <f ca="1">SUM(OFFSET(IS_Data!D817,0,(-2018+'Summary P&amp;L'!$D$6-1)*12+'Summary P&amp;L'!$D$1-1):OFFSET(IS_Data!D817,0,(-2018+'Summary P&amp;L'!$D$6-1)*12+'Summary P&amp;L'!$D$2-1))</f>
        <v>0</v>
      </c>
      <c r="F817" s="91" t="str">
        <f>IFERROR(IF(VLOOKUP(IS_Data!B817,'Summary P&amp;L'!$Q$9:$S$15,3,FALSE)="Yes",IS_Data!B817,"No"),"No")</f>
        <v>No</v>
      </c>
    </row>
    <row r="818" spans="1:6" x14ac:dyDescent="0.5">
      <c r="A818">
        <f>+IS_Data!C818</f>
        <v>0</v>
      </c>
      <c r="B818" s="91" t="str">
        <f>IF(F818="No","",IF('Summary P&amp;L'!$F$4="Libs Rollup","Libs Rollup",F818))</f>
        <v/>
      </c>
      <c r="C818">
        <f>+IS_Data!A818</f>
        <v>0</v>
      </c>
      <c r="D818">
        <f ca="1">SUM(OFFSET(IS_Data!D818,0,(-2018+'Summary P&amp;L'!$D$6)*12+'Summary P&amp;L'!$D$1-1):OFFSET(IS_Data!D818,0,(-2018+'Summary P&amp;L'!$D$6)*12+'Summary P&amp;L'!$D$2-1))</f>
        <v>0</v>
      </c>
      <c r="E818">
        <f ca="1">SUM(OFFSET(IS_Data!D818,0,(-2018+'Summary P&amp;L'!$D$6-1)*12+'Summary P&amp;L'!$D$1-1):OFFSET(IS_Data!D818,0,(-2018+'Summary P&amp;L'!$D$6-1)*12+'Summary P&amp;L'!$D$2-1))</f>
        <v>0</v>
      </c>
      <c r="F818" s="91" t="str">
        <f>IFERROR(IF(VLOOKUP(IS_Data!B818,'Summary P&amp;L'!$Q$9:$S$15,3,FALSE)="Yes",IS_Data!B818,"No"),"No")</f>
        <v>No</v>
      </c>
    </row>
    <row r="819" spans="1:6" x14ac:dyDescent="0.5">
      <c r="A819">
        <f>+IS_Data!C819</f>
        <v>0</v>
      </c>
      <c r="B819" s="91" t="str">
        <f>IF(F819="No","",IF('Summary P&amp;L'!$F$4="Libs Rollup","Libs Rollup",F819))</f>
        <v/>
      </c>
      <c r="C819">
        <f>+IS_Data!A819</f>
        <v>0</v>
      </c>
      <c r="D819">
        <f ca="1">SUM(OFFSET(IS_Data!D819,0,(-2018+'Summary P&amp;L'!$D$6)*12+'Summary P&amp;L'!$D$1-1):OFFSET(IS_Data!D819,0,(-2018+'Summary P&amp;L'!$D$6)*12+'Summary P&amp;L'!$D$2-1))</f>
        <v>0</v>
      </c>
      <c r="E819">
        <f ca="1">SUM(OFFSET(IS_Data!D819,0,(-2018+'Summary P&amp;L'!$D$6-1)*12+'Summary P&amp;L'!$D$1-1):OFFSET(IS_Data!D819,0,(-2018+'Summary P&amp;L'!$D$6-1)*12+'Summary P&amp;L'!$D$2-1))</f>
        <v>0</v>
      </c>
      <c r="F819" s="91" t="str">
        <f>IFERROR(IF(VLOOKUP(IS_Data!B819,'Summary P&amp;L'!$Q$9:$S$15,3,FALSE)="Yes",IS_Data!B819,"No"),"No")</f>
        <v>No</v>
      </c>
    </row>
    <row r="820" spans="1:6" x14ac:dyDescent="0.5">
      <c r="A820">
        <f>+IS_Data!C820</f>
        <v>0</v>
      </c>
      <c r="B820" s="91" t="str">
        <f>IF(F820="No","",IF('Summary P&amp;L'!$F$4="Libs Rollup","Libs Rollup",F820))</f>
        <v/>
      </c>
      <c r="C820">
        <f>+IS_Data!A820</f>
        <v>0</v>
      </c>
      <c r="D820">
        <f ca="1">SUM(OFFSET(IS_Data!D820,0,(-2018+'Summary P&amp;L'!$D$6)*12+'Summary P&amp;L'!$D$1-1):OFFSET(IS_Data!D820,0,(-2018+'Summary P&amp;L'!$D$6)*12+'Summary P&amp;L'!$D$2-1))</f>
        <v>0</v>
      </c>
      <c r="E820">
        <f ca="1">SUM(OFFSET(IS_Data!D820,0,(-2018+'Summary P&amp;L'!$D$6-1)*12+'Summary P&amp;L'!$D$1-1):OFFSET(IS_Data!D820,0,(-2018+'Summary P&amp;L'!$D$6-1)*12+'Summary P&amp;L'!$D$2-1))</f>
        <v>0</v>
      </c>
      <c r="F820" s="91" t="str">
        <f>IFERROR(IF(VLOOKUP(IS_Data!B820,'Summary P&amp;L'!$Q$9:$S$15,3,FALSE)="Yes",IS_Data!B820,"No"),"No")</f>
        <v>No</v>
      </c>
    </row>
    <row r="821" spans="1:6" x14ac:dyDescent="0.5">
      <c r="A821">
        <f>+IS_Data!C821</f>
        <v>0</v>
      </c>
      <c r="B821" s="91" t="str">
        <f>IF(F821="No","",IF('Summary P&amp;L'!$F$4="Libs Rollup","Libs Rollup",F821))</f>
        <v/>
      </c>
      <c r="C821">
        <f>+IS_Data!A821</f>
        <v>0</v>
      </c>
      <c r="D821">
        <f ca="1">SUM(OFFSET(IS_Data!D821,0,(-2018+'Summary P&amp;L'!$D$6)*12+'Summary P&amp;L'!$D$1-1):OFFSET(IS_Data!D821,0,(-2018+'Summary P&amp;L'!$D$6)*12+'Summary P&amp;L'!$D$2-1))</f>
        <v>0</v>
      </c>
      <c r="E821">
        <f ca="1">SUM(OFFSET(IS_Data!D821,0,(-2018+'Summary P&amp;L'!$D$6-1)*12+'Summary P&amp;L'!$D$1-1):OFFSET(IS_Data!D821,0,(-2018+'Summary P&amp;L'!$D$6-1)*12+'Summary P&amp;L'!$D$2-1))</f>
        <v>0</v>
      </c>
      <c r="F821" s="91" t="str">
        <f>IFERROR(IF(VLOOKUP(IS_Data!B821,'Summary P&amp;L'!$Q$9:$S$15,3,FALSE)="Yes",IS_Data!B821,"No"),"No")</f>
        <v>No</v>
      </c>
    </row>
    <row r="822" spans="1:6" x14ac:dyDescent="0.5">
      <c r="A822">
        <f>+IS_Data!C822</f>
        <v>0</v>
      </c>
      <c r="B822" s="91" t="str">
        <f>IF(F822="No","",IF('Summary P&amp;L'!$F$4="Libs Rollup","Libs Rollup",F822))</f>
        <v/>
      </c>
      <c r="C822">
        <f>+IS_Data!A822</f>
        <v>0</v>
      </c>
      <c r="D822">
        <f ca="1">SUM(OFFSET(IS_Data!D822,0,(-2018+'Summary P&amp;L'!$D$6)*12+'Summary P&amp;L'!$D$1-1):OFFSET(IS_Data!D822,0,(-2018+'Summary P&amp;L'!$D$6)*12+'Summary P&amp;L'!$D$2-1))</f>
        <v>0</v>
      </c>
      <c r="E822">
        <f ca="1">SUM(OFFSET(IS_Data!D822,0,(-2018+'Summary P&amp;L'!$D$6-1)*12+'Summary P&amp;L'!$D$1-1):OFFSET(IS_Data!D822,0,(-2018+'Summary P&amp;L'!$D$6-1)*12+'Summary P&amp;L'!$D$2-1))</f>
        <v>0</v>
      </c>
      <c r="F822" s="91" t="str">
        <f>IFERROR(IF(VLOOKUP(IS_Data!B822,'Summary P&amp;L'!$Q$9:$S$15,3,FALSE)="Yes",IS_Data!B822,"No"),"No")</f>
        <v>No</v>
      </c>
    </row>
    <row r="823" spans="1:6" x14ac:dyDescent="0.5">
      <c r="A823">
        <f>+IS_Data!C823</f>
        <v>0</v>
      </c>
      <c r="B823" s="91" t="str">
        <f>IF(F823="No","",IF('Summary P&amp;L'!$F$4="Libs Rollup","Libs Rollup",F823))</f>
        <v/>
      </c>
      <c r="C823">
        <f>+IS_Data!A823</f>
        <v>0</v>
      </c>
      <c r="D823">
        <f ca="1">SUM(OFFSET(IS_Data!D823,0,(-2018+'Summary P&amp;L'!$D$6)*12+'Summary P&amp;L'!$D$1-1):OFFSET(IS_Data!D823,0,(-2018+'Summary P&amp;L'!$D$6)*12+'Summary P&amp;L'!$D$2-1))</f>
        <v>0</v>
      </c>
      <c r="E823">
        <f ca="1">SUM(OFFSET(IS_Data!D823,0,(-2018+'Summary P&amp;L'!$D$6-1)*12+'Summary P&amp;L'!$D$1-1):OFFSET(IS_Data!D823,0,(-2018+'Summary P&amp;L'!$D$6-1)*12+'Summary P&amp;L'!$D$2-1))</f>
        <v>0</v>
      </c>
      <c r="F823" s="91" t="str">
        <f>IFERROR(IF(VLOOKUP(IS_Data!B823,'Summary P&amp;L'!$Q$9:$S$15,3,FALSE)="Yes",IS_Data!B823,"No"),"No")</f>
        <v>No</v>
      </c>
    </row>
    <row r="824" spans="1:6" x14ac:dyDescent="0.5">
      <c r="A824">
        <f>+IS_Data!C824</f>
        <v>0</v>
      </c>
      <c r="B824" s="91" t="str">
        <f>IF(F824="No","",IF('Summary P&amp;L'!$F$4="Libs Rollup","Libs Rollup",F824))</f>
        <v/>
      </c>
      <c r="C824">
        <f>+IS_Data!A824</f>
        <v>0</v>
      </c>
      <c r="D824">
        <f ca="1">SUM(OFFSET(IS_Data!D824,0,(-2018+'Summary P&amp;L'!$D$6)*12+'Summary P&amp;L'!$D$1-1):OFFSET(IS_Data!D824,0,(-2018+'Summary P&amp;L'!$D$6)*12+'Summary P&amp;L'!$D$2-1))</f>
        <v>0</v>
      </c>
      <c r="E824">
        <f ca="1">SUM(OFFSET(IS_Data!D824,0,(-2018+'Summary P&amp;L'!$D$6-1)*12+'Summary P&amp;L'!$D$1-1):OFFSET(IS_Data!D824,0,(-2018+'Summary P&amp;L'!$D$6-1)*12+'Summary P&amp;L'!$D$2-1))</f>
        <v>0</v>
      </c>
      <c r="F824" s="91" t="str">
        <f>IFERROR(IF(VLOOKUP(IS_Data!B824,'Summary P&amp;L'!$Q$9:$S$15,3,FALSE)="Yes",IS_Data!B824,"No"),"No")</f>
        <v>No</v>
      </c>
    </row>
    <row r="825" spans="1:6" x14ac:dyDescent="0.5">
      <c r="A825">
        <f>+IS_Data!C825</f>
        <v>0</v>
      </c>
      <c r="B825" s="91" t="str">
        <f>IF(F825="No","",IF('Summary P&amp;L'!$F$4="Libs Rollup","Libs Rollup",F825))</f>
        <v/>
      </c>
      <c r="C825">
        <f>+IS_Data!A825</f>
        <v>0</v>
      </c>
      <c r="D825">
        <f ca="1">SUM(OFFSET(IS_Data!D825,0,(-2018+'Summary P&amp;L'!$D$6)*12+'Summary P&amp;L'!$D$1-1):OFFSET(IS_Data!D825,0,(-2018+'Summary P&amp;L'!$D$6)*12+'Summary P&amp;L'!$D$2-1))</f>
        <v>0</v>
      </c>
      <c r="E825">
        <f ca="1">SUM(OFFSET(IS_Data!D825,0,(-2018+'Summary P&amp;L'!$D$6-1)*12+'Summary P&amp;L'!$D$1-1):OFFSET(IS_Data!D825,0,(-2018+'Summary P&amp;L'!$D$6-1)*12+'Summary P&amp;L'!$D$2-1))</f>
        <v>0</v>
      </c>
      <c r="F825" s="91" t="str">
        <f>IFERROR(IF(VLOOKUP(IS_Data!B825,'Summary P&amp;L'!$Q$9:$S$15,3,FALSE)="Yes",IS_Data!B825,"No"),"No")</f>
        <v>No</v>
      </c>
    </row>
    <row r="826" spans="1:6" x14ac:dyDescent="0.5">
      <c r="A826">
        <f>+IS_Data!C826</f>
        <v>0</v>
      </c>
      <c r="B826" s="91" t="str">
        <f>IF(F826="No","",IF('Summary P&amp;L'!$F$4="Libs Rollup","Libs Rollup",F826))</f>
        <v/>
      </c>
      <c r="C826">
        <f>+IS_Data!A826</f>
        <v>0</v>
      </c>
      <c r="D826">
        <f ca="1">SUM(OFFSET(IS_Data!D826,0,(-2018+'Summary P&amp;L'!$D$6)*12+'Summary P&amp;L'!$D$1-1):OFFSET(IS_Data!D826,0,(-2018+'Summary P&amp;L'!$D$6)*12+'Summary P&amp;L'!$D$2-1))</f>
        <v>0</v>
      </c>
      <c r="E826">
        <f ca="1">SUM(OFFSET(IS_Data!D826,0,(-2018+'Summary P&amp;L'!$D$6-1)*12+'Summary P&amp;L'!$D$1-1):OFFSET(IS_Data!D826,0,(-2018+'Summary P&amp;L'!$D$6-1)*12+'Summary P&amp;L'!$D$2-1))</f>
        <v>0</v>
      </c>
      <c r="F826" s="91" t="str">
        <f>IFERROR(IF(VLOOKUP(IS_Data!B826,'Summary P&amp;L'!$Q$9:$S$15,3,FALSE)="Yes",IS_Data!B826,"No"),"No")</f>
        <v>No</v>
      </c>
    </row>
    <row r="827" spans="1:6" x14ac:dyDescent="0.5">
      <c r="A827">
        <f>+IS_Data!C827</f>
        <v>0</v>
      </c>
      <c r="B827" s="91" t="str">
        <f>IF(F827="No","",IF('Summary P&amp;L'!$F$4="Libs Rollup","Libs Rollup",F827))</f>
        <v/>
      </c>
      <c r="C827">
        <f>+IS_Data!A827</f>
        <v>0</v>
      </c>
      <c r="D827">
        <f ca="1">SUM(OFFSET(IS_Data!D827,0,(-2018+'Summary P&amp;L'!$D$6)*12+'Summary P&amp;L'!$D$1-1):OFFSET(IS_Data!D827,0,(-2018+'Summary P&amp;L'!$D$6)*12+'Summary P&amp;L'!$D$2-1))</f>
        <v>0</v>
      </c>
      <c r="E827">
        <f ca="1">SUM(OFFSET(IS_Data!D827,0,(-2018+'Summary P&amp;L'!$D$6-1)*12+'Summary P&amp;L'!$D$1-1):OFFSET(IS_Data!D827,0,(-2018+'Summary P&amp;L'!$D$6-1)*12+'Summary P&amp;L'!$D$2-1))</f>
        <v>0</v>
      </c>
      <c r="F827" s="91" t="str">
        <f>IFERROR(IF(VLOOKUP(IS_Data!B827,'Summary P&amp;L'!$Q$9:$S$15,3,FALSE)="Yes",IS_Data!B827,"No"),"No")</f>
        <v>No</v>
      </c>
    </row>
    <row r="828" spans="1:6" x14ac:dyDescent="0.5">
      <c r="A828">
        <f>+IS_Data!C828</f>
        <v>0</v>
      </c>
      <c r="B828" s="91" t="str">
        <f>IF(F828="No","",IF('Summary P&amp;L'!$F$4="Libs Rollup","Libs Rollup",F828))</f>
        <v/>
      </c>
      <c r="C828">
        <f>+IS_Data!A828</f>
        <v>0</v>
      </c>
      <c r="D828">
        <f ca="1">SUM(OFFSET(IS_Data!D828,0,(-2018+'Summary P&amp;L'!$D$6)*12+'Summary P&amp;L'!$D$1-1):OFFSET(IS_Data!D828,0,(-2018+'Summary P&amp;L'!$D$6)*12+'Summary P&amp;L'!$D$2-1))</f>
        <v>0</v>
      </c>
      <c r="E828">
        <f ca="1">SUM(OFFSET(IS_Data!D828,0,(-2018+'Summary P&amp;L'!$D$6-1)*12+'Summary P&amp;L'!$D$1-1):OFFSET(IS_Data!D828,0,(-2018+'Summary P&amp;L'!$D$6-1)*12+'Summary P&amp;L'!$D$2-1))</f>
        <v>0</v>
      </c>
      <c r="F828" s="91" t="str">
        <f>IFERROR(IF(VLOOKUP(IS_Data!B828,'Summary P&amp;L'!$Q$9:$S$15,3,FALSE)="Yes",IS_Data!B828,"No"),"No")</f>
        <v>No</v>
      </c>
    </row>
    <row r="829" spans="1:6" x14ac:dyDescent="0.5">
      <c r="A829">
        <f>+IS_Data!C829</f>
        <v>0</v>
      </c>
      <c r="B829" s="91" t="str">
        <f>IF(F829="No","",IF('Summary P&amp;L'!$F$4="Libs Rollup","Libs Rollup",F829))</f>
        <v/>
      </c>
      <c r="C829">
        <f>+IS_Data!A829</f>
        <v>0</v>
      </c>
      <c r="D829">
        <f ca="1">SUM(OFFSET(IS_Data!D829,0,(-2018+'Summary P&amp;L'!$D$6)*12+'Summary P&amp;L'!$D$1-1):OFFSET(IS_Data!D829,0,(-2018+'Summary P&amp;L'!$D$6)*12+'Summary P&amp;L'!$D$2-1))</f>
        <v>0</v>
      </c>
      <c r="E829">
        <f ca="1">SUM(OFFSET(IS_Data!D829,0,(-2018+'Summary P&amp;L'!$D$6-1)*12+'Summary P&amp;L'!$D$1-1):OFFSET(IS_Data!D829,0,(-2018+'Summary P&amp;L'!$D$6-1)*12+'Summary P&amp;L'!$D$2-1))</f>
        <v>0</v>
      </c>
      <c r="F829" s="91" t="str">
        <f>IFERROR(IF(VLOOKUP(IS_Data!B829,'Summary P&amp;L'!$Q$9:$S$15,3,FALSE)="Yes",IS_Data!B829,"No"),"No")</f>
        <v>No</v>
      </c>
    </row>
    <row r="830" spans="1:6" x14ac:dyDescent="0.5">
      <c r="A830">
        <f>+IS_Data!C830</f>
        <v>0</v>
      </c>
      <c r="B830" s="91" t="str">
        <f>IF(F830="No","",IF('Summary P&amp;L'!$F$4="Libs Rollup","Libs Rollup",F830))</f>
        <v/>
      </c>
      <c r="C830">
        <f>+IS_Data!A830</f>
        <v>0</v>
      </c>
      <c r="D830">
        <f ca="1">SUM(OFFSET(IS_Data!D830,0,(-2018+'Summary P&amp;L'!$D$6)*12+'Summary P&amp;L'!$D$1-1):OFFSET(IS_Data!D830,0,(-2018+'Summary P&amp;L'!$D$6)*12+'Summary P&amp;L'!$D$2-1))</f>
        <v>0</v>
      </c>
      <c r="E830">
        <f ca="1">SUM(OFFSET(IS_Data!D830,0,(-2018+'Summary P&amp;L'!$D$6-1)*12+'Summary P&amp;L'!$D$1-1):OFFSET(IS_Data!D830,0,(-2018+'Summary P&amp;L'!$D$6-1)*12+'Summary P&amp;L'!$D$2-1))</f>
        <v>0</v>
      </c>
      <c r="F830" s="91" t="str">
        <f>IFERROR(IF(VLOOKUP(IS_Data!B830,'Summary P&amp;L'!$Q$9:$S$15,3,FALSE)="Yes",IS_Data!B830,"No"),"No")</f>
        <v>No</v>
      </c>
    </row>
    <row r="831" spans="1:6" x14ac:dyDescent="0.5">
      <c r="A831">
        <f>+IS_Data!C831</f>
        <v>0</v>
      </c>
      <c r="B831" s="91" t="str">
        <f>IF(F831="No","",IF('Summary P&amp;L'!$F$4="Libs Rollup","Libs Rollup",F831))</f>
        <v/>
      </c>
      <c r="C831">
        <f>+IS_Data!A831</f>
        <v>0</v>
      </c>
      <c r="D831">
        <f ca="1">SUM(OFFSET(IS_Data!D831,0,(-2018+'Summary P&amp;L'!$D$6)*12+'Summary P&amp;L'!$D$1-1):OFFSET(IS_Data!D831,0,(-2018+'Summary P&amp;L'!$D$6)*12+'Summary P&amp;L'!$D$2-1))</f>
        <v>0</v>
      </c>
      <c r="E831">
        <f ca="1">SUM(OFFSET(IS_Data!D831,0,(-2018+'Summary P&amp;L'!$D$6-1)*12+'Summary P&amp;L'!$D$1-1):OFFSET(IS_Data!D831,0,(-2018+'Summary P&amp;L'!$D$6-1)*12+'Summary P&amp;L'!$D$2-1))</f>
        <v>0</v>
      </c>
      <c r="F831" s="91" t="str">
        <f>IFERROR(IF(VLOOKUP(IS_Data!B831,'Summary P&amp;L'!$Q$9:$S$15,3,FALSE)="Yes",IS_Data!B831,"No"),"No")</f>
        <v>No</v>
      </c>
    </row>
    <row r="832" spans="1:6" x14ac:dyDescent="0.5">
      <c r="A832">
        <f>+IS_Data!C832</f>
        <v>0</v>
      </c>
      <c r="B832" s="91" t="str">
        <f>IF(F832="No","",IF('Summary P&amp;L'!$F$4="Libs Rollup","Libs Rollup",F832))</f>
        <v/>
      </c>
      <c r="C832">
        <f>+IS_Data!A832</f>
        <v>0</v>
      </c>
      <c r="D832">
        <f ca="1">SUM(OFFSET(IS_Data!D832,0,(-2018+'Summary P&amp;L'!$D$6)*12+'Summary P&amp;L'!$D$1-1):OFFSET(IS_Data!D832,0,(-2018+'Summary P&amp;L'!$D$6)*12+'Summary P&amp;L'!$D$2-1))</f>
        <v>0</v>
      </c>
      <c r="E832">
        <f ca="1">SUM(OFFSET(IS_Data!D832,0,(-2018+'Summary P&amp;L'!$D$6-1)*12+'Summary P&amp;L'!$D$1-1):OFFSET(IS_Data!D832,0,(-2018+'Summary P&amp;L'!$D$6-1)*12+'Summary P&amp;L'!$D$2-1))</f>
        <v>0</v>
      </c>
      <c r="F832" s="91" t="str">
        <f>IFERROR(IF(VLOOKUP(IS_Data!B832,'Summary P&amp;L'!$Q$9:$S$15,3,FALSE)="Yes",IS_Data!B832,"No"),"No")</f>
        <v>No</v>
      </c>
    </row>
    <row r="833" spans="1:6" x14ac:dyDescent="0.5">
      <c r="A833">
        <f>+IS_Data!C833</f>
        <v>0</v>
      </c>
      <c r="B833" s="91" t="str">
        <f>IF(F833="No","",IF('Summary P&amp;L'!$F$4="Libs Rollup","Libs Rollup",F833))</f>
        <v/>
      </c>
      <c r="C833">
        <f>+IS_Data!A833</f>
        <v>0</v>
      </c>
      <c r="D833">
        <f ca="1">SUM(OFFSET(IS_Data!D833,0,(-2018+'Summary P&amp;L'!$D$6)*12+'Summary P&amp;L'!$D$1-1):OFFSET(IS_Data!D833,0,(-2018+'Summary P&amp;L'!$D$6)*12+'Summary P&amp;L'!$D$2-1))</f>
        <v>0</v>
      </c>
      <c r="E833">
        <f ca="1">SUM(OFFSET(IS_Data!D833,0,(-2018+'Summary P&amp;L'!$D$6-1)*12+'Summary P&amp;L'!$D$1-1):OFFSET(IS_Data!D833,0,(-2018+'Summary P&amp;L'!$D$6-1)*12+'Summary P&amp;L'!$D$2-1))</f>
        <v>0</v>
      </c>
      <c r="F833" s="91" t="str">
        <f>IFERROR(IF(VLOOKUP(IS_Data!B833,'Summary P&amp;L'!$Q$9:$S$15,3,FALSE)="Yes",IS_Data!B833,"No"),"No")</f>
        <v>No</v>
      </c>
    </row>
    <row r="834" spans="1:6" x14ac:dyDescent="0.5">
      <c r="A834">
        <f>+IS_Data!C834</f>
        <v>0</v>
      </c>
      <c r="B834" s="91" t="str">
        <f>IF(F834="No","",IF('Summary P&amp;L'!$F$4="Libs Rollup","Libs Rollup",F834))</f>
        <v/>
      </c>
      <c r="C834">
        <f>+IS_Data!A834</f>
        <v>0</v>
      </c>
      <c r="D834">
        <f ca="1">SUM(OFFSET(IS_Data!D834,0,(-2018+'Summary P&amp;L'!$D$6)*12+'Summary P&amp;L'!$D$1-1):OFFSET(IS_Data!D834,0,(-2018+'Summary P&amp;L'!$D$6)*12+'Summary P&amp;L'!$D$2-1))</f>
        <v>0</v>
      </c>
      <c r="E834">
        <f ca="1">SUM(OFFSET(IS_Data!D834,0,(-2018+'Summary P&amp;L'!$D$6-1)*12+'Summary P&amp;L'!$D$1-1):OFFSET(IS_Data!D834,0,(-2018+'Summary P&amp;L'!$D$6-1)*12+'Summary P&amp;L'!$D$2-1))</f>
        <v>0</v>
      </c>
      <c r="F834" s="91" t="str">
        <f>IFERROR(IF(VLOOKUP(IS_Data!B834,'Summary P&amp;L'!$Q$9:$S$15,3,FALSE)="Yes",IS_Data!B834,"No"),"No")</f>
        <v>No</v>
      </c>
    </row>
    <row r="835" spans="1:6" x14ac:dyDescent="0.5">
      <c r="A835">
        <f>+IS_Data!C835</f>
        <v>0</v>
      </c>
      <c r="B835" s="91" t="str">
        <f>IF(F835="No","",IF('Summary P&amp;L'!$F$4="Libs Rollup","Libs Rollup",F835))</f>
        <v/>
      </c>
      <c r="C835">
        <f>+IS_Data!A835</f>
        <v>0</v>
      </c>
      <c r="D835">
        <f ca="1">SUM(OFFSET(IS_Data!D835,0,(-2018+'Summary P&amp;L'!$D$6)*12+'Summary P&amp;L'!$D$1-1):OFFSET(IS_Data!D835,0,(-2018+'Summary P&amp;L'!$D$6)*12+'Summary P&amp;L'!$D$2-1))</f>
        <v>0</v>
      </c>
      <c r="E835">
        <f ca="1">SUM(OFFSET(IS_Data!D835,0,(-2018+'Summary P&amp;L'!$D$6-1)*12+'Summary P&amp;L'!$D$1-1):OFFSET(IS_Data!D835,0,(-2018+'Summary P&amp;L'!$D$6-1)*12+'Summary P&amp;L'!$D$2-1))</f>
        <v>0</v>
      </c>
      <c r="F835" s="91" t="str">
        <f>IFERROR(IF(VLOOKUP(IS_Data!B835,'Summary P&amp;L'!$Q$9:$S$15,3,FALSE)="Yes",IS_Data!B835,"No"),"No")</f>
        <v>No</v>
      </c>
    </row>
    <row r="836" spans="1:6" x14ac:dyDescent="0.5">
      <c r="A836">
        <f>+IS_Data!C836</f>
        <v>0</v>
      </c>
      <c r="B836" s="91" t="str">
        <f>IF(F836="No","",IF('Summary P&amp;L'!$F$4="Libs Rollup","Libs Rollup",F836))</f>
        <v/>
      </c>
      <c r="C836">
        <f>+IS_Data!A836</f>
        <v>0</v>
      </c>
      <c r="D836">
        <f ca="1">SUM(OFFSET(IS_Data!D836,0,(-2018+'Summary P&amp;L'!$D$6)*12+'Summary P&amp;L'!$D$1-1):OFFSET(IS_Data!D836,0,(-2018+'Summary P&amp;L'!$D$6)*12+'Summary P&amp;L'!$D$2-1))</f>
        <v>0</v>
      </c>
      <c r="E836">
        <f ca="1">SUM(OFFSET(IS_Data!D836,0,(-2018+'Summary P&amp;L'!$D$6-1)*12+'Summary P&amp;L'!$D$1-1):OFFSET(IS_Data!D836,0,(-2018+'Summary P&amp;L'!$D$6-1)*12+'Summary P&amp;L'!$D$2-1))</f>
        <v>0</v>
      </c>
      <c r="F836" s="91" t="str">
        <f>IFERROR(IF(VLOOKUP(IS_Data!B836,'Summary P&amp;L'!$Q$9:$S$15,3,FALSE)="Yes",IS_Data!B836,"No"),"No")</f>
        <v>No</v>
      </c>
    </row>
    <row r="837" spans="1:6" x14ac:dyDescent="0.5">
      <c r="A837">
        <f>+IS_Data!C837</f>
        <v>0</v>
      </c>
      <c r="B837" s="91" t="str">
        <f>IF(F837="No","",IF('Summary P&amp;L'!$F$4="Libs Rollup","Libs Rollup",F837))</f>
        <v/>
      </c>
      <c r="C837">
        <f>+IS_Data!A837</f>
        <v>0</v>
      </c>
      <c r="D837">
        <f ca="1">SUM(OFFSET(IS_Data!D837,0,(-2018+'Summary P&amp;L'!$D$6)*12+'Summary P&amp;L'!$D$1-1):OFFSET(IS_Data!D837,0,(-2018+'Summary P&amp;L'!$D$6)*12+'Summary P&amp;L'!$D$2-1))</f>
        <v>0</v>
      </c>
      <c r="E837">
        <f ca="1">SUM(OFFSET(IS_Data!D837,0,(-2018+'Summary P&amp;L'!$D$6-1)*12+'Summary P&amp;L'!$D$1-1):OFFSET(IS_Data!D837,0,(-2018+'Summary P&amp;L'!$D$6-1)*12+'Summary P&amp;L'!$D$2-1))</f>
        <v>0</v>
      </c>
      <c r="F837" s="91" t="str">
        <f>IFERROR(IF(VLOOKUP(IS_Data!B837,'Summary P&amp;L'!$Q$9:$S$15,3,FALSE)="Yes",IS_Data!B837,"No"),"No")</f>
        <v>No</v>
      </c>
    </row>
    <row r="838" spans="1:6" x14ac:dyDescent="0.5">
      <c r="A838">
        <f>+IS_Data!C838</f>
        <v>0</v>
      </c>
      <c r="B838" s="91" t="str">
        <f>IF(F838="No","",IF('Summary P&amp;L'!$F$4="Libs Rollup","Libs Rollup",F838))</f>
        <v/>
      </c>
      <c r="C838">
        <f>+IS_Data!A838</f>
        <v>0</v>
      </c>
      <c r="D838">
        <f ca="1">SUM(OFFSET(IS_Data!D838,0,(-2018+'Summary P&amp;L'!$D$6)*12+'Summary P&amp;L'!$D$1-1):OFFSET(IS_Data!D838,0,(-2018+'Summary P&amp;L'!$D$6)*12+'Summary P&amp;L'!$D$2-1))</f>
        <v>0</v>
      </c>
      <c r="E838">
        <f ca="1">SUM(OFFSET(IS_Data!D838,0,(-2018+'Summary P&amp;L'!$D$6-1)*12+'Summary P&amp;L'!$D$1-1):OFFSET(IS_Data!D838,0,(-2018+'Summary P&amp;L'!$D$6-1)*12+'Summary P&amp;L'!$D$2-1))</f>
        <v>0</v>
      </c>
      <c r="F838" s="91" t="str">
        <f>IFERROR(IF(VLOOKUP(IS_Data!B838,'Summary P&amp;L'!$Q$9:$S$15,3,FALSE)="Yes",IS_Data!B838,"No"),"No")</f>
        <v>No</v>
      </c>
    </row>
    <row r="839" spans="1:6" x14ac:dyDescent="0.5">
      <c r="A839">
        <f>+IS_Data!C839</f>
        <v>0</v>
      </c>
      <c r="B839" s="91" t="str">
        <f>IF(F839="No","",IF('Summary P&amp;L'!$F$4="Libs Rollup","Libs Rollup",F839))</f>
        <v/>
      </c>
      <c r="C839">
        <f>+IS_Data!A839</f>
        <v>0</v>
      </c>
      <c r="D839">
        <f ca="1">SUM(OFFSET(IS_Data!D839,0,(-2018+'Summary P&amp;L'!$D$6)*12+'Summary P&amp;L'!$D$1-1):OFFSET(IS_Data!D839,0,(-2018+'Summary P&amp;L'!$D$6)*12+'Summary P&amp;L'!$D$2-1))</f>
        <v>0</v>
      </c>
      <c r="E839">
        <f ca="1">SUM(OFFSET(IS_Data!D839,0,(-2018+'Summary P&amp;L'!$D$6-1)*12+'Summary P&amp;L'!$D$1-1):OFFSET(IS_Data!D839,0,(-2018+'Summary P&amp;L'!$D$6-1)*12+'Summary P&amp;L'!$D$2-1))</f>
        <v>0</v>
      </c>
      <c r="F839" s="91" t="str">
        <f>IFERROR(IF(VLOOKUP(IS_Data!B839,'Summary P&amp;L'!$Q$9:$S$15,3,FALSE)="Yes",IS_Data!B839,"No"),"No")</f>
        <v>No</v>
      </c>
    </row>
    <row r="840" spans="1:6" x14ac:dyDescent="0.5">
      <c r="A840">
        <f>+IS_Data!C840</f>
        <v>0</v>
      </c>
      <c r="B840" s="91" t="str">
        <f>IF(F840="No","",IF('Summary P&amp;L'!$F$4="Libs Rollup","Libs Rollup",F840))</f>
        <v/>
      </c>
      <c r="C840">
        <f>+IS_Data!A840</f>
        <v>0</v>
      </c>
      <c r="D840">
        <f ca="1">SUM(OFFSET(IS_Data!D840,0,(-2018+'Summary P&amp;L'!$D$6)*12+'Summary P&amp;L'!$D$1-1):OFFSET(IS_Data!D840,0,(-2018+'Summary P&amp;L'!$D$6)*12+'Summary P&amp;L'!$D$2-1))</f>
        <v>0</v>
      </c>
      <c r="E840">
        <f ca="1">SUM(OFFSET(IS_Data!D840,0,(-2018+'Summary P&amp;L'!$D$6-1)*12+'Summary P&amp;L'!$D$1-1):OFFSET(IS_Data!D840,0,(-2018+'Summary P&amp;L'!$D$6-1)*12+'Summary P&amp;L'!$D$2-1))</f>
        <v>0</v>
      </c>
      <c r="F840" s="91" t="str">
        <f>IFERROR(IF(VLOOKUP(IS_Data!B840,'Summary P&amp;L'!$Q$9:$S$15,3,FALSE)="Yes",IS_Data!B840,"No"),"No")</f>
        <v>No</v>
      </c>
    </row>
    <row r="841" spans="1:6" x14ac:dyDescent="0.5">
      <c r="A841">
        <f>+IS_Data!C841</f>
        <v>0</v>
      </c>
      <c r="B841" s="91" t="str">
        <f>IF(F841="No","",IF('Summary P&amp;L'!$F$4="Libs Rollup","Libs Rollup",F841))</f>
        <v/>
      </c>
      <c r="C841">
        <f>+IS_Data!A841</f>
        <v>0</v>
      </c>
      <c r="D841">
        <f ca="1">SUM(OFFSET(IS_Data!D841,0,(-2018+'Summary P&amp;L'!$D$6)*12+'Summary P&amp;L'!$D$1-1):OFFSET(IS_Data!D841,0,(-2018+'Summary P&amp;L'!$D$6)*12+'Summary P&amp;L'!$D$2-1))</f>
        <v>0</v>
      </c>
      <c r="E841">
        <f ca="1">SUM(OFFSET(IS_Data!D841,0,(-2018+'Summary P&amp;L'!$D$6-1)*12+'Summary P&amp;L'!$D$1-1):OFFSET(IS_Data!D841,0,(-2018+'Summary P&amp;L'!$D$6-1)*12+'Summary P&amp;L'!$D$2-1))</f>
        <v>0</v>
      </c>
      <c r="F841" s="91" t="str">
        <f>IFERROR(IF(VLOOKUP(IS_Data!B841,'Summary P&amp;L'!$Q$9:$S$15,3,FALSE)="Yes",IS_Data!B841,"No"),"No")</f>
        <v>No</v>
      </c>
    </row>
    <row r="842" spans="1:6" x14ac:dyDescent="0.5">
      <c r="A842">
        <f>+IS_Data!C842</f>
        <v>0</v>
      </c>
      <c r="B842" s="91" t="str">
        <f>IF(F842="No","",IF('Summary P&amp;L'!$F$4="Libs Rollup","Libs Rollup",F842))</f>
        <v/>
      </c>
      <c r="C842">
        <f>+IS_Data!A842</f>
        <v>0</v>
      </c>
      <c r="D842">
        <f ca="1">SUM(OFFSET(IS_Data!D842,0,(-2018+'Summary P&amp;L'!$D$6)*12+'Summary P&amp;L'!$D$1-1):OFFSET(IS_Data!D842,0,(-2018+'Summary P&amp;L'!$D$6)*12+'Summary P&amp;L'!$D$2-1))</f>
        <v>0</v>
      </c>
      <c r="E842">
        <f ca="1">SUM(OFFSET(IS_Data!D842,0,(-2018+'Summary P&amp;L'!$D$6-1)*12+'Summary P&amp;L'!$D$1-1):OFFSET(IS_Data!D842,0,(-2018+'Summary P&amp;L'!$D$6-1)*12+'Summary P&amp;L'!$D$2-1))</f>
        <v>0</v>
      </c>
      <c r="F842" s="91" t="str">
        <f>IFERROR(IF(VLOOKUP(IS_Data!B842,'Summary P&amp;L'!$Q$9:$S$15,3,FALSE)="Yes",IS_Data!B842,"No"),"No")</f>
        <v>No</v>
      </c>
    </row>
    <row r="843" spans="1:6" x14ac:dyDescent="0.5">
      <c r="A843">
        <f>+IS_Data!C843</f>
        <v>0</v>
      </c>
      <c r="B843" s="91" t="str">
        <f>IF(F843="No","",IF('Summary P&amp;L'!$F$4="Libs Rollup","Libs Rollup",F843))</f>
        <v/>
      </c>
      <c r="C843">
        <f>+IS_Data!A843</f>
        <v>0</v>
      </c>
      <c r="D843">
        <f ca="1">SUM(OFFSET(IS_Data!D843,0,(-2018+'Summary P&amp;L'!$D$6)*12+'Summary P&amp;L'!$D$1-1):OFFSET(IS_Data!D843,0,(-2018+'Summary P&amp;L'!$D$6)*12+'Summary P&amp;L'!$D$2-1))</f>
        <v>0</v>
      </c>
      <c r="E843">
        <f ca="1">SUM(OFFSET(IS_Data!D843,0,(-2018+'Summary P&amp;L'!$D$6-1)*12+'Summary P&amp;L'!$D$1-1):OFFSET(IS_Data!D843,0,(-2018+'Summary P&amp;L'!$D$6-1)*12+'Summary P&amp;L'!$D$2-1))</f>
        <v>0</v>
      </c>
      <c r="F843" s="91" t="str">
        <f>IFERROR(IF(VLOOKUP(IS_Data!B843,'Summary P&amp;L'!$Q$9:$S$15,3,FALSE)="Yes",IS_Data!B843,"No"),"No")</f>
        <v>No</v>
      </c>
    </row>
    <row r="844" spans="1:6" x14ac:dyDescent="0.5">
      <c r="A844">
        <f>+IS_Data!C844</f>
        <v>0</v>
      </c>
      <c r="B844" s="91" t="str">
        <f>IF(F844="No","",IF('Summary P&amp;L'!$F$4="Libs Rollup","Libs Rollup",F844))</f>
        <v/>
      </c>
      <c r="C844">
        <f>+IS_Data!A844</f>
        <v>0</v>
      </c>
      <c r="D844">
        <f ca="1">SUM(OFFSET(IS_Data!D844,0,(-2018+'Summary P&amp;L'!$D$6)*12+'Summary P&amp;L'!$D$1-1):OFFSET(IS_Data!D844,0,(-2018+'Summary P&amp;L'!$D$6)*12+'Summary P&amp;L'!$D$2-1))</f>
        <v>0</v>
      </c>
      <c r="E844">
        <f ca="1">SUM(OFFSET(IS_Data!D844,0,(-2018+'Summary P&amp;L'!$D$6-1)*12+'Summary P&amp;L'!$D$1-1):OFFSET(IS_Data!D844,0,(-2018+'Summary P&amp;L'!$D$6-1)*12+'Summary P&amp;L'!$D$2-1))</f>
        <v>0</v>
      </c>
      <c r="F844" s="91" t="str">
        <f>IFERROR(IF(VLOOKUP(IS_Data!B844,'Summary P&amp;L'!$Q$9:$S$15,3,FALSE)="Yes",IS_Data!B844,"No"),"No")</f>
        <v>No</v>
      </c>
    </row>
    <row r="845" spans="1:6" x14ac:dyDescent="0.5">
      <c r="A845">
        <f>+IS_Data!C845</f>
        <v>0</v>
      </c>
      <c r="B845" s="91" t="str">
        <f>IF(F845="No","",IF('Summary P&amp;L'!$F$4="Libs Rollup","Libs Rollup",F845))</f>
        <v/>
      </c>
      <c r="C845">
        <f>+IS_Data!A845</f>
        <v>0</v>
      </c>
      <c r="D845">
        <f ca="1">SUM(OFFSET(IS_Data!D845,0,(-2018+'Summary P&amp;L'!$D$6)*12+'Summary P&amp;L'!$D$1-1):OFFSET(IS_Data!D845,0,(-2018+'Summary P&amp;L'!$D$6)*12+'Summary P&amp;L'!$D$2-1))</f>
        <v>0</v>
      </c>
      <c r="E845">
        <f ca="1">SUM(OFFSET(IS_Data!D845,0,(-2018+'Summary P&amp;L'!$D$6-1)*12+'Summary P&amp;L'!$D$1-1):OFFSET(IS_Data!D845,0,(-2018+'Summary P&amp;L'!$D$6-1)*12+'Summary P&amp;L'!$D$2-1))</f>
        <v>0</v>
      </c>
      <c r="F845" s="91" t="str">
        <f>IFERROR(IF(VLOOKUP(IS_Data!B845,'Summary P&amp;L'!$Q$9:$S$15,3,FALSE)="Yes",IS_Data!B845,"No"),"No")</f>
        <v>No</v>
      </c>
    </row>
    <row r="846" spans="1:6" x14ac:dyDescent="0.5">
      <c r="A846">
        <f>+IS_Data!C846</f>
        <v>0</v>
      </c>
      <c r="B846" s="91" t="str">
        <f>IF(F846="No","",IF('Summary P&amp;L'!$F$4="Libs Rollup","Libs Rollup",F846))</f>
        <v/>
      </c>
      <c r="C846">
        <f>+IS_Data!A846</f>
        <v>0</v>
      </c>
      <c r="D846">
        <f ca="1">SUM(OFFSET(IS_Data!D846,0,(-2018+'Summary P&amp;L'!$D$6)*12+'Summary P&amp;L'!$D$1-1):OFFSET(IS_Data!D846,0,(-2018+'Summary P&amp;L'!$D$6)*12+'Summary P&amp;L'!$D$2-1))</f>
        <v>0</v>
      </c>
      <c r="E846">
        <f ca="1">SUM(OFFSET(IS_Data!D846,0,(-2018+'Summary P&amp;L'!$D$6-1)*12+'Summary P&amp;L'!$D$1-1):OFFSET(IS_Data!D846,0,(-2018+'Summary P&amp;L'!$D$6-1)*12+'Summary P&amp;L'!$D$2-1))</f>
        <v>0</v>
      </c>
      <c r="F846" s="91" t="str">
        <f>IFERROR(IF(VLOOKUP(IS_Data!B846,'Summary P&amp;L'!$Q$9:$S$15,3,FALSE)="Yes",IS_Data!B846,"No"),"No")</f>
        <v>No</v>
      </c>
    </row>
    <row r="847" spans="1:6" x14ac:dyDescent="0.5">
      <c r="A847">
        <f>+IS_Data!C847</f>
        <v>0</v>
      </c>
      <c r="B847" s="91" t="str">
        <f>IF(F847="No","",IF('Summary P&amp;L'!$F$4="Libs Rollup","Libs Rollup",F847))</f>
        <v/>
      </c>
      <c r="C847">
        <f>+IS_Data!A847</f>
        <v>0</v>
      </c>
      <c r="D847">
        <f ca="1">SUM(OFFSET(IS_Data!D847,0,(-2018+'Summary P&amp;L'!$D$6)*12+'Summary P&amp;L'!$D$1-1):OFFSET(IS_Data!D847,0,(-2018+'Summary P&amp;L'!$D$6)*12+'Summary P&amp;L'!$D$2-1))</f>
        <v>0</v>
      </c>
      <c r="E847">
        <f ca="1">SUM(OFFSET(IS_Data!D847,0,(-2018+'Summary P&amp;L'!$D$6-1)*12+'Summary P&amp;L'!$D$1-1):OFFSET(IS_Data!D847,0,(-2018+'Summary P&amp;L'!$D$6-1)*12+'Summary P&amp;L'!$D$2-1))</f>
        <v>0</v>
      </c>
      <c r="F847" s="91" t="str">
        <f>IFERROR(IF(VLOOKUP(IS_Data!B847,'Summary P&amp;L'!$Q$9:$S$15,3,FALSE)="Yes",IS_Data!B847,"No"),"No")</f>
        <v>No</v>
      </c>
    </row>
    <row r="848" spans="1:6" x14ac:dyDescent="0.5">
      <c r="A848">
        <f>+IS_Data!C848</f>
        <v>0</v>
      </c>
      <c r="B848" s="91" t="str">
        <f>IF(F848="No","",IF('Summary P&amp;L'!$F$4="Libs Rollup","Libs Rollup",F848))</f>
        <v/>
      </c>
      <c r="C848">
        <f>+IS_Data!A848</f>
        <v>0</v>
      </c>
      <c r="D848">
        <f ca="1">SUM(OFFSET(IS_Data!D848,0,(-2018+'Summary P&amp;L'!$D$6)*12+'Summary P&amp;L'!$D$1-1):OFFSET(IS_Data!D848,0,(-2018+'Summary P&amp;L'!$D$6)*12+'Summary P&amp;L'!$D$2-1))</f>
        <v>0</v>
      </c>
      <c r="E848">
        <f ca="1">SUM(OFFSET(IS_Data!D848,0,(-2018+'Summary P&amp;L'!$D$6-1)*12+'Summary P&amp;L'!$D$1-1):OFFSET(IS_Data!D848,0,(-2018+'Summary P&amp;L'!$D$6-1)*12+'Summary P&amp;L'!$D$2-1))</f>
        <v>0</v>
      </c>
      <c r="F848" s="91" t="str">
        <f>IFERROR(IF(VLOOKUP(IS_Data!B848,'Summary P&amp;L'!$Q$9:$S$15,3,FALSE)="Yes",IS_Data!B848,"No"),"No")</f>
        <v>No</v>
      </c>
    </row>
    <row r="849" spans="1:6" x14ac:dyDescent="0.5">
      <c r="A849">
        <f>+IS_Data!C849</f>
        <v>0</v>
      </c>
      <c r="B849" s="91" t="str">
        <f>IF(F849="No","",IF('Summary P&amp;L'!$F$4="Libs Rollup","Libs Rollup",F849))</f>
        <v/>
      </c>
      <c r="C849">
        <f>+IS_Data!A849</f>
        <v>0</v>
      </c>
      <c r="D849">
        <f ca="1">SUM(OFFSET(IS_Data!D849,0,(-2018+'Summary P&amp;L'!$D$6)*12+'Summary P&amp;L'!$D$1-1):OFFSET(IS_Data!D849,0,(-2018+'Summary P&amp;L'!$D$6)*12+'Summary P&amp;L'!$D$2-1))</f>
        <v>0</v>
      </c>
      <c r="E849">
        <f ca="1">SUM(OFFSET(IS_Data!D849,0,(-2018+'Summary P&amp;L'!$D$6-1)*12+'Summary P&amp;L'!$D$1-1):OFFSET(IS_Data!D849,0,(-2018+'Summary P&amp;L'!$D$6-1)*12+'Summary P&amp;L'!$D$2-1))</f>
        <v>0</v>
      </c>
      <c r="F849" s="91" t="str">
        <f>IFERROR(IF(VLOOKUP(IS_Data!B849,'Summary P&amp;L'!$Q$9:$S$15,3,FALSE)="Yes",IS_Data!B849,"No"),"No")</f>
        <v>No</v>
      </c>
    </row>
    <row r="850" spans="1:6" x14ac:dyDescent="0.5">
      <c r="A850">
        <f>+IS_Data!C850</f>
        <v>0</v>
      </c>
      <c r="B850" s="91" t="str">
        <f>IF(F850="No","",IF('Summary P&amp;L'!$F$4="Libs Rollup","Libs Rollup",F850))</f>
        <v/>
      </c>
      <c r="C850">
        <f>+IS_Data!A850</f>
        <v>0</v>
      </c>
      <c r="D850">
        <f ca="1">SUM(OFFSET(IS_Data!D850,0,(-2018+'Summary P&amp;L'!$D$6)*12+'Summary P&amp;L'!$D$1-1):OFFSET(IS_Data!D850,0,(-2018+'Summary P&amp;L'!$D$6)*12+'Summary P&amp;L'!$D$2-1))</f>
        <v>0</v>
      </c>
      <c r="E850">
        <f ca="1">SUM(OFFSET(IS_Data!D850,0,(-2018+'Summary P&amp;L'!$D$6-1)*12+'Summary P&amp;L'!$D$1-1):OFFSET(IS_Data!D850,0,(-2018+'Summary P&amp;L'!$D$6-1)*12+'Summary P&amp;L'!$D$2-1))</f>
        <v>0</v>
      </c>
      <c r="F850" s="91" t="str">
        <f>IFERROR(IF(VLOOKUP(IS_Data!B850,'Summary P&amp;L'!$Q$9:$S$15,3,FALSE)="Yes",IS_Data!B850,"No"),"No")</f>
        <v>No</v>
      </c>
    </row>
    <row r="851" spans="1:6" x14ac:dyDescent="0.5">
      <c r="A851">
        <f>+IS_Data!C851</f>
        <v>0</v>
      </c>
      <c r="B851" s="91" t="str">
        <f>IF(F851="No","",IF('Summary P&amp;L'!$F$4="Libs Rollup","Libs Rollup",F851))</f>
        <v/>
      </c>
      <c r="C851">
        <f>+IS_Data!A851</f>
        <v>0</v>
      </c>
      <c r="D851">
        <f ca="1">SUM(OFFSET(IS_Data!D851,0,(-2018+'Summary P&amp;L'!$D$6)*12+'Summary P&amp;L'!$D$1-1):OFFSET(IS_Data!D851,0,(-2018+'Summary P&amp;L'!$D$6)*12+'Summary P&amp;L'!$D$2-1))</f>
        <v>0</v>
      </c>
      <c r="E851">
        <f ca="1">SUM(OFFSET(IS_Data!D851,0,(-2018+'Summary P&amp;L'!$D$6-1)*12+'Summary P&amp;L'!$D$1-1):OFFSET(IS_Data!D851,0,(-2018+'Summary P&amp;L'!$D$6-1)*12+'Summary P&amp;L'!$D$2-1))</f>
        <v>0</v>
      </c>
      <c r="F851" s="91" t="str">
        <f>IFERROR(IF(VLOOKUP(IS_Data!B851,'Summary P&amp;L'!$Q$9:$S$15,3,FALSE)="Yes",IS_Data!B851,"No"),"No")</f>
        <v>No</v>
      </c>
    </row>
    <row r="852" spans="1:6" x14ac:dyDescent="0.5">
      <c r="A852">
        <f>+IS_Data!C852</f>
        <v>0</v>
      </c>
      <c r="B852" s="91" t="str">
        <f>IF(F852="No","",IF('Summary P&amp;L'!$F$4="Libs Rollup","Libs Rollup",F852))</f>
        <v/>
      </c>
      <c r="C852">
        <f>+IS_Data!A852</f>
        <v>0</v>
      </c>
      <c r="D852">
        <f ca="1">SUM(OFFSET(IS_Data!D852,0,(-2018+'Summary P&amp;L'!$D$6)*12+'Summary P&amp;L'!$D$1-1):OFFSET(IS_Data!D852,0,(-2018+'Summary P&amp;L'!$D$6)*12+'Summary P&amp;L'!$D$2-1))</f>
        <v>0</v>
      </c>
      <c r="E852">
        <f ca="1">SUM(OFFSET(IS_Data!D852,0,(-2018+'Summary P&amp;L'!$D$6-1)*12+'Summary P&amp;L'!$D$1-1):OFFSET(IS_Data!D852,0,(-2018+'Summary P&amp;L'!$D$6-1)*12+'Summary P&amp;L'!$D$2-1))</f>
        <v>0</v>
      </c>
      <c r="F852" s="91" t="str">
        <f>IFERROR(IF(VLOOKUP(IS_Data!B852,'Summary P&amp;L'!$Q$9:$S$15,3,FALSE)="Yes",IS_Data!B852,"No"),"No")</f>
        <v>No</v>
      </c>
    </row>
    <row r="853" spans="1:6" x14ac:dyDescent="0.5">
      <c r="A853">
        <f>+IS_Data!C853</f>
        <v>0</v>
      </c>
      <c r="B853" s="91" t="str">
        <f>IF(F853="No","",IF('Summary P&amp;L'!$F$4="Libs Rollup","Libs Rollup",F853))</f>
        <v/>
      </c>
      <c r="C853">
        <f>+IS_Data!A853</f>
        <v>0</v>
      </c>
      <c r="D853">
        <f ca="1">SUM(OFFSET(IS_Data!D853,0,(-2018+'Summary P&amp;L'!$D$6)*12+'Summary P&amp;L'!$D$1-1):OFFSET(IS_Data!D853,0,(-2018+'Summary P&amp;L'!$D$6)*12+'Summary P&amp;L'!$D$2-1))</f>
        <v>0</v>
      </c>
      <c r="E853">
        <f ca="1">SUM(OFFSET(IS_Data!D853,0,(-2018+'Summary P&amp;L'!$D$6-1)*12+'Summary P&amp;L'!$D$1-1):OFFSET(IS_Data!D853,0,(-2018+'Summary P&amp;L'!$D$6-1)*12+'Summary P&amp;L'!$D$2-1))</f>
        <v>0</v>
      </c>
      <c r="F853" s="91" t="str">
        <f>IFERROR(IF(VLOOKUP(IS_Data!B853,'Summary P&amp;L'!$Q$9:$S$15,3,FALSE)="Yes",IS_Data!B853,"No"),"No")</f>
        <v>No</v>
      </c>
    </row>
    <row r="854" spans="1:6" x14ac:dyDescent="0.5">
      <c r="A854">
        <f>+IS_Data!C854</f>
        <v>0</v>
      </c>
      <c r="B854" s="91" t="str">
        <f>IF(F854="No","",IF('Summary P&amp;L'!$F$4="Libs Rollup","Libs Rollup",F854))</f>
        <v/>
      </c>
      <c r="C854">
        <f>+IS_Data!A854</f>
        <v>0</v>
      </c>
      <c r="D854">
        <f ca="1">SUM(OFFSET(IS_Data!D854,0,(-2018+'Summary P&amp;L'!$D$6)*12+'Summary P&amp;L'!$D$1-1):OFFSET(IS_Data!D854,0,(-2018+'Summary P&amp;L'!$D$6)*12+'Summary P&amp;L'!$D$2-1))</f>
        <v>0</v>
      </c>
      <c r="E854">
        <f ca="1">SUM(OFFSET(IS_Data!D854,0,(-2018+'Summary P&amp;L'!$D$6-1)*12+'Summary P&amp;L'!$D$1-1):OFFSET(IS_Data!D854,0,(-2018+'Summary P&amp;L'!$D$6-1)*12+'Summary P&amp;L'!$D$2-1))</f>
        <v>0</v>
      </c>
      <c r="F854" s="91" t="str">
        <f>IFERROR(IF(VLOOKUP(IS_Data!B854,'Summary P&amp;L'!$Q$9:$S$15,3,FALSE)="Yes",IS_Data!B854,"No"),"No")</f>
        <v>No</v>
      </c>
    </row>
    <row r="855" spans="1:6" x14ac:dyDescent="0.5">
      <c r="A855">
        <f>+IS_Data!C855</f>
        <v>0</v>
      </c>
      <c r="B855" s="91" t="str">
        <f>IF(F855="No","",IF('Summary P&amp;L'!$F$4="Libs Rollup","Libs Rollup",F855))</f>
        <v/>
      </c>
      <c r="C855">
        <f>+IS_Data!A855</f>
        <v>0</v>
      </c>
      <c r="D855">
        <f ca="1">SUM(OFFSET(IS_Data!D855,0,(-2018+'Summary P&amp;L'!$D$6)*12+'Summary P&amp;L'!$D$1-1):OFFSET(IS_Data!D855,0,(-2018+'Summary P&amp;L'!$D$6)*12+'Summary P&amp;L'!$D$2-1))</f>
        <v>0</v>
      </c>
      <c r="E855">
        <f ca="1">SUM(OFFSET(IS_Data!D855,0,(-2018+'Summary P&amp;L'!$D$6-1)*12+'Summary P&amp;L'!$D$1-1):OFFSET(IS_Data!D855,0,(-2018+'Summary P&amp;L'!$D$6-1)*12+'Summary P&amp;L'!$D$2-1))</f>
        <v>0</v>
      </c>
      <c r="F855" s="91" t="str">
        <f>IFERROR(IF(VLOOKUP(IS_Data!B855,'Summary P&amp;L'!$Q$9:$S$15,3,FALSE)="Yes",IS_Data!B855,"No"),"No")</f>
        <v>No</v>
      </c>
    </row>
    <row r="856" spans="1:6" x14ac:dyDescent="0.5">
      <c r="A856">
        <f>+IS_Data!C856</f>
        <v>0</v>
      </c>
      <c r="B856" s="91" t="str">
        <f>IF(F856="No","",IF('Summary P&amp;L'!$F$4="Libs Rollup","Libs Rollup",F856))</f>
        <v/>
      </c>
      <c r="C856">
        <f>+IS_Data!A856</f>
        <v>0</v>
      </c>
      <c r="D856">
        <f ca="1">SUM(OFFSET(IS_Data!D856,0,(-2018+'Summary P&amp;L'!$D$6)*12+'Summary P&amp;L'!$D$1-1):OFFSET(IS_Data!D856,0,(-2018+'Summary P&amp;L'!$D$6)*12+'Summary P&amp;L'!$D$2-1))</f>
        <v>0</v>
      </c>
      <c r="E856">
        <f ca="1">SUM(OFFSET(IS_Data!D856,0,(-2018+'Summary P&amp;L'!$D$6-1)*12+'Summary P&amp;L'!$D$1-1):OFFSET(IS_Data!D856,0,(-2018+'Summary P&amp;L'!$D$6-1)*12+'Summary P&amp;L'!$D$2-1))</f>
        <v>0</v>
      </c>
      <c r="F856" s="91" t="str">
        <f>IFERROR(IF(VLOOKUP(IS_Data!B856,'Summary P&amp;L'!$Q$9:$S$15,3,FALSE)="Yes",IS_Data!B856,"No"),"No")</f>
        <v>No</v>
      </c>
    </row>
    <row r="857" spans="1:6" x14ac:dyDescent="0.5">
      <c r="A857">
        <f>+IS_Data!C857</f>
        <v>0</v>
      </c>
      <c r="B857" s="91" t="str">
        <f>IF(F857="No","",IF('Summary P&amp;L'!$F$4="Libs Rollup","Libs Rollup",F857))</f>
        <v/>
      </c>
      <c r="C857">
        <f>+IS_Data!A857</f>
        <v>0</v>
      </c>
      <c r="D857">
        <f ca="1">SUM(OFFSET(IS_Data!D857,0,(-2018+'Summary P&amp;L'!$D$6)*12+'Summary P&amp;L'!$D$1-1):OFFSET(IS_Data!D857,0,(-2018+'Summary P&amp;L'!$D$6)*12+'Summary P&amp;L'!$D$2-1))</f>
        <v>0</v>
      </c>
      <c r="E857">
        <f ca="1">SUM(OFFSET(IS_Data!D857,0,(-2018+'Summary P&amp;L'!$D$6-1)*12+'Summary P&amp;L'!$D$1-1):OFFSET(IS_Data!D857,0,(-2018+'Summary P&amp;L'!$D$6-1)*12+'Summary P&amp;L'!$D$2-1))</f>
        <v>0</v>
      </c>
      <c r="F857" s="91" t="str">
        <f>IFERROR(IF(VLOOKUP(IS_Data!B857,'Summary P&amp;L'!$Q$9:$S$15,3,FALSE)="Yes",IS_Data!B857,"No"),"No")</f>
        <v>No</v>
      </c>
    </row>
    <row r="858" spans="1:6" x14ac:dyDescent="0.5">
      <c r="A858">
        <f>+IS_Data!C858</f>
        <v>0</v>
      </c>
      <c r="B858" s="91" t="str">
        <f>IF(F858="No","",IF('Summary P&amp;L'!$F$4="Libs Rollup","Libs Rollup",F858))</f>
        <v/>
      </c>
      <c r="C858">
        <f>+IS_Data!A858</f>
        <v>0</v>
      </c>
      <c r="D858">
        <f ca="1">SUM(OFFSET(IS_Data!D858,0,(-2018+'Summary P&amp;L'!$D$6)*12+'Summary P&amp;L'!$D$1-1):OFFSET(IS_Data!D858,0,(-2018+'Summary P&amp;L'!$D$6)*12+'Summary P&amp;L'!$D$2-1))</f>
        <v>0</v>
      </c>
      <c r="E858">
        <f ca="1">SUM(OFFSET(IS_Data!D858,0,(-2018+'Summary P&amp;L'!$D$6-1)*12+'Summary P&amp;L'!$D$1-1):OFFSET(IS_Data!D858,0,(-2018+'Summary P&amp;L'!$D$6-1)*12+'Summary P&amp;L'!$D$2-1))</f>
        <v>0</v>
      </c>
      <c r="F858" s="91" t="str">
        <f>IFERROR(IF(VLOOKUP(IS_Data!B858,'Summary P&amp;L'!$Q$9:$S$15,3,FALSE)="Yes",IS_Data!B858,"No"),"No")</f>
        <v>No</v>
      </c>
    </row>
    <row r="859" spans="1:6" x14ac:dyDescent="0.5">
      <c r="A859">
        <f>+IS_Data!C859</f>
        <v>0</v>
      </c>
      <c r="B859" s="91" t="str">
        <f>IF(F859="No","",IF('Summary P&amp;L'!$F$4="Libs Rollup","Libs Rollup",F859))</f>
        <v/>
      </c>
      <c r="C859">
        <f>+IS_Data!A859</f>
        <v>0</v>
      </c>
      <c r="D859">
        <f ca="1">SUM(OFFSET(IS_Data!D859,0,(-2018+'Summary P&amp;L'!$D$6)*12+'Summary P&amp;L'!$D$1-1):OFFSET(IS_Data!D859,0,(-2018+'Summary P&amp;L'!$D$6)*12+'Summary P&amp;L'!$D$2-1))</f>
        <v>0</v>
      </c>
      <c r="E859">
        <f ca="1">SUM(OFFSET(IS_Data!D859,0,(-2018+'Summary P&amp;L'!$D$6-1)*12+'Summary P&amp;L'!$D$1-1):OFFSET(IS_Data!D859,0,(-2018+'Summary P&amp;L'!$D$6-1)*12+'Summary P&amp;L'!$D$2-1))</f>
        <v>0</v>
      </c>
      <c r="F859" s="91" t="str">
        <f>IFERROR(IF(VLOOKUP(IS_Data!B859,'Summary P&amp;L'!$Q$9:$S$15,3,FALSE)="Yes",IS_Data!B859,"No"),"No")</f>
        <v>No</v>
      </c>
    </row>
    <row r="860" spans="1:6" x14ac:dyDescent="0.5">
      <c r="A860">
        <f>+IS_Data!C860</f>
        <v>0</v>
      </c>
      <c r="B860" s="91" t="str">
        <f>IF(F860="No","",IF('Summary P&amp;L'!$F$4="Libs Rollup","Libs Rollup",F860))</f>
        <v/>
      </c>
      <c r="C860">
        <f>+IS_Data!A860</f>
        <v>0</v>
      </c>
      <c r="D860">
        <f ca="1">SUM(OFFSET(IS_Data!D860,0,(-2018+'Summary P&amp;L'!$D$6)*12+'Summary P&amp;L'!$D$1-1):OFFSET(IS_Data!D860,0,(-2018+'Summary P&amp;L'!$D$6)*12+'Summary P&amp;L'!$D$2-1))</f>
        <v>0</v>
      </c>
      <c r="E860">
        <f ca="1">SUM(OFFSET(IS_Data!D860,0,(-2018+'Summary P&amp;L'!$D$6-1)*12+'Summary P&amp;L'!$D$1-1):OFFSET(IS_Data!D860,0,(-2018+'Summary P&amp;L'!$D$6-1)*12+'Summary P&amp;L'!$D$2-1))</f>
        <v>0</v>
      </c>
      <c r="F860" s="91" t="str">
        <f>IFERROR(IF(VLOOKUP(IS_Data!B860,'Summary P&amp;L'!$Q$9:$S$15,3,FALSE)="Yes",IS_Data!B860,"No"),"No")</f>
        <v>No</v>
      </c>
    </row>
    <row r="861" spans="1:6" x14ac:dyDescent="0.5">
      <c r="A861">
        <f>+IS_Data!C861</f>
        <v>0</v>
      </c>
      <c r="B861" s="91" t="str">
        <f>IF(F861="No","",IF('Summary P&amp;L'!$F$4="Libs Rollup","Libs Rollup",F861))</f>
        <v/>
      </c>
      <c r="C861">
        <f>+IS_Data!A861</f>
        <v>0</v>
      </c>
      <c r="D861">
        <f ca="1">SUM(OFFSET(IS_Data!D861,0,(-2018+'Summary P&amp;L'!$D$6)*12+'Summary P&amp;L'!$D$1-1):OFFSET(IS_Data!D861,0,(-2018+'Summary P&amp;L'!$D$6)*12+'Summary P&amp;L'!$D$2-1))</f>
        <v>0</v>
      </c>
      <c r="E861">
        <f ca="1">SUM(OFFSET(IS_Data!D861,0,(-2018+'Summary P&amp;L'!$D$6-1)*12+'Summary P&amp;L'!$D$1-1):OFFSET(IS_Data!D861,0,(-2018+'Summary P&amp;L'!$D$6-1)*12+'Summary P&amp;L'!$D$2-1))</f>
        <v>0</v>
      </c>
      <c r="F861" s="91" t="str">
        <f>IFERROR(IF(VLOOKUP(IS_Data!B861,'Summary P&amp;L'!$Q$9:$S$15,3,FALSE)="Yes",IS_Data!B861,"No"),"No")</f>
        <v>No</v>
      </c>
    </row>
    <row r="862" spans="1:6" x14ac:dyDescent="0.5">
      <c r="A862">
        <f>+IS_Data!C862</f>
        <v>0</v>
      </c>
      <c r="B862" s="91" t="str">
        <f>IF(F862="No","",IF('Summary P&amp;L'!$F$4="Libs Rollup","Libs Rollup",F862))</f>
        <v/>
      </c>
      <c r="C862">
        <f>+IS_Data!A862</f>
        <v>0</v>
      </c>
      <c r="D862">
        <f ca="1">SUM(OFFSET(IS_Data!D862,0,(-2018+'Summary P&amp;L'!$D$6)*12+'Summary P&amp;L'!$D$1-1):OFFSET(IS_Data!D862,0,(-2018+'Summary P&amp;L'!$D$6)*12+'Summary P&amp;L'!$D$2-1))</f>
        <v>0</v>
      </c>
      <c r="E862">
        <f ca="1">SUM(OFFSET(IS_Data!D862,0,(-2018+'Summary P&amp;L'!$D$6-1)*12+'Summary P&amp;L'!$D$1-1):OFFSET(IS_Data!D862,0,(-2018+'Summary P&amp;L'!$D$6-1)*12+'Summary P&amp;L'!$D$2-1))</f>
        <v>0</v>
      </c>
      <c r="F862" s="91" t="str">
        <f>IFERROR(IF(VLOOKUP(IS_Data!B862,'Summary P&amp;L'!$Q$9:$S$15,3,FALSE)="Yes",IS_Data!B862,"No"),"No")</f>
        <v>No</v>
      </c>
    </row>
    <row r="863" spans="1:6" x14ac:dyDescent="0.5">
      <c r="A863">
        <f>+IS_Data!C863</f>
        <v>0</v>
      </c>
      <c r="B863" s="91" t="str">
        <f>IF(F863="No","",IF('Summary P&amp;L'!$F$4="Libs Rollup","Libs Rollup",F863))</f>
        <v/>
      </c>
      <c r="C863">
        <f>+IS_Data!A863</f>
        <v>0</v>
      </c>
      <c r="D863">
        <f ca="1">SUM(OFFSET(IS_Data!D863,0,(-2018+'Summary P&amp;L'!$D$6)*12+'Summary P&amp;L'!$D$1-1):OFFSET(IS_Data!D863,0,(-2018+'Summary P&amp;L'!$D$6)*12+'Summary P&amp;L'!$D$2-1))</f>
        <v>0</v>
      </c>
      <c r="E863">
        <f ca="1">SUM(OFFSET(IS_Data!D863,0,(-2018+'Summary P&amp;L'!$D$6-1)*12+'Summary P&amp;L'!$D$1-1):OFFSET(IS_Data!D863,0,(-2018+'Summary P&amp;L'!$D$6-1)*12+'Summary P&amp;L'!$D$2-1))</f>
        <v>0</v>
      </c>
      <c r="F863" s="91" t="str">
        <f>IFERROR(IF(VLOOKUP(IS_Data!B863,'Summary P&amp;L'!$Q$9:$S$15,3,FALSE)="Yes",IS_Data!B863,"No"),"No")</f>
        <v>No</v>
      </c>
    </row>
    <row r="864" spans="1:6" x14ac:dyDescent="0.5">
      <c r="A864">
        <f>+IS_Data!C864</f>
        <v>0</v>
      </c>
      <c r="B864" s="91" t="str">
        <f>IF(F864="No","",IF('Summary P&amp;L'!$F$4="Libs Rollup","Libs Rollup",F864))</f>
        <v/>
      </c>
      <c r="C864">
        <f>+IS_Data!A864</f>
        <v>0</v>
      </c>
      <c r="D864">
        <f ca="1">SUM(OFFSET(IS_Data!D864,0,(-2018+'Summary P&amp;L'!$D$6)*12+'Summary P&amp;L'!$D$1-1):OFFSET(IS_Data!D864,0,(-2018+'Summary P&amp;L'!$D$6)*12+'Summary P&amp;L'!$D$2-1))</f>
        <v>0</v>
      </c>
      <c r="E864">
        <f ca="1">SUM(OFFSET(IS_Data!D864,0,(-2018+'Summary P&amp;L'!$D$6-1)*12+'Summary P&amp;L'!$D$1-1):OFFSET(IS_Data!D864,0,(-2018+'Summary P&amp;L'!$D$6-1)*12+'Summary P&amp;L'!$D$2-1))</f>
        <v>0</v>
      </c>
      <c r="F864" s="91" t="str">
        <f>IFERROR(IF(VLOOKUP(IS_Data!B864,'Summary P&amp;L'!$Q$9:$S$15,3,FALSE)="Yes",IS_Data!B864,"No"),"No")</f>
        <v>No</v>
      </c>
    </row>
    <row r="865" spans="1:6" x14ac:dyDescent="0.5">
      <c r="A865">
        <f>+IS_Data!C865</f>
        <v>0</v>
      </c>
      <c r="B865" s="91" t="str">
        <f>IF(F865="No","",IF('Summary P&amp;L'!$F$4="Libs Rollup","Libs Rollup",F865))</f>
        <v/>
      </c>
      <c r="C865">
        <f>+IS_Data!A865</f>
        <v>0</v>
      </c>
      <c r="D865">
        <f ca="1">SUM(OFFSET(IS_Data!D865,0,(-2018+'Summary P&amp;L'!$D$6)*12+'Summary P&amp;L'!$D$1-1):OFFSET(IS_Data!D865,0,(-2018+'Summary P&amp;L'!$D$6)*12+'Summary P&amp;L'!$D$2-1))</f>
        <v>0</v>
      </c>
      <c r="E865">
        <f ca="1">SUM(OFFSET(IS_Data!D865,0,(-2018+'Summary P&amp;L'!$D$6-1)*12+'Summary P&amp;L'!$D$1-1):OFFSET(IS_Data!D865,0,(-2018+'Summary P&amp;L'!$D$6-1)*12+'Summary P&amp;L'!$D$2-1))</f>
        <v>0</v>
      </c>
      <c r="F865" s="91" t="str">
        <f>IFERROR(IF(VLOOKUP(IS_Data!B865,'Summary P&amp;L'!$Q$9:$S$15,3,FALSE)="Yes",IS_Data!B865,"No"),"No")</f>
        <v>No</v>
      </c>
    </row>
    <row r="866" spans="1:6" x14ac:dyDescent="0.5">
      <c r="A866">
        <f>+IS_Data!C866</f>
        <v>0</v>
      </c>
      <c r="B866" s="91" t="str">
        <f>IF(F866="No","",IF('Summary P&amp;L'!$F$4="Libs Rollup","Libs Rollup",F866))</f>
        <v/>
      </c>
      <c r="C866">
        <f>+IS_Data!A866</f>
        <v>0</v>
      </c>
      <c r="D866">
        <f ca="1">SUM(OFFSET(IS_Data!D866,0,(-2018+'Summary P&amp;L'!$D$6)*12+'Summary P&amp;L'!$D$1-1):OFFSET(IS_Data!D866,0,(-2018+'Summary P&amp;L'!$D$6)*12+'Summary P&amp;L'!$D$2-1))</f>
        <v>0</v>
      </c>
      <c r="E866">
        <f ca="1">SUM(OFFSET(IS_Data!D866,0,(-2018+'Summary P&amp;L'!$D$6-1)*12+'Summary P&amp;L'!$D$1-1):OFFSET(IS_Data!D866,0,(-2018+'Summary P&amp;L'!$D$6-1)*12+'Summary P&amp;L'!$D$2-1))</f>
        <v>0</v>
      </c>
      <c r="F866" s="91" t="str">
        <f>IFERROR(IF(VLOOKUP(IS_Data!B866,'Summary P&amp;L'!$Q$9:$S$15,3,FALSE)="Yes",IS_Data!B866,"No"),"No")</f>
        <v>No</v>
      </c>
    </row>
    <row r="867" spans="1:6" x14ac:dyDescent="0.5">
      <c r="A867">
        <f>+IS_Data!C867</f>
        <v>0</v>
      </c>
      <c r="B867" s="91" t="str">
        <f>IF(F867="No","",IF('Summary P&amp;L'!$F$4="Libs Rollup","Libs Rollup",F867))</f>
        <v/>
      </c>
      <c r="C867">
        <f>+IS_Data!A867</f>
        <v>0</v>
      </c>
      <c r="D867">
        <f ca="1">SUM(OFFSET(IS_Data!D867,0,(-2018+'Summary P&amp;L'!$D$6)*12+'Summary P&amp;L'!$D$1-1):OFFSET(IS_Data!D867,0,(-2018+'Summary P&amp;L'!$D$6)*12+'Summary P&amp;L'!$D$2-1))</f>
        <v>0</v>
      </c>
      <c r="E867">
        <f ca="1">SUM(OFFSET(IS_Data!D867,0,(-2018+'Summary P&amp;L'!$D$6-1)*12+'Summary P&amp;L'!$D$1-1):OFFSET(IS_Data!D867,0,(-2018+'Summary P&amp;L'!$D$6-1)*12+'Summary P&amp;L'!$D$2-1))</f>
        <v>0</v>
      </c>
      <c r="F867" s="91" t="str">
        <f>IFERROR(IF(VLOOKUP(IS_Data!B867,'Summary P&amp;L'!$Q$9:$S$15,3,FALSE)="Yes",IS_Data!B867,"No"),"No")</f>
        <v>No</v>
      </c>
    </row>
    <row r="868" spans="1:6" x14ac:dyDescent="0.5">
      <c r="A868">
        <f>+IS_Data!C868</f>
        <v>0</v>
      </c>
      <c r="B868" s="91" t="str">
        <f>IF(F868="No","",IF('Summary P&amp;L'!$F$4="Libs Rollup","Libs Rollup",F868))</f>
        <v/>
      </c>
      <c r="C868">
        <f>+IS_Data!A868</f>
        <v>0</v>
      </c>
      <c r="D868">
        <f ca="1">SUM(OFFSET(IS_Data!D868,0,(-2018+'Summary P&amp;L'!$D$6)*12+'Summary P&amp;L'!$D$1-1):OFFSET(IS_Data!D868,0,(-2018+'Summary P&amp;L'!$D$6)*12+'Summary P&amp;L'!$D$2-1))</f>
        <v>0</v>
      </c>
      <c r="E868">
        <f ca="1">SUM(OFFSET(IS_Data!D868,0,(-2018+'Summary P&amp;L'!$D$6-1)*12+'Summary P&amp;L'!$D$1-1):OFFSET(IS_Data!D868,0,(-2018+'Summary P&amp;L'!$D$6-1)*12+'Summary P&amp;L'!$D$2-1))</f>
        <v>0</v>
      </c>
      <c r="F868" s="91" t="str">
        <f>IFERROR(IF(VLOOKUP(IS_Data!B868,'Summary P&amp;L'!$Q$9:$S$15,3,FALSE)="Yes",IS_Data!B868,"No"),"No")</f>
        <v>No</v>
      </c>
    </row>
    <row r="869" spans="1:6" x14ac:dyDescent="0.5">
      <c r="A869">
        <f>+IS_Data!C869</f>
        <v>0</v>
      </c>
      <c r="B869" s="91" t="str">
        <f>IF(F869="No","",IF('Summary P&amp;L'!$F$4="Libs Rollup","Libs Rollup",F869))</f>
        <v/>
      </c>
      <c r="C869">
        <f>+IS_Data!A869</f>
        <v>0</v>
      </c>
      <c r="D869">
        <f ca="1">SUM(OFFSET(IS_Data!D869,0,(-2018+'Summary P&amp;L'!$D$6)*12+'Summary P&amp;L'!$D$1-1):OFFSET(IS_Data!D869,0,(-2018+'Summary P&amp;L'!$D$6)*12+'Summary P&amp;L'!$D$2-1))</f>
        <v>0</v>
      </c>
      <c r="E869">
        <f ca="1">SUM(OFFSET(IS_Data!D869,0,(-2018+'Summary P&amp;L'!$D$6-1)*12+'Summary P&amp;L'!$D$1-1):OFFSET(IS_Data!D869,0,(-2018+'Summary P&amp;L'!$D$6-1)*12+'Summary P&amp;L'!$D$2-1))</f>
        <v>0</v>
      </c>
      <c r="F869" s="91" t="str">
        <f>IFERROR(IF(VLOOKUP(IS_Data!B869,'Summary P&amp;L'!$Q$9:$S$15,3,FALSE)="Yes",IS_Data!B869,"No"),"No")</f>
        <v>No</v>
      </c>
    </row>
    <row r="870" spans="1:6" x14ac:dyDescent="0.5">
      <c r="A870">
        <f>+IS_Data!C870</f>
        <v>0</v>
      </c>
      <c r="B870" s="91" t="str">
        <f>IF(F870="No","",IF('Summary P&amp;L'!$F$4="Libs Rollup","Libs Rollup",F870))</f>
        <v/>
      </c>
      <c r="C870">
        <f>+IS_Data!A870</f>
        <v>0</v>
      </c>
      <c r="D870">
        <f ca="1">SUM(OFFSET(IS_Data!D870,0,(-2018+'Summary P&amp;L'!$D$6)*12+'Summary P&amp;L'!$D$1-1):OFFSET(IS_Data!D870,0,(-2018+'Summary P&amp;L'!$D$6)*12+'Summary P&amp;L'!$D$2-1))</f>
        <v>0</v>
      </c>
      <c r="E870">
        <f ca="1">SUM(OFFSET(IS_Data!D870,0,(-2018+'Summary P&amp;L'!$D$6-1)*12+'Summary P&amp;L'!$D$1-1):OFFSET(IS_Data!D870,0,(-2018+'Summary P&amp;L'!$D$6-1)*12+'Summary P&amp;L'!$D$2-1))</f>
        <v>0</v>
      </c>
      <c r="F870" s="91" t="str">
        <f>IFERROR(IF(VLOOKUP(IS_Data!B870,'Summary P&amp;L'!$Q$9:$S$15,3,FALSE)="Yes",IS_Data!B870,"No"),"No")</f>
        <v>No</v>
      </c>
    </row>
    <row r="871" spans="1:6" x14ac:dyDescent="0.5">
      <c r="A871">
        <f>+IS_Data!C871</f>
        <v>0</v>
      </c>
      <c r="B871" s="91" t="str">
        <f>IF(F871="No","",IF('Summary P&amp;L'!$F$4="Libs Rollup","Libs Rollup",F871))</f>
        <v/>
      </c>
      <c r="C871">
        <f>+IS_Data!A871</f>
        <v>0</v>
      </c>
      <c r="D871">
        <f ca="1">SUM(OFFSET(IS_Data!D871,0,(-2018+'Summary P&amp;L'!$D$6)*12+'Summary P&amp;L'!$D$1-1):OFFSET(IS_Data!D871,0,(-2018+'Summary P&amp;L'!$D$6)*12+'Summary P&amp;L'!$D$2-1))</f>
        <v>0</v>
      </c>
      <c r="E871">
        <f ca="1">SUM(OFFSET(IS_Data!D871,0,(-2018+'Summary P&amp;L'!$D$6-1)*12+'Summary P&amp;L'!$D$1-1):OFFSET(IS_Data!D871,0,(-2018+'Summary P&amp;L'!$D$6-1)*12+'Summary P&amp;L'!$D$2-1))</f>
        <v>0</v>
      </c>
      <c r="F871" s="91" t="str">
        <f>IFERROR(IF(VLOOKUP(IS_Data!B871,'Summary P&amp;L'!$Q$9:$S$15,3,FALSE)="Yes",IS_Data!B871,"No"),"No")</f>
        <v>No</v>
      </c>
    </row>
    <row r="872" spans="1:6" x14ac:dyDescent="0.5">
      <c r="A872">
        <f>+IS_Data!C872</f>
        <v>0</v>
      </c>
      <c r="B872" s="91" t="str">
        <f>IF(F872="No","",IF('Summary P&amp;L'!$F$4="Libs Rollup","Libs Rollup",F872))</f>
        <v/>
      </c>
      <c r="C872">
        <f>+IS_Data!A872</f>
        <v>0</v>
      </c>
      <c r="D872">
        <f ca="1">SUM(OFFSET(IS_Data!D872,0,(-2018+'Summary P&amp;L'!$D$6)*12+'Summary P&amp;L'!$D$1-1):OFFSET(IS_Data!D872,0,(-2018+'Summary P&amp;L'!$D$6)*12+'Summary P&amp;L'!$D$2-1))</f>
        <v>0</v>
      </c>
      <c r="E872">
        <f ca="1">SUM(OFFSET(IS_Data!D872,0,(-2018+'Summary P&amp;L'!$D$6-1)*12+'Summary P&amp;L'!$D$1-1):OFFSET(IS_Data!D872,0,(-2018+'Summary P&amp;L'!$D$6-1)*12+'Summary P&amp;L'!$D$2-1))</f>
        <v>0</v>
      </c>
      <c r="F872" s="91" t="str">
        <f>IFERROR(IF(VLOOKUP(IS_Data!B872,'Summary P&amp;L'!$Q$9:$S$15,3,FALSE)="Yes",IS_Data!B872,"No"),"No")</f>
        <v>No</v>
      </c>
    </row>
    <row r="873" spans="1:6" x14ac:dyDescent="0.5">
      <c r="A873">
        <f>+IS_Data!C873</f>
        <v>0</v>
      </c>
      <c r="B873" s="91" t="str">
        <f>IF(F873="No","",IF('Summary P&amp;L'!$F$4="Libs Rollup","Libs Rollup",F873))</f>
        <v/>
      </c>
      <c r="C873">
        <f>+IS_Data!A873</f>
        <v>0</v>
      </c>
      <c r="D873">
        <f ca="1">SUM(OFFSET(IS_Data!D873,0,(-2018+'Summary P&amp;L'!$D$6)*12+'Summary P&amp;L'!$D$1-1):OFFSET(IS_Data!D873,0,(-2018+'Summary P&amp;L'!$D$6)*12+'Summary P&amp;L'!$D$2-1))</f>
        <v>0</v>
      </c>
      <c r="E873">
        <f ca="1">SUM(OFFSET(IS_Data!D873,0,(-2018+'Summary P&amp;L'!$D$6-1)*12+'Summary P&amp;L'!$D$1-1):OFFSET(IS_Data!D873,0,(-2018+'Summary P&amp;L'!$D$6-1)*12+'Summary P&amp;L'!$D$2-1))</f>
        <v>0</v>
      </c>
      <c r="F873" s="91" t="str">
        <f>IFERROR(IF(VLOOKUP(IS_Data!B873,'Summary P&amp;L'!$Q$9:$S$15,3,FALSE)="Yes",IS_Data!B873,"No"),"No")</f>
        <v>No</v>
      </c>
    </row>
    <row r="874" spans="1:6" x14ac:dyDescent="0.5">
      <c r="A874">
        <f>+IS_Data!C874</f>
        <v>0</v>
      </c>
      <c r="B874" s="91" t="str">
        <f>IF(F874="No","",IF('Summary P&amp;L'!$F$4="Libs Rollup","Libs Rollup",F874))</f>
        <v/>
      </c>
      <c r="C874">
        <f>+IS_Data!A874</f>
        <v>0</v>
      </c>
      <c r="D874">
        <f ca="1">SUM(OFFSET(IS_Data!D874,0,(-2018+'Summary P&amp;L'!$D$6)*12+'Summary P&amp;L'!$D$1-1):OFFSET(IS_Data!D874,0,(-2018+'Summary P&amp;L'!$D$6)*12+'Summary P&amp;L'!$D$2-1))</f>
        <v>0</v>
      </c>
      <c r="E874">
        <f ca="1">SUM(OFFSET(IS_Data!D874,0,(-2018+'Summary P&amp;L'!$D$6-1)*12+'Summary P&amp;L'!$D$1-1):OFFSET(IS_Data!D874,0,(-2018+'Summary P&amp;L'!$D$6-1)*12+'Summary P&amp;L'!$D$2-1))</f>
        <v>0</v>
      </c>
      <c r="F874" s="91" t="str">
        <f>IFERROR(IF(VLOOKUP(IS_Data!B874,'Summary P&amp;L'!$Q$9:$S$15,3,FALSE)="Yes",IS_Data!B874,"No"),"No")</f>
        <v>No</v>
      </c>
    </row>
    <row r="875" spans="1:6" x14ac:dyDescent="0.5">
      <c r="A875">
        <f>+IS_Data!C875</f>
        <v>0</v>
      </c>
      <c r="B875" s="91" t="str">
        <f>IF(F875="No","",IF('Summary P&amp;L'!$F$4="Libs Rollup","Libs Rollup",F875))</f>
        <v/>
      </c>
      <c r="C875">
        <f>+IS_Data!A875</f>
        <v>0</v>
      </c>
      <c r="D875">
        <f ca="1">SUM(OFFSET(IS_Data!D875,0,(-2018+'Summary P&amp;L'!$D$6)*12+'Summary P&amp;L'!$D$1-1):OFFSET(IS_Data!D875,0,(-2018+'Summary P&amp;L'!$D$6)*12+'Summary P&amp;L'!$D$2-1))</f>
        <v>0</v>
      </c>
      <c r="E875">
        <f ca="1">SUM(OFFSET(IS_Data!D875,0,(-2018+'Summary P&amp;L'!$D$6-1)*12+'Summary P&amp;L'!$D$1-1):OFFSET(IS_Data!D875,0,(-2018+'Summary P&amp;L'!$D$6-1)*12+'Summary P&amp;L'!$D$2-1))</f>
        <v>0</v>
      </c>
      <c r="F875" s="91" t="str">
        <f>IFERROR(IF(VLOOKUP(IS_Data!B875,'Summary P&amp;L'!$Q$9:$S$15,3,FALSE)="Yes",IS_Data!B875,"No"),"No")</f>
        <v>No</v>
      </c>
    </row>
    <row r="876" spans="1:6" x14ac:dyDescent="0.5">
      <c r="A876">
        <f>+IS_Data!C876</f>
        <v>0</v>
      </c>
      <c r="B876" s="91" t="str">
        <f>IF(F876="No","",IF('Summary P&amp;L'!$F$4="Libs Rollup","Libs Rollup",F876))</f>
        <v/>
      </c>
      <c r="C876">
        <f>+IS_Data!A876</f>
        <v>0</v>
      </c>
      <c r="D876">
        <f ca="1">SUM(OFFSET(IS_Data!D876,0,(-2018+'Summary P&amp;L'!$D$6)*12+'Summary P&amp;L'!$D$1-1):OFFSET(IS_Data!D876,0,(-2018+'Summary P&amp;L'!$D$6)*12+'Summary P&amp;L'!$D$2-1))</f>
        <v>0</v>
      </c>
      <c r="E876">
        <f ca="1">SUM(OFFSET(IS_Data!D876,0,(-2018+'Summary P&amp;L'!$D$6-1)*12+'Summary P&amp;L'!$D$1-1):OFFSET(IS_Data!D876,0,(-2018+'Summary P&amp;L'!$D$6-1)*12+'Summary P&amp;L'!$D$2-1))</f>
        <v>0</v>
      </c>
      <c r="F876" s="91" t="str">
        <f>IFERROR(IF(VLOOKUP(IS_Data!B876,'Summary P&amp;L'!$Q$9:$S$15,3,FALSE)="Yes",IS_Data!B876,"No"),"No")</f>
        <v>No</v>
      </c>
    </row>
    <row r="877" spans="1:6" x14ac:dyDescent="0.5">
      <c r="A877">
        <f>+IS_Data!C877</f>
        <v>0</v>
      </c>
      <c r="B877" s="91" t="str">
        <f>IF(F877="No","",IF('Summary P&amp;L'!$F$4="Libs Rollup","Libs Rollup",F877))</f>
        <v/>
      </c>
      <c r="C877">
        <f>+IS_Data!A877</f>
        <v>0</v>
      </c>
      <c r="D877">
        <f ca="1">SUM(OFFSET(IS_Data!D877,0,(-2018+'Summary P&amp;L'!$D$6)*12+'Summary P&amp;L'!$D$1-1):OFFSET(IS_Data!D877,0,(-2018+'Summary P&amp;L'!$D$6)*12+'Summary P&amp;L'!$D$2-1))</f>
        <v>0</v>
      </c>
      <c r="E877">
        <f ca="1">SUM(OFFSET(IS_Data!D877,0,(-2018+'Summary P&amp;L'!$D$6-1)*12+'Summary P&amp;L'!$D$1-1):OFFSET(IS_Data!D877,0,(-2018+'Summary P&amp;L'!$D$6-1)*12+'Summary P&amp;L'!$D$2-1))</f>
        <v>0</v>
      </c>
      <c r="F877" s="91" t="str">
        <f>IFERROR(IF(VLOOKUP(IS_Data!B877,'Summary P&amp;L'!$Q$9:$S$15,3,FALSE)="Yes",IS_Data!B877,"No"),"No")</f>
        <v>No</v>
      </c>
    </row>
    <row r="878" spans="1:6" x14ac:dyDescent="0.5">
      <c r="A878">
        <f>+IS_Data!C878</f>
        <v>0</v>
      </c>
      <c r="B878" s="91" t="str">
        <f>IF(F878="No","",IF('Summary P&amp;L'!$F$4="Libs Rollup","Libs Rollup",F878))</f>
        <v/>
      </c>
      <c r="C878">
        <f>+IS_Data!A878</f>
        <v>0</v>
      </c>
      <c r="D878">
        <f ca="1">SUM(OFFSET(IS_Data!D878,0,(-2018+'Summary P&amp;L'!$D$6)*12+'Summary P&amp;L'!$D$1-1):OFFSET(IS_Data!D878,0,(-2018+'Summary P&amp;L'!$D$6)*12+'Summary P&amp;L'!$D$2-1))</f>
        <v>0</v>
      </c>
      <c r="E878">
        <f ca="1">SUM(OFFSET(IS_Data!D878,0,(-2018+'Summary P&amp;L'!$D$6-1)*12+'Summary P&amp;L'!$D$1-1):OFFSET(IS_Data!D878,0,(-2018+'Summary P&amp;L'!$D$6-1)*12+'Summary P&amp;L'!$D$2-1))</f>
        <v>0</v>
      </c>
      <c r="F878" s="91" t="str">
        <f>IFERROR(IF(VLOOKUP(IS_Data!B878,'Summary P&amp;L'!$Q$9:$S$15,3,FALSE)="Yes",IS_Data!B878,"No"),"No")</f>
        <v>No</v>
      </c>
    </row>
    <row r="879" spans="1:6" x14ac:dyDescent="0.5">
      <c r="A879">
        <f>+IS_Data!C879</f>
        <v>0</v>
      </c>
      <c r="B879" s="91" t="str">
        <f>IF(F879="No","",IF('Summary P&amp;L'!$F$4="Libs Rollup","Libs Rollup",F879))</f>
        <v/>
      </c>
      <c r="C879">
        <f>+IS_Data!A879</f>
        <v>0</v>
      </c>
      <c r="D879">
        <f ca="1">SUM(OFFSET(IS_Data!D879,0,(-2018+'Summary P&amp;L'!$D$6)*12+'Summary P&amp;L'!$D$1-1):OFFSET(IS_Data!D879,0,(-2018+'Summary P&amp;L'!$D$6)*12+'Summary P&amp;L'!$D$2-1))</f>
        <v>0</v>
      </c>
      <c r="E879">
        <f ca="1">SUM(OFFSET(IS_Data!D879,0,(-2018+'Summary P&amp;L'!$D$6-1)*12+'Summary P&amp;L'!$D$1-1):OFFSET(IS_Data!D879,0,(-2018+'Summary P&amp;L'!$D$6-1)*12+'Summary P&amp;L'!$D$2-1))</f>
        <v>0</v>
      </c>
      <c r="F879" s="91" t="str">
        <f>IFERROR(IF(VLOOKUP(IS_Data!B879,'Summary P&amp;L'!$Q$9:$S$15,3,FALSE)="Yes",IS_Data!B879,"No"),"No")</f>
        <v>No</v>
      </c>
    </row>
    <row r="880" spans="1:6" x14ac:dyDescent="0.5">
      <c r="A880">
        <f>+IS_Data!C880</f>
        <v>0</v>
      </c>
      <c r="B880" s="91" t="str">
        <f>IF(F880="No","",IF('Summary P&amp;L'!$F$4="Libs Rollup","Libs Rollup",F880))</f>
        <v/>
      </c>
      <c r="C880">
        <f>+IS_Data!A880</f>
        <v>0</v>
      </c>
      <c r="D880">
        <f ca="1">SUM(OFFSET(IS_Data!D880,0,(-2018+'Summary P&amp;L'!$D$6)*12+'Summary P&amp;L'!$D$1-1):OFFSET(IS_Data!D880,0,(-2018+'Summary P&amp;L'!$D$6)*12+'Summary P&amp;L'!$D$2-1))</f>
        <v>0</v>
      </c>
      <c r="E880">
        <f ca="1">SUM(OFFSET(IS_Data!D880,0,(-2018+'Summary P&amp;L'!$D$6-1)*12+'Summary P&amp;L'!$D$1-1):OFFSET(IS_Data!D880,0,(-2018+'Summary P&amp;L'!$D$6-1)*12+'Summary P&amp;L'!$D$2-1))</f>
        <v>0</v>
      </c>
      <c r="F880" s="91" t="str">
        <f>IFERROR(IF(VLOOKUP(IS_Data!B880,'Summary P&amp;L'!$Q$9:$S$15,3,FALSE)="Yes",IS_Data!B880,"No"),"No")</f>
        <v>No</v>
      </c>
    </row>
    <row r="881" spans="1:6" x14ac:dyDescent="0.5">
      <c r="A881">
        <f>+IS_Data!C881</f>
        <v>0</v>
      </c>
      <c r="B881" s="91" t="str">
        <f>IF(F881="No","",IF('Summary P&amp;L'!$F$4="Libs Rollup","Libs Rollup",F881))</f>
        <v/>
      </c>
      <c r="C881">
        <f>+IS_Data!A881</f>
        <v>0</v>
      </c>
      <c r="D881">
        <f ca="1">SUM(OFFSET(IS_Data!D881,0,(-2018+'Summary P&amp;L'!$D$6)*12+'Summary P&amp;L'!$D$1-1):OFFSET(IS_Data!D881,0,(-2018+'Summary P&amp;L'!$D$6)*12+'Summary P&amp;L'!$D$2-1))</f>
        <v>0</v>
      </c>
      <c r="E881">
        <f ca="1">SUM(OFFSET(IS_Data!D881,0,(-2018+'Summary P&amp;L'!$D$6-1)*12+'Summary P&amp;L'!$D$1-1):OFFSET(IS_Data!D881,0,(-2018+'Summary P&amp;L'!$D$6-1)*12+'Summary P&amp;L'!$D$2-1))</f>
        <v>0</v>
      </c>
      <c r="F881" s="91" t="str">
        <f>IFERROR(IF(VLOOKUP(IS_Data!B881,'Summary P&amp;L'!$Q$9:$S$15,3,FALSE)="Yes",IS_Data!B881,"No"),"No")</f>
        <v>No</v>
      </c>
    </row>
    <row r="882" spans="1:6" x14ac:dyDescent="0.5">
      <c r="A882">
        <f>+IS_Data!C882</f>
        <v>0</v>
      </c>
      <c r="B882" s="91" t="str">
        <f>IF(F882="No","",IF('Summary P&amp;L'!$F$4="Libs Rollup","Libs Rollup",F882))</f>
        <v/>
      </c>
      <c r="C882">
        <f>+IS_Data!A882</f>
        <v>0</v>
      </c>
      <c r="D882">
        <f ca="1">SUM(OFFSET(IS_Data!D882,0,(-2018+'Summary P&amp;L'!$D$6)*12+'Summary P&amp;L'!$D$1-1):OFFSET(IS_Data!D882,0,(-2018+'Summary P&amp;L'!$D$6)*12+'Summary P&amp;L'!$D$2-1))</f>
        <v>0</v>
      </c>
      <c r="E882">
        <f ca="1">SUM(OFFSET(IS_Data!D882,0,(-2018+'Summary P&amp;L'!$D$6-1)*12+'Summary P&amp;L'!$D$1-1):OFFSET(IS_Data!D882,0,(-2018+'Summary P&amp;L'!$D$6-1)*12+'Summary P&amp;L'!$D$2-1))</f>
        <v>0</v>
      </c>
      <c r="F882" s="91" t="str">
        <f>IFERROR(IF(VLOOKUP(IS_Data!B882,'Summary P&amp;L'!$Q$9:$S$15,3,FALSE)="Yes",IS_Data!B882,"No"),"No")</f>
        <v>No</v>
      </c>
    </row>
    <row r="883" spans="1:6" x14ac:dyDescent="0.5">
      <c r="A883">
        <f>+IS_Data!C883</f>
        <v>0</v>
      </c>
      <c r="B883" s="91" t="str">
        <f>IF(F883="No","",IF('Summary P&amp;L'!$F$4="Libs Rollup","Libs Rollup",F883))</f>
        <v/>
      </c>
      <c r="C883">
        <f>+IS_Data!A883</f>
        <v>0</v>
      </c>
      <c r="D883">
        <f ca="1">SUM(OFFSET(IS_Data!D883,0,(-2018+'Summary P&amp;L'!$D$6)*12+'Summary P&amp;L'!$D$1-1):OFFSET(IS_Data!D883,0,(-2018+'Summary P&amp;L'!$D$6)*12+'Summary P&amp;L'!$D$2-1))</f>
        <v>0</v>
      </c>
      <c r="E883">
        <f ca="1">SUM(OFFSET(IS_Data!D883,0,(-2018+'Summary P&amp;L'!$D$6-1)*12+'Summary P&amp;L'!$D$1-1):OFFSET(IS_Data!D883,0,(-2018+'Summary P&amp;L'!$D$6-1)*12+'Summary P&amp;L'!$D$2-1))</f>
        <v>0</v>
      </c>
      <c r="F883" s="91" t="str">
        <f>IFERROR(IF(VLOOKUP(IS_Data!B883,'Summary P&amp;L'!$Q$9:$S$15,3,FALSE)="Yes",IS_Data!B883,"No"),"No")</f>
        <v>No</v>
      </c>
    </row>
    <row r="884" spans="1:6" x14ac:dyDescent="0.5">
      <c r="A884">
        <f>+IS_Data!C884</f>
        <v>0</v>
      </c>
      <c r="B884" s="91" t="str">
        <f>IF(F884="No","",IF('Summary P&amp;L'!$F$4="Libs Rollup","Libs Rollup",F884))</f>
        <v/>
      </c>
      <c r="C884">
        <f>+IS_Data!A884</f>
        <v>0</v>
      </c>
      <c r="D884">
        <f ca="1">SUM(OFFSET(IS_Data!D884,0,(-2018+'Summary P&amp;L'!$D$6)*12+'Summary P&amp;L'!$D$1-1):OFFSET(IS_Data!D884,0,(-2018+'Summary P&amp;L'!$D$6)*12+'Summary P&amp;L'!$D$2-1))</f>
        <v>0</v>
      </c>
      <c r="E884">
        <f ca="1">SUM(OFFSET(IS_Data!D884,0,(-2018+'Summary P&amp;L'!$D$6-1)*12+'Summary P&amp;L'!$D$1-1):OFFSET(IS_Data!D884,0,(-2018+'Summary P&amp;L'!$D$6-1)*12+'Summary P&amp;L'!$D$2-1))</f>
        <v>0</v>
      </c>
      <c r="F884" s="91" t="str">
        <f>IFERROR(IF(VLOOKUP(IS_Data!B884,'Summary P&amp;L'!$Q$9:$S$15,3,FALSE)="Yes",IS_Data!B884,"No"),"No")</f>
        <v>No</v>
      </c>
    </row>
    <row r="885" spans="1:6" x14ac:dyDescent="0.5">
      <c r="A885">
        <f>+IS_Data!C885</f>
        <v>0</v>
      </c>
      <c r="B885" s="91" t="str">
        <f>IF(F885="No","",IF('Summary P&amp;L'!$F$4="Libs Rollup","Libs Rollup",F885))</f>
        <v/>
      </c>
      <c r="C885">
        <f>+IS_Data!A885</f>
        <v>0</v>
      </c>
      <c r="D885">
        <f ca="1">SUM(OFFSET(IS_Data!D885,0,(-2018+'Summary P&amp;L'!$D$6)*12+'Summary P&amp;L'!$D$1-1):OFFSET(IS_Data!D885,0,(-2018+'Summary P&amp;L'!$D$6)*12+'Summary P&amp;L'!$D$2-1))</f>
        <v>0</v>
      </c>
      <c r="E885">
        <f ca="1">SUM(OFFSET(IS_Data!D885,0,(-2018+'Summary P&amp;L'!$D$6-1)*12+'Summary P&amp;L'!$D$1-1):OFFSET(IS_Data!D885,0,(-2018+'Summary P&amp;L'!$D$6-1)*12+'Summary P&amp;L'!$D$2-1))</f>
        <v>0</v>
      </c>
      <c r="F885" s="91" t="str">
        <f>IFERROR(IF(VLOOKUP(IS_Data!B885,'Summary P&amp;L'!$Q$9:$S$15,3,FALSE)="Yes",IS_Data!B885,"No"),"No")</f>
        <v>No</v>
      </c>
    </row>
    <row r="886" spans="1:6" x14ac:dyDescent="0.5">
      <c r="A886">
        <f>+IS_Data!C886</f>
        <v>0</v>
      </c>
      <c r="B886" s="91" t="str">
        <f>IF(F886="No","",IF('Summary P&amp;L'!$F$4="Libs Rollup","Libs Rollup",F886))</f>
        <v/>
      </c>
      <c r="C886">
        <f>+IS_Data!A886</f>
        <v>0</v>
      </c>
      <c r="D886">
        <f ca="1">SUM(OFFSET(IS_Data!D886,0,(-2018+'Summary P&amp;L'!$D$6)*12+'Summary P&amp;L'!$D$1-1):OFFSET(IS_Data!D886,0,(-2018+'Summary P&amp;L'!$D$6)*12+'Summary P&amp;L'!$D$2-1))</f>
        <v>0</v>
      </c>
      <c r="E886">
        <f ca="1">SUM(OFFSET(IS_Data!D886,0,(-2018+'Summary P&amp;L'!$D$6-1)*12+'Summary P&amp;L'!$D$1-1):OFFSET(IS_Data!D886,0,(-2018+'Summary P&amp;L'!$D$6-1)*12+'Summary P&amp;L'!$D$2-1))</f>
        <v>0</v>
      </c>
      <c r="F886" s="91" t="str">
        <f>IFERROR(IF(VLOOKUP(IS_Data!B886,'Summary P&amp;L'!$Q$9:$S$15,3,FALSE)="Yes",IS_Data!B886,"No"),"No")</f>
        <v>No</v>
      </c>
    </row>
    <row r="887" spans="1:6" x14ac:dyDescent="0.5">
      <c r="A887">
        <f>+IS_Data!C887</f>
        <v>0</v>
      </c>
      <c r="B887" s="91" t="str">
        <f>IF(F887="No","",IF('Summary P&amp;L'!$F$4="Libs Rollup","Libs Rollup",F887))</f>
        <v/>
      </c>
      <c r="C887">
        <f>+IS_Data!A887</f>
        <v>0</v>
      </c>
      <c r="D887">
        <f ca="1">SUM(OFFSET(IS_Data!D887,0,(-2018+'Summary P&amp;L'!$D$6)*12+'Summary P&amp;L'!$D$1-1):OFFSET(IS_Data!D887,0,(-2018+'Summary P&amp;L'!$D$6)*12+'Summary P&amp;L'!$D$2-1))</f>
        <v>0</v>
      </c>
      <c r="E887">
        <f ca="1">SUM(OFFSET(IS_Data!D887,0,(-2018+'Summary P&amp;L'!$D$6-1)*12+'Summary P&amp;L'!$D$1-1):OFFSET(IS_Data!D887,0,(-2018+'Summary P&amp;L'!$D$6-1)*12+'Summary P&amp;L'!$D$2-1))</f>
        <v>0</v>
      </c>
      <c r="F887" s="91" t="str">
        <f>IFERROR(IF(VLOOKUP(IS_Data!B887,'Summary P&amp;L'!$Q$9:$S$15,3,FALSE)="Yes",IS_Data!B887,"No"),"No")</f>
        <v>No</v>
      </c>
    </row>
    <row r="888" spans="1:6" x14ac:dyDescent="0.5">
      <c r="A888">
        <f>+IS_Data!C888</f>
        <v>0</v>
      </c>
      <c r="B888" s="91" t="str">
        <f>IF(F888="No","",IF('Summary P&amp;L'!$F$4="Libs Rollup","Libs Rollup",F888))</f>
        <v/>
      </c>
      <c r="C888">
        <f>+IS_Data!A888</f>
        <v>0</v>
      </c>
      <c r="D888">
        <f ca="1">SUM(OFFSET(IS_Data!D888,0,(-2018+'Summary P&amp;L'!$D$6)*12+'Summary P&amp;L'!$D$1-1):OFFSET(IS_Data!D888,0,(-2018+'Summary P&amp;L'!$D$6)*12+'Summary P&amp;L'!$D$2-1))</f>
        <v>0</v>
      </c>
      <c r="E888">
        <f ca="1">SUM(OFFSET(IS_Data!D888,0,(-2018+'Summary P&amp;L'!$D$6-1)*12+'Summary P&amp;L'!$D$1-1):OFFSET(IS_Data!D888,0,(-2018+'Summary P&amp;L'!$D$6-1)*12+'Summary P&amp;L'!$D$2-1))</f>
        <v>0</v>
      </c>
      <c r="F888" s="91" t="str">
        <f>IFERROR(IF(VLOOKUP(IS_Data!B888,'Summary P&amp;L'!$Q$9:$S$15,3,FALSE)="Yes",IS_Data!B888,"No"),"No")</f>
        <v>No</v>
      </c>
    </row>
    <row r="889" spans="1:6" x14ac:dyDescent="0.5">
      <c r="A889">
        <f>+IS_Data!C889</f>
        <v>0</v>
      </c>
      <c r="B889" s="91" t="str">
        <f>IF(F889="No","",IF('Summary P&amp;L'!$F$4="Libs Rollup","Libs Rollup",F889))</f>
        <v/>
      </c>
      <c r="C889">
        <f>+IS_Data!A889</f>
        <v>0</v>
      </c>
      <c r="D889">
        <f ca="1">SUM(OFFSET(IS_Data!D889,0,(-2018+'Summary P&amp;L'!$D$6)*12+'Summary P&amp;L'!$D$1-1):OFFSET(IS_Data!D889,0,(-2018+'Summary P&amp;L'!$D$6)*12+'Summary P&amp;L'!$D$2-1))</f>
        <v>0</v>
      </c>
      <c r="E889">
        <f ca="1">SUM(OFFSET(IS_Data!D889,0,(-2018+'Summary P&amp;L'!$D$6-1)*12+'Summary P&amp;L'!$D$1-1):OFFSET(IS_Data!D889,0,(-2018+'Summary P&amp;L'!$D$6-1)*12+'Summary P&amp;L'!$D$2-1))</f>
        <v>0</v>
      </c>
      <c r="F889" s="91" t="str">
        <f>IFERROR(IF(VLOOKUP(IS_Data!B889,'Summary P&amp;L'!$Q$9:$S$15,3,FALSE)="Yes",IS_Data!B889,"No"),"No")</f>
        <v>No</v>
      </c>
    </row>
    <row r="890" spans="1:6" x14ac:dyDescent="0.5">
      <c r="A890">
        <f>+IS_Data!C890</f>
        <v>0</v>
      </c>
      <c r="B890" s="91" t="str">
        <f>IF(F890="No","",IF('Summary P&amp;L'!$F$4="Libs Rollup","Libs Rollup",F890))</f>
        <v/>
      </c>
      <c r="C890">
        <f>+IS_Data!A890</f>
        <v>0</v>
      </c>
      <c r="D890">
        <f ca="1">SUM(OFFSET(IS_Data!D890,0,(-2018+'Summary P&amp;L'!$D$6)*12+'Summary P&amp;L'!$D$1-1):OFFSET(IS_Data!D890,0,(-2018+'Summary P&amp;L'!$D$6)*12+'Summary P&amp;L'!$D$2-1))</f>
        <v>0</v>
      </c>
      <c r="E890">
        <f ca="1">SUM(OFFSET(IS_Data!D890,0,(-2018+'Summary P&amp;L'!$D$6-1)*12+'Summary P&amp;L'!$D$1-1):OFFSET(IS_Data!D890,0,(-2018+'Summary P&amp;L'!$D$6-1)*12+'Summary P&amp;L'!$D$2-1))</f>
        <v>0</v>
      </c>
      <c r="F890" s="91" t="str">
        <f>IFERROR(IF(VLOOKUP(IS_Data!B890,'Summary P&amp;L'!$Q$9:$S$15,3,FALSE)="Yes",IS_Data!B890,"No"),"No")</f>
        <v>No</v>
      </c>
    </row>
    <row r="891" spans="1:6" x14ac:dyDescent="0.5">
      <c r="A891">
        <f>+IS_Data!C891</f>
        <v>0</v>
      </c>
      <c r="B891" s="91" t="str">
        <f>IF(F891="No","",IF('Summary P&amp;L'!$F$4="Libs Rollup","Libs Rollup",F891))</f>
        <v/>
      </c>
      <c r="C891">
        <f>+IS_Data!A891</f>
        <v>0</v>
      </c>
      <c r="D891">
        <f ca="1">SUM(OFFSET(IS_Data!D891,0,(-2018+'Summary P&amp;L'!$D$6)*12+'Summary P&amp;L'!$D$1-1):OFFSET(IS_Data!D891,0,(-2018+'Summary P&amp;L'!$D$6)*12+'Summary P&amp;L'!$D$2-1))</f>
        <v>0</v>
      </c>
      <c r="E891">
        <f ca="1">SUM(OFFSET(IS_Data!D891,0,(-2018+'Summary P&amp;L'!$D$6-1)*12+'Summary P&amp;L'!$D$1-1):OFFSET(IS_Data!D891,0,(-2018+'Summary P&amp;L'!$D$6-1)*12+'Summary P&amp;L'!$D$2-1))</f>
        <v>0</v>
      </c>
      <c r="F891" s="91" t="str">
        <f>IFERROR(IF(VLOOKUP(IS_Data!B891,'Summary P&amp;L'!$Q$9:$S$15,3,FALSE)="Yes",IS_Data!B891,"No"),"No")</f>
        <v>No</v>
      </c>
    </row>
    <row r="892" spans="1:6" x14ac:dyDescent="0.5">
      <c r="A892">
        <f>+IS_Data!C892</f>
        <v>0</v>
      </c>
      <c r="B892" s="91" t="str">
        <f>IF(F892="No","",IF('Summary P&amp;L'!$F$4="Libs Rollup","Libs Rollup",F892))</f>
        <v/>
      </c>
      <c r="C892">
        <f>+IS_Data!A892</f>
        <v>0</v>
      </c>
      <c r="D892">
        <f ca="1">SUM(OFFSET(IS_Data!D892,0,(-2018+'Summary P&amp;L'!$D$6)*12+'Summary P&amp;L'!$D$1-1):OFFSET(IS_Data!D892,0,(-2018+'Summary P&amp;L'!$D$6)*12+'Summary P&amp;L'!$D$2-1))</f>
        <v>0</v>
      </c>
      <c r="E892">
        <f ca="1">SUM(OFFSET(IS_Data!D892,0,(-2018+'Summary P&amp;L'!$D$6-1)*12+'Summary P&amp;L'!$D$1-1):OFFSET(IS_Data!D892,0,(-2018+'Summary P&amp;L'!$D$6-1)*12+'Summary P&amp;L'!$D$2-1))</f>
        <v>0</v>
      </c>
      <c r="F892" s="91" t="str">
        <f>IFERROR(IF(VLOOKUP(IS_Data!B892,'Summary P&amp;L'!$Q$9:$S$15,3,FALSE)="Yes",IS_Data!B892,"No"),"No")</f>
        <v>No</v>
      </c>
    </row>
    <row r="893" spans="1:6" x14ac:dyDescent="0.5">
      <c r="A893">
        <f>+IS_Data!C893</f>
        <v>0</v>
      </c>
      <c r="B893" s="91" t="str">
        <f>IF(F893="No","",IF('Summary P&amp;L'!$F$4="Libs Rollup","Libs Rollup",F893))</f>
        <v/>
      </c>
      <c r="C893">
        <f>+IS_Data!A893</f>
        <v>0</v>
      </c>
      <c r="D893">
        <f ca="1">SUM(OFFSET(IS_Data!D893,0,(-2018+'Summary P&amp;L'!$D$6)*12+'Summary P&amp;L'!$D$1-1):OFFSET(IS_Data!D893,0,(-2018+'Summary P&amp;L'!$D$6)*12+'Summary P&amp;L'!$D$2-1))</f>
        <v>0</v>
      </c>
      <c r="E893">
        <f ca="1">SUM(OFFSET(IS_Data!D893,0,(-2018+'Summary P&amp;L'!$D$6-1)*12+'Summary P&amp;L'!$D$1-1):OFFSET(IS_Data!D893,0,(-2018+'Summary P&amp;L'!$D$6-1)*12+'Summary P&amp;L'!$D$2-1))</f>
        <v>0</v>
      </c>
      <c r="F893" s="91" t="str">
        <f>IFERROR(IF(VLOOKUP(IS_Data!B893,'Summary P&amp;L'!$Q$9:$S$15,3,FALSE)="Yes",IS_Data!B893,"No"),"No")</f>
        <v>No</v>
      </c>
    </row>
    <row r="894" spans="1:6" x14ac:dyDescent="0.5">
      <c r="A894">
        <f>+IS_Data!C894</f>
        <v>0</v>
      </c>
      <c r="B894" s="91" t="str">
        <f>IF(F894="No","",IF('Summary P&amp;L'!$F$4="Libs Rollup","Libs Rollup",F894))</f>
        <v/>
      </c>
      <c r="C894">
        <f>+IS_Data!A894</f>
        <v>0</v>
      </c>
      <c r="D894">
        <f ca="1">SUM(OFFSET(IS_Data!D894,0,(-2018+'Summary P&amp;L'!$D$6)*12+'Summary P&amp;L'!$D$1-1):OFFSET(IS_Data!D894,0,(-2018+'Summary P&amp;L'!$D$6)*12+'Summary P&amp;L'!$D$2-1))</f>
        <v>0</v>
      </c>
      <c r="E894">
        <f ca="1">SUM(OFFSET(IS_Data!D894,0,(-2018+'Summary P&amp;L'!$D$6-1)*12+'Summary P&amp;L'!$D$1-1):OFFSET(IS_Data!D894,0,(-2018+'Summary P&amp;L'!$D$6-1)*12+'Summary P&amp;L'!$D$2-1))</f>
        <v>0</v>
      </c>
      <c r="F894" s="91" t="str">
        <f>IFERROR(IF(VLOOKUP(IS_Data!B894,'Summary P&amp;L'!$Q$9:$S$15,3,FALSE)="Yes",IS_Data!B894,"No"),"No")</f>
        <v>No</v>
      </c>
    </row>
    <row r="895" spans="1:6" x14ac:dyDescent="0.5">
      <c r="A895">
        <f>+IS_Data!C895</f>
        <v>0</v>
      </c>
      <c r="B895" s="91" t="str">
        <f>IF(F895="No","",IF('Summary P&amp;L'!$F$4="Libs Rollup","Libs Rollup",F895))</f>
        <v/>
      </c>
      <c r="C895">
        <f>+IS_Data!A895</f>
        <v>0</v>
      </c>
      <c r="D895">
        <f ca="1">SUM(OFFSET(IS_Data!D895,0,(-2018+'Summary P&amp;L'!$D$6)*12+'Summary P&amp;L'!$D$1-1):OFFSET(IS_Data!D895,0,(-2018+'Summary P&amp;L'!$D$6)*12+'Summary P&amp;L'!$D$2-1))</f>
        <v>0</v>
      </c>
      <c r="E895">
        <f ca="1">SUM(OFFSET(IS_Data!D895,0,(-2018+'Summary P&amp;L'!$D$6-1)*12+'Summary P&amp;L'!$D$1-1):OFFSET(IS_Data!D895,0,(-2018+'Summary P&amp;L'!$D$6-1)*12+'Summary P&amp;L'!$D$2-1))</f>
        <v>0</v>
      </c>
      <c r="F895" s="91" t="str">
        <f>IFERROR(IF(VLOOKUP(IS_Data!B895,'Summary P&amp;L'!$Q$9:$S$15,3,FALSE)="Yes",IS_Data!B895,"No"),"No")</f>
        <v>No</v>
      </c>
    </row>
    <row r="896" spans="1:6" x14ac:dyDescent="0.5">
      <c r="A896">
        <f>+IS_Data!C896</f>
        <v>0</v>
      </c>
      <c r="B896" s="91" t="str">
        <f>IF(F896="No","",IF('Summary P&amp;L'!$F$4="Libs Rollup","Libs Rollup",F896))</f>
        <v/>
      </c>
      <c r="C896">
        <f>+IS_Data!A896</f>
        <v>0</v>
      </c>
      <c r="D896">
        <f ca="1">SUM(OFFSET(IS_Data!D896,0,(-2018+'Summary P&amp;L'!$D$6)*12+'Summary P&amp;L'!$D$1-1):OFFSET(IS_Data!D896,0,(-2018+'Summary P&amp;L'!$D$6)*12+'Summary P&amp;L'!$D$2-1))</f>
        <v>0</v>
      </c>
      <c r="E896">
        <f ca="1">SUM(OFFSET(IS_Data!D896,0,(-2018+'Summary P&amp;L'!$D$6-1)*12+'Summary P&amp;L'!$D$1-1):OFFSET(IS_Data!D896,0,(-2018+'Summary P&amp;L'!$D$6-1)*12+'Summary P&amp;L'!$D$2-1))</f>
        <v>0</v>
      </c>
      <c r="F896" s="91" t="str">
        <f>IFERROR(IF(VLOOKUP(IS_Data!B896,'Summary P&amp;L'!$Q$9:$S$15,3,FALSE)="Yes",IS_Data!B896,"No"),"No")</f>
        <v>No</v>
      </c>
    </row>
    <row r="897" spans="1:6" x14ac:dyDescent="0.5">
      <c r="A897">
        <f>+IS_Data!C897</f>
        <v>0</v>
      </c>
      <c r="B897" s="91" t="str">
        <f>IF(F897="No","",IF('Summary P&amp;L'!$F$4="Libs Rollup","Libs Rollup",F897))</f>
        <v/>
      </c>
      <c r="C897">
        <f>+IS_Data!A897</f>
        <v>0</v>
      </c>
      <c r="D897">
        <f ca="1">SUM(OFFSET(IS_Data!D897,0,(-2018+'Summary P&amp;L'!$D$6)*12+'Summary P&amp;L'!$D$1-1):OFFSET(IS_Data!D897,0,(-2018+'Summary P&amp;L'!$D$6)*12+'Summary P&amp;L'!$D$2-1))</f>
        <v>0</v>
      </c>
      <c r="E897">
        <f ca="1">SUM(OFFSET(IS_Data!D897,0,(-2018+'Summary P&amp;L'!$D$6-1)*12+'Summary P&amp;L'!$D$1-1):OFFSET(IS_Data!D897,0,(-2018+'Summary P&amp;L'!$D$6-1)*12+'Summary P&amp;L'!$D$2-1))</f>
        <v>0</v>
      </c>
      <c r="F897" s="91" t="str">
        <f>IFERROR(IF(VLOOKUP(IS_Data!B897,'Summary P&amp;L'!$Q$9:$S$15,3,FALSE)="Yes",IS_Data!B897,"No"),"No")</f>
        <v>No</v>
      </c>
    </row>
    <row r="898" spans="1:6" x14ac:dyDescent="0.5">
      <c r="A898">
        <f>+IS_Data!C898</f>
        <v>0</v>
      </c>
      <c r="B898" s="91" t="str">
        <f>IF(F898="No","",IF('Summary P&amp;L'!$F$4="Libs Rollup","Libs Rollup",F898))</f>
        <v/>
      </c>
      <c r="C898">
        <f>+IS_Data!A898</f>
        <v>0</v>
      </c>
      <c r="D898">
        <f ca="1">SUM(OFFSET(IS_Data!D898,0,(-2018+'Summary P&amp;L'!$D$6)*12+'Summary P&amp;L'!$D$1-1):OFFSET(IS_Data!D898,0,(-2018+'Summary P&amp;L'!$D$6)*12+'Summary P&amp;L'!$D$2-1))</f>
        <v>0</v>
      </c>
      <c r="E898">
        <f ca="1">SUM(OFFSET(IS_Data!D898,0,(-2018+'Summary P&amp;L'!$D$6-1)*12+'Summary P&amp;L'!$D$1-1):OFFSET(IS_Data!D898,0,(-2018+'Summary P&amp;L'!$D$6-1)*12+'Summary P&amp;L'!$D$2-1))</f>
        <v>0</v>
      </c>
      <c r="F898" s="91" t="str">
        <f>IFERROR(IF(VLOOKUP(IS_Data!B898,'Summary P&amp;L'!$Q$9:$S$15,3,FALSE)="Yes",IS_Data!B898,"No"),"No")</f>
        <v>No</v>
      </c>
    </row>
    <row r="899" spans="1:6" x14ac:dyDescent="0.5">
      <c r="A899">
        <f>+IS_Data!C899</f>
        <v>0</v>
      </c>
      <c r="B899" s="91" t="str">
        <f>IF(F899="No","",IF('Summary P&amp;L'!$F$4="Libs Rollup","Libs Rollup",F899))</f>
        <v/>
      </c>
      <c r="C899">
        <f>+IS_Data!A899</f>
        <v>0</v>
      </c>
      <c r="D899">
        <f ca="1">SUM(OFFSET(IS_Data!D899,0,(-2018+'Summary P&amp;L'!$D$6)*12+'Summary P&amp;L'!$D$1-1):OFFSET(IS_Data!D899,0,(-2018+'Summary P&amp;L'!$D$6)*12+'Summary P&amp;L'!$D$2-1))</f>
        <v>0</v>
      </c>
      <c r="E899">
        <f ca="1">SUM(OFFSET(IS_Data!D899,0,(-2018+'Summary P&amp;L'!$D$6-1)*12+'Summary P&amp;L'!$D$1-1):OFFSET(IS_Data!D899,0,(-2018+'Summary P&amp;L'!$D$6-1)*12+'Summary P&amp;L'!$D$2-1))</f>
        <v>0</v>
      </c>
      <c r="F899" s="91" t="str">
        <f>IFERROR(IF(VLOOKUP(IS_Data!B899,'Summary P&amp;L'!$Q$9:$S$15,3,FALSE)="Yes",IS_Data!B899,"No"),"No")</f>
        <v>No</v>
      </c>
    </row>
    <row r="900" spans="1:6" x14ac:dyDescent="0.5">
      <c r="A900">
        <f>+IS_Data!C900</f>
        <v>0</v>
      </c>
      <c r="B900" s="91" t="str">
        <f>IF(F900="No","",IF('Summary P&amp;L'!$F$4="Libs Rollup","Libs Rollup",F900))</f>
        <v/>
      </c>
      <c r="C900">
        <f>+IS_Data!A900</f>
        <v>0</v>
      </c>
      <c r="D900">
        <f ca="1">SUM(OFFSET(IS_Data!D900,0,(-2018+'Summary P&amp;L'!$D$6)*12+'Summary P&amp;L'!$D$1-1):OFFSET(IS_Data!D900,0,(-2018+'Summary P&amp;L'!$D$6)*12+'Summary P&amp;L'!$D$2-1))</f>
        <v>0</v>
      </c>
      <c r="E900">
        <f ca="1">SUM(OFFSET(IS_Data!D900,0,(-2018+'Summary P&amp;L'!$D$6-1)*12+'Summary P&amp;L'!$D$1-1):OFFSET(IS_Data!D900,0,(-2018+'Summary P&amp;L'!$D$6-1)*12+'Summary P&amp;L'!$D$2-1))</f>
        <v>0</v>
      </c>
      <c r="F900" s="91" t="str">
        <f>IFERROR(IF(VLOOKUP(IS_Data!B900,'Summary P&amp;L'!$Q$9:$S$15,3,FALSE)="Yes",IS_Data!B900,"No"),"No")</f>
        <v>No</v>
      </c>
    </row>
    <row r="901" spans="1:6" x14ac:dyDescent="0.5">
      <c r="A901">
        <f>+IS_Data!C901</f>
        <v>0</v>
      </c>
      <c r="B901" s="91" t="str">
        <f>IF(F901="No","",IF('Summary P&amp;L'!$F$4="Libs Rollup","Libs Rollup",F901))</f>
        <v/>
      </c>
      <c r="C901">
        <f>+IS_Data!A901</f>
        <v>0</v>
      </c>
      <c r="D901">
        <f ca="1">SUM(OFFSET(IS_Data!D901,0,(-2018+'Summary P&amp;L'!$D$6)*12+'Summary P&amp;L'!$D$1-1):OFFSET(IS_Data!D901,0,(-2018+'Summary P&amp;L'!$D$6)*12+'Summary P&amp;L'!$D$2-1))</f>
        <v>0</v>
      </c>
      <c r="E901">
        <f ca="1">SUM(OFFSET(IS_Data!D901,0,(-2018+'Summary P&amp;L'!$D$6-1)*12+'Summary P&amp;L'!$D$1-1):OFFSET(IS_Data!D901,0,(-2018+'Summary P&amp;L'!$D$6-1)*12+'Summary P&amp;L'!$D$2-1))</f>
        <v>0</v>
      </c>
      <c r="F901" s="91" t="str">
        <f>IFERROR(IF(VLOOKUP(IS_Data!B901,'Summary P&amp;L'!$Q$9:$S$15,3,FALSE)="Yes",IS_Data!B901,"No"),"No")</f>
        <v>No</v>
      </c>
    </row>
    <row r="902" spans="1:6" x14ac:dyDescent="0.5">
      <c r="A902">
        <f>+IS_Data!C902</f>
        <v>0</v>
      </c>
      <c r="B902" s="91" t="str">
        <f>IF(F902="No","",IF('Summary P&amp;L'!$F$4="Libs Rollup","Libs Rollup",F902))</f>
        <v/>
      </c>
      <c r="C902">
        <f>+IS_Data!A902</f>
        <v>0</v>
      </c>
      <c r="D902">
        <f ca="1">SUM(OFFSET(IS_Data!D902,0,(-2018+'Summary P&amp;L'!$D$6)*12+'Summary P&amp;L'!$D$1-1):OFFSET(IS_Data!D902,0,(-2018+'Summary P&amp;L'!$D$6)*12+'Summary P&amp;L'!$D$2-1))</f>
        <v>0</v>
      </c>
      <c r="E902">
        <f ca="1">SUM(OFFSET(IS_Data!D902,0,(-2018+'Summary P&amp;L'!$D$6-1)*12+'Summary P&amp;L'!$D$1-1):OFFSET(IS_Data!D902,0,(-2018+'Summary P&amp;L'!$D$6-1)*12+'Summary P&amp;L'!$D$2-1))</f>
        <v>0</v>
      </c>
      <c r="F902" s="91" t="str">
        <f>IFERROR(IF(VLOOKUP(IS_Data!B902,'Summary P&amp;L'!$Q$9:$S$15,3,FALSE)="Yes",IS_Data!B902,"No"),"No")</f>
        <v>No</v>
      </c>
    </row>
    <row r="903" spans="1:6" x14ac:dyDescent="0.5">
      <c r="A903">
        <f>+IS_Data!C903</f>
        <v>0</v>
      </c>
      <c r="B903" s="91" t="str">
        <f>IF(F903="No","",IF('Summary P&amp;L'!$F$4="Libs Rollup","Libs Rollup",F903))</f>
        <v/>
      </c>
      <c r="C903">
        <f>+IS_Data!A903</f>
        <v>0</v>
      </c>
      <c r="D903">
        <f ca="1">SUM(OFFSET(IS_Data!D903,0,(-2018+'Summary P&amp;L'!$D$6)*12+'Summary P&amp;L'!$D$1-1):OFFSET(IS_Data!D903,0,(-2018+'Summary P&amp;L'!$D$6)*12+'Summary P&amp;L'!$D$2-1))</f>
        <v>0</v>
      </c>
      <c r="E903">
        <f ca="1">SUM(OFFSET(IS_Data!D903,0,(-2018+'Summary P&amp;L'!$D$6-1)*12+'Summary P&amp;L'!$D$1-1):OFFSET(IS_Data!D903,0,(-2018+'Summary P&amp;L'!$D$6-1)*12+'Summary P&amp;L'!$D$2-1))</f>
        <v>0</v>
      </c>
      <c r="F903" s="91" t="str">
        <f>IFERROR(IF(VLOOKUP(IS_Data!B903,'Summary P&amp;L'!$Q$9:$S$15,3,FALSE)="Yes",IS_Data!B903,"No"),"No")</f>
        <v>No</v>
      </c>
    </row>
    <row r="904" spans="1:6" x14ac:dyDescent="0.5">
      <c r="A904">
        <f>+IS_Data!C904</f>
        <v>0</v>
      </c>
      <c r="B904" s="91" t="str">
        <f>IF(F904="No","",IF('Summary P&amp;L'!$F$4="Libs Rollup","Libs Rollup",F904))</f>
        <v/>
      </c>
      <c r="C904">
        <f>+IS_Data!A904</f>
        <v>0</v>
      </c>
      <c r="D904">
        <f ca="1">SUM(OFFSET(IS_Data!D904,0,(-2018+'Summary P&amp;L'!$D$6)*12+'Summary P&amp;L'!$D$1-1):OFFSET(IS_Data!D904,0,(-2018+'Summary P&amp;L'!$D$6)*12+'Summary P&amp;L'!$D$2-1))</f>
        <v>0</v>
      </c>
      <c r="E904">
        <f ca="1">SUM(OFFSET(IS_Data!D904,0,(-2018+'Summary P&amp;L'!$D$6-1)*12+'Summary P&amp;L'!$D$1-1):OFFSET(IS_Data!D904,0,(-2018+'Summary P&amp;L'!$D$6-1)*12+'Summary P&amp;L'!$D$2-1))</f>
        <v>0</v>
      </c>
      <c r="F904" s="91" t="str">
        <f>IFERROR(IF(VLOOKUP(IS_Data!B904,'Summary P&amp;L'!$Q$9:$S$15,3,FALSE)="Yes",IS_Data!B904,"No"),"No")</f>
        <v>No</v>
      </c>
    </row>
    <row r="905" spans="1:6" x14ac:dyDescent="0.5">
      <c r="A905">
        <f>+IS_Data!C905</f>
        <v>0</v>
      </c>
      <c r="B905" s="91" t="str">
        <f>IF(F905="No","",IF('Summary P&amp;L'!$F$4="Libs Rollup","Libs Rollup",F905))</f>
        <v/>
      </c>
      <c r="C905">
        <f>+IS_Data!A905</f>
        <v>0</v>
      </c>
      <c r="D905">
        <f ca="1">SUM(OFFSET(IS_Data!D905,0,(-2018+'Summary P&amp;L'!$D$6)*12+'Summary P&amp;L'!$D$1-1):OFFSET(IS_Data!D905,0,(-2018+'Summary P&amp;L'!$D$6)*12+'Summary P&amp;L'!$D$2-1))</f>
        <v>0</v>
      </c>
      <c r="E905">
        <f ca="1">SUM(OFFSET(IS_Data!D905,0,(-2018+'Summary P&amp;L'!$D$6-1)*12+'Summary P&amp;L'!$D$1-1):OFFSET(IS_Data!D905,0,(-2018+'Summary P&amp;L'!$D$6-1)*12+'Summary P&amp;L'!$D$2-1))</f>
        <v>0</v>
      </c>
      <c r="F905" s="91" t="str">
        <f>IFERROR(IF(VLOOKUP(IS_Data!B905,'Summary P&amp;L'!$Q$9:$S$15,3,FALSE)="Yes",IS_Data!B905,"No"),"No")</f>
        <v>No</v>
      </c>
    </row>
    <row r="906" spans="1:6" x14ac:dyDescent="0.5">
      <c r="A906">
        <f>+IS_Data!C906</f>
        <v>0</v>
      </c>
      <c r="B906" s="91" t="str">
        <f>IF(F906="No","",IF('Summary P&amp;L'!$F$4="Libs Rollup","Libs Rollup",F906))</f>
        <v/>
      </c>
      <c r="C906">
        <f>+IS_Data!A906</f>
        <v>0</v>
      </c>
      <c r="D906">
        <f ca="1">SUM(OFFSET(IS_Data!D906,0,(-2018+'Summary P&amp;L'!$D$6)*12+'Summary P&amp;L'!$D$1-1):OFFSET(IS_Data!D906,0,(-2018+'Summary P&amp;L'!$D$6)*12+'Summary P&amp;L'!$D$2-1))</f>
        <v>0</v>
      </c>
      <c r="E906">
        <f ca="1">SUM(OFFSET(IS_Data!D906,0,(-2018+'Summary P&amp;L'!$D$6-1)*12+'Summary P&amp;L'!$D$1-1):OFFSET(IS_Data!D906,0,(-2018+'Summary P&amp;L'!$D$6-1)*12+'Summary P&amp;L'!$D$2-1))</f>
        <v>0</v>
      </c>
      <c r="F906" s="91" t="str">
        <f>IFERROR(IF(VLOOKUP(IS_Data!B906,'Summary P&amp;L'!$Q$9:$S$15,3,FALSE)="Yes",IS_Data!B906,"No"),"No")</f>
        <v>No</v>
      </c>
    </row>
    <row r="907" spans="1:6" x14ac:dyDescent="0.5">
      <c r="A907">
        <f>+IS_Data!C907</f>
        <v>0</v>
      </c>
      <c r="B907" s="91" t="str">
        <f>IF(F907="No","",IF('Summary P&amp;L'!$F$4="Libs Rollup","Libs Rollup",F907))</f>
        <v/>
      </c>
      <c r="C907">
        <f>+IS_Data!A907</f>
        <v>0</v>
      </c>
      <c r="D907">
        <f ca="1">SUM(OFFSET(IS_Data!D907,0,(-2018+'Summary P&amp;L'!$D$6)*12+'Summary P&amp;L'!$D$1-1):OFFSET(IS_Data!D907,0,(-2018+'Summary P&amp;L'!$D$6)*12+'Summary P&amp;L'!$D$2-1))</f>
        <v>0</v>
      </c>
      <c r="E907">
        <f ca="1">SUM(OFFSET(IS_Data!D907,0,(-2018+'Summary P&amp;L'!$D$6-1)*12+'Summary P&amp;L'!$D$1-1):OFFSET(IS_Data!D907,0,(-2018+'Summary P&amp;L'!$D$6-1)*12+'Summary P&amp;L'!$D$2-1))</f>
        <v>0</v>
      </c>
      <c r="F907" s="91" t="str">
        <f>IFERROR(IF(VLOOKUP(IS_Data!B907,'Summary P&amp;L'!$Q$9:$S$15,3,FALSE)="Yes",IS_Data!B907,"No"),"No")</f>
        <v>No</v>
      </c>
    </row>
    <row r="908" spans="1:6" x14ac:dyDescent="0.5">
      <c r="A908">
        <f>+IS_Data!C908</f>
        <v>0</v>
      </c>
      <c r="B908" s="91" t="str">
        <f>IF(F908="No","",IF('Summary P&amp;L'!$F$4="Libs Rollup","Libs Rollup",F908))</f>
        <v/>
      </c>
      <c r="C908">
        <f>+IS_Data!A908</f>
        <v>0</v>
      </c>
      <c r="D908">
        <f ca="1">SUM(OFFSET(IS_Data!D908,0,(-2018+'Summary P&amp;L'!$D$6)*12+'Summary P&amp;L'!$D$1-1):OFFSET(IS_Data!D908,0,(-2018+'Summary P&amp;L'!$D$6)*12+'Summary P&amp;L'!$D$2-1))</f>
        <v>0</v>
      </c>
      <c r="E908">
        <f ca="1">SUM(OFFSET(IS_Data!D908,0,(-2018+'Summary P&amp;L'!$D$6-1)*12+'Summary P&amp;L'!$D$1-1):OFFSET(IS_Data!D908,0,(-2018+'Summary P&amp;L'!$D$6-1)*12+'Summary P&amp;L'!$D$2-1))</f>
        <v>0</v>
      </c>
      <c r="F908" s="91" t="str">
        <f>IFERROR(IF(VLOOKUP(IS_Data!B908,'Summary P&amp;L'!$Q$9:$S$15,3,FALSE)="Yes",IS_Data!B908,"No"),"No")</f>
        <v>No</v>
      </c>
    </row>
    <row r="909" spans="1:6" x14ac:dyDescent="0.5">
      <c r="A909">
        <f>+IS_Data!C909</f>
        <v>0</v>
      </c>
      <c r="B909" s="91" t="str">
        <f>IF(F909="No","",IF('Summary P&amp;L'!$F$4="Libs Rollup","Libs Rollup",F909))</f>
        <v/>
      </c>
      <c r="C909">
        <f>+IS_Data!A909</f>
        <v>0</v>
      </c>
      <c r="D909">
        <f ca="1">SUM(OFFSET(IS_Data!D909,0,(-2018+'Summary P&amp;L'!$D$6)*12+'Summary P&amp;L'!$D$1-1):OFFSET(IS_Data!D909,0,(-2018+'Summary P&amp;L'!$D$6)*12+'Summary P&amp;L'!$D$2-1))</f>
        <v>0</v>
      </c>
      <c r="E909">
        <f ca="1">SUM(OFFSET(IS_Data!D909,0,(-2018+'Summary P&amp;L'!$D$6-1)*12+'Summary P&amp;L'!$D$1-1):OFFSET(IS_Data!D909,0,(-2018+'Summary P&amp;L'!$D$6-1)*12+'Summary P&amp;L'!$D$2-1))</f>
        <v>0</v>
      </c>
      <c r="F909" s="91" t="str">
        <f>IFERROR(IF(VLOOKUP(IS_Data!B909,'Summary P&amp;L'!$Q$9:$S$15,3,FALSE)="Yes",IS_Data!B909,"No"),"No")</f>
        <v>No</v>
      </c>
    </row>
    <row r="910" spans="1:6" x14ac:dyDescent="0.5">
      <c r="A910">
        <f>+IS_Data!C910</f>
        <v>0</v>
      </c>
      <c r="B910" s="91" t="str">
        <f>IF(F910="No","",IF('Summary P&amp;L'!$F$4="Libs Rollup","Libs Rollup",F910))</f>
        <v/>
      </c>
      <c r="C910">
        <f>+IS_Data!A910</f>
        <v>0</v>
      </c>
      <c r="D910">
        <f ca="1">SUM(OFFSET(IS_Data!D910,0,(-2018+'Summary P&amp;L'!$D$6)*12+'Summary P&amp;L'!$D$1-1):OFFSET(IS_Data!D910,0,(-2018+'Summary P&amp;L'!$D$6)*12+'Summary P&amp;L'!$D$2-1))</f>
        <v>0</v>
      </c>
      <c r="E910">
        <f ca="1">SUM(OFFSET(IS_Data!D910,0,(-2018+'Summary P&amp;L'!$D$6-1)*12+'Summary P&amp;L'!$D$1-1):OFFSET(IS_Data!D910,0,(-2018+'Summary P&amp;L'!$D$6-1)*12+'Summary P&amp;L'!$D$2-1))</f>
        <v>0</v>
      </c>
      <c r="F910" s="91" t="str">
        <f>IFERROR(IF(VLOOKUP(IS_Data!B910,'Summary P&amp;L'!$Q$9:$S$15,3,FALSE)="Yes",IS_Data!B910,"No"),"No")</f>
        <v>No</v>
      </c>
    </row>
    <row r="911" spans="1:6" x14ac:dyDescent="0.5">
      <c r="A911">
        <f>+IS_Data!C911</f>
        <v>0</v>
      </c>
      <c r="B911" s="91" t="str">
        <f>IF(F911="No","",IF('Summary P&amp;L'!$F$4="Libs Rollup","Libs Rollup",F911))</f>
        <v/>
      </c>
      <c r="C911">
        <f>+IS_Data!A911</f>
        <v>0</v>
      </c>
      <c r="D911">
        <f ca="1">SUM(OFFSET(IS_Data!D911,0,(-2018+'Summary P&amp;L'!$D$6)*12+'Summary P&amp;L'!$D$1-1):OFFSET(IS_Data!D911,0,(-2018+'Summary P&amp;L'!$D$6)*12+'Summary P&amp;L'!$D$2-1))</f>
        <v>0</v>
      </c>
      <c r="E911">
        <f ca="1">SUM(OFFSET(IS_Data!D911,0,(-2018+'Summary P&amp;L'!$D$6-1)*12+'Summary P&amp;L'!$D$1-1):OFFSET(IS_Data!D911,0,(-2018+'Summary P&amp;L'!$D$6-1)*12+'Summary P&amp;L'!$D$2-1))</f>
        <v>0</v>
      </c>
      <c r="F911" s="91" t="str">
        <f>IFERROR(IF(VLOOKUP(IS_Data!B911,'Summary P&amp;L'!$Q$9:$S$15,3,FALSE)="Yes",IS_Data!B911,"No"),"No")</f>
        <v>No</v>
      </c>
    </row>
    <row r="912" spans="1:6" x14ac:dyDescent="0.5">
      <c r="A912">
        <f>+IS_Data!C912</f>
        <v>0</v>
      </c>
      <c r="B912" s="91" t="str">
        <f>IF(F912="No","",IF('Summary P&amp;L'!$F$4="Libs Rollup","Libs Rollup",F912))</f>
        <v/>
      </c>
      <c r="C912">
        <f>+IS_Data!A912</f>
        <v>0</v>
      </c>
      <c r="D912">
        <f ca="1">SUM(OFFSET(IS_Data!D912,0,(-2018+'Summary P&amp;L'!$D$6)*12+'Summary P&amp;L'!$D$1-1):OFFSET(IS_Data!D912,0,(-2018+'Summary P&amp;L'!$D$6)*12+'Summary P&amp;L'!$D$2-1))</f>
        <v>0</v>
      </c>
      <c r="E912">
        <f ca="1">SUM(OFFSET(IS_Data!D912,0,(-2018+'Summary P&amp;L'!$D$6-1)*12+'Summary P&amp;L'!$D$1-1):OFFSET(IS_Data!D912,0,(-2018+'Summary P&amp;L'!$D$6-1)*12+'Summary P&amp;L'!$D$2-1))</f>
        <v>0</v>
      </c>
      <c r="F912" s="91" t="str">
        <f>IFERROR(IF(VLOOKUP(IS_Data!B912,'Summary P&amp;L'!$Q$9:$S$15,3,FALSE)="Yes",IS_Data!B912,"No"),"No")</f>
        <v>No</v>
      </c>
    </row>
    <row r="913" spans="1:6" x14ac:dyDescent="0.5">
      <c r="A913">
        <f>+IS_Data!C913</f>
        <v>0</v>
      </c>
      <c r="B913" s="91" t="str">
        <f>IF(F913="No","",IF('Summary P&amp;L'!$F$4="Libs Rollup","Libs Rollup",F913))</f>
        <v/>
      </c>
      <c r="C913">
        <f>+IS_Data!A913</f>
        <v>0</v>
      </c>
      <c r="D913">
        <f ca="1">SUM(OFFSET(IS_Data!D913,0,(-2018+'Summary P&amp;L'!$D$6)*12+'Summary P&amp;L'!$D$1-1):OFFSET(IS_Data!D913,0,(-2018+'Summary P&amp;L'!$D$6)*12+'Summary P&amp;L'!$D$2-1))</f>
        <v>0</v>
      </c>
      <c r="E913">
        <f ca="1">SUM(OFFSET(IS_Data!D913,0,(-2018+'Summary P&amp;L'!$D$6-1)*12+'Summary P&amp;L'!$D$1-1):OFFSET(IS_Data!D913,0,(-2018+'Summary P&amp;L'!$D$6-1)*12+'Summary P&amp;L'!$D$2-1))</f>
        <v>0</v>
      </c>
      <c r="F913" s="91" t="str">
        <f>IFERROR(IF(VLOOKUP(IS_Data!B913,'Summary P&amp;L'!$Q$9:$S$15,3,FALSE)="Yes",IS_Data!B913,"No"),"No")</f>
        <v>No</v>
      </c>
    </row>
    <row r="914" spans="1:6" x14ac:dyDescent="0.5">
      <c r="A914">
        <f>+IS_Data!C914</f>
        <v>0</v>
      </c>
      <c r="B914" s="91" t="str">
        <f>IF(F914="No","",IF('Summary P&amp;L'!$F$4="Libs Rollup","Libs Rollup",F914))</f>
        <v/>
      </c>
      <c r="C914">
        <f>+IS_Data!A914</f>
        <v>0</v>
      </c>
      <c r="D914">
        <f ca="1">SUM(OFFSET(IS_Data!D914,0,(-2018+'Summary P&amp;L'!$D$6)*12+'Summary P&amp;L'!$D$1-1):OFFSET(IS_Data!D914,0,(-2018+'Summary P&amp;L'!$D$6)*12+'Summary P&amp;L'!$D$2-1))</f>
        <v>0</v>
      </c>
      <c r="E914">
        <f ca="1">SUM(OFFSET(IS_Data!D914,0,(-2018+'Summary P&amp;L'!$D$6-1)*12+'Summary P&amp;L'!$D$1-1):OFFSET(IS_Data!D914,0,(-2018+'Summary P&amp;L'!$D$6-1)*12+'Summary P&amp;L'!$D$2-1))</f>
        <v>0</v>
      </c>
      <c r="F914" s="91" t="str">
        <f>IFERROR(IF(VLOOKUP(IS_Data!B914,'Summary P&amp;L'!$Q$9:$S$15,3,FALSE)="Yes",IS_Data!B914,"No"),"No")</f>
        <v>No</v>
      </c>
    </row>
    <row r="915" spans="1:6" x14ac:dyDescent="0.5">
      <c r="A915">
        <f>+IS_Data!C915</f>
        <v>0</v>
      </c>
      <c r="B915" s="91" t="str">
        <f>IF(F915="No","",IF('Summary P&amp;L'!$F$4="Libs Rollup","Libs Rollup",F915))</f>
        <v/>
      </c>
      <c r="C915">
        <f>+IS_Data!A915</f>
        <v>0</v>
      </c>
      <c r="D915">
        <f ca="1">SUM(OFFSET(IS_Data!D915,0,(-2018+'Summary P&amp;L'!$D$6)*12+'Summary P&amp;L'!$D$1-1):OFFSET(IS_Data!D915,0,(-2018+'Summary P&amp;L'!$D$6)*12+'Summary P&amp;L'!$D$2-1))</f>
        <v>0</v>
      </c>
      <c r="E915">
        <f ca="1">SUM(OFFSET(IS_Data!D915,0,(-2018+'Summary P&amp;L'!$D$6-1)*12+'Summary P&amp;L'!$D$1-1):OFFSET(IS_Data!D915,0,(-2018+'Summary P&amp;L'!$D$6-1)*12+'Summary P&amp;L'!$D$2-1))</f>
        <v>0</v>
      </c>
      <c r="F915" s="91" t="str">
        <f>IFERROR(IF(VLOOKUP(IS_Data!B915,'Summary P&amp;L'!$Q$9:$S$15,3,FALSE)="Yes",IS_Data!B915,"No"),"No")</f>
        <v>No</v>
      </c>
    </row>
    <row r="916" spans="1:6" x14ac:dyDescent="0.5">
      <c r="A916">
        <f>+IS_Data!C916</f>
        <v>0</v>
      </c>
      <c r="B916" s="91" t="str">
        <f>IF(F916="No","",IF('Summary P&amp;L'!$F$4="Libs Rollup","Libs Rollup",F916))</f>
        <v/>
      </c>
      <c r="C916">
        <f>+IS_Data!A916</f>
        <v>0</v>
      </c>
      <c r="D916">
        <f ca="1">SUM(OFFSET(IS_Data!D916,0,(-2018+'Summary P&amp;L'!$D$6)*12+'Summary P&amp;L'!$D$1-1):OFFSET(IS_Data!D916,0,(-2018+'Summary P&amp;L'!$D$6)*12+'Summary P&amp;L'!$D$2-1))</f>
        <v>0</v>
      </c>
      <c r="E916">
        <f ca="1">SUM(OFFSET(IS_Data!D916,0,(-2018+'Summary P&amp;L'!$D$6-1)*12+'Summary P&amp;L'!$D$1-1):OFFSET(IS_Data!D916,0,(-2018+'Summary P&amp;L'!$D$6-1)*12+'Summary P&amp;L'!$D$2-1))</f>
        <v>0</v>
      </c>
      <c r="F916" s="91" t="str">
        <f>IFERROR(IF(VLOOKUP(IS_Data!B916,'Summary P&amp;L'!$Q$9:$S$15,3,FALSE)="Yes",IS_Data!B916,"No"),"No")</f>
        <v>No</v>
      </c>
    </row>
    <row r="917" spans="1:6" x14ac:dyDescent="0.5">
      <c r="A917">
        <f>+IS_Data!C917</f>
        <v>0</v>
      </c>
      <c r="B917" s="91" t="str">
        <f>IF(F917="No","",IF('Summary P&amp;L'!$F$4="Libs Rollup","Libs Rollup",F917))</f>
        <v/>
      </c>
      <c r="C917">
        <f>+IS_Data!A917</f>
        <v>0</v>
      </c>
      <c r="D917">
        <f ca="1">SUM(OFFSET(IS_Data!D917,0,(-2018+'Summary P&amp;L'!$D$6)*12+'Summary P&amp;L'!$D$1-1):OFFSET(IS_Data!D917,0,(-2018+'Summary P&amp;L'!$D$6)*12+'Summary P&amp;L'!$D$2-1))</f>
        <v>0</v>
      </c>
      <c r="E917">
        <f ca="1">SUM(OFFSET(IS_Data!D917,0,(-2018+'Summary P&amp;L'!$D$6-1)*12+'Summary P&amp;L'!$D$1-1):OFFSET(IS_Data!D917,0,(-2018+'Summary P&amp;L'!$D$6-1)*12+'Summary P&amp;L'!$D$2-1))</f>
        <v>0</v>
      </c>
      <c r="F917" s="91" t="str">
        <f>IFERROR(IF(VLOOKUP(IS_Data!B917,'Summary P&amp;L'!$Q$9:$S$15,3,FALSE)="Yes",IS_Data!B917,"No"),"No")</f>
        <v>No</v>
      </c>
    </row>
    <row r="918" spans="1:6" x14ac:dyDescent="0.5">
      <c r="A918">
        <f>+IS_Data!C918</f>
        <v>0</v>
      </c>
      <c r="B918" s="91" t="str">
        <f>IF(F918="No","",IF('Summary P&amp;L'!$F$4="Libs Rollup","Libs Rollup",F918))</f>
        <v/>
      </c>
      <c r="C918">
        <f>+IS_Data!A918</f>
        <v>0</v>
      </c>
      <c r="D918">
        <f ca="1">SUM(OFFSET(IS_Data!D918,0,(-2018+'Summary P&amp;L'!$D$6)*12+'Summary P&amp;L'!$D$1-1):OFFSET(IS_Data!D918,0,(-2018+'Summary P&amp;L'!$D$6)*12+'Summary P&amp;L'!$D$2-1))</f>
        <v>0</v>
      </c>
      <c r="E918">
        <f ca="1">SUM(OFFSET(IS_Data!D918,0,(-2018+'Summary P&amp;L'!$D$6-1)*12+'Summary P&amp;L'!$D$1-1):OFFSET(IS_Data!D918,0,(-2018+'Summary P&amp;L'!$D$6-1)*12+'Summary P&amp;L'!$D$2-1))</f>
        <v>0</v>
      </c>
      <c r="F918" s="91" t="str">
        <f>IFERROR(IF(VLOOKUP(IS_Data!B918,'Summary P&amp;L'!$Q$9:$S$15,3,FALSE)="Yes",IS_Data!B918,"No"),"No")</f>
        <v>No</v>
      </c>
    </row>
    <row r="919" spans="1:6" x14ac:dyDescent="0.5">
      <c r="A919">
        <f>+IS_Data!C919</f>
        <v>0</v>
      </c>
      <c r="B919" s="91" t="str">
        <f>IF(F919="No","",IF('Summary P&amp;L'!$F$4="Libs Rollup","Libs Rollup",F919))</f>
        <v/>
      </c>
      <c r="C919">
        <f>+IS_Data!A919</f>
        <v>0</v>
      </c>
      <c r="D919">
        <f ca="1">SUM(OFFSET(IS_Data!D919,0,(-2018+'Summary P&amp;L'!$D$6)*12+'Summary P&amp;L'!$D$1-1):OFFSET(IS_Data!D919,0,(-2018+'Summary P&amp;L'!$D$6)*12+'Summary P&amp;L'!$D$2-1))</f>
        <v>0</v>
      </c>
      <c r="E919">
        <f ca="1">SUM(OFFSET(IS_Data!D919,0,(-2018+'Summary P&amp;L'!$D$6-1)*12+'Summary P&amp;L'!$D$1-1):OFFSET(IS_Data!D919,0,(-2018+'Summary P&amp;L'!$D$6-1)*12+'Summary P&amp;L'!$D$2-1))</f>
        <v>0</v>
      </c>
      <c r="F919" s="91" t="str">
        <f>IFERROR(IF(VLOOKUP(IS_Data!B919,'Summary P&amp;L'!$Q$9:$S$15,3,FALSE)="Yes",IS_Data!B919,"No"),"No")</f>
        <v>No</v>
      </c>
    </row>
    <row r="920" spans="1:6" x14ac:dyDescent="0.5">
      <c r="A920">
        <f>+IS_Data!C920</f>
        <v>0</v>
      </c>
      <c r="B920" s="91" t="str">
        <f>IF(F920="No","",IF('Summary P&amp;L'!$F$4="Libs Rollup","Libs Rollup",F920))</f>
        <v/>
      </c>
      <c r="C920">
        <f>+IS_Data!A920</f>
        <v>0</v>
      </c>
      <c r="D920">
        <f ca="1">SUM(OFFSET(IS_Data!D920,0,(-2018+'Summary P&amp;L'!$D$6)*12+'Summary P&amp;L'!$D$1-1):OFFSET(IS_Data!D920,0,(-2018+'Summary P&amp;L'!$D$6)*12+'Summary P&amp;L'!$D$2-1))</f>
        <v>0</v>
      </c>
      <c r="E920">
        <f ca="1">SUM(OFFSET(IS_Data!D920,0,(-2018+'Summary P&amp;L'!$D$6-1)*12+'Summary P&amp;L'!$D$1-1):OFFSET(IS_Data!D920,0,(-2018+'Summary P&amp;L'!$D$6-1)*12+'Summary P&amp;L'!$D$2-1))</f>
        <v>0</v>
      </c>
      <c r="F920" s="91" t="str">
        <f>IFERROR(IF(VLOOKUP(IS_Data!B920,'Summary P&amp;L'!$Q$9:$S$15,3,FALSE)="Yes",IS_Data!B920,"No"),"No")</f>
        <v>No</v>
      </c>
    </row>
    <row r="921" spans="1:6" x14ac:dyDescent="0.5">
      <c r="A921">
        <f>+IS_Data!C921</f>
        <v>0</v>
      </c>
      <c r="B921" s="91" t="str">
        <f>IF(F921="No","",IF('Summary P&amp;L'!$F$4="Libs Rollup","Libs Rollup",F921))</f>
        <v/>
      </c>
      <c r="C921">
        <f>+IS_Data!A921</f>
        <v>0</v>
      </c>
      <c r="D921">
        <f ca="1">SUM(OFFSET(IS_Data!D921,0,(-2018+'Summary P&amp;L'!$D$6)*12+'Summary P&amp;L'!$D$1-1):OFFSET(IS_Data!D921,0,(-2018+'Summary P&amp;L'!$D$6)*12+'Summary P&amp;L'!$D$2-1))</f>
        <v>0</v>
      </c>
      <c r="E921">
        <f ca="1">SUM(OFFSET(IS_Data!D921,0,(-2018+'Summary P&amp;L'!$D$6-1)*12+'Summary P&amp;L'!$D$1-1):OFFSET(IS_Data!D921,0,(-2018+'Summary P&amp;L'!$D$6-1)*12+'Summary P&amp;L'!$D$2-1))</f>
        <v>0</v>
      </c>
      <c r="F921" s="91" t="str">
        <f>IFERROR(IF(VLOOKUP(IS_Data!B921,'Summary P&amp;L'!$Q$9:$S$15,3,FALSE)="Yes",IS_Data!B921,"No"),"No")</f>
        <v>No</v>
      </c>
    </row>
    <row r="922" spans="1:6" x14ac:dyDescent="0.5">
      <c r="A922">
        <f>+IS_Data!C922</f>
        <v>0</v>
      </c>
      <c r="B922" s="91" t="str">
        <f>IF(F922="No","",IF('Summary P&amp;L'!$F$4="Libs Rollup","Libs Rollup",F922))</f>
        <v/>
      </c>
      <c r="C922">
        <f>+IS_Data!A922</f>
        <v>0</v>
      </c>
      <c r="D922">
        <f ca="1">SUM(OFFSET(IS_Data!D922,0,(-2018+'Summary P&amp;L'!$D$6)*12+'Summary P&amp;L'!$D$1-1):OFFSET(IS_Data!D922,0,(-2018+'Summary P&amp;L'!$D$6)*12+'Summary P&amp;L'!$D$2-1))</f>
        <v>0</v>
      </c>
      <c r="E922">
        <f ca="1">SUM(OFFSET(IS_Data!D922,0,(-2018+'Summary P&amp;L'!$D$6-1)*12+'Summary P&amp;L'!$D$1-1):OFFSET(IS_Data!D922,0,(-2018+'Summary P&amp;L'!$D$6-1)*12+'Summary P&amp;L'!$D$2-1))</f>
        <v>0</v>
      </c>
      <c r="F922" s="91" t="str">
        <f>IFERROR(IF(VLOOKUP(IS_Data!B922,'Summary P&amp;L'!$Q$9:$S$15,3,FALSE)="Yes",IS_Data!B922,"No"),"No")</f>
        <v>No</v>
      </c>
    </row>
    <row r="923" spans="1:6" x14ac:dyDescent="0.5">
      <c r="A923">
        <f>+IS_Data!C923</f>
        <v>0</v>
      </c>
      <c r="B923" s="91" t="str">
        <f>IF(F923="No","",IF('Summary P&amp;L'!$F$4="Libs Rollup","Libs Rollup",F923))</f>
        <v/>
      </c>
      <c r="C923">
        <f>+IS_Data!A923</f>
        <v>0</v>
      </c>
      <c r="D923">
        <f ca="1">SUM(OFFSET(IS_Data!D923,0,(-2018+'Summary P&amp;L'!$D$6)*12+'Summary P&amp;L'!$D$1-1):OFFSET(IS_Data!D923,0,(-2018+'Summary P&amp;L'!$D$6)*12+'Summary P&amp;L'!$D$2-1))</f>
        <v>0</v>
      </c>
      <c r="E923">
        <f ca="1">SUM(OFFSET(IS_Data!D923,0,(-2018+'Summary P&amp;L'!$D$6-1)*12+'Summary P&amp;L'!$D$1-1):OFFSET(IS_Data!D923,0,(-2018+'Summary P&amp;L'!$D$6-1)*12+'Summary P&amp;L'!$D$2-1))</f>
        <v>0</v>
      </c>
      <c r="F923" s="91" t="str">
        <f>IFERROR(IF(VLOOKUP(IS_Data!B923,'Summary P&amp;L'!$Q$9:$S$15,3,FALSE)="Yes",IS_Data!B923,"No"),"No")</f>
        <v>No</v>
      </c>
    </row>
    <row r="924" spans="1:6" x14ac:dyDescent="0.5">
      <c r="A924">
        <f>+IS_Data!C924</f>
        <v>0</v>
      </c>
      <c r="B924" s="91" t="str">
        <f>IF(F924="No","",IF('Summary P&amp;L'!$F$4="Libs Rollup","Libs Rollup",F924))</f>
        <v/>
      </c>
      <c r="C924">
        <f>+IS_Data!A924</f>
        <v>0</v>
      </c>
      <c r="D924">
        <f ca="1">SUM(OFFSET(IS_Data!D924,0,(-2018+'Summary P&amp;L'!$D$6)*12+'Summary P&amp;L'!$D$1-1):OFFSET(IS_Data!D924,0,(-2018+'Summary P&amp;L'!$D$6)*12+'Summary P&amp;L'!$D$2-1))</f>
        <v>0</v>
      </c>
      <c r="E924">
        <f ca="1">SUM(OFFSET(IS_Data!D924,0,(-2018+'Summary P&amp;L'!$D$6-1)*12+'Summary P&amp;L'!$D$1-1):OFFSET(IS_Data!D924,0,(-2018+'Summary P&amp;L'!$D$6-1)*12+'Summary P&amp;L'!$D$2-1))</f>
        <v>0</v>
      </c>
      <c r="F924" s="91" t="str">
        <f>IFERROR(IF(VLOOKUP(IS_Data!B924,'Summary P&amp;L'!$Q$9:$S$15,3,FALSE)="Yes",IS_Data!B924,"No"),"No")</f>
        <v>No</v>
      </c>
    </row>
    <row r="925" spans="1:6" x14ac:dyDescent="0.5">
      <c r="A925">
        <f>+IS_Data!C925</f>
        <v>0</v>
      </c>
      <c r="B925" s="91" t="str">
        <f>IF(F925="No","",IF('Summary P&amp;L'!$F$4="Libs Rollup","Libs Rollup",F925))</f>
        <v/>
      </c>
      <c r="C925">
        <f>+IS_Data!A925</f>
        <v>0</v>
      </c>
      <c r="D925">
        <f ca="1">SUM(OFFSET(IS_Data!D925,0,(-2018+'Summary P&amp;L'!$D$6)*12+'Summary P&amp;L'!$D$1-1):OFFSET(IS_Data!D925,0,(-2018+'Summary P&amp;L'!$D$6)*12+'Summary P&amp;L'!$D$2-1))</f>
        <v>0</v>
      </c>
      <c r="E925">
        <f ca="1">SUM(OFFSET(IS_Data!D925,0,(-2018+'Summary P&amp;L'!$D$6-1)*12+'Summary P&amp;L'!$D$1-1):OFFSET(IS_Data!D925,0,(-2018+'Summary P&amp;L'!$D$6-1)*12+'Summary P&amp;L'!$D$2-1))</f>
        <v>0</v>
      </c>
      <c r="F925" s="91" t="str">
        <f>IFERROR(IF(VLOOKUP(IS_Data!B925,'Summary P&amp;L'!$Q$9:$S$15,3,FALSE)="Yes",IS_Data!B925,"No"),"No")</f>
        <v>No</v>
      </c>
    </row>
    <row r="926" spans="1:6" x14ac:dyDescent="0.5">
      <c r="A926">
        <f>+IS_Data!C926</f>
        <v>0</v>
      </c>
      <c r="B926" s="91" t="str">
        <f>IF(F926="No","",IF('Summary P&amp;L'!$F$4="Libs Rollup","Libs Rollup",F926))</f>
        <v/>
      </c>
      <c r="C926">
        <f>+IS_Data!A926</f>
        <v>0</v>
      </c>
      <c r="D926">
        <f ca="1">SUM(OFFSET(IS_Data!D926,0,(-2018+'Summary P&amp;L'!$D$6)*12+'Summary P&amp;L'!$D$1-1):OFFSET(IS_Data!D926,0,(-2018+'Summary P&amp;L'!$D$6)*12+'Summary P&amp;L'!$D$2-1))</f>
        <v>0</v>
      </c>
      <c r="E926">
        <f ca="1">SUM(OFFSET(IS_Data!D926,0,(-2018+'Summary P&amp;L'!$D$6-1)*12+'Summary P&amp;L'!$D$1-1):OFFSET(IS_Data!D926,0,(-2018+'Summary P&amp;L'!$D$6-1)*12+'Summary P&amp;L'!$D$2-1))</f>
        <v>0</v>
      </c>
      <c r="F926" s="91" t="str">
        <f>IFERROR(IF(VLOOKUP(IS_Data!B926,'Summary P&amp;L'!$Q$9:$S$15,3,FALSE)="Yes",IS_Data!B926,"No"),"No")</f>
        <v>No</v>
      </c>
    </row>
    <row r="927" spans="1:6" x14ac:dyDescent="0.5">
      <c r="A927">
        <f>+IS_Data!C927</f>
        <v>0</v>
      </c>
      <c r="B927" s="91" t="str">
        <f>IF(F927="No","",IF('Summary P&amp;L'!$F$4="Libs Rollup","Libs Rollup",F927))</f>
        <v/>
      </c>
      <c r="C927">
        <f>+IS_Data!A927</f>
        <v>0</v>
      </c>
      <c r="D927">
        <f ca="1">SUM(OFFSET(IS_Data!D927,0,(-2018+'Summary P&amp;L'!$D$6)*12+'Summary P&amp;L'!$D$1-1):OFFSET(IS_Data!D927,0,(-2018+'Summary P&amp;L'!$D$6)*12+'Summary P&amp;L'!$D$2-1))</f>
        <v>0</v>
      </c>
      <c r="E927">
        <f ca="1">SUM(OFFSET(IS_Data!D927,0,(-2018+'Summary P&amp;L'!$D$6-1)*12+'Summary P&amp;L'!$D$1-1):OFFSET(IS_Data!D927,0,(-2018+'Summary P&amp;L'!$D$6-1)*12+'Summary P&amp;L'!$D$2-1))</f>
        <v>0</v>
      </c>
      <c r="F927" s="91" t="str">
        <f>IFERROR(IF(VLOOKUP(IS_Data!B927,'Summary P&amp;L'!$Q$9:$S$15,3,FALSE)="Yes",IS_Data!B927,"No"),"No")</f>
        <v>No</v>
      </c>
    </row>
    <row r="928" spans="1:6" x14ac:dyDescent="0.5">
      <c r="A928">
        <f>+IS_Data!C928</f>
        <v>0</v>
      </c>
      <c r="B928" s="91" t="str">
        <f>IF(F928="No","",IF('Summary P&amp;L'!$F$4="Libs Rollup","Libs Rollup",F928))</f>
        <v/>
      </c>
      <c r="C928">
        <f>+IS_Data!A928</f>
        <v>0</v>
      </c>
      <c r="D928">
        <f ca="1">SUM(OFFSET(IS_Data!D928,0,(-2018+'Summary P&amp;L'!$D$6)*12+'Summary P&amp;L'!$D$1-1):OFFSET(IS_Data!D928,0,(-2018+'Summary P&amp;L'!$D$6)*12+'Summary P&amp;L'!$D$2-1))</f>
        <v>0</v>
      </c>
      <c r="E928">
        <f ca="1">SUM(OFFSET(IS_Data!D928,0,(-2018+'Summary P&amp;L'!$D$6-1)*12+'Summary P&amp;L'!$D$1-1):OFFSET(IS_Data!D928,0,(-2018+'Summary P&amp;L'!$D$6-1)*12+'Summary P&amp;L'!$D$2-1))</f>
        <v>0</v>
      </c>
      <c r="F928" s="91" t="str">
        <f>IFERROR(IF(VLOOKUP(IS_Data!B928,'Summary P&amp;L'!$Q$9:$S$15,3,FALSE)="Yes",IS_Data!B928,"No"),"No")</f>
        <v>No</v>
      </c>
    </row>
    <row r="929" spans="1:6" x14ac:dyDescent="0.5">
      <c r="A929">
        <f>+IS_Data!C929</f>
        <v>0</v>
      </c>
      <c r="B929" s="91" t="str">
        <f>IF(F929="No","",IF('Summary P&amp;L'!$F$4="Libs Rollup","Libs Rollup",F929))</f>
        <v/>
      </c>
      <c r="C929">
        <f>+IS_Data!A929</f>
        <v>0</v>
      </c>
      <c r="D929">
        <f ca="1">SUM(OFFSET(IS_Data!D929,0,(-2018+'Summary P&amp;L'!$D$6)*12+'Summary P&amp;L'!$D$1-1):OFFSET(IS_Data!D929,0,(-2018+'Summary P&amp;L'!$D$6)*12+'Summary P&amp;L'!$D$2-1))</f>
        <v>0</v>
      </c>
      <c r="E929">
        <f ca="1">SUM(OFFSET(IS_Data!D929,0,(-2018+'Summary P&amp;L'!$D$6-1)*12+'Summary P&amp;L'!$D$1-1):OFFSET(IS_Data!D929,0,(-2018+'Summary P&amp;L'!$D$6-1)*12+'Summary P&amp;L'!$D$2-1))</f>
        <v>0</v>
      </c>
      <c r="F929" s="91" t="str">
        <f>IFERROR(IF(VLOOKUP(IS_Data!B929,'Summary P&amp;L'!$Q$9:$S$15,3,FALSE)="Yes",IS_Data!B929,"No"),"No")</f>
        <v>No</v>
      </c>
    </row>
    <row r="930" spans="1:6" x14ac:dyDescent="0.5">
      <c r="A930">
        <f>+IS_Data!C930</f>
        <v>0</v>
      </c>
      <c r="B930" s="91" t="str">
        <f>IF(F930="No","",IF('Summary P&amp;L'!$F$4="Libs Rollup","Libs Rollup",F930))</f>
        <v/>
      </c>
      <c r="C930">
        <f>+IS_Data!A930</f>
        <v>0</v>
      </c>
      <c r="D930">
        <f ca="1">SUM(OFFSET(IS_Data!D930,0,(-2018+'Summary P&amp;L'!$D$6)*12+'Summary P&amp;L'!$D$1-1):OFFSET(IS_Data!D930,0,(-2018+'Summary P&amp;L'!$D$6)*12+'Summary P&amp;L'!$D$2-1))</f>
        <v>0</v>
      </c>
      <c r="E930">
        <f ca="1">SUM(OFFSET(IS_Data!D930,0,(-2018+'Summary P&amp;L'!$D$6-1)*12+'Summary P&amp;L'!$D$1-1):OFFSET(IS_Data!D930,0,(-2018+'Summary P&amp;L'!$D$6-1)*12+'Summary P&amp;L'!$D$2-1))</f>
        <v>0</v>
      </c>
      <c r="F930" s="91" t="str">
        <f>IFERROR(IF(VLOOKUP(IS_Data!B930,'Summary P&amp;L'!$Q$9:$S$15,3,FALSE)="Yes",IS_Data!B930,"No"),"No")</f>
        <v>No</v>
      </c>
    </row>
    <row r="931" spans="1:6" x14ac:dyDescent="0.5">
      <c r="A931">
        <f>+IS_Data!C931</f>
        <v>0</v>
      </c>
      <c r="B931" s="91" t="str">
        <f>IF(F931="No","",IF('Summary P&amp;L'!$F$4="Libs Rollup","Libs Rollup",F931))</f>
        <v/>
      </c>
      <c r="C931">
        <f>+IS_Data!A931</f>
        <v>0</v>
      </c>
      <c r="D931">
        <f ca="1">SUM(OFFSET(IS_Data!D931,0,(-2018+'Summary P&amp;L'!$D$6)*12+'Summary P&amp;L'!$D$1-1):OFFSET(IS_Data!D931,0,(-2018+'Summary P&amp;L'!$D$6)*12+'Summary P&amp;L'!$D$2-1))</f>
        <v>0</v>
      </c>
      <c r="E931">
        <f ca="1">SUM(OFFSET(IS_Data!D931,0,(-2018+'Summary P&amp;L'!$D$6-1)*12+'Summary P&amp;L'!$D$1-1):OFFSET(IS_Data!D931,0,(-2018+'Summary P&amp;L'!$D$6-1)*12+'Summary P&amp;L'!$D$2-1))</f>
        <v>0</v>
      </c>
      <c r="F931" s="91" t="str">
        <f>IFERROR(IF(VLOOKUP(IS_Data!B931,'Summary P&amp;L'!$Q$9:$S$15,3,FALSE)="Yes",IS_Data!B931,"No"),"No")</f>
        <v>No</v>
      </c>
    </row>
    <row r="932" spans="1:6" x14ac:dyDescent="0.5">
      <c r="A932">
        <f>+IS_Data!C932</f>
        <v>0</v>
      </c>
      <c r="B932" s="91" t="str">
        <f>IF(F932="No","",IF('Summary P&amp;L'!$F$4="Libs Rollup","Libs Rollup",F932))</f>
        <v/>
      </c>
      <c r="C932">
        <f>+IS_Data!A932</f>
        <v>0</v>
      </c>
      <c r="D932">
        <f ca="1">SUM(OFFSET(IS_Data!D932,0,(-2018+'Summary P&amp;L'!$D$6)*12+'Summary P&amp;L'!$D$1-1):OFFSET(IS_Data!D932,0,(-2018+'Summary P&amp;L'!$D$6)*12+'Summary P&amp;L'!$D$2-1))</f>
        <v>0</v>
      </c>
      <c r="E932">
        <f ca="1">SUM(OFFSET(IS_Data!D932,0,(-2018+'Summary P&amp;L'!$D$6-1)*12+'Summary P&amp;L'!$D$1-1):OFFSET(IS_Data!D932,0,(-2018+'Summary P&amp;L'!$D$6-1)*12+'Summary P&amp;L'!$D$2-1))</f>
        <v>0</v>
      </c>
      <c r="F932" s="91" t="str">
        <f>IFERROR(IF(VLOOKUP(IS_Data!B932,'Summary P&amp;L'!$Q$9:$S$15,3,FALSE)="Yes",IS_Data!B932,"No"),"No")</f>
        <v>No</v>
      </c>
    </row>
    <row r="933" spans="1:6" x14ac:dyDescent="0.5">
      <c r="A933">
        <f>+IS_Data!C933</f>
        <v>0</v>
      </c>
      <c r="B933" s="91" t="str">
        <f>IF(F933="No","",IF('Summary P&amp;L'!$F$4="Libs Rollup","Libs Rollup",F933))</f>
        <v/>
      </c>
      <c r="C933">
        <f>+IS_Data!A933</f>
        <v>0</v>
      </c>
      <c r="D933">
        <f ca="1">SUM(OFFSET(IS_Data!D933,0,(-2018+'Summary P&amp;L'!$D$6)*12+'Summary P&amp;L'!$D$1-1):OFFSET(IS_Data!D933,0,(-2018+'Summary P&amp;L'!$D$6)*12+'Summary P&amp;L'!$D$2-1))</f>
        <v>0</v>
      </c>
      <c r="E933">
        <f ca="1">SUM(OFFSET(IS_Data!D933,0,(-2018+'Summary P&amp;L'!$D$6-1)*12+'Summary P&amp;L'!$D$1-1):OFFSET(IS_Data!D933,0,(-2018+'Summary P&amp;L'!$D$6-1)*12+'Summary P&amp;L'!$D$2-1))</f>
        <v>0</v>
      </c>
      <c r="F933" s="91" t="str">
        <f>IFERROR(IF(VLOOKUP(IS_Data!B933,'Summary P&amp;L'!$Q$9:$S$15,3,FALSE)="Yes",IS_Data!B933,"No"),"No")</f>
        <v>No</v>
      </c>
    </row>
    <row r="934" spans="1:6" x14ac:dyDescent="0.5">
      <c r="A934">
        <f>+IS_Data!C934</f>
        <v>0</v>
      </c>
      <c r="B934" s="91" t="str">
        <f>IF(F934="No","",IF('Summary P&amp;L'!$F$4="Libs Rollup","Libs Rollup",F934))</f>
        <v/>
      </c>
      <c r="C934">
        <f>+IS_Data!A934</f>
        <v>0</v>
      </c>
      <c r="D934">
        <f ca="1">SUM(OFFSET(IS_Data!D934,0,(-2018+'Summary P&amp;L'!$D$6)*12+'Summary P&amp;L'!$D$1-1):OFFSET(IS_Data!D934,0,(-2018+'Summary P&amp;L'!$D$6)*12+'Summary P&amp;L'!$D$2-1))</f>
        <v>0</v>
      </c>
      <c r="E934">
        <f ca="1">SUM(OFFSET(IS_Data!D934,0,(-2018+'Summary P&amp;L'!$D$6-1)*12+'Summary P&amp;L'!$D$1-1):OFFSET(IS_Data!D934,0,(-2018+'Summary P&amp;L'!$D$6-1)*12+'Summary P&amp;L'!$D$2-1))</f>
        <v>0</v>
      </c>
      <c r="F934" s="91" t="str">
        <f>IFERROR(IF(VLOOKUP(IS_Data!B934,'Summary P&amp;L'!$Q$9:$S$15,3,FALSE)="Yes",IS_Data!B934,"No"),"No")</f>
        <v>No</v>
      </c>
    </row>
    <row r="935" spans="1:6" x14ac:dyDescent="0.5">
      <c r="A935">
        <f>+IS_Data!C935</f>
        <v>0</v>
      </c>
      <c r="B935" s="91" t="str">
        <f>IF(F935="No","",IF('Summary P&amp;L'!$F$4="Libs Rollup","Libs Rollup",F935))</f>
        <v/>
      </c>
      <c r="C935">
        <f>+IS_Data!A935</f>
        <v>0</v>
      </c>
      <c r="D935">
        <f ca="1">SUM(OFFSET(IS_Data!D935,0,(-2018+'Summary P&amp;L'!$D$6)*12+'Summary P&amp;L'!$D$1-1):OFFSET(IS_Data!D935,0,(-2018+'Summary P&amp;L'!$D$6)*12+'Summary P&amp;L'!$D$2-1))</f>
        <v>0</v>
      </c>
      <c r="E935">
        <f ca="1">SUM(OFFSET(IS_Data!D935,0,(-2018+'Summary P&amp;L'!$D$6-1)*12+'Summary P&amp;L'!$D$1-1):OFFSET(IS_Data!D935,0,(-2018+'Summary P&amp;L'!$D$6-1)*12+'Summary P&amp;L'!$D$2-1))</f>
        <v>0</v>
      </c>
      <c r="F935" s="91" t="str">
        <f>IFERROR(IF(VLOOKUP(IS_Data!B935,'Summary P&amp;L'!$Q$9:$S$15,3,FALSE)="Yes",IS_Data!B935,"No"),"No")</f>
        <v>No</v>
      </c>
    </row>
    <row r="936" spans="1:6" x14ac:dyDescent="0.5">
      <c r="A936">
        <f>+IS_Data!C936</f>
        <v>0</v>
      </c>
      <c r="B936" s="91" t="str">
        <f>IF(F936="No","",IF('Summary P&amp;L'!$F$4="Libs Rollup","Libs Rollup",F936))</f>
        <v/>
      </c>
      <c r="C936">
        <f>+IS_Data!A936</f>
        <v>0</v>
      </c>
      <c r="D936">
        <f ca="1">SUM(OFFSET(IS_Data!D936,0,(-2018+'Summary P&amp;L'!$D$6)*12+'Summary P&amp;L'!$D$1-1):OFFSET(IS_Data!D936,0,(-2018+'Summary P&amp;L'!$D$6)*12+'Summary P&amp;L'!$D$2-1))</f>
        <v>0</v>
      </c>
      <c r="E936">
        <f ca="1">SUM(OFFSET(IS_Data!D936,0,(-2018+'Summary P&amp;L'!$D$6-1)*12+'Summary P&amp;L'!$D$1-1):OFFSET(IS_Data!D936,0,(-2018+'Summary P&amp;L'!$D$6-1)*12+'Summary P&amp;L'!$D$2-1))</f>
        <v>0</v>
      </c>
      <c r="F936" s="91" t="str">
        <f>IFERROR(IF(VLOOKUP(IS_Data!B936,'Summary P&amp;L'!$Q$9:$S$15,3,FALSE)="Yes",IS_Data!B936,"No"),"No")</f>
        <v>No</v>
      </c>
    </row>
    <row r="937" spans="1:6" x14ac:dyDescent="0.5">
      <c r="A937">
        <f>+IS_Data!C937</f>
        <v>0</v>
      </c>
      <c r="B937" s="91" t="str">
        <f>IF(F937="No","",IF('Summary P&amp;L'!$F$4="Libs Rollup","Libs Rollup",F937))</f>
        <v/>
      </c>
      <c r="C937">
        <f>+IS_Data!A937</f>
        <v>0</v>
      </c>
      <c r="D937">
        <f ca="1">SUM(OFFSET(IS_Data!D937,0,(-2018+'Summary P&amp;L'!$D$6)*12+'Summary P&amp;L'!$D$1-1):OFFSET(IS_Data!D937,0,(-2018+'Summary P&amp;L'!$D$6)*12+'Summary P&amp;L'!$D$2-1))</f>
        <v>0</v>
      </c>
      <c r="E937">
        <f ca="1">SUM(OFFSET(IS_Data!D937,0,(-2018+'Summary P&amp;L'!$D$6-1)*12+'Summary P&amp;L'!$D$1-1):OFFSET(IS_Data!D937,0,(-2018+'Summary P&amp;L'!$D$6-1)*12+'Summary P&amp;L'!$D$2-1))</f>
        <v>0</v>
      </c>
      <c r="F937" s="91" t="str">
        <f>IFERROR(IF(VLOOKUP(IS_Data!B937,'Summary P&amp;L'!$Q$9:$S$15,3,FALSE)="Yes",IS_Data!B937,"No"),"No")</f>
        <v>No</v>
      </c>
    </row>
    <row r="938" spans="1:6" x14ac:dyDescent="0.5">
      <c r="A938">
        <f>+IS_Data!C938</f>
        <v>0</v>
      </c>
      <c r="B938" s="91" t="str">
        <f>IF(F938="No","",IF('Summary P&amp;L'!$F$4="Libs Rollup","Libs Rollup",F938))</f>
        <v/>
      </c>
      <c r="C938">
        <f>+IS_Data!A938</f>
        <v>0</v>
      </c>
      <c r="D938">
        <f ca="1">SUM(OFFSET(IS_Data!D938,0,(-2018+'Summary P&amp;L'!$D$6)*12+'Summary P&amp;L'!$D$1-1):OFFSET(IS_Data!D938,0,(-2018+'Summary P&amp;L'!$D$6)*12+'Summary P&amp;L'!$D$2-1))</f>
        <v>0</v>
      </c>
      <c r="E938">
        <f ca="1">SUM(OFFSET(IS_Data!D938,0,(-2018+'Summary P&amp;L'!$D$6-1)*12+'Summary P&amp;L'!$D$1-1):OFFSET(IS_Data!D938,0,(-2018+'Summary P&amp;L'!$D$6-1)*12+'Summary P&amp;L'!$D$2-1))</f>
        <v>0</v>
      </c>
      <c r="F938" s="91" t="str">
        <f>IFERROR(IF(VLOOKUP(IS_Data!B938,'Summary P&amp;L'!$Q$9:$S$15,3,FALSE)="Yes",IS_Data!B938,"No"),"No")</f>
        <v>No</v>
      </c>
    </row>
    <row r="939" spans="1:6" x14ac:dyDescent="0.5">
      <c r="A939">
        <f>+IS_Data!C939</f>
        <v>0</v>
      </c>
      <c r="B939" s="91" t="str">
        <f>IF(F939="No","",IF('Summary P&amp;L'!$F$4="Libs Rollup","Libs Rollup",F939))</f>
        <v/>
      </c>
      <c r="C939">
        <f>+IS_Data!A939</f>
        <v>0</v>
      </c>
      <c r="D939">
        <f ca="1">SUM(OFFSET(IS_Data!D939,0,(-2018+'Summary P&amp;L'!$D$6)*12+'Summary P&amp;L'!$D$1-1):OFFSET(IS_Data!D939,0,(-2018+'Summary P&amp;L'!$D$6)*12+'Summary P&amp;L'!$D$2-1))</f>
        <v>0</v>
      </c>
      <c r="E939">
        <f ca="1">SUM(OFFSET(IS_Data!D939,0,(-2018+'Summary P&amp;L'!$D$6-1)*12+'Summary P&amp;L'!$D$1-1):OFFSET(IS_Data!D939,0,(-2018+'Summary P&amp;L'!$D$6-1)*12+'Summary P&amp;L'!$D$2-1))</f>
        <v>0</v>
      </c>
      <c r="F939" s="91" t="str">
        <f>IFERROR(IF(VLOOKUP(IS_Data!B939,'Summary P&amp;L'!$Q$9:$S$15,3,FALSE)="Yes",IS_Data!B939,"No"),"No")</f>
        <v>No</v>
      </c>
    </row>
    <row r="940" spans="1:6" x14ac:dyDescent="0.5">
      <c r="A940">
        <f>+IS_Data!C940</f>
        <v>0</v>
      </c>
      <c r="B940" s="91" t="str">
        <f>IF(F940="No","",IF('Summary P&amp;L'!$F$4="Libs Rollup","Libs Rollup",F940))</f>
        <v/>
      </c>
      <c r="C940">
        <f>+IS_Data!A940</f>
        <v>0</v>
      </c>
      <c r="D940">
        <f ca="1">SUM(OFFSET(IS_Data!D940,0,(-2018+'Summary P&amp;L'!$D$6)*12+'Summary P&amp;L'!$D$1-1):OFFSET(IS_Data!D940,0,(-2018+'Summary P&amp;L'!$D$6)*12+'Summary P&amp;L'!$D$2-1))</f>
        <v>0</v>
      </c>
      <c r="E940">
        <f ca="1">SUM(OFFSET(IS_Data!D940,0,(-2018+'Summary P&amp;L'!$D$6-1)*12+'Summary P&amp;L'!$D$1-1):OFFSET(IS_Data!D940,0,(-2018+'Summary P&amp;L'!$D$6-1)*12+'Summary P&amp;L'!$D$2-1))</f>
        <v>0</v>
      </c>
      <c r="F940" s="91" t="str">
        <f>IFERROR(IF(VLOOKUP(IS_Data!B940,'Summary P&amp;L'!$Q$9:$S$15,3,FALSE)="Yes",IS_Data!B940,"No"),"No")</f>
        <v>No</v>
      </c>
    </row>
    <row r="941" spans="1:6" x14ac:dyDescent="0.5">
      <c r="A941">
        <f>+IS_Data!C941</f>
        <v>0</v>
      </c>
      <c r="B941" s="91" t="str">
        <f>IF(F941="No","",IF('Summary P&amp;L'!$F$4="Libs Rollup","Libs Rollup",F941))</f>
        <v/>
      </c>
      <c r="C941">
        <f>+IS_Data!A941</f>
        <v>0</v>
      </c>
      <c r="D941">
        <f ca="1">SUM(OFFSET(IS_Data!D941,0,(-2018+'Summary P&amp;L'!$D$6)*12+'Summary P&amp;L'!$D$1-1):OFFSET(IS_Data!D941,0,(-2018+'Summary P&amp;L'!$D$6)*12+'Summary P&amp;L'!$D$2-1))</f>
        <v>0</v>
      </c>
      <c r="E941">
        <f ca="1">SUM(OFFSET(IS_Data!D941,0,(-2018+'Summary P&amp;L'!$D$6-1)*12+'Summary P&amp;L'!$D$1-1):OFFSET(IS_Data!D941,0,(-2018+'Summary P&amp;L'!$D$6-1)*12+'Summary P&amp;L'!$D$2-1))</f>
        <v>0</v>
      </c>
      <c r="F941" s="91" t="str">
        <f>IFERROR(IF(VLOOKUP(IS_Data!B941,'Summary P&amp;L'!$Q$9:$S$15,3,FALSE)="Yes",IS_Data!B941,"No"),"No")</f>
        <v>No</v>
      </c>
    </row>
    <row r="942" spans="1:6" x14ac:dyDescent="0.5">
      <c r="A942">
        <f>+IS_Data!C942</f>
        <v>0</v>
      </c>
      <c r="B942" s="91" t="str">
        <f>IF(F942="No","",IF('Summary P&amp;L'!$F$4="Libs Rollup","Libs Rollup",F942))</f>
        <v/>
      </c>
      <c r="C942">
        <f>+IS_Data!A942</f>
        <v>0</v>
      </c>
      <c r="D942">
        <f ca="1">SUM(OFFSET(IS_Data!D942,0,(-2018+'Summary P&amp;L'!$D$6)*12+'Summary P&amp;L'!$D$1-1):OFFSET(IS_Data!D942,0,(-2018+'Summary P&amp;L'!$D$6)*12+'Summary P&amp;L'!$D$2-1))</f>
        <v>0</v>
      </c>
      <c r="E942">
        <f ca="1">SUM(OFFSET(IS_Data!D942,0,(-2018+'Summary P&amp;L'!$D$6-1)*12+'Summary P&amp;L'!$D$1-1):OFFSET(IS_Data!D942,0,(-2018+'Summary P&amp;L'!$D$6-1)*12+'Summary P&amp;L'!$D$2-1))</f>
        <v>0</v>
      </c>
      <c r="F942" s="91" t="str">
        <f>IFERROR(IF(VLOOKUP(IS_Data!B942,'Summary P&amp;L'!$Q$9:$S$15,3,FALSE)="Yes",IS_Data!B942,"No"),"No")</f>
        <v>No</v>
      </c>
    </row>
    <row r="943" spans="1:6" x14ac:dyDescent="0.5">
      <c r="A943">
        <f>+IS_Data!C943</f>
        <v>0</v>
      </c>
      <c r="B943" s="91" t="str">
        <f>IF(F943="No","",IF('Summary P&amp;L'!$F$4="Libs Rollup","Libs Rollup",F943))</f>
        <v/>
      </c>
      <c r="C943">
        <f>+IS_Data!A943</f>
        <v>0</v>
      </c>
      <c r="D943">
        <f ca="1">SUM(OFFSET(IS_Data!D943,0,(-2018+'Summary P&amp;L'!$D$6)*12+'Summary P&amp;L'!$D$1-1):OFFSET(IS_Data!D943,0,(-2018+'Summary P&amp;L'!$D$6)*12+'Summary P&amp;L'!$D$2-1))</f>
        <v>0</v>
      </c>
      <c r="E943">
        <f ca="1">SUM(OFFSET(IS_Data!D943,0,(-2018+'Summary P&amp;L'!$D$6-1)*12+'Summary P&amp;L'!$D$1-1):OFFSET(IS_Data!D943,0,(-2018+'Summary P&amp;L'!$D$6-1)*12+'Summary P&amp;L'!$D$2-1))</f>
        <v>0</v>
      </c>
      <c r="F943" s="91" t="str">
        <f>IFERROR(IF(VLOOKUP(IS_Data!B943,'Summary P&amp;L'!$Q$9:$S$15,3,FALSE)="Yes",IS_Data!B943,"No"),"No")</f>
        <v>No</v>
      </c>
    </row>
    <row r="944" spans="1:6" x14ac:dyDescent="0.5">
      <c r="A944">
        <f>+IS_Data!C944</f>
        <v>0</v>
      </c>
      <c r="B944" s="91" t="str">
        <f>IF(F944="No","",IF('Summary P&amp;L'!$F$4="Libs Rollup","Libs Rollup",F944))</f>
        <v/>
      </c>
      <c r="C944">
        <f>+IS_Data!A944</f>
        <v>0</v>
      </c>
      <c r="D944">
        <f ca="1">SUM(OFFSET(IS_Data!D944,0,(-2018+'Summary P&amp;L'!$D$6)*12+'Summary P&amp;L'!$D$1-1):OFFSET(IS_Data!D944,0,(-2018+'Summary P&amp;L'!$D$6)*12+'Summary P&amp;L'!$D$2-1))</f>
        <v>0</v>
      </c>
      <c r="E944">
        <f ca="1">SUM(OFFSET(IS_Data!D944,0,(-2018+'Summary P&amp;L'!$D$6-1)*12+'Summary P&amp;L'!$D$1-1):OFFSET(IS_Data!D944,0,(-2018+'Summary P&amp;L'!$D$6-1)*12+'Summary P&amp;L'!$D$2-1))</f>
        <v>0</v>
      </c>
      <c r="F944" s="91" t="str">
        <f>IFERROR(IF(VLOOKUP(IS_Data!B944,'Summary P&amp;L'!$Q$9:$S$15,3,FALSE)="Yes",IS_Data!B944,"No"),"No")</f>
        <v>No</v>
      </c>
    </row>
    <row r="945" spans="1:6" x14ac:dyDescent="0.5">
      <c r="A945">
        <f>+IS_Data!C945</f>
        <v>0</v>
      </c>
      <c r="B945" s="91" t="str">
        <f>IF(F945="No","",IF('Summary P&amp;L'!$F$4="Libs Rollup","Libs Rollup",F945))</f>
        <v/>
      </c>
      <c r="C945">
        <f>+IS_Data!A945</f>
        <v>0</v>
      </c>
      <c r="D945">
        <f ca="1">SUM(OFFSET(IS_Data!D945,0,(-2018+'Summary P&amp;L'!$D$6)*12+'Summary P&amp;L'!$D$1-1):OFFSET(IS_Data!D945,0,(-2018+'Summary P&amp;L'!$D$6)*12+'Summary P&amp;L'!$D$2-1))</f>
        <v>0</v>
      </c>
      <c r="E945">
        <f ca="1">SUM(OFFSET(IS_Data!D945,0,(-2018+'Summary P&amp;L'!$D$6-1)*12+'Summary P&amp;L'!$D$1-1):OFFSET(IS_Data!D945,0,(-2018+'Summary P&amp;L'!$D$6-1)*12+'Summary P&amp;L'!$D$2-1))</f>
        <v>0</v>
      </c>
      <c r="F945" s="91" t="str">
        <f>IFERROR(IF(VLOOKUP(IS_Data!B945,'Summary P&amp;L'!$Q$9:$S$15,3,FALSE)="Yes",IS_Data!B945,"No"),"No")</f>
        <v>No</v>
      </c>
    </row>
    <row r="946" spans="1:6" x14ac:dyDescent="0.5">
      <c r="A946">
        <f>+IS_Data!C946</f>
        <v>0</v>
      </c>
      <c r="B946" s="91" t="str">
        <f>IF(F946="No","",IF('Summary P&amp;L'!$F$4="Libs Rollup","Libs Rollup",F946))</f>
        <v/>
      </c>
      <c r="C946">
        <f>+IS_Data!A946</f>
        <v>0</v>
      </c>
      <c r="D946">
        <f ca="1">SUM(OFFSET(IS_Data!D946,0,(-2018+'Summary P&amp;L'!$D$6)*12+'Summary P&amp;L'!$D$1-1):OFFSET(IS_Data!D946,0,(-2018+'Summary P&amp;L'!$D$6)*12+'Summary P&amp;L'!$D$2-1))</f>
        <v>0</v>
      </c>
      <c r="E946">
        <f ca="1">SUM(OFFSET(IS_Data!D946,0,(-2018+'Summary P&amp;L'!$D$6-1)*12+'Summary P&amp;L'!$D$1-1):OFFSET(IS_Data!D946,0,(-2018+'Summary P&amp;L'!$D$6-1)*12+'Summary P&amp;L'!$D$2-1))</f>
        <v>0</v>
      </c>
      <c r="F946" s="91" t="str">
        <f>IFERROR(IF(VLOOKUP(IS_Data!B946,'Summary P&amp;L'!$Q$9:$S$15,3,FALSE)="Yes",IS_Data!B946,"No"),"No")</f>
        <v>No</v>
      </c>
    </row>
    <row r="947" spans="1:6" x14ac:dyDescent="0.5">
      <c r="A947">
        <f>+IS_Data!C947</f>
        <v>0</v>
      </c>
      <c r="B947" s="91" t="str">
        <f>IF(F947="No","",IF('Summary P&amp;L'!$F$4="Libs Rollup","Libs Rollup",F947))</f>
        <v/>
      </c>
      <c r="C947">
        <f>+IS_Data!A947</f>
        <v>0</v>
      </c>
      <c r="D947">
        <f ca="1">SUM(OFFSET(IS_Data!D947,0,(-2018+'Summary P&amp;L'!$D$6)*12+'Summary P&amp;L'!$D$1-1):OFFSET(IS_Data!D947,0,(-2018+'Summary P&amp;L'!$D$6)*12+'Summary P&amp;L'!$D$2-1))</f>
        <v>0</v>
      </c>
      <c r="E947">
        <f ca="1">SUM(OFFSET(IS_Data!D947,0,(-2018+'Summary P&amp;L'!$D$6-1)*12+'Summary P&amp;L'!$D$1-1):OFFSET(IS_Data!D947,0,(-2018+'Summary P&amp;L'!$D$6-1)*12+'Summary P&amp;L'!$D$2-1))</f>
        <v>0</v>
      </c>
      <c r="F947" s="91" t="str">
        <f>IFERROR(IF(VLOOKUP(IS_Data!B947,'Summary P&amp;L'!$Q$9:$S$15,3,FALSE)="Yes",IS_Data!B947,"No"),"No")</f>
        <v>No</v>
      </c>
    </row>
    <row r="948" spans="1:6" x14ac:dyDescent="0.5">
      <c r="A948">
        <f>+IS_Data!C948</f>
        <v>0</v>
      </c>
      <c r="B948" s="91" t="str">
        <f>IF(F948="No","",IF('Summary P&amp;L'!$F$4="Libs Rollup","Libs Rollup",F948))</f>
        <v/>
      </c>
      <c r="C948">
        <f>+IS_Data!A948</f>
        <v>0</v>
      </c>
      <c r="D948">
        <f ca="1">SUM(OFFSET(IS_Data!D948,0,(-2018+'Summary P&amp;L'!$D$6)*12+'Summary P&amp;L'!$D$1-1):OFFSET(IS_Data!D948,0,(-2018+'Summary P&amp;L'!$D$6)*12+'Summary P&amp;L'!$D$2-1))</f>
        <v>0</v>
      </c>
      <c r="E948">
        <f ca="1">SUM(OFFSET(IS_Data!D948,0,(-2018+'Summary P&amp;L'!$D$6-1)*12+'Summary P&amp;L'!$D$1-1):OFFSET(IS_Data!D948,0,(-2018+'Summary P&amp;L'!$D$6-1)*12+'Summary P&amp;L'!$D$2-1))</f>
        <v>0</v>
      </c>
      <c r="F948" s="91" t="str">
        <f>IFERROR(IF(VLOOKUP(IS_Data!B948,'Summary P&amp;L'!$Q$9:$S$15,3,FALSE)="Yes",IS_Data!B948,"No"),"No")</f>
        <v>No</v>
      </c>
    </row>
    <row r="949" spans="1:6" x14ac:dyDescent="0.5">
      <c r="A949">
        <f>+IS_Data!C949</f>
        <v>0</v>
      </c>
      <c r="B949" s="91" t="str">
        <f>IF(F949="No","",IF('Summary P&amp;L'!$F$4="Libs Rollup","Libs Rollup",F949))</f>
        <v/>
      </c>
      <c r="C949">
        <f>+IS_Data!A949</f>
        <v>0</v>
      </c>
      <c r="D949">
        <f ca="1">SUM(OFFSET(IS_Data!D949,0,(-2018+'Summary P&amp;L'!$D$6)*12+'Summary P&amp;L'!$D$1-1):OFFSET(IS_Data!D949,0,(-2018+'Summary P&amp;L'!$D$6)*12+'Summary P&amp;L'!$D$2-1))</f>
        <v>0</v>
      </c>
      <c r="E949">
        <f ca="1">SUM(OFFSET(IS_Data!D949,0,(-2018+'Summary P&amp;L'!$D$6-1)*12+'Summary P&amp;L'!$D$1-1):OFFSET(IS_Data!D949,0,(-2018+'Summary P&amp;L'!$D$6-1)*12+'Summary P&amp;L'!$D$2-1))</f>
        <v>0</v>
      </c>
      <c r="F949" s="91" t="str">
        <f>IFERROR(IF(VLOOKUP(IS_Data!B949,'Summary P&amp;L'!$Q$9:$S$15,3,FALSE)="Yes",IS_Data!B949,"No"),"No")</f>
        <v>No</v>
      </c>
    </row>
    <row r="950" spans="1:6" x14ac:dyDescent="0.5">
      <c r="A950">
        <f>+IS_Data!C950</f>
        <v>0</v>
      </c>
      <c r="B950" s="91" t="str">
        <f>IF(F950="No","",IF('Summary P&amp;L'!$F$4="Libs Rollup","Libs Rollup",F950))</f>
        <v/>
      </c>
      <c r="C950">
        <f>+IS_Data!A950</f>
        <v>0</v>
      </c>
      <c r="D950">
        <f ca="1">SUM(OFFSET(IS_Data!D950,0,(-2018+'Summary P&amp;L'!$D$6)*12+'Summary P&amp;L'!$D$1-1):OFFSET(IS_Data!D950,0,(-2018+'Summary P&amp;L'!$D$6)*12+'Summary P&amp;L'!$D$2-1))</f>
        <v>0</v>
      </c>
      <c r="E950">
        <f ca="1">SUM(OFFSET(IS_Data!D950,0,(-2018+'Summary P&amp;L'!$D$6-1)*12+'Summary P&amp;L'!$D$1-1):OFFSET(IS_Data!D950,0,(-2018+'Summary P&amp;L'!$D$6-1)*12+'Summary P&amp;L'!$D$2-1))</f>
        <v>0</v>
      </c>
      <c r="F950" s="91" t="str">
        <f>IFERROR(IF(VLOOKUP(IS_Data!B950,'Summary P&amp;L'!$Q$9:$S$15,3,FALSE)="Yes",IS_Data!B950,"No"),"No")</f>
        <v>No</v>
      </c>
    </row>
    <row r="951" spans="1:6" x14ac:dyDescent="0.5">
      <c r="A951">
        <f>+IS_Data!C951</f>
        <v>0</v>
      </c>
      <c r="B951" s="91" t="str">
        <f>IF(F951="No","",IF('Summary P&amp;L'!$F$4="Libs Rollup","Libs Rollup",F951))</f>
        <v/>
      </c>
      <c r="C951">
        <f>+IS_Data!A951</f>
        <v>0</v>
      </c>
      <c r="D951">
        <f ca="1">SUM(OFFSET(IS_Data!D951,0,(-2018+'Summary P&amp;L'!$D$6)*12+'Summary P&amp;L'!$D$1-1):OFFSET(IS_Data!D951,0,(-2018+'Summary P&amp;L'!$D$6)*12+'Summary P&amp;L'!$D$2-1))</f>
        <v>0</v>
      </c>
      <c r="E951">
        <f ca="1">SUM(OFFSET(IS_Data!D951,0,(-2018+'Summary P&amp;L'!$D$6-1)*12+'Summary P&amp;L'!$D$1-1):OFFSET(IS_Data!D951,0,(-2018+'Summary P&amp;L'!$D$6-1)*12+'Summary P&amp;L'!$D$2-1))</f>
        <v>0</v>
      </c>
      <c r="F951" s="91" t="str">
        <f>IFERROR(IF(VLOOKUP(IS_Data!B951,'Summary P&amp;L'!$Q$9:$S$15,3,FALSE)="Yes",IS_Data!B951,"No"),"No")</f>
        <v>No</v>
      </c>
    </row>
    <row r="952" spans="1:6" x14ac:dyDescent="0.5">
      <c r="A952">
        <f>+IS_Data!C952</f>
        <v>0</v>
      </c>
      <c r="B952" s="91" t="str">
        <f>IF(F952="No","",IF('Summary P&amp;L'!$F$4="Libs Rollup","Libs Rollup",F952))</f>
        <v/>
      </c>
      <c r="C952">
        <f>+IS_Data!A952</f>
        <v>0</v>
      </c>
      <c r="D952">
        <f ca="1">SUM(OFFSET(IS_Data!D952,0,(-2018+'Summary P&amp;L'!$D$6)*12+'Summary P&amp;L'!$D$1-1):OFFSET(IS_Data!D952,0,(-2018+'Summary P&amp;L'!$D$6)*12+'Summary P&amp;L'!$D$2-1))</f>
        <v>0</v>
      </c>
      <c r="E952">
        <f ca="1">SUM(OFFSET(IS_Data!D952,0,(-2018+'Summary P&amp;L'!$D$6-1)*12+'Summary P&amp;L'!$D$1-1):OFFSET(IS_Data!D952,0,(-2018+'Summary P&amp;L'!$D$6-1)*12+'Summary P&amp;L'!$D$2-1))</f>
        <v>0</v>
      </c>
      <c r="F952" s="91" t="str">
        <f>IFERROR(IF(VLOOKUP(IS_Data!B952,'Summary P&amp;L'!$Q$9:$S$15,3,FALSE)="Yes",IS_Data!B952,"No"),"No")</f>
        <v>No</v>
      </c>
    </row>
    <row r="953" spans="1:6" x14ac:dyDescent="0.5">
      <c r="A953">
        <f>+IS_Data!C953</f>
        <v>0</v>
      </c>
      <c r="B953" s="91" t="str">
        <f>IF(F953="No","",IF('Summary P&amp;L'!$F$4="Libs Rollup","Libs Rollup",F953))</f>
        <v/>
      </c>
      <c r="C953">
        <f>+IS_Data!A953</f>
        <v>0</v>
      </c>
      <c r="D953">
        <f ca="1">SUM(OFFSET(IS_Data!D953,0,(-2018+'Summary P&amp;L'!$D$6)*12+'Summary P&amp;L'!$D$1-1):OFFSET(IS_Data!D953,0,(-2018+'Summary P&amp;L'!$D$6)*12+'Summary P&amp;L'!$D$2-1))</f>
        <v>0</v>
      </c>
      <c r="E953">
        <f ca="1">SUM(OFFSET(IS_Data!D953,0,(-2018+'Summary P&amp;L'!$D$6-1)*12+'Summary P&amp;L'!$D$1-1):OFFSET(IS_Data!D953,0,(-2018+'Summary P&amp;L'!$D$6-1)*12+'Summary P&amp;L'!$D$2-1))</f>
        <v>0</v>
      </c>
      <c r="F953" s="91" t="str">
        <f>IFERROR(IF(VLOOKUP(IS_Data!B953,'Summary P&amp;L'!$Q$9:$S$15,3,FALSE)="Yes",IS_Data!B953,"No"),"No")</f>
        <v>No</v>
      </c>
    </row>
    <row r="954" spans="1:6" x14ac:dyDescent="0.5">
      <c r="A954">
        <f>+IS_Data!C954</f>
        <v>0</v>
      </c>
      <c r="B954" s="91" t="str">
        <f>IF(F954="No","",IF('Summary P&amp;L'!$F$4="Libs Rollup","Libs Rollup",F954))</f>
        <v/>
      </c>
      <c r="C954">
        <f>+IS_Data!A954</f>
        <v>0</v>
      </c>
      <c r="D954">
        <f ca="1">SUM(OFFSET(IS_Data!D954,0,(-2018+'Summary P&amp;L'!$D$6)*12+'Summary P&amp;L'!$D$1-1):OFFSET(IS_Data!D954,0,(-2018+'Summary P&amp;L'!$D$6)*12+'Summary P&amp;L'!$D$2-1))</f>
        <v>0</v>
      </c>
      <c r="E954">
        <f ca="1">SUM(OFFSET(IS_Data!D954,0,(-2018+'Summary P&amp;L'!$D$6-1)*12+'Summary P&amp;L'!$D$1-1):OFFSET(IS_Data!D954,0,(-2018+'Summary P&amp;L'!$D$6-1)*12+'Summary P&amp;L'!$D$2-1))</f>
        <v>0</v>
      </c>
      <c r="F954" s="91" t="str">
        <f>IFERROR(IF(VLOOKUP(IS_Data!B954,'Summary P&amp;L'!$Q$9:$S$15,3,FALSE)="Yes",IS_Data!B954,"No"),"No")</f>
        <v>No</v>
      </c>
    </row>
    <row r="955" spans="1:6" x14ac:dyDescent="0.5">
      <c r="A955">
        <f>+IS_Data!C955</f>
        <v>0</v>
      </c>
      <c r="B955" s="91" t="str">
        <f>IF(F955="No","",IF('Summary P&amp;L'!$F$4="Libs Rollup","Libs Rollup",F955))</f>
        <v/>
      </c>
      <c r="C955">
        <f>+IS_Data!A955</f>
        <v>0</v>
      </c>
      <c r="D955">
        <f ca="1">SUM(OFFSET(IS_Data!D955,0,(-2018+'Summary P&amp;L'!$D$6)*12+'Summary P&amp;L'!$D$1-1):OFFSET(IS_Data!D955,0,(-2018+'Summary P&amp;L'!$D$6)*12+'Summary P&amp;L'!$D$2-1))</f>
        <v>0</v>
      </c>
      <c r="E955">
        <f ca="1">SUM(OFFSET(IS_Data!D955,0,(-2018+'Summary P&amp;L'!$D$6-1)*12+'Summary P&amp;L'!$D$1-1):OFFSET(IS_Data!D955,0,(-2018+'Summary P&amp;L'!$D$6-1)*12+'Summary P&amp;L'!$D$2-1))</f>
        <v>0</v>
      </c>
      <c r="F955" s="91" t="str">
        <f>IFERROR(IF(VLOOKUP(IS_Data!B955,'Summary P&amp;L'!$Q$9:$S$15,3,FALSE)="Yes",IS_Data!B955,"No"),"No")</f>
        <v>No</v>
      </c>
    </row>
    <row r="956" spans="1:6" x14ac:dyDescent="0.5">
      <c r="A956">
        <f>+IS_Data!C956</f>
        <v>0</v>
      </c>
      <c r="B956" s="91" t="str">
        <f>IF(F956="No","",IF('Summary P&amp;L'!$F$4="Libs Rollup","Libs Rollup",F956))</f>
        <v/>
      </c>
      <c r="C956">
        <f>+IS_Data!A956</f>
        <v>0</v>
      </c>
      <c r="D956">
        <f ca="1">SUM(OFFSET(IS_Data!D956,0,(-2018+'Summary P&amp;L'!$D$6)*12+'Summary P&amp;L'!$D$1-1):OFFSET(IS_Data!D956,0,(-2018+'Summary P&amp;L'!$D$6)*12+'Summary P&amp;L'!$D$2-1))</f>
        <v>0</v>
      </c>
      <c r="E956">
        <f ca="1">SUM(OFFSET(IS_Data!D956,0,(-2018+'Summary P&amp;L'!$D$6-1)*12+'Summary P&amp;L'!$D$1-1):OFFSET(IS_Data!D956,0,(-2018+'Summary P&amp;L'!$D$6-1)*12+'Summary P&amp;L'!$D$2-1))</f>
        <v>0</v>
      </c>
      <c r="F956" s="91" t="str">
        <f>IFERROR(IF(VLOOKUP(IS_Data!B956,'Summary P&amp;L'!$Q$9:$S$15,3,FALSE)="Yes",IS_Data!B956,"No"),"No")</f>
        <v>No</v>
      </c>
    </row>
    <row r="957" spans="1:6" x14ac:dyDescent="0.5">
      <c r="A957">
        <f>+IS_Data!C957</f>
        <v>0</v>
      </c>
      <c r="B957" s="91" t="str">
        <f>IF(F957="No","",IF('Summary P&amp;L'!$F$4="Libs Rollup","Libs Rollup",F957))</f>
        <v/>
      </c>
      <c r="C957">
        <f>+IS_Data!A957</f>
        <v>0</v>
      </c>
      <c r="D957">
        <f ca="1">SUM(OFFSET(IS_Data!D957,0,(-2018+'Summary P&amp;L'!$D$6)*12+'Summary P&amp;L'!$D$1-1):OFFSET(IS_Data!D957,0,(-2018+'Summary P&amp;L'!$D$6)*12+'Summary P&amp;L'!$D$2-1))</f>
        <v>0</v>
      </c>
      <c r="E957">
        <f ca="1">SUM(OFFSET(IS_Data!D957,0,(-2018+'Summary P&amp;L'!$D$6-1)*12+'Summary P&amp;L'!$D$1-1):OFFSET(IS_Data!D957,0,(-2018+'Summary P&amp;L'!$D$6-1)*12+'Summary P&amp;L'!$D$2-1))</f>
        <v>0</v>
      </c>
      <c r="F957" s="91" t="str">
        <f>IFERROR(IF(VLOOKUP(IS_Data!B957,'Summary P&amp;L'!$Q$9:$S$15,3,FALSE)="Yes",IS_Data!B957,"No"),"No")</f>
        <v>No</v>
      </c>
    </row>
    <row r="958" spans="1:6" x14ac:dyDescent="0.5">
      <c r="A958">
        <f>+IS_Data!C958</f>
        <v>0</v>
      </c>
      <c r="B958" s="91" t="str">
        <f>IF(F958="No","",IF('Summary P&amp;L'!$F$4="Libs Rollup","Libs Rollup",F958))</f>
        <v/>
      </c>
      <c r="C958">
        <f>+IS_Data!A958</f>
        <v>0</v>
      </c>
      <c r="D958">
        <f ca="1">SUM(OFFSET(IS_Data!D958,0,(-2018+'Summary P&amp;L'!$D$6)*12+'Summary P&amp;L'!$D$1-1):OFFSET(IS_Data!D958,0,(-2018+'Summary P&amp;L'!$D$6)*12+'Summary P&amp;L'!$D$2-1))</f>
        <v>0</v>
      </c>
      <c r="E958">
        <f ca="1">SUM(OFFSET(IS_Data!D958,0,(-2018+'Summary P&amp;L'!$D$6-1)*12+'Summary P&amp;L'!$D$1-1):OFFSET(IS_Data!D958,0,(-2018+'Summary P&amp;L'!$D$6-1)*12+'Summary P&amp;L'!$D$2-1))</f>
        <v>0</v>
      </c>
      <c r="F958" s="91" t="str">
        <f>IFERROR(IF(VLOOKUP(IS_Data!B958,'Summary P&amp;L'!$Q$9:$S$15,3,FALSE)="Yes",IS_Data!B958,"No"),"No")</f>
        <v>No</v>
      </c>
    </row>
    <row r="959" spans="1:6" x14ac:dyDescent="0.5">
      <c r="A959">
        <f>+IS_Data!C959</f>
        <v>0</v>
      </c>
      <c r="B959" s="91" t="str">
        <f>IF(F959="No","",IF('Summary P&amp;L'!$F$4="Libs Rollup","Libs Rollup",F959))</f>
        <v/>
      </c>
      <c r="C959">
        <f>+IS_Data!A959</f>
        <v>0</v>
      </c>
      <c r="D959">
        <f ca="1">SUM(OFFSET(IS_Data!D959,0,(-2018+'Summary P&amp;L'!$D$6)*12+'Summary P&amp;L'!$D$1-1):OFFSET(IS_Data!D959,0,(-2018+'Summary P&amp;L'!$D$6)*12+'Summary P&amp;L'!$D$2-1))</f>
        <v>0</v>
      </c>
      <c r="E959">
        <f ca="1">SUM(OFFSET(IS_Data!D959,0,(-2018+'Summary P&amp;L'!$D$6-1)*12+'Summary P&amp;L'!$D$1-1):OFFSET(IS_Data!D959,0,(-2018+'Summary P&amp;L'!$D$6-1)*12+'Summary P&amp;L'!$D$2-1))</f>
        <v>0</v>
      </c>
      <c r="F959" s="91" t="str">
        <f>IFERROR(IF(VLOOKUP(IS_Data!B959,'Summary P&amp;L'!$Q$9:$S$15,3,FALSE)="Yes",IS_Data!B959,"No"),"No")</f>
        <v>No</v>
      </c>
    </row>
    <row r="960" spans="1:6" x14ac:dyDescent="0.5">
      <c r="A960">
        <f>+IS_Data!C960</f>
        <v>0</v>
      </c>
      <c r="B960" s="91" t="str">
        <f>IF(F960="No","",IF('Summary P&amp;L'!$F$4="Libs Rollup","Libs Rollup",F960))</f>
        <v/>
      </c>
      <c r="C960">
        <f>+IS_Data!A960</f>
        <v>0</v>
      </c>
      <c r="D960">
        <f ca="1">SUM(OFFSET(IS_Data!D960,0,(-2018+'Summary P&amp;L'!$D$6)*12+'Summary P&amp;L'!$D$1-1):OFFSET(IS_Data!D960,0,(-2018+'Summary P&amp;L'!$D$6)*12+'Summary P&amp;L'!$D$2-1))</f>
        <v>0</v>
      </c>
      <c r="E960">
        <f ca="1">SUM(OFFSET(IS_Data!D960,0,(-2018+'Summary P&amp;L'!$D$6-1)*12+'Summary P&amp;L'!$D$1-1):OFFSET(IS_Data!D960,0,(-2018+'Summary P&amp;L'!$D$6-1)*12+'Summary P&amp;L'!$D$2-1))</f>
        <v>0</v>
      </c>
      <c r="F960" s="91" t="str">
        <f>IFERROR(IF(VLOOKUP(IS_Data!B960,'Summary P&amp;L'!$Q$9:$S$15,3,FALSE)="Yes",IS_Data!B960,"No"),"No")</f>
        <v>No</v>
      </c>
    </row>
    <row r="961" spans="1:6" x14ac:dyDescent="0.5">
      <c r="A961">
        <f>+IS_Data!C961</f>
        <v>0</v>
      </c>
      <c r="B961" s="91" t="str">
        <f>IF(F961="No","",IF('Summary P&amp;L'!$F$4="Libs Rollup","Libs Rollup",F961))</f>
        <v/>
      </c>
      <c r="C961">
        <f>+IS_Data!A961</f>
        <v>0</v>
      </c>
      <c r="D961">
        <f ca="1">SUM(OFFSET(IS_Data!D961,0,(-2018+'Summary P&amp;L'!$D$6)*12+'Summary P&amp;L'!$D$1-1):OFFSET(IS_Data!D961,0,(-2018+'Summary P&amp;L'!$D$6)*12+'Summary P&amp;L'!$D$2-1))</f>
        <v>0</v>
      </c>
      <c r="E961">
        <f ca="1">SUM(OFFSET(IS_Data!D961,0,(-2018+'Summary P&amp;L'!$D$6-1)*12+'Summary P&amp;L'!$D$1-1):OFFSET(IS_Data!D961,0,(-2018+'Summary P&amp;L'!$D$6-1)*12+'Summary P&amp;L'!$D$2-1))</f>
        <v>0</v>
      </c>
      <c r="F961" s="91" t="str">
        <f>IFERROR(IF(VLOOKUP(IS_Data!B961,'Summary P&amp;L'!$Q$9:$S$15,3,FALSE)="Yes",IS_Data!B961,"No"),"No")</f>
        <v>No</v>
      </c>
    </row>
    <row r="962" spans="1:6" x14ac:dyDescent="0.5">
      <c r="A962">
        <f>+IS_Data!C962</f>
        <v>0</v>
      </c>
      <c r="B962" s="91" t="str">
        <f>IF(F962="No","",IF('Summary P&amp;L'!$F$4="Libs Rollup","Libs Rollup",F962))</f>
        <v/>
      </c>
      <c r="C962">
        <f>+IS_Data!A962</f>
        <v>0</v>
      </c>
      <c r="D962">
        <f ca="1">SUM(OFFSET(IS_Data!D962,0,(-2018+'Summary P&amp;L'!$D$6)*12+'Summary P&amp;L'!$D$1-1):OFFSET(IS_Data!D962,0,(-2018+'Summary P&amp;L'!$D$6)*12+'Summary P&amp;L'!$D$2-1))</f>
        <v>0</v>
      </c>
      <c r="E962">
        <f ca="1">SUM(OFFSET(IS_Data!D962,0,(-2018+'Summary P&amp;L'!$D$6-1)*12+'Summary P&amp;L'!$D$1-1):OFFSET(IS_Data!D962,0,(-2018+'Summary P&amp;L'!$D$6-1)*12+'Summary P&amp;L'!$D$2-1))</f>
        <v>0</v>
      </c>
      <c r="F962" s="91" t="str">
        <f>IFERROR(IF(VLOOKUP(IS_Data!B962,'Summary P&amp;L'!$Q$9:$S$15,3,FALSE)="Yes",IS_Data!B962,"No"),"No")</f>
        <v>No</v>
      </c>
    </row>
    <row r="963" spans="1:6" x14ac:dyDescent="0.5">
      <c r="A963">
        <f>+IS_Data!C963</f>
        <v>0</v>
      </c>
      <c r="B963" s="91" t="str">
        <f>IF(F963="No","",IF('Summary P&amp;L'!$F$4="Libs Rollup","Libs Rollup",F963))</f>
        <v/>
      </c>
      <c r="C963">
        <f>+IS_Data!A963</f>
        <v>0</v>
      </c>
      <c r="D963">
        <f ca="1">SUM(OFFSET(IS_Data!D963,0,(-2018+'Summary P&amp;L'!$D$6)*12+'Summary P&amp;L'!$D$1-1):OFFSET(IS_Data!D963,0,(-2018+'Summary P&amp;L'!$D$6)*12+'Summary P&amp;L'!$D$2-1))</f>
        <v>0</v>
      </c>
      <c r="E963">
        <f ca="1">SUM(OFFSET(IS_Data!D963,0,(-2018+'Summary P&amp;L'!$D$6-1)*12+'Summary P&amp;L'!$D$1-1):OFFSET(IS_Data!D963,0,(-2018+'Summary P&amp;L'!$D$6-1)*12+'Summary P&amp;L'!$D$2-1))</f>
        <v>0</v>
      </c>
      <c r="F963" s="91" t="str">
        <f>IFERROR(IF(VLOOKUP(IS_Data!B963,'Summary P&amp;L'!$Q$9:$S$15,3,FALSE)="Yes",IS_Data!B963,"No"),"No")</f>
        <v>No</v>
      </c>
    </row>
    <row r="964" spans="1:6" x14ac:dyDescent="0.5">
      <c r="A964">
        <f>+IS_Data!C964</f>
        <v>0</v>
      </c>
      <c r="B964" s="91" t="str">
        <f>IF(F964="No","",IF('Summary P&amp;L'!$F$4="Libs Rollup","Libs Rollup",F964))</f>
        <v/>
      </c>
      <c r="C964">
        <f>+IS_Data!A964</f>
        <v>0</v>
      </c>
      <c r="D964">
        <f ca="1">SUM(OFFSET(IS_Data!D964,0,(-2018+'Summary P&amp;L'!$D$6)*12+'Summary P&amp;L'!$D$1-1):OFFSET(IS_Data!D964,0,(-2018+'Summary P&amp;L'!$D$6)*12+'Summary P&amp;L'!$D$2-1))</f>
        <v>0</v>
      </c>
      <c r="E964">
        <f ca="1">SUM(OFFSET(IS_Data!D964,0,(-2018+'Summary P&amp;L'!$D$6-1)*12+'Summary P&amp;L'!$D$1-1):OFFSET(IS_Data!D964,0,(-2018+'Summary P&amp;L'!$D$6-1)*12+'Summary P&amp;L'!$D$2-1))</f>
        <v>0</v>
      </c>
      <c r="F964" s="91" t="str">
        <f>IFERROR(IF(VLOOKUP(IS_Data!B964,'Summary P&amp;L'!$Q$9:$S$15,3,FALSE)="Yes",IS_Data!B964,"No"),"No")</f>
        <v>No</v>
      </c>
    </row>
    <row r="965" spans="1:6" x14ac:dyDescent="0.5">
      <c r="A965">
        <f>+IS_Data!C965</f>
        <v>0</v>
      </c>
      <c r="B965" s="91" t="str">
        <f>IF(F965="No","",IF('Summary P&amp;L'!$F$4="Libs Rollup","Libs Rollup",F965))</f>
        <v/>
      </c>
      <c r="C965">
        <f>+IS_Data!A965</f>
        <v>0</v>
      </c>
      <c r="D965">
        <f ca="1">SUM(OFFSET(IS_Data!D965,0,(-2018+'Summary P&amp;L'!$D$6)*12+'Summary P&amp;L'!$D$1-1):OFFSET(IS_Data!D965,0,(-2018+'Summary P&amp;L'!$D$6)*12+'Summary P&amp;L'!$D$2-1))</f>
        <v>0</v>
      </c>
      <c r="E965">
        <f ca="1">SUM(OFFSET(IS_Data!D965,0,(-2018+'Summary P&amp;L'!$D$6-1)*12+'Summary P&amp;L'!$D$1-1):OFFSET(IS_Data!D965,0,(-2018+'Summary P&amp;L'!$D$6-1)*12+'Summary P&amp;L'!$D$2-1))</f>
        <v>0</v>
      </c>
      <c r="F965" s="91" t="str">
        <f>IFERROR(IF(VLOOKUP(IS_Data!B965,'Summary P&amp;L'!$Q$9:$S$15,3,FALSE)="Yes",IS_Data!B965,"No"),"No")</f>
        <v>No</v>
      </c>
    </row>
    <row r="966" spans="1:6" x14ac:dyDescent="0.5">
      <c r="A966">
        <f>+IS_Data!C966</f>
        <v>0</v>
      </c>
      <c r="B966" s="91" t="str">
        <f>IF(F966="No","",IF('Summary P&amp;L'!$F$4="Libs Rollup","Libs Rollup",F966))</f>
        <v/>
      </c>
      <c r="C966">
        <f>+IS_Data!A966</f>
        <v>0</v>
      </c>
      <c r="D966">
        <f ca="1">SUM(OFFSET(IS_Data!D966,0,(-2018+'Summary P&amp;L'!$D$6)*12+'Summary P&amp;L'!$D$1-1):OFFSET(IS_Data!D966,0,(-2018+'Summary P&amp;L'!$D$6)*12+'Summary P&amp;L'!$D$2-1))</f>
        <v>0</v>
      </c>
      <c r="E966">
        <f ca="1">SUM(OFFSET(IS_Data!D966,0,(-2018+'Summary P&amp;L'!$D$6-1)*12+'Summary P&amp;L'!$D$1-1):OFFSET(IS_Data!D966,0,(-2018+'Summary P&amp;L'!$D$6-1)*12+'Summary P&amp;L'!$D$2-1))</f>
        <v>0</v>
      </c>
      <c r="F966" s="91" t="str">
        <f>IFERROR(IF(VLOOKUP(IS_Data!B966,'Summary P&amp;L'!$Q$9:$S$15,3,FALSE)="Yes",IS_Data!B966,"No"),"No")</f>
        <v>No</v>
      </c>
    </row>
    <row r="967" spans="1:6" x14ac:dyDescent="0.5">
      <c r="A967">
        <f>+IS_Data!C967</f>
        <v>0</v>
      </c>
      <c r="B967" s="91" t="str">
        <f>IF(F967="No","",IF('Summary P&amp;L'!$F$4="Libs Rollup","Libs Rollup",F967))</f>
        <v/>
      </c>
      <c r="C967">
        <f>+IS_Data!A967</f>
        <v>0</v>
      </c>
      <c r="D967">
        <f ca="1">SUM(OFFSET(IS_Data!D967,0,(-2018+'Summary P&amp;L'!$D$6)*12+'Summary P&amp;L'!$D$1-1):OFFSET(IS_Data!D967,0,(-2018+'Summary P&amp;L'!$D$6)*12+'Summary P&amp;L'!$D$2-1))</f>
        <v>0</v>
      </c>
      <c r="E967">
        <f ca="1">SUM(OFFSET(IS_Data!D967,0,(-2018+'Summary P&amp;L'!$D$6-1)*12+'Summary P&amp;L'!$D$1-1):OFFSET(IS_Data!D967,0,(-2018+'Summary P&amp;L'!$D$6-1)*12+'Summary P&amp;L'!$D$2-1))</f>
        <v>0</v>
      </c>
      <c r="F967" s="91" t="str">
        <f>IFERROR(IF(VLOOKUP(IS_Data!B967,'Summary P&amp;L'!$Q$9:$S$15,3,FALSE)="Yes",IS_Data!B967,"No"),"No")</f>
        <v>No</v>
      </c>
    </row>
    <row r="968" spans="1:6" x14ac:dyDescent="0.5">
      <c r="A968">
        <f>+IS_Data!C968</f>
        <v>0</v>
      </c>
      <c r="B968" s="91" t="str">
        <f>IF(F968="No","",IF('Summary P&amp;L'!$F$4="Libs Rollup","Libs Rollup",F968))</f>
        <v/>
      </c>
      <c r="C968">
        <f>+IS_Data!A968</f>
        <v>0</v>
      </c>
      <c r="D968">
        <f ca="1">SUM(OFFSET(IS_Data!D968,0,(-2018+'Summary P&amp;L'!$D$6)*12+'Summary P&amp;L'!$D$1-1):OFFSET(IS_Data!D968,0,(-2018+'Summary P&amp;L'!$D$6)*12+'Summary P&amp;L'!$D$2-1))</f>
        <v>0</v>
      </c>
      <c r="E968">
        <f ca="1">SUM(OFFSET(IS_Data!D968,0,(-2018+'Summary P&amp;L'!$D$6-1)*12+'Summary P&amp;L'!$D$1-1):OFFSET(IS_Data!D968,0,(-2018+'Summary P&amp;L'!$D$6-1)*12+'Summary P&amp;L'!$D$2-1))</f>
        <v>0</v>
      </c>
      <c r="F968" s="91" t="str">
        <f>IFERROR(IF(VLOOKUP(IS_Data!B968,'Summary P&amp;L'!$Q$9:$S$15,3,FALSE)="Yes",IS_Data!B968,"No"),"No")</f>
        <v>No</v>
      </c>
    </row>
    <row r="969" spans="1:6" x14ac:dyDescent="0.5">
      <c r="A969">
        <f>+IS_Data!C969</f>
        <v>0</v>
      </c>
      <c r="B969" s="91" t="str">
        <f>IF(F969="No","",IF('Summary P&amp;L'!$F$4="Libs Rollup","Libs Rollup",F969))</f>
        <v/>
      </c>
      <c r="C969">
        <f>+IS_Data!A969</f>
        <v>0</v>
      </c>
      <c r="D969">
        <f ca="1">SUM(OFFSET(IS_Data!D969,0,(-2018+'Summary P&amp;L'!$D$6)*12+'Summary P&amp;L'!$D$1-1):OFFSET(IS_Data!D969,0,(-2018+'Summary P&amp;L'!$D$6)*12+'Summary P&amp;L'!$D$2-1))</f>
        <v>0</v>
      </c>
      <c r="E969">
        <f ca="1">SUM(OFFSET(IS_Data!D969,0,(-2018+'Summary P&amp;L'!$D$6-1)*12+'Summary P&amp;L'!$D$1-1):OFFSET(IS_Data!D969,0,(-2018+'Summary P&amp;L'!$D$6-1)*12+'Summary P&amp;L'!$D$2-1))</f>
        <v>0</v>
      </c>
      <c r="F969" s="91" t="str">
        <f>IFERROR(IF(VLOOKUP(IS_Data!B969,'Summary P&amp;L'!$Q$9:$S$15,3,FALSE)="Yes",IS_Data!B969,"No"),"No")</f>
        <v>No</v>
      </c>
    </row>
    <row r="970" spans="1:6" x14ac:dyDescent="0.5">
      <c r="A970">
        <f>+IS_Data!C970</f>
        <v>0</v>
      </c>
      <c r="B970" s="91" t="str">
        <f>IF(F970="No","",IF('Summary P&amp;L'!$F$4="Libs Rollup","Libs Rollup",F970))</f>
        <v/>
      </c>
      <c r="C970">
        <f>+IS_Data!A970</f>
        <v>0</v>
      </c>
      <c r="D970">
        <f ca="1">SUM(OFFSET(IS_Data!D970,0,(-2018+'Summary P&amp;L'!$D$6)*12+'Summary P&amp;L'!$D$1-1):OFFSET(IS_Data!D970,0,(-2018+'Summary P&amp;L'!$D$6)*12+'Summary P&amp;L'!$D$2-1))</f>
        <v>0</v>
      </c>
      <c r="E970">
        <f ca="1">SUM(OFFSET(IS_Data!D970,0,(-2018+'Summary P&amp;L'!$D$6-1)*12+'Summary P&amp;L'!$D$1-1):OFFSET(IS_Data!D970,0,(-2018+'Summary P&amp;L'!$D$6-1)*12+'Summary P&amp;L'!$D$2-1))</f>
        <v>0</v>
      </c>
      <c r="F970" s="91" t="str">
        <f>IFERROR(IF(VLOOKUP(IS_Data!B970,'Summary P&amp;L'!$Q$9:$S$15,3,FALSE)="Yes",IS_Data!B970,"No"),"No")</f>
        <v>No</v>
      </c>
    </row>
    <row r="971" spans="1:6" x14ac:dyDescent="0.5">
      <c r="A971">
        <f>+IS_Data!C971</f>
        <v>0</v>
      </c>
      <c r="B971" s="91" t="str">
        <f>IF(F971="No","",IF('Summary P&amp;L'!$F$4="Libs Rollup","Libs Rollup",F971))</f>
        <v/>
      </c>
      <c r="C971">
        <f>+IS_Data!A971</f>
        <v>0</v>
      </c>
      <c r="D971">
        <f ca="1">SUM(OFFSET(IS_Data!D971,0,(-2018+'Summary P&amp;L'!$D$6)*12+'Summary P&amp;L'!$D$1-1):OFFSET(IS_Data!D971,0,(-2018+'Summary P&amp;L'!$D$6)*12+'Summary P&amp;L'!$D$2-1))</f>
        <v>0</v>
      </c>
      <c r="E971">
        <f ca="1">SUM(OFFSET(IS_Data!D971,0,(-2018+'Summary P&amp;L'!$D$6-1)*12+'Summary P&amp;L'!$D$1-1):OFFSET(IS_Data!D971,0,(-2018+'Summary P&amp;L'!$D$6-1)*12+'Summary P&amp;L'!$D$2-1))</f>
        <v>0</v>
      </c>
      <c r="F971" s="91" t="str">
        <f>IFERROR(IF(VLOOKUP(IS_Data!B971,'Summary P&amp;L'!$Q$9:$S$15,3,FALSE)="Yes",IS_Data!B971,"No"),"No")</f>
        <v>No</v>
      </c>
    </row>
    <row r="972" spans="1:6" x14ac:dyDescent="0.5">
      <c r="A972">
        <f>+IS_Data!C972</f>
        <v>0</v>
      </c>
      <c r="B972" s="91" t="str">
        <f>IF(F972="No","",IF('Summary P&amp;L'!$F$4="Libs Rollup","Libs Rollup",F972))</f>
        <v/>
      </c>
      <c r="C972">
        <f>+IS_Data!A972</f>
        <v>0</v>
      </c>
      <c r="D972">
        <f ca="1">SUM(OFFSET(IS_Data!D972,0,(-2018+'Summary P&amp;L'!$D$6)*12+'Summary P&amp;L'!$D$1-1):OFFSET(IS_Data!D972,0,(-2018+'Summary P&amp;L'!$D$6)*12+'Summary P&amp;L'!$D$2-1))</f>
        <v>0</v>
      </c>
      <c r="E972">
        <f ca="1">SUM(OFFSET(IS_Data!D972,0,(-2018+'Summary P&amp;L'!$D$6-1)*12+'Summary P&amp;L'!$D$1-1):OFFSET(IS_Data!D972,0,(-2018+'Summary P&amp;L'!$D$6-1)*12+'Summary P&amp;L'!$D$2-1))</f>
        <v>0</v>
      </c>
      <c r="F972" s="91" t="str">
        <f>IFERROR(IF(VLOOKUP(IS_Data!B972,'Summary P&amp;L'!$Q$9:$S$15,3,FALSE)="Yes",IS_Data!B972,"No"),"No")</f>
        <v>No</v>
      </c>
    </row>
    <row r="973" spans="1:6" x14ac:dyDescent="0.5">
      <c r="A973">
        <f>+IS_Data!C973</f>
        <v>0</v>
      </c>
      <c r="B973" s="91" t="str">
        <f>IF(F973="No","",IF('Summary P&amp;L'!$F$4="Libs Rollup","Libs Rollup",F973))</f>
        <v/>
      </c>
      <c r="C973">
        <f>+IS_Data!A973</f>
        <v>0</v>
      </c>
      <c r="D973">
        <f ca="1">SUM(OFFSET(IS_Data!D973,0,(-2018+'Summary P&amp;L'!$D$6)*12+'Summary P&amp;L'!$D$1-1):OFFSET(IS_Data!D973,0,(-2018+'Summary P&amp;L'!$D$6)*12+'Summary P&amp;L'!$D$2-1))</f>
        <v>0</v>
      </c>
      <c r="E973">
        <f ca="1">SUM(OFFSET(IS_Data!D973,0,(-2018+'Summary P&amp;L'!$D$6-1)*12+'Summary P&amp;L'!$D$1-1):OFFSET(IS_Data!D973,0,(-2018+'Summary P&amp;L'!$D$6-1)*12+'Summary P&amp;L'!$D$2-1))</f>
        <v>0</v>
      </c>
      <c r="F973" s="91" t="str">
        <f>IFERROR(IF(VLOOKUP(IS_Data!B973,'Summary P&amp;L'!$Q$9:$S$15,3,FALSE)="Yes",IS_Data!B973,"No"),"No")</f>
        <v>No</v>
      </c>
    </row>
    <row r="974" spans="1:6" x14ac:dyDescent="0.5">
      <c r="A974">
        <f>+IS_Data!C974</f>
        <v>0</v>
      </c>
      <c r="B974" s="91" t="str">
        <f>IF(F974="No","",IF('Summary P&amp;L'!$F$4="Libs Rollup","Libs Rollup",F974))</f>
        <v/>
      </c>
      <c r="C974">
        <f>+IS_Data!A974</f>
        <v>0</v>
      </c>
      <c r="D974">
        <f ca="1">SUM(OFFSET(IS_Data!D974,0,(-2018+'Summary P&amp;L'!$D$6)*12+'Summary P&amp;L'!$D$1-1):OFFSET(IS_Data!D974,0,(-2018+'Summary P&amp;L'!$D$6)*12+'Summary P&amp;L'!$D$2-1))</f>
        <v>0</v>
      </c>
      <c r="E974">
        <f ca="1">SUM(OFFSET(IS_Data!D974,0,(-2018+'Summary P&amp;L'!$D$6-1)*12+'Summary P&amp;L'!$D$1-1):OFFSET(IS_Data!D974,0,(-2018+'Summary P&amp;L'!$D$6-1)*12+'Summary P&amp;L'!$D$2-1))</f>
        <v>0</v>
      </c>
      <c r="F974" s="91" t="str">
        <f>IFERROR(IF(VLOOKUP(IS_Data!B974,'Summary P&amp;L'!$Q$9:$S$15,3,FALSE)="Yes",IS_Data!B974,"No"),"No")</f>
        <v>No</v>
      </c>
    </row>
    <row r="975" spans="1:6" x14ac:dyDescent="0.5">
      <c r="A975">
        <f>+IS_Data!C975</f>
        <v>0</v>
      </c>
      <c r="B975" s="91" t="str">
        <f>IF(F975="No","",IF('Summary P&amp;L'!$F$4="Libs Rollup","Libs Rollup",F975))</f>
        <v/>
      </c>
      <c r="C975">
        <f>+IS_Data!A975</f>
        <v>0</v>
      </c>
      <c r="D975">
        <f ca="1">SUM(OFFSET(IS_Data!D975,0,(-2018+'Summary P&amp;L'!$D$6)*12+'Summary P&amp;L'!$D$1-1):OFFSET(IS_Data!D975,0,(-2018+'Summary P&amp;L'!$D$6)*12+'Summary P&amp;L'!$D$2-1))</f>
        <v>0</v>
      </c>
      <c r="E975">
        <f ca="1">SUM(OFFSET(IS_Data!D975,0,(-2018+'Summary P&amp;L'!$D$6-1)*12+'Summary P&amp;L'!$D$1-1):OFFSET(IS_Data!D975,0,(-2018+'Summary P&amp;L'!$D$6-1)*12+'Summary P&amp;L'!$D$2-1))</f>
        <v>0</v>
      </c>
      <c r="F975" s="91" t="str">
        <f>IFERROR(IF(VLOOKUP(IS_Data!B975,'Summary P&amp;L'!$Q$9:$S$15,3,FALSE)="Yes",IS_Data!B975,"No"),"No")</f>
        <v>No</v>
      </c>
    </row>
    <row r="976" spans="1:6" x14ac:dyDescent="0.5">
      <c r="A976">
        <f>+IS_Data!C976</f>
        <v>0</v>
      </c>
      <c r="B976" s="91" t="str">
        <f>IF(F976="No","",IF('Summary P&amp;L'!$F$4="Libs Rollup","Libs Rollup",F976))</f>
        <v/>
      </c>
      <c r="C976">
        <f>+IS_Data!A976</f>
        <v>0</v>
      </c>
      <c r="D976">
        <f ca="1">SUM(OFFSET(IS_Data!D976,0,(-2018+'Summary P&amp;L'!$D$6)*12+'Summary P&amp;L'!$D$1-1):OFFSET(IS_Data!D976,0,(-2018+'Summary P&amp;L'!$D$6)*12+'Summary P&amp;L'!$D$2-1))</f>
        <v>0</v>
      </c>
      <c r="E976">
        <f ca="1">SUM(OFFSET(IS_Data!D976,0,(-2018+'Summary P&amp;L'!$D$6-1)*12+'Summary P&amp;L'!$D$1-1):OFFSET(IS_Data!D976,0,(-2018+'Summary P&amp;L'!$D$6-1)*12+'Summary P&amp;L'!$D$2-1))</f>
        <v>0</v>
      </c>
      <c r="F976" s="91" t="str">
        <f>IFERROR(IF(VLOOKUP(IS_Data!B976,'Summary P&amp;L'!$Q$9:$S$15,3,FALSE)="Yes",IS_Data!B976,"No"),"No")</f>
        <v>No</v>
      </c>
    </row>
    <row r="977" spans="1:6" x14ac:dyDescent="0.5">
      <c r="A977">
        <f>+IS_Data!C977</f>
        <v>0</v>
      </c>
      <c r="B977" s="91" t="str">
        <f>IF(F977="No","",IF('Summary P&amp;L'!$F$4="Libs Rollup","Libs Rollup",F977))</f>
        <v/>
      </c>
      <c r="C977">
        <f>+IS_Data!A977</f>
        <v>0</v>
      </c>
      <c r="D977">
        <f ca="1">SUM(OFFSET(IS_Data!D977,0,(-2018+'Summary P&amp;L'!$D$6)*12+'Summary P&amp;L'!$D$1-1):OFFSET(IS_Data!D977,0,(-2018+'Summary P&amp;L'!$D$6)*12+'Summary P&amp;L'!$D$2-1))</f>
        <v>0</v>
      </c>
      <c r="E977">
        <f ca="1">SUM(OFFSET(IS_Data!D977,0,(-2018+'Summary P&amp;L'!$D$6-1)*12+'Summary P&amp;L'!$D$1-1):OFFSET(IS_Data!D977,0,(-2018+'Summary P&amp;L'!$D$6-1)*12+'Summary P&amp;L'!$D$2-1))</f>
        <v>0</v>
      </c>
      <c r="F977" s="91" t="str">
        <f>IFERROR(IF(VLOOKUP(IS_Data!B977,'Summary P&amp;L'!$Q$9:$S$15,3,FALSE)="Yes",IS_Data!B977,"No"),"No")</f>
        <v>No</v>
      </c>
    </row>
    <row r="978" spans="1:6" x14ac:dyDescent="0.5">
      <c r="A978">
        <f>+IS_Data!C978</f>
        <v>0</v>
      </c>
      <c r="B978" s="91" t="str">
        <f>IF(F978="No","",IF('Summary P&amp;L'!$F$4="Libs Rollup","Libs Rollup",F978))</f>
        <v/>
      </c>
      <c r="C978">
        <f>+IS_Data!A978</f>
        <v>0</v>
      </c>
      <c r="D978">
        <f ca="1">SUM(OFFSET(IS_Data!D978,0,(-2018+'Summary P&amp;L'!$D$6)*12+'Summary P&amp;L'!$D$1-1):OFFSET(IS_Data!D978,0,(-2018+'Summary P&amp;L'!$D$6)*12+'Summary P&amp;L'!$D$2-1))</f>
        <v>0</v>
      </c>
      <c r="E978">
        <f ca="1">SUM(OFFSET(IS_Data!D978,0,(-2018+'Summary P&amp;L'!$D$6-1)*12+'Summary P&amp;L'!$D$1-1):OFFSET(IS_Data!D978,0,(-2018+'Summary P&amp;L'!$D$6-1)*12+'Summary P&amp;L'!$D$2-1))</f>
        <v>0</v>
      </c>
      <c r="F978" s="91" t="str">
        <f>IFERROR(IF(VLOOKUP(IS_Data!B978,'Summary P&amp;L'!$Q$9:$S$15,3,FALSE)="Yes",IS_Data!B978,"No"),"No")</f>
        <v>No</v>
      </c>
    </row>
    <row r="979" spans="1:6" x14ac:dyDescent="0.5">
      <c r="A979">
        <f>+IS_Data!C979</f>
        <v>0</v>
      </c>
      <c r="B979" s="91" t="str">
        <f>IF(F979="No","",IF('Summary P&amp;L'!$F$4="Libs Rollup","Libs Rollup",F979))</f>
        <v/>
      </c>
      <c r="C979">
        <f>+IS_Data!A979</f>
        <v>0</v>
      </c>
      <c r="D979">
        <f ca="1">SUM(OFFSET(IS_Data!D979,0,(-2018+'Summary P&amp;L'!$D$6)*12+'Summary P&amp;L'!$D$1-1):OFFSET(IS_Data!D979,0,(-2018+'Summary P&amp;L'!$D$6)*12+'Summary P&amp;L'!$D$2-1))</f>
        <v>0</v>
      </c>
      <c r="E979">
        <f ca="1">SUM(OFFSET(IS_Data!D979,0,(-2018+'Summary P&amp;L'!$D$6-1)*12+'Summary P&amp;L'!$D$1-1):OFFSET(IS_Data!D979,0,(-2018+'Summary P&amp;L'!$D$6-1)*12+'Summary P&amp;L'!$D$2-1))</f>
        <v>0</v>
      </c>
      <c r="F979" s="91" t="str">
        <f>IFERROR(IF(VLOOKUP(IS_Data!B979,'Summary P&amp;L'!$Q$9:$S$15,3,FALSE)="Yes",IS_Data!B979,"No"),"No")</f>
        <v>No</v>
      </c>
    </row>
    <row r="980" spans="1:6" x14ac:dyDescent="0.5">
      <c r="A980">
        <f>+IS_Data!C980</f>
        <v>0</v>
      </c>
      <c r="B980" s="91" t="str">
        <f>IF(F980="No","",IF('Summary P&amp;L'!$F$4="Libs Rollup","Libs Rollup",F980))</f>
        <v/>
      </c>
      <c r="C980">
        <f>+IS_Data!A980</f>
        <v>0</v>
      </c>
      <c r="D980">
        <f ca="1">SUM(OFFSET(IS_Data!D980,0,(-2018+'Summary P&amp;L'!$D$6)*12+'Summary P&amp;L'!$D$1-1):OFFSET(IS_Data!D980,0,(-2018+'Summary P&amp;L'!$D$6)*12+'Summary P&amp;L'!$D$2-1))</f>
        <v>0</v>
      </c>
      <c r="E980">
        <f ca="1">SUM(OFFSET(IS_Data!D980,0,(-2018+'Summary P&amp;L'!$D$6-1)*12+'Summary P&amp;L'!$D$1-1):OFFSET(IS_Data!D980,0,(-2018+'Summary P&amp;L'!$D$6-1)*12+'Summary P&amp;L'!$D$2-1))</f>
        <v>0</v>
      </c>
      <c r="F980" s="91" t="str">
        <f>IFERROR(IF(VLOOKUP(IS_Data!B980,'Summary P&amp;L'!$Q$9:$S$15,3,FALSE)="Yes",IS_Data!B980,"No"),"No")</f>
        <v>No</v>
      </c>
    </row>
    <row r="981" spans="1:6" x14ac:dyDescent="0.5">
      <c r="A981">
        <f>+IS_Data!C981</f>
        <v>0</v>
      </c>
      <c r="B981" s="91" t="str">
        <f>IF(F981="No","",IF('Summary P&amp;L'!$F$4="Libs Rollup","Libs Rollup",F981))</f>
        <v/>
      </c>
      <c r="C981">
        <f>+IS_Data!A981</f>
        <v>0</v>
      </c>
      <c r="D981">
        <f ca="1">SUM(OFFSET(IS_Data!D981,0,(-2018+'Summary P&amp;L'!$D$6)*12+'Summary P&amp;L'!$D$1-1):OFFSET(IS_Data!D981,0,(-2018+'Summary P&amp;L'!$D$6)*12+'Summary P&amp;L'!$D$2-1))</f>
        <v>0</v>
      </c>
      <c r="E981">
        <f ca="1">SUM(OFFSET(IS_Data!D981,0,(-2018+'Summary P&amp;L'!$D$6-1)*12+'Summary P&amp;L'!$D$1-1):OFFSET(IS_Data!D981,0,(-2018+'Summary P&amp;L'!$D$6-1)*12+'Summary P&amp;L'!$D$2-1))</f>
        <v>0</v>
      </c>
      <c r="F981" s="91" t="str">
        <f>IFERROR(IF(VLOOKUP(IS_Data!B981,'Summary P&amp;L'!$Q$9:$S$15,3,FALSE)="Yes",IS_Data!B981,"No"),"No")</f>
        <v>No</v>
      </c>
    </row>
    <row r="982" spans="1:6" x14ac:dyDescent="0.5">
      <c r="A982">
        <f>+IS_Data!C982</f>
        <v>0</v>
      </c>
      <c r="B982" s="91" t="str">
        <f>IF(F982="No","",IF('Summary P&amp;L'!$F$4="Libs Rollup","Libs Rollup",F982))</f>
        <v/>
      </c>
      <c r="C982">
        <f>+IS_Data!A982</f>
        <v>0</v>
      </c>
      <c r="D982">
        <f ca="1">SUM(OFFSET(IS_Data!D982,0,(-2018+'Summary P&amp;L'!$D$6)*12+'Summary P&amp;L'!$D$1-1):OFFSET(IS_Data!D982,0,(-2018+'Summary P&amp;L'!$D$6)*12+'Summary P&amp;L'!$D$2-1))</f>
        <v>0</v>
      </c>
      <c r="E982">
        <f ca="1">SUM(OFFSET(IS_Data!D982,0,(-2018+'Summary P&amp;L'!$D$6-1)*12+'Summary P&amp;L'!$D$1-1):OFFSET(IS_Data!D982,0,(-2018+'Summary P&amp;L'!$D$6-1)*12+'Summary P&amp;L'!$D$2-1))</f>
        <v>0</v>
      </c>
      <c r="F982" s="91" t="str">
        <f>IFERROR(IF(VLOOKUP(IS_Data!B982,'Summary P&amp;L'!$Q$9:$S$15,3,FALSE)="Yes",IS_Data!B982,"No"),"No")</f>
        <v>No</v>
      </c>
    </row>
    <row r="983" spans="1:6" x14ac:dyDescent="0.5">
      <c r="A983">
        <f>+IS_Data!C983</f>
        <v>0</v>
      </c>
      <c r="B983" s="91" t="str">
        <f>IF(F983="No","",IF('Summary P&amp;L'!$F$4="Libs Rollup","Libs Rollup",F983))</f>
        <v/>
      </c>
      <c r="C983">
        <f>+IS_Data!A983</f>
        <v>0</v>
      </c>
      <c r="D983">
        <f ca="1">SUM(OFFSET(IS_Data!D983,0,(-2018+'Summary P&amp;L'!$D$6)*12+'Summary P&amp;L'!$D$1-1):OFFSET(IS_Data!D983,0,(-2018+'Summary P&amp;L'!$D$6)*12+'Summary P&amp;L'!$D$2-1))</f>
        <v>0</v>
      </c>
      <c r="E983">
        <f ca="1">SUM(OFFSET(IS_Data!D983,0,(-2018+'Summary P&amp;L'!$D$6-1)*12+'Summary P&amp;L'!$D$1-1):OFFSET(IS_Data!D983,0,(-2018+'Summary P&amp;L'!$D$6-1)*12+'Summary P&amp;L'!$D$2-1))</f>
        <v>0</v>
      </c>
      <c r="F983" s="91" t="str">
        <f>IFERROR(IF(VLOOKUP(IS_Data!B983,'Summary P&amp;L'!$Q$9:$S$15,3,FALSE)="Yes",IS_Data!B983,"No"),"No")</f>
        <v>No</v>
      </c>
    </row>
    <row r="984" spans="1:6" x14ac:dyDescent="0.5">
      <c r="A984">
        <f>+IS_Data!C984</f>
        <v>0</v>
      </c>
      <c r="B984" s="91" t="str">
        <f>IF(F984="No","",IF('Summary P&amp;L'!$F$4="Libs Rollup","Libs Rollup",F984))</f>
        <v/>
      </c>
      <c r="C984">
        <f>+IS_Data!A984</f>
        <v>0</v>
      </c>
      <c r="D984">
        <f ca="1">SUM(OFFSET(IS_Data!D984,0,(-2018+'Summary P&amp;L'!$D$6)*12+'Summary P&amp;L'!$D$1-1):OFFSET(IS_Data!D984,0,(-2018+'Summary P&amp;L'!$D$6)*12+'Summary P&amp;L'!$D$2-1))</f>
        <v>0</v>
      </c>
      <c r="E984">
        <f ca="1">SUM(OFFSET(IS_Data!D984,0,(-2018+'Summary P&amp;L'!$D$6-1)*12+'Summary P&amp;L'!$D$1-1):OFFSET(IS_Data!D984,0,(-2018+'Summary P&amp;L'!$D$6-1)*12+'Summary P&amp;L'!$D$2-1))</f>
        <v>0</v>
      </c>
      <c r="F984" s="91" t="str">
        <f>IFERROR(IF(VLOOKUP(IS_Data!B984,'Summary P&amp;L'!$Q$9:$S$15,3,FALSE)="Yes",IS_Data!B984,"No"),"No")</f>
        <v>No</v>
      </c>
    </row>
    <row r="985" spans="1:6" x14ac:dyDescent="0.5">
      <c r="A985">
        <f>+IS_Data!C985</f>
        <v>0</v>
      </c>
      <c r="B985" s="91" t="str">
        <f>IF(F985="No","",IF('Summary P&amp;L'!$F$4="Libs Rollup","Libs Rollup",F985))</f>
        <v/>
      </c>
      <c r="C985">
        <f>+IS_Data!A985</f>
        <v>0</v>
      </c>
      <c r="D985">
        <f ca="1">SUM(OFFSET(IS_Data!D985,0,(-2018+'Summary P&amp;L'!$D$6)*12+'Summary P&amp;L'!$D$1-1):OFFSET(IS_Data!D985,0,(-2018+'Summary P&amp;L'!$D$6)*12+'Summary P&amp;L'!$D$2-1))</f>
        <v>0</v>
      </c>
      <c r="E985">
        <f ca="1">SUM(OFFSET(IS_Data!D985,0,(-2018+'Summary P&amp;L'!$D$6-1)*12+'Summary P&amp;L'!$D$1-1):OFFSET(IS_Data!D985,0,(-2018+'Summary P&amp;L'!$D$6-1)*12+'Summary P&amp;L'!$D$2-1))</f>
        <v>0</v>
      </c>
      <c r="F985" s="91" t="str">
        <f>IFERROR(IF(VLOOKUP(IS_Data!B985,'Summary P&amp;L'!$Q$9:$S$15,3,FALSE)="Yes",IS_Data!B985,"No"),"No")</f>
        <v>No</v>
      </c>
    </row>
    <row r="986" spans="1:6" x14ac:dyDescent="0.5">
      <c r="A986">
        <f>+IS_Data!C986</f>
        <v>0</v>
      </c>
      <c r="B986" s="91" t="str">
        <f>IF(F986="No","",IF('Summary P&amp;L'!$F$4="Libs Rollup","Libs Rollup",F986))</f>
        <v/>
      </c>
      <c r="C986">
        <f>+IS_Data!A986</f>
        <v>0</v>
      </c>
      <c r="D986">
        <f ca="1">SUM(OFFSET(IS_Data!D986,0,(-2018+'Summary P&amp;L'!$D$6)*12+'Summary P&amp;L'!$D$1-1):OFFSET(IS_Data!D986,0,(-2018+'Summary P&amp;L'!$D$6)*12+'Summary P&amp;L'!$D$2-1))</f>
        <v>0</v>
      </c>
      <c r="E986">
        <f ca="1">SUM(OFFSET(IS_Data!D986,0,(-2018+'Summary P&amp;L'!$D$6-1)*12+'Summary P&amp;L'!$D$1-1):OFFSET(IS_Data!D986,0,(-2018+'Summary P&amp;L'!$D$6-1)*12+'Summary P&amp;L'!$D$2-1))</f>
        <v>0</v>
      </c>
      <c r="F986" s="91" t="str">
        <f>IFERROR(IF(VLOOKUP(IS_Data!B986,'Summary P&amp;L'!$Q$9:$S$15,3,FALSE)="Yes",IS_Data!B986,"No"),"No")</f>
        <v>No</v>
      </c>
    </row>
    <row r="987" spans="1:6" x14ac:dyDescent="0.5">
      <c r="A987">
        <f>+IS_Data!C987</f>
        <v>0</v>
      </c>
      <c r="B987" s="91" t="str">
        <f>IF(F987="No","",IF('Summary P&amp;L'!$F$4="Libs Rollup","Libs Rollup",F987))</f>
        <v/>
      </c>
      <c r="C987">
        <f>+IS_Data!A987</f>
        <v>0</v>
      </c>
      <c r="D987">
        <f ca="1">SUM(OFFSET(IS_Data!D987,0,(-2018+'Summary P&amp;L'!$D$6)*12+'Summary P&amp;L'!$D$1-1):OFFSET(IS_Data!D987,0,(-2018+'Summary P&amp;L'!$D$6)*12+'Summary P&amp;L'!$D$2-1))</f>
        <v>0</v>
      </c>
      <c r="E987">
        <f ca="1">SUM(OFFSET(IS_Data!D987,0,(-2018+'Summary P&amp;L'!$D$6-1)*12+'Summary P&amp;L'!$D$1-1):OFFSET(IS_Data!D987,0,(-2018+'Summary P&amp;L'!$D$6-1)*12+'Summary P&amp;L'!$D$2-1))</f>
        <v>0</v>
      </c>
      <c r="F987" s="91" t="str">
        <f>IFERROR(IF(VLOOKUP(IS_Data!B987,'Summary P&amp;L'!$Q$9:$S$15,3,FALSE)="Yes",IS_Data!B987,"No"),"No")</f>
        <v>No</v>
      </c>
    </row>
    <row r="988" spans="1:6" x14ac:dyDescent="0.5">
      <c r="A988">
        <f>+IS_Data!C988</f>
        <v>0</v>
      </c>
      <c r="B988" s="91" t="str">
        <f>IF(F988="No","",IF('Summary P&amp;L'!$F$4="Libs Rollup","Libs Rollup",F988))</f>
        <v/>
      </c>
      <c r="C988">
        <f>+IS_Data!A988</f>
        <v>0</v>
      </c>
      <c r="D988">
        <f ca="1">SUM(OFFSET(IS_Data!D988,0,(-2018+'Summary P&amp;L'!$D$6)*12+'Summary P&amp;L'!$D$1-1):OFFSET(IS_Data!D988,0,(-2018+'Summary P&amp;L'!$D$6)*12+'Summary P&amp;L'!$D$2-1))</f>
        <v>0</v>
      </c>
      <c r="E988">
        <f ca="1">SUM(OFFSET(IS_Data!D988,0,(-2018+'Summary P&amp;L'!$D$6-1)*12+'Summary P&amp;L'!$D$1-1):OFFSET(IS_Data!D988,0,(-2018+'Summary P&amp;L'!$D$6-1)*12+'Summary P&amp;L'!$D$2-1))</f>
        <v>0</v>
      </c>
      <c r="F988" s="91" t="str">
        <f>IFERROR(IF(VLOOKUP(IS_Data!B988,'Summary P&amp;L'!$Q$9:$S$15,3,FALSE)="Yes",IS_Data!B988,"No"),"No")</f>
        <v>No</v>
      </c>
    </row>
    <row r="989" spans="1:6" x14ac:dyDescent="0.5">
      <c r="A989">
        <f>+IS_Data!C989</f>
        <v>0</v>
      </c>
      <c r="B989" s="91" t="str">
        <f>IF(F989="No","",IF('Summary P&amp;L'!$F$4="Libs Rollup","Libs Rollup",F989))</f>
        <v/>
      </c>
      <c r="C989">
        <f>+IS_Data!A989</f>
        <v>0</v>
      </c>
      <c r="D989">
        <f ca="1">SUM(OFFSET(IS_Data!D989,0,(-2018+'Summary P&amp;L'!$D$6)*12+'Summary P&amp;L'!$D$1-1):OFFSET(IS_Data!D989,0,(-2018+'Summary P&amp;L'!$D$6)*12+'Summary P&amp;L'!$D$2-1))</f>
        <v>0</v>
      </c>
      <c r="E989">
        <f ca="1">SUM(OFFSET(IS_Data!D989,0,(-2018+'Summary P&amp;L'!$D$6-1)*12+'Summary P&amp;L'!$D$1-1):OFFSET(IS_Data!D989,0,(-2018+'Summary P&amp;L'!$D$6-1)*12+'Summary P&amp;L'!$D$2-1))</f>
        <v>0</v>
      </c>
      <c r="F989" s="91" t="str">
        <f>IFERROR(IF(VLOOKUP(IS_Data!B989,'Summary P&amp;L'!$Q$9:$S$15,3,FALSE)="Yes",IS_Data!B989,"No"),"No")</f>
        <v>No</v>
      </c>
    </row>
    <row r="990" spans="1:6" x14ac:dyDescent="0.5">
      <c r="A990">
        <f>+IS_Data!C990</f>
        <v>0</v>
      </c>
      <c r="B990" s="91" t="str">
        <f>IF(F990="No","",IF('Summary P&amp;L'!$F$4="Libs Rollup","Libs Rollup",F990))</f>
        <v/>
      </c>
      <c r="C990">
        <f>+IS_Data!A990</f>
        <v>0</v>
      </c>
      <c r="D990">
        <f ca="1">SUM(OFFSET(IS_Data!D990,0,(-2018+'Summary P&amp;L'!$D$6)*12+'Summary P&amp;L'!$D$1-1):OFFSET(IS_Data!D990,0,(-2018+'Summary P&amp;L'!$D$6)*12+'Summary P&amp;L'!$D$2-1))</f>
        <v>0</v>
      </c>
      <c r="E990">
        <f ca="1">SUM(OFFSET(IS_Data!D990,0,(-2018+'Summary P&amp;L'!$D$6-1)*12+'Summary P&amp;L'!$D$1-1):OFFSET(IS_Data!D990,0,(-2018+'Summary P&amp;L'!$D$6-1)*12+'Summary P&amp;L'!$D$2-1))</f>
        <v>0</v>
      </c>
      <c r="F990" s="91" t="str">
        <f>IFERROR(IF(VLOOKUP(IS_Data!B990,'Summary P&amp;L'!$Q$9:$S$15,3,FALSE)="Yes",IS_Data!B990,"No"),"No")</f>
        <v>No</v>
      </c>
    </row>
    <row r="991" spans="1:6" x14ac:dyDescent="0.5">
      <c r="A991">
        <f>+IS_Data!C991</f>
        <v>0</v>
      </c>
      <c r="B991" s="91" t="str">
        <f>IF(F991="No","",IF('Summary P&amp;L'!$F$4="Libs Rollup","Libs Rollup",F991))</f>
        <v/>
      </c>
      <c r="C991">
        <f>+IS_Data!A991</f>
        <v>0</v>
      </c>
      <c r="D991">
        <f ca="1">SUM(OFFSET(IS_Data!D991,0,(-2018+'Summary P&amp;L'!$D$6)*12+'Summary P&amp;L'!$D$1-1):OFFSET(IS_Data!D991,0,(-2018+'Summary P&amp;L'!$D$6)*12+'Summary P&amp;L'!$D$2-1))</f>
        <v>0</v>
      </c>
      <c r="E991">
        <f ca="1">SUM(OFFSET(IS_Data!D991,0,(-2018+'Summary P&amp;L'!$D$6-1)*12+'Summary P&amp;L'!$D$1-1):OFFSET(IS_Data!D991,0,(-2018+'Summary P&amp;L'!$D$6-1)*12+'Summary P&amp;L'!$D$2-1))</f>
        <v>0</v>
      </c>
      <c r="F991" s="91" t="str">
        <f>IFERROR(IF(VLOOKUP(IS_Data!B991,'Summary P&amp;L'!$Q$9:$S$15,3,FALSE)="Yes",IS_Data!B991,"No"),"No")</f>
        <v>No</v>
      </c>
    </row>
    <row r="992" spans="1:6" x14ac:dyDescent="0.5">
      <c r="A992">
        <f>+IS_Data!C992</f>
        <v>0</v>
      </c>
      <c r="B992" s="91" t="str">
        <f>IF(F992="No","",IF('Summary P&amp;L'!$F$4="Libs Rollup","Libs Rollup",F992))</f>
        <v/>
      </c>
      <c r="C992">
        <f>+IS_Data!A992</f>
        <v>0</v>
      </c>
      <c r="D992">
        <f ca="1">SUM(OFFSET(IS_Data!D992,0,(-2018+'Summary P&amp;L'!$D$6)*12+'Summary P&amp;L'!$D$1-1):OFFSET(IS_Data!D992,0,(-2018+'Summary P&amp;L'!$D$6)*12+'Summary P&amp;L'!$D$2-1))</f>
        <v>0</v>
      </c>
      <c r="E992">
        <f ca="1">SUM(OFFSET(IS_Data!D992,0,(-2018+'Summary P&amp;L'!$D$6-1)*12+'Summary P&amp;L'!$D$1-1):OFFSET(IS_Data!D992,0,(-2018+'Summary P&amp;L'!$D$6-1)*12+'Summary P&amp;L'!$D$2-1))</f>
        <v>0</v>
      </c>
      <c r="F992" s="91" t="str">
        <f>IFERROR(IF(VLOOKUP(IS_Data!B992,'Summary P&amp;L'!$Q$9:$S$15,3,FALSE)="Yes",IS_Data!B992,"No"),"No")</f>
        <v>No</v>
      </c>
    </row>
    <row r="993" spans="1:6" x14ac:dyDescent="0.5">
      <c r="A993">
        <f>+IS_Data!C993</f>
        <v>0</v>
      </c>
      <c r="B993" s="91" t="str">
        <f>IF(F993="No","",IF('Summary P&amp;L'!$F$4="Libs Rollup","Libs Rollup",F993))</f>
        <v/>
      </c>
      <c r="C993">
        <f>+IS_Data!A993</f>
        <v>0</v>
      </c>
      <c r="D993">
        <f ca="1">SUM(OFFSET(IS_Data!D993,0,(-2018+'Summary P&amp;L'!$D$6)*12+'Summary P&amp;L'!$D$1-1):OFFSET(IS_Data!D993,0,(-2018+'Summary P&amp;L'!$D$6)*12+'Summary P&amp;L'!$D$2-1))</f>
        <v>0</v>
      </c>
      <c r="E993">
        <f ca="1">SUM(OFFSET(IS_Data!D993,0,(-2018+'Summary P&amp;L'!$D$6-1)*12+'Summary P&amp;L'!$D$1-1):OFFSET(IS_Data!D993,0,(-2018+'Summary P&amp;L'!$D$6-1)*12+'Summary P&amp;L'!$D$2-1))</f>
        <v>0</v>
      </c>
      <c r="F993" s="91" t="str">
        <f>IFERROR(IF(VLOOKUP(IS_Data!B993,'Summary P&amp;L'!$Q$9:$S$15,3,FALSE)="Yes",IS_Data!B993,"No"),"No")</f>
        <v>No</v>
      </c>
    </row>
    <row r="994" spans="1:6" x14ac:dyDescent="0.5">
      <c r="A994">
        <f>+IS_Data!C994</f>
        <v>0</v>
      </c>
      <c r="B994" s="91" t="str">
        <f>IF(F994="No","",IF('Summary P&amp;L'!$F$4="Libs Rollup","Libs Rollup",F994))</f>
        <v/>
      </c>
      <c r="C994">
        <f>+IS_Data!A994</f>
        <v>0</v>
      </c>
      <c r="D994">
        <f ca="1">SUM(OFFSET(IS_Data!D994,0,(-2018+'Summary P&amp;L'!$D$6)*12+'Summary P&amp;L'!$D$1-1):OFFSET(IS_Data!D994,0,(-2018+'Summary P&amp;L'!$D$6)*12+'Summary P&amp;L'!$D$2-1))</f>
        <v>0</v>
      </c>
      <c r="E994">
        <f ca="1">SUM(OFFSET(IS_Data!D994,0,(-2018+'Summary P&amp;L'!$D$6-1)*12+'Summary P&amp;L'!$D$1-1):OFFSET(IS_Data!D994,0,(-2018+'Summary P&amp;L'!$D$6-1)*12+'Summary P&amp;L'!$D$2-1))</f>
        <v>0</v>
      </c>
      <c r="F994" s="91" t="str">
        <f>IFERROR(IF(VLOOKUP(IS_Data!B994,'Summary P&amp;L'!$Q$9:$S$15,3,FALSE)="Yes",IS_Data!B994,"No"),"No")</f>
        <v>No</v>
      </c>
    </row>
    <row r="995" spans="1:6" x14ac:dyDescent="0.5">
      <c r="A995">
        <f>+IS_Data!C995</f>
        <v>0</v>
      </c>
      <c r="B995" s="91" t="str">
        <f>IF(F995="No","",IF('Summary P&amp;L'!$F$4="Libs Rollup","Libs Rollup",F995))</f>
        <v/>
      </c>
      <c r="C995">
        <f>+IS_Data!A995</f>
        <v>0</v>
      </c>
      <c r="D995">
        <f ca="1">SUM(OFFSET(IS_Data!D995,0,(-2018+'Summary P&amp;L'!$D$6)*12+'Summary P&amp;L'!$D$1-1):OFFSET(IS_Data!D995,0,(-2018+'Summary P&amp;L'!$D$6)*12+'Summary P&amp;L'!$D$2-1))</f>
        <v>0</v>
      </c>
      <c r="E995">
        <f ca="1">SUM(OFFSET(IS_Data!D995,0,(-2018+'Summary P&amp;L'!$D$6-1)*12+'Summary P&amp;L'!$D$1-1):OFFSET(IS_Data!D995,0,(-2018+'Summary P&amp;L'!$D$6-1)*12+'Summary P&amp;L'!$D$2-1))</f>
        <v>0</v>
      </c>
      <c r="F995" s="91" t="str">
        <f>IFERROR(IF(VLOOKUP(IS_Data!B995,'Summary P&amp;L'!$Q$9:$S$15,3,FALSE)="Yes",IS_Data!B995,"No"),"No")</f>
        <v>No</v>
      </c>
    </row>
    <row r="996" spans="1:6" x14ac:dyDescent="0.5">
      <c r="A996">
        <f>+IS_Data!C996</f>
        <v>0</v>
      </c>
      <c r="B996" s="91" t="str">
        <f>IF(F996="No","",IF('Summary P&amp;L'!$F$4="Libs Rollup","Libs Rollup",F996))</f>
        <v/>
      </c>
      <c r="C996">
        <f>+IS_Data!A996</f>
        <v>0</v>
      </c>
      <c r="D996">
        <f ca="1">SUM(OFFSET(IS_Data!D996,0,(-2018+'Summary P&amp;L'!$D$6)*12+'Summary P&amp;L'!$D$1-1):OFFSET(IS_Data!D996,0,(-2018+'Summary P&amp;L'!$D$6)*12+'Summary P&amp;L'!$D$2-1))</f>
        <v>0</v>
      </c>
      <c r="E996">
        <f ca="1">SUM(OFFSET(IS_Data!D996,0,(-2018+'Summary P&amp;L'!$D$6-1)*12+'Summary P&amp;L'!$D$1-1):OFFSET(IS_Data!D996,0,(-2018+'Summary P&amp;L'!$D$6-1)*12+'Summary P&amp;L'!$D$2-1))</f>
        <v>0</v>
      </c>
      <c r="F996" s="91" t="str">
        <f>IFERROR(IF(VLOOKUP(IS_Data!B996,'Summary P&amp;L'!$Q$9:$S$15,3,FALSE)="Yes",IS_Data!B996,"No"),"No")</f>
        <v>No</v>
      </c>
    </row>
    <row r="997" spans="1:6" x14ac:dyDescent="0.5">
      <c r="A997">
        <f>+IS_Data!C997</f>
        <v>0</v>
      </c>
      <c r="B997" s="91" t="str">
        <f>IF(F997="No","",IF('Summary P&amp;L'!$F$4="Libs Rollup","Libs Rollup",F997))</f>
        <v/>
      </c>
      <c r="C997">
        <f>+IS_Data!A997</f>
        <v>0</v>
      </c>
      <c r="D997">
        <f ca="1">SUM(OFFSET(IS_Data!D997,0,(-2018+'Summary P&amp;L'!$D$6)*12+'Summary P&amp;L'!$D$1-1):OFFSET(IS_Data!D997,0,(-2018+'Summary P&amp;L'!$D$6)*12+'Summary P&amp;L'!$D$2-1))</f>
        <v>0</v>
      </c>
      <c r="E997">
        <f ca="1">SUM(OFFSET(IS_Data!D997,0,(-2018+'Summary P&amp;L'!$D$6-1)*12+'Summary P&amp;L'!$D$1-1):OFFSET(IS_Data!D997,0,(-2018+'Summary P&amp;L'!$D$6-1)*12+'Summary P&amp;L'!$D$2-1))</f>
        <v>0</v>
      </c>
      <c r="F997" s="91" t="str">
        <f>IFERROR(IF(VLOOKUP(IS_Data!B997,'Summary P&amp;L'!$Q$9:$S$15,3,FALSE)="Yes",IS_Data!B997,"No"),"No")</f>
        <v>No</v>
      </c>
    </row>
    <row r="998" spans="1:6" x14ac:dyDescent="0.5">
      <c r="A998">
        <f>+IS_Data!C998</f>
        <v>0</v>
      </c>
      <c r="B998" s="91" t="str">
        <f>IF(F998="No","",IF('Summary P&amp;L'!$F$4="Libs Rollup","Libs Rollup",F998))</f>
        <v/>
      </c>
      <c r="C998">
        <f>+IS_Data!A998</f>
        <v>0</v>
      </c>
      <c r="D998">
        <f ca="1">SUM(OFFSET(IS_Data!D998,0,(-2018+'Summary P&amp;L'!$D$6)*12+'Summary P&amp;L'!$D$1-1):OFFSET(IS_Data!D998,0,(-2018+'Summary P&amp;L'!$D$6)*12+'Summary P&amp;L'!$D$2-1))</f>
        <v>0</v>
      </c>
      <c r="E998">
        <f ca="1">SUM(OFFSET(IS_Data!D998,0,(-2018+'Summary P&amp;L'!$D$6-1)*12+'Summary P&amp;L'!$D$1-1):OFFSET(IS_Data!D998,0,(-2018+'Summary P&amp;L'!$D$6-1)*12+'Summary P&amp;L'!$D$2-1))</f>
        <v>0</v>
      </c>
      <c r="F998" s="91" t="str">
        <f>IFERROR(IF(VLOOKUP(IS_Data!B998,'Summary P&amp;L'!$Q$9:$S$15,3,FALSE)="Yes",IS_Data!B998,"No"),"No")</f>
        <v>No</v>
      </c>
    </row>
    <row r="999" spans="1:6" x14ac:dyDescent="0.5">
      <c r="A999">
        <f>+IS_Data!C999</f>
        <v>0</v>
      </c>
      <c r="B999" s="91" t="str">
        <f>IF(F999="No","",IF('Summary P&amp;L'!$F$4="Libs Rollup","Libs Rollup",F999))</f>
        <v/>
      </c>
      <c r="C999">
        <f>+IS_Data!A999</f>
        <v>0</v>
      </c>
      <c r="D999">
        <f ca="1">SUM(OFFSET(IS_Data!D999,0,(-2018+'Summary P&amp;L'!$D$6)*12+'Summary P&amp;L'!$D$1-1):OFFSET(IS_Data!D999,0,(-2018+'Summary P&amp;L'!$D$6)*12+'Summary P&amp;L'!$D$2-1))</f>
        <v>0</v>
      </c>
      <c r="E999">
        <f ca="1">SUM(OFFSET(IS_Data!D999,0,(-2018+'Summary P&amp;L'!$D$6-1)*12+'Summary P&amp;L'!$D$1-1):OFFSET(IS_Data!D999,0,(-2018+'Summary P&amp;L'!$D$6-1)*12+'Summary P&amp;L'!$D$2-1))</f>
        <v>0</v>
      </c>
      <c r="F999" s="91" t="str">
        <f>IFERROR(IF(VLOOKUP(IS_Data!B999,'Summary P&amp;L'!$Q$9:$S$15,3,FALSE)="Yes",IS_Data!B999,"No"),"No")</f>
        <v>No</v>
      </c>
    </row>
    <row r="1000" spans="1:6" x14ac:dyDescent="0.5">
      <c r="A1000">
        <f>+IS_Data!C1000</f>
        <v>0</v>
      </c>
      <c r="B1000" s="91" t="str">
        <f>IF(F1000="No","",IF('Summary P&amp;L'!$F$4="Libs Rollup","Libs Rollup",F1000))</f>
        <v/>
      </c>
      <c r="C1000">
        <f>+IS_Data!A1000</f>
        <v>0</v>
      </c>
      <c r="D1000">
        <f ca="1">SUM(OFFSET(IS_Data!D1000,0,(-2018+'Summary P&amp;L'!$D$6)*12+'Summary P&amp;L'!$D$1-1):OFFSET(IS_Data!D1000,0,(-2018+'Summary P&amp;L'!$D$6)*12+'Summary P&amp;L'!$D$2-1))</f>
        <v>0</v>
      </c>
      <c r="E1000">
        <f ca="1">SUM(OFFSET(IS_Data!D1000,0,(-2018+'Summary P&amp;L'!$D$6-1)*12+'Summary P&amp;L'!$D$1-1):OFFSET(IS_Data!D1000,0,(-2018+'Summary P&amp;L'!$D$6-1)*12+'Summary P&amp;L'!$D$2-1))</f>
        <v>0</v>
      </c>
      <c r="F1000" s="91" t="str">
        <f>IFERROR(IF(VLOOKUP(IS_Data!B1000,'Summary P&amp;L'!$Q$9:$S$15,3,FALSE)="Yes",IS_Data!B1000,"No"),"No")</f>
        <v>No</v>
      </c>
    </row>
    <row r="1001" spans="1:6" x14ac:dyDescent="0.5">
      <c r="A1001">
        <f>+IS_Data!C1001</f>
        <v>0</v>
      </c>
      <c r="B1001" s="91" t="str">
        <f>IF(F1001="No","",IF('Summary P&amp;L'!$F$4="Libs Rollup","Libs Rollup",F1001))</f>
        <v/>
      </c>
      <c r="C1001">
        <f>+IS_Data!A1001</f>
        <v>0</v>
      </c>
      <c r="D1001">
        <f ca="1">SUM(OFFSET(IS_Data!D1001,0,(-2018+'Summary P&amp;L'!$D$6)*12+'Summary P&amp;L'!$D$1-1):OFFSET(IS_Data!D1001,0,(-2018+'Summary P&amp;L'!$D$6)*12+'Summary P&amp;L'!$D$2-1))</f>
        <v>0</v>
      </c>
      <c r="E1001">
        <f ca="1">SUM(OFFSET(IS_Data!D1001,0,(-2018+'Summary P&amp;L'!$D$6-1)*12+'Summary P&amp;L'!$D$1-1):OFFSET(IS_Data!D1001,0,(-2018+'Summary P&amp;L'!$D$6-1)*12+'Summary P&amp;L'!$D$2-1))</f>
        <v>0</v>
      </c>
      <c r="F1001" s="91" t="str">
        <f>IFERROR(IF(VLOOKUP(IS_Data!B1001,'Summary P&amp;L'!$Q$9:$S$15,3,FALSE)="Yes",IS_Data!B1001,"No"),"No")</f>
        <v>No</v>
      </c>
    </row>
    <row r="1002" spans="1:6" x14ac:dyDescent="0.5">
      <c r="A1002">
        <f>+IS_Data!C1002</f>
        <v>0</v>
      </c>
      <c r="B1002" s="91" t="str">
        <f>IF(F1002="No","",IF('Summary P&amp;L'!$F$4="Libs Rollup","Libs Rollup",F1002))</f>
        <v/>
      </c>
      <c r="C1002">
        <f>+IS_Data!A1002</f>
        <v>0</v>
      </c>
      <c r="D1002">
        <f ca="1">SUM(OFFSET(IS_Data!D1002,0,(-2018+'Summary P&amp;L'!$D$6)*12+'Summary P&amp;L'!$D$1-1):OFFSET(IS_Data!D1002,0,(-2018+'Summary P&amp;L'!$D$6)*12+'Summary P&amp;L'!$D$2-1))</f>
        <v>0</v>
      </c>
      <c r="E1002">
        <f ca="1">SUM(OFFSET(IS_Data!D1002,0,(-2018+'Summary P&amp;L'!$D$6-1)*12+'Summary P&amp;L'!$D$1-1):OFFSET(IS_Data!D1002,0,(-2018+'Summary P&amp;L'!$D$6-1)*12+'Summary P&amp;L'!$D$2-1))</f>
        <v>0</v>
      </c>
      <c r="F1002" s="91" t="str">
        <f>IFERROR(IF(VLOOKUP(IS_Data!B1002,'Summary P&amp;L'!$Q$9:$S$15,3,FALSE)="Yes",IS_Data!B1002,"No"),"No")</f>
        <v>No</v>
      </c>
    </row>
    <row r="1003" spans="1:6" x14ac:dyDescent="0.5">
      <c r="A1003">
        <f>+IS_Data!C1003</f>
        <v>0</v>
      </c>
      <c r="B1003" s="91" t="str">
        <f>IF(F1003="No","",IF('Summary P&amp;L'!$F$4="Libs Rollup","Libs Rollup",F1003))</f>
        <v/>
      </c>
      <c r="C1003">
        <f>+IS_Data!A1003</f>
        <v>0</v>
      </c>
      <c r="D1003">
        <f ca="1">SUM(OFFSET(IS_Data!D1003,0,(-2018+'Summary P&amp;L'!$D$6)*12+'Summary P&amp;L'!$D$1-1):OFFSET(IS_Data!D1003,0,(-2018+'Summary P&amp;L'!$D$6)*12+'Summary P&amp;L'!$D$2-1))</f>
        <v>0</v>
      </c>
      <c r="E1003">
        <f ca="1">SUM(OFFSET(IS_Data!D1003,0,(-2018+'Summary P&amp;L'!$D$6-1)*12+'Summary P&amp;L'!$D$1-1):OFFSET(IS_Data!D1003,0,(-2018+'Summary P&amp;L'!$D$6-1)*12+'Summary P&amp;L'!$D$2-1))</f>
        <v>0</v>
      </c>
      <c r="F1003" s="91" t="str">
        <f>IFERROR(IF(VLOOKUP(IS_Data!B1003,'Summary P&amp;L'!$Q$9:$S$15,3,FALSE)="Yes",IS_Data!B1003,"No"),"No")</f>
        <v>No</v>
      </c>
    </row>
    <row r="1004" spans="1:6" x14ac:dyDescent="0.5">
      <c r="A1004">
        <f>+IS_Data!C1004</f>
        <v>0</v>
      </c>
      <c r="B1004" s="91" t="str">
        <f>IF(F1004="No","",IF('Summary P&amp;L'!$F$4="Libs Rollup","Libs Rollup",F1004))</f>
        <v/>
      </c>
      <c r="C1004">
        <f>+IS_Data!A1004</f>
        <v>0</v>
      </c>
      <c r="D1004">
        <f ca="1">SUM(OFFSET(IS_Data!D1004,0,(-2018+'Summary P&amp;L'!$D$6)*12+'Summary P&amp;L'!$D$1-1):OFFSET(IS_Data!D1004,0,(-2018+'Summary P&amp;L'!$D$6)*12+'Summary P&amp;L'!$D$2-1))</f>
        <v>0</v>
      </c>
      <c r="E1004">
        <f ca="1">SUM(OFFSET(IS_Data!D1004,0,(-2018+'Summary P&amp;L'!$D$6-1)*12+'Summary P&amp;L'!$D$1-1):OFFSET(IS_Data!D1004,0,(-2018+'Summary P&amp;L'!$D$6-1)*12+'Summary P&amp;L'!$D$2-1))</f>
        <v>0</v>
      </c>
      <c r="F1004" s="91" t="str">
        <f>IFERROR(IF(VLOOKUP(IS_Data!B1004,'Summary P&amp;L'!$Q$9:$S$15,3,FALSE)="Yes",IS_Data!B1004,"No"),"No")</f>
        <v>No</v>
      </c>
    </row>
    <row r="1005" spans="1:6" x14ac:dyDescent="0.5">
      <c r="A1005">
        <f>+IS_Data!C1005</f>
        <v>0</v>
      </c>
      <c r="B1005" s="91" t="str">
        <f>IF(F1005="No","",IF('Summary P&amp;L'!$F$4="Libs Rollup","Libs Rollup",F1005))</f>
        <v/>
      </c>
      <c r="C1005">
        <f>+IS_Data!A1005</f>
        <v>0</v>
      </c>
      <c r="D1005">
        <f ca="1">SUM(OFFSET(IS_Data!D1005,0,(-2018+'Summary P&amp;L'!$D$6)*12+'Summary P&amp;L'!$D$1-1):OFFSET(IS_Data!D1005,0,(-2018+'Summary P&amp;L'!$D$6)*12+'Summary P&amp;L'!$D$2-1))</f>
        <v>0</v>
      </c>
      <c r="E1005">
        <f ca="1">SUM(OFFSET(IS_Data!D1005,0,(-2018+'Summary P&amp;L'!$D$6-1)*12+'Summary P&amp;L'!$D$1-1):OFFSET(IS_Data!D1005,0,(-2018+'Summary P&amp;L'!$D$6-1)*12+'Summary P&amp;L'!$D$2-1))</f>
        <v>0</v>
      </c>
      <c r="F1005" s="91" t="str">
        <f>IFERROR(IF(VLOOKUP(IS_Data!B1005,'Summary P&amp;L'!$Q$9:$S$15,3,FALSE)="Yes",IS_Data!B1005,"No"),"No")</f>
        <v>No</v>
      </c>
    </row>
    <row r="1006" spans="1:6" x14ac:dyDescent="0.5">
      <c r="A1006">
        <f>+IS_Data!C1006</f>
        <v>0</v>
      </c>
      <c r="B1006" s="91" t="str">
        <f>IF(F1006="No","",IF('Summary P&amp;L'!$F$4="Libs Rollup","Libs Rollup",F1006))</f>
        <v/>
      </c>
      <c r="C1006">
        <f>+IS_Data!A1006</f>
        <v>0</v>
      </c>
      <c r="D1006">
        <f ca="1">SUM(OFFSET(IS_Data!D1006,0,(-2018+'Summary P&amp;L'!$D$6)*12+'Summary P&amp;L'!$D$1-1):OFFSET(IS_Data!D1006,0,(-2018+'Summary P&amp;L'!$D$6)*12+'Summary P&amp;L'!$D$2-1))</f>
        <v>0</v>
      </c>
      <c r="E1006">
        <f ca="1">SUM(OFFSET(IS_Data!D1006,0,(-2018+'Summary P&amp;L'!$D$6-1)*12+'Summary P&amp;L'!$D$1-1):OFFSET(IS_Data!D1006,0,(-2018+'Summary P&amp;L'!$D$6-1)*12+'Summary P&amp;L'!$D$2-1))</f>
        <v>0</v>
      </c>
      <c r="F1006" s="91" t="str">
        <f>IFERROR(IF(VLOOKUP(IS_Data!B1006,'Summary P&amp;L'!$Q$9:$S$15,3,FALSE)="Yes",IS_Data!B1006,"No"),"No")</f>
        <v>No</v>
      </c>
    </row>
    <row r="1007" spans="1:6" x14ac:dyDescent="0.5">
      <c r="A1007">
        <f>+IS_Data!C1007</f>
        <v>0</v>
      </c>
      <c r="B1007" s="91" t="str">
        <f>IF(F1007="No","",IF('Summary P&amp;L'!$F$4="Libs Rollup","Libs Rollup",F1007))</f>
        <v/>
      </c>
      <c r="C1007">
        <f>+IS_Data!A1007</f>
        <v>0</v>
      </c>
      <c r="D1007">
        <f ca="1">SUM(OFFSET(IS_Data!D1007,0,(-2018+'Summary P&amp;L'!$D$6)*12+'Summary P&amp;L'!$D$1-1):OFFSET(IS_Data!D1007,0,(-2018+'Summary P&amp;L'!$D$6)*12+'Summary P&amp;L'!$D$2-1))</f>
        <v>0</v>
      </c>
      <c r="E1007">
        <f ca="1">SUM(OFFSET(IS_Data!D1007,0,(-2018+'Summary P&amp;L'!$D$6-1)*12+'Summary P&amp;L'!$D$1-1):OFFSET(IS_Data!D1007,0,(-2018+'Summary P&amp;L'!$D$6-1)*12+'Summary P&amp;L'!$D$2-1))</f>
        <v>0</v>
      </c>
      <c r="F1007" s="91" t="str">
        <f>IFERROR(IF(VLOOKUP(IS_Data!B1007,'Summary P&amp;L'!$Q$9:$S$15,3,FALSE)="Yes",IS_Data!B1007,"No"),"No")</f>
        <v>No</v>
      </c>
    </row>
    <row r="1008" spans="1:6" x14ac:dyDescent="0.5">
      <c r="A1008">
        <f>+IS_Data!C1008</f>
        <v>0</v>
      </c>
      <c r="B1008" s="91" t="str">
        <f>IF(F1008="No","",IF('Summary P&amp;L'!$F$4="Libs Rollup","Libs Rollup",F1008))</f>
        <v/>
      </c>
      <c r="C1008">
        <f>+IS_Data!A1008</f>
        <v>0</v>
      </c>
      <c r="D1008">
        <f ca="1">SUM(OFFSET(IS_Data!D1008,0,(-2018+'Summary P&amp;L'!$D$6)*12+'Summary P&amp;L'!$D$1-1):OFFSET(IS_Data!D1008,0,(-2018+'Summary P&amp;L'!$D$6)*12+'Summary P&amp;L'!$D$2-1))</f>
        <v>0</v>
      </c>
      <c r="E1008">
        <f ca="1">SUM(OFFSET(IS_Data!D1008,0,(-2018+'Summary P&amp;L'!$D$6-1)*12+'Summary P&amp;L'!$D$1-1):OFFSET(IS_Data!D1008,0,(-2018+'Summary P&amp;L'!$D$6-1)*12+'Summary P&amp;L'!$D$2-1))</f>
        <v>0</v>
      </c>
      <c r="F1008" s="91" t="str">
        <f>IFERROR(IF(VLOOKUP(IS_Data!B1008,'Summary P&amp;L'!$Q$9:$S$15,3,FALSE)="Yes",IS_Data!B1008,"No"),"No")</f>
        <v>No</v>
      </c>
    </row>
    <row r="1009" spans="1:6" x14ac:dyDescent="0.5">
      <c r="A1009">
        <f>+IS_Data!C1009</f>
        <v>0</v>
      </c>
      <c r="B1009" s="91" t="str">
        <f>IF(F1009="No","",IF('Summary P&amp;L'!$F$4="Libs Rollup","Libs Rollup",F1009))</f>
        <v/>
      </c>
      <c r="C1009">
        <f>+IS_Data!A1009</f>
        <v>0</v>
      </c>
      <c r="D1009">
        <f ca="1">SUM(OFFSET(IS_Data!D1009,0,(-2018+'Summary P&amp;L'!$D$6)*12+'Summary P&amp;L'!$D$1-1):OFFSET(IS_Data!D1009,0,(-2018+'Summary P&amp;L'!$D$6)*12+'Summary P&amp;L'!$D$2-1))</f>
        <v>0</v>
      </c>
      <c r="E1009">
        <f ca="1">SUM(OFFSET(IS_Data!D1009,0,(-2018+'Summary P&amp;L'!$D$6-1)*12+'Summary P&amp;L'!$D$1-1):OFFSET(IS_Data!D1009,0,(-2018+'Summary P&amp;L'!$D$6-1)*12+'Summary P&amp;L'!$D$2-1))</f>
        <v>0</v>
      </c>
      <c r="F1009" s="91" t="str">
        <f>IFERROR(IF(VLOOKUP(IS_Data!B1009,'Summary P&amp;L'!$Q$9:$S$15,3,FALSE)="Yes",IS_Data!B1009,"No"),"No")</f>
        <v>No</v>
      </c>
    </row>
    <row r="1010" spans="1:6" x14ac:dyDescent="0.5">
      <c r="A1010">
        <f>+IS_Data!C1010</f>
        <v>0</v>
      </c>
      <c r="B1010" s="91" t="str">
        <f>IF(F1010="No","",IF('Summary P&amp;L'!$F$4="Libs Rollup","Libs Rollup",F1010))</f>
        <v/>
      </c>
      <c r="C1010">
        <f>+IS_Data!A1010</f>
        <v>0</v>
      </c>
      <c r="D1010">
        <f ca="1">SUM(OFFSET(IS_Data!D1010,0,(-2018+'Summary P&amp;L'!$D$6)*12+'Summary P&amp;L'!$D$1-1):OFFSET(IS_Data!D1010,0,(-2018+'Summary P&amp;L'!$D$6)*12+'Summary P&amp;L'!$D$2-1))</f>
        <v>0</v>
      </c>
      <c r="E1010">
        <f ca="1">SUM(OFFSET(IS_Data!D1010,0,(-2018+'Summary P&amp;L'!$D$6-1)*12+'Summary P&amp;L'!$D$1-1):OFFSET(IS_Data!D1010,0,(-2018+'Summary P&amp;L'!$D$6-1)*12+'Summary P&amp;L'!$D$2-1))</f>
        <v>0</v>
      </c>
      <c r="F1010" s="91" t="str">
        <f>IFERROR(IF(VLOOKUP(IS_Data!B1010,'Summary P&amp;L'!$Q$9:$S$15,3,FALSE)="Yes",IS_Data!B1010,"No"),"No")</f>
        <v>No</v>
      </c>
    </row>
    <row r="1011" spans="1:6" x14ac:dyDescent="0.5">
      <c r="A1011">
        <f>+IS_Data!C1011</f>
        <v>0</v>
      </c>
      <c r="B1011" s="91" t="str">
        <f>IF(F1011="No","",IF('Summary P&amp;L'!$F$4="Libs Rollup","Libs Rollup",F1011))</f>
        <v/>
      </c>
      <c r="C1011">
        <f>+IS_Data!A1011</f>
        <v>0</v>
      </c>
      <c r="D1011">
        <f ca="1">SUM(OFFSET(IS_Data!D1011,0,(-2018+'Summary P&amp;L'!$D$6)*12+'Summary P&amp;L'!$D$1-1):OFFSET(IS_Data!D1011,0,(-2018+'Summary P&amp;L'!$D$6)*12+'Summary P&amp;L'!$D$2-1))</f>
        <v>0</v>
      </c>
      <c r="E1011">
        <f ca="1">SUM(OFFSET(IS_Data!D1011,0,(-2018+'Summary P&amp;L'!$D$6-1)*12+'Summary P&amp;L'!$D$1-1):OFFSET(IS_Data!D1011,0,(-2018+'Summary P&amp;L'!$D$6-1)*12+'Summary P&amp;L'!$D$2-1))</f>
        <v>0</v>
      </c>
      <c r="F1011" s="91" t="str">
        <f>IFERROR(IF(VLOOKUP(IS_Data!B1011,'Summary P&amp;L'!$Q$9:$S$15,3,FALSE)="Yes",IS_Data!B1011,"No"),"No")</f>
        <v>No</v>
      </c>
    </row>
    <row r="1012" spans="1:6" x14ac:dyDescent="0.5">
      <c r="A1012">
        <f>+IS_Data!C1012</f>
        <v>0</v>
      </c>
      <c r="B1012" s="91" t="str">
        <f>IF(F1012="No","",IF('Summary P&amp;L'!$F$4="Libs Rollup","Libs Rollup",F1012))</f>
        <v/>
      </c>
      <c r="C1012">
        <f>+IS_Data!A1012</f>
        <v>0</v>
      </c>
      <c r="D1012">
        <f ca="1">SUM(OFFSET(IS_Data!D1012,0,(-2018+'Summary P&amp;L'!$D$6)*12+'Summary P&amp;L'!$D$1-1):OFFSET(IS_Data!D1012,0,(-2018+'Summary P&amp;L'!$D$6)*12+'Summary P&amp;L'!$D$2-1))</f>
        <v>0</v>
      </c>
      <c r="E1012">
        <f ca="1">SUM(OFFSET(IS_Data!D1012,0,(-2018+'Summary P&amp;L'!$D$6-1)*12+'Summary P&amp;L'!$D$1-1):OFFSET(IS_Data!D1012,0,(-2018+'Summary P&amp;L'!$D$6-1)*12+'Summary P&amp;L'!$D$2-1))</f>
        <v>0</v>
      </c>
      <c r="F1012" s="91" t="str">
        <f>IFERROR(IF(VLOOKUP(IS_Data!B1012,'Summary P&amp;L'!$Q$9:$S$15,3,FALSE)="Yes",IS_Data!B1012,"No"),"No")</f>
        <v>No</v>
      </c>
    </row>
    <row r="1013" spans="1:6" x14ac:dyDescent="0.5">
      <c r="A1013">
        <f>+IS_Data!C1013</f>
        <v>0</v>
      </c>
      <c r="B1013" s="91" t="str">
        <f>IF(F1013="No","",IF('Summary P&amp;L'!$F$4="Libs Rollup","Libs Rollup",F1013))</f>
        <v/>
      </c>
      <c r="C1013">
        <f>+IS_Data!A1013</f>
        <v>0</v>
      </c>
      <c r="D1013">
        <f ca="1">SUM(OFFSET(IS_Data!D1013,0,(-2018+'Summary P&amp;L'!$D$6)*12+'Summary P&amp;L'!$D$1-1):OFFSET(IS_Data!D1013,0,(-2018+'Summary P&amp;L'!$D$6)*12+'Summary P&amp;L'!$D$2-1))</f>
        <v>0</v>
      </c>
      <c r="E1013">
        <f ca="1">SUM(OFFSET(IS_Data!D1013,0,(-2018+'Summary P&amp;L'!$D$6-1)*12+'Summary P&amp;L'!$D$1-1):OFFSET(IS_Data!D1013,0,(-2018+'Summary P&amp;L'!$D$6-1)*12+'Summary P&amp;L'!$D$2-1))</f>
        <v>0</v>
      </c>
      <c r="F1013" s="91" t="str">
        <f>IFERROR(IF(VLOOKUP(IS_Data!B1013,'Summary P&amp;L'!$Q$9:$S$15,3,FALSE)="Yes",IS_Data!B1013,"No"),"No")</f>
        <v>No</v>
      </c>
    </row>
    <row r="1014" spans="1:6" x14ac:dyDescent="0.5">
      <c r="A1014">
        <f>+IS_Data!C1014</f>
        <v>0</v>
      </c>
      <c r="B1014" s="91" t="str">
        <f>IF(F1014="No","",IF('Summary P&amp;L'!$F$4="Libs Rollup","Libs Rollup",F1014))</f>
        <v/>
      </c>
      <c r="C1014">
        <f>+IS_Data!A1014</f>
        <v>0</v>
      </c>
      <c r="D1014">
        <f ca="1">SUM(OFFSET(IS_Data!D1014,0,(-2018+'Summary P&amp;L'!$D$6)*12+'Summary P&amp;L'!$D$1-1):OFFSET(IS_Data!D1014,0,(-2018+'Summary P&amp;L'!$D$6)*12+'Summary P&amp;L'!$D$2-1))</f>
        <v>0</v>
      </c>
      <c r="E1014">
        <f ca="1">SUM(OFFSET(IS_Data!D1014,0,(-2018+'Summary P&amp;L'!$D$6-1)*12+'Summary P&amp;L'!$D$1-1):OFFSET(IS_Data!D1014,0,(-2018+'Summary P&amp;L'!$D$6-1)*12+'Summary P&amp;L'!$D$2-1))</f>
        <v>0</v>
      </c>
      <c r="F1014" s="91" t="str">
        <f>IFERROR(IF(VLOOKUP(IS_Data!B1014,'Summary P&amp;L'!$Q$9:$S$15,3,FALSE)="Yes",IS_Data!B1014,"No"),"No")</f>
        <v>No</v>
      </c>
    </row>
    <row r="1015" spans="1:6" x14ac:dyDescent="0.5">
      <c r="A1015">
        <f>+IS_Data!C1015</f>
        <v>0</v>
      </c>
      <c r="B1015" s="91" t="str">
        <f>IF(F1015="No","",IF('Summary P&amp;L'!$F$4="Libs Rollup","Libs Rollup",F1015))</f>
        <v/>
      </c>
      <c r="C1015">
        <f>+IS_Data!A1015</f>
        <v>0</v>
      </c>
      <c r="D1015">
        <f ca="1">SUM(OFFSET(IS_Data!D1015,0,(-2018+'Summary P&amp;L'!$D$6)*12+'Summary P&amp;L'!$D$1-1):OFFSET(IS_Data!D1015,0,(-2018+'Summary P&amp;L'!$D$6)*12+'Summary P&amp;L'!$D$2-1))</f>
        <v>0</v>
      </c>
      <c r="E1015">
        <f ca="1">SUM(OFFSET(IS_Data!D1015,0,(-2018+'Summary P&amp;L'!$D$6-1)*12+'Summary P&amp;L'!$D$1-1):OFFSET(IS_Data!D1015,0,(-2018+'Summary P&amp;L'!$D$6-1)*12+'Summary P&amp;L'!$D$2-1))</f>
        <v>0</v>
      </c>
      <c r="F1015" s="91" t="str">
        <f>IFERROR(IF(VLOOKUP(IS_Data!B1015,'Summary P&amp;L'!$Q$9:$S$15,3,FALSE)="Yes",IS_Data!B1015,"No"),"No")</f>
        <v>No</v>
      </c>
    </row>
    <row r="1016" spans="1:6" x14ac:dyDescent="0.5">
      <c r="A1016">
        <f>+IS_Data!C1016</f>
        <v>0</v>
      </c>
      <c r="B1016" s="91" t="str">
        <f>IF(F1016="No","",IF('Summary P&amp;L'!$F$4="Libs Rollup","Libs Rollup",F1016))</f>
        <v/>
      </c>
      <c r="C1016">
        <f>+IS_Data!A1016</f>
        <v>0</v>
      </c>
      <c r="D1016">
        <f ca="1">SUM(OFFSET(IS_Data!D1016,0,(-2018+'Summary P&amp;L'!$D$6)*12+'Summary P&amp;L'!$D$1-1):OFFSET(IS_Data!D1016,0,(-2018+'Summary P&amp;L'!$D$6)*12+'Summary P&amp;L'!$D$2-1))</f>
        <v>0</v>
      </c>
      <c r="E1016">
        <f ca="1">SUM(OFFSET(IS_Data!D1016,0,(-2018+'Summary P&amp;L'!$D$6-1)*12+'Summary P&amp;L'!$D$1-1):OFFSET(IS_Data!D1016,0,(-2018+'Summary P&amp;L'!$D$6-1)*12+'Summary P&amp;L'!$D$2-1))</f>
        <v>0</v>
      </c>
      <c r="F1016" s="91" t="str">
        <f>IFERROR(IF(VLOOKUP(IS_Data!B1016,'Summary P&amp;L'!$Q$9:$S$15,3,FALSE)="Yes",IS_Data!B1016,"No"),"No")</f>
        <v>No</v>
      </c>
    </row>
    <row r="1017" spans="1:6" x14ac:dyDescent="0.5">
      <c r="A1017">
        <f>+IS_Data!C1017</f>
        <v>0</v>
      </c>
      <c r="B1017" s="91" t="str">
        <f>IF(F1017="No","",IF('Summary P&amp;L'!$F$4="Libs Rollup","Libs Rollup",F1017))</f>
        <v/>
      </c>
      <c r="C1017">
        <f>+IS_Data!A1017</f>
        <v>0</v>
      </c>
      <c r="D1017">
        <f ca="1">SUM(OFFSET(IS_Data!D1017,0,(-2018+'Summary P&amp;L'!$D$6)*12+'Summary P&amp;L'!$D$1-1):OFFSET(IS_Data!D1017,0,(-2018+'Summary P&amp;L'!$D$6)*12+'Summary P&amp;L'!$D$2-1))</f>
        <v>0</v>
      </c>
      <c r="E1017">
        <f ca="1">SUM(OFFSET(IS_Data!D1017,0,(-2018+'Summary P&amp;L'!$D$6-1)*12+'Summary P&amp;L'!$D$1-1):OFFSET(IS_Data!D1017,0,(-2018+'Summary P&amp;L'!$D$6-1)*12+'Summary P&amp;L'!$D$2-1))</f>
        <v>0</v>
      </c>
      <c r="F1017" s="91" t="str">
        <f>IFERROR(IF(VLOOKUP(IS_Data!B1017,'Summary P&amp;L'!$Q$9:$S$15,3,FALSE)="Yes",IS_Data!B1017,"No"),"No")</f>
        <v>No</v>
      </c>
    </row>
    <row r="1018" spans="1:6" x14ac:dyDescent="0.5">
      <c r="A1018">
        <f>+IS_Data!C1018</f>
        <v>0</v>
      </c>
      <c r="B1018" s="91" t="str">
        <f>IF(F1018="No","",IF('Summary P&amp;L'!$F$4="Libs Rollup","Libs Rollup",F1018))</f>
        <v/>
      </c>
      <c r="C1018">
        <f>+IS_Data!A1018</f>
        <v>0</v>
      </c>
      <c r="D1018">
        <f ca="1">SUM(OFFSET(IS_Data!D1018,0,(-2018+'Summary P&amp;L'!$D$6)*12+'Summary P&amp;L'!$D$1-1):OFFSET(IS_Data!D1018,0,(-2018+'Summary P&amp;L'!$D$6)*12+'Summary P&amp;L'!$D$2-1))</f>
        <v>0</v>
      </c>
      <c r="E1018">
        <f ca="1">SUM(OFFSET(IS_Data!D1018,0,(-2018+'Summary P&amp;L'!$D$6-1)*12+'Summary P&amp;L'!$D$1-1):OFFSET(IS_Data!D1018,0,(-2018+'Summary P&amp;L'!$D$6-1)*12+'Summary P&amp;L'!$D$2-1))</f>
        <v>0</v>
      </c>
      <c r="F1018" s="91" t="str">
        <f>IFERROR(IF(VLOOKUP(IS_Data!B1018,'Summary P&amp;L'!$Q$9:$S$15,3,FALSE)="Yes",IS_Data!B1018,"No"),"No")</f>
        <v>No</v>
      </c>
    </row>
    <row r="1019" spans="1:6" x14ac:dyDescent="0.5">
      <c r="A1019">
        <f>+IS_Data!C1019</f>
        <v>0</v>
      </c>
      <c r="B1019" s="91" t="str">
        <f>IF(F1019="No","",IF('Summary P&amp;L'!$F$4="Libs Rollup","Libs Rollup",F1019))</f>
        <v/>
      </c>
      <c r="C1019">
        <f>+IS_Data!A1019</f>
        <v>0</v>
      </c>
      <c r="D1019">
        <f ca="1">SUM(OFFSET(IS_Data!D1019,0,(-2018+'Summary P&amp;L'!$D$6)*12+'Summary P&amp;L'!$D$1-1):OFFSET(IS_Data!D1019,0,(-2018+'Summary P&amp;L'!$D$6)*12+'Summary P&amp;L'!$D$2-1))</f>
        <v>0</v>
      </c>
      <c r="E1019">
        <f ca="1">SUM(OFFSET(IS_Data!D1019,0,(-2018+'Summary P&amp;L'!$D$6-1)*12+'Summary P&amp;L'!$D$1-1):OFFSET(IS_Data!D1019,0,(-2018+'Summary P&amp;L'!$D$6-1)*12+'Summary P&amp;L'!$D$2-1))</f>
        <v>0</v>
      </c>
      <c r="F1019" s="91" t="str">
        <f>IFERROR(IF(VLOOKUP(IS_Data!B1019,'Summary P&amp;L'!$Q$9:$S$15,3,FALSE)="Yes",IS_Data!B1019,"No"),"No")</f>
        <v>No</v>
      </c>
    </row>
    <row r="1020" spans="1:6" x14ac:dyDescent="0.5">
      <c r="A1020">
        <f>+IS_Data!C1020</f>
        <v>0</v>
      </c>
      <c r="B1020" s="91" t="str">
        <f>IF(F1020="No","",IF('Summary P&amp;L'!$F$4="Libs Rollup","Libs Rollup",F1020))</f>
        <v/>
      </c>
      <c r="C1020">
        <f>+IS_Data!A1020</f>
        <v>0</v>
      </c>
      <c r="D1020">
        <f ca="1">SUM(OFFSET(IS_Data!D1020,0,(-2018+'Summary P&amp;L'!$D$6)*12+'Summary P&amp;L'!$D$1-1):OFFSET(IS_Data!D1020,0,(-2018+'Summary P&amp;L'!$D$6)*12+'Summary P&amp;L'!$D$2-1))</f>
        <v>0</v>
      </c>
      <c r="E1020">
        <f ca="1">SUM(OFFSET(IS_Data!D1020,0,(-2018+'Summary P&amp;L'!$D$6-1)*12+'Summary P&amp;L'!$D$1-1):OFFSET(IS_Data!D1020,0,(-2018+'Summary P&amp;L'!$D$6-1)*12+'Summary P&amp;L'!$D$2-1))</f>
        <v>0</v>
      </c>
      <c r="F1020" s="91" t="str">
        <f>IFERROR(IF(VLOOKUP(IS_Data!B1020,'Summary P&amp;L'!$Q$9:$S$15,3,FALSE)="Yes",IS_Data!B1020,"No"),"No")</f>
        <v>No</v>
      </c>
    </row>
    <row r="1021" spans="1:6" x14ac:dyDescent="0.5">
      <c r="A1021">
        <f>+IS_Data!C1021</f>
        <v>0</v>
      </c>
      <c r="B1021" s="91" t="str">
        <f>IF(F1021="No","",IF('Summary P&amp;L'!$F$4="Libs Rollup","Libs Rollup",F1021))</f>
        <v/>
      </c>
      <c r="C1021">
        <f>+IS_Data!A1021</f>
        <v>0</v>
      </c>
      <c r="D1021">
        <f ca="1">SUM(OFFSET(IS_Data!D1021,0,(-2018+'Summary P&amp;L'!$D$6)*12+'Summary P&amp;L'!$D$1-1):OFFSET(IS_Data!D1021,0,(-2018+'Summary P&amp;L'!$D$6)*12+'Summary P&amp;L'!$D$2-1))</f>
        <v>0</v>
      </c>
      <c r="E1021">
        <f ca="1">SUM(OFFSET(IS_Data!D1021,0,(-2018+'Summary P&amp;L'!$D$6-1)*12+'Summary P&amp;L'!$D$1-1):OFFSET(IS_Data!D1021,0,(-2018+'Summary P&amp;L'!$D$6-1)*12+'Summary P&amp;L'!$D$2-1))</f>
        <v>0</v>
      </c>
      <c r="F1021" s="91" t="str">
        <f>IFERROR(IF(VLOOKUP(IS_Data!B1021,'Summary P&amp;L'!$Q$9:$S$15,3,FALSE)="Yes",IS_Data!B1021,"No"),"No")</f>
        <v>No</v>
      </c>
    </row>
    <row r="1022" spans="1:6" x14ac:dyDescent="0.5">
      <c r="A1022">
        <f>+IS_Data!C1022</f>
        <v>0</v>
      </c>
      <c r="B1022" s="91" t="str">
        <f>IF(F1022="No","",IF('Summary P&amp;L'!$F$4="Libs Rollup","Libs Rollup",F1022))</f>
        <v/>
      </c>
      <c r="C1022">
        <f>+IS_Data!A1022</f>
        <v>0</v>
      </c>
      <c r="D1022">
        <f ca="1">SUM(OFFSET(IS_Data!D1022,0,(-2018+'Summary P&amp;L'!$D$6)*12+'Summary P&amp;L'!$D$1-1):OFFSET(IS_Data!D1022,0,(-2018+'Summary P&amp;L'!$D$6)*12+'Summary P&amp;L'!$D$2-1))</f>
        <v>0</v>
      </c>
      <c r="E1022">
        <f ca="1">SUM(OFFSET(IS_Data!D1022,0,(-2018+'Summary P&amp;L'!$D$6-1)*12+'Summary P&amp;L'!$D$1-1):OFFSET(IS_Data!D1022,0,(-2018+'Summary P&amp;L'!$D$6-1)*12+'Summary P&amp;L'!$D$2-1))</f>
        <v>0</v>
      </c>
      <c r="F1022" s="91" t="str">
        <f>IFERROR(IF(VLOOKUP(IS_Data!B1022,'Summary P&amp;L'!$Q$9:$S$15,3,FALSE)="Yes",IS_Data!B1022,"No"),"No")</f>
        <v>No</v>
      </c>
    </row>
    <row r="1023" spans="1:6" x14ac:dyDescent="0.5">
      <c r="A1023">
        <f>+IS_Data!C1023</f>
        <v>0</v>
      </c>
      <c r="B1023" s="91" t="str">
        <f>IF(F1023="No","",IF('Summary P&amp;L'!$F$4="Libs Rollup","Libs Rollup",F1023))</f>
        <v/>
      </c>
      <c r="C1023">
        <f>+IS_Data!A1023</f>
        <v>0</v>
      </c>
      <c r="D1023">
        <f ca="1">SUM(OFFSET(IS_Data!D1023,0,(-2018+'Summary P&amp;L'!$D$6)*12+'Summary P&amp;L'!$D$1-1):OFFSET(IS_Data!D1023,0,(-2018+'Summary P&amp;L'!$D$6)*12+'Summary P&amp;L'!$D$2-1))</f>
        <v>0</v>
      </c>
      <c r="E1023">
        <f ca="1">SUM(OFFSET(IS_Data!D1023,0,(-2018+'Summary P&amp;L'!$D$6-1)*12+'Summary P&amp;L'!$D$1-1):OFFSET(IS_Data!D1023,0,(-2018+'Summary P&amp;L'!$D$6-1)*12+'Summary P&amp;L'!$D$2-1))</f>
        <v>0</v>
      </c>
      <c r="F1023" s="91" t="str">
        <f>IFERROR(IF(VLOOKUP(IS_Data!B1023,'Summary P&amp;L'!$Q$9:$S$15,3,FALSE)="Yes",IS_Data!B1023,"No"),"No")</f>
        <v>No</v>
      </c>
    </row>
    <row r="1024" spans="1:6" x14ac:dyDescent="0.5">
      <c r="A1024">
        <f>+IS_Data!C1024</f>
        <v>0</v>
      </c>
      <c r="B1024" s="91" t="str">
        <f>IF(F1024="No","",IF('Summary P&amp;L'!$F$4="Libs Rollup","Libs Rollup",F1024))</f>
        <v/>
      </c>
      <c r="C1024">
        <f>+IS_Data!A1024</f>
        <v>0</v>
      </c>
      <c r="D1024">
        <f ca="1">SUM(OFFSET(IS_Data!D1024,0,(-2018+'Summary P&amp;L'!$D$6)*12+'Summary P&amp;L'!$D$1-1):OFFSET(IS_Data!D1024,0,(-2018+'Summary P&amp;L'!$D$6)*12+'Summary P&amp;L'!$D$2-1))</f>
        <v>0</v>
      </c>
      <c r="E1024">
        <f ca="1">SUM(OFFSET(IS_Data!D1024,0,(-2018+'Summary P&amp;L'!$D$6-1)*12+'Summary P&amp;L'!$D$1-1):OFFSET(IS_Data!D1024,0,(-2018+'Summary P&amp;L'!$D$6-1)*12+'Summary P&amp;L'!$D$2-1))</f>
        <v>0</v>
      </c>
      <c r="F1024" s="91" t="str">
        <f>IFERROR(IF(VLOOKUP(IS_Data!B1024,'Summary P&amp;L'!$Q$9:$S$15,3,FALSE)="Yes",IS_Data!B1024,"No"),"No")</f>
        <v>No</v>
      </c>
    </row>
    <row r="1025" spans="1:6" x14ac:dyDescent="0.5">
      <c r="A1025">
        <f>+IS_Data!C1025</f>
        <v>0</v>
      </c>
      <c r="B1025" s="91" t="str">
        <f>IF(F1025="No","",IF('Summary P&amp;L'!$F$4="Libs Rollup","Libs Rollup",F1025))</f>
        <v/>
      </c>
      <c r="C1025">
        <f>+IS_Data!A1025</f>
        <v>0</v>
      </c>
      <c r="D1025">
        <f ca="1">SUM(OFFSET(IS_Data!D1025,0,(-2018+'Summary P&amp;L'!$D$6)*12+'Summary P&amp;L'!$D$1-1):OFFSET(IS_Data!D1025,0,(-2018+'Summary P&amp;L'!$D$6)*12+'Summary P&amp;L'!$D$2-1))</f>
        <v>0</v>
      </c>
      <c r="E1025">
        <f ca="1">SUM(OFFSET(IS_Data!D1025,0,(-2018+'Summary P&amp;L'!$D$6-1)*12+'Summary P&amp;L'!$D$1-1):OFFSET(IS_Data!D1025,0,(-2018+'Summary P&amp;L'!$D$6-1)*12+'Summary P&amp;L'!$D$2-1))</f>
        <v>0</v>
      </c>
      <c r="F1025" s="91" t="str">
        <f>IFERROR(IF(VLOOKUP(IS_Data!B1025,'Summary P&amp;L'!$Q$9:$S$15,3,FALSE)="Yes",IS_Data!B1025,"No"),"No")</f>
        <v>No</v>
      </c>
    </row>
    <row r="1026" spans="1:6" x14ac:dyDescent="0.5">
      <c r="A1026">
        <f>+IS_Data!C1026</f>
        <v>0</v>
      </c>
      <c r="B1026" s="91" t="str">
        <f>IF(F1026="No","",IF('Summary P&amp;L'!$F$4="Libs Rollup","Libs Rollup",F1026))</f>
        <v/>
      </c>
      <c r="C1026">
        <f>+IS_Data!A1026</f>
        <v>0</v>
      </c>
      <c r="D1026">
        <f ca="1">SUM(OFFSET(IS_Data!D1026,0,(-2018+'Summary P&amp;L'!$D$6)*12+'Summary P&amp;L'!$D$1-1):OFFSET(IS_Data!D1026,0,(-2018+'Summary P&amp;L'!$D$6)*12+'Summary P&amp;L'!$D$2-1))</f>
        <v>0</v>
      </c>
      <c r="E1026">
        <f ca="1">SUM(OFFSET(IS_Data!D1026,0,(-2018+'Summary P&amp;L'!$D$6-1)*12+'Summary P&amp;L'!$D$1-1):OFFSET(IS_Data!D1026,0,(-2018+'Summary P&amp;L'!$D$6-1)*12+'Summary P&amp;L'!$D$2-1))</f>
        <v>0</v>
      </c>
      <c r="F1026" s="91" t="str">
        <f>IFERROR(IF(VLOOKUP(IS_Data!B1026,'Summary P&amp;L'!$Q$9:$S$15,3,FALSE)="Yes",IS_Data!B1026,"No"),"No")</f>
        <v>No</v>
      </c>
    </row>
    <row r="1027" spans="1:6" x14ac:dyDescent="0.5">
      <c r="A1027">
        <f>+IS_Data!C1027</f>
        <v>0</v>
      </c>
      <c r="B1027" s="91" t="str">
        <f>IF(F1027="No","",IF('Summary P&amp;L'!$F$4="Libs Rollup","Libs Rollup",F1027))</f>
        <v/>
      </c>
      <c r="C1027">
        <f>+IS_Data!A1027</f>
        <v>0</v>
      </c>
      <c r="D1027">
        <f ca="1">SUM(OFFSET(IS_Data!D1027,0,(-2018+'Summary P&amp;L'!$D$6)*12+'Summary P&amp;L'!$D$1-1):OFFSET(IS_Data!D1027,0,(-2018+'Summary P&amp;L'!$D$6)*12+'Summary P&amp;L'!$D$2-1))</f>
        <v>0</v>
      </c>
      <c r="E1027">
        <f ca="1">SUM(OFFSET(IS_Data!D1027,0,(-2018+'Summary P&amp;L'!$D$6-1)*12+'Summary P&amp;L'!$D$1-1):OFFSET(IS_Data!D1027,0,(-2018+'Summary P&amp;L'!$D$6-1)*12+'Summary P&amp;L'!$D$2-1))</f>
        <v>0</v>
      </c>
      <c r="F1027" s="91" t="str">
        <f>IFERROR(IF(VLOOKUP(IS_Data!B1027,'Summary P&amp;L'!$Q$9:$S$15,3,FALSE)="Yes",IS_Data!B1027,"No"),"No")</f>
        <v>No</v>
      </c>
    </row>
    <row r="1028" spans="1:6" x14ac:dyDescent="0.5">
      <c r="A1028">
        <f>+IS_Data!C1028</f>
        <v>0</v>
      </c>
      <c r="B1028" s="91" t="str">
        <f>IF(F1028="No","",IF('Summary P&amp;L'!$F$4="Libs Rollup","Libs Rollup",F1028))</f>
        <v/>
      </c>
      <c r="C1028">
        <f>+IS_Data!A1028</f>
        <v>0</v>
      </c>
      <c r="D1028">
        <f ca="1">SUM(OFFSET(IS_Data!D1028,0,(-2018+'Summary P&amp;L'!$D$6)*12+'Summary P&amp;L'!$D$1-1):OFFSET(IS_Data!D1028,0,(-2018+'Summary P&amp;L'!$D$6)*12+'Summary P&amp;L'!$D$2-1))</f>
        <v>0</v>
      </c>
      <c r="E1028">
        <f ca="1">SUM(OFFSET(IS_Data!D1028,0,(-2018+'Summary P&amp;L'!$D$6-1)*12+'Summary P&amp;L'!$D$1-1):OFFSET(IS_Data!D1028,0,(-2018+'Summary P&amp;L'!$D$6-1)*12+'Summary P&amp;L'!$D$2-1))</f>
        <v>0</v>
      </c>
      <c r="F1028" s="91" t="str">
        <f>IFERROR(IF(VLOOKUP(IS_Data!B1028,'Summary P&amp;L'!$Q$9:$S$15,3,FALSE)="Yes",IS_Data!B1028,"No"),"No")</f>
        <v>No</v>
      </c>
    </row>
    <row r="1029" spans="1:6" x14ac:dyDescent="0.5">
      <c r="A1029">
        <f>+IS_Data!C1029</f>
        <v>0</v>
      </c>
      <c r="B1029" s="91" t="str">
        <f>IF(F1029="No","",IF('Summary P&amp;L'!$F$4="Libs Rollup","Libs Rollup",F1029))</f>
        <v/>
      </c>
      <c r="C1029">
        <f>+IS_Data!A1029</f>
        <v>0</v>
      </c>
      <c r="D1029">
        <f ca="1">SUM(OFFSET(IS_Data!D1029,0,(-2018+'Summary P&amp;L'!$D$6)*12+'Summary P&amp;L'!$D$1-1):OFFSET(IS_Data!D1029,0,(-2018+'Summary P&amp;L'!$D$6)*12+'Summary P&amp;L'!$D$2-1))</f>
        <v>0</v>
      </c>
      <c r="E1029">
        <f ca="1">SUM(OFFSET(IS_Data!D1029,0,(-2018+'Summary P&amp;L'!$D$6-1)*12+'Summary P&amp;L'!$D$1-1):OFFSET(IS_Data!D1029,0,(-2018+'Summary P&amp;L'!$D$6-1)*12+'Summary P&amp;L'!$D$2-1))</f>
        <v>0</v>
      </c>
      <c r="F1029" s="91" t="str">
        <f>IFERROR(IF(VLOOKUP(IS_Data!B1029,'Summary P&amp;L'!$Q$9:$S$15,3,FALSE)="Yes",IS_Data!B1029,"No"),"No")</f>
        <v>No</v>
      </c>
    </row>
    <row r="1030" spans="1:6" x14ac:dyDescent="0.5">
      <c r="A1030">
        <f>+IS_Data!C1030</f>
        <v>0</v>
      </c>
      <c r="B1030" s="91" t="str">
        <f>IF(F1030="No","",IF('Summary P&amp;L'!$F$4="Libs Rollup","Libs Rollup",F1030))</f>
        <v/>
      </c>
      <c r="C1030">
        <f>+IS_Data!A1030</f>
        <v>0</v>
      </c>
      <c r="D1030">
        <f ca="1">SUM(OFFSET(IS_Data!D1030,0,(-2018+'Summary P&amp;L'!$D$6)*12+'Summary P&amp;L'!$D$1-1):OFFSET(IS_Data!D1030,0,(-2018+'Summary P&amp;L'!$D$6)*12+'Summary P&amp;L'!$D$2-1))</f>
        <v>0</v>
      </c>
      <c r="E1030">
        <f ca="1">SUM(OFFSET(IS_Data!D1030,0,(-2018+'Summary P&amp;L'!$D$6-1)*12+'Summary P&amp;L'!$D$1-1):OFFSET(IS_Data!D1030,0,(-2018+'Summary P&amp;L'!$D$6-1)*12+'Summary P&amp;L'!$D$2-1))</f>
        <v>0</v>
      </c>
      <c r="F1030" s="91" t="str">
        <f>IFERROR(IF(VLOOKUP(IS_Data!B1030,'Summary P&amp;L'!$Q$9:$S$15,3,FALSE)="Yes",IS_Data!B1030,"No"),"No")</f>
        <v>No</v>
      </c>
    </row>
    <row r="1031" spans="1:6" x14ac:dyDescent="0.5">
      <c r="A1031">
        <f>+IS_Data!C1031</f>
        <v>0</v>
      </c>
      <c r="B1031" s="91" t="str">
        <f>IF(F1031="No","",IF('Summary P&amp;L'!$F$4="Libs Rollup","Libs Rollup",F1031))</f>
        <v/>
      </c>
      <c r="C1031">
        <f>+IS_Data!A1031</f>
        <v>0</v>
      </c>
      <c r="D1031">
        <f ca="1">SUM(OFFSET(IS_Data!D1031,0,(-2018+'Summary P&amp;L'!$D$6)*12+'Summary P&amp;L'!$D$1-1):OFFSET(IS_Data!D1031,0,(-2018+'Summary P&amp;L'!$D$6)*12+'Summary P&amp;L'!$D$2-1))</f>
        <v>0</v>
      </c>
      <c r="E1031">
        <f ca="1">SUM(OFFSET(IS_Data!D1031,0,(-2018+'Summary P&amp;L'!$D$6-1)*12+'Summary P&amp;L'!$D$1-1):OFFSET(IS_Data!D1031,0,(-2018+'Summary P&amp;L'!$D$6-1)*12+'Summary P&amp;L'!$D$2-1))</f>
        <v>0</v>
      </c>
      <c r="F1031" s="91" t="str">
        <f>IFERROR(IF(VLOOKUP(IS_Data!B1031,'Summary P&amp;L'!$Q$9:$S$15,3,FALSE)="Yes",IS_Data!B1031,"No"),"No")</f>
        <v>No</v>
      </c>
    </row>
    <row r="1032" spans="1:6" x14ac:dyDescent="0.5">
      <c r="A1032">
        <f>+IS_Data!C1032</f>
        <v>0</v>
      </c>
      <c r="B1032" s="91" t="str">
        <f>IF(F1032="No","",IF('Summary P&amp;L'!$F$4="Libs Rollup","Libs Rollup",F1032))</f>
        <v/>
      </c>
      <c r="C1032">
        <f>+IS_Data!A1032</f>
        <v>0</v>
      </c>
      <c r="D1032">
        <f ca="1">SUM(OFFSET(IS_Data!D1032,0,(-2018+'Summary P&amp;L'!$D$6)*12+'Summary P&amp;L'!$D$1-1):OFFSET(IS_Data!D1032,0,(-2018+'Summary P&amp;L'!$D$6)*12+'Summary P&amp;L'!$D$2-1))</f>
        <v>0</v>
      </c>
      <c r="E1032">
        <f ca="1">SUM(OFFSET(IS_Data!D1032,0,(-2018+'Summary P&amp;L'!$D$6-1)*12+'Summary P&amp;L'!$D$1-1):OFFSET(IS_Data!D1032,0,(-2018+'Summary P&amp;L'!$D$6-1)*12+'Summary P&amp;L'!$D$2-1))</f>
        <v>0</v>
      </c>
      <c r="F1032" s="91" t="str">
        <f>IFERROR(IF(VLOOKUP(IS_Data!B1032,'Summary P&amp;L'!$Q$9:$S$15,3,FALSE)="Yes",IS_Data!B1032,"No"),"No")</f>
        <v>No</v>
      </c>
    </row>
    <row r="1033" spans="1:6" x14ac:dyDescent="0.5">
      <c r="A1033">
        <f>+IS_Data!C1033</f>
        <v>0</v>
      </c>
      <c r="B1033" s="91" t="str">
        <f>IF(F1033="No","",IF('Summary P&amp;L'!$F$4="Libs Rollup","Libs Rollup",F1033))</f>
        <v/>
      </c>
      <c r="C1033">
        <f>+IS_Data!A1033</f>
        <v>0</v>
      </c>
      <c r="D1033">
        <f ca="1">SUM(OFFSET(IS_Data!D1033,0,(-2018+'Summary P&amp;L'!$D$6)*12+'Summary P&amp;L'!$D$1-1):OFFSET(IS_Data!D1033,0,(-2018+'Summary P&amp;L'!$D$6)*12+'Summary P&amp;L'!$D$2-1))</f>
        <v>0</v>
      </c>
      <c r="E1033">
        <f ca="1">SUM(OFFSET(IS_Data!D1033,0,(-2018+'Summary P&amp;L'!$D$6-1)*12+'Summary P&amp;L'!$D$1-1):OFFSET(IS_Data!D1033,0,(-2018+'Summary P&amp;L'!$D$6-1)*12+'Summary P&amp;L'!$D$2-1))</f>
        <v>0</v>
      </c>
      <c r="F1033" s="91" t="str">
        <f>IFERROR(IF(VLOOKUP(IS_Data!B1033,'Summary P&amp;L'!$Q$9:$S$15,3,FALSE)="Yes",IS_Data!B1033,"No"),"No")</f>
        <v>No</v>
      </c>
    </row>
    <row r="1034" spans="1:6" x14ac:dyDescent="0.5">
      <c r="A1034">
        <f>+IS_Data!C1034</f>
        <v>0</v>
      </c>
      <c r="B1034" s="91" t="str">
        <f>IF(F1034="No","",IF('Summary P&amp;L'!$F$4="Libs Rollup","Libs Rollup",F1034))</f>
        <v/>
      </c>
      <c r="C1034">
        <f>+IS_Data!A1034</f>
        <v>0</v>
      </c>
      <c r="D1034">
        <f ca="1">SUM(OFFSET(IS_Data!D1034,0,(-2018+'Summary P&amp;L'!$D$6)*12+'Summary P&amp;L'!$D$1-1):OFFSET(IS_Data!D1034,0,(-2018+'Summary P&amp;L'!$D$6)*12+'Summary P&amp;L'!$D$2-1))</f>
        <v>0</v>
      </c>
      <c r="E1034">
        <f ca="1">SUM(OFFSET(IS_Data!D1034,0,(-2018+'Summary P&amp;L'!$D$6-1)*12+'Summary P&amp;L'!$D$1-1):OFFSET(IS_Data!D1034,0,(-2018+'Summary P&amp;L'!$D$6-1)*12+'Summary P&amp;L'!$D$2-1))</f>
        <v>0</v>
      </c>
      <c r="F1034" s="91" t="str">
        <f>IFERROR(IF(VLOOKUP(IS_Data!B1034,'Summary P&amp;L'!$Q$9:$S$15,3,FALSE)="Yes",IS_Data!B1034,"No"),"No")</f>
        <v>No</v>
      </c>
    </row>
    <row r="1035" spans="1:6" x14ac:dyDescent="0.5">
      <c r="A1035">
        <f>+IS_Data!C1035</f>
        <v>0</v>
      </c>
      <c r="B1035" s="91" t="str">
        <f>IF(F1035="No","",IF('Summary P&amp;L'!$F$4="Libs Rollup","Libs Rollup",F1035))</f>
        <v/>
      </c>
      <c r="C1035">
        <f>+IS_Data!A1035</f>
        <v>0</v>
      </c>
      <c r="D1035">
        <f ca="1">SUM(OFFSET(IS_Data!D1035,0,(-2018+'Summary P&amp;L'!$D$6)*12+'Summary P&amp;L'!$D$1-1):OFFSET(IS_Data!D1035,0,(-2018+'Summary P&amp;L'!$D$6)*12+'Summary P&amp;L'!$D$2-1))</f>
        <v>0</v>
      </c>
      <c r="E1035">
        <f ca="1">SUM(OFFSET(IS_Data!D1035,0,(-2018+'Summary P&amp;L'!$D$6-1)*12+'Summary P&amp;L'!$D$1-1):OFFSET(IS_Data!D1035,0,(-2018+'Summary P&amp;L'!$D$6-1)*12+'Summary P&amp;L'!$D$2-1))</f>
        <v>0</v>
      </c>
      <c r="F1035" s="91" t="str">
        <f>IFERROR(IF(VLOOKUP(IS_Data!B1035,'Summary P&amp;L'!$Q$9:$S$15,3,FALSE)="Yes",IS_Data!B1035,"No"),"No")</f>
        <v>No</v>
      </c>
    </row>
    <row r="1036" spans="1:6" x14ac:dyDescent="0.5">
      <c r="A1036">
        <f>+IS_Data!C1036</f>
        <v>0</v>
      </c>
      <c r="B1036" s="91" t="str">
        <f>IF(F1036="No","",IF('Summary P&amp;L'!$F$4="Libs Rollup","Libs Rollup",F1036))</f>
        <v/>
      </c>
      <c r="C1036">
        <f>+IS_Data!A1036</f>
        <v>0</v>
      </c>
      <c r="D1036">
        <f ca="1">SUM(OFFSET(IS_Data!D1036,0,(-2018+'Summary P&amp;L'!$D$6)*12+'Summary P&amp;L'!$D$1-1):OFFSET(IS_Data!D1036,0,(-2018+'Summary P&amp;L'!$D$6)*12+'Summary P&amp;L'!$D$2-1))</f>
        <v>0</v>
      </c>
      <c r="E1036">
        <f ca="1">SUM(OFFSET(IS_Data!D1036,0,(-2018+'Summary P&amp;L'!$D$6-1)*12+'Summary P&amp;L'!$D$1-1):OFFSET(IS_Data!D1036,0,(-2018+'Summary P&amp;L'!$D$6-1)*12+'Summary P&amp;L'!$D$2-1))</f>
        <v>0</v>
      </c>
      <c r="F1036" s="91" t="str">
        <f>IFERROR(IF(VLOOKUP(IS_Data!B1036,'Summary P&amp;L'!$Q$9:$S$15,3,FALSE)="Yes",IS_Data!B1036,"No"),"No")</f>
        <v>No</v>
      </c>
    </row>
    <row r="1037" spans="1:6" x14ac:dyDescent="0.5">
      <c r="A1037">
        <f>+IS_Data!C1037</f>
        <v>0</v>
      </c>
      <c r="B1037" s="91" t="str">
        <f>IF(F1037="No","",IF('Summary P&amp;L'!$F$4="Libs Rollup","Libs Rollup",F1037))</f>
        <v/>
      </c>
      <c r="C1037">
        <f>+IS_Data!A1037</f>
        <v>0</v>
      </c>
      <c r="D1037">
        <f ca="1">SUM(OFFSET(IS_Data!D1037,0,(-2018+'Summary P&amp;L'!$D$6)*12+'Summary P&amp;L'!$D$1-1):OFFSET(IS_Data!D1037,0,(-2018+'Summary P&amp;L'!$D$6)*12+'Summary P&amp;L'!$D$2-1))</f>
        <v>0</v>
      </c>
      <c r="E1037">
        <f ca="1">SUM(OFFSET(IS_Data!D1037,0,(-2018+'Summary P&amp;L'!$D$6-1)*12+'Summary P&amp;L'!$D$1-1):OFFSET(IS_Data!D1037,0,(-2018+'Summary P&amp;L'!$D$6-1)*12+'Summary P&amp;L'!$D$2-1))</f>
        <v>0</v>
      </c>
      <c r="F1037" s="91" t="str">
        <f>IFERROR(IF(VLOOKUP(IS_Data!B1037,'Summary P&amp;L'!$Q$9:$S$15,3,FALSE)="Yes",IS_Data!B1037,"No"),"No")</f>
        <v>No</v>
      </c>
    </row>
    <row r="1038" spans="1:6" x14ac:dyDescent="0.5">
      <c r="A1038">
        <f>+IS_Data!C1038</f>
        <v>0</v>
      </c>
      <c r="B1038" s="91" t="str">
        <f>IF(F1038="No","",IF('Summary P&amp;L'!$F$4="Libs Rollup","Libs Rollup",F1038))</f>
        <v/>
      </c>
      <c r="C1038">
        <f>+IS_Data!A1038</f>
        <v>0</v>
      </c>
      <c r="D1038">
        <f ca="1">SUM(OFFSET(IS_Data!D1038,0,(-2018+'Summary P&amp;L'!$D$6)*12+'Summary P&amp;L'!$D$1-1):OFFSET(IS_Data!D1038,0,(-2018+'Summary P&amp;L'!$D$6)*12+'Summary P&amp;L'!$D$2-1))</f>
        <v>0</v>
      </c>
      <c r="E1038">
        <f ca="1">SUM(OFFSET(IS_Data!D1038,0,(-2018+'Summary P&amp;L'!$D$6-1)*12+'Summary P&amp;L'!$D$1-1):OFFSET(IS_Data!D1038,0,(-2018+'Summary P&amp;L'!$D$6-1)*12+'Summary P&amp;L'!$D$2-1))</f>
        <v>0</v>
      </c>
      <c r="F1038" s="91" t="str">
        <f>IFERROR(IF(VLOOKUP(IS_Data!B1038,'Summary P&amp;L'!$Q$9:$S$15,3,FALSE)="Yes",IS_Data!B1038,"No"),"No")</f>
        <v>No</v>
      </c>
    </row>
    <row r="1039" spans="1:6" x14ac:dyDescent="0.5">
      <c r="A1039">
        <f>+IS_Data!C1039</f>
        <v>0</v>
      </c>
      <c r="B1039" s="91" t="str">
        <f>IF(F1039="No","",IF('Summary P&amp;L'!$F$4="Libs Rollup","Libs Rollup",F1039))</f>
        <v/>
      </c>
      <c r="C1039">
        <f>+IS_Data!A1039</f>
        <v>0</v>
      </c>
      <c r="D1039">
        <f ca="1">SUM(OFFSET(IS_Data!D1039,0,(-2018+'Summary P&amp;L'!$D$6)*12+'Summary P&amp;L'!$D$1-1):OFFSET(IS_Data!D1039,0,(-2018+'Summary P&amp;L'!$D$6)*12+'Summary P&amp;L'!$D$2-1))</f>
        <v>0</v>
      </c>
      <c r="E1039">
        <f ca="1">SUM(OFFSET(IS_Data!D1039,0,(-2018+'Summary P&amp;L'!$D$6-1)*12+'Summary P&amp;L'!$D$1-1):OFFSET(IS_Data!D1039,0,(-2018+'Summary P&amp;L'!$D$6-1)*12+'Summary P&amp;L'!$D$2-1))</f>
        <v>0</v>
      </c>
      <c r="F1039" s="91" t="str">
        <f>IFERROR(IF(VLOOKUP(IS_Data!B1039,'Summary P&amp;L'!$Q$9:$S$15,3,FALSE)="Yes",IS_Data!B1039,"No"),"No")</f>
        <v>No</v>
      </c>
    </row>
    <row r="1040" spans="1:6" x14ac:dyDescent="0.5">
      <c r="A1040">
        <f>+IS_Data!C1040</f>
        <v>0</v>
      </c>
      <c r="B1040" s="91" t="str">
        <f>IF(F1040="No","",IF('Summary P&amp;L'!$F$4="Libs Rollup","Libs Rollup",F1040))</f>
        <v/>
      </c>
      <c r="C1040">
        <f>+IS_Data!A1040</f>
        <v>0</v>
      </c>
      <c r="D1040">
        <f ca="1">SUM(OFFSET(IS_Data!D1040,0,(-2018+'Summary P&amp;L'!$D$6)*12+'Summary P&amp;L'!$D$1-1):OFFSET(IS_Data!D1040,0,(-2018+'Summary P&amp;L'!$D$6)*12+'Summary P&amp;L'!$D$2-1))</f>
        <v>0</v>
      </c>
      <c r="E1040">
        <f ca="1">SUM(OFFSET(IS_Data!D1040,0,(-2018+'Summary P&amp;L'!$D$6-1)*12+'Summary P&amp;L'!$D$1-1):OFFSET(IS_Data!D1040,0,(-2018+'Summary P&amp;L'!$D$6-1)*12+'Summary P&amp;L'!$D$2-1))</f>
        <v>0</v>
      </c>
      <c r="F1040" s="91" t="str">
        <f>IFERROR(IF(VLOOKUP(IS_Data!B1040,'Summary P&amp;L'!$Q$9:$S$15,3,FALSE)="Yes",IS_Data!B1040,"No"),"No")</f>
        <v>No</v>
      </c>
    </row>
    <row r="1041" spans="1:6" x14ac:dyDescent="0.5">
      <c r="A1041">
        <f>+IS_Data!C1041</f>
        <v>0</v>
      </c>
      <c r="B1041" s="91" t="str">
        <f>IF(F1041="No","",IF('Summary P&amp;L'!$F$4="Libs Rollup","Libs Rollup",F1041))</f>
        <v/>
      </c>
      <c r="C1041">
        <f>+IS_Data!A1041</f>
        <v>0</v>
      </c>
      <c r="D1041">
        <f ca="1">SUM(OFFSET(IS_Data!D1041,0,(-2018+'Summary P&amp;L'!$D$6)*12+'Summary P&amp;L'!$D$1-1):OFFSET(IS_Data!D1041,0,(-2018+'Summary P&amp;L'!$D$6)*12+'Summary P&amp;L'!$D$2-1))</f>
        <v>0</v>
      </c>
      <c r="E1041">
        <f ca="1">SUM(OFFSET(IS_Data!D1041,0,(-2018+'Summary P&amp;L'!$D$6-1)*12+'Summary P&amp;L'!$D$1-1):OFFSET(IS_Data!D1041,0,(-2018+'Summary P&amp;L'!$D$6-1)*12+'Summary P&amp;L'!$D$2-1))</f>
        <v>0</v>
      </c>
      <c r="F1041" s="91" t="str">
        <f>IFERROR(IF(VLOOKUP(IS_Data!B1041,'Summary P&amp;L'!$Q$9:$S$15,3,FALSE)="Yes",IS_Data!B1041,"No"),"No")</f>
        <v>No</v>
      </c>
    </row>
    <row r="1042" spans="1:6" x14ac:dyDescent="0.5">
      <c r="A1042">
        <f>+IS_Data!C1042</f>
        <v>0</v>
      </c>
      <c r="B1042" s="91" t="str">
        <f>IF(F1042="No","",IF('Summary P&amp;L'!$F$4="Libs Rollup","Libs Rollup",F1042))</f>
        <v/>
      </c>
      <c r="C1042">
        <f>+IS_Data!A1042</f>
        <v>0</v>
      </c>
      <c r="D1042">
        <f ca="1">SUM(OFFSET(IS_Data!D1042,0,(-2018+'Summary P&amp;L'!$D$6)*12+'Summary P&amp;L'!$D$1-1):OFFSET(IS_Data!D1042,0,(-2018+'Summary P&amp;L'!$D$6)*12+'Summary P&amp;L'!$D$2-1))</f>
        <v>0</v>
      </c>
      <c r="E1042">
        <f ca="1">SUM(OFFSET(IS_Data!D1042,0,(-2018+'Summary P&amp;L'!$D$6-1)*12+'Summary P&amp;L'!$D$1-1):OFFSET(IS_Data!D1042,0,(-2018+'Summary P&amp;L'!$D$6-1)*12+'Summary P&amp;L'!$D$2-1))</f>
        <v>0</v>
      </c>
      <c r="F1042" s="91" t="str">
        <f>IFERROR(IF(VLOOKUP(IS_Data!B1042,'Summary P&amp;L'!$Q$9:$S$15,3,FALSE)="Yes",IS_Data!B1042,"No"),"No")</f>
        <v>No</v>
      </c>
    </row>
    <row r="1043" spans="1:6" x14ac:dyDescent="0.5">
      <c r="A1043">
        <f>+IS_Data!C1043</f>
        <v>0</v>
      </c>
      <c r="B1043" s="91" t="str">
        <f>IF(F1043="No","",IF('Summary P&amp;L'!$F$4="Libs Rollup","Libs Rollup",F1043))</f>
        <v/>
      </c>
      <c r="C1043">
        <f>+IS_Data!A1043</f>
        <v>0</v>
      </c>
      <c r="D1043">
        <f ca="1">SUM(OFFSET(IS_Data!D1043,0,(-2018+'Summary P&amp;L'!$D$6)*12+'Summary P&amp;L'!$D$1-1):OFFSET(IS_Data!D1043,0,(-2018+'Summary P&amp;L'!$D$6)*12+'Summary P&amp;L'!$D$2-1))</f>
        <v>0</v>
      </c>
      <c r="E1043">
        <f ca="1">SUM(OFFSET(IS_Data!D1043,0,(-2018+'Summary P&amp;L'!$D$6-1)*12+'Summary P&amp;L'!$D$1-1):OFFSET(IS_Data!D1043,0,(-2018+'Summary P&amp;L'!$D$6-1)*12+'Summary P&amp;L'!$D$2-1))</f>
        <v>0</v>
      </c>
      <c r="F1043" s="91" t="str">
        <f>IFERROR(IF(VLOOKUP(IS_Data!B1043,'Summary P&amp;L'!$Q$9:$S$15,3,FALSE)="Yes",IS_Data!B1043,"No"),"No")</f>
        <v>No</v>
      </c>
    </row>
    <row r="1044" spans="1:6" x14ac:dyDescent="0.5">
      <c r="A1044">
        <f>+IS_Data!C1044</f>
        <v>0</v>
      </c>
      <c r="B1044" s="91" t="str">
        <f>IF(F1044="No","",IF('Summary P&amp;L'!$F$4="Libs Rollup","Libs Rollup",F1044))</f>
        <v/>
      </c>
      <c r="C1044">
        <f>+IS_Data!A1044</f>
        <v>0</v>
      </c>
      <c r="D1044">
        <f ca="1">SUM(OFFSET(IS_Data!D1044,0,(-2018+'Summary P&amp;L'!$D$6)*12+'Summary P&amp;L'!$D$1-1):OFFSET(IS_Data!D1044,0,(-2018+'Summary P&amp;L'!$D$6)*12+'Summary P&amp;L'!$D$2-1))</f>
        <v>0</v>
      </c>
      <c r="E1044">
        <f ca="1">SUM(OFFSET(IS_Data!D1044,0,(-2018+'Summary P&amp;L'!$D$6-1)*12+'Summary P&amp;L'!$D$1-1):OFFSET(IS_Data!D1044,0,(-2018+'Summary P&amp;L'!$D$6-1)*12+'Summary P&amp;L'!$D$2-1))</f>
        <v>0</v>
      </c>
      <c r="F1044" s="91" t="str">
        <f>IFERROR(IF(VLOOKUP(IS_Data!B1044,'Summary P&amp;L'!$Q$9:$S$15,3,FALSE)="Yes",IS_Data!B1044,"No"),"No")</f>
        <v>No</v>
      </c>
    </row>
    <row r="1045" spans="1:6" x14ac:dyDescent="0.5">
      <c r="A1045">
        <f>+IS_Data!C1045</f>
        <v>0</v>
      </c>
      <c r="B1045" s="91" t="str">
        <f>IF(F1045="No","",IF('Summary P&amp;L'!$F$4="Libs Rollup","Libs Rollup",F1045))</f>
        <v/>
      </c>
      <c r="C1045">
        <f>+IS_Data!A1045</f>
        <v>0</v>
      </c>
      <c r="D1045">
        <f ca="1">SUM(OFFSET(IS_Data!D1045,0,(-2018+'Summary P&amp;L'!$D$6)*12+'Summary P&amp;L'!$D$1-1):OFFSET(IS_Data!D1045,0,(-2018+'Summary P&amp;L'!$D$6)*12+'Summary P&amp;L'!$D$2-1))</f>
        <v>0</v>
      </c>
      <c r="E1045">
        <f ca="1">SUM(OFFSET(IS_Data!D1045,0,(-2018+'Summary P&amp;L'!$D$6-1)*12+'Summary P&amp;L'!$D$1-1):OFFSET(IS_Data!D1045,0,(-2018+'Summary P&amp;L'!$D$6-1)*12+'Summary P&amp;L'!$D$2-1))</f>
        <v>0</v>
      </c>
      <c r="F1045" s="91" t="str">
        <f>IFERROR(IF(VLOOKUP(IS_Data!B1045,'Summary P&amp;L'!$Q$9:$S$15,3,FALSE)="Yes",IS_Data!B1045,"No"),"No")</f>
        <v>No</v>
      </c>
    </row>
    <row r="1046" spans="1:6" x14ac:dyDescent="0.5">
      <c r="A1046">
        <f>+IS_Data!C1046</f>
        <v>0</v>
      </c>
      <c r="B1046" s="91" t="str">
        <f>IF(F1046="No","",IF('Summary P&amp;L'!$F$4="Libs Rollup","Libs Rollup",F1046))</f>
        <v/>
      </c>
      <c r="C1046">
        <f>+IS_Data!A1046</f>
        <v>0</v>
      </c>
      <c r="D1046">
        <f ca="1">SUM(OFFSET(IS_Data!D1046,0,(-2018+'Summary P&amp;L'!$D$6)*12+'Summary P&amp;L'!$D$1-1):OFFSET(IS_Data!D1046,0,(-2018+'Summary P&amp;L'!$D$6)*12+'Summary P&amp;L'!$D$2-1))</f>
        <v>0</v>
      </c>
      <c r="E1046">
        <f ca="1">SUM(OFFSET(IS_Data!D1046,0,(-2018+'Summary P&amp;L'!$D$6-1)*12+'Summary P&amp;L'!$D$1-1):OFFSET(IS_Data!D1046,0,(-2018+'Summary P&amp;L'!$D$6-1)*12+'Summary P&amp;L'!$D$2-1))</f>
        <v>0</v>
      </c>
      <c r="F1046" s="91" t="str">
        <f>IFERROR(IF(VLOOKUP(IS_Data!B1046,'Summary P&amp;L'!$Q$9:$S$15,3,FALSE)="Yes",IS_Data!B1046,"No"),"No")</f>
        <v>No</v>
      </c>
    </row>
    <row r="1047" spans="1:6" x14ac:dyDescent="0.5">
      <c r="A1047">
        <f>+IS_Data!C1047</f>
        <v>0</v>
      </c>
      <c r="B1047" s="91" t="str">
        <f>IF(F1047="No","",IF('Summary P&amp;L'!$F$4="Libs Rollup","Libs Rollup",F1047))</f>
        <v/>
      </c>
      <c r="C1047">
        <f>+IS_Data!A1047</f>
        <v>0</v>
      </c>
      <c r="D1047">
        <f ca="1">SUM(OFFSET(IS_Data!D1047,0,(-2018+'Summary P&amp;L'!$D$6)*12+'Summary P&amp;L'!$D$1-1):OFFSET(IS_Data!D1047,0,(-2018+'Summary P&amp;L'!$D$6)*12+'Summary P&amp;L'!$D$2-1))</f>
        <v>0</v>
      </c>
      <c r="E1047">
        <f ca="1">SUM(OFFSET(IS_Data!D1047,0,(-2018+'Summary P&amp;L'!$D$6-1)*12+'Summary P&amp;L'!$D$1-1):OFFSET(IS_Data!D1047,0,(-2018+'Summary P&amp;L'!$D$6-1)*12+'Summary P&amp;L'!$D$2-1))</f>
        <v>0</v>
      </c>
      <c r="F1047" s="91" t="str">
        <f>IFERROR(IF(VLOOKUP(IS_Data!B1047,'Summary P&amp;L'!$Q$9:$S$15,3,FALSE)="Yes",IS_Data!B1047,"No"),"No")</f>
        <v>No</v>
      </c>
    </row>
    <row r="1048" spans="1:6" x14ac:dyDescent="0.5">
      <c r="A1048">
        <f>+IS_Data!C1048</f>
        <v>0</v>
      </c>
      <c r="B1048" s="91" t="str">
        <f>IF(F1048="No","",IF('Summary P&amp;L'!$F$4="Libs Rollup","Libs Rollup",F1048))</f>
        <v/>
      </c>
      <c r="C1048">
        <f>+IS_Data!A1048</f>
        <v>0</v>
      </c>
      <c r="D1048">
        <f ca="1">SUM(OFFSET(IS_Data!D1048,0,(-2018+'Summary P&amp;L'!$D$6)*12+'Summary P&amp;L'!$D$1-1):OFFSET(IS_Data!D1048,0,(-2018+'Summary P&amp;L'!$D$6)*12+'Summary P&amp;L'!$D$2-1))</f>
        <v>0</v>
      </c>
      <c r="E1048">
        <f ca="1">SUM(OFFSET(IS_Data!D1048,0,(-2018+'Summary P&amp;L'!$D$6-1)*12+'Summary P&amp;L'!$D$1-1):OFFSET(IS_Data!D1048,0,(-2018+'Summary P&amp;L'!$D$6-1)*12+'Summary P&amp;L'!$D$2-1))</f>
        <v>0</v>
      </c>
      <c r="F1048" s="91" t="str">
        <f>IFERROR(IF(VLOOKUP(IS_Data!B1048,'Summary P&amp;L'!$Q$9:$S$15,3,FALSE)="Yes",IS_Data!B1048,"No"),"No")</f>
        <v>No</v>
      </c>
    </row>
    <row r="1049" spans="1:6" x14ac:dyDescent="0.5">
      <c r="A1049">
        <f>+IS_Data!C1049</f>
        <v>0</v>
      </c>
      <c r="B1049" s="91" t="str">
        <f>IF(F1049="No","",IF('Summary P&amp;L'!$F$4="Libs Rollup","Libs Rollup",F1049))</f>
        <v/>
      </c>
      <c r="C1049">
        <f>+IS_Data!A1049</f>
        <v>0</v>
      </c>
      <c r="D1049">
        <f ca="1">SUM(OFFSET(IS_Data!D1049,0,(-2018+'Summary P&amp;L'!$D$6)*12+'Summary P&amp;L'!$D$1-1):OFFSET(IS_Data!D1049,0,(-2018+'Summary P&amp;L'!$D$6)*12+'Summary P&amp;L'!$D$2-1))</f>
        <v>0</v>
      </c>
      <c r="E1049">
        <f ca="1">SUM(OFFSET(IS_Data!D1049,0,(-2018+'Summary P&amp;L'!$D$6-1)*12+'Summary P&amp;L'!$D$1-1):OFFSET(IS_Data!D1049,0,(-2018+'Summary P&amp;L'!$D$6-1)*12+'Summary P&amp;L'!$D$2-1))</f>
        <v>0</v>
      </c>
      <c r="F1049" s="91" t="str">
        <f>IFERROR(IF(VLOOKUP(IS_Data!B1049,'Summary P&amp;L'!$Q$9:$S$15,3,FALSE)="Yes",IS_Data!B1049,"No"),"No")</f>
        <v>No</v>
      </c>
    </row>
    <row r="1050" spans="1:6" x14ac:dyDescent="0.5">
      <c r="A1050">
        <f>+IS_Data!C1050</f>
        <v>0</v>
      </c>
      <c r="B1050" s="91" t="str">
        <f>IF(F1050="No","",IF('Summary P&amp;L'!$F$4="Libs Rollup","Libs Rollup",F1050))</f>
        <v/>
      </c>
      <c r="C1050">
        <f>+IS_Data!A1050</f>
        <v>0</v>
      </c>
      <c r="D1050">
        <f ca="1">SUM(OFFSET(IS_Data!D1050,0,(-2018+'Summary P&amp;L'!$D$6)*12+'Summary P&amp;L'!$D$1-1):OFFSET(IS_Data!D1050,0,(-2018+'Summary P&amp;L'!$D$6)*12+'Summary P&amp;L'!$D$2-1))</f>
        <v>0</v>
      </c>
      <c r="E1050">
        <f ca="1">SUM(OFFSET(IS_Data!D1050,0,(-2018+'Summary P&amp;L'!$D$6-1)*12+'Summary P&amp;L'!$D$1-1):OFFSET(IS_Data!D1050,0,(-2018+'Summary P&amp;L'!$D$6-1)*12+'Summary P&amp;L'!$D$2-1))</f>
        <v>0</v>
      </c>
      <c r="F1050" s="91" t="str">
        <f>IFERROR(IF(VLOOKUP(IS_Data!B1050,'Summary P&amp;L'!$Q$9:$S$15,3,FALSE)="Yes",IS_Data!B1050,"No"),"No")</f>
        <v>No</v>
      </c>
    </row>
    <row r="1051" spans="1:6" x14ac:dyDescent="0.5">
      <c r="A1051">
        <f>+IS_Data!C1051</f>
        <v>0</v>
      </c>
      <c r="B1051" s="91" t="str">
        <f>IF(F1051="No","",IF('Summary P&amp;L'!$F$4="Libs Rollup","Libs Rollup",F1051))</f>
        <v/>
      </c>
      <c r="C1051">
        <f>+IS_Data!A1051</f>
        <v>0</v>
      </c>
      <c r="D1051">
        <f ca="1">SUM(OFFSET(IS_Data!D1051,0,(-2018+'Summary P&amp;L'!$D$6)*12+'Summary P&amp;L'!$D$1-1):OFFSET(IS_Data!D1051,0,(-2018+'Summary P&amp;L'!$D$6)*12+'Summary P&amp;L'!$D$2-1))</f>
        <v>0</v>
      </c>
      <c r="E1051">
        <f ca="1">SUM(OFFSET(IS_Data!D1051,0,(-2018+'Summary P&amp;L'!$D$6-1)*12+'Summary P&amp;L'!$D$1-1):OFFSET(IS_Data!D1051,0,(-2018+'Summary P&amp;L'!$D$6-1)*12+'Summary P&amp;L'!$D$2-1))</f>
        <v>0</v>
      </c>
      <c r="F1051" s="91" t="str">
        <f>IFERROR(IF(VLOOKUP(IS_Data!B1051,'Summary P&amp;L'!$Q$9:$S$15,3,FALSE)="Yes",IS_Data!B1051,"No"),"No")</f>
        <v>No</v>
      </c>
    </row>
    <row r="1052" spans="1:6" x14ac:dyDescent="0.5">
      <c r="A1052">
        <f>+IS_Data!C1052</f>
        <v>0</v>
      </c>
      <c r="B1052" s="91" t="str">
        <f>IF(F1052="No","",IF('Summary P&amp;L'!$F$4="Libs Rollup","Libs Rollup",F1052))</f>
        <v/>
      </c>
      <c r="C1052">
        <f>+IS_Data!A1052</f>
        <v>0</v>
      </c>
      <c r="D1052">
        <f ca="1">SUM(OFFSET(IS_Data!D1052,0,(-2018+'Summary P&amp;L'!$D$6)*12+'Summary P&amp;L'!$D$1-1):OFFSET(IS_Data!D1052,0,(-2018+'Summary P&amp;L'!$D$6)*12+'Summary P&amp;L'!$D$2-1))</f>
        <v>0</v>
      </c>
      <c r="E1052">
        <f ca="1">SUM(OFFSET(IS_Data!D1052,0,(-2018+'Summary P&amp;L'!$D$6-1)*12+'Summary P&amp;L'!$D$1-1):OFFSET(IS_Data!D1052,0,(-2018+'Summary P&amp;L'!$D$6-1)*12+'Summary P&amp;L'!$D$2-1))</f>
        <v>0</v>
      </c>
      <c r="F1052" s="91" t="str">
        <f>IFERROR(IF(VLOOKUP(IS_Data!B1052,'Summary P&amp;L'!$Q$9:$S$15,3,FALSE)="Yes",IS_Data!B1052,"No"),"No")</f>
        <v>No</v>
      </c>
    </row>
    <row r="1053" spans="1:6" x14ac:dyDescent="0.5">
      <c r="A1053">
        <f>+IS_Data!C1053</f>
        <v>0</v>
      </c>
      <c r="B1053" s="91" t="str">
        <f>IF(F1053="No","",IF('Summary P&amp;L'!$F$4="Libs Rollup","Libs Rollup",F1053))</f>
        <v/>
      </c>
      <c r="C1053">
        <f>+IS_Data!A1053</f>
        <v>0</v>
      </c>
      <c r="D1053">
        <f ca="1">SUM(OFFSET(IS_Data!D1053,0,(-2018+'Summary P&amp;L'!$D$6)*12+'Summary P&amp;L'!$D$1-1):OFFSET(IS_Data!D1053,0,(-2018+'Summary P&amp;L'!$D$6)*12+'Summary P&amp;L'!$D$2-1))</f>
        <v>0</v>
      </c>
      <c r="E1053">
        <f ca="1">SUM(OFFSET(IS_Data!D1053,0,(-2018+'Summary P&amp;L'!$D$6-1)*12+'Summary P&amp;L'!$D$1-1):OFFSET(IS_Data!D1053,0,(-2018+'Summary P&amp;L'!$D$6-1)*12+'Summary P&amp;L'!$D$2-1))</f>
        <v>0</v>
      </c>
      <c r="F1053" s="91" t="str">
        <f>IFERROR(IF(VLOOKUP(IS_Data!B1053,'Summary P&amp;L'!$Q$9:$S$15,3,FALSE)="Yes",IS_Data!B1053,"No"),"No")</f>
        <v>No</v>
      </c>
    </row>
    <row r="1054" spans="1:6" x14ac:dyDescent="0.5">
      <c r="A1054">
        <f>+IS_Data!C1054</f>
        <v>0</v>
      </c>
      <c r="B1054" s="91" t="str">
        <f>IF(F1054="No","",IF('Summary P&amp;L'!$F$4="Libs Rollup","Libs Rollup",F1054))</f>
        <v/>
      </c>
      <c r="C1054">
        <f>+IS_Data!A1054</f>
        <v>0</v>
      </c>
      <c r="D1054">
        <f ca="1">SUM(OFFSET(IS_Data!D1054,0,(-2018+'Summary P&amp;L'!$D$6)*12+'Summary P&amp;L'!$D$1-1):OFFSET(IS_Data!D1054,0,(-2018+'Summary P&amp;L'!$D$6)*12+'Summary P&amp;L'!$D$2-1))</f>
        <v>0</v>
      </c>
      <c r="E1054">
        <f ca="1">SUM(OFFSET(IS_Data!D1054,0,(-2018+'Summary P&amp;L'!$D$6-1)*12+'Summary P&amp;L'!$D$1-1):OFFSET(IS_Data!D1054,0,(-2018+'Summary P&amp;L'!$D$6-1)*12+'Summary P&amp;L'!$D$2-1))</f>
        <v>0</v>
      </c>
      <c r="F1054" s="91" t="str">
        <f>IFERROR(IF(VLOOKUP(IS_Data!B1054,'Summary P&amp;L'!$Q$9:$S$15,3,FALSE)="Yes",IS_Data!B1054,"No"),"No")</f>
        <v>No</v>
      </c>
    </row>
    <row r="1055" spans="1:6" x14ac:dyDescent="0.5">
      <c r="A1055">
        <f>+IS_Data!C1055</f>
        <v>0</v>
      </c>
      <c r="B1055" s="91" t="str">
        <f>IF(F1055="No","",IF('Summary P&amp;L'!$F$4="Libs Rollup","Libs Rollup",F1055))</f>
        <v/>
      </c>
      <c r="C1055">
        <f>+IS_Data!A1055</f>
        <v>0</v>
      </c>
      <c r="D1055">
        <f ca="1">SUM(OFFSET(IS_Data!D1055,0,(-2018+'Summary P&amp;L'!$D$6)*12+'Summary P&amp;L'!$D$1-1):OFFSET(IS_Data!D1055,0,(-2018+'Summary P&amp;L'!$D$6)*12+'Summary P&amp;L'!$D$2-1))</f>
        <v>0</v>
      </c>
      <c r="E1055">
        <f ca="1">SUM(OFFSET(IS_Data!D1055,0,(-2018+'Summary P&amp;L'!$D$6-1)*12+'Summary P&amp;L'!$D$1-1):OFFSET(IS_Data!D1055,0,(-2018+'Summary P&amp;L'!$D$6-1)*12+'Summary P&amp;L'!$D$2-1))</f>
        <v>0</v>
      </c>
      <c r="F1055" s="91" t="str">
        <f>IFERROR(IF(VLOOKUP(IS_Data!B1055,'Summary P&amp;L'!$Q$9:$S$15,3,FALSE)="Yes",IS_Data!B1055,"No"),"No")</f>
        <v>No</v>
      </c>
    </row>
    <row r="1056" spans="1:6" x14ac:dyDescent="0.5">
      <c r="A1056">
        <f>+IS_Data!C1056</f>
        <v>0</v>
      </c>
      <c r="B1056" s="91" t="str">
        <f>IF(F1056="No","",IF('Summary P&amp;L'!$F$4="Libs Rollup","Libs Rollup",F1056))</f>
        <v/>
      </c>
      <c r="C1056">
        <f>+IS_Data!A1056</f>
        <v>0</v>
      </c>
      <c r="D1056">
        <f ca="1">SUM(OFFSET(IS_Data!D1056,0,(-2018+'Summary P&amp;L'!$D$6)*12+'Summary P&amp;L'!$D$1-1):OFFSET(IS_Data!D1056,0,(-2018+'Summary P&amp;L'!$D$6)*12+'Summary P&amp;L'!$D$2-1))</f>
        <v>0</v>
      </c>
      <c r="E1056">
        <f ca="1">SUM(OFFSET(IS_Data!D1056,0,(-2018+'Summary P&amp;L'!$D$6-1)*12+'Summary P&amp;L'!$D$1-1):OFFSET(IS_Data!D1056,0,(-2018+'Summary P&amp;L'!$D$6-1)*12+'Summary P&amp;L'!$D$2-1))</f>
        <v>0</v>
      </c>
      <c r="F1056" s="91" t="str">
        <f>IFERROR(IF(VLOOKUP(IS_Data!B1056,'Summary P&amp;L'!$Q$9:$S$15,3,FALSE)="Yes",IS_Data!B1056,"No"),"No")</f>
        <v>No</v>
      </c>
    </row>
    <row r="1057" spans="1:6" x14ac:dyDescent="0.5">
      <c r="A1057">
        <f>+IS_Data!C1057</f>
        <v>0</v>
      </c>
      <c r="B1057" s="91" t="str">
        <f>IF(F1057="No","",IF('Summary P&amp;L'!$F$4="Libs Rollup","Libs Rollup",F1057))</f>
        <v/>
      </c>
      <c r="C1057">
        <f>+IS_Data!A1057</f>
        <v>0</v>
      </c>
      <c r="D1057">
        <f ca="1">SUM(OFFSET(IS_Data!D1057,0,(-2018+'Summary P&amp;L'!$D$6)*12+'Summary P&amp;L'!$D$1-1):OFFSET(IS_Data!D1057,0,(-2018+'Summary P&amp;L'!$D$6)*12+'Summary P&amp;L'!$D$2-1))</f>
        <v>0</v>
      </c>
      <c r="E1057">
        <f ca="1">SUM(OFFSET(IS_Data!D1057,0,(-2018+'Summary P&amp;L'!$D$6-1)*12+'Summary P&amp;L'!$D$1-1):OFFSET(IS_Data!D1057,0,(-2018+'Summary P&amp;L'!$D$6-1)*12+'Summary P&amp;L'!$D$2-1))</f>
        <v>0</v>
      </c>
      <c r="F1057" s="91" t="str">
        <f>IFERROR(IF(VLOOKUP(IS_Data!B1057,'Summary P&amp;L'!$Q$9:$S$15,3,FALSE)="Yes",IS_Data!B1057,"No"),"No")</f>
        <v>No</v>
      </c>
    </row>
    <row r="1058" spans="1:6" x14ac:dyDescent="0.5">
      <c r="A1058">
        <f>+IS_Data!C1058</f>
        <v>0</v>
      </c>
      <c r="B1058" s="91" t="str">
        <f>IF(F1058="No","",IF('Summary P&amp;L'!$F$4="Libs Rollup","Libs Rollup",F1058))</f>
        <v/>
      </c>
      <c r="C1058">
        <f>+IS_Data!A1058</f>
        <v>0</v>
      </c>
      <c r="D1058">
        <f ca="1">SUM(OFFSET(IS_Data!D1058,0,(-2018+'Summary P&amp;L'!$D$6)*12+'Summary P&amp;L'!$D$1-1):OFFSET(IS_Data!D1058,0,(-2018+'Summary P&amp;L'!$D$6)*12+'Summary P&amp;L'!$D$2-1))</f>
        <v>0</v>
      </c>
      <c r="E1058">
        <f ca="1">SUM(OFFSET(IS_Data!D1058,0,(-2018+'Summary P&amp;L'!$D$6-1)*12+'Summary P&amp;L'!$D$1-1):OFFSET(IS_Data!D1058,0,(-2018+'Summary P&amp;L'!$D$6-1)*12+'Summary P&amp;L'!$D$2-1))</f>
        <v>0</v>
      </c>
      <c r="F1058" s="91" t="str">
        <f>IFERROR(IF(VLOOKUP(IS_Data!B1058,'Summary P&amp;L'!$Q$9:$S$15,3,FALSE)="Yes",IS_Data!B1058,"No"),"No")</f>
        <v>No</v>
      </c>
    </row>
    <row r="1059" spans="1:6" x14ac:dyDescent="0.5">
      <c r="A1059">
        <f>+IS_Data!C1059</f>
        <v>0</v>
      </c>
      <c r="B1059" s="91" t="str">
        <f>IF(F1059="No","",IF('Summary P&amp;L'!$F$4="Libs Rollup","Libs Rollup",F1059))</f>
        <v/>
      </c>
      <c r="C1059">
        <f>+IS_Data!A1059</f>
        <v>0</v>
      </c>
      <c r="D1059">
        <f ca="1">SUM(OFFSET(IS_Data!D1059,0,(-2018+'Summary P&amp;L'!$D$6)*12+'Summary P&amp;L'!$D$1-1):OFFSET(IS_Data!D1059,0,(-2018+'Summary P&amp;L'!$D$6)*12+'Summary P&amp;L'!$D$2-1))</f>
        <v>0</v>
      </c>
      <c r="E1059">
        <f ca="1">SUM(OFFSET(IS_Data!D1059,0,(-2018+'Summary P&amp;L'!$D$6-1)*12+'Summary P&amp;L'!$D$1-1):OFFSET(IS_Data!D1059,0,(-2018+'Summary P&amp;L'!$D$6-1)*12+'Summary P&amp;L'!$D$2-1))</f>
        <v>0</v>
      </c>
      <c r="F1059" s="91" t="str">
        <f>IFERROR(IF(VLOOKUP(IS_Data!B1059,'Summary P&amp;L'!$Q$9:$S$15,3,FALSE)="Yes",IS_Data!B1059,"No"),"No")</f>
        <v>No</v>
      </c>
    </row>
    <row r="1060" spans="1:6" x14ac:dyDescent="0.5">
      <c r="A1060">
        <f>+IS_Data!C1060</f>
        <v>0</v>
      </c>
      <c r="B1060" s="91" t="str">
        <f>IF(F1060="No","",IF('Summary P&amp;L'!$F$4="Libs Rollup","Libs Rollup",F1060))</f>
        <v/>
      </c>
      <c r="C1060">
        <f>+IS_Data!A1060</f>
        <v>0</v>
      </c>
      <c r="D1060">
        <f ca="1">SUM(OFFSET(IS_Data!D1060,0,(-2018+'Summary P&amp;L'!$D$6)*12+'Summary P&amp;L'!$D$1-1):OFFSET(IS_Data!D1060,0,(-2018+'Summary P&amp;L'!$D$6)*12+'Summary P&amp;L'!$D$2-1))</f>
        <v>0</v>
      </c>
      <c r="E1060">
        <f ca="1">SUM(OFFSET(IS_Data!D1060,0,(-2018+'Summary P&amp;L'!$D$6-1)*12+'Summary P&amp;L'!$D$1-1):OFFSET(IS_Data!D1060,0,(-2018+'Summary P&amp;L'!$D$6-1)*12+'Summary P&amp;L'!$D$2-1))</f>
        <v>0</v>
      </c>
      <c r="F1060" s="91" t="str">
        <f>IFERROR(IF(VLOOKUP(IS_Data!B1060,'Summary P&amp;L'!$Q$9:$S$15,3,FALSE)="Yes",IS_Data!B1060,"No"),"No")</f>
        <v>No</v>
      </c>
    </row>
    <row r="1061" spans="1:6" x14ac:dyDescent="0.5">
      <c r="A1061">
        <f>+IS_Data!C1061</f>
        <v>0</v>
      </c>
      <c r="B1061" s="91" t="str">
        <f>IF(F1061="No","",IF('Summary P&amp;L'!$F$4="Libs Rollup","Libs Rollup",F1061))</f>
        <v/>
      </c>
      <c r="C1061">
        <f>+IS_Data!A1061</f>
        <v>0</v>
      </c>
      <c r="D1061">
        <f ca="1">SUM(OFFSET(IS_Data!D1061,0,(-2018+'Summary P&amp;L'!$D$6)*12+'Summary P&amp;L'!$D$1-1):OFFSET(IS_Data!D1061,0,(-2018+'Summary P&amp;L'!$D$6)*12+'Summary P&amp;L'!$D$2-1))</f>
        <v>0</v>
      </c>
      <c r="E1061">
        <f ca="1">SUM(OFFSET(IS_Data!D1061,0,(-2018+'Summary P&amp;L'!$D$6-1)*12+'Summary P&amp;L'!$D$1-1):OFFSET(IS_Data!D1061,0,(-2018+'Summary P&amp;L'!$D$6-1)*12+'Summary P&amp;L'!$D$2-1))</f>
        <v>0</v>
      </c>
      <c r="F1061" s="91" t="str">
        <f>IFERROR(IF(VLOOKUP(IS_Data!B1061,'Summary P&amp;L'!$Q$9:$S$15,3,FALSE)="Yes",IS_Data!B1061,"No"),"No")</f>
        <v>No</v>
      </c>
    </row>
    <row r="1062" spans="1:6" x14ac:dyDescent="0.5">
      <c r="A1062">
        <f>+IS_Data!C1062</f>
        <v>0</v>
      </c>
      <c r="B1062" s="91" t="str">
        <f>IF(F1062="No","",IF('Summary P&amp;L'!$F$4="Libs Rollup","Libs Rollup",F1062))</f>
        <v/>
      </c>
      <c r="C1062">
        <f>+IS_Data!A1062</f>
        <v>0</v>
      </c>
      <c r="D1062">
        <f ca="1">SUM(OFFSET(IS_Data!D1062,0,(-2018+'Summary P&amp;L'!$D$6)*12+'Summary P&amp;L'!$D$1-1):OFFSET(IS_Data!D1062,0,(-2018+'Summary P&amp;L'!$D$6)*12+'Summary P&amp;L'!$D$2-1))</f>
        <v>0</v>
      </c>
      <c r="E1062">
        <f ca="1">SUM(OFFSET(IS_Data!D1062,0,(-2018+'Summary P&amp;L'!$D$6-1)*12+'Summary P&amp;L'!$D$1-1):OFFSET(IS_Data!D1062,0,(-2018+'Summary P&amp;L'!$D$6-1)*12+'Summary P&amp;L'!$D$2-1))</f>
        <v>0</v>
      </c>
      <c r="F1062" s="91" t="str">
        <f>IFERROR(IF(VLOOKUP(IS_Data!B1062,'Summary P&amp;L'!$Q$9:$S$15,3,FALSE)="Yes",IS_Data!B1062,"No"),"No")</f>
        <v>No</v>
      </c>
    </row>
    <row r="1063" spans="1:6" x14ac:dyDescent="0.5">
      <c r="A1063">
        <f>+IS_Data!C1063</f>
        <v>0</v>
      </c>
      <c r="B1063" s="91" t="str">
        <f>IF(F1063="No","",IF('Summary P&amp;L'!$F$4="Libs Rollup","Libs Rollup",F1063))</f>
        <v/>
      </c>
      <c r="C1063">
        <f>+IS_Data!A1063</f>
        <v>0</v>
      </c>
      <c r="D1063">
        <f ca="1">SUM(OFFSET(IS_Data!D1063,0,(-2018+'Summary P&amp;L'!$D$6)*12+'Summary P&amp;L'!$D$1-1):OFFSET(IS_Data!D1063,0,(-2018+'Summary P&amp;L'!$D$6)*12+'Summary P&amp;L'!$D$2-1))</f>
        <v>0</v>
      </c>
      <c r="E1063">
        <f ca="1">SUM(OFFSET(IS_Data!D1063,0,(-2018+'Summary P&amp;L'!$D$6-1)*12+'Summary P&amp;L'!$D$1-1):OFFSET(IS_Data!D1063,0,(-2018+'Summary P&amp;L'!$D$6-1)*12+'Summary P&amp;L'!$D$2-1))</f>
        <v>0</v>
      </c>
      <c r="F1063" s="91" t="str">
        <f>IFERROR(IF(VLOOKUP(IS_Data!B1063,'Summary P&amp;L'!$Q$9:$S$15,3,FALSE)="Yes",IS_Data!B1063,"No"),"No")</f>
        <v>No</v>
      </c>
    </row>
    <row r="1064" spans="1:6" x14ac:dyDescent="0.5">
      <c r="A1064">
        <f>+IS_Data!C1064</f>
        <v>0</v>
      </c>
      <c r="B1064" s="91" t="str">
        <f>IF(F1064="No","",IF('Summary P&amp;L'!$F$4="Libs Rollup","Libs Rollup",F1064))</f>
        <v/>
      </c>
      <c r="C1064">
        <f>+IS_Data!A1064</f>
        <v>0</v>
      </c>
      <c r="D1064">
        <f ca="1">SUM(OFFSET(IS_Data!D1064,0,(-2018+'Summary P&amp;L'!$D$6)*12+'Summary P&amp;L'!$D$1-1):OFFSET(IS_Data!D1064,0,(-2018+'Summary P&amp;L'!$D$6)*12+'Summary P&amp;L'!$D$2-1))</f>
        <v>0</v>
      </c>
      <c r="E1064">
        <f ca="1">SUM(OFFSET(IS_Data!D1064,0,(-2018+'Summary P&amp;L'!$D$6-1)*12+'Summary P&amp;L'!$D$1-1):OFFSET(IS_Data!D1064,0,(-2018+'Summary P&amp;L'!$D$6-1)*12+'Summary P&amp;L'!$D$2-1))</f>
        <v>0</v>
      </c>
      <c r="F1064" s="91" t="str">
        <f>IFERROR(IF(VLOOKUP(IS_Data!B1064,'Summary P&amp;L'!$Q$9:$S$15,3,FALSE)="Yes",IS_Data!B1064,"No"),"No")</f>
        <v>No</v>
      </c>
    </row>
    <row r="1065" spans="1:6" x14ac:dyDescent="0.5">
      <c r="A1065">
        <f>+IS_Data!C1065</f>
        <v>0</v>
      </c>
      <c r="B1065" s="91" t="str">
        <f>IF(F1065="No","",IF('Summary P&amp;L'!$F$4="Libs Rollup","Libs Rollup",F1065))</f>
        <v/>
      </c>
      <c r="C1065">
        <f>+IS_Data!A1065</f>
        <v>0</v>
      </c>
      <c r="D1065">
        <f ca="1">SUM(OFFSET(IS_Data!D1065,0,(-2018+'Summary P&amp;L'!$D$6)*12+'Summary P&amp;L'!$D$1-1):OFFSET(IS_Data!D1065,0,(-2018+'Summary P&amp;L'!$D$6)*12+'Summary P&amp;L'!$D$2-1))</f>
        <v>0</v>
      </c>
      <c r="E1065">
        <f ca="1">SUM(OFFSET(IS_Data!D1065,0,(-2018+'Summary P&amp;L'!$D$6-1)*12+'Summary P&amp;L'!$D$1-1):OFFSET(IS_Data!D1065,0,(-2018+'Summary P&amp;L'!$D$6-1)*12+'Summary P&amp;L'!$D$2-1))</f>
        <v>0</v>
      </c>
      <c r="F1065" s="91" t="str">
        <f>IFERROR(IF(VLOOKUP(IS_Data!B1065,'Summary P&amp;L'!$Q$9:$S$15,3,FALSE)="Yes",IS_Data!B1065,"No"),"No")</f>
        <v>No</v>
      </c>
    </row>
    <row r="1066" spans="1:6" x14ac:dyDescent="0.5">
      <c r="A1066">
        <f>+IS_Data!C1066</f>
        <v>0</v>
      </c>
      <c r="B1066" s="91" t="str">
        <f>IF(F1066="No","",IF('Summary P&amp;L'!$F$4="Libs Rollup","Libs Rollup",F1066))</f>
        <v/>
      </c>
      <c r="C1066">
        <f>+IS_Data!A1066</f>
        <v>0</v>
      </c>
      <c r="D1066">
        <f ca="1">SUM(OFFSET(IS_Data!D1066,0,(-2018+'Summary P&amp;L'!$D$6)*12+'Summary P&amp;L'!$D$1-1):OFFSET(IS_Data!D1066,0,(-2018+'Summary P&amp;L'!$D$6)*12+'Summary P&amp;L'!$D$2-1))</f>
        <v>0</v>
      </c>
      <c r="E1066">
        <f ca="1">SUM(OFFSET(IS_Data!D1066,0,(-2018+'Summary P&amp;L'!$D$6-1)*12+'Summary P&amp;L'!$D$1-1):OFFSET(IS_Data!D1066,0,(-2018+'Summary P&amp;L'!$D$6-1)*12+'Summary P&amp;L'!$D$2-1))</f>
        <v>0</v>
      </c>
      <c r="F1066" s="91" t="str">
        <f>IFERROR(IF(VLOOKUP(IS_Data!B1066,'Summary P&amp;L'!$Q$9:$S$15,3,FALSE)="Yes",IS_Data!B1066,"No"),"No")</f>
        <v>No</v>
      </c>
    </row>
    <row r="1067" spans="1:6" x14ac:dyDescent="0.5">
      <c r="A1067">
        <f>+IS_Data!C1067</f>
        <v>0</v>
      </c>
      <c r="B1067" s="91" t="str">
        <f>IF(F1067="No","",IF('Summary P&amp;L'!$F$4="Libs Rollup","Libs Rollup",F1067))</f>
        <v/>
      </c>
      <c r="C1067">
        <f>+IS_Data!A1067</f>
        <v>0</v>
      </c>
      <c r="D1067">
        <f ca="1">SUM(OFFSET(IS_Data!D1067,0,(-2018+'Summary P&amp;L'!$D$6)*12+'Summary P&amp;L'!$D$1-1):OFFSET(IS_Data!D1067,0,(-2018+'Summary P&amp;L'!$D$6)*12+'Summary P&amp;L'!$D$2-1))</f>
        <v>0</v>
      </c>
      <c r="E1067">
        <f ca="1">SUM(OFFSET(IS_Data!D1067,0,(-2018+'Summary P&amp;L'!$D$6-1)*12+'Summary P&amp;L'!$D$1-1):OFFSET(IS_Data!D1067,0,(-2018+'Summary P&amp;L'!$D$6-1)*12+'Summary P&amp;L'!$D$2-1))</f>
        <v>0</v>
      </c>
      <c r="F1067" s="91" t="str">
        <f>IFERROR(IF(VLOOKUP(IS_Data!B1067,'Summary P&amp;L'!$Q$9:$S$15,3,FALSE)="Yes",IS_Data!B1067,"No"),"No")</f>
        <v>No</v>
      </c>
    </row>
    <row r="1068" spans="1:6" x14ac:dyDescent="0.5">
      <c r="A1068">
        <f>+IS_Data!C1068</f>
        <v>0</v>
      </c>
      <c r="B1068" s="91" t="str">
        <f>IF(F1068="No","",IF('Summary P&amp;L'!$F$4="Libs Rollup","Libs Rollup",F1068))</f>
        <v/>
      </c>
      <c r="C1068">
        <f>+IS_Data!A1068</f>
        <v>0</v>
      </c>
      <c r="D1068">
        <f ca="1">SUM(OFFSET(IS_Data!D1068,0,(-2018+'Summary P&amp;L'!$D$6)*12+'Summary P&amp;L'!$D$1-1):OFFSET(IS_Data!D1068,0,(-2018+'Summary P&amp;L'!$D$6)*12+'Summary P&amp;L'!$D$2-1))</f>
        <v>0</v>
      </c>
      <c r="E1068">
        <f ca="1">SUM(OFFSET(IS_Data!D1068,0,(-2018+'Summary P&amp;L'!$D$6-1)*12+'Summary P&amp;L'!$D$1-1):OFFSET(IS_Data!D1068,0,(-2018+'Summary P&amp;L'!$D$6-1)*12+'Summary P&amp;L'!$D$2-1))</f>
        <v>0</v>
      </c>
      <c r="F1068" s="91" t="str">
        <f>IFERROR(IF(VLOOKUP(IS_Data!B1068,'Summary P&amp;L'!$Q$9:$S$15,3,FALSE)="Yes",IS_Data!B1068,"No"),"No")</f>
        <v>No</v>
      </c>
    </row>
    <row r="1069" spans="1:6" x14ac:dyDescent="0.5">
      <c r="A1069">
        <f>+IS_Data!C1069</f>
        <v>0</v>
      </c>
      <c r="B1069" s="91" t="str">
        <f>IF(F1069="No","",IF('Summary P&amp;L'!$F$4="Libs Rollup","Libs Rollup",F1069))</f>
        <v/>
      </c>
      <c r="C1069">
        <f>+IS_Data!A1069</f>
        <v>0</v>
      </c>
      <c r="D1069">
        <f ca="1">SUM(OFFSET(IS_Data!D1069,0,(-2018+'Summary P&amp;L'!$D$6)*12+'Summary P&amp;L'!$D$1-1):OFFSET(IS_Data!D1069,0,(-2018+'Summary P&amp;L'!$D$6)*12+'Summary P&amp;L'!$D$2-1))</f>
        <v>0</v>
      </c>
      <c r="E1069">
        <f ca="1">SUM(OFFSET(IS_Data!D1069,0,(-2018+'Summary P&amp;L'!$D$6-1)*12+'Summary P&amp;L'!$D$1-1):OFFSET(IS_Data!D1069,0,(-2018+'Summary P&amp;L'!$D$6-1)*12+'Summary P&amp;L'!$D$2-1))</f>
        <v>0</v>
      </c>
      <c r="F1069" s="91" t="str">
        <f>IFERROR(IF(VLOOKUP(IS_Data!B1069,'Summary P&amp;L'!$Q$9:$S$15,3,FALSE)="Yes",IS_Data!B1069,"No"),"No")</f>
        <v>No</v>
      </c>
    </row>
    <row r="1070" spans="1:6" x14ac:dyDescent="0.5">
      <c r="A1070">
        <f>+IS_Data!C1070</f>
        <v>0</v>
      </c>
      <c r="B1070" s="91" t="str">
        <f>IF(F1070="No","",IF('Summary P&amp;L'!$F$4="Libs Rollup","Libs Rollup",F1070))</f>
        <v/>
      </c>
      <c r="C1070">
        <f>+IS_Data!A1070</f>
        <v>0</v>
      </c>
      <c r="D1070">
        <f ca="1">SUM(OFFSET(IS_Data!D1070,0,(-2018+'Summary P&amp;L'!$D$6)*12+'Summary P&amp;L'!$D$1-1):OFFSET(IS_Data!D1070,0,(-2018+'Summary P&amp;L'!$D$6)*12+'Summary P&amp;L'!$D$2-1))</f>
        <v>0</v>
      </c>
      <c r="E1070">
        <f ca="1">SUM(OFFSET(IS_Data!D1070,0,(-2018+'Summary P&amp;L'!$D$6-1)*12+'Summary P&amp;L'!$D$1-1):OFFSET(IS_Data!D1070,0,(-2018+'Summary P&amp;L'!$D$6-1)*12+'Summary P&amp;L'!$D$2-1))</f>
        <v>0</v>
      </c>
      <c r="F1070" s="91" t="str">
        <f>IFERROR(IF(VLOOKUP(IS_Data!B1070,'Summary P&amp;L'!$Q$9:$S$15,3,FALSE)="Yes",IS_Data!B1070,"No"),"No")</f>
        <v>No</v>
      </c>
    </row>
    <row r="1071" spans="1:6" x14ac:dyDescent="0.5">
      <c r="A1071">
        <f>+IS_Data!C1071</f>
        <v>0</v>
      </c>
      <c r="B1071" s="91" t="str">
        <f>IF(F1071="No","",IF('Summary P&amp;L'!$F$4="Libs Rollup","Libs Rollup",F1071))</f>
        <v/>
      </c>
      <c r="C1071">
        <f>+IS_Data!A1071</f>
        <v>0</v>
      </c>
      <c r="D1071">
        <f ca="1">SUM(OFFSET(IS_Data!D1071,0,(-2018+'Summary P&amp;L'!$D$6)*12+'Summary P&amp;L'!$D$1-1):OFFSET(IS_Data!D1071,0,(-2018+'Summary P&amp;L'!$D$6)*12+'Summary P&amp;L'!$D$2-1))</f>
        <v>0</v>
      </c>
      <c r="E1071">
        <f ca="1">SUM(OFFSET(IS_Data!D1071,0,(-2018+'Summary P&amp;L'!$D$6-1)*12+'Summary P&amp;L'!$D$1-1):OFFSET(IS_Data!D1071,0,(-2018+'Summary P&amp;L'!$D$6-1)*12+'Summary P&amp;L'!$D$2-1))</f>
        <v>0</v>
      </c>
      <c r="F1071" s="91" t="str">
        <f>IFERROR(IF(VLOOKUP(IS_Data!B1071,'Summary P&amp;L'!$Q$9:$S$15,3,FALSE)="Yes",IS_Data!B1071,"No"),"No")</f>
        <v>No</v>
      </c>
    </row>
    <row r="1072" spans="1:6" x14ac:dyDescent="0.5">
      <c r="A1072">
        <f>+IS_Data!C1072</f>
        <v>0</v>
      </c>
      <c r="B1072" s="91" t="str">
        <f>IF(F1072="No","",IF('Summary P&amp;L'!$F$4="Libs Rollup","Libs Rollup",F1072))</f>
        <v/>
      </c>
      <c r="C1072">
        <f>+IS_Data!A1072</f>
        <v>0</v>
      </c>
      <c r="D1072">
        <f ca="1">SUM(OFFSET(IS_Data!D1072,0,(-2018+'Summary P&amp;L'!$D$6)*12+'Summary P&amp;L'!$D$1-1):OFFSET(IS_Data!D1072,0,(-2018+'Summary P&amp;L'!$D$6)*12+'Summary P&amp;L'!$D$2-1))</f>
        <v>0</v>
      </c>
      <c r="E1072">
        <f ca="1">SUM(OFFSET(IS_Data!D1072,0,(-2018+'Summary P&amp;L'!$D$6-1)*12+'Summary P&amp;L'!$D$1-1):OFFSET(IS_Data!D1072,0,(-2018+'Summary P&amp;L'!$D$6-1)*12+'Summary P&amp;L'!$D$2-1))</f>
        <v>0</v>
      </c>
      <c r="F1072" s="91" t="str">
        <f>IFERROR(IF(VLOOKUP(IS_Data!B1072,'Summary P&amp;L'!$Q$9:$S$15,3,FALSE)="Yes",IS_Data!B1072,"No"),"No")</f>
        <v>No</v>
      </c>
    </row>
    <row r="1073" spans="1:6" x14ac:dyDescent="0.5">
      <c r="A1073">
        <f>+IS_Data!C1073</f>
        <v>0</v>
      </c>
      <c r="B1073" s="91" t="str">
        <f>IF(F1073="No","",IF('Summary P&amp;L'!$F$4="Libs Rollup","Libs Rollup",F1073))</f>
        <v/>
      </c>
      <c r="C1073">
        <f>+IS_Data!A1073</f>
        <v>0</v>
      </c>
      <c r="D1073">
        <f ca="1">SUM(OFFSET(IS_Data!D1073,0,(-2018+'Summary P&amp;L'!$D$6)*12+'Summary P&amp;L'!$D$1-1):OFFSET(IS_Data!D1073,0,(-2018+'Summary P&amp;L'!$D$6)*12+'Summary P&amp;L'!$D$2-1))</f>
        <v>0</v>
      </c>
      <c r="E1073">
        <f ca="1">SUM(OFFSET(IS_Data!D1073,0,(-2018+'Summary P&amp;L'!$D$6-1)*12+'Summary P&amp;L'!$D$1-1):OFFSET(IS_Data!D1073,0,(-2018+'Summary P&amp;L'!$D$6-1)*12+'Summary P&amp;L'!$D$2-1))</f>
        <v>0</v>
      </c>
      <c r="F1073" s="91" t="str">
        <f>IFERROR(IF(VLOOKUP(IS_Data!B1073,'Summary P&amp;L'!$Q$9:$S$15,3,FALSE)="Yes",IS_Data!B1073,"No"),"No")</f>
        <v>No</v>
      </c>
    </row>
    <row r="1074" spans="1:6" x14ac:dyDescent="0.5">
      <c r="A1074">
        <f>+IS_Data!C1074</f>
        <v>0</v>
      </c>
      <c r="B1074" s="91" t="str">
        <f>IF(F1074="No","",IF('Summary P&amp;L'!$F$4="Libs Rollup","Libs Rollup",F1074))</f>
        <v/>
      </c>
      <c r="C1074">
        <f>+IS_Data!A1074</f>
        <v>0</v>
      </c>
      <c r="D1074">
        <f ca="1">SUM(OFFSET(IS_Data!D1074,0,(-2018+'Summary P&amp;L'!$D$6)*12+'Summary P&amp;L'!$D$1-1):OFFSET(IS_Data!D1074,0,(-2018+'Summary P&amp;L'!$D$6)*12+'Summary P&amp;L'!$D$2-1))</f>
        <v>0</v>
      </c>
      <c r="E1074">
        <f ca="1">SUM(OFFSET(IS_Data!D1074,0,(-2018+'Summary P&amp;L'!$D$6-1)*12+'Summary P&amp;L'!$D$1-1):OFFSET(IS_Data!D1074,0,(-2018+'Summary P&amp;L'!$D$6-1)*12+'Summary P&amp;L'!$D$2-1))</f>
        <v>0</v>
      </c>
      <c r="F1074" s="91" t="str">
        <f>IFERROR(IF(VLOOKUP(IS_Data!B1074,'Summary P&amp;L'!$Q$9:$S$15,3,FALSE)="Yes",IS_Data!B1074,"No"),"No")</f>
        <v>No</v>
      </c>
    </row>
    <row r="1075" spans="1:6" x14ac:dyDescent="0.5">
      <c r="A1075">
        <f>+IS_Data!C1075</f>
        <v>0</v>
      </c>
      <c r="B1075" s="91" t="str">
        <f>IF(F1075="No","",IF('Summary P&amp;L'!$F$4="Libs Rollup","Libs Rollup",F1075))</f>
        <v/>
      </c>
      <c r="C1075">
        <f>+IS_Data!A1075</f>
        <v>0</v>
      </c>
      <c r="D1075">
        <f ca="1">SUM(OFFSET(IS_Data!D1075,0,(-2018+'Summary P&amp;L'!$D$6)*12+'Summary P&amp;L'!$D$1-1):OFFSET(IS_Data!D1075,0,(-2018+'Summary P&amp;L'!$D$6)*12+'Summary P&amp;L'!$D$2-1))</f>
        <v>0</v>
      </c>
      <c r="E1075">
        <f ca="1">SUM(OFFSET(IS_Data!D1075,0,(-2018+'Summary P&amp;L'!$D$6-1)*12+'Summary P&amp;L'!$D$1-1):OFFSET(IS_Data!D1075,0,(-2018+'Summary P&amp;L'!$D$6-1)*12+'Summary P&amp;L'!$D$2-1))</f>
        <v>0</v>
      </c>
      <c r="F1075" s="91" t="str">
        <f>IFERROR(IF(VLOOKUP(IS_Data!B1075,'Summary P&amp;L'!$Q$9:$S$15,3,FALSE)="Yes",IS_Data!B1075,"No"),"No")</f>
        <v>No</v>
      </c>
    </row>
    <row r="1076" spans="1:6" x14ac:dyDescent="0.5">
      <c r="A1076">
        <f>+IS_Data!C1076</f>
        <v>0</v>
      </c>
      <c r="B1076" s="91" t="str">
        <f>IF(F1076="No","",IF('Summary P&amp;L'!$F$4="Libs Rollup","Libs Rollup",F1076))</f>
        <v/>
      </c>
      <c r="C1076">
        <f>+IS_Data!A1076</f>
        <v>0</v>
      </c>
      <c r="D1076">
        <f ca="1">SUM(OFFSET(IS_Data!D1076,0,(-2018+'Summary P&amp;L'!$D$6)*12+'Summary P&amp;L'!$D$1-1):OFFSET(IS_Data!D1076,0,(-2018+'Summary P&amp;L'!$D$6)*12+'Summary P&amp;L'!$D$2-1))</f>
        <v>0</v>
      </c>
      <c r="E1076">
        <f ca="1">SUM(OFFSET(IS_Data!D1076,0,(-2018+'Summary P&amp;L'!$D$6-1)*12+'Summary P&amp;L'!$D$1-1):OFFSET(IS_Data!D1076,0,(-2018+'Summary P&amp;L'!$D$6-1)*12+'Summary P&amp;L'!$D$2-1))</f>
        <v>0</v>
      </c>
      <c r="F1076" s="91" t="str">
        <f>IFERROR(IF(VLOOKUP(IS_Data!B1076,'Summary P&amp;L'!$Q$9:$S$15,3,FALSE)="Yes",IS_Data!B1076,"No"),"No")</f>
        <v>No</v>
      </c>
    </row>
    <row r="1077" spans="1:6" x14ac:dyDescent="0.5">
      <c r="A1077">
        <f>+IS_Data!C1077</f>
        <v>0</v>
      </c>
      <c r="B1077" s="91" t="str">
        <f>IF(F1077="No","",IF('Summary P&amp;L'!$F$4="Libs Rollup","Libs Rollup",F1077))</f>
        <v/>
      </c>
      <c r="C1077">
        <f>+IS_Data!A1077</f>
        <v>0</v>
      </c>
      <c r="D1077">
        <f ca="1">SUM(OFFSET(IS_Data!D1077,0,(-2018+'Summary P&amp;L'!$D$6)*12+'Summary P&amp;L'!$D$1-1):OFFSET(IS_Data!D1077,0,(-2018+'Summary P&amp;L'!$D$6)*12+'Summary P&amp;L'!$D$2-1))</f>
        <v>0</v>
      </c>
      <c r="E1077">
        <f ca="1">SUM(OFFSET(IS_Data!D1077,0,(-2018+'Summary P&amp;L'!$D$6-1)*12+'Summary P&amp;L'!$D$1-1):OFFSET(IS_Data!D1077,0,(-2018+'Summary P&amp;L'!$D$6-1)*12+'Summary P&amp;L'!$D$2-1))</f>
        <v>0</v>
      </c>
      <c r="F1077" s="91" t="str">
        <f>IFERROR(IF(VLOOKUP(IS_Data!B1077,'Summary P&amp;L'!$Q$9:$S$15,3,FALSE)="Yes",IS_Data!B1077,"No"),"No")</f>
        <v>No</v>
      </c>
    </row>
    <row r="1078" spans="1:6" x14ac:dyDescent="0.5">
      <c r="A1078">
        <f>+IS_Data!C1078</f>
        <v>0</v>
      </c>
      <c r="B1078" s="91" t="str">
        <f>IF(F1078="No","",IF('Summary P&amp;L'!$F$4="Libs Rollup","Libs Rollup",F1078))</f>
        <v/>
      </c>
      <c r="C1078">
        <f>+IS_Data!A1078</f>
        <v>0</v>
      </c>
      <c r="D1078">
        <f ca="1">SUM(OFFSET(IS_Data!D1078,0,(-2018+'Summary P&amp;L'!$D$6)*12+'Summary P&amp;L'!$D$1-1):OFFSET(IS_Data!D1078,0,(-2018+'Summary P&amp;L'!$D$6)*12+'Summary P&amp;L'!$D$2-1))</f>
        <v>0</v>
      </c>
      <c r="E1078">
        <f ca="1">SUM(OFFSET(IS_Data!D1078,0,(-2018+'Summary P&amp;L'!$D$6-1)*12+'Summary P&amp;L'!$D$1-1):OFFSET(IS_Data!D1078,0,(-2018+'Summary P&amp;L'!$D$6-1)*12+'Summary P&amp;L'!$D$2-1))</f>
        <v>0</v>
      </c>
      <c r="F1078" s="91" t="str">
        <f>IFERROR(IF(VLOOKUP(IS_Data!B1078,'Summary P&amp;L'!$Q$9:$S$15,3,FALSE)="Yes",IS_Data!B1078,"No"),"No")</f>
        <v>No</v>
      </c>
    </row>
    <row r="1079" spans="1:6" x14ac:dyDescent="0.5">
      <c r="A1079">
        <f>+IS_Data!C1079</f>
        <v>0</v>
      </c>
      <c r="B1079" s="91" t="str">
        <f>IF(F1079="No","",IF('Summary P&amp;L'!$F$4="Libs Rollup","Libs Rollup",F1079))</f>
        <v/>
      </c>
      <c r="C1079">
        <f>+IS_Data!A1079</f>
        <v>0</v>
      </c>
      <c r="D1079">
        <f ca="1">SUM(OFFSET(IS_Data!D1079,0,(-2018+'Summary P&amp;L'!$D$6)*12+'Summary P&amp;L'!$D$1-1):OFFSET(IS_Data!D1079,0,(-2018+'Summary P&amp;L'!$D$6)*12+'Summary P&amp;L'!$D$2-1))</f>
        <v>0</v>
      </c>
      <c r="E1079">
        <f ca="1">SUM(OFFSET(IS_Data!D1079,0,(-2018+'Summary P&amp;L'!$D$6-1)*12+'Summary P&amp;L'!$D$1-1):OFFSET(IS_Data!D1079,0,(-2018+'Summary P&amp;L'!$D$6-1)*12+'Summary P&amp;L'!$D$2-1))</f>
        <v>0</v>
      </c>
      <c r="F1079" s="91" t="str">
        <f>IFERROR(IF(VLOOKUP(IS_Data!B1079,'Summary P&amp;L'!$Q$9:$S$15,3,FALSE)="Yes",IS_Data!B1079,"No"),"No")</f>
        <v>No</v>
      </c>
    </row>
    <row r="1080" spans="1:6" x14ac:dyDescent="0.5">
      <c r="A1080">
        <f>+IS_Data!C1080</f>
        <v>0</v>
      </c>
      <c r="B1080" s="91" t="str">
        <f>IF(F1080="No","",IF('Summary P&amp;L'!$F$4="Libs Rollup","Libs Rollup",F1080))</f>
        <v/>
      </c>
      <c r="C1080">
        <f>+IS_Data!A1080</f>
        <v>0</v>
      </c>
      <c r="D1080">
        <f ca="1">SUM(OFFSET(IS_Data!D1080,0,(-2018+'Summary P&amp;L'!$D$6)*12+'Summary P&amp;L'!$D$1-1):OFFSET(IS_Data!D1080,0,(-2018+'Summary P&amp;L'!$D$6)*12+'Summary P&amp;L'!$D$2-1))</f>
        <v>0</v>
      </c>
      <c r="E1080">
        <f ca="1">SUM(OFFSET(IS_Data!D1080,0,(-2018+'Summary P&amp;L'!$D$6-1)*12+'Summary P&amp;L'!$D$1-1):OFFSET(IS_Data!D1080,0,(-2018+'Summary P&amp;L'!$D$6-1)*12+'Summary P&amp;L'!$D$2-1))</f>
        <v>0</v>
      </c>
      <c r="F1080" s="91" t="str">
        <f>IFERROR(IF(VLOOKUP(IS_Data!B1080,'Summary P&amp;L'!$Q$9:$S$15,3,FALSE)="Yes",IS_Data!B1080,"No"),"No")</f>
        <v>No</v>
      </c>
    </row>
    <row r="1081" spans="1:6" x14ac:dyDescent="0.5">
      <c r="A1081">
        <f>+IS_Data!C1081</f>
        <v>0</v>
      </c>
      <c r="B1081" s="91" t="str">
        <f>IF(F1081="No","",IF('Summary P&amp;L'!$F$4="Libs Rollup","Libs Rollup",F1081))</f>
        <v/>
      </c>
      <c r="C1081">
        <f>+IS_Data!A1081</f>
        <v>0</v>
      </c>
      <c r="D1081">
        <f ca="1">SUM(OFFSET(IS_Data!D1081,0,(-2018+'Summary P&amp;L'!$D$6)*12+'Summary P&amp;L'!$D$1-1):OFFSET(IS_Data!D1081,0,(-2018+'Summary P&amp;L'!$D$6)*12+'Summary P&amp;L'!$D$2-1))</f>
        <v>0</v>
      </c>
      <c r="E1081">
        <f ca="1">SUM(OFFSET(IS_Data!D1081,0,(-2018+'Summary P&amp;L'!$D$6-1)*12+'Summary P&amp;L'!$D$1-1):OFFSET(IS_Data!D1081,0,(-2018+'Summary P&amp;L'!$D$6-1)*12+'Summary P&amp;L'!$D$2-1))</f>
        <v>0</v>
      </c>
      <c r="F1081" s="91" t="str">
        <f>IFERROR(IF(VLOOKUP(IS_Data!B1081,'Summary P&amp;L'!$Q$9:$S$15,3,FALSE)="Yes",IS_Data!B1081,"No"),"No")</f>
        <v>No</v>
      </c>
    </row>
    <row r="1082" spans="1:6" x14ac:dyDescent="0.5">
      <c r="A1082">
        <f>+IS_Data!C1082</f>
        <v>0</v>
      </c>
      <c r="B1082" s="91" t="str">
        <f>IF(F1082="No","",IF('Summary P&amp;L'!$F$4="Libs Rollup","Libs Rollup",F1082))</f>
        <v/>
      </c>
      <c r="C1082">
        <f>+IS_Data!A1082</f>
        <v>0</v>
      </c>
      <c r="D1082">
        <f ca="1">SUM(OFFSET(IS_Data!D1082,0,(-2018+'Summary P&amp;L'!$D$6)*12+'Summary P&amp;L'!$D$1-1):OFFSET(IS_Data!D1082,0,(-2018+'Summary P&amp;L'!$D$6)*12+'Summary P&amp;L'!$D$2-1))</f>
        <v>0</v>
      </c>
      <c r="E1082">
        <f ca="1">SUM(OFFSET(IS_Data!D1082,0,(-2018+'Summary P&amp;L'!$D$6-1)*12+'Summary P&amp;L'!$D$1-1):OFFSET(IS_Data!D1082,0,(-2018+'Summary P&amp;L'!$D$6-1)*12+'Summary P&amp;L'!$D$2-1))</f>
        <v>0</v>
      </c>
      <c r="F1082" s="91" t="str">
        <f>IFERROR(IF(VLOOKUP(IS_Data!B1082,'Summary P&amp;L'!$Q$9:$S$15,3,FALSE)="Yes",IS_Data!B1082,"No"),"No")</f>
        <v>No</v>
      </c>
    </row>
    <row r="1083" spans="1:6" x14ac:dyDescent="0.5">
      <c r="A1083">
        <f>+IS_Data!C1083</f>
        <v>0</v>
      </c>
      <c r="B1083" s="91" t="str">
        <f>IF(F1083="No","",IF('Summary P&amp;L'!$F$4="Libs Rollup","Libs Rollup",F1083))</f>
        <v/>
      </c>
      <c r="C1083">
        <f>+IS_Data!A1083</f>
        <v>0</v>
      </c>
      <c r="D1083">
        <f ca="1">SUM(OFFSET(IS_Data!D1083,0,(-2018+'Summary P&amp;L'!$D$6)*12+'Summary P&amp;L'!$D$1-1):OFFSET(IS_Data!D1083,0,(-2018+'Summary P&amp;L'!$D$6)*12+'Summary P&amp;L'!$D$2-1))</f>
        <v>0</v>
      </c>
      <c r="E1083">
        <f ca="1">SUM(OFFSET(IS_Data!D1083,0,(-2018+'Summary P&amp;L'!$D$6-1)*12+'Summary P&amp;L'!$D$1-1):OFFSET(IS_Data!D1083,0,(-2018+'Summary P&amp;L'!$D$6-1)*12+'Summary P&amp;L'!$D$2-1))</f>
        <v>0</v>
      </c>
      <c r="F1083" s="91" t="str">
        <f>IFERROR(IF(VLOOKUP(IS_Data!B1083,'Summary P&amp;L'!$Q$9:$S$15,3,FALSE)="Yes",IS_Data!B1083,"No"),"No")</f>
        <v>No</v>
      </c>
    </row>
    <row r="1084" spans="1:6" x14ac:dyDescent="0.5">
      <c r="A1084">
        <f>+IS_Data!C1084</f>
        <v>0</v>
      </c>
      <c r="B1084" s="91" t="str">
        <f>IF(F1084="No","",IF('Summary P&amp;L'!$F$4="Libs Rollup","Libs Rollup",F1084))</f>
        <v/>
      </c>
      <c r="C1084">
        <f>+IS_Data!A1084</f>
        <v>0</v>
      </c>
      <c r="D1084">
        <f ca="1">SUM(OFFSET(IS_Data!D1084,0,(-2018+'Summary P&amp;L'!$D$6)*12+'Summary P&amp;L'!$D$1-1):OFFSET(IS_Data!D1084,0,(-2018+'Summary P&amp;L'!$D$6)*12+'Summary P&amp;L'!$D$2-1))</f>
        <v>0</v>
      </c>
      <c r="E1084">
        <f ca="1">SUM(OFFSET(IS_Data!D1084,0,(-2018+'Summary P&amp;L'!$D$6-1)*12+'Summary P&amp;L'!$D$1-1):OFFSET(IS_Data!D1084,0,(-2018+'Summary P&amp;L'!$D$6-1)*12+'Summary P&amp;L'!$D$2-1))</f>
        <v>0</v>
      </c>
      <c r="F1084" s="91" t="str">
        <f>IFERROR(IF(VLOOKUP(IS_Data!B1084,'Summary P&amp;L'!$Q$9:$S$15,3,FALSE)="Yes",IS_Data!B1084,"No"),"No")</f>
        <v>No</v>
      </c>
    </row>
    <row r="1085" spans="1:6" x14ac:dyDescent="0.5">
      <c r="A1085">
        <f>+IS_Data!C1085</f>
        <v>0</v>
      </c>
      <c r="B1085" s="91" t="str">
        <f>IF(F1085="No","",IF('Summary P&amp;L'!$F$4="Libs Rollup","Libs Rollup",F1085))</f>
        <v/>
      </c>
      <c r="C1085">
        <f>+IS_Data!A1085</f>
        <v>0</v>
      </c>
      <c r="D1085">
        <f ca="1">SUM(OFFSET(IS_Data!D1085,0,(-2018+'Summary P&amp;L'!$D$6)*12+'Summary P&amp;L'!$D$1-1):OFFSET(IS_Data!D1085,0,(-2018+'Summary P&amp;L'!$D$6)*12+'Summary P&amp;L'!$D$2-1))</f>
        <v>0</v>
      </c>
      <c r="E1085">
        <f ca="1">SUM(OFFSET(IS_Data!D1085,0,(-2018+'Summary P&amp;L'!$D$6-1)*12+'Summary P&amp;L'!$D$1-1):OFFSET(IS_Data!D1085,0,(-2018+'Summary P&amp;L'!$D$6-1)*12+'Summary P&amp;L'!$D$2-1))</f>
        <v>0</v>
      </c>
      <c r="F1085" s="91" t="str">
        <f>IFERROR(IF(VLOOKUP(IS_Data!B1085,'Summary P&amp;L'!$Q$9:$S$15,3,FALSE)="Yes",IS_Data!B1085,"No"),"No")</f>
        <v>No</v>
      </c>
    </row>
    <row r="1086" spans="1:6" x14ac:dyDescent="0.5">
      <c r="A1086">
        <f>+IS_Data!C1086</f>
        <v>0</v>
      </c>
      <c r="B1086" s="91" t="str">
        <f>IF(F1086="No","",IF('Summary P&amp;L'!$F$4="Libs Rollup","Libs Rollup",F1086))</f>
        <v/>
      </c>
      <c r="C1086">
        <f>+IS_Data!A1086</f>
        <v>0</v>
      </c>
      <c r="D1086">
        <f ca="1">SUM(OFFSET(IS_Data!D1086,0,(-2018+'Summary P&amp;L'!$D$6)*12+'Summary P&amp;L'!$D$1-1):OFFSET(IS_Data!D1086,0,(-2018+'Summary P&amp;L'!$D$6)*12+'Summary P&amp;L'!$D$2-1))</f>
        <v>0</v>
      </c>
      <c r="E1086">
        <f ca="1">SUM(OFFSET(IS_Data!D1086,0,(-2018+'Summary P&amp;L'!$D$6-1)*12+'Summary P&amp;L'!$D$1-1):OFFSET(IS_Data!D1086,0,(-2018+'Summary P&amp;L'!$D$6-1)*12+'Summary P&amp;L'!$D$2-1))</f>
        <v>0</v>
      </c>
      <c r="F1086" s="91" t="str">
        <f>IFERROR(IF(VLOOKUP(IS_Data!B1086,'Summary P&amp;L'!$Q$9:$S$15,3,FALSE)="Yes",IS_Data!B1086,"No"),"No")</f>
        <v>No</v>
      </c>
    </row>
    <row r="1087" spans="1:6" x14ac:dyDescent="0.5">
      <c r="A1087">
        <f>+IS_Data!C1087</f>
        <v>0</v>
      </c>
      <c r="B1087" s="91" t="str">
        <f>IF(F1087="No","",IF('Summary P&amp;L'!$F$4="Libs Rollup","Libs Rollup",F1087))</f>
        <v/>
      </c>
      <c r="C1087">
        <f>+IS_Data!A1087</f>
        <v>0</v>
      </c>
      <c r="D1087">
        <f ca="1">SUM(OFFSET(IS_Data!D1087,0,(-2018+'Summary P&amp;L'!$D$6)*12+'Summary P&amp;L'!$D$1-1):OFFSET(IS_Data!D1087,0,(-2018+'Summary P&amp;L'!$D$6)*12+'Summary P&amp;L'!$D$2-1))</f>
        <v>0</v>
      </c>
      <c r="E1087">
        <f ca="1">SUM(OFFSET(IS_Data!D1087,0,(-2018+'Summary P&amp;L'!$D$6-1)*12+'Summary P&amp;L'!$D$1-1):OFFSET(IS_Data!D1087,0,(-2018+'Summary P&amp;L'!$D$6-1)*12+'Summary P&amp;L'!$D$2-1))</f>
        <v>0</v>
      </c>
      <c r="F1087" s="91" t="str">
        <f>IFERROR(IF(VLOOKUP(IS_Data!B1087,'Summary P&amp;L'!$Q$9:$S$15,3,FALSE)="Yes",IS_Data!B1087,"No"),"No")</f>
        <v>No</v>
      </c>
    </row>
    <row r="1088" spans="1:6" x14ac:dyDescent="0.5">
      <c r="A1088">
        <f>+IS_Data!C1088</f>
        <v>0</v>
      </c>
      <c r="B1088" s="91" t="str">
        <f>IF(F1088="No","",IF('Summary P&amp;L'!$F$4="Libs Rollup","Libs Rollup",F1088))</f>
        <v/>
      </c>
      <c r="C1088">
        <f>+IS_Data!A1088</f>
        <v>0</v>
      </c>
      <c r="D1088">
        <f ca="1">SUM(OFFSET(IS_Data!D1088,0,(-2018+'Summary P&amp;L'!$D$6)*12+'Summary P&amp;L'!$D$1-1):OFFSET(IS_Data!D1088,0,(-2018+'Summary P&amp;L'!$D$6)*12+'Summary P&amp;L'!$D$2-1))</f>
        <v>0</v>
      </c>
      <c r="E1088">
        <f ca="1">SUM(OFFSET(IS_Data!D1088,0,(-2018+'Summary P&amp;L'!$D$6-1)*12+'Summary P&amp;L'!$D$1-1):OFFSET(IS_Data!D1088,0,(-2018+'Summary P&amp;L'!$D$6-1)*12+'Summary P&amp;L'!$D$2-1))</f>
        <v>0</v>
      </c>
      <c r="F1088" s="91" t="str">
        <f>IFERROR(IF(VLOOKUP(IS_Data!B1088,'Summary P&amp;L'!$Q$9:$S$15,3,FALSE)="Yes",IS_Data!B1088,"No"),"No")</f>
        <v>No</v>
      </c>
    </row>
    <row r="1089" spans="1:6" x14ac:dyDescent="0.5">
      <c r="A1089">
        <f>+IS_Data!C1089</f>
        <v>0</v>
      </c>
      <c r="B1089" s="91" t="str">
        <f>IF(F1089="No","",IF('Summary P&amp;L'!$F$4="Libs Rollup","Libs Rollup",F1089))</f>
        <v/>
      </c>
      <c r="C1089">
        <f>+IS_Data!A1089</f>
        <v>0</v>
      </c>
      <c r="D1089">
        <f ca="1">SUM(OFFSET(IS_Data!D1089,0,(-2018+'Summary P&amp;L'!$D$6)*12+'Summary P&amp;L'!$D$1-1):OFFSET(IS_Data!D1089,0,(-2018+'Summary P&amp;L'!$D$6)*12+'Summary P&amp;L'!$D$2-1))</f>
        <v>0</v>
      </c>
      <c r="E1089">
        <f ca="1">SUM(OFFSET(IS_Data!D1089,0,(-2018+'Summary P&amp;L'!$D$6-1)*12+'Summary P&amp;L'!$D$1-1):OFFSET(IS_Data!D1089,0,(-2018+'Summary P&amp;L'!$D$6-1)*12+'Summary P&amp;L'!$D$2-1))</f>
        <v>0</v>
      </c>
      <c r="F1089" s="91" t="str">
        <f>IFERROR(IF(VLOOKUP(IS_Data!B1089,'Summary P&amp;L'!$Q$9:$S$15,3,FALSE)="Yes",IS_Data!B1089,"No"),"No")</f>
        <v>No</v>
      </c>
    </row>
    <row r="1090" spans="1:6" x14ac:dyDescent="0.5">
      <c r="A1090">
        <f>+IS_Data!C1090</f>
        <v>0</v>
      </c>
      <c r="B1090" s="91" t="str">
        <f>IF(F1090="No","",IF('Summary P&amp;L'!$F$4="Libs Rollup","Libs Rollup",F1090))</f>
        <v/>
      </c>
      <c r="C1090">
        <f>+IS_Data!A1090</f>
        <v>0</v>
      </c>
      <c r="D1090">
        <f ca="1">SUM(OFFSET(IS_Data!D1090,0,(-2018+'Summary P&amp;L'!$D$6)*12+'Summary P&amp;L'!$D$1-1):OFFSET(IS_Data!D1090,0,(-2018+'Summary P&amp;L'!$D$6)*12+'Summary P&amp;L'!$D$2-1))</f>
        <v>0</v>
      </c>
      <c r="E1090">
        <f ca="1">SUM(OFFSET(IS_Data!D1090,0,(-2018+'Summary P&amp;L'!$D$6-1)*12+'Summary P&amp;L'!$D$1-1):OFFSET(IS_Data!D1090,0,(-2018+'Summary P&amp;L'!$D$6-1)*12+'Summary P&amp;L'!$D$2-1))</f>
        <v>0</v>
      </c>
      <c r="F1090" s="91" t="str">
        <f>IFERROR(IF(VLOOKUP(IS_Data!B1090,'Summary P&amp;L'!$Q$9:$S$15,3,FALSE)="Yes",IS_Data!B1090,"No"),"No")</f>
        <v>No</v>
      </c>
    </row>
    <row r="1091" spans="1:6" x14ac:dyDescent="0.5">
      <c r="A1091">
        <f>+IS_Data!C1091</f>
        <v>0</v>
      </c>
      <c r="B1091" s="91" t="str">
        <f>IF(F1091="No","",IF('Summary P&amp;L'!$F$4="Libs Rollup","Libs Rollup",F1091))</f>
        <v/>
      </c>
      <c r="C1091">
        <f>+IS_Data!A1091</f>
        <v>0</v>
      </c>
      <c r="D1091">
        <f ca="1">SUM(OFFSET(IS_Data!D1091,0,(-2018+'Summary P&amp;L'!$D$6)*12+'Summary P&amp;L'!$D$1-1):OFFSET(IS_Data!D1091,0,(-2018+'Summary P&amp;L'!$D$6)*12+'Summary P&amp;L'!$D$2-1))</f>
        <v>0</v>
      </c>
      <c r="E1091">
        <f ca="1">SUM(OFFSET(IS_Data!D1091,0,(-2018+'Summary P&amp;L'!$D$6-1)*12+'Summary P&amp;L'!$D$1-1):OFFSET(IS_Data!D1091,0,(-2018+'Summary P&amp;L'!$D$6-1)*12+'Summary P&amp;L'!$D$2-1))</f>
        <v>0</v>
      </c>
      <c r="F1091" s="91" t="str">
        <f>IFERROR(IF(VLOOKUP(IS_Data!B1091,'Summary P&amp;L'!$Q$9:$S$15,3,FALSE)="Yes",IS_Data!B1091,"No"),"No")</f>
        <v>No</v>
      </c>
    </row>
    <row r="1092" spans="1:6" x14ac:dyDescent="0.5">
      <c r="A1092">
        <f>+IS_Data!C1092</f>
        <v>0</v>
      </c>
      <c r="B1092" s="91" t="str">
        <f>IF(F1092="No","",IF('Summary P&amp;L'!$F$4="Libs Rollup","Libs Rollup",F1092))</f>
        <v/>
      </c>
      <c r="C1092">
        <f>+IS_Data!A1092</f>
        <v>0</v>
      </c>
      <c r="D1092">
        <f ca="1">SUM(OFFSET(IS_Data!D1092,0,(-2018+'Summary P&amp;L'!$D$6)*12+'Summary P&amp;L'!$D$1-1):OFFSET(IS_Data!D1092,0,(-2018+'Summary P&amp;L'!$D$6)*12+'Summary P&amp;L'!$D$2-1))</f>
        <v>0</v>
      </c>
      <c r="E1092">
        <f ca="1">SUM(OFFSET(IS_Data!D1092,0,(-2018+'Summary P&amp;L'!$D$6-1)*12+'Summary P&amp;L'!$D$1-1):OFFSET(IS_Data!D1092,0,(-2018+'Summary P&amp;L'!$D$6-1)*12+'Summary P&amp;L'!$D$2-1))</f>
        <v>0</v>
      </c>
      <c r="F1092" s="91" t="str">
        <f>IFERROR(IF(VLOOKUP(IS_Data!B1092,'Summary P&amp;L'!$Q$9:$S$15,3,FALSE)="Yes",IS_Data!B1092,"No"),"No")</f>
        <v>No</v>
      </c>
    </row>
    <row r="1093" spans="1:6" x14ac:dyDescent="0.5">
      <c r="A1093">
        <f>+IS_Data!C1093</f>
        <v>0</v>
      </c>
      <c r="B1093" s="91" t="str">
        <f>IF(F1093="No","",IF('Summary P&amp;L'!$F$4="Libs Rollup","Libs Rollup",F1093))</f>
        <v/>
      </c>
      <c r="C1093">
        <f>+IS_Data!A1093</f>
        <v>0</v>
      </c>
      <c r="D1093">
        <f ca="1">SUM(OFFSET(IS_Data!D1093,0,(-2018+'Summary P&amp;L'!$D$6)*12+'Summary P&amp;L'!$D$1-1):OFFSET(IS_Data!D1093,0,(-2018+'Summary P&amp;L'!$D$6)*12+'Summary P&amp;L'!$D$2-1))</f>
        <v>0</v>
      </c>
      <c r="E1093">
        <f ca="1">SUM(OFFSET(IS_Data!D1093,0,(-2018+'Summary P&amp;L'!$D$6-1)*12+'Summary P&amp;L'!$D$1-1):OFFSET(IS_Data!D1093,0,(-2018+'Summary P&amp;L'!$D$6-1)*12+'Summary P&amp;L'!$D$2-1))</f>
        <v>0</v>
      </c>
      <c r="F1093" s="91" t="str">
        <f>IFERROR(IF(VLOOKUP(IS_Data!B1093,'Summary P&amp;L'!$Q$9:$S$15,3,FALSE)="Yes",IS_Data!B1093,"No"),"No")</f>
        <v>No</v>
      </c>
    </row>
    <row r="1094" spans="1:6" x14ac:dyDescent="0.5">
      <c r="A1094">
        <f>+IS_Data!C1094</f>
        <v>0</v>
      </c>
      <c r="B1094" s="91" t="str">
        <f>IF(F1094="No","",IF('Summary P&amp;L'!$F$4="Libs Rollup","Libs Rollup",F1094))</f>
        <v/>
      </c>
      <c r="C1094">
        <f>+IS_Data!A1094</f>
        <v>0</v>
      </c>
      <c r="D1094">
        <f ca="1">SUM(OFFSET(IS_Data!D1094,0,(-2018+'Summary P&amp;L'!$D$6)*12+'Summary P&amp;L'!$D$1-1):OFFSET(IS_Data!D1094,0,(-2018+'Summary P&amp;L'!$D$6)*12+'Summary P&amp;L'!$D$2-1))</f>
        <v>0</v>
      </c>
      <c r="E1094">
        <f ca="1">SUM(OFFSET(IS_Data!D1094,0,(-2018+'Summary P&amp;L'!$D$6-1)*12+'Summary P&amp;L'!$D$1-1):OFFSET(IS_Data!D1094,0,(-2018+'Summary P&amp;L'!$D$6-1)*12+'Summary P&amp;L'!$D$2-1))</f>
        <v>0</v>
      </c>
      <c r="F1094" s="91" t="str">
        <f>IFERROR(IF(VLOOKUP(IS_Data!B1094,'Summary P&amp;L'!$Q$9:$S$15,3,FALSE)="Yes",IS_Data!B1094,"No"),"No")</f>
        <v>No</v>
      </c>
    </row>
    <row r="1095" spans="1:6" x14ac:dyDescent="0.5">
      <c r="A1095">
        <f>+IS_Data!C1095</f>
        <v>0</v>
      </c>
      <c r="B1095" s="91" t="str">
        <f>IF(F1095="No","",IF('Summary P&amp;L'!$F$4="Libs Rollup","Libs Rollup",F1095))</f>
        <v/>
      </c>
      <c r="C1095">
        <f>+IS_Data!A1095</f>
        <v>0</v>
      </c>
      <c r="D1095">
        <f ca="1">SUM(OFFSET(IS_Data!D1095,0,(-2018+'Summary P&amp;L'!$D$6)*12+'Summary P&amp;L'!$D$1-1):OFFSET(IS_Data!D1095,0,(-2018+'Summary P&amp;L'!$D$6)*12+'Summary P&amp;L'!$D$2-1))</f>
        <v>0</v>
      </c>
      <c r="E1095">
        <f ca="1">SUM(OFFSET(IS_Data!D1095,0,(-2018+'Summary P&amp;L'!$D$6-1)*12+'Summary P&amp;L'!$D$1-1):OFFSET(IS_Data!D1095,0,(-2018+'Summary P&amp;L'!$D$6-1)*12+'Summary P&amp;L'!$D$2-1))</f>
        <v>0</v>
      </c>
      <c r="F1095" s="91" t="str">
        <f>IFERROR(IF(VLOOKUP(IS_Data!B1095,'Summary P&amp;L'!$Q$9:$S$15,3,FALSE)="Yes",IS_Data!B1095,"No"),"No")</f>
        <v>No</v>
      </c>
    </row>
    <row r="1096" spans="1:6" x14ac:dyDescent="0.5">
      <c r="A1096">
        <f>+IS_Data!C1096</f>
        <v>0</v>
      </c>
      <c r="B1096" s="91" t="str">
        <f>IF(F1096="No","",IF('Summary P&amp;L'!$F$4="Libs Rollup","Libs Rollup",F1096))</f>
        <v/>
      </c>
      <c r="C1096">
        <f>+IS_Data!A1096</f>
        <v>0</v>
      </c>
      <c r="D1096">
        <f ca="1">SUM(OFFSET(IS_Data!D1096,0,(-2018+'Summary P&amp;L'!$D$6)*12+'Summary P&amp;L'!$D$1-1):OFFSET(IS_Data!D1096,0,(-2018+'Summary P&amp;L'!$D$6)*12+'Summary P&amp;L'!$D$2-1))</f>
        <v>0</v>
      </c>
      <c r="E1096">
        <f ca="1">SUM(OFFSET(IS_Data!D1096,0,(-2018+'Summary P&amp;L'!$D$6-1)*12+'Summary P&amp;L'!$D$1-1):OFFSET(IS_Data!D1096,0,(-2018+'Summary P&amp;L'!$D$6-1)*12+'Summary P&amp;L'!$D$2-1))</f>
        <v>0</v>
      </c>
      <c r="F1096" s="91" t="str">
        <f>IFERROR(IF(VLOOKUP(IS_Data!B1096,'Summary P&amp;L'!$Q$9:$S$15,3,FALSE)="Yes",IS_Data!B1096,"No"),"No")</f>
        <v>No</v>
      </c>
    </row>
    <row r="1097" spans="1:6" x14ac:dyDescent="0.5">
      <c r="A1097">
        <f>+IS_Data!C1097</f>
        <v>0</v>
      </c>
      <c r="B1097" s="91" t="str">
        <f>IF(F1097="No","",IF('Summary P&amp;L'!$F$4="Libs Rollup","Libs Rollup",F1097))</f>
        <v/>
      </c>
      <c r="C1097">
        <f>+IS_Data!A1097</f>
        <v>0</v>
      </c>
      <c r="D1097">
        <f ca="1">SUM(OFFSET(IS_Data!D1097,0,(-2018+'Summary P&amp;L'!$D$6)*12+'Summary P&amp;L'!$D$1-1):OFFSET(IS_Data!D1097,0,(-2018+'Summary P&amp;L'!$D$6)*12+'Summary P&amp;L'!$D$2-1))</f>
        <v>0</v>
      </c>
      <c r="E1097">
        <f ca="1">SUM(OFFSET(IS_Data!D1097,0,(-2018+'Summary P&amp;L'!$D$6-1)*12+'Summary P&amp;L'!$D$1-1):OFFSET(IS_Data!D1097,0,(-2018+'Summary P&amp;L'!$D$6-1)*12+'Summary P&amp;L'!$D$2-1))</f>
        <v>0</v>
      </c>
      <c r="F1097" s="91" t="str">
        <f>IFERROR(IF(VLOOKUP(IS_Data!B1097,'Summary P&amp;L'!$Q$9:$S$15,3,FALSE)="Yes",IS_Data!B1097,"No"),"No")</f>
        <v>No</v>
      </c>
    </row>
    <row r="1098" spans="1:6" x14ac:dyDescent="0.5">
      <c r="A1098">
        <f>+IS_Data!C1098</f>
        <v>0</v>
      </c>
      <c r="B1098" s="91" t="str">
        <f>IF(F1098="No","",IF('Summary P&amp;L'!$F$4="Libs Rollup","Libs Rollup",F1098))</f>
        <v/>
      </c>
      <c r="C1098">
        <f>+IS_Data!A1098</f>
        <v>0</v>
      </c>
      <c r="D1098">
        <f ca="1">SUM(OFFSET(IS_Data!D1098,0,(-2018+'Summary P&amp;L'!$D$6)*12+'Summary P&amp;L'!$D$1-1):OFFSET(IS_Data!D1098,0,(-2018+'Summary P&amp;L'!$D$6)*12+'Summary P&amp;L'!$D$2-1))</f>
        <v>0</v>
      </c>
      <c r="E1098">
        <f ca="1">SUM(OFFSET(IS_Data!D1098,0,(-2018+'Summary P&amp;L'!$D$6-1)*12+'Summary P&amp;L'!$D$1-1):OFFSET(IS_Data!D1098,0,(-2018+'Summary P&amp;L'!$D$6-1)*12+'Summary P&amp;L'!$D$2-1))</f>
        <v>0</v>
      </c>
      <c r="F1098" s="91" t="str">
        <f>IFERROR(IF(VLOOKUP(IS_Data!B1098,'Summary P&amp;L'!$Q$9:$S$15,3,FALSE)="Yes",IS_Data!B1098,"No"),"No")</f>
        <v>No</v>
      </c>
    </row>
    <row r="1099" spans="1:6" x14ac:dyDescent="0.5">
      <c r="A1099">
        <f>+IS_Data!C1099</f>
        <v>0</v>
      </c>
      <c r="B1099" s="91" t="str">
        <f>IF(F1099="No","",IF('Summary P&amp;L'!$F$4="Libs Rollup","Libs Rollup",F1099))</f>
        <v/>
      </c>
      <c r="C1099">
        <f>+IS_Data!A1099</f>
        <v>0</v>
      </c>
      <c r="D1099">
        <f ca="1">SUM(OFFSET(IS_Data!D1099,0,(-2018+'Summary P&amp;L'!$D$6)*12+'Summary P&amp;L'!$D$1-1):OFFSET(IS_Data!D1099,0,(-2018+'Summary P&amp;L'!$D$6)*12+'Summary P&amp;L'!$D$2-1))</f>
        <v>0</v>
      </c>
      <c r="E1099">
        <f ca="1">SUM(OFFSET(IS_Data!D1099,0,(-2018+'Summary P&amp;L'!$D$6-1)*12+'Summary P&amp;L'!$D$1-1):OFFSET(IS_Data!D1099,0,(-2018+'Summary P&amp;L'!$D$6-1)*12+'Summary P&amp;L'!$D$2-1))</f>
        <v>0</v>
      </c>
      <c r="F1099" s="91" t="str">
        <f>IFERROR(IF(VLOOKUP(IS_Data!B1099,'Summary P&amp;L'!$Q$9:$S$15,3,FALSE)="Yes",IS_Data!B1099,"No"),"No")</f>
        <v>No</v>
      </c>
    </row>
    <row r="1100" spans="1:6" x14ac:dyDescent="0.5">
      <c r="A1100">
        <f>+IS_Data!C1100</f>
        <v>0</v>
      </c>
      <c r="B1100" s="91" t="str">
        <f>IF(F1100="No","",IF('Summary P&amp;L'!$F$4="Libs Rollup","Libs Rollup",F1100))</f>
        <v/>
      </c>
      <c r="C1100">
        <f>+IS_Data!A1100</f>
        <v>0</v>
      </c>
      <c r="D1100">
        <f ca="1">SUM(OFFSET(IS_Data!D1100,0,(-2018+'Summary P&amp;L'!$D$6)*12+'Summary P&amp;L'!$D$1-1):OFFSET(IS_Data!D1100,0,(-2018+'Summary P&amp;L'!$D$6)*12+'Summary P&amp;L'!$D$2-1))</f>
        <v>0</v>
      </c>
      <c r="E1100">
        <f ca="1">SUM(OFFSET(IS_Data!D1100,0,(-2018+'Summary P&amp;L'!$D$6-1)*12+'Summary P&amp;L'!$D$1-1):OFFSET(IS_Data!D1100,0,(-2018+'Summary P&amp;L'!$D$6-1)*12+'Summary P&amp;L'!$D$2-1))</f>
        <v>0</v>
      </c>
      <c r="F1100" s="91" t="str">
        <f>IFERROR(IF(VLOOKUP(IS_Data!B1100,'Summary P&amp;L'!$Q$9:$S$15,3,FALSE)="Yes",IS_Data!B1100,"No"),"No")</f>
        <v>No</v>
      </c>
    </row>
    <row r="1101" spans="1:6" x14ac:dyDescent="0.5">
      <c r="A1101">
        <f>+IS_Data!C1101</f>
        <v>0</v>
      </c>
      <c r="B1101" s="91" t="str">
        <f>IF(F1101="No","",IF('Summary P&amp;L'!$F$4="Libs Rollup","Libs Rollup",F1101))</f>
        <v/>
      </c>
      <c r="C1101">
        <f>+IS_Data!A1101</f>
        <v>0</v>
      </c>
      <c r="D1101">
        <f ca="1">SUM(OFFSET(IS_Data!D1101,0,(-2018+'Summary P&amp;L'!$D$6)*12+'Summary P&amp;L'!$D$1-1):OFFSET(IS_Data!D1101,0,(-2018+'Summary P&amp;L'!$D$6)*12+'Summary P&amp;L'!$D$2-1))</f>
        <v>0</v>
      </c>
      <c r="E1101">
        <f ca="1">SUM(OFFSET(IS_Data!D1101,0,(-2018+'Summary P&amp;L'!$D$6-1)*12+'Summary P&amp;L'!$D$1-1):OFFSET(IS_Data!D1101,0,(-2018+'Summary P&amp;L'!$D$6-1)*12+'Summary P&amp;L'!$D$2-1))</f>
        <v>0</v>
      </c>
      <c r="F1101" s="91" t="str">
        <f>IFERROR(IF(VLOOKUP(IS_Data!B1101,'Summary P&amp;L'!$Q$9:$S$15,3,FALSE)="Yes",IS_Data!B1101,"No"),"No")</f>
        <v>No</v>
      </c>
    </row>
    <row r="1102" spans="1:6" x14ac:dyDescent="0.5">
      <c r="A1102">
        <f>+IS_Data!C1102</f>
        <v>0</v>
      </c>
      <c r="B1102" s="91" t="str">
        <f>IF(F1102="No","",IF('Summary P&amp;L'!$F$4="Libs Rollup","Libs Rollup",F1102))</f>
        <v/>
      </c>
      <c r="C1102">
        <f>+IS_Data!A1102</f>
        <v>0</v>
      </c>
      <c r="D1102">
        <f ca="1">SUM(OFFSET(IS_Data!D1102,0,(-2018+'Summary P&amp;L'!$D$6)*12+'Summary P&amp;L'!$D$1-1):OFFSET(IS_Data!D1102,0,(-2018+'Summary P&amp;L'!$D$6)*12+'Summary P&amp;L'!$D$2-1))</f>
        <v>0</v>
      </c>
      <c r="E1102">
        <f ca="1">SUM(OFFSET(IS_Data!D1102,0,(-2018+'Summary P&amp;L'!$D$6-1)*12+'Summary P&amp;L'!$D$1-1):OFFSET(IS_Data!D1102,0,(-2018+'Summary P&amp;L'!$D$6-1)*12+'Summary P&amp;L'!$D$2-1))</f>
        <v>0</v>
      </c>
      <c r="F1102" s="91" t="str">
        <f>IFERROR(IF(VLOOKUP(IS_Data!B1102,'Summary P&amp;L'!$Q$9:$S$15,3,FALSE)="Yes",IS_Data!B1102,"No"),"No")</f>
        <v>No</v>
      </c>
    </row>
    <row r="1103" spans="1:6" x14ac:dyDescent="0.5">
      <c r="A1103">
        <f>+IS_Data!C1103</f>
        <v>0</v>
      </c>
      <c r="B1103" s="91" t="str">
        <f>IF(F1103="No","",IF('Summary P&amp;L'!$F$4="Libs Rollup","Libs Rollup",F1103))</f>
        <v/>
      </c>
      <c r="C1103">
        <f>+IS_Data!A1103</f>
        <v>0</v>
      </c>
      <c r="D1103">
        <f ca="1">SUM(OFFSET(IS_Data!D1103,0,(-2018+'Summary P&amp;L'!$D$6)*12+'Summary P&amp;L'!$D$1-1):OFFSET(IS_Data!D1103,0,(-2018+'Summary P&amp;L'!$D$6)*12+'Summary P&amp;L'!$D$2-1))</f>
        <v>0</v>
      </c>
      <c r="E1103">
        <f ca="1">SUM(OFFSET(IS_Data!D1103,0,(-2018+'Summary P&amp;L'!$D$6-1)*12+'Summary P&amp;L'!$D$1-1):OFFSET(IS_Data!D1103,0,(-2018+'Summary P&amp;L'!$D$6-1)*12+'Summary P&amp;L'!$D$2-1))</f>
        <v>0</v>
      </c>
      <c r="F1103" s="91" t="str">
        <f>IFERROR(IF(VLOOKUP(IS_Data!B1103,'Summary P&amp;L'!$Q$9:$S$15,3,FALSE)="Yes",IS_Data!B1103,"No"),"No")</f>
        <v>No</v>
      </c>
    </row>
    <row r="1104" spans="1:6" x14ac:dyDescent="0.5">
      <c r="A1104">
        <f>+IS_Data!C1104</f>
        <v>0</v>
      </c>
      <c r="B1104" s="91" t="str">
        <f>IF(F1104="No","",IF('Summary P&amp;L'!$F$4="Libs Rollup","Libs Rollup",F1104))</f>
        <v/>
      </c>
      <c r="C1104">
        <f>+IS_Data!A1104</f>
        <v>0</v>
      </c>
      <c r="D1104">
        <f ca="1">SUM(OFFSET(IS_Data!D1104,0,(-2018+'Summary P&amp;L'!$D$6)*12+'Summary P&amp;L'!$D$1-1):OFFSET(IS_Data!D1104,0,(-2018+'Summary P&amp;L'!$D$6)*12+'Summary P&amp;L'!$D$2-1))</f>
        <v>0</v>
      </c>
      <c r="E1104">
        <f ca="1">SUM(OFFSET(IS_Data!D1104,0,(-2018+'Summary P&amp;L'!$D$6-1)*12+'Summary P&amp;L'!$D$1-1):OFFSET(IS_Data!D1104,0,(-2018+'Summary P&amp;L'!$D$6-1)*12+'Summary P&amp;L'!$D$2-1))</f>
        <v>0</v>
      </c>
      <c r="F1104" s="91" t="str">
        <f>IFERROR(IF(VLOOKUP(IS_Data!B1104,'Summary P&amp;L'!$Q$9:$S$15,3,FALSE)="Yes",IS_Data!B1104,"No"),"No")</f>
        <v>No</v>
      </c>
    </row>
    <row r="1105" spans="1:6" x14ac:dyDescent="0.5">
      <c r="A1105">
        <f>+IS_Data!C1105</f>
        <v>0</v>
      </c>
      <c r="B1105" s="91" t="str">
        <f>IF(F1105="No","",IF('Summary P&amp;L'!$F$4="Libs Rollup","Libs Rollup",F1105))</f>
        <v/>
      </c>
      <c r="C1105">
        <f>+IS_Data!A1105</f>
        <v>0</v>
      </c>
      <c r="D1105">
        <f ca="1">SUM(OFFSET(IS_Data!D1105,0,(-2018+'Summary P&amp;L'!$D$6)*12+'Summary P&amp;L'!$D$1-1):OFFSET(IS_Data!D1105,0,(-2018+'Summary P&amp;L'!$D$6)*12+'Summary P&amp;L'!$D$2-1))</f>
        <v>0</v>
      </c>
      <c r="E1105">
        <f ca="1">SUM(OFFSET(IS_Data!D1105,0,(-2018+'Summary P&amp;L'!$D$6-1)*12+'Summary P&amp;L'!$D$1-1):OFFSET(IS_Data!D1105,0,(-2018+'Summary P&amp;L'!$D$6-1)*12+'Summary P&amp;L'!$D$2-1))</f>
        <v>0</v>
      </c>
      <c r="F1105" s="91" t="str">
        <f>IFERROR(IF(VLOOKUP(IS_Data!B1105,'Summary P&amp;L'!$Q$9:$S$15,3,FALSE)="Yes",IS_Data!B1105,"No"),"No")</f>
        <v>No</v>
      </c>
    </row>
    <row r="1106" spans="1:6" x14ac:dyDescent="0.5">
      <c r="A1106">
        <f>+IS_Data!C1106</f>
        <v>0</v>
      </c>
      <c r="B1106" s="91" t="str">
        <f>IF(F1106="No","",IF('Summary P&amp;L'!$F$4="Libs Rollup","Libs Rollup",F1106))</f>
        <v/>
      </c>
      <c r="C1106">
        <f>+IS_Data!A1106</f>
        <v>0</v>
      </c>
      <c r="D1106">
        <f ca="1">SUM(OFFSET(IS_Data!D1106,0,(-2018+'Summary P&amp;L'!$D$6)*12+'Summary P&amp;L'!$D$1-1):OFFSET(IS_Data!D1106,0,(-2018+'Summary P&amp;L'!$D$6)*12+'Summary P&amp;L'!$D$2-1))</f>
        <v>0</v>
      </c>
      <c r="E1106">
        <f ca="1">SUM(OFFSET(IS_Data!D1106,0,(-2018+'Summary P&amp;L'!$D$6-1)*12+'Summary P&amp;L'!$D$1-1):OFFSET(IS_Data!D1106,0,(-2018+'Summary P&amp;L'!$D$6-1)*12+'Summary P&amp;L'!$D$2-1))</f>
        <v>0</v>
      </c>
      <c r="F1106" s="91" t="str">
        <f>IFERROR(IF(VLOOKUP(IS_Data!B1106,'Summary P&amp;L'!$Q$9:$S$15,3,FALSE)="Yes",IS_Data!B1106,"No"),"No")</f>
        <v>No</v>
      </c>
    </row>
    <row r="1107" spans="1:6" x14ac:dyDescent="0.5">
      <c r="A1107">
        <f>+IS_Data!C1107</f>
        <v>0</v>
      </c>
      <c r="B1107" s="91" t="str">
        <f>IF(F1107="No","",IF('Summary P&amp;L'!$F$4="Libs Rollup","Libs Rollup",F1107))</f>
        <v/>
      </c>
      <c r="C1107">
        <f>+IS_Data!A1107</f>
        <v>0</v>
      </c>
      <c r="D1107">
        <f ca="1">SUM(OFFSET(IS_Data!D1107,0,(-2018+'Summary P&amp;L'!$D$6)*12+'Summary P&amp;L'!$D$1-1):OFFSET(IS_Data!D1107,0,(-2018+'Summary P&amp;L'!$D$6)*12+'Summary P&amp;L'!$D$2-1))</f>
        <v>0</v>
      </c>
      <c r="E1107">
        <f ca="1">SUM(OFFSET(IS_Data!D1107,0,(-2018+'Summary P&amp;L'!$D$6-1)*12+'Summary P&amp;L'!$D$1-1):OFFSET(IS_Data!D1107,0,(-2018+'Summary P&amp;L'!$D$6-1)*12+'Summary P&amp;L'!$D$2-1))</f>
        <v>0</v>
      </c>
      <c r="F1107" s="91" t="str">
        <f>IFERROR(IF(VLOOKUP(IS_Data!B1107,'Summary P&amp;L'!$Q$9:$S$15,3,FALSE)="Yes",IS_Data!B1107,"No"),"No")</f>
        <v>No</v>
      </c>
    </row>
    <row r="1108" spans="1:6" x14ac:dyDescent="0.5">
      <c r="A1108">
        <f>+IS_Data!C1108</f>
        <v>0</v>
      </c>
      <c r="B1108" s="91" t="str">
        <f>IF(F1108="No","",IF('Summary P&amp;L'!$F$4="Libs Rollup","Libs Rollup",F1108))</f>
        <v/>
      </c>
      <c r="C1108">
        <f>+IS_Data!A1108</f>
        <v>0</v>
      </c>
      <c r="D1108">
        <f ca="1">SUM(OFFSET(IS_Data!D1108,0,(-2018+'Summary P&amp;L'!$D$6)*12+'Summary P&amp;L'!$D$1-1):OFFSET(IS_Data!D1108,0,(-2018+'Summary P&amp;L'!$D$6)*12+'Summary P&amp;L'!$D$2-1))</f>
        <v>0</v>
      </c>
      <c r="E1108">
        <f ca="1">SUM(OFFSET(IS_Data!D1108,0,(-2018+'Summary P&amp;L'!$D$6-1)*12+'Summary P&amp;L'!$D$1-1):OFFSET(IS_Data!D1108,0,(-2018+'Summary P&amp;L'!$D$6-1)*12+'Summary P&amp;L'!$D$2-1))</f>
        <v>0</v>
      </c>
      <c r="F1108" s="91" t="str">
        <f>IFERROR(IF(VLOOKUP(IS_Data!B1108,'Summary P&amp;L'!$Q$9:$S$15,3,FALSE)="Yes",IS_Data!B1108,"No"),"No")</f>
        <v>No</v>
      </c>
    </row>
    <row r="1109" spans="1:6" x14ac:dyDescent="0.5">
      <c r="A1109">
        <f>+IS_Data!C1109</f>
        <v>0</v>
      </c>
      <c r="B1109" s="91" t="str">
        <f>IF(F1109="No","",IF('Summary P&amp;L'!$F$4="Libs Rollup","Libs Rollup",F1109))</f>
        <v/>
      </c>
      <c r="C1109">
        <f>+IS_Data!A1109</f>
        <v>0</v>
      </c>
      <c r="D1109">
        <f ca="1">SUM(OFFSET(IS_Data!D1109,0,(-2018+'Summary P&amp;L'!$D$6)*12+'Summary P&amp;L'!$D$1-1):OFFSET(IS_Data!D1109,0,(-2018+'Summary P&amp;L'!$D$6)*12+'Summary P&amp;L'!$D$2-1))</f>
        <v>0</v>
      </c>
      <c r="E1109">
        <f ca="1">SUM(OFFSET(IS_Data!D1109,0,(-2018+'Summary P&amp;L'!$D$6-1)*12+'Summary P&amp;L'!$D$1-1):OFFSET(IS_Data!D1109,0,(-2018+'Summary P&amp;L'!$D$6-1)*12+'Summary P&amp;L'!$D$2-1))</f>
        <v>0</v>
      </c>
      <c r="F1109" s="91" t="str">
        <f>IFERROR(IF(VLOOKUP(IS_Data!B1109,'Summary P&amp;L'!$Q$9:$S$15,3,FALSE)="Yes",IS_Data!B1109,"No"),"No")</f>
        <v>No</v>
      </c>
    </row>
    <row r="1110" spans="1:6" x14ac:dyDescent="0.5">
      <c r="A1110">
        <f>+IS_Data!C1110</f>
        <v>0</v>
      </c>
      <c r="B1110" s="91" t="str">
        <f>IF(F1110="No","",IF('Summary P&amp;L'!$F$4="Libs Rollup","Libs Rollup",F1110))</f>
        <v/>
      </c>
      <c r="C1110">
        <f>+IS_Data!A1110</f>
        <v>0</v>
      </c>
      <c r="D1110">
        <f ca="1">SUM(OFFSET(IS_Data!D1110,0,(-2018+'Summary P&amp;L'!$D$6)*12+'Summary P&amp;L'!$D$1-1):OFFSET(IS_Data!D1110,0,(-2018+'Summary P&amp;L'!$D$6)*12+'Summary P&amp;L'!$D$2-1))</f>
        <v>0</v>
      </c>
      <c r="E1110">
        <f ca="1">SUM(OFFSET(IS_Data!D1110,0,(-2018+'Summary P&amp;L'!$D$6-1)*12+'Summary P&amp;L'!$D$1-1):OFFSET(IS_Data!D1110,0,(-2018+'Summary P&amp;L'!$D$6-1)*12+'Summary P&amp;L'!$D$2-1))</f>
        <v>0</v>
      </c>
      <c r="F1110" s="91" t="str">
        <f>IFERROR(IF(VLOOKUP(IS_Data!B1110,'Summary P&amp;L'!$Q$9:$S$15,3,FALSE)="Yes",IS_Data!B1110,"No"),"No")</f>
        <v>No</v>
      </c>
    </row>
    <row r="1111" spans="1:6" x14ac:dyDescent="0.5">
      <c r="A1111">
        <f>+IS_Data!C1111</f>
        <v>0</v>
      </c>
      <c r="B1111" s="91" t="str">
        <f>IF(F1111="No","",IF('Summary P&amp;L'!$F$4="Libs Rollup","Libs Rollup",F1111))</f>
        <v/>
      </c>
      <c r="C1111">
        <f>+IS_Data!A1111</f>
        <v>0</v>
      </c>
      <c r="D1111">
        <f ca="1">SUM(OFFSET(IS_Data!D1111,0,(-2018+'Summary P&amp;L'!$D$6)*12+'Summary P&amp;L'!$D$1-1):OFFSET(IS_Data!D1111,0,(-2018+'Summary P&amp;L'!$D$6)*12+'Summary P&amp;L'!$D$2-1))</f>
        <v>0</v>
      </c>
      <c r="E1111">
        <f ca="1">SUM(OFFSET(IS_Data!D1111,0,(-2018+'Summary P&amp;L'!$D$6-1)*12+'Summary P&amp;L'!$D$1-1):OFFSET(IS_Data!D1111,0,(-2018+'Summary P&amp;L'!$D$6-1)*12+'Summary P&amp;L'!$D$2-1))</f>
        <v>0</v>
      </c>
      <c r="F1111" s="91" t="str">
        <f>IFERROR(IF(VLOOKUP(IS_Data!B1111,'Summary P&amp;L'!$Q$9:$S$15,3,FALSE)="Yes",IS_Data!B1111,"No"),"No")</f>
        <v>No</v>
      </c>
    </row>
    <row r="1112" spans="1:6" x14ac:dyDescent="0.5">
      <c r="A1112">
        <f>+IS_Data!C1112</f>
        <v>0</v>
      </c>
      <c r="B1112" s="91" t="str">
        <f>IF(F1112="No","",IF('Summary P&amp;L'!$F$4="Libs Rollup","Libs Rollup",F1112))</f>
        <v/>
      </c>
      <c r="C1112">
        <f>+IS_Data!A1112</f>
        <v>0</v>
      </c>
      <c r="D1112">
        <f ca="1">SUM(OFFSET(IS_Data!D1112,0,(-2018+'Summary P&amp;L'!$D$6)*12+'Summary P&amp;L'!$D$1-1):OFFSET(IS_Data!D1112,0,(-2018+'Summary P&amp;L'!$D$6)*12+'Summary P&amp;L'!$D$2-1))</f>
        <v>0</v>
      </c>
      <c r="E1112">
        <f ca="1">SUM(OFFSET(IS_Data!D1112,0,(-2018+'Summary P&amp;L'!$D$6-1)*12+'Summary P&amp;L'!$D$1-1):OFFSET(IS_Data!D1112,0,(-2018+'Summary P&amp;L'!$D$6-1)*12+'Summary P&amp;L'!$D$2-1))</f>
        <v>0</v>
      </c>
      <c r="F1112" s="91" t="str">
        <f>IFERROR(IF(VLOOKUP(IS_Data!B1112,'Summary P&amp;L'!$Q$9:$S$15,3,FALSE)="Yes",IS_Data!B1112,"No"),"No")</f>
        <v>No</v>
      </c>
    </row>
    <row r="1113" spans="1:6" x14ac:dyDescent="0.5">
      <c r="A1113">
        <f>+IS_Data!C1113</f>
        <v>0</v>
      </c>
      <c r="B1113" s="91" t="str">
        <f>IF(F1113="No","",IF('Summary P&amp;L'!$F$4="Libs Rollup","Libs Rollup",F1113))</f>
        <v/>
      </c>
      <c r="C1113">
        <f>+IS_Data!A1113</f>
        <v>0</v>
      </c>
      <c r="D1113">
        <f ca="1">SUM(OFFSET(IS_Data!D1113,0,(-2018+'Summary P&amp;L'!$D$6)*12+'Summary P&amp;L'!$D$1-1):OFFSET(IS_Data!D1113,0,(-2018+'Summary P&amp;L'!$D$6)*12+'Summary P&amp;L'!$D$2-1))</f>
        <v>0</v>
      </c>
      <c r="E1113">
        <f ca="1">SUM(OFFSET(IS_Data!D1113,0,(-2018+'Summary P&amp;L'!$D$6-1)*12+'Summary P&amp;L'!$D$1-1):OFFSET(IS_Data!D1113,0,(-2018+'Summary P&amp;L'!$D$6-1)*12+'Summary P&amp;L'!$D$2-1))</f>
        <v>0</v>
      </c>
      <c r="F1113" s="91" t="str">
        <f>IFERROR(IF(VLOOKUP(IS_Data!B1113,'Summary P&amp;L'!$Q$9:$S$15,3,FALSE)="Yes",IS_Data!B1113,"No"),"No")</f>
        <v>No</v>
      </c>
    </row>
    <row r="1114" spans="1:6" x14ac:dyDescent="0.5">
      <c r="A1114">
        <f>+IS_Data!C1114</f>
        <v>0</v>
      </c>
      <c r="B1114" s="91" t="str">
        <f>IF(F1114="No","",IF('Summary P&amp;L'!$F$4="Libs Rollup","Libs Rollup",F1114))</f>
        <v/>
      </c>
      <c r="C1114">
        <f>+IS_Data!A1114</f>
        <v>0</v>
      </c>
      <c r="D1114">
        <f ca="1">SUM(OFFSET(IS_Data!D1114,0,(-2018+'Summary P&amp;L'!$D$6)*12+'Summary P&amp;L'!$D$1-1):OFFSET(IS_Data!D1114,0,(-2018+'Summary P&amp;L'!$D$6)*12+'Summary P&amp;L'!$D$2-1))</f>
        <v>0</v>
      </c>
      <c r="E1114">
        <f ca="1">SUM(OFFSET(IS_Data!D1114,0,(-2018+'Summary P&amp;L'!$D$6-1)*12+'Summary P&amp;L'!$D$1-1):OFFSET(IS_Data!D1114,0,(-2018+'Summary P&amp;L'!$D$6-1)*12+'Summary P&amp;L'!$D$2-1))</f>
        <v>0</v>
      </c>
      <c r="F1114" s="91" t="str">
        <f>IFERROR(IF(VLOOKUP(IS_Data!B1114,'Summary P&amp;L'!$Q$9:$S$15,3,FALSE)="Yes",IS_Data!B1114,"No"),"No")</f>
        <v>No</v>
      </c>
    </row>
    <row r="1115" spans="1:6" x14ac:dyDescent="0.5">
      <c r="A1115">
        <f>+IS_Data!C1115</f>
        <v>0</v>
      </c>
      <c r="B1115" s="91" t="str">
        <f>IF(F1115="No","",IF('Summary P&amp;L'!$F$4="Libs Rollup","Libs Rollup",F1115))</f>
        <v/>
      </c>
      <c r="C1115">
        <f>+IS_Data!A1115</f>
        <v>0</v>
      </c>
      <c r="D1115">
        <f ca="1">SUM(OFFSET(IS_Data!D1115,0,(-2018+'Summary P&amp;L'!$D$6)*12+'Summary P&amp;L'!$D$1-1):OFFSET(IS_Data!D1115,0,(-2018+'Summary P&amp;L'!$D$6)*12+'Summary P&amp;L'!$D$2-1))</f>
        <v>0</v>
      </c>
      <c r="E1115">
        <f ca="1">SUM(OFFSET(IS_Data!D1115,0,(-2018+'Summary P&amp;L'!$D$6-1)*12+'Summary P&amp;L'!$D$1-1):OFFSET(IS_Data!D1115,0,(-2018+'Summary P&amp;L'!$D$6-1)*12+'Summary P&amp;L'!$D$2-1))</f>
        <v>0</v>
      </c>
      <c r="F1115" s="91" t="str">
        <f>IFERROR(IF(VLOOKUP(IS_Data!B1115,'Summary P&amp;L'!$Q$9:$S$15,3,FALSE)="Yes",IS_Data!B1115,"No"),"No")</f>
        <v>No</v>
      </c>
    </row>
    <row r="1116" spans="1:6" x14ac:dyDescent="0.5">
      <c r="A1116">
        <f>+IS_Data!C1116</f>
        <v>0</v>
      </c>
      <c r="B1116" s="91" t="str">
        <f>IF(F1116="No","",IF('Summary P&amp;L'!$F$4="Libs Rollup","Libs Rollup",F1116))</f>
        <v/>
      </c>
      <c r="C1116">
        <f>+IS_Data!A1116</f>
        <v>0</v>
      </c>
      <c r="D1116">
        <f ca="1">SUM(OFFSET(IS_Data!D1116,0,(-2018+'Summary P&amp;L'!$D$6)*12+'Summary P&amp;L'!$D$1-1):OFFSET(IS_Data!D1116,0,(-2018+'Summary P&amp;L'!$D$6)*12+'Summary P&amp;L'!$D$2-1))</f>
        <v>0</v>
      </c>
      <c r="E1116">
        <f ca="1">SUM(OFFSET(IS_Data!D1116,0,(-2018+'Summary P&amp;L'!$D$6-1)*12+'Summary P&amp;L'!$D$1-1):OFFSET(IS_Data!D1116,0,(-2018+'Summary P&amp;L'!$D$6-1)*12+'Summary P&amp;L'!$D$2-1))</f>
        <v>0</v>
      </c>
      <c r="F1116" s="91" t="str">
        <f>IFERROR(IF(VLOOKUP(IS_Data!B1116,'Summary P&amp;L'!$Q$9:$S$15,3,FALSE)="Yes",IS_Data!B1116,"No"),"No")</f>
        <v>No</v>
      </c>
    </row>
    <row r="1117" spans="1:6" x14ac:dyDescent="0.5">
      <c r="A1117">
        <f>+IS_Data!C1117</f>
        <v>0</v>
      </c>
      <c r="B1117" s="91" t="str">
        <f>IF(F1117="No","",IF('Summary P&amp;L'!$F$4="Libs Rollup","Libs Rollup",F1117))</f>
        <v/>
      </c>
      <c r="C1117">
        <f>+IS_Data!A1117</f>
        <v>0</v>
      </c>
      <c r="D1117">
        <f ca="1">SUM(OFFSET(IS_Data!D1117,0,(-2018+'Summary P&amp;L'!$D$6)*12+'Summary P&amp;L'!$D$1-1):OFFSET(IS_Data!D1117,0,(-2018+'Summary P&amp;L'!$D$6)*12+'Summary P&amp;L'!$D$2-1))</f>
        <v>0</v>
      </c>
      <c r="E1117">
        <f ca="1">SUM(OFFSET(IS_Data!D1117,0,(-2018+'Summary P&amp;L'!$D$6-1)*12+'Summary P&amp;L'!$D$1-1):OFFSET(IS_Data!D1117,0,(-2018+'Summary P&amp;L'!$D$6-1)*12+'Summary P&amp;L'!$D$2-1))</f>
        <v>0</v>
      </c>
      <c r="F1117" s="91" t="str">
        <f>IFERROR(IF(VLOOKUP(IS_Data!B1117,'Summary P&amp;L'!$Q$9:$S$15,3,FALSE)="Yes",IS_Data!B1117,"No"),"No")</f>
        <v>No</v>
      </c>
    </row>
    <row r="1118" spans="1:6" x14ac:dyDescent="0.5">
      <c r="A1118">
        <f>+IS_Data!C1118</f>
        <v>0</v>
      </c>
      <c r="B1118" s="91" t="str">
        <f>IF(F1118="No","",IF('Summary P&amp;L'!$F$4="Libs Rollup","Libs Rollup",F1118))</f>
        <v/>
      </c>
      <c r="C1118">
        <f>+IS_Data!A1118</f>
        <v>0</v>
      </c>
      <c r="D1118">
        <f ca="1">SUM(OFFSET(IS_Data!D1118,0,(-2018+'Summary P&amp;L'!$D$6)*12+'Summary P&amp;L'!$D$1-1):OFFSET(IS_Data!D1118,0,(-2018+'Summary P&amp;L'!$D$6)*12+'Summary P&amp;L'!$D$2-1))</f>
        <v>0</v>
      </c>
      <c r="E1118">
        <f ca="1">SUM(OFFSET(IS_Data!D1118,0,(-2018+'Summary P&amp;L'!$D$6-1)*12+'Summary P&amp;L'!$D$1-1):OFFSET(IS_Data!D1118,0,(-2018+'Summary P&amp;L'!$D$6-1)*12+'Summary P&amp;L'!$D$2-1))</f>
        <v>0</v>
      </c>
      <c r="F1118" s="91" t="str">
        <f>IFERROR(IF(VLOOKUP(IS_Data!B1118,'Summary P&amp;L'!$Q$9:$S$15,3,FALSE)="Yes",IS_Data!B1118,"No"),"No")</f>
        <v>No</v>
      </c>
    </row>
    <row r="1119" spans="1:6" x14ac:dyDescent="0.5">
      <c r="A1119">
        <f>+IS_Data!C1119</f>
        <v>0</v>
      </c>
      <c r="B1119" s="91" t="str">
        <f>IF(F1119="No","",IF('Summary P&amp;L'!$F$4="Libs Rollup","Libs Rollup",F1119))</f>
        <v/>
      </c>
      <c r="C1119">
        <f>+IS_Data!A1119</f>
        <v>0</v>
      </c>
      <c r="D1119">
        <f ca="1">SUM(OFFSET(IS_Data!D1119,0,(-2018+'Summary P&amp;L'!$D$6)*12+'Summary P&amp;L'!$D$1-1):OFFSET(IS_Data!D1119,0,(-2018+'Summary P&amp;L'!$D$6)*12+'Summary P&amp;L'!$D$2-1))</f>
        <v>0</v>
      </c>
      <c r="E1119">
        <f ca="1">SUM(OFFSET(IS_Data!D1119,0,(-2018+'Summary P&amp;L'!$D$6-1)*12+'Summary P&amp;L'!$D$1-1):OFFSET(IS_Data!D1119,0,(-2018+'Summary P&amp;L'!$D$6-1)*12+'Summary P&amp;L'!$D$2-1))</f>
        <v>0</v>
      </c>
      <c r="F1119" s="91" t="str">
        <f>IFERROR(IF(VLOOKUP(IS_Data!B1119,'Summary P&amp;L'!$Q$9:$S$15,3,FALSE)="Yes",IS_Data!B1119,"No"),"No")</f>
        <v>No</v>
      </c>
    </row>
    <row r="1120" spans="1:6" x14ac:dyDescent="0.5">
      <c r="A1120">
        <f>+IS_Data!C1120</f>
        <v>0</v>
      </c>
      <c r="B1120" s="91" t="str">
        <f>IF(F1120="No","",IF('Summary P&amp;L'!$F$4="Libs Rollup","Libs Rollup",F1120))</f>
        <v/>
      </c>
      <c r="C1120">
        <f>+IS_Data!A1120</f>
        <v>0</v>
      </c>
      <c r="D1120">
        <f ca="1">SUM(OFFSET(IS_Data!D1120,0,(-2018+'Summary P&amp;L'!$D$6)*12+'Summary P&amp;L'!$D$1-1):OFFSET(IS_Data!D1120,0,(-2018+'Summary P&amp;L'!$D$6)*12+'Summary P&amp;L'!$D$2-1))</f>
        <v>0</v>
      </c>
      <c r="E1120">
        <f ca="1">SUM(OFFSET(IS_Data!D1120,0,(-2018+'Summary P&amp;L'!$D$6-1)*12+'Summary P&amp;L'!$D$1-1):OFFSET(IS_Data!D1120,0,(-2018+'Summary P&amp;L'!$D$6-1)*12+'Summary P&amp;L'!$D$2-1))</f>
        <v>0</v>
      </c>
      <c r="F1120" s="91" t="str">
        <f>IFERROR(IF(VLOOKUP(IS_Data!B1120,'Summary P&amp;L'!$Q$9:$S$15,3,FALSE)="Yes",IS_Data!B1120,"No"),"No")</f>
        <v>No</v>
      </c>
    </row>
    <row r="1121" spans="1:6" x14ac:dyDescent="0.5">
      <c r="A1121">
        <f>+IS_Data!C1121</f>
        <v>0</v>
      </c>
      <c r="B1121" s="91" t="str">
        <f>IF(F1121="No","",IF('Summary P&amp;L'!$F$4="Libs Rollup","Libs Rollup",F1121))</f>
        <v/>
      </c>
      <c r="C1121">
        <f>+IS_Data!A1121</f>
        <v>0</v>
      </c>
      <c r="D1121">
        <f ca="1">SUM(OFFSET(IS_Data!D1121,0,(-2018+'Summary P&amp;L'!$D$6)*12+'Summary P&amp;L'!$D$1-1):OFFSET(IS_Data!D1121,0,(-2018+'Summary P&amp;L'!$D$6)*12+'Summary P&amp;L'!$D$2-1))</f>
        <v>0</v>
      </c>
      <c r="E1121">
        <f ca="1">SUM(OFFSET(IS_Data!D1121,0,(-2018+'Summary P&amp;L'!$D$6-1)*12+'Summary P&amp;L'!$D$1-1):OFFSET(IS_Data!D1121,0,(-2018+'Summary P&amp;L'!$D$6-1)*12+'Summary P&amp;L'!$D$2-1))</f>
        <v>0</v>
      </c>
      <c r="F1121" s="91" t="str">
        <f>IFERROR(IF(VLOOKUP(IS_Data!B1121,'Summary P&amp;L'!$Q$9:$S$15,3,FALSE)="Yes",IS_Data!B1121,"No"),"No")</f>
        <v>No</v>
      </c>
    </row>
    <row r="1122" spans="1:6" x14ac:dyDescent="0.5">
      <c r="A1122">
        <f>+IS_Data!C1122</f>
        <v>0</v>
      </c>
      <c r="B1122" s="91" t="str">
        <f>IF(F1122="No","",IF('Summary P&amp;L'!$F$4="Libs Rollup","Libs Rollup",F1122))</f>
        <v/>
      </c>
      <c r="C1122">
        <f>+IS_Data!A1122</f>
        <v>0</v>
      </c>
      <c r="D1122">
        <f ca="1">SUM(OFFSET(IS_Data!D1122,0,(-2018+'Summary P&amp;L'!$D$6)*12+'Summary P&amp;L'!$D$1-1):OFFSET(IS_Data!D1122,0,(-2018+'Summary P&amp;L'!$D$6)*12+'Summary P&amp;L'!$D$2-1))</f>
        <v>0</v>
      </c>
      <c r="E1122">
        <f ca="1">SUM(OFFSET(IS_Data!D1122,0,(-2018+'Summary P&amp;L'!$D$6-1)*12+'Summary P&amp;L'!$D$1-1):OFFSET(IS_Data!D1122,0,(-2018+'Summary P&amp;L'!$D$6-1)*12+'Summary P&amp;L'!$D$2-1))</f>
        <v>0</v>
      </c>
      <c r="F1122" s="91" t="str">
        <f>IFERROR(IF(VLOOKUP(IS_Data!B1122,'Summary P&amp;L'!$Q$9:$S$15,3,FALSE)="Yes",IS_Data!B1122,"No"),"No")</f>
        <v>No</v>
      </c>
    </row>
    <row r="1123" spans="1:6" x14ac:dyDescent="0.5">
      <c r="A1123">
        <f>+IS_Data!C1123</f>
        <v>0</v>
      </c>
      <c r="B1123" s="91" t="str">
        <f>IF(F1123="No","",IF('Summary P&amp;L'!$F$4="Libs Rollup","Libs Rollup",F1123))</f>
        <v/>
      </c>
      <c r="C1123">
        <f>+IS_Data!A1123</f>
        <v>0</v>
      </c>
      <c r="D1123">
        <f ca="1">SUM(OFFSET(IS_Data!D1123,0,(-2018+'Summary P&amp;L'!$D$6)*12+'Summary P&amp;L'!$D$1-1):OFFSET(IS_Data!D1123,0,(-2018+'Summary P&amp;L'!$D$6)*12+'Summary P&amp;L'!$D$2-1))</f>
        <v>0</v>
      </c>
      <c r="E1123">
        <f ca="1">SUM(OFFSET(IS_Data!D1123,0,(-2018+'Summary P&amp;L'!$D$6-1)*12+'Summary P&amp;L'!$D$1-1):OFFSET(IS_Data!D1123,0,(-2018+'Summary P&amp;L'!$D$6-1)*12+'Summary P&amp;L'!$D$2-1))</f>
        <v>0</v>
      </c>
      <c r="F1123" s="91" t="str">
        <f>IFERROR(IF(VLOOKUP(IS_Data!B1123,'Summary P&amp;L'!$Q$9:$S$15,3,FALSE)="Yes",IS_Data!B1123,"No"),"No")</f>
        <v>No</v>
      </c>
    </row>
    <row r="1124" spans="1:6" x14ac:dyDescent="0.5">
      <c r="A1124">
        <f>+IS_Data!C1124</f>
        <v>0</v>
      </c>
      <c r="B1124" s="91" t="str">
        <f>IF(F1124="No","",IF('Summary P&amp;L'!$F$4="Libs Rollup","Libs Rollup",F1124))</f>
        <v/>
      </c>
      <c r="C1124">
        <f>+IS_Data!A1124</f>
        <v>0</v>
      </c>
      <c r="D1124">
        <f ca="1">SUM(OFFSET(IS_Data!D1124,0,(-2018+'Summary P&amp;L'!$D$6)*12+'Summary P&amp;L'!$D$1-1):OFFSET(IS_Data!D1124,0,(-2018+'Summary P&amp;L'!$D$6)*12+'Summary P&amp;L'!$D$2-1))</f>
        <v>0</v>
      </c>
      <c r="E1124">
        <f ca="1">SUM(OFFSET(IS_Data!D1124,0,(-2018+'Summary P&amp;L'!$D$6-1)*12+'Summary P&amp;L'!$D$1-1):OFFSET(IS_Data!D1124,0,(-2018+'Summary P&amp;L'!$D$6-1)*12+'Summary P&amp;L'!$D$2-1))</f>
        <v>0</v>
      </c>
      <c r="F1124" s="91" t="str">
        <f>IFERROR(IF(VLOOKUP(IS_Data!B1124,'Summary P&amp;L'!$Q$9:$S$15,3,FALSE)="Yes",IS_Data!B1124,"No"),"No")</f>
        <v>No</v>
      </c>
    </row>
    <row r="1125" spans="1:6" x14ac:dyDescent="0.5">
      <c r="A1125">
        <f>+IS_Data!C1125</f>
        <v>0</v>
      </c>
      <c r="B1125" s="91" t="str">
        <f>IF(F1125="No","",IF('Summary P&amp;L'!$F$4="Libs Rollup","Libs Rollup",F1125))</f>
        <v/>
      </c>
      <c r="C1125">
        <f>+IS_Data!A1125</f>
        <v>0</v>
      </c>
      <c r="D1125">
        <f ca="1">SUM(OFFSET(IS_Data!D1125,0,(-2018+'Summary P&amp;L'!$D$6)*12+'Summary P&amp;L'!$D$1-1):OFFSET(IS_Data!D1125,0,(-2018+'Summary P&amp;L'!$D$6)*12+'Summary P&amp;L'!$D$2-1))</f>
        <v>0</v>
      </c>
      <c r="E1125">
        <f ca="1">SUM(OFFSET(IS_Data!D1125,0,(-2018+'Summary P&amp;L'!$D$6-1)*12+'Summary P&amp;L'!$D$1-1):OFFSET(IS_Data!D1125,0,(-2018+'Summary P&amp;L'!$D$6-1)*12+'Summary P&amp;L'!$D$2-1))</f>
        <v>0</v>
      </c>
      <c r="F1125" s="91" t="str">
        <f>IFERROR(IF(VLOOKUP(IS_Data!B1125,'Summary P&amp;L'!$Q$9:$S$15,3,FALSE)="Yes",IS_Data!B1125,"No"),"No")</f>
        <v>No</v>
      </c>
    </row>
    <row r="1126" spans="1:6" x14ac:dyDescent="0.5">
      <c r="A1126">
        <f>+IS_Data!C1126</f>
        <v>0</v>
      </c>
      <c r="B1126" s="91" t="str">
        <f>IF(F1126="No","",IF('Summary P&amp;L'!$F$4="Libs Rollup","Libs Rollup",F1126))</f>
        <v/>
      </c>
      <c r="C1126">
        <f>+IS_Data!A1126</f>
        <v>0</v>
      </c>
      <c r="D1126">
        <f ca="1">SUM(OFFSET(IS_Data!D1126,0,(-2018+'Summary P&amp;L'!$D$6)*12+'Summary P&amp;L'!$D$1-1):OFFSET(IS_Data!D1126,0,(-2018+'Summary P&amp;L'!$D$6)*12+'Summary P&amp;L'!$D$2-1))</f>
        <v>0</v>
      </c>
      <c r="E1126">
        <f ca="1">SUM(OFFSET(IS_Data!D1126,0,(-2018+'Summary P&amp;L'!$D$6-1)*12+'Summary P&amp;L'!$D$1-1):OFFSET(IS_Data!D1126,0,(-2018+'Summary P&amp;L'!$D$6-1)*12+'Summary P&amp;L'!$D$2-1))</f>
        <v>0</v>
      </c>
      <c r="F1126" s="91" t="str">
        <f>IFERROR(IF(VLOOKUP(IS_Data!B1126,'Summary P&amp;L'!$Q$9:$S$15,3,FALSE)="Yes",IS_Data!B1126,"No"),"No")</f>
        <v>No</v>
      </c>
    </row>
    <row r="1127" spans="1:6" x14ac:dyDescent="0.5">
      <c r="A1127">
        <f>+IS_Data!C1127</f>
        <v>0</v>
      </c>
      <c r="B1127" s="91" t="str">
        <f>IF(F1127="No","",IF('Summary P&amp;L'!$F$4="Libs Rollup","Libs Rollup",F1127))</f>
        <v/>
      </c>
      <c r="C1127">
        <f>+IS_Data!A1127</f>
        <v>0</v>
      </c>
      <c r="D1127">
        <f ca="1">SUM(OFFSET(IS_Data!D1127,0,(-2018+'Summary P&amp;L'!$D$6)*12+'Summary P&amp;L'!$D$1-1):OFFSET(IS_Data!D1127,0,(-2018+'Summary P&amp;L'!$D$6)*12+'Summary P&amp;L'!$D$2-1))</f>
        <v>0</v>
      </c>
      <c r="E1127">
        <f ca="1">SUM(OFFSET(IS_Data!D1127,0,(-2018+'Summary P&amp;L'!$D$6-1)*12+'Summary P&amp;L'!$D$1-1):OFFSET(IS_Data!D1127,0,(-2018+'Summary P&amp;L'!$D$6-1)*12+'Summary P&amp;L'!$D$2-1))</f>
        <v>0</v>
      </c>
      <c r="F1127" s="91" t="str">
        <f>IFERROR(IF(VLOOKUP(IS_Data!B1127,'Summary P&amp;L'!$Q$9:$S$15,3,FALSE)="Yes",IS_Data!B1127,"No"),"No")</f>
        <v>No</v>
      </c>
    </row>
    <row r="1128" spans="1:6" x14ac:dyDescent="0.5">
      <c r="A1128">
        <f>+IS_Data!C1128</f>
        <v>0</v>
      </c>
      <c r="B1128" s="91" t="str">
        <f>IF(F1128="No","",IF('Summary P&amp;L'!$F$4="Libs Rollup","Libs Rollup",F1128))</f>
        <v/>
      </c>
      <c r="C1128">
        <f>+IS_Data!A1128</f>
        <v>0</v>
      </c>
      <c r="D1128">
        <f ca="1">SUM(OFFSET(IS_Data!D1128,0,(-2018+'Summary P&amp;L'!$D$6)*12+'Summary P&amp;L'!$D$1-1):OFFSET(IS_Data!D1128,0,(-2018+'Summary P&amp;L'!$D$6)*12+'Summary P&amp;L'!$D$2-1))</f>
        <v>0</v>
      </c>
      <c r="E1128">
        <f ca="1">SUM(OFFSET(IS_Data!D1128,0,(-2018+'Summary P&amp;L'!$D$6-1)*12+'Summary P&amp;L'!$D$1-1):OFFSET(IS_Data!D1128,0,(-2018+'Summary P&amp;L'!$D$6-1)*12+'Summary P&amp;L'!$D$2-1))</f>
        <v>0</v>
      </c>
      <c r="F1128" s="91" t="str">
        <f>IFERROR(IF(VLOOKUP(IS_Data!B1128,'Summary P&amp;L'!$Q$9:$S$15,3,FALSE)="Yes",IS_Data!B1128,"No"),"No")</f>
        <v>No</v>
      </c>
    </row>
    <row r="1129" spans="1:6" x14ac:dyDescent="0.5">
      <c r="A1129">
        <f>+IS_Data!C1129</f>
        <v>0</v>
      </c>
      <c r="B1129" s="91" t="str">
        <f>IF(F1129="No","",IF('Summary P&amp;L'!$F$4="Libs Rollup","Libs Rollup",F1129))</f>
        <v/>
      </c>
      <c r="C1129">
        <f>+IS_Data!A1129</f>
        <v>0</v>
      </c>
      <c r="D1129">
        <f ca="1">SUM(OFFSET(IS_Data!D1129,0,(-2018+'Summary P&amp;L'!$D$6)*12+'Summary P&amp;L'!$D$1-1):OFFSET(IS_Data!D1129,0,(-2018+'Summary P&amp;L'!$D$6)*12+'Summary P&amp;L'!$D$2-1))</f>
        <v>0</v>
      </c>
      <c r="E1129">
        <f ca="1">SUM(OFFSET(IS_Data!D1129,0,(-2018+'Summary P&amp;L'!$D$6-1)*12+'Summary P&amp;L'!$D$1-1):OFFSET(IS_Data!D1129,0,(-2018+'Summary P&amp;L'!$D$6-1)*12+'Summary P&amp;L'!$D$2-1))</f>
        <v>0</v>
      </c>
      <c r="F1129" s="91" t="str">
        <f>IFERROR(IF(VLOOKUP(IS_Data!B1129,'Summary P&amp;L'!$Q$9:$S$15,3,FALSE)="Yes",IS_Data!B1129,"No"),"No")</f>
        <v>No</v>
      </c>
    </row>
    <row r="1130" spans="1:6" x14ac:dyDescent="0.5">
      <c r="A1130">
        <f>+IS_Data!C1130</f>
        <v>0</v>
      </c>
      <c r="B1130" s="91" t="str">
        <f>IF(F1130="No","",IF('Summary P&amp;L'!$F$4="Libs Rollup","Libs Rollup",F1130))</f>
        <v/>
      </c>
      <c r="C1130">
        <f>+IS_Data!A1130</f>
        <v>0</v>
      </c>
      <c r="D1130">
        <f ca="1">SUM(OFFSET(IS_Data!D1130,0,(-2018+'Summary P&amp;L'!$D$6)*12+'Summary P&amp;L'!$D$1-1):OFFSET(IS_Data!D1130,0,(-2018+'Summary P&amp;L'!$D$6)*12+'Summary P&amp;L'!$D$2-1))</f>
        <v>0</v>
      </c>
      <c r="E1130">
        <f ca="1">SUM(OFFSET(IS_Data!D1130,0,(-2018+'Summary P&amp;L'!$D$6-1)*12+'Summary P&amp;L'!$D$1-1):OFFSET(IS_Data!D1130,0,(-2018+'Summary P&amp;L'!$D$6-1)*12+'Summary P&amp;L'!$D$2-1))</f>
        <v>0</v>
      </c>
      <c r="F1130" s="91" t="str">
        <f>IFERROR(IF(VLOOKUP(IS_Data!B1130,'Summary P&amp;L'!$Q$9:$S$15,3,FALSE)="Yes",IS_Data!B1130,"No"),"No")</f>
        <v>No</v>
      </c>
    </row>
    <row r="1131" spans="1:6" x14ac:dyDescent="0.5">
      <c r="A1131">
        <f>+IS_Data!C1131</f>
        <v>0</v>
      </c>
      <c r="B1131" s="91" t="str">
        <f>IF(F1131="No","",IF('Summary P&amp;L'!$F$4="Libs Rollup","Libs Rollup",F1131))</f>
        <v/>
      </c>
      <c r="C1131">
        <f>+IS_Data!A1131</f>
        <v>0</v>
      </c>
      <c r="D1131">
        <f ca="1">SUM(OFFSET(IS_Data!D1131,0,(-2018+'Summary P&amp;L'!$D$6)*12+'Summary P&amp;L'!$D$1-1):OFFSET(IS_Data!D1131,0,(-2018+'Summary P&amp;L'!$D$6)*12+'Summary P&amp;L'!$D$2-1))</f>
        <v>0</v>
      </c>
      <c r="E1131">
        <f ca="1">SUM(OFFSET(IS_Data!D1131,0,(-2018+'Summary P&amp;L'!$D$6-1)*12+'Summary P&amp;L'!$D$1-1):OFFSET(IS_Data!D1131,0,(-2018+'Summary P&amp;L'!$D$6-1)*12+'Summary P&amp;L'!$D$2-1))</f>
        <v>0</v>
      </c>
      <c r="F1131" s="91" t="str">
        <f>IFERROR(IF(VLOOKUP(IS_Data!B1131,'Summary P&amp;L'!$Q$9:$S$15,3,FALSE)="Yes",IS_Data!B1131,"No"),"No")</f>
        <v>No</v>
      </c>
    </row>
    <row r="1132" spans="1:6" x14ac:dyDescent="0.5">
      <c r="A1132">
        <f>+IS_Data!C1132</f>
        <v>0</v>
      </c>
      <c r="B1132" s="91" t="str">
        <f>IF(F1132="No","",IF('Summary P&amp;L'!$F$4="Libs Rollup","Libs Rollup",F1132))</f>
        <v/>
      </c>
      <c r="C1132">
        <f>+IS_Data!A1132</f>
        <v>0</v>
      </c>
      <c r="D1132">
        <f ca="1">SUM(OFFSET(IS_Data!D1132,0,(-2018+'Summary P&amp;L'!$D$6)*12+'Summary P&amp;L'!$D$1-1):OFFSET(IS_Data!D1132,0,(-2018+'Summary P&amp;L'!$D$6)*12+'Summary P&amp;L'!$D$2-1))</f>
        <v>0</v>
      </c>
      <c r="E1132">
        <f ca="1">SUM(OFFSET(IS_Data!D1132,0,(-2018+'Summary P&amp;L'!$D$6-1)*12+'Summary P&amp;L'!$D$1-1):OFFSET(IS_Data!D1132,0,(-2018+'Summary P&amp;L'!$D$6-1)*12+'Summary P&amp;L'!$D$2-1))</f>
        <v>0</v>
      </c>
      <c r="F1132" s="91" t="str">
        <f>IFERROR(IF(VLOOKUP(IS_Data!B1132,'Summary P&amp;L'!$Q$9:$S$15,3,FALSE)="Yes",IS_Data!B1132,"No"),"No")</f>
        <v>No</v>
      </c>
    </row>
    <row r="1133" spans="1:6" x14ac:dyDescent="0.5">
      <c r="A1133">
        <f>+IS_Data!C1133</f>
        <v>0</v>
      </c>
      <c r="B1133" s="91" t="str">
        <f>IF(F1133="No","",IF('Summary P&amp;L'!$F$4="Libs Rollup","Libs Rollup",F1133))</f>
        <v/>
      </c>
      <c r="C1133">
        <f>+IS_Data!A1133</f>
        <v>0</v>
      </c>
      <c r="D1133">
        <f ca="1">SUM(OFFSET(IS_Data!D1133,0,(-2018+'Summary P&amp;L'!$D$6)*12+'Summary P&amp;L'!$D$1-1):OFFSET(IS_Data!D1133,0,(-2018+'Summary P&amp;L'!$D$6)*12+'Summary P&amp;L'!$D$2-1))</f>
        <v>0</v>
      </c>
      <c r="E1133">
        <f ca="1">SUM(OFFSET(IS_Data!D1133,0,(-2018+'Summary P&amp;L'!$D$6-1)*12+'Summary P&amp;L'!$D$1-1):OFFSET(IS_Data!D1133,0,(-2018+'Summary P&amp;L'!$D$6-1)*12+'Summary P&amp;L'!$D$2-1))</f>
        <v>0</v>
      </c>
      <c r="F1133" s="91" t="str">
        <f>IFERROR(IF(VLOOKUP(IS_Data!B1133,'Summary P&amp;L'!$Q$9:$S$15,3,FALSE)="Yes",IS_Data!B1133,"No"),"No")</f>
        <v>No</v>
      </c>
    </row>
    <row r="1134" spans="1:6" x14ac:dyDescent="0.5">
      <c r="A1134">
        <f>+IS_Data!C1134</f>
        <v>0</v>
      </c>
      <c r="B1134" s="91" t="str">
        <f>IF(F1134="No","",IF('Summary P&amp;L'!$F$4="Libs Rollup","Libs Rollup",F1134))</f>
        <v/>
      </c>
      <c r="C1134">
        <f>+IS_Data!A1134</f>
        <v>0</v>
      </c>
      <c r="D1134">
        <f ca="1">SUM(OFFSET(IS_Data!D1134,0,(-2018+'Summary P&amp;L'!$D$6)*12+'Summary P&amp;L'!$D$1-1):OFFSET(IS_Data!D1134,0,(-2018+'Summary P&amp;L'!$D$6)*12+'Summary P&amp;L'!$D$2-1))</f>
        <v>0</v>
      </c>
      <c r="E1134">
        <f ca="1">SUM(OFFSET(IS_Data!D1134,0,(-2018+'Summary P&amp;L'!$D$6-1)*12+'Summary P&amp;L'!$D$1-1):OFFSET(IS_Data!D1134,0,(-2018+'Summary P&amp;L'!$D$6-1)*12+'Summary P&amp;L'!$D$2-1))</f>
        <v>0</v>
      </c>
      <c r="F1134" s="91" t="str">
        <f>IFERROR(IF(VLOOKUP(IS_Data!B1134,'Summary P&amp;L'!$Q$9:$S$15,3,FALSE)="Yes",IS_Data!B1134,"No"),"No")</f>
        <v>No</v>
      </c>
    </row>
    <row r="1135" spans="1:6" x14ac:dyDescent="0.5">
      <c r="A1135">
        <f>+IS_Data!C1135</f>
        <v>0</v>
      </c>
      <c r="B1135" s="91" t="str">
        <f>IF(F1135="No","",IF('Summary P&amp;L'!$F$4="Libs Rollup","Libs Rollup",F1135))</f>
        <v/>
      </c>
      <c r="C1135">
        <f>+IS_Data!A1135</f>
        <v>0</v>
      </c>
      <c r="D1135">
        <f ca="1">SUM(OFFSET(IS_Data!D1135,0,(-2018+'Summary P&amp;L'!$D$6)*12+'Summary P&amp;L'!$D$1-1):OFFSET(IS_Data!D1135,0,(-2018+'Summary P&amp;L'!$D$6)*12+'Summary P&amp;L'!$D$2-1))</f>
        <v>0</v>
      </c>
      <c r="E1135">
        <f ca="1">SUM(OFFSET(IS_Data!D1135,0,(-2018+'Summary P&amp;L'!$D$6-1)*12+'Summary P&amp;L'!$D$1-1):OFFSET(IS_Data!D1135,0,(-2018+'Summary P&amp;L'!$D$6-1)*12+'Summary P&amp;L'!$D$2-1))</f>
        <v>0</v>
      </c>
      <c r="F1135" s="91" t="str">
        <f>IFERROR(IF(VLOOKUP(IS_Data!B1135,'Summary P&amp;L'!$Q$9:$S$15,3,FALSE)="Yes",IS_Data!B1135,"No"),"No")</f>
        <v>No</v>
      </c>
    </row>
    <row r="1136" spans="1:6" x14ac:dyDescent="0.5">
      <c r="A1136">
        <f>+IS_Data!C1136</f>
        <v>0</v>
      </c>
      <c r="B1136" s="91" t="str">
        <f>IF(F1136="No","",IF('Summary P&amp;L'!$F$4="Libs Rollup","Libs Rollup",F1136))</f>
        <v/>
      </c>
      <c r="C1136">
        <f>+IS_Data!A1136</f>
        <v>0</v>
      </c>
      <c r="D1136">
        <f ca="1">SUM(OFFSET(IS_Data!D1136,0,(-2018+'Summary P&amp;L'!$D$6)*12+'Summary P&amp;L'!$D$1-1):OFFSET(IS_Data!D1136,0,(-2018+'Summary P&amp;L'!$D$6)*12+'Summary P&amp;L'!$D$2-1))</f>
        <v>0</v>
      </c>
      <c r="E1136">
        <f ca="1">SUM(OFFSET(IS_Data!D1136,0,(-2018+'Summary P&amp;L'!$D$6-1)*12+'Summary P&amp;L'!$D$1-1):OFFSET(IS_Data!D1136,0,(-2018+'Summary P&amp;L'!$D$6-1)*12+'Summary P&amp;L'!$D$2-1))</f>
        <v>0</v>
      </c>
      <c r="F1136" s="91" t="str">
        <f>IFERROR(IF(VLOOKUP(IS_Data!B1136,'Summary P&amp;L'!$Q$9:$S$15,3,FALSE)="Yes",IS_Data!B1136,"No"),"No")</f>
        <v>No</v>
      </c>
    </row>
    <row r="1137" spans="1:6" x14ac:dyDescent="0.5">
      <c r="A1137">
        <f>+IS_Data!C1137</f>
        <v>0</v>
      </c>
      <c r="B1137" s="91" t="str">
        <f>IF(F1137="No","",IF('Summary P&amp;L'!$F$4="Libs Rollup","Libs Rollup",F1137))</f>
        <v/>
      </c>
      <c r="C1137">
        <f>+IS_Data!A1137</f>
        <v>0</v>
      </c>
      <c r="D1137">
        <f ca="1">SUM(OFFSET(IS_Data!D1137,0,(-2018+'Summary P&amp;L'!$D$6)*12+'Summary P&amp;L'!$D$1-1):OFFSET(IS_Data!D1137,0,(-2018+'Summary P&amp;L'!$D$6)*12+'Summary P&amp;L'!$D$2-1))</f>
        <v>0</v>
      </c>
      <c r="E1137">
        <f ca="1">SUM(OFFSET(IS_Data!D1137,0,(-2018+'Summary P&amp;L'!$D$6-1)*12+'Summary P&amp;L'!$D$1-1):OFFSET(IS_Data!D1137,0,(-2018+'Summary P&amp;L'!$D$6-1)*12+'Summary P&amp;L'!$D$2-1))</f>
        <v>0</v>
      </c>
      <c r="F1137" s="91" t="str">
        <f>IFERROR(IF(VLOOKUP(IS_Data!B1137,'Summary P&amp;L'!$Q$9:$S$15,3,FALSE)="Yes",IS_Data!B1137,"No"),"No")</f>
        <v>No</v>
      </c>
    </row>
    <row r="1138" spans="1:6" x14ac:dyDescent="0.5">
      <c r="A1138">
        <f>+IS_Data!C1138</f>
        <v>0</v>
      </c>
      <c r="B1138" s="91" t="str">
        <f>IF(F1138="No","",IF('Summary P&amp;L'!$F$4="Libs Rollup","Libs Rollup",F1138))</f>
        <v/>
      </c>
      <c r="C1138">
        <f>+IS_Data!A1138</f>
        <v>0</v>
      </c>
      <c r="D1138">
        <f ca="1">SUM(OFFSET(IS_Data!D1138,0,(-2018+'Summary P&amp;L'!$D$6)*12+'Summary P&amp;L'!$D$1-1):OFFSET(IS_Data!D1138,0,(-2018+'Summary P&amp;L'!$D$6)*12+'Summary P&amp;L'!$D$2-1))</f>
        <v>0</v>
      </c>
      <c r="E1138">
        <f ca="1">SUM(OFFSET(IS_Data!D1138,0,(-2018+'Summary P&amp;L'!$D$6-1)*12+'Summary P&amp;L'!$D$1-1):OFFSET(IS_Data!D1138,0,(-2018+'Summary P&amp;L'!$D$6-1)*12+'Summary P&amp;L'!$D$2-1))</f>
        <v>0</v>
      </c>
      <c r="F1138" s="91" t="str">
        <f>IFERROR(IF(VLOOKUP(IS_Data!B1138,'Summary P&amp;L'!$Q$9:$S$15,3,FALSE)="Yes",IS_Data!B1138,"No"),"No")</f>
        <v>No</v>
      </c>
    </row>
    <row r="1139" spans="1:6" x14ac:dyDescent="0.5">
      <c r="A1139">
        <f>+IS_Data!C1139</f>
        <v>0</v>
      </c>
      <c r="B1139" s="91" t="str">
        <f>IF(F1139="No","",IF('Summary P&amp;L'!$F$4="Libs Rollup","Libs Rollup",F1139))</f>
        <v/>
      </c>
      <c r="C1139">
        <f>+IS_Data!A1139</f>
        <v>0</v>
      </c>
      <c r="D1139">
        <f ca="1">SUM(OFFSET(IS_Data!D1139,0,(-2018+'Summary P&amp;L'!$D$6)*12+'Summary P&amp;L'!$D$1-1):OFFSET(IS_Data!D1139,0,(-2018+'Summary P&amp;L'!$D$6)*12+'Summary P&amp;L'!$D$2-1))</f>
        <v>0</v>
      </c>
      <c r="E1139">
        <f ca="1">SUM(OFFSET(IS_Data!D1139,0,(-2018+'Summary P&amp;L'!$D$6-1)*12+'Summary P&amp;L'!$D$1-1):OFFSET(IS_Data!D1139,0,(-2018+'Summary P&amp;L'!$D$6-1)*12+'Summary P&amp;L'!$D$2-1))</f>
        <v>0</v>
      </c>
      <c r="F1139" s="91" t="str">
        <f>IFERROR(IF(VLOOKUP(IS_Data!B1139,'Summary P&amp;L'!$Q$9:$S$15,3,FALSE)="Yes",IS_Data!B1139,"No"),"No")</f>
        <v>No</v>
      </c>
    </row>
    <row r="1140" spans="1:6" x14ac:dyDescent="0.5">
      <c r="A1140">
        <f>+IS_Data!C1140</f>
        <v>0</v>
      </c>
      <c r="B1140" s="91" t="str">
        <f>IF(F1140="No","",IF('Summary P&amp;L'!$F$4="Libs Rollup","Libs Rollup",F1140))</f>
        <v/>
      </c>
      <c r="C1140">
        <f>+IS_Data!A1140</f>
        <v>0</v>
      </c>
      <c r="D1140">
        <f ca="1">SUM(OFFSET(IS_Data!D1140,0,(-2018+'Summary P&amp;L'!$D$6)*12+'Summary P&amp;L'!$D$1-1):OFFSET(IS_Data!D1140,0,(-2018+'Summary P&amp;L'!$D$6)*12+'Summary P&amp;L'!$D$2-1))</f>
        <v>0</v>
      </c>
      <c r="E1140">
        <f ca="1">SUM(OFFSET(IS_Data!D1140,0,(-2018+'Summary P&amp;L'!$D$6-1)*12+'Summary P&amp;L'!$D$1-1):OFFSET(IS_Data!D1140,0,(-2018+'Summary P&amp;L'!$D$6-1)*12+'Summary P&amp;L'!$D$2-1))</f>
        <v>0</v>
      </c>
      <c r="F1140" s="91" t="str">
        <f>IFERROR(IF(VLOOKUP(IS_Data!B1140,'Summary P&amp;L'!$Q$9:$S$15,3,FALSE)="Yes",IS_Data!B1140,"No"),"No")</f>
        <v>No</v>
      </c>
    </row>
    <row r="1141" spans="1:6" x14ac:dyDescent="0.5">
      <c r="A1141">
        <f>+IS_Data!C1141</f>
        <v>0</v>
      </c>
      <c r="B1141" s="91" t="str">
        <f>IF(F1141="No","",IF('Summary P&amp;L'!$F$4="Libs Rollup","Libs Rollup",F1141))</f>
        <v/>
      </c>
      <c r="C1141">
        <f>+IS_Data!A1141</f>
        <v>0</v>
      </c>
      <c r="D1141">
        <f ca="1">SUM(OFFSET(IS_Data!D1141,0,(-2018+'Summary P&amp;L'!$D$6)*12+'Summary P&amp;L'!$D$1-1):OFFSET(IS_Data!D1141,0,(-2018+'Summary P&amp;L'!$D$6)*12+'Summary P&amp;L'!$D$2-1))</f>
        <v>0</v>
      </c>
      <c r="E1141">
        <f ca="1">SUM(OFFSET(IS_Data!D1141,0,(-2018+'Summary P&amp;L'!$D$6-1)*12+'Summary P&amp;L'!$D$1-1):OFFSET(IS_Data!D1141,0,(-2018+'Summary P&amp;L'!$D$6-1)*12+'Summary P&amp;L'!$D$2-1))</f>
        <v>0</v>
      </c>
      <c r="F1141" s="91" t="str">
        <f>IFERROR(IF(VLOOKUP(IS_Data!B1141,'Summary P&amp;L'!$Q$9:$S$15,3,FALSE)="Yes",IS_Data!B1141,"No"),"No")</f>
        <v>No</v>
      </c>
    </row>
    <row r="1142" spans="1:6" x14ac:dyDescent="0.5">
      <c r="A1142">
        <f>+IS_Data!C1142</f>
        <v>0</v>
      </c>
      <c r="B1142" s="91" t="str">
        <f>IF(F1142="No","",IF('Summary P&amp;L'!$F$4="Libs Rollup","Libs Rollup",F1142))</f>
        <v/>
      </c>
      <c r="C1142">
        <f>+IS_Data!A1142</f>
        <v>0</v>
      </c>
      <c r="D1142">
        <f ca="1">SUM(OFFSET(IS_Data!D1142,0,(-2018+'Summary P&amp;L'!$D$6)*12+'Summary P&amp;L'!$D$1-1):OFFSET(IS_Data!D1142,0,(-2018+'Summary P&amp;L'!$D$6)*12+'Summary P&amp;L'!$D$2-1))</f>
        <v>0</v>
      </c>
      <c r="E1142">
        <f ca="1">SUM(OFFSET(IS_Data!D1142,0,(-2018+'Summary P&amp;L'!$D$6-1)*12+'Summary P&amp;L'!$D$1-1):OFFSET(IS_Data!D1142,0,(-2018+'Summary P&amp;L'!$D$6-1)*12+'Summary P&amp;L'!$D$2-1))</f>
        <v>0</v>
      </c>
      <c r="F1142" s="91" t="str">
        <f>IFERROR(IF(VLOOKUP(IS_Data!B1142,'Summary P&amp;L'!$Q$9:$S$15,3,FALSE)="Yes",IS_Data!B1142,"No"),"No")</f>
        <v>No</v>
      </c>
    </row>
    <row r="1143" spans="1:6" x14ac:dyDescent="0.5">
      <c r="A1143">
        <f>+IS_Data!C1143</f>
        <v>0</v>
      </c>
      <c r="B1143" s="91" t="str">
        <f>IF(F1143="No","",IF('Summary P&amp;L'!$F$4="Libs Rollup","Libs Rollup",F1143))</f>
        <v/>
      </c>
      <c r="C1143">
        <f>+IS_Data!A1143</f>
        <v>0</v>
      </c>
      <c r="D1143">
        <f ca="1">SUM(OFFSET(IS_Data!D1143,0,(-2018+'Summary P&amp;L'!$D$6)*12+'Summary P&amp;L'!$D$1-1):OFFSET(IS_Data!D1143,0,(-2018+'Summary P&amp;L'!$D$6)*12+'Summary P&amp;L'!$D$2-1))</f>
        <v>0</v>
      </c>
      <c r="E1143">
        <f ca="1">SUM(OFFSET(IS_Data!D1143,0,(-2018+'Summary P&amp;L'!$D$6-1)*12+'Summary P&amp;L'!$D$1-1):OFFSET(IS_Data!D1143,0,(-2018+'Summary P&amp;L'!$D$6-1)*12+'Summary P&amp;L'!$D$2-1))</f>
        <v>0</v>
      </c>
      <c r="F1143" s="91" t="str">
        <f>IFERROR(IF(VLOOKUP(IS_Data!B1143,'Summary P&amp;L'!$Q$9:$S$15,3,FALSE)="Yes",IS_Data!B1143,"No"),"No")</f>
        <v>No</v>
      </c>
    </row>
    <row r="1144" spans="1:6" x14ac:dyDescent="0.5">
      <c r="A1144">
        <f>+IS_Data!C1144</f>
        <v>0</v>
      </c>
      <c r="B1144" s="91" t="str">
        <f>IF(F1144="No","",IF('Summary P&amp;L'!$F$4="Libs Rollup","Libs Rollup",F1144))</f>
        <v/>
      </c>
      <c r="C1144">
        <f>+IS_Data!A1144</f>
        <v>0</v>
      </c>
      <c r="D1144">
        <f ca="1">SUM(OFFSET(IS_Data!D1144,0,(-2018+'Summary P&amp;L'!$D$6)*12+'Summary P&amp;L'!$D$1-1):OFFSET(IS_Data!D1144,0,(-2018+'Summary P&amp;L'!$D$6)*12+'Summary P&amp;L'!$D$2-1))</f>
        <v>0</v>
      </c>
      <c r="E1144">
        <f ca="1">SUM(OFFSET(IS_Data!D1144,0,(-2018+'Summary P&amp;L'!$D$6-1)*12+'Summary P&amp;L'!$D$1-1):OFFSET(IS_Data!D1144,0,(-2018+'Summary P&amp;L'!$D$6-1)*12+'Summary P&amp;L'!$D$2-1))</f>
        <v>0</v>
      </c>
      <c r="F1144" s="91" t="str">
        <f>IFERROR(IF(VLOOKUP(IS_Data!B1144,'Summary P&amp;L'!$Q$9:$S$15,3,FALSE)="Yes",IS_Data!B1144,"No"),"No")</f>
        <v>No</v>
      </c>
    </row>
    <row r="1145" spans="1:6" x14ac:dyDescent="0.5">
      <c r="A1145">
        <f>+IS_Data!C1145</f>
        <v>0</v>
      </c>
      <c r="B1145" s="91" t="str">
        <f>IF(F1145="No","",IF('Summary P&amp;L'!$F$4="Libs Rollup","Libs Rollup",F1145))</f>
        <v/>
      </c>
      <c r="C1145">
        <f>+IS_Data!A1145</f>
        <v>0</v>
      </c>
      <c r="D1145">
        <f ca="1">SUM(OFFSET(IS_Data!D1145,0,(-2018+'Summary P&amp;L'!$D$6)*12+'Summary P&amp;L'!$D$1-1):OFFSET(IS_Data!D1145,0,(-2018+'Summary P&amp;L'!$D$6)*12+'Summary P&amp;L'!$D$2-1))</f>
        <v>0</v>
      </c>
      <c r="E1145">
        <f ca="1">SUM(OFFSET(IS_Data!D1145,0,(-2018+'Summary P&amp;L'!$D$6-1)*12+'Summary P&amp;L'!$D$1-1):OFFSET(IS_Data!D1145,0,(-2018+'Summary P&amp;L'!$D$6-1)*12+'Summary P&amp;L'!$D$2-1))</f>
        <v>0</v>
      </c>
      <c r="F1145" s="91" t="str">
        <f>IFERROR(IF(VLOOKUP(IS_Data!B1145,'Summary P&amp;L'!$Q$9:$S$15,3,FALSE)="Yes",IS_Data!B1145,"No"),"No")</f>
        <v>No</v>
      </c>
    </row>
    <row r="1146" spans="1:6" x14ac:dyDescent="0.5">
      <c r="A1146">
        <f>+IS_Data!C1146</f>
        <v>0</v>
      </c>
      <c r="B1146" s="91" t="str">
        <f>IF(F1146="No","",IF('Summary P&amp;L'!$F$4="Libs Rollup","Libs Rollup",F1146))</f>
        <v/>
      </c>
      <c r="C1146">
        <f>+IS_Data!A1146</f>
        <v>0</v>
      </c>
      <c r="D1146">
        <f ca="1">SUM(OFFSET(IS_Data!D1146,0,(-2018+'Summary P&amp;L'!$D$6)*12+'Summary P&amp;L'!$D$1-1):OFFSET(IS_Data!D1146,0,(-2018+'Summary P&amp;L'!$D$6)*12+'Summary P&amp;L'!$D$2-1))</f>
        <v>0</v>
      </c>
      <c r="E1146">
        <f ca="1">SUM(OFFSET(IS_Data!D1146,0,(-2018+'Summary P&amp;L'!$D$6-1)*12+'Summary P&amp;L'!$D$1-1):OFFSET(IS_Data!D1146,0,(-2018+'Summary P&amp;L'!$D$6-1)*12+'Summary P&amp;L'!$D$2-1))</f>
        <v>0</v>
      </c>
      <c r="F1146" s="91" t="str">
        <f>IFERROR(IF(VLOOKUP(IS_Data!B1146,'Summary P&amp;L'!$Q$9:$S$15,3,FALSE)="Yes",IS_Data!B1146,"No"),"No")</f>
        <v>No</v>
      </c>
    </row>
    <row r="1147" spans="1:6" x14ac:dyDescent="0.5">
      <c r="A1147">
        <f>+IS_Data!C1147</f>
        <v>0</v>
      </c>
      <c r="B1147" s="91" t="str">
        <f>IF(F1147="No","",IF('Summary P&amp;L'!$F$4="Libs Rollup","Libs Rollup",F1147))</f>
        <v/>
      </c>
      <c r="C1147">
        <f>+IS_Data!A1147</f>
        <v>0</v>
      </c>
      <c r="D1147">
        <f ca="1">SUM(OFFSET(IS_Data!D1147,0,(-2018+'Summary P&amp;L'!$D$6)*12+'Summary P&amp;L'!$D$1-1):OFFSET(IS_Data!D1147,0,(-2018+'Summary P&amp;L'!$D$6)*12+'Summary P&amp;L'!$D$2-1))</f>
        <v>0</v>
      </c>
      <c r="E1147">
        <f ca="1">SUM(OFFSET(IS_Data!D1147,0,(-2018+'Summary P&amp;L'!$D$6-1)*12+'Summary P&amp;L'!$D$1-1):OFFSET(IS_Data!D1147,0,(-2018+'Summary P&amp;L'!$D$6-1)*12+'Summary P&amp;L'!$D$2-1))</f>
        <v>0</v>
      </c>
      <c r="F1147" s="91" t="str">
        <f>IFERROR(IF(VLOOKUP(IS_Data!B1147,'Summary P&amp;L'!$Q$9:$S$15,3,FALSE)="Yes",IS_Data!B1147,"No"),"No")</f>
        <v>No</v>
      </c>
    </row>
    <row r="1148" spans="1:6" x14ac:dyDescent="0.5">
      <c r="A1148">
        <f>+IS_Data!C1148</f>
        <v>0</v>
      </c>
      <c r="B1148" s="91" t="str">
        <f>IF(F1148="No","",IF('Summary P&amp;L'!$F$4="Libs Rollup","Libs Rollup",F1148))</f>
        <v/>
      </c>
      <c r="C1148">
        <f>+IS_Data!A1148</f>
        <v>0</v>
      </c>
      <c r="D1148">
        <f ca="1">SUM(OFFSET(IS_Data!D1148,0,(-2018+'Summary P&amp;L'!$D$6)*12+'Summary P&amp;L'!$D$1-1):OFFSET(IS_Data!D1148,0,(-2018+'Summary P&amp;L'!$D$6)*12+'Summary P&amp;L'!$D$2-1))</f>
        <v>0</v>
      </c>
      <c r="E1148">
        <f ca="1">SUM(OFFSET(IS_Data!D1148,0,(-2018+'Summary P&amp;L'!$D$6-1)*12+'Summary P&amp;L'!$D$1-1):OFFSET(IS_Data!D1148,0,(-2018+'Summary P&amp;L'!$D$6-1)*12+'Summary P&amp;L'!$D$2-1))</f>
        <v>0</v>
      </c>
      <c r="F1148" s="91" t="str">
        <f>IFERROR(IF(VLOOKUP(IS_Data!B1148,'Summary P&amp;L'!$Q$9:$S$15,3,FALSE)="Yes",IS_Data!B1148,"No"),"No")</f>
        <v>No</v>
      </c>
    </row>
    <row r="1149" spans="1:6" x14ac:dyDescent="0.5">
      <c r="A1149">
        <f>+IS_Data!C1149</f>
        <v>0</v>
      </c>
      <c r="B1149" s="91" t="str">
        <f>IF(F1149="No","",IF('Summary P&amp;L'!$F$4="Libs Rollup","Libs Rollup",F1149))</f>
        <v/>
      </c>
      <c r="C1149">
        <f>+IS_Data!A1149</f>
        <v>0</v>
      </c>
      <c r="D1149">
        <f ca="1">SUM(OFFSET(IS_Data!D1149,0,(-2018+'Summary P&amp;L'!$D$6)*12+'Summary P&amp;L'!$D$1-1):OFFSET(IS_Data!D1149,0,(-2018+'Summary P&amp;L'!$D$6)*12+'Summary P&amp;L'!$D$2-1))</f>
        <v>0</v>
      </c>
      <c r="E1149">
        <f ca="1">SUM(OFFSET(IS_Data!D1149,0,(-2018+'Summary P&amp;L'!$D$6-1)*12+'Summary P&amp;L'!$D$1-1):OFFSET(IS_Data!D1149,0,(-2018+'Summary P&amp;L'!$D$6-1)*12+'Summary P&amp;L'!$D$2-1))</f>
        <v>0</v>
      </c>
      <c r="F1149" s="91" t="str">
        <f>IFERROR(IF(VLOOKUP(IS_Data!B1149,'Summary P&amp;L'!$Q$9:$S$15,3,FALSE)="Yes",IS_Data!B1149,"No"),"No")</f>
        <v>No</v>
      </c>
    </row>
    <row r="1150" spans="1:6" x14ac:dyDescent="0.5">
      <c r="A1150">
        <f>+IS_Data!C1150</f>
        <v>0</v>
      </c>
      <c r="B1150" s="91" t="str">
        <f>IF(F1150="No","",IF('Summary P&amp;L'!$F$4="Libs Rollup","Libs Rollup",F1150))</f>
        <v/>
      </c>
      <c r="C1150">
        <f>+IS_Data!A1150</f>
        <v>0</v>
      </c>
      <c r="D1150">
        <f ca="1">SUM(OFFSET(IS_Data!D1150,0,(-2018+'Summary P&amp;L'!$D$6)*12+'Summary P&amp;L'!$D$1-1):OFFSET(IS_Data!D1150,0,(-2018+'Summary P&amp;L'!$D$6)*12+'Summary P&amp;L'!$D$2-1))</f>
        <v>0</v>
      </c>
      <c r="E1150">
        <f ca="1">SUM(OFFSET(IS_Data!D1150,0,(-2018+'Summary P&amp;L'!$D$6-1)*12+'Summary P&amp;L'!$D$1-1):OFFSET(IS_Data!D1150,0,(-2018+'Summary P&amp;L'!$D$6-1)*12+'Summary P&amp;L'!$D$2-1))</f>
        <v>0</v>
      </c>
      <c r="F1150" s="91" t="str">
        <f>IFERROR(IF(VLOOKUP(IS_Data!B1150,'Summary P&amp;L'!$Q$9:$S$15,3,FALSE)="Yes",IS_Data!B1150,"No"),"No")</f>
        <v>No</v>
      </c>
    </row>
    <row r="1151" spans="1:6" x14ac:dyDescent="0.5">
      <c r="A1151">
        <f>+IS_Data!C1151</f>
        <v>0</v>
      </c>
      <c r="B1151" s="91" t="str">
        <f>IF(F1151="No","",IF('Summary P&amp;L'!$F$4="Libs Rollup","Libs Rollup",F1151))</f>
        <v/>
      </c>
      <c r="C1151">
        <f>+IS_Data!A1151</f>
        <v>0</v>
      </c>
      <c r="D1151">
        <f ca="1">SUM(OFFSET(IS_Data!D1151,0,(-2018+'Summary P&amp;L'!$D$6)*12+'Summary P&amp;L'!$D$1-1):OFFSET(IS_Data!D1151,0,(-2018+'Summary P&amp;L'!$D$6)*12+'Summary P&amp;L'!$D$2-1))</f>
        <v>0</v>
      </c>
      <c r="E1151">
        <f ca="1">SUM(OFFSET(IS_Data!D1151,0,(-2018+'Summary P&amp;L'!$D$6-1)*12+'Summary P&amp;L'!$D$1-1):OFFSET(IS_Data!D1151,0,(-2018+'Summary P&amp;L'!$D$6-1)*12+'Summary P&amp;L'!$D$2-1))</f>
        <v>0</v>
      </c>
      <c r="F1151" s="91" t="str">
        <f>IFERROR(IF(VLOOKUP(IS_Data!B1151,'Summary P&amp;L'!$Q$9:$S$15,3,FALSE)="Yes",IS_Data!B1151,"No"),"No")</f>
        <v>No</v>
      </c>
    </row>
    <row r="1152" spans="1:6" x14ac:dyDescent="0.5">
      <c r="A1152">
        <f>+IS_Data!C1152</f>
        <v>0</v>
      </c>
      <c r="B1152" s="91" t="str">
        <f>IF(F1152="No","",IF('Summary P&amp;L'!$F$4="Libs Rollup","Libs Rollup",F1152))</f>
        <v/>
      </c>
      <c r="C1152">
        <f>+IS_Data!A1152</f>
        <v>0</v>
      </c>
      <c r="D1152">
        <f ca="1">SUM(OFFSET(IS_Data!D1152,0,(-2018+'Summary P&amp;L'!$D$6)*12+'Summary P&amp;L'!$D$1-1):OFFSET(IS_Data!D1152,0,(-2018+'Summary P&amp;L'!$D$6)*12+'Summary P&amp;L'!$D$2-1))</f>
        <v>0</v>
      </c>
      <c r="E1152">
        <f ca="1">SUM(OFFSET(IS_Data!D1152,0,(-2018+'Summary P&amp;L'!$D$6-1)*12+'Summary P&amp;L'!$D$1-1):OFFSET(IS_Data!D1152,0,(-2018+'Summary P&amp;L'!$D$6-1)*12+'Summary P&amp;L'!$D$2-1))</f>
        <v>0</v>
      </c>
      <c r="F1152" s="91" t="str">
        <f>IFERROR(IF(VLOOKUP(IS_Data!B1152,'Summary P&amp;L'!$Q$9:$S$15,3,FALSE)="Yes",IS_Data!B1152,"No"),"No")</f>
        <v>No</v>
      </c>
    </row>
    <row r="1153" spans="1:6" x14ac:dyDescent="0.5">
      <c r="A1153">
        <f>+IS_Data!C1153</f>
        <v>0</v>
      </c>
      <c r="B1153" s="91" t="str">
        <f>IF(F1153="No","",IF('Summary P&amp;L'!$F$4="Libs Rollup","Libs Rollup",F1153))</f>
        <v/>
      </c>
      <c r="C1153">
        <f>+IS_Data!A1153</f>
        <v>0</v>
      </c>
      <c r="D1153">
        <f ca="1">SUM(OFFSET(IS_Data!D1153,0,(-2018+'Summary P&amp;L'!$D$6)*12+'Summary P&amp;L'!$D$1-1):OFFSET(IS_Data!D1153,0,(-2018+'Summary P&amp;L'!$D$6)*12+'Summary P&amp;L'!$D$2-1))</f>
        <v>0</v>
      </c>
      <c r="E1153">
        <f ca="1">SUM(OFFSET(IS_Data!D1153,0,(-2018+'Summary P&amp;L'!$D$6-1)*12+'Summary P&amp;L'!$D$1-1):OFFSET(IS_Data!D1153,0,(-2018+'Summary P&amp;L'!$D$6-1)*12+'Summary P&amp;L'!$D$2-1))</f>
        <v>0</v>
      </c>
      <c r="F1153" s="91" t="str">
        <f>IFERROR(IF(VLOOKUP(IS_Data!B1153,'Summary P&amp;L'!$Q$9:$S$15,3,FALSE)="Yes",IS_Data!B1153,"No"),"No")</f>
        <v>No</v>
      </c>
    </row>
    <row r="1154" spans="1:6" x14ac:dyDescent="0.5">
      <c r="A1154">
        <f>+IS_Data!C1154</f>
        <v>0</v>
      </c>
      <c r="B1154" s="91" t="str">
        <f>IF(F1154="No","",IF('Summary P&amp;L'!$F$4="Libs Rollup","Libs Rollup",F1154))</f>
        <v/>
      </c>
      <c r="C1154">
        <f>+IS_Data!A1154</f>
        <v>0</v>
      </c>
      <c r="D1154">
        <f ca="1">SUM(OFFSET(IS_Data!D1154,0,(-2018+'Summary P&amp;L'!$D$6)*12+'Summary P&amp;L'!$D$1-1):OFFSET(IS_Data!D1154,0,(-2018+'Summary P&amp;L'!$D$6)*12+'Summary P&amp;L'!$D$2-1))</f>
        <v>0</v>
      </c>
      <c r="E1154">
        <f ca="1">SUM(OFFSET(IS_Data!D1154,0,(-2018+'Summary P&amp;L'!$D$6-1)*12+'Summary P&amp;L'!$D$1-1):OFFSET(IS_Data!D1154,0,(-2018+'Summary P&amp;L'!$D$6-1)*12+'Summary P&amp;L'!$D$2-1))</f>
        <v>0</v>
      </c>
      <c r="F1154" s="91" t="str">
        <f>IFERROR(IF(VLOOKUP(IS_Data!B1154,'Summary P&amp;L'!$Q$9:$S$15,3,FALSE)="Yes",IS_Data!B1154,"No"),"No")</f>
        <v>No</v>
      </c>
    </row>
    <row r="1155" spans="1:6" x14ac:dyDescent="0.5">
      <c r="A1155">
        <f>+IS_Data!C1155</f>
        <v>0</v>
      </c>
      <c r="B1155" s="91" t="str">
        <f>IF(F1155="No","",IF('Summary P&amp;L'!$F$4="Libs Rollup","Libs Rollup",F1155))</f>
        <v/>
      </c>
      <c r="C1155">
        <f>+IS_Data!A1155</f>
        <v>0</v>
      </c>
      <c r="D1155">
        <f ca="1">SUM(OFFSET(IS_Data!D1155,0,(-2018+'Summary P&amp;L'!$D$6)*12+'Summary P&amp;L'!$D$1-1):OFFSET(IS_Data!D1155,0,(-2018+'Summary P&amp;L'!$D$6)*12+'Summary P&amp;L'!$D$2-1))</f>
        <v>0</v>
      </c>
      <c r="E1155">
        <f ca="1">SUM(OFFSET(IS_Data!D1155,0,(-2018+'Summary P&amp;L'!$D$6-1)*12+'Summary P&amp;L'!$D$1-1):OFFSET(IS_Data!D1155,0,(-2018+'Summary P&amp;L'!$D$6-1)*12+'Summary P&amp;L'!$D$2-1))</f>
        <v>0</v>
      </c>
      <c r="F1155" s="91" t="str">
        <f>IFERROR(IF(VLOOKUP(IS_Data!B1155,'Summary P&amp;L'!$Q$9:$S$15,3,FALSE)="Yes",IS_Data!B1155,"No"),"No")</f>
        <v>No</v>
      </c>
    </row>
    <row r="1156" spans="1:6" x14ac:dyDescent="0.5">
      <c r="A1156">
        <f>+IS_Data!C1156</f>
        <v>0</v>
      </c>
      <c r="B1156" s="91" t="str">
        <f>IF(F1156="No","",IF('Summary P&amp;L'!$F$4="Libs Rollup","Libs Rollup",F1156))</f>
        <v/>
      </c>
      <c r="C1156">
        <f>+IS_Data!A1156</f>
        <v>0</v>
      </c>
      <c r="D1156">
        <f ca="1">SUM(OFFSET(IS_Data!D1156,0,(-2018+'Summary P&amp;L'!$D$6)*12+'Summary P&amp;L'!$D$1-1):OFFSET(IS_Data!D1156,0,(-2018+'Summary P&amp;L'!$D$6)*12+'Summary P&amp;L'!$D$2-1))</f>
        <v>0</v>
      </c>
      <c r="E1156">
        <f ca="1">SUM(OFFSET(IS_Data!D1156,0,(-2018+'Summary P&amp;L'!$D$6-1)*12+'Summary P&amp;L'!$D$1-1):OFFSET(IS_Data!D1156,0,(-2018+'Summary P&amp;L'!$D$6-1)*12+'Summary P&amp;L'!$D$2-1))</f>
        <v>0</v>
      </c>
      <c r="F1156" s="91" t="str">
        <f>IFERROR(IF(VLOOKUP(IS_Data!B1156,'Summary P&amp;L'!$Q$9:$S$15,3,FALSE)="Yes",IS_Data!B1156,"No"),"No")</f>
        <v>No</v>
      </c>
    </row>
    <row r="1157" spans="1:6" x14ac:dyDescent="0.5">
      <c r="A1157">
        <f>+IS_Data!C1157</f>
        <v>0</v>
      </c>
      <c r="B1157" s="91" t="str">
        <f>IF(F1157="No","",IF('Summary P&amp;L'!$F$4="Libs Rollup","Libs Rollup",F1157))</f>
        <v/>
      </c>
      <c r="C1157">
        <f>+IS_Data!A1157</f>
        <v>0</v>
      </c>
      <c r="D1157">
        <f ca="1">SUM(OFFSET(IS_Data!D1157,0,(-2018+'Summary P&amp;L'!$D$6)*12+'Summary P&amp;L'!$D$1-1):OFFSET(IS_Data!D1157,0,(-2018+'Summary P&amp;L'!$D$6)*12+'Summary P&amp;L'!$D$2-1))</f>
        <v>0</v>
      </c>
      <c r="E1157">
        <f ca="1">SUM(OFFSET(IS_Data!D1157,0,(-2018+'Summary P&amp;L'!$D$6-1)*12+'Summary P&amp;L'!$D$1-1):OFFSET(IS_Data!D1157,0,(-2018+'Summary P&amp;L'!$D$6-1)*12+'Summary P&amp;L'!$D$2-1))</f>
        <v>0</v>
      </c>
      <c r="F1157" s="91" t="str">
        <f>IFERROR(IF(VLOOKUP(IS_Data!B1157,'Summary P&amp;L'!$Q$9:$S$15,3,FALSE)="Yes",IS_Data!B1157,"No"),"No")</f>
        <v>No</v>
      </c>
    </row>
    <row r="1158" spans="1:6" x14ac:dyDescent="0.5">
      <c r="A1158">
        <f>+IS_Data!C1158</f>
        <v>0</v>
      </c>
      <c r="B1158" s="91" t="str">
        <f>IF(F1158="No","",IF('Summary P&amp;L'!$F$4="Libs Rollup","Libs Rollup",F1158))</f>
        <v/>
      </c>
      <c r="C1158">
        <f>+IS_Data!A1158</f>
        <v>0</v>
      </c>
      <c r="D1158">
        <f ca="1">SUM(OFFSET(IS_Data!D1158,0,(-2018+'Summary P&amp;L'!$D$6)*12+'Summary P&amp;L'!$D$1-1):OFFSET(IS_Data!D1158,0,(-2018+'Summary P&amp;L'!$D$6)*12+'Summary P&amp;L'!$D$2-1))</f>
        <v>0</v>
      </c>
      <c r="E1158">
        <f ca="1">SUM(OFFSET(IS_Data!D1158,0,(-2018+'Summary P&amp;L'!$D$6-1)*12+'Summary P&amp;L'!$D$1-1):OFFSET(IS_Data!D1158,0,(-2018+'Summary P&amp;L'!$D$6-1)*12+'Summary P&amp;L'!$D$2-1))</f>
        <v>0</v>
      </c>
      <c r="F1158" s="91" t="str">
        <f>IFERROR(IF(VLOOKUP(IS_Data!B1158,'Summary P&amp;L'!$Q$9:$S$15,3,FALSE)="Yes",IS_Data!B1158,"No"),"No")</f>
        <v>No</v>
      </c>
    </row>
    <row r="1159" spans="1:6" x14ac:dyDescent="0.5">
      <c r="A1159">
        <f>+IS_Data!C1159</f>
        <v>0</v>
      </c>
      <c r="B1159" s="91" t="str">
        <f>IF(F1159="No","",IF('Summary P&amp;L'!$F$4="Libs Rollup","Libs Rollup",F1159))</f>
        <v/>
      </c>
      <c r="C1159">
        <f>+IS_Data!A1159</f>
        <v>0</v>
      </c>
      <c r="D1159">
        <f ca="1">SUM(OFFSET(IS_Data!D1159,0,(-2018+'Summary P&amp;L'!$D$6)*12+'Summary P&amp;L'!$D$1-1):OFFSET(IS_Data!D1159,0,(-2018+'Summary P&amp;L'!$D$6)*12+'Summary P&amp;L'!$D$2-1))</f>
        <v>0</v>
      </c>
      <c r="E1159">
        <f ca="1">SUM(OFFSET(IS_Data!D1159,0,(-2018+'Summary P&amp;L'!$D$6-1)*12+'Summary P&amp;L'!$D$1-1):OFFSET(IS_Data!D1159,0,(-2018+'Summary P&amp;L'!$D$6-1)*12+'Summary P&amp;L'!$D$2-1))</f>
        <v>0</v>
      </c>
      <c r="F1159" s="91" t="str">
        <f>IFERROR(IF(VLOOKUP(IS_Data!B1159,'Summary P&amp;L'!$Q$9:$S$15,3,FALSE)="Yes",IS_Data!B1159,"No"),"No")</f>
        <v>No</v>
      </c>
    </row>
    <row r="1160" spans="1:6" x14ac:dyDescent="0.5">
      <c r="A1160">
        <f>+IS_Data!C1160</f>
        <v>0</v>
      </c>
      <c r="B1160" s="91" t="str">
        <f>IF(F1160="No","",IF('Summary P&amp;L'!$F$4="Libs Rollup","Libs Rollup",F1160))</f>
        <v/>
      </c>
      <c r="C1160">
        <f>+IS_Data!A1160</f>
        <v>0</v>
      </c>
      <c r="D1160">
        <f ca="1">SUM(OFFSET(IS_Data!D1160,0,(-2018+'Summary P&amp;L'!$D$6)*12+'Summary P&amp;L'!$D$1-1):OFFSET(IS_Data!D1160,0,(-2018+'Summary P&amp;L'!$D$6)*12+'Summary P&amp;L'!$D$2-1))</f>
        <v>0</v>
      </c>
      <c r="E1160">
        <f ca="1">SUM(OFFSET(IS_Data!D1160,0,(-2018+'Summary P&amp;L'!$D$6-1)*12+'Summary P&amp;L'!$D$1-1):OFFSET(IS_Data!D1160,0,(-2018+'Summary P&amp;L'!$D$6-1)*12+'Summary P&amp;L'!$D$2-1))</f>
        <v>0</v>
      </c>
      <c r="F1160" s="91" t="str">
        <f>IFERROR(IF(VLOOKUP(IS_Data!B1160,'Summary P&amp;L'!$Q$9:$S$15,3,FALSE)="Yes",IS_Data!B1160,"No"),"No")</f>
        <v>No</v>
      </c>
    </row>
    <row r="1161" spans="1:6" x14ac:dyDescent="0.5">
      <c r="A1161">
        <f>+IS_Data!C1161</f>
        <v>0</v>
      </c>
      <c r="B1161" s="91" t="str">
        <f>IF(F1161="No","",IF('Summary P&amp;L'!$F$4="Libs Rollup","Libs Rollup",F1161))</f>
        <v/>
      </c>
      <c r="C1161">
        <f>+IS_Data!A1161</f>
        <v>0</v>
      </c>
      <c r="D1161">
        <f ca="1">SUM(OFFSET(IS_Data!D1161,0,(-2018+'Summary P&amp;L'!$D$6)*12+'Summary P&amp;L'!$D$1-1):OFFSET(IS_Data!D1161,0,(-2018+'Summary P&amp;L'!$D$6)*12+'Summary P&amp;L'!$D$2-1))</f>
        <v>0</v>
      </c>
      <c r="E1161">
        <f ca="1">SUM(OFFSET(IS_Data!D1161,0,(-2018+'Summary P&amp;L'!$D$6-1)*12+'Summary P&amp;L'!$D$1-1):OFFSET(IS_Data!D1161,0,(-2018+'Summary P&amp;L'!$D$6-1)*12+'Summary P&amp;L'!$D$2-1))</f>
        <v>0</v>
      </c>
      <c r="F1161" s="91" t="str">
        <f>IFERROR(IF(VLOOKUP(IS_Data!B1161,'Summary P&amp;L'!$Q$9:$S$15,3,FALSE)="Yes",IS_Data!B1161,"No"),"No")</f>
        <v>No</v>
      </c>
    </row>
    <row r="1162" spans="1:6" x14ac:dyDescent="0.5">
      <c r="A1162">
        <f>+IS_Data!C1162</f>
        <v>0</v>
      </c>
      <c r="B1162" s="91" t="str">
        <f>IF(F1162="No","",IF('Summary P&amp;L'!$F$4="Libs Rollup","Libs Rollup",F1162))</f>
        <v/>
      </c>
      <c r="C1162">
        <f>+IS_Data!A1162</f>
        <v>0</v>
      </c>
      <c r="D1162">
        <f ca="1">SUM(OFFSET(IS_Data!D1162,0,(-2018+'Summary P&amp;L'!$D$6)*12+'Summary P&amp;L'!$D$1-1):OFFSET(IS_Data!D1162,0,(-2018+'Summary P&amp;L'!$D$6)*12+'Summary P&amp;L'!$D$2-1))</f>
        <v>0</v>
      </c>
      <c r="E1162">
        <f ca="1">SUM(OFFSET(IS_Data!D1162,0,(-2018+'Summary P&amp;L'!$D$6-1)*12+'Summary P&amp;L'!$D$1-1):OFFSET(IS_Data!D1162,0,(-2018+'Summary P&amp;L'!$D$6-1)*12+'Summary P&amp;L'!$D$2-1))</f>
        <v>0</v>
      </c>
      <c r="F1162" s="91" t="str">
        <f>IFERROR(IF(VLOOKUP(IS_Data!B1162,'Summary P&amp;L'!$Q$9:$S$15,3,FALSE)="Yes",IS_Data!B1162,"No"),"No")</f>
        <v>No</v>
      </c>
    </row>
    <row r="1163" spans="1:6" x14ac:dyDescent="0.5">
      <c r="A1163">
        <f>+IS_Data!C1163</f>
        <v>0</v>
      </c>
      <c r="B1163" s="91" t="str">
        <f>IF(F1163="No","",IF('Summary P&amp;L'!$F$4="Libs Rollup","Libs Rollup",F1163))</f>
        <v/>
      </c>
      <c r="C1163">
        <f>+IS_Data!A1163</f>
        <v>0</v>
      </c>
      <c r="D1163">
        <f ca="1">SUM(OFFSET(IS_Data!D1163,0,(-2018+'Summary P&amp;L'!$D$6)*12+'Summary P&amp;L'!$D$1-1):OFFSET(IS_Data!D1163,0,(-2018+'Summary P&amp;L'!$D$6)*12+'Summary P&amp;L'!$D$2-1))</f>
        <v>0</v>
      </c>
      <c r="E1163">
        <f ca="1">SUM(OFFSET(IS_Data!D1163,0,(-2018+'Summary P&amp;L'!$D$6-1)*12+'Summary P&amp;L'!$D$1-1):OFFSET(IS_Data!D1163,0,(-2018+'Summary P&amp;L'!$D$6-1)*12+'Summary P&amp;L'!$D$2-1))</f>
        <v>0</v>
      </c>
      <c r="F1163" s="91" t="str">
        <f>IFERROR(IF(VLOOKUP(IS_Data!B1163,'Summary P&amp;L'!$Q$9:$S$15,3,FALSE)="Yes",IS_Data!B1163,"No"),"No")</f>
        <v>No</v>
      </c>
    </row>
    <row r="1164" spans="1:6" x14ac:dyDescent="0.5">
      <c r="A1164">
        <f>+IS_Data!C1164</f>
        <v>0</v>
      </c>
      <c r="B1164" s="91" t="str">
        <f>IF(F1164="No","",IF('Summary P&amp;L'!$F$4="Libs Rollup","Libs Rollup",F1164))</f>
        <v/>
      </c>
      <c r="C1164">
        <f>+IS_Data!A1164</f>
        <v>0</v>
      </c>
      <c r="D1164">
        <f ca="1">SUM(OFFSET(IS_Data!D1164,0,(-2018+'Summary P&amp;L'!$D$6)*12+'Summary P&amp;L'!$D$1-1):OFFSET(IS_Data!D1164,0,(-2018+'Summary P&amp;L'!$D$6)*12+'Summary P&amp;L'!$D$2-1))</f>
        <v>0</v>
      </c>
      <c r="E1164">
        <f ca="1">SUM(OFFSET(IS_Data!D1164,0,(-2018+'Summary P&amp;L'!$D$6-1)*12+'Summary P&amp;L'!$D$1-1):OFFSET(IS_Data!D1164,0,(-2018+'Summary P&amp;L'!$D$6-1)*12+'Summary P&amp;L'!$D$2-1))</f>
        <v>0</v>
      </c>
      <c r="F1164" s="91" t="str">
        <f>IFERROR(IF(VLOOKUP(IS_Data!B1164,'Summary P&amp;L'!$Q$9:$S$15,3,FALSE)="Yes",IS_Data!B1164,"No"),"No")</f>
        <v>No</v>
      </c>
    </row>
    <row r="1165" spans="1:6" x14ac:dyDescent="0.5">
      <c r="A1165">
        <f>+IS_Data!C1165</f>
        <v>0</v>
      </c>
      <c r="B1165" s="91" t="str">
        <f>IF(F1165="No","",IF('Summary P&amp;L'!$F$4="Libs Rollup","Libs Rollup",F1165))</f>
        <v/>
      </c>
      <c r="C1165">
        <f>+IS_Data!A1165</f>
        <v>0</v>
      </c>
      <c r="D1165">
        <f ca="1">SUM(OFFSET(IS_Data!D1165,0,(-2018+'Summary P&amp;L'!$D$6)*12+'Summary P&amp;L'!$D$1-1):OFFSET(IS_Data!D1165,0,(-2018+'Summary P&amp;L'!$D$6)*12+'Summary P&amp;L'!$D$2-1))</f>
        <v>0</v>
      </c>
      <c r="E1165">
        <f ca="1">SUM(OFFSET(IS_Data!D1165,0,(-2018+'Summary P&amp;L'!$D$6-1)*12+'Summary P&amp;L'!$D$1-1):OFFSET(IS_Data!D1165,0,(-2018+'Summary P&amp;L'!$D$6-1)*12+'Summary P&amp;L'!$D$2-1))</f>
        <v>0</v>
      </c>
      <c r="F1165" s="91" t="str">
        <f>IFERROR(IF(VLOOKUP(IS_Data!B1165,'Summary P&amp;L'!$Q$9:$S$15,3,FALSE)="Yes",IS_Data!B1165,"No"),"No")</f>
        <v>No</v>
      </c>
    </row>
    <row r="1166" spans="1:6" x14ac:dyDescent="0.5">
      <c r="A1166">
        <f>+IS_Data!C1166</f>
        <v>0</v>
      </c>
      <c r="B1166" s="91" t="str">
        <f>IF(F1166="No","",IF('Summary P&amp;L'!$F$4="Libs Rollup","Libs Rollup",F1166))</f>
        <v/>
      </c>
      <c r="C1166">
        <f>+IS_Data!A1166</f>
        <v>0</v>
      </c>
      <c r="D1166">
        <f ca="1">SUM(OFFSET(IS_Data!D1166,0,(-2018+'Summary P&amp;L'!$D$6)*12+'Summary P&amp;L'!$D$1-1):OFFSET(IS_Data!D1166,0,(-2018+'Summary P&amp;L'!$D$6)*12+'Summary P&amp;L'!$D$2-1))</f>
        <v>0</v>
      </c>
      <c r="E1166">
        <f ca="1">SUM(OFFSET(IS_Data!D1166,0,(-2018+'Summary P&amp;L'!$D$6-1)*12+'Summary P&amp;L'!$D$1-1):OFFSET(IS_Data!D1166,0,(-2018+'Summary P&amp;L'!$D$6-1)*12+'Summary P&amp;L'!$D$2-1))</f>
        <v>0</v>
      </c>
      <c r="F1166" s="91" t="str">
        <f>IFERROR(IF(VLOOKUP(IS_Data!B1166,'Summary P&amp;L'!$Q$9:$S$15,3,FALSE)="Yes",IS_Data!B1166,"No"),"No")</f>
        <v>No</v>
      </c>
    </row>
    <row r="1167" spans="1:6" x14ac:dyDescent="0.5">
      <c r="A1167">
        <f>+IS_Data!C1167</f>
        <v>0</v>
      </c>
      <c r="B1167" s="91" t="str">
        <f>IF(F1167="No","",IF('Summary P&amp;L'!$F$4="Libs Rollup","Libs Rollup",F1167))</f>
        <v/>
      </c>
      <c r="C1167">
        <f>+IS_Data!A1167</f>
        <v>0</v>
      </c>
      <c r="D1167">
        <f ca="1">SUM(OFFSET(IS_Data!D1167,0,(-2018+'Summary P&amp;L'!$D$6)*12+'Summary P&amp;L'!$D$1-1):OFFSET(IS_Data!D1167,0,(-2018+'Summary P&amp;L'!$D$6)*12+'Summary P&amp;L'!$D$2-1))</f>
        <v>0</v>
      </c>
      <c r="E1167">
        <f ca="1">SUM(OFFSET(IS_Data!D1167,0,(-2018+'Summary P&amp;L'!$D$6-1)*12+'Summary P&amp;L'!$D$1-1):OFFSET(IS_Data!D1167,0,(-2018+'Summary P&amp;L'!$D$6-1)*12+'Summary P&amp;L'!$D$2-1))</f>
        <v>0</v>
      </c>
      <c r="F1167" s="91" t="str">
        <f>IFERROR(IF(VLOOKUP(IS_Data!B1167,'Summary P&amp;L'!$Q$9:$S$15,3,FALSE)="Yes",IS_Data!B1167,"No"),"No")</f>
        <v>No</v>
      </c>
    </row>
    <row r="1168" spans="1:6" x14ac:dyDescent="0.5">
      <c r="A1168">
        <f>+IS_Data!C1168</f>
        <v>0</v>
      </c>
      <c r="B1168" s="91" t="str">
        <f>IF(F1168="No","",IF('Summary P&amp;L'!$F$4="Libs Rollup","Libs Rollup",F1168))</f>
        <v/>
      </c>
      <c r="C1168">
        <f>+IS_Data!A1168</f>
        <v>0</v>
      </c>
      <c r="D1168">
        <f ca="1">SUM(OFFSET(IS_Data!D1168,0,(-2018+'Summary P&amp;L'!$D$6)*12+'Summary P&amp;L'!$D$1-1):OFFSET(IS_Data!D1168,0,(-2018+'Summary P&amp;L'!$D$6)*12+'Summary P&amp;L'!$D$2-1))</f>
        <v>0</v>
      </c>
      <c r="E1168">
        <f ca="1">SUM(OFFSET(IS_Data!D1168,0,(-2018+'Summary P&amp;L'!$D$6-1)*12+'Summary P&amp;L'!$D$1-1):OFFSET(IS_Data!D1168,0,(-2018+'Summary P&amp;L'!$D$6-1)*12+'Summary P&amp;L'!$D$2-1))</f>
        <v>0</v>
      </c>
      <c r="F1168" s="91" t="str">
        <f>IFERROR(IF(VLOOKUP(IS_Data!B1168,'Summary P&amp;L'!$Q$9:$S$15,3,FALSE)="Yes",IS_Data!B1168,"No"),"No")</f>
        <v>No</v>
      </c>
    </row>
    <row r="1169" spans="1:6" x14ac:dyDescent="0.5">
      <c r="A1169">
        <f>+IS_Data!C1169</f>
        <v>0</v>
      </c>
      <c r="B1169" s="91" t="str">
        <f>IF(F1169="No","",IF('Summary P&amp;L'!$F$4="Libs Rollup","Libs Rollup",F1169))</f>
        <v/>
      </c>
      <c r="C1169">
        <f>+IS_Data!A1169</f>
        <v>0</v>
      </c>
      <c r="D1169">
        <f ca="1">SUM(OFFSET(IS_Data!D1169,0,(-2018+'Summary P&amp;L'!$D$6)*12+'Summary P&amp;L'!$D$1-1):OFFSET(IS_Data!D1169,0,(-2018+'Summary P&amp;L'!$D$6)*12+'Summary P&amp;L'!$D$2-1))</f>
        <v>0</v>
      </c>
      <c r="E1169">
        <f ca="1">SUM(OFFSET(IS_Data!D1169,0,(-2018+'Summary P&amp;L'!$D$6-1)*12+'Summary P&amp;L'!$D$1-1):OFFSET(IS_Data!D1169,0,(-2018+'Summary P&amp;L'!$D$6-1)*12+'Summary P&amp;L'!$D$2-1))</f>
        <v>0</v>
      </c>
      <c r="F1169" s="91" t="str">
        <f>IFERROR(IF(VLOOKUP(IS_Data!B1169,'Summary P&amp;L'!$Q$9:$S$15,3,FALSE)="Yes",IS_Data!B1169,"No"),"No")</f>
        <v>No</v>
      </c>
    </row>
    <row r="1170" spans="1:6" x14ac:dyDescent="0.5">
      <c r="A1170">
        <f>+IS_Data!C1170</f>
        <v>0</v>
      </c>
      <c r="B1170" s="91" t="str">
        <f>IF(F1170="No","",IF('Summary P&amp;L'!$F$4="Libs Rollup","Libs Rollup",F1170))</f>
        <v/>
      </c>
      <c r="C1170">
        <f>+IS_Data!A1170</f>
        <v>0</v>
      </c>
      <c r="D1170">
        <f ca="1">SUM(OFFSET(IS_Data!D1170,0,(-2018+'Summary P&amp;L'!$D$6)*12+'Summary P&amp;L'!$D$1-1):OFFSET(IS_Data!D1170,0,(-2018+'Summary P&amp;L'!$D$6)*12+'Summary P&amp;L'!$D$2-1))</f>
        <v>0</v>
      </c>
      <c r="E1170">
        <f ca="1">SUM(OFFSET(IS_Data!D1170,0,(-2018+'Summary P&amp;L'!$D$6-1)*12+'Summary P&amp;L'!$D$1-1):OFFSET(IS_Data!D1170,0,(-2018+'Summary P&amp;L'!$D$6-1)*12+'Summary P&amp;L'!$D$2-1))</f>
        <v>0</v>
      </c>
      <c r="F1170" s="91" t="str">
        <f>IFERROR(IF(VLOOKUP(IS_Data!B1170,'Summary P&amp;L'!$Q$9:$S$15,3,FALSE)="Yes",IS_Data!B1170,"No"),"No")</f>
        <v>No</v>
      </c>
    </row>
    <row r="1171" spans="1:6" x14ac:dyDescent="0.5">
      <c r="A1171">
        <f>+IS_Data!C1171</f>
        <v>0</v>
      </c>
      <c r="B1171" s="91" t="str">
        <f>IF(F1171="No","",IF('Summary P&amp;L'!$F$4="Libs Rollup","Libs Rollup",F1171))</f>
        <v/>
      </c>
      <c r="C1171">
        <f>+IS_Data!A1171</f>
        <v>0</v>
      </c>
      <c r="D1171">
        <f ca="1">SUM(OFFSET(IS_Data!D1171,0,(-2018+'Summary P&amp;L'!$D$6)*12+'Summary P&amp;L'!$D$1-1):OFFSET(IS_Data!D1171,0,(-2018+'Summary P&amp;L'!$D$6)*12+'Summary P&amp;L'!$D$2-1))</f>
        <v>0</v>
      </c>
      <c r="E1171">
        <f ca="1">SUM(OFFSET(IS_Data!D1171,0,(-2018+'Summary P&amp;L'!$D$6-1)*12+'Summary P&amp;L'!$D$1-1):OFFSET(IS_Data!D1171,0,(-2018+'Summary P&amp;L'!$D$6-1)*12+'Summary P&amp;L'!$D$2-1))</f>
        <v>0</v>
      </c>
      <c r="F1171" s="91" t="str">
        <f>IFERROR(IF(VLOOKUP(IS_Data!B1171,'Summary P&amp;L'!$Q$9:$S$15,3,FALSE)="Yes",IS_Data!B1171,"No"),"No")</f>
        <v>No</v>
      </c>
    </row>
    <row r="1172" spans="1:6" x14ac:dyDescent="0.5">
      <c r="A1172">
        <f>+IS_Data!C1172</f>
        <v>0</v>
      </c>
      <c r="B1172" s="91" t="str">
        <f>IF(F1172="No","",IF('Summary P&amp;L'!$F$4="Libs Rollup","Libs Rollup",F1172))</f>
        <v/>
      </c>
      <c r="C1172">
        <f>+IS_Data!A1172</f>
        <v>0</v>
      </c>
      <c r="D1172">
        <f ca="1">SUM(OFFSET(IS_Data!D1172,0,(-2018+'Summary P&amp;L'!$D$6)*12+'Summary P&amp;L'!$D$1-1):OFFSET(IS_Data!D1172,0,(-2018+'Summary P&amp;L'!$D$6)*12+'Summary P&amp;L'!$D$2-1))</f>
        <v>0</v>
      </c>
      <c r="E1172">
        <f ca="1">SUM(OFFSET(IS_Data!D1172,0,(-2018+'Summary P&amp;L'!$D$6-1)*12+'Summary P&amp;L'!$D$1-1):OFFSET(IS_Data!D1172,0,(-2018+'Summary P&amp;L'!$D$6-1)*12+'Summary P&amp;L'!$D$2-1))</f>
        <v>0</v>
      </c>
      <c r="F1172" s="91" t="str">
        <f>IFERROR(IF(VLOOKUP(IS_Data!B1172,'Summary P&amp;L'!$Q$9:$S$15,3,FALSE)="Yes",IS_Data!B1172,"No"),"No")</f>
        <v>No</v>
      </c>
    </row>
    <row r="1173" spans="1:6" x14ac:dyDescent="0.5">
      <c r="A1173">
        <f>+IS_Data!C1173</f>
        <v>0</v>
      </c>
      <c r="B1173" s="91" t="str">
        <f>IF(F1173="No","",IF('Summary P&amp;L'!$F$4="Libs Rollup","Libs Rollup",F1173))</f>
        <v/>
      </c>
      <c r="C1173">
        <f>+IS_Data!A1173</f>
        <v>0</v>
      </c>
      <c r="D1173">
        <f ca="1">SUM(OFFSET(IS_Data!D1173,0,(-2018+'Summary P&amp;L'!$D$6)*12+'Summary P&amp;L'!$D$1-1):OFFSET(IS_Data!D1173,0,(-2018+'Summary P&amp;L'!$D$6)*12+'Summary P&amp;L'!$D$2-1))</f>
        <v>0</v>
      </c>
      <c r="E1173">
        <f ca="1">SUM(OFFSET(IS_Data!D1173,0,(-2018+'Summary P&amp;L'!$D$6-1)*12+'Summary P&amp;L'!$D$1-1):OFFSET(IS_Data!D1173,0,(-2018+'Summary P&amp;L'!$D$6-1)*12+'Summary P&amp;L'!$D$2-1))</f>
        <v>0</v>
      </c>
      <c r="F1173" s="91" t="str">
        <f>IFERROR(IF(VLOOKUP(IS_Data!B1173,'Summary P&amp;L'!$Q$9:$S$15,3,FALSE)="Yes",IS_Data!B1173,"No"),"No")</f>
        <v>No</v>
      </c>
    </row>
    <row r="1174" spans="1:6" x14ac:dyDescent="0.5">
      <c r="A1174">
        <f>+IS_Data!C1174</f>
        <v>0</v>
      </c>
      <c r="B1174" s="91" t="str">
        <f>IF(F1174="No","",IF('Summary P&amp;L'!$F$4="Libs Rollup","Libs Rollup",F1174))</f>
        <v/>
      </c>
      <c r="C1174">
        <f>+IS_Data!A1174</f>
        <v>0</v>
      </c>
      <c r="D1174">
        <f ca="1">SUM(OFFSET(IS_Data!D1174,0,(-2018+'Summary P&amp;L'!$D$6)*12+'Summary P&amp;L'!$D$1-1):OFFSET(IS_Data!D1174,0,(-2018+'Summary P&amp;L'!$D$6)*12+'Summary P&amp;L'!$D$2-1))</f>
        <v>0</v>
      </c>
      <c r="E1174">
        <f ca="1">SUM(OFFSET(IS_Data!D1174,0,(-2018+'Summary P&amp;L'!$D$6-1)*12+'Summary P&amp;L'!$D$1-1):OFFSET(IS_Data!D1174,0,(-2018+'Summary P&amp;L'!$D$6-1)*12+'Summary P&amp;L'!$D$2-1))</f>
        <v>0</v>
      </c>
      <c r="F1174" s="91" t="str">
        <f>IFERROR(IF(VLOOKUP(IS_Data!B1174,'Summary P&amp;L'!$Q$9:$S$15,3,FALSE)="Yes",IS_Data!B1174,"No"),"No")</f>
        <v>No</v>
      </c>
    </row>
    <row r="1175" spans="1:6" x14ac:dyDescent="0.5">
      <c r="A1175">
        <f>+IS_Data!C1175</f>
        <v>0</v>
      </c>
      <c r="B1175" s="91" t="str">
        <f>IF(F1175="No","",IF('Summary P&amp;L'!$F$4="Libs Rollup","Libs Rollup",F1175))</f>
        <v/>
      </c>
      <c r="C1175">
        <f>+IS_Data!A1175</f>
        <v>0</v>
      </c>
      <c r="D1175">
        <f ca="1">SUM(OFFSET(IS_Data!D1175,0,(-2018+'Summary P&amp;L'!$D$6)*12+'Summary P&amp;L'!$D$1-1):OFFSET(IS_Data!D1175,0,(-2018+'Summary P&amp;L'!$D$6)*12+'Summary P&amp;L'!$D$2-1))</f>
        <v>0</v>
      </c>
      <c r="E1175">
        <f ca="1">SUM(OFFSET(IS_Data!D1175,0,(-2018+'Summary P&amp;L'!$D$6-1)*12+'Summary P&amp;L'!$D$1-1):OFFSET(IS_Data!D1175,0,(-2018+'Summary P&amp;L'!$D$6-1)*12+'Summary P&amp;L'!$D$2-1))</f>
        <v>0</v>
      </c>
      <c r="F1175" s="91" t="str">
        <f>IFERROR(IF(VLOOKUP(IS_Data!B1175,'Summary P&amp;L'!$Q$9:$S$15,3,FALSE)="Yes",IS_Data!B1175,"No"),"No")</f>
        <v>No</v>
      </c>
    </row>
    <row r="1176" spans="1:6" x14ac:dyDescent="0.5">
      <c r="A1176">
        <f>+IS_Data!C1176</f>
        <v>0</v>
      </c>
      <c r="B1176" s="91" t="str">
        <f>IF(F1176="No","",IF('Summary P&amp;L'!$F$4="Libs Rollup","Libs Rollup",F1176))</f>
        <v/>
      </c>
      <c r="C1176">
        <f>+IS_Data!A1176</f>
        <v>0</v>
      </c>
      <c r="D1176">
        <f ca="1">SUM(OFFSET(IS_Data!D1176,0,(-2018+'Summary P&amp;L'!$D$6)*12+'Summary P&amp;L'!$D$1-1):OFFSET(IS_Data!D1176,0,(-2018+'Summary P&amp;L'!$D$6)*12+'Summary P&amp;L'!$D$2-1))</f>
        <v>0</v>
      </c>
      <c r="E1176">
        <f ca="1">SUM(OFFSET(IS_Data!D1176,0,(-2018+'Summary P&amp;L'!$D$6-1)*12+'Summary P&amp;L'!$D$1-1):OFFSET(IS_Data!D1176,0,(-2018+'Summary P&amp;L'!$D$6-1)*12+'Summary P&amp;L'!$D$2-1))</f>
        <v>0</v>
      </c>
      <c r="F1176" s="91" t="str">
        <f>IFERROR(IF(VLOOKUP(IS_Data!B1176,'Summary P&amp;L'!$Q$9:$S$15,3,FALSE)="Yes",IS_Data!B1176,"No"),"No")</f>
        <v>No</v>
      </c>
    </row>
    <row r="1177" spans="1:6" x14ac:dyDescent="0.5">
      <c r="A1177">
        <f>+IS_Data!C1177</f>
        <v>0</v>
      </c>
      <c r="B1177" s="91" t="str">
        <f>IF(F1177="No","",IF('Summary P&amp;L'!$F$4="Libs Rollup","Libs Rollup",F1177))</f>
        <v/>
      </c>
      <c r="C1177">
        <f>+IS_Data!A1177</f>
        <v>0</v>
      </c>
      <c r="D1177">
        <f ca="1">SUM(OFFSET(IS_Data!D1177,0,(-2018+'Summary P&amp;L'!$D$6)*12+'Summary P&amp;L'!$D$1-1):OFFSET(IS_Data!D1177,0,(-2018+'Summary P&amp;L'!$D$6)*12+'Summary P&amp;L'!$D$2-1))</f>
        <v>0</v>
      </c>
      <c r="E1177">
        <f ca="1">SUM(OFFSET(IS_Data!D1177,0,(-2018+'Summary P&amp;L'!$D$6-1)*12+'Summary P&amp;L'!$D$1-1):OFFSET(IS_Data!D1177,0,(-2018+'Summary P&amp;L'!$D$6-1)*12+'Summary P&amp;L'!$D$2-1))</f>
        <v>0</v>
      </c>
      <c r="F1177" s="91" t="str">
        <f>IFERROR(IF(VLOOKUP(IS_Data!B1177,'Summary P&amp;L'!$Q$9:$S$15,3,FALSE)="Yes",IS_Data!B1177,"No"),"No")</f>
        <v>No</v>
      </c>
    </row>
    <row r="1178" spans="1:6" x14ac:dyDescent="0.5">
      <c r="A1178">
        <f>+IS_Data!C1178</f>
        <v>0</v>
      </c>
      <c r="B1178" s="91" t="str">
        <f>IF(F1178="No","",IF('Summary P&amp;L'!$F$4="Libs Rollup","Libs Rollup",F1178))</f>
        <v/>
      </c>
      <c r="C1178">
        <f>+IS_Data!A1178</f>
        <v>0</v>
      </c>
      <c r="D1178">
        <f ca="1">SUM(OFFSET(IS_Data!D1178,0,(-2018+'Summary P&amp;L'!$D$6)*12+'Summary P&amp;L'!$D$1-1):OFFSET(IS_Data!D1178,0,(-2018+'Summary P&amp;L'!$D$6)*12+'Summary P&amp;L'!$D$2-1))</f>
        <v>0</v>
      </c>
      <c r="E1178">
        <f ca="1">SUM(OFFSET(IS_Data!D1178,0,(-2018+'Summary P&amp;L'!$D$6-1)*12+'Summary P&amp;L'!$D$1-1):OFFSET(IS_Data!D1178,0,(-2018+'Summary P&amp;L'!$D$6-1)*12+'Summary P&amp;L'!$D$2-1))</f>
        <v>0</v>
      </c>
      <c r="F1178" s="91" t="str">
        <f>IFERROR(IF(VLOOKUP(IS_Data!B1178,'Summary P&amp;L'!$Q$9:$S$15,3,FALSE)="Yes",IS_Data!B1178,"No"),"No")</f>
        <v>No</v>
      </c>
    </row>
    <row r="1179" spans="1:6" x14ac:dyDescent="0.5">
      <c r="A1179">
        <f>+IS_Data!C1179</f>
        <v>0</v>
      </c>
      <c r="B1179" s="91" t="str">
        <f>IF(F1179="No","",IF('Summary P&amp;L'!$F$4="Libs Rollup","Libs Rollup",F1179))</f>
        <v/>
      </c>
      <c r="C1179">
        <f>+IS_Data!A1179</f>
        <v>0</v>
      </c>
      <c r="D1179">
        <f ca="1">SUM(OFFSET(IS_Data!D1179,0,(-2018+'Summary P&amp;L'!$D$6)*12+'Summary P&amp;L'!$D$1-1):OFFSET(IS_Data!D1179,0,(-2018+'Summary P&amp;L'!$D$6)*12+'Summary P&amp;L'!$D$2-1))</f>
        <v>0</v>
      </c>
      <c r="E1179">
        <f ca="1">SUM(OFFSET(IS_Data!D1179,0,(-2018+'Summary P&amp;L'!$D$6-1)*12+'Summary P&amp;L'!$D$1-1):OFFSET(IS_Data!D1179,0,(-2018+'Summary P&amp;L'!$D$6-1)*12+'Summary P&amp;L'!$D$2-1))</f>
        <v>0</v>
      </c>
      <c r="F1179" s="91" t="str">
        <f>IFERROR(IF(VLOOKUP(IS_Data!B1179,'Summary P&amp;L'!$Q$9:$S$15,3,FALSE)="Yes",IS_Data!B1179,"No"),"No")</f>
        <v>No</v>
      </c>
    </row>
    <row r="1180" spans="1:6" x14ac:dyDescent="0.5">
      <c r="A1180">
        <f>+IS_Data!C1180</f>
        <v>0</v>
      </c>
      <c r="B1180" s="91" t="str">
        <f>IF(F1180="No","",IF('Summary P&amp;L'!$F$4="Libs Rollup","Libs Rollup",F1180))</f>
        <v/>
      </c>
      <c r="C1180">
        <f>+IS_Data!A1180</f>
        <v>0</v>
      </c>
      <c r="D1180">
        <f ca="1">SUM(OFFSET(IS_Data!D1180,0,(-2018+'Summary P&amp;L'!$D$6)*12+'Summary P&amp;L'!$D$1-1):OFFSET(IS_Data!D1180,0,(-2018+'Summary P&amp;L'!$D$6)*12+'Summary P&amp;L'!$D$2-1))</f>
        <v>0</v>
      </c>
      <c r="E1180">
        <f ca="1">SUM(OFFSET(IS_Data!D1180,0,(-2018+'Summary P&amp;L'!$D$6-1)*12+'Summary P&amp;L'!$D$1-1):OFFSET(IS_Data!D1180,0,(-2018+'Summary P&amp;L'!$D$6-1)*12+'Summary P&amp;L'!$D$2-1))</f>
        <v>0</v>
      </c>
      <c r="F1180" s="91" t="str">
        <f>IFERROR(IF(VLOOKUP(IS_Data!B1180,'Summary P&amp;L'!$Q$9:$S$15,3,FALSE)="Yes",IS_Data!B1180,"No"),"No")</f>
        <v>No</v>
      </c>
    </row>
    <row r="1181" spans="1:6" x14ac:dyDescent="0.5">
      <c r="A1181">
        <f>+IS_Data!C1181</f>
        <v>0</v>
      </c>
      <c r="B1181" s="91" t="str">
        <f>IF(F1181="No","",IF('Summary P&amp;L'!$F$4="Libs Rollup","Libs Rollup",F1181))</f>
        <v/>
      </c>
      <c r="C1181">
        <f>+IS_Data!A1181</f>
        <v>0</v>
      </c>
      <c r="D1181">
        <f ca="1">SUM(OFFSET(IS_Data!D1181,0,(-2018+'Summary P&amp;L'!$D$6)*12+'Summary P&amp;L'!$D$1-1):OFFSET(IS_Data!D1181,0,(-2018+'Summary P&amp;L'!$D$6)*12+'Summary P&amp;L'!$D$2-1))</f>
        <v>0</v>
      </c>
      <c r="E1181">
        <f ca="1">SUM(OFFSET(IS_Data!D1181,0,(-2018+'Summary P&amp;L'!$D$6-1)*12+'Summary P&amp;L'!$D$1-1):OFFSET(IS_Data!D1181,0,(-2018+'Summary P&amp;L'!$D$6-1)*12+'Summary P&amp;L'!$D$2-1))</f>
        <v>0</v>
      </c>
      <c r="F1181" s="91" t="str">
        <f>IFERROR(IF(VLOOKUP(IS_Data!B1181,'Summary P&amp;L'!$Q$9:$S$15,3,FALSE)="Yes",IS_Data!B1181,"No"),"No")</f>
        <v>No</v>
      </c>
    </row>
    <row r="1182" spans="1:6" x14ac:dyDescent="0.5">
      <c r="A1182">
        <f>+IS_Data!C1182</f>
        <v>0</v>
      </c>
      <c r="B1182" s="91" t="str">
        <f>IF(F1182="No","",IF('Summary P&amp;L'!$F$4="Libs Rollup","Libs Rollup",F1182))</f>
        <v/>
      </c>
      <c r="C1182">
        <f>+IS_Data!A1182</f>
        <v>0</v>
      </c>
      <c r="D1182">
        <f ca="1">SUM(OFFSET(IS_Data!D1182,0,(-2018+'Summary P&amp;L'!$D$6)*12+'Summary P&amp;L'!$D$1-1):OFFSET(IS_Data!D1182,0,(-2018+'Summary P&amp;L'!$D$6)*12+'Summary P&amp;L'!$D$2-1))</f>
        <v>0</v>
      </c>
      <c r="E1182">
        <f ca="1">SUM(OFFSET(IS_Data!D1182,0,(-2018+'Summary P&amp;L'!$D$6-1)*12+'Summary P&amp;L'!$D$1-1):OFFSET(IS_Data!D1182,0,(-2018+'Summary P&amp;L'!$D$6-1)*12+'Summary P&amp;L'!$D$2-1))</f>
        <v>0</v>
      </c>
      <c r="F1182" s="91" t="str">
        <f>IFERROR(IF(VLOOKUP(IS_Data!B1182,'Summary P&amp;L'!$Q$9:$S$15,3,FALSE)="Yes",IS_Data!B1182,"No"),"No")</f>
        <v>No</v>
      </c>
    </row>
    <row r="1183" spans="1:6" x14ac:dyDescent="0.5">
      <c r="A1183">
        <f>+IS_Data!C1183</f>
        <v>0</v>
      </c>
      <c r="B1183" s="91" t="str">
        <f>IF(F1183="No","",IF('Summary P&amp;L'!$F$4="Libs Rollup","Libs Rollup",F1183))</f>
        <v/>
      </c>
      <c r="C1183">
        <f>+IS_Data!A1183</f>
        <v>0</v>
      </c>
      <c r="D1183">
        <f ca="1">SUM(OFFSET(IS_Data!D1183,0,(-2018+'Summary P&amp;L'!$D$6)*12+'Summary P&amp;L'!$D$1-1):OFFSET(IS_Data!D1183,0,(-2018+'Summary P&amp;L'!$D$6)*12+'Summary P&amp;L'!$D$2-1))</f>
        <v>0</v>
      </c>
      <c r="E1183">
        <f ca="1">SUM(OFFSET(IS_Data!D1183,0,(-2018+'Summary P&amp;L'!$D$6-1)*12+'Summary P&amp;L'!$D$1-1):OFFSET(IS_Data!D1183,0,(-2018+'Summary P&amp;L'!$D$6-1)*12+'Summary P&amp;L'!$D$2-1))</f>
        <v>0</v>
      </c>
      <c r="F1183" s="91" t="str">
        <f>IFERROR(IF(VLOOKUP(IS_Data!B1183,'Summary P&amp;L'!$Q$9:$S$15,3,FALSE)="Yes",IS_Data!B1183,"No"),"No")</f>
        <v>No</v>
      </c>
    </row>
    <row r="1184" spans="1:6" x14ac:dyDescent="0.5">
      <c r="A1184">
        <f>+IS_Data!C1184</f>
        <v>0</v>
      </c>
      <c r="B1184" s="91" t="str">
        <f>IF(F1184="No","",IF('Summary P&amp;L'!$F$4="Libs Rollup","Libs Rollup",F1184))</f>
        <v/>
      </c>
      <c r="C1184">
        <f>+IS_Data!A1184</f>
        <v>0</v>
      </c>
      <c r="D1184">
        <f ca="1">SUM(OFFSET(IS_Data!D1184,0,(-2018+'Summary P&amp;L'!$D$6)*12+'Summary P&amp;L'!$D$1-1):OFFSET(IS_Data!D1184,0,(-2018+'Summary P&amp;L'!$D$6)*12+'Summary P&amp;L'!$D$2-1))</f>
        <v>0</v>
      </c>
      <c r="E1184">
        <f ca="1">SUM(OFFSET(IS_Data!D1184,0,(-2018+'Summary P&amp;L'!$D$6-1)*12+'Summary P&amp;L'!$D$1-1):OFFSET(IS_Data!D1184,0,(-2018+'Summary P&amp;L'!$D$6-1)*12+'Summary P&amp;L'!$D$2-1))</f>
        <v>0</v>
      </c>
      <c r="F1184" s="91" t="str">
        <f>IFERROR(IF(VLOOKUP(IS_Data!B1184,'Summary P&amp;L'!$Q$9:$S$15,3,FALSE)="Yes",IS_Data!B1184,"No"),"No")</f>
        <v>No</v>
      </c>
    </row>
    <row r="1185" spans="1:6" x14ac:dyDescent="0.5">
      <c r="A1185">
        <f>+IS_Data!C1185</f>
        <v>0</v>
      </c>
      <c r="B1185" s="91" t="str">
        <f>IF(F1185="No","",IF('Summary P&amp;L'!$F$4="Libs Rollup","Libs Rollup",F1185))</f>
        <v/>
      </c>
      <c r="C1185">
        <f>+IS_Data!A1185</f>
        <v>0</v>
      </c>
      <c r="D1185">
        <f ca="1">SUM(OFFSET(IS_Data!D1185,0,(-2018+'Summary P&amp;L'!$D$6)*12+'Summary P&amp;L'!$D$1-1):OFFSET(IS_Data!D1185,0,(-2018+'Summary P&amp;L'!$D$6)*12+'Summary P&amp;L'!$D$2-1))</f>
        <v>0</v>
      </c>
      <c r="E1185">
        <f ca="1">SUM(OFFSET(IS_Data!D1185,0,(-2018+'Summary P&amp;L'!$D$6-1)*12+'Summary P&amp;L'!$D$1-1):OFFSET(IS_Data!D1185,0,(-2018+'Summary P&amp;L'!$D$6-1)*12+'Summary P&amp;L'!$D$2-1))</f>
        <v>0</v>
      </c>
      <c r="F1185" s="91" t="str">
        <f>IFERROR(IF(VLOOKUP(IS_Data!B1185,'Summary P&amp;L'!$Q$9:$S$15,3,FALSE)="Yes",IS_Data!B1185,"No"),"No")</f>
        <v>No</v>
      </c>
    </row>
    <row r="1186" spans="1:6" x14ac:dyDescent="0.5">
      <c r="A1186">
        <f>+IS_Data!C1186</f>
        <v>0</v>
      </c>
      <c r="B1186" s="91" t="str">
        <f>IF(F1186="No","",IF('Summary P&amp;L'!$F$4="Libs Rollup","Libs Rollup",F1186))</f>
        <v/>
      </c>
      <c r="C1186">
        <f>+IS_Data!A1186</f>
        <v>0</v>
      </c>
      <c r="D1186">
        <f ca="1">SUM(OFFSET(IS_Data!D1186,0,(-2018+'Summary P&amp;L'!$D$6)*12+'Summary P&amp;L'!$D$1-1):OFFSET(IS_Data!D1186,0,(-2018+'Summary P&amp;L'!$D$6)*12+'Summary P&amp;L'!$D$2-1))</f>
        <v>0</v>
      </c>
      <c r="E1186">
        <f ca="1">SUM(OFFSET(IS_Data!D1186,0,(-2018+'Summary P&amp;L'!$D$6-1)*12+'Summary P&amp;L'!$D$1-1):OFFSET(IS_Data!D1186,0,(-2018+'Summary P&amp;L'!$D$6-1)*12+'Summary P&amp;L'!$D$2-1))</f>
        <v>0</v>
      </c>
      <c r="F1186" s="91" t="str">
        <f>IFERROR(IF(VLOOKUP(IS_Data!B1186,'Summary P&amp;L'!$Q$9:$S$15,3,FALSE)="Yes",IS_Data!B1186,"No"),"No")</f>
        <v>No</v>
      </c>
    </row>
    <row r="1187" spans="1:6" x14ac:dyDescent="0.5">
      <c r="A1187">
        <f>+IS_Data!C1187</f>
        <v>0</v>
      </c>
      <c r="B1187" s="91" t="str">
        <f>IF(F1187="No","",IF('Summary P&amp;L'!$F$4="Libs Rollup","Libs Rollup",F1187))</f>
        <v/>
      </c>
      <c r="C1187">
        <f>+IS_Data!A1187</f>
        <v>0</v>
      </c>
      <c r="D1187">
        <f ca="1">SUM(OFFSET(IS_Data!D1187,0,(-2018+'Summary P&amp;L'!$D$6)*12+'Summary P&amp;L'!$D$1-1):OFFSET(IS_Data!D1187,0,(-2018+'Summary P&amp;L'!$D$6)*12+'Summary P&amp;L'!$D$2-1))</f>
        <v>0</v>
      </c>
      <c r="E1187">
        <f ca="1">SUM(OFFSET(IS_Data!D1187,0,(-2018+'Summary P&amp;L'!$D$6-1)*12+'Summary P&amp;L'!$D$1-1):OFFSET(IS_Data!D1187,0,(-2018+'Summary P&amp;L'!$D$6-1)*12+'Summary P&amp;L'!$D$2-1))</f>
        <v>0</v>
      </c>
      <c r="F1187" s="91" t="str">
        <f>IFERROR(IF(VLOOKUP(IS_Data!B1187,'Summary P&amp;L'!$Q$9:$S$15,3,FALSE)="Yes",IS_Data!B1187,"No"),"No")</f>
        <v>No</v>
      </c>
    </row>
    <row r="1188" spans="1:6" x14ac:dyDescent="0.5">
      <c r="A1188">
        <f>+IS_Data!C1188</f>
        <v>0</v>
      </c>
      <c r="B1188" s="91" t="str">
        <f>IF(F1188="No","",IF('Summary P&amp;L'!$F$4="Libs Rollup","Libs Rollup",F1188))</f>
        <v/>
      </c>
      <c r="C1188">
        <f>+IS_Data!A1188</f>
        <v>0</v>
      </c>
      <c r="D1188">
        <f ca="1">SUM(OFFSET(IS_Data!D1188,0,(-2018+'Summary P&amp;L'!$D$6)*12+'Summary P&amp;L'!$D$1-1):OFFSET(IS_Data!D1188,0,(-2018+'Summary P&amp;L'!$D$6)*12+'Summary P&amp;L'!$D$2-1))</f>
        <v>0</v>
      </c>
      <c r="E1188">
        <f ca="1">SUM(OFFSET(IS_Data!D1188,0,(-2018+'Summary P&amp;L'!$D$6-1)*12+'Summary P&amp;L'!$D$1-1):OFFSET(IS_Data!D1188,0,(-2018+'Summary P&amp;L'!$D$6-1)*12+'Summary P&amp;L'!$D$2-1))</f>
        <v>0</v>
      </c>
      <c r="F1188" s="91" t="str">
        <f>IFERROR(IF(VLOOKUP(IS_Data!B1188,'Summary P&amp;L'!$Q$9:$S$15,3,FALSE)="Yes",IS_Data!B1188,"No"),"No")</f>
        <v>No</v>
      </c>
    </row>
    <row r="1189" spans="1:6" x14ac:dyDescent="0.5">
      <c r="A1189">
        <f>+IS_Data!C1189</f>
        <v>0</v>
      </c>
      <c r="B1189" s="91" t="str">
        <f>IF(F1189="No","",IF('Summary P&amp;L'!$F$4="Libs Rollup","Libs Rollup",F1189))</f>
        <v/>
      </c>
      <c r="C1189">
        <f>+IS_Data!A1189</f>
        <v>0</v>
      </c>
      <c r="D1189">
        <f ca="1">SUM(OFFSET(IS_Data!D1189,0,(-2018+'Summary P&amp;L'!$D$6)*12+'Summary P&amp;L'!$D$1-1):OFFSET(IS_Data!D1189,0,(-2018+'Summary P&amp;L'!$D$6)*12+'Summary P&amp;L'!$D$2-1))</f>
        <v>0</v>
      </c>
      <c r="E1189">
        <f ca="1">SUM(OFFSET(IS_Data!D1189,0,(-2018+'Summary P&amp;L'!$D$6-1)*12+'Summary P&amp;L'!$D$1-1):OFFSET(IS_Data!D1189,0,(-2018+'Summary P&amp;L'!$D$6-1)*12+'Summary P&amp;L'!$D$2-1))</f>
        <v>0</v>
      </c>
      <c r="F1189" s="91" t="str">
        <f>IFERROR(IF(VLOOKUP(IS_Data!B1189,'Summary P&amp;L'!$Q$9:$S$15,3,FALSE)="Yes",IS_Data!B1189,"No"),"No")</f>
        <v>No</v>
      </c>
    </row>
    <row r="1190" spans="1:6" x14ac:dyDescent="0.5">
      <c r="A1190">
        <f>+IS_Data!C1190</f>
        <v>0</v>
      </c>
      <c r="B1190" s="91" t="str">
        <f>IF(F1190="No","",IF('Summary P&amp;L'!$F$4="Libs Rollup","Libs Rollup",F1190))</f>
        <v/>
      </c>
      <c r="C1190">
        <f>+IS_Data!A1190</f>
        <v>0</v>
      </c>
      <c r="D1190">
        <f ca="1">SUM(OFFSET(IS_Data!D1190,0,(-2018+'Summary P&amp;L'!$D$6)*12+'Summary P&amp;L'!$D$1-1):OFFSET(IS_Data!D1190,0,(-2018+'Summary P&amp;L'!$D$6)*12+'Summary P&amp;L'!$D$2-1))</f>
        <v>0</v>
      </c>
      <c r="E1190">
        <f ca="1">SUM(OFFSET(IS_Data!D1190,0,(-2018+'Summary P&amp;L'!$D$6-1)*12+'Summary P&amp;L'!$D$1-1):OFFSET(IS_Data!D1190,0,(-2018+'Summary P&amp;L'!$D$6-1)*12+'Summary P&amp;L'!$D$2-1))</f>
        <v>0</v>
      </c>
      <c r="F1190" s="91" t="str">
        <f>IFERROR(IF(VLOOKUP(IS_Data!B1190,'Summary P&amp;L'!$Q$9:$S$15,3,FALSE)="Yes",IS_Data!B1190,"No"),"No")</f>
        <v>No</v>
      </c>
    </row>
    <row r="1191" spans="1:6" x14ac:dyDescent="0.5">
      <c r="A1191">
        <f>+IS_Data!C1191</f>
        <v>0</v>
      </c>
      <c r="B1191" s="91" t="str">
        <f>IF(F1191="No","",IF('Summary P&amp;L'!$F$4="Libs Rollup","Libs Rollup",F1191))</f>
        <v/>
      </c>
      <c r="C1191">
        <f>+IS_Data!A1191</f>
        <v>0</v>
      </c>
      <c r="D1191">
        <f ca="1">SUM(OFFSET(IS_Data!D1191,0,(-2018+'Summary P&amp;L'!$D$6)*12+'Summary P&amp;L'!$D$1-1):OFFSET(IS_Data!D1191,0,(-2018+'Summary P&amp;L'!$D$6)*12+'Summary P&amp;L'!$D$2-1))</f>
        <v>0</v>
      </c>
      <c r="E1191">
        <f ca="1">SUM(OFFSET(IS_Data!D1191,0,(-2018+'Summary P&amp;L'!$D$6-1)*12+'Summary P&amp;L'!$D$1-1):OFFSET(IS_Data!D1191,0,(-2018+'Summary P&amp;L'!$D$6-1)*12+'Summary P&amp;L'!$D$2-1))</f>
        <v>0</v>
      </c>
      <c r="F1191" s="91" t="str">
        <f>IFERROR(IF(VLOOKUP(IS_Data!B1191,'Summary P&amp;L'!$Q$9:$S$15,3,FALSE)="Yes",IS_Data!B1191,"No"),"No")</f>
        <v>No</v>
      </c>
    </row>
    <row r="1192" spans="1:6" x14ac:dyDescent="0.5">
      <c r="A1192">
        <f>+IS_Data!C1192</f>
        <v>0</v>
      </c>
      <c r="B1192" s="91" t="str">
        <f>IF(F1192="No","",IF('Summary P&amp;L'!$F$4="Libs Rollup","Libs Rollup",F1192))</f>
        <v/>
      </c>
      <c r="C1192">
        <f>+IS_Data!A1192</f>
        <v>0</v>
      </c>
      <c r="D1192">
        <f ca="1">SUM(OFFSET(IS_Data!D1192,0,(-2018+'Summary P&amp;L'!$D$6)*12+'Summary P&amp;L'!$D$1-1):OFFSET(IS_Data!D1192,0,(-2018+'Summary P&amp;L'!$D$6)*12+'Summary P&amp;L'!$D$2-1))</f>
        <v>0</v>
      </c>
      <c r="E1192">
        <f ca="1">SUM(OFFSET(IS_Data!D1192,0,(-2018+'Summary P&amp;L'!$D$6-1)*12+'Summary P&amp;L'!$D$1-1):OFFSET(IS_Data!D1192,0,(-2018+'Summary P&amp;L'!$D$6-1)*12+'Summary P&amp;L'!$D$2-1))</f>
        <v>0</v>
      </c>
      <c r="F1192" s="91" t="str">
        <f>IFERROR(IF(VLOOKUP(IS_Data!B1192,'Summary P&amp;L'!$Q$9:$S$15,3,FALSE)="Yes",IS_Data!B1192,"No"),"No")</f>
        <v>No</v>
      </c>
    </row>
    <row r="1193" spans="1:6" x14ac:dyDescent="0.5">
      <c r="A1193">
        <f>+IS_Data!C1193</f>
        <v>0</v>
      </c>
      <c r="B1193" s="91" t="str">
        <f>IF(F1193="No","",IF('Summary P&amp;L'!$F$4="Libs Rollup","Libs Rollup",F1193))</f>
        <v/>
      </c>
      <c r="C1193">
        <f>+IS_Data!A1193</f>
        <v>0</v>
      </c>
      <c r="D1193">
        <f ca="1">SUM(OFFSET(IS_Data!D1193,0,(-2018+'Summary P&amp;L'!$D$6)*12+'Summary P&amp;L'!$D$1-1):OFFSET(IS_Data!D1193,0,(-2018+'Summary P&amp;L'!$D$6)*12+'Summary P&amp;L'!$D$2-1))</f>
        <v>0</v>
      </c>
      <c r="E1193">
        <f ca="1">SUM(OFFSET(IS_Data!D1193,0,(-2018+'Summary P&amp;L'!$D$6-1)*12+'Summary P&amp;L'!$D$1-1):OFFSET(IS_Data!D1193,0,(-2018+'Summary P&amp;L'!$D$6-1)*12+'Summary P&amp;L'!$D$2-1))</f>
        <v>0</v>
      </c>
      <c r="F1193" s="91" t="str">
        <f>IFERROR(IF(VLOOKUP(IS_Data!B1193,'Summary P&amp;L'!$Q$9:$S$15,3,FALSE)="Yes",IS_Data!B1193,"No"),"No")</f>
        <v>No</v>
      </c>
    </row>
    <row r="1194" spans="1:6" x14ac:dyDescent="0.5">
      <c r="A1194">
        <f>+IS_Data!C1194</f>
        <v>0</v>
      </c>
      <c r="B1194" s="91" t="str">
        <f>IF(F1194="No","",IF('Summary P&amp;L'!$F$4="Libs Rollup","Libs Rollup",F1194))</f>
        <v/>
      </c>
      <c r="C1194">
        <f>+IS_Data!A1194</f>
        <v>0</v>
      </c>
      <c r="D1194">
        <f ca="1">SUM(OFFSET(IS_Data!D1194,0,(-2018+'Summary P&amp;L'!$D$6)*12+'Summary P&amp;L'!$D$1-1):OFFSET(IS_Data!D1194,0,(-2018+'Summary P&amp;L'!$D$6)*12+'Summary P&amp;L'!$D$2-1))</f>
        <v>0</v>
      </c>
      <c r="E1194">
        <f ca="1">SUM(OFFSET(IS_Data!D1194,0,(-2018+'Summary P&amp;L'!$D$6-1)*12+'Summary P&amp;L'!$D$1-1):OFFSET(IS_Data!D1194,0,(-2018+'Summary P&amp;L'!$D$6-1)*12+'Summary P&amp;L'!$D$2-1))</f>
        <v>0</v>
      </c>
      <c r="F1194" s="91" t="str">
        <f>IFERROR(IF(VLOOKUP(IS_Data!B1194,'Summary P&amp;L'!$Q$9:$S$15,3,FALSE)="Yes",IS_Data!B1194,"No"),"No")</f>
        <v>No</v>
      </c>
    </row>
    <row r="1195" spans="1:6" x14ac:dyDescent="0.5">
      <c r="A1195">
        <f>+IS_Data!C1195</f>
        <v>0</v>
      </c>
      <c r="B1195" s="91" t="str">
        <f>IF(F1195="No","",IF('Summary P&amp;L'!$F$4="Libs Rollup","Libs Rollup",F1195))</f>
        <v/>
      </c>
      <c r="C1195">
        <f>+IS_Data!A1195</f>
        <v>0</v>
      </c>
      <c r="D1195">
        <f ca="1">SUM(OFFSET(IS_Data!D1195,0,(-2018+'Summary P&amp;L'!$D$6)*12+'Summary P&amp;L'!$D$1-1):OFFSET(IS_Data!D1195,0,(-2018+'Summary P&amp;L'!$D$6)*12+'Summary P&amp;L'!$D$2-1))</f>
        <v>0</v>
      </c>
      <c r="E1195">
        <f ca="1">SUM(OFFSET(IS_Data!D1195,0,(-2018+'Summary P&amp;L'!$D$6-1)*12+'Summary P&amp;L'!$D$1-1):OFFSET(IS_Data!D1195,0,(-2018+'Summary P&amp;L'!$D$6-1)*12+'Summary P&amp;L'!$D$2-1))</f>
        <v>0</v>
      </c>
      <c r="F1195" s="91" t="str">
        <f>IFERROR(IF(VLOOKUP(IS_Data!B1195,'Summary P&amp;L'!$Q$9:$S$15,3,FALSE)="Yes",IS_Data!B1195,"No"),"No")</f>
        <v>No</v>
      </c>
    </row>
    <row r="1196" spans="1:6" x14ac:dyDescent="0.5">
      <c r="A1196">
        <f>+IS_Data!C1196</f>
        <v>0</v>
      </c>
      <c r="B1196" s="91" t="str">
        <f>IF(F1196="No","",IF('Summary P&amp;L'!$F$4="Libs Rollup","Libs Rollup",F1196))</f>
        <v/>
      </c>
      <c r="C1196">
        <f>+IS_Data!A1196</f>
        <v>0</v>
      </c>
      <c r="D1196">
        <f ca="1">SUM(OFFSET(IS_Data!D1196,0,(-2018+'Summary P&amp;L'!$D$6)*12+'Summary P&amp;L'!$D$1-1):OFFSET(IS_Data!D1196,0,(-2018+'Summary P&amp;L'!$D$6)*12+'Summary P&amp;L'!$D$2-1))</f>
        <v>0</v>
      </c>
      <c r="E1196">
        <f ca="1">SUM(OFFSET(IS_Data!D1196,0,(-2018+'Summary P&amp;L'!$D$6-1)*12+'Summary P&amp;L'!$D$1-1):OFFSET(IS_Data!D1196,0,(-2018+'Summary P&amp;L'!$D$6-1)*12+'Summary P&amp;L'!$D$2-1))</f>
        <v>0</v>
      </c>
      <c r="F1196" s="91" t="str">
        <f>IFERROR(IF(VLOOKUP(IS_Data!B1196,'Summary P&amp;L'!$Q$9:$S$15,3,FALSE)="Yes",IS_Data!B1196,"No"),"No")</f>
        <v>No</v>
      </c>
    </row>
    <row r="1197" spans="1:6" x14ac:dyDescent="0.5">
      <c r="A1197">
        <f>+IS_Data!C1197</f>
        <v>0</v>
      </c>
      <c r="B1197" s="91" t="str">
        <f>IF(F1197="No","",IF('Summary P&amp;L'!$F$4="Libs Rollup","Libs Rollup",F1197))</f>
        <v/>
      </c>
      <c r="C1197">
        <f>+IS_Data!A1197</f>
        <v>0</v>
      </c>
      <c r="D1197">
        <f ca="1">SUM(OFFSET(IS_Data!D1197,0,(-2018+'Summary P&amp;L'!$D$6)*12+'Summary P&amp;L'!$D$1-1):OFFSET(IS_Data!D1197,0,(-2018+'Summary P&amp;L'!$D$6)*12+'Summary P&amp;L'!$D$2-1))</f>
        <v>0</v>
      </c>
      <c r="E1197">
        <f ca="1">SUM(OFFSET(IS_Data!D1197,0,(-2018+'Summary P&amp;L'!$D$6-1)*12+'Summary P&amp;L'!$D$1-1):OFFSET(IS_Data!D1197,0,(-2018+'Summary P&amp;L'!$D$6-1)*12+'Summary P&amp;L'!$D$2-1))</f>
        <v>0</v>
      </c>
      <c r="F1197" s="91" t="str">
        <f>IFERROR(IF(VLOOKUP(IS_Data!B1197,'Summary P&amp;L'!$Q$9:$S$15,3,FALSE)="Yes",IS_Data!B1197,"No"),"No")</f>
        <v>No</v>
      </c>
    </row>
    <row r="1198" spans="1:6" x14ac:dyDescent="0.5">
      <c r="A1198">
        <f>+IS_Data!C1198</f>
        <v>0</v>
      </c>
      <c r="B1198" s="91" t="str">
        <f>IF(F1198="No","",IF('Summary P&amp;L'!$F$4="Libs Rollup","Libs Rollup",F1198))</f>
        <v/>
      </c>
      <c r="C1198">
        <f>+IS_Data!A1198</f>
        <v>0</v>
      </c>
      <c r="D1198">
        <f ca="1">SUM(OFFSET(IS_Data!D1198,0,(-2018+'Summary P&amp;L'!$D$6)*12+'Summary P&amp;L'!$D$1-1):OFFSET(IS_Data!D1198,0,(-2018+'Summary P&amp;L'!$D$6)*12+'Summary P&amp;L'!$D$2-1))</f>
        <v>0</v>
      </c>
      <c r="E1198">
        <f ca="1">SUM(OFFSET(IS_Data!D1198,0,(-2018+'Summary P&amp;L'!$D$6-1)*12+'Summary P&amp;L'!$D$1-1):OFFSET(IS_Data!D1198,0,(-2018+'Summary P&amp;L'!$D$6-1)*12+'Summary P&amp;L'!$D$2-1))</f>
        <v>0</v>
      </c>
      <c r="F1198" s="91" t="str">
        <f>IFERROR(IF(VLOOKUP(IS_Data!B1198,'Summary P&amp;L'!$Q$9:$S$15,3,FALSE)="Yes",IS_Data!B1198,"No"),"No")</f>
        <v>No</v>
      </c>
    </row>
    <row r="1199" spans="1:6" x14ac:dyDescent="0.5">
      <c r="A1199">
        <f>+IS_Data!C1199</f>
        <v>0</v>
      </c>
      <c r="B1199" s="91" t="str">
        <f>IF(F1199="No","",IF('Summary P&amp;L'!$F$4="Libs Rollup","Libs Rollup",F1199))</f>
        <v/>
      </c>
      <c r="C1199">
        <f>+IS_Data!A1199</f>
        <v>0</v>
      </c>
      <c r="D1199">
        <f ca="1">SUM(OFFSET(IS_Data!D1199,0,(-2018+'Summary P&amp;L'!$D$6)*12+'Summary P&amp;L'!$D$1-1):OFFSET(IS_Data!D1199,0,(-2018+'Summary P&amp;L'!$D$6)*12+'Summary P&amp;L'!$D$2-1))</f>
        <v>0</v>
      </c>
      <c r="E1199">
        <f ca="1">SUM(OFFSET(IS_Data!D1199,0,(-2018+'Summary P&amp;L'!$D$6-1)*12+'Summary P&amp;L'!$D$1-1):OFFSET(IS_Data!D1199,0,(-2018+'Summary P&amp;L'!$D$6-1)*12+'Summary P&amp;L'!$D$2-1))</f>
        <v>0</v>
      </c>
      <c r="F1199" s="91" t="str">
        <f>IFERROR(IF(VLOOKUP(IS_Data!B1199,'Summary P&amp;L'!$Q$9:$S$15,3,FALSE)="Yes",IS_Data!B1199,"No"),"No")</f>
        <v>No</v>
      </c>
    </row>
    <row r="1200" spans="1:6" x14ac:dyDescent="0.5">
      <c r="A1200">
        <f>+IS_Data!C1200</f>
        <v>0</v>
      </c>
      <c r="B1200" s="91" t="str">
        <f>IF(F1200="No","",IF('Summary P&amp;L'!$F$4="Libs Rollup","Libs Rollup",F1200))</f>
        <v/>
      </c>
      <c r="C1200">
        <f>+IS_Data!A1200</f>
        <v>0</v>
      </c>
      <c r="D1200">
        <f ca="1">SUM(OFFSET(IS_Data!D1200,0,(-2018+'Summary P&amp;L'!$D$6)*12+'Summary P&amp;L'!$D$1-1):OFFSET(IS_Data!D1200,0,(-2018+'Summary P&amp;L'!$D$6)*12+'Summary P&amp;L'!$D$2-1))</f>
        <v>0</v>
      </c>
      <c r="E1200">
        <f ca="1">SUM(OFFSET(IS_Data!D1200,0,(-2018+'Summary P&amp;L'!$D$6-1)*12+'Summary P&amp;L'!$D$1-1):OFFSET(IS_Data!D1200,0,(-2018+'Summary P&amp;L'!$D$6-1)*12+'Summary P&amp;L'!$D$2-1))</f>
        <v>0</v>
      </c>
      <c r="F1200" s="91" t="str">
        <f>IFERROR(IF(VLOOKUP(IS_Data!B1200,'Summary P&amp;L'!$Q$9:$S$15,3,FALSE)="Yes",IS_Data!B1200,"No"),"No")</f>
        <v>No</v>
      </c>
    </row>
    <row r="1201" spans="1:6" x14ac:dyDescent="0.5">
      <c r="A1201">
        <f>+IS_Data!C1201</f>
        <v>0</v>
      </c>
      <c r="B1201" s="91" t="str">
        <f>IF(F1201="No","",IF('Summary P&amp;L'!$F$4="Libs Rollup","Libs Rollup",F1201))</f>
        <v/>
      </c>
      <c r="C1201">
        <f>+IS_Data!A1201</f>
        <v>0</v>
      </c>
      <c r="D1201">
        <f ca="1">SUM(OFFSET(IS_Data!D1201,0,(-2018+'Summary P&amp;L'!$D$6)*12+'Summary P&amp;L'!$D$1-1):OFFSET(IS_Data!D1201,0,(-2018+'Summary P&amp;L'!$D$6)*12+'Summary P&amp;L'!$D$2-1))</f>
        <v>0</v>
      </c>
      <c r="E1201">
        <f ca="1">SUM(OFFSET(IS_Data!D1201,0,(-2018+'Summary P&amp;L'!$D$6-1)*12+'Summary P&amp;L'!$D$1-1):OFFSET(IS_Data!D1201,0,(-2018+'Summary P&amp;L'!$D$6-1)*12+'Summary P&amp;L'!$D$2-1))</f>
        <v>0</v>
      </c>
      <c r="F1201" s="91" t="str">
        <f>IFERROR(IF(VLOOKUP(IS_Data!B1201,'Summary P&amp;L'!$Q$9:$S$15,3,FALSE)="Yes",IS_Data!B1201,"No"),"No")</f>
        <v>No</v>
      </c>
    </row>
    <row r="1202" spans="1:6" x14ac:dyDescent="0.5">
      <c r="A1202">
        <f>+IS_Data!C1202</f>
        <v>0</v>
      </c>
      <c r="B1202" s="91" t="str">
        <f>IF(F1202="No","",IF('Summary P&amp;L'!$F$4="Libs Rollup","Libs Rollup",F1202))</f>
        <v/>
      </c>
      <c r="C1202">
        <f>+IS_Data!A1202</f>
        <v>0</v>
      </c>
      <c r="D1202">
        <f ca="1">SUM(OFFSET(IS_Data!D1202,0,(-2018+'Summary P&amp;L'!$D$6)*12+'Summary P&amp;L'!$D$1-1):OFFSET(IS_Data!D1202,0,(-2018+'Summary P&amp;L'!$D$6)*12+'Summary P&amp;L'!$D$2-1))</f>
        <v>0</v>
      </c>
      <c r="E1202">
        <f ca="1">SUM(OFFSET(IS_Data!D1202,0,(-2018+'Summary P&amp;L'!$D$6-1)*12+'Summary P&amp;L'!$D$1-1):OFFSET(IS_Data!D1202,0,(-2018+'Summary P&amp;L'!$D$6-1)*12+'Summary P&amp;L'!$D$2-1))</f>
        <v>0</v>
      </c>
      <c r="F1202" s="91" t="str">
        <f>IFERROR(IF(VLOOKUP(IS_Data!B1202,'Summary P&amp;L'!$Q$9:$S$15,3,FALSE)="Yes",IS_Data!B1202,"No"),"No")</f>
        <v>No</v>
      </c>
    </row>
    <row r="1203" spans="1:6" x14ac:dyDescent="0.5">
      <c r="A1203">
        <f>+IS_Data!C1203</f>
        <v>0</v>
      </c>
      <c r="B1203" s="91" t="str">
        <f>IF(F1203="No","",IF('Summary P&amp;L'!$F$4="Libs Rollup","Libs Rollup",F1203))</f>
        <v/>
      </c>
      <c r="C1203">
        <f>+IS_Data!A1203</f>
        <v>0</v>
      </c>
      <c r="D1203">
        <f ca="1">SUM(OFFSET(IS_Data!D1203,0,(-2018+'Summary P&amp;L'!$D$6)*12+'Summary P&amp;L'!$D$1-1):OFFSET(IS_Data!D1203,0,(-2018+'Summary P&amp;L'!$D$6)*12+'Summary P&amp;L'!$D$2-1))</f>
        <v>0</v>
      </c>
      <c r="E1203">
        <f ca="1">SUM(OFFSET(IS_Data!D1203,0,(-2018+'Summary P&amp;L'!$D$6-1)*12+'Summary P&amp;L'!$D$1-1):OFFSET(IS_Data!D1203,0,(-2018+'Summary P&amp;L'!$D$6-1)*12+'Summary P&amp;L'!$D$2-1))</f>
        <v>0</v>
      </c>
      <c r="F1203" s="91" t="str">
        <f>IFERROR(IF(VLOOKUP(IS_Data!B1203,'Summary P&amp;L'!$Q$9:$S$15,3,FALSE)="Yes",IS_Data!B1203,"No"),"No")</f>
        <v>No</v>
      </c>
    </row>
    <row r="1204" spans="1:6" x14ac:dyDescent="0.5">
      <c r="A1204">
        <f>+IS_Data!C1204</f>
        <v>0</v>
      </c>
      <c r="B1204" s="91" t="str">
        <f>IF(F1204="No","",IF('Summary P&amp;L'!$F$4="Libs Rollup","Libs Rollup",F1204))</f>
        <v/>
      </c>
      <c r="C1204">
        <f>+IS_Data!A1204</f>
        <v>0</v>
      </c>
      <c r="D1204">
        <f ca="1">SUM(OFFSET(IS_Data!D1204,0,(-2018+'Summary P&amp;L'!$D$6)*12+'Summary P&amp;L'!$D$1-1):OFFSET(IS_Data!D1204,0,(-2018+'Summary P&amp;L'!$D$6)*12+'Summary P&amp;L'!$D$2-1))</f>
        <v>0</v>
      </c>
      <c r="E1204">
        <f ca="1">SUM(OFFSET(IS_Data!D1204,0,(-2018+'Summary P&amp;L'!$D$6-1)*12+'Summary P&amp;L'!$D$1-1):OFFSET(IS_Data!D1204,0,(-2018+'Summary P&amp;L'!$D$6-1)*12+'Summary P&amp;L'!$D$2-1))</f>
        <v>0</v>
      </c>
      <c r="F1204" s="91" t="str">
        <f>IFERROR(IF(VLOOKUP(IS_Data!B1204,'Summary P&amp;L'!$Q$9:$S$15,3,FALSE)="Yes",IS_Data!B1204,"No"),"No")</f>
        <v>No</v>
      </c>
    </row>
    <row r="1205" spans="1:6" x14ac:dyDescent="0.5">
      <c r="A1205">
        <f>+IS_Data!C1205</f>
        <v>0</v>
      </c>
      <c r="B1205" s="91" t="str">
        <f>IF(F1205="No","",IF('Summary P&amp;L'!$F$4="Libs Rollup","Libs Rollup",F1205))</f>
        <v/>
      </c>
      <c r="C1205">
        <f>+IS_Data!A1205</f>
        <v>0</v>
      </c>
      <c r="D1205">
        <f ca="1">SUM(OFFSET(IS_Data!D1205,0,(-2018+'Summary P&amp;L'!$D$6)*12+'Summary P&amp;L'!$D$1-1):OFFSET(IS_Data!D1205,0,(-2018+'Summary P&amp;L'!$D$6)*12+'Summary P&amp;L'!$D$2-1))</f>
        <v>0</v>
      </c>
      <c r="E1205">
        <f ca="1">SUM(OFFSET(IS_Data!D1205,0,(-2018+'Summary P&amp;L'!$D$6-1)*12+'Summary P&amp;L'!$D$1-1):OFFSET(IS_Data!D1205,0,(-2018+'Summary P&amp;L'!$D$6-1)*12+'Summary P&amp;L'!$D$2-1))</f>
        <v>0</v>
      </c>
      <c r="F1205" s="91" t="str">
        <f>IFERROR(IF(VLOOKUP(IS_Data!B1205,'Summary P&amp;L'!$Q$9:$S$15,3,FALSE)="Yes",IS_Data!B1205,"No"),"No")</f>
        <v>No</v>
      </c>
    </row>
    <row r="1206" spans="1:6" x14ac:dyDescent="0.5">
      <c r="A1206">
        <f>+IS_Data!C1206</f>
        <v>0</v>
      </c>
      <c r="B1206" s="91" t="str">
        <f>IF(F1206="No","",IF('Summary P&amp;L'!$F$4="Libs Rollup","Libs Rollup",F1206))</f>
        <v/>
      </c>
      <c r="C1206">
        <f>+IS_Data!A1206</f>
        <v>0</v>
      </c>
      <c r="D1206">
        <f ca="1">SUM(OFFSET(IS_Data!D1206,0,(-2018+'Summary P&amp;L'!$D$6)*12+'Summary P&amp;L'!$D$1-1):OFFSET(IS_Data!D1206,0,(-2018+'Summary P&amp;L'!$D$6)*12+'Summary P&amp;L'!$D$2-1))</f>
        <v>0</v>
      </c>
      <c r="E1206">
        <f ca="1">SUM(OFFSET(IS_Data!D1206,0,(-2018+'Summary P&amp;L'!$D$6-1)*12+'Summary P&amp;L'!$D$1-1):OFFSET(IS_Data!D1206,0,(-2018+'Summary P&amp;L'!$D$6-1)*12+'Summary P&amp;L'!$D$2-1))</f>
        <v>0</v>
      </c>
      <c r="F1206" s="91" t="str">
        <f>IFERROR(IF(VLOOKUP(IS_Data!B1206,'Summary P&amp;L'!$Q$9:$S$15,3,FALSE)="Yes",IS_Data!B1206,"No"),"No")</f>
        <v>No</v>
      </c>
    </row>
    <row r="1207" spans="1:6" x14ac:dyDescent="0.5">
      <c r="A1207">
        <f>+IS_Data!C1207</f>
        <v>0</v>
      </c>
      <c r="B1207" s="91" t="str">
        <f>IF(F1207="No","",IF('Summary P&amp;L'!$F$4="Libs Rollup","Libs Rollup",F1207))</f>
        <v/>
      </c>
      <c r="C1207">
        <f>+IS_Data!A1207</f>
        <v>0</v>
      </c>
      <c r="D1207">
        <f ca="1">SUM(OFFSET(IS_Data!D1207,0,(-2018+'Summary P&amp;L'!$D$6)*12+'Summary P&amp;L'!$D$1-1):OFFSET(IS_Data!D1207,0,(-2018+'Summary P&amp;L'!$D$6)*12+'Summary P&amp;L'!$D$2-1))</f>
        <v>0</v>
      </c>
      <c r="E1207">
        <f ca="1">SUM(OFFSET(IS_Data!D1207,0,(-2018+'Summary P&amp;L'!$D$6-1)*12+'Summary P&amp;L'!$D$1-1):OFFSET(IS_Data!D1207,0,(-2018+'Summary P&amp;L'!$D$6-1)*12+'Summary P&amp;L'!$D$2-1))</f>
        <v>0</v>
      </c>
      <c r="F1207" s="91" t="str">
        <f>IFERROR(IF(VLOOKUP(IS_Data!B1207,'Summary P&amp;L'!$Q$9:$S$15,3,FALSE)="Yes",IS_Data!B1207,"No"),"No")</f>
        <v>No</v>
      </c>
    </row>
    <row r="1208" spans="1:6" x14ac:dyDescent="0.5">
      <c r="A1208">
        <f>+IS_Data!C1208</f>
        <v>0</v>
      </c>
      <c r="B1208" s="91" t="str">
        <f>IF(F1208="No","",IF('Summary P&amp;L'!$F$4="Libs Rollup","Libs Rollup",F1208))</f>
        <v/>
      </c>
      <c r="C1208">
        <f>+IS_Data!A1208</f>
        <v>0</v>
      </c>
      <c r="D1208">
        <f ca="1">SUM(OFFSET(IS_Data!D1208,0,(-2018+'Summary P&amp;L'!$D$6)*12+'Summary P&amp;L'!$D$1-1):OFFSET(IS_Data!D1208,0,(-2018+'Summary P&amp;L'!$D$6)*12+'Summary P&amp;L'!$D$2-1))</f>
        <v>0</v>
      </c>
      <c r="E1208">
        <f ca="1">SUM(OFFSET(IS_Data!D1208,0,(-2018+'Summary P&amp;L'!$D$6-1)*12+'Summary P&amp;L'!$D$1-1):OFFSET(IS_Data!D1208,0,(-2018+'Summary P&amp;L'!$D$6-1)*12+'Summary P&amp;L'!$D$2-1))</f>
        <v>0</v>
      </c>
      <c r="F1208" s="91" t="str">
        <f>IFERROR(IF(VLOOKUP(IS_Data!B1208,'Summary P&amp;L'!$Q$9:$S$15,3,FALSE)="Yes",IS_Data!B1208,"No"),"No")</f>
        <v>No</v>
      </c>
    </row>
    <row r="1209" spans="1:6" x14ac:dyDescent="0.5">
      <c r="A1209">
        <f>+IS_Data!C1209</f>
        <v>0</v>
      </c>
      <c r="B1209" s="91" t="str">
        <f>IF(F1209="No","",IF('Summary P&amp;L'!$F$4="Libs Rollup","Libs Rollup",F1209))</f>
        <v/>
      </c>
      <c r="C1209">
        <f>+IS_Data!A1209</f>
        <v>0</v>
      </c>
      <c r="D1209">
        <f ca="1">SUM(OFFSET(IS_Data!D1209,0,(-2018+'Summary P&amp;L'!$D$6)*12+'Summary P&amp;L'!$D$1-1):OFFSET(IS_Data!D1209,0,(-2018+'Summary P&amp;L'!$D$6)*12+'Summary P&amp;L'!$D$2-1))</f>
        <v>0</v>
      </c>
      <c r="E1209">
        <f ca="1">SUM(OFFSET(IS_Data!D1209,0,(-2018+'Summary P&amp;L'!$D$6-1)*12+'Summary P&amp;L'!$D$1-1):OFFSET(IS_Data!D1209,0,(-2018+'Summary P&amp;L'!$D$6-1)*12+'Summary P&amp;L'!$D$2-1))</f>
        <v>0</v>
      </c>
      <c r="F1209" s="91" t="str">
        <f>IFERROR(IF(VLOOKUP(IS_Data!B1209,'Summary P&amp;L'!$Q$9:$S$15,3,FALSE)="Yes",IS_Data!B1209,"No"),"No")</f>
        <v>No</v>
      </c>
    </row>
    <row r="1210" spans="1:6" x14ac:dyDescent="0.5">
      <c r="A1210">
        <f>+IS_Data!C1210</f>
        <v>0</v>
      </c>
      <c r="B1210" s="91" t="str">
        <f>IF(F1210="No","",IF('Summary P&amp;L'!$F$4="Libs Rollup","Libs Rollup",F1210))</f>
        <v/>
      </c>
      <c r="C1210">
        <f>+IS_Data!A1210</f>
        <v>0</v>
      </c>
      <c r="D1210">
        <f ca="1">SUM(OFFSET(IS_Data!D1210,0,(-2018+'Summary P&amp;L'!$D$6)*12+'Summary P&amp;L'!$D$1-1):OFFSET(IS_Data!D1210,0,(-2018+'Summary P&amp;L'!$D$6)*12+'Summary P&amp;L'!$D$2-1))</f>
        <v>0</v>
      </c>
      <c r="E1210">
        <f ca="1">SUM(OFFSET(IS_Data!D1210,0,(-2018+'Summary P&amp;L'!$D$6-1)*12+'Summary P&amp;L'!$D$1-1):OFFSET(IS_Data!D1210,0,(-2018+'Summary P&amp;L'!$D$6-1)*12+'Summary P&amp;L'!$D$2-1))</f>
        <v>0</v>
      </c>
      <c r="F1210" s="91" t="str">
        <f>IFERROR(IF(VLOOKUP(IS_Data!B1210,'Summary P&amp;L'!$Q$9:$S$15,3,FALSE)="Yes",IS_Data!B1210,"No"),"No")</f>
        <v>No</v>
      </c>
    </row>
    <row r="1211" spans="1:6" x14ac:dyDescent="0.5">
      <c r="A1211">
        <f>+IS_Data!C1211</f>
        <v>0</v>
      </c>
      <c r="B1211" s="91" t="str">
        <f>IF(F1211="No","",IF('Summary P&amp;L'!$F$4="Libs Rollup","Libs Rollup",F1211))</f>
        <v/>
      </c>
      <c r="C1211">
        <f>+IS_Data!A1211</f>
        <v>0</v>
      </c>
      <c r="D1211">
        <f ca="1">SUM(OFFSET(IS_Data!D1211,0,(-2018+'Summary P&amp;L'!$D$6)*12+'Summary P&amp;L'!$D$1-1):OFFSET(IS_Data!D1211,0,(-2018+'Summary P&amp;L'!$D$6)*12+'Summary P&amp;L'!$D$2-1))</f>
        <v>0</v>
      </c>
      <c r="E1211">
        <f ca="1">SUM(OFFSET(IS_Data!D1211,0,(-2018+'Summary P&amp;L'!$D$6-1)*12+'Summary P&amp;L'!$D$1-1):OFFSET(IS_Data!D1211,0,(-2018+'Summary P&amp;L'!$D$6-1)*12+'Summary P&amp;L'!$D$2-1))</f>
        <v>0</v>
      </c>
      <c r="F1211" s="91" t="str">
        <f>IFERROR(IF(VLOOKUP(IS_Data!B1211,'Summary P&amp;L'!$Q$9:$S$15,3,FALSE)="Yes",IS_Data!B1211,"No"),"No")</f>
        <v>No</v>
      </c>
    </row>
    <row r="1212" spans="1:6" x14ac:dyDescent="0.5">
      <c r="A1212">
        <f>+IS_Data!C1212</f>
        <v>0</v>
      </c>
      <c r="B1212" s="91" t="str">
        <f>IF(F1212="No","",IF('Summary P&amp;L'!$F$4="Libs Rollup","Libs Rollup",F1212))</f>
        <v/>
      </c>
      <c r="C1212">
        <f>+IS_Data!A1212</f>
        <v>0</v>
      </c>
      <c r="D1212">
        <f ca="1">SUM(OFFSET(IS_Data!D1212,0,(-2018+'Summary P&amp;L'!$D$6)*12+'Summary P&amp;L'!$D$1-1):OFFSET(IS_Data!D1212,0,(-2018+'Summary P&amp;L'!$D$6)*12+'Summary P&amp;L'!$D$2-1))</f>
        <v>0</v>
      </c>
      <c r="E1212">
        <f ca="1">SUM(OFFSET(IS_Data!D1212,0,(-2018+'Summary P&amp;L'!$D$6-1)*12+'Summary P&amp;L'!$D$1-1):OFFSET(IS_Data!D1212,0,(-2018+'Summary P&amp;L'!$D$6-1)*12+'Summary P&amp;L'!$D$2-1))</f>
        <v>0</v>
      </c>
      <c r="F1212" s="91" t="str">
        <f>IFERROR(IF(VLOOKUP(IS_Data!B1212,'Summary P&amp;L'!$Q$9:$S$15,3,FALSE)="Yes",IS_Data!B1212,"No"),"No")</f>
        <v>No</v>
      </c>
    </row>
    <row r="1213" spans="1:6" x14ac:dyDescent="0.5">
      <c r="A1213">
        <f>+IS_Data!C1213</f>
        <v>0</v>
      </c>
      <c r="B1213" s="91" t="str">
        <f>IF(F1213="No","",IF('Summary P&amp;L'!$F$4="Libs Rollup","Libs Rollup",F1213))</f>
        <v/>
      </c>
      <c r="C1213">
        <f>+IS_Data!A1213</f>
        <v>0</v>
      </c>
      <c r="D1213">
        <f ca="1">SUM(OFFSET(IS_Data!D1213,0,(-2018+'Summary P&amp;L'!$D$6)*12+'Summary P&amp;L'!$D$1-1):OFFSET(IS_Data!D1213,0,(-2018+'Summary P&amp;L'!$D$6)*12+'Summary P&amp;L'!$D$2-1))</f>
        <v>0</v>
      </c>
      <c r="E1213">
        <f ca="1">SUM(OFFSET(IS_Data!D1213,0,(-2018+'Summary P&amp;L'!$D$6-1)*12+'Summary P&amp;L'!$D$1-1):OFFSET(IS_Data!D1213,0,(-2018+'Summary P&amp;L'!$D$6-1)*12+'Summary P&amp;L'!$D$2-1))</f>
        <v>0</v>
      </c>
      <c r="F1213" s="91" t="str">
        <f>IFERROR(IF(VLOOKUP(IS_Data!B1213,'Summary P&amp;L'!$Q$9:$S$15,3,FALSE)="Yes",IS_Data!B1213,"No"),"No")</f>
        <v>No</v>
      </c>
    </row>
    <row r="1214" spans="1:6" x14ac:dyDescent="0.5">
      <c r="A1214">
        <f>+IS_Data!C1214</f>
        <v>0</v>
      </c>
      <c r="B1214" s="91" t="str">
        <f>IF(F1214="No","",IF('Summary P&amp;L'!$F$4="Libs Rollup","Libs Rollup",F1214))</f>
        <v/>
      </c>
      <c r="C1214">
        <f>+IS_Data!A1214</f>
        <v>0</v>
      </c>
      <c r="D1214">
        <f ca="1">SUM(OFFSET(IS_Data!D1214,0,(-2018+'Summary P&amp;L'!$D$6)*12+'Summary P&amp;L'!$D$1-1):OFFSET(IS_Data!D1214,0,(-2018+'Summary P&amp;L'!$D$6)*12+'Summary P&amp;L'!$D$2-1))</f>
        <v>0</v>
      </c>
      <c r="E1214">
        <f ca="1">SUM(OFFSET(IS_Data!D1214,0,(-2018+'Summary P&amp;L'!$D$6-1)*12+'Summary P&amp;L'!$D$1-1):OFFSET(IS_Data!D1214,0,(-2018+'Summary P&amp;L'!$D$6-1)*12+'Summary P&amp;L'!$D$2-1))</f>
        <v>0</v>
      </c>
      <c r="F1214" s="91" t="str">
        <f>IFERROR(IF(VLOOKUP(IS_Data!B1214,'Summary P&amp;L'!$Q$9:$S$15,3,FALSE)="Yes",IS_Data!B1214,"No"),"No")</f>
        <v>No</v>
      </c>
    </row>
    <row r="1215" spans="1:6" x14ac:dyDescent="0.5">
      <c r="A1215">
        <f>+IS_Data!C1215</f>
        <v>0</v>
      </c>
      <c r="B1215" s="91" t="str">
        <f>IF(F1215="No","",IF('Summary P&amp;L'!$F$4="Libs Rollup","Libs Rollup",F1215))</f>
        <v/>
      </c>
      <c r="C1215">
        <f>+IS_Data!A1215</f>
        <v>0</v>
      </c>
      <c r="D1215">
        <f ca="1">SUM(OFFSET(IS_Data!D1215,0,(-2018+'Summary P&amp;L'!$D$6)*12+'Summary P&amp;L'!$D$1-1):OFFSET(IS_Data!D1215,0,(-2018+'Summary P&amp;L'!$D$6)*12+'Summary P&amp;L'!$D$2-1))</f>
        <v>0</v>
      </c>
      <c r="E1215">
        <f ca="1">SUM(OFFSET(IS_Data!D1215,0,(-2018+'Summary P&amp;L'!$D$6-1)*12+'Summary P&amp;L'!$D$1-1):OFFSET(IS_Data!D1215,0,(-2018+'Summary P&amp;L'!$D$6-1)*12+'Summary P&amp;L'!$D$2-1))</f>
        <v>0</v>
      </c>
      <c r="F1215" s="91" t="str">
        <f>IFERROR(IF(VLOOKUP(IS_Data!B1215,'Summary P&amp;L'!$Q$9:$S$15,3,FALSE)="Yes",IS_Data!B1215,"No"),"No")</f>
        <v>No</v>
      </c>
    </row>
    <row r="1216" spans="1:6" x14ac:dyDescent="0.5">
      <c r="A1216">
        <f>+IS_Data!C1216</f>
        <v>0</v>
      </c>
      <c r="B1216" s="91" t="str">
        <f>IF(F1216="No","",IF('Summary P&amp;L'!$F$4="Libs Rollup","Libs Rollup",F1216))</f>
        <v/>
      </c>
      <c r="C1216">
        <f>+IS_Data!A1216</f>
        <v>0</v>
      </c>
      <c r="D1216">
        <f ca="1">SUM(OFFSET(IS_Data!D1216,0,(-2018+'Summary P&amp;L'!$D$6)*12+'Summary P&amp;L'!$D$1-1):OFFSET(IS_Data!D1216,0,(-2018+'Summary P&amp;L'!$D$6)*12+'Summary P&amp;L'!$D$2-1))</f>
        <v>0</v>
      </c>
      <c r="E1216">
        <f ca="1">SUM(OFFSET(IS_Data!D1216,0,(-2018+'Summary P&amp;L'!$D$6-1)*12+'Summary P&amp;L'!$D$1-1):OFFSET(IS_Data!D1216,0,(-2018+'Summary P&amp;L'!$D$6-1)*12+'Summary P&amp;L'!$D$2-1))</f>
        <v>0</v>
      </c>
      <c r="F1216" s="91" t="str">
        <f>IFERROR(IF(VLOOKUP(IS_Data!B1216,'Summary P&amp;L'!$Q$9:$S$15,3,FALSE)="Yes",IS_Data!B1216,"No"),"No")</f>
        <v>No</v>
      </c>
    </row>
    <row r="1217" spans="1:6" x14ac:dyDescent="0.5">
      <c r="A1217">
        <f>+IS_Data!C1217</f>
        <v>0</v>
      </c>
      <c r="B1217" s="91" t="str">
        <f>IF(F1217="No","",IF('Summary P&amp;L'!$F$4="Libs Rollup","Libs Rollup",F1217))</f>
        <v/>
      </c>
      <c r="C1217">
        <f>+IS_Data!A1217</f>
        <v>0</v>
      </c>
      <c r="D1217">
        <f ca="1">SUM(OFFSET(IS_Data!D1217,0,(-2018+'Summary P&amp;L'!$D$6)*12+'Summary P&amp;L'!$D$1-1):OFFSET(IS_Data!D1217,0,(-2018+'Summary P&amp;L'!$D$6)*12+'Summary P&amp;L'!$D$2-1))</f>
        <v>0</v>
      </c>
      <c r="E1217">
        <f ca="1">SUM(OFFSET(IS_Data!D1217,0,(-2018+'Summary P&amp;L'!$D$6-1)*12+'Summary P&amp;L'!$D$1-1):OFFSET(IS_Data!D1217,0,(-2018+'Summary P&amp;L'!$D$6-1)*12+'Summary P&amp;L'!$D$2-1))</f>
        <v>0</v>
      </c>
      <c r="F1217" s="91" t="str">
        <f>IFERROR(IF(VLOOKUP(IS_Data!B1217,'Summary P&amp;L'!$Q$9:$S$15,3,FALSE)="Yes",IS_Data!B1217,"No"),"No")</f>
        <v>No</v>
      </c>
    </row>
    <row r="1218" spans="1:6" x14ac:dyDescent="0.5">
      <c r="A1218">
        <f>+IS_Data!C1218</f>
        <v>0</v>
      </c>
      <c r="B1218" s="91" t="str">
        <f>IF(F1218="No","",IF('Summary P&amp;L'!$F$4="Libs Rollup","Libs Rollup",F1218))</f>
        <v/>
      </c>
      <c r="C1218">
        <f>+IS_Data!A1218</f>
        <v>0</v>
      </c>
      <c r="D1218">
        <f ca="1">SUM(OFFSET(IS_Data!D1218,0,(-2018+'Summary P&amp;L'!$D$6)*12+'Summary P&amp;L'!$D$1-1):OFFSET(IS_Data!D1218,0,(-2018+'Summary P&amp;L'!$D$6)*12+'Summary P&amp;L'!$D$2-1))</f>
        <v>0</v>
      </c>
      <c r="E1218">
        <f ca="1">SUM(OFFSET(IS_Data!D1218,0,(-2018+'Summary P&amp;L'!$D$6-1)*12+'Summary P&amp;L'!$D$1-1):OFFSET(IS_Data!D1218,0,(-2018+'Summary P&amp;L'!$D$6-1)*12+'Summary P&amp;L'!$D$2-1))</f>
        <v>0</v>
      </c>
      <c r="F1218" s="91" t="str">
        <f>IFERROR(IF(VLOOKUP(IS_Data!B1218,'Summary P&amp;L'!$Q$9:$S$15,3,FALSE)="Yes",IS_Data!B1218,"No"),"No")</f>
        <v>No</v>
      </c>
    </row>
    <row r="1219" spans="1:6" x14ac:dyDescent="0.5">
      <c r="A1219">
        <f>+IS_Data!C1219</f>
        <v>0</v>
      </c>
      <c r="B1219" s="91" t="str">
        <f>IF(F1219="No","",IF('Summary P&amp;L'!$F$4="Libs Rollup","Libs Rollup",F1219))</f>
        <v/>
      </c>
      <c r="C1219">
        <f>+IS_Data!A1219</f>
        <v>0</v>
      </c>
      <c r="D1219">
        <f ca="1">SUM(OFFSET(IS_Data!D1219,0,(-2018+'Summary P&amp;L'!$D$6)*12+'Summary P&amp;L'!$D$1-1):OFFSET(IS_Data!D1219,0,(-2018+'Summary P&amp;L'!$D$6)*12+'Summary P&amp;L'!$D$2-1))</f>
        <v>0</v>
      </c>
      <c r="E1219">
        <f ca="1">SUM(OFFSET(IS_Data!D1219,0,(-2018+'Summary P&amp;L'!$D$6-1)*12+'Summary P&amp;L'!$D$1-1):OFFSET(IS_Data!D1219,0,(-2018+'Summary P&amp;L'!$D$6-1)*12+'Summary P&amp;L'!$D$2-1))</f>
        <v>0</v>
      </c>
      <c r="F1219" s="91" t="str">
        <f>IFERROR(IF(VLOOKUP(IS_Data!B1219,'Summary P&amp;L'!$Q$9:$S$15,3,FALSE)="Yes",IS_Data!B1219,"No"),"No")</f>
        <v>No</v>
      </c>
    </row>
    <row r="1220" spans="1:6" x14ac:dyDescent="0.5">
      <c r="A1220">
        <f>+IS_Data!C1220</f>
        <v>0</v>
      </c>
      <c r="B1220" s="91" t="str">
        <f>IF(F1220="No","",IF('Summary P&amp;L'!$F$4="Libs Rollup","Libs Rollup",F1220))</f>
        <v/>
      </c>
      <c r="C1220">
        <f>+IS_Data!A1220</f>
        <v>0</v>
      </c>
      <c r="D1220">
        <f ca="1">SUM(OFFSET(IS_Data!D1220,0,(-2018+'Summary P&amp;L'!$D$6)*12+'Summary P&amp;L'!$D$1-1):OFFSET(IS_Data!D1220,0,(-2018+'Summary P&amp;L'!$D$6)*12+'Summary P&amp;L'!$D$2-1))</f>
        <v>0</v>
      </c>
      <c r="E1220">
        <f ca="1">SUM(OFFSET(IS_Data!D1220,0,(-2018+'Summary P&amp;L'!$D$6-1)*12+'Summary P&amp;L'!$D$1-1):OFFSET(IS_Data!D1220,0,(-2018+'Summary P&amp;L'!$D$6-1)*12+'Summary P&amp;L'!$D$2-1))</f>
        <v>0</v>
      </c>
      <c r="F1220" s="91" t="str">
        <f>IFERROR(IF(VLOOKUP(IS_Data!B1220,'Summary P&amp;L'!$Q$9:$S$15,3,FALSE)="Yes",IS_Data!B1220,"No"),"No")</f>
        <v>No</v>
      </c>
    </row>
    <row r="1221" spans="1:6" x14ac:dyDescent="0.5">
      <c r="A1221">
        <f>+IS_Data!C1221</f>
        <v>0</v>
      </c>
      <c r="B1221" s="91" t="str">
        <f>IF(F1221="No","",IF('Summary P&amp;L'!$F$4="Libs Rollup","Libs Rollup",F1221))</f>
        <v/>
      </c>
      <c r="C1221">
        <f>+IS_Data!A1221</f>
        <v>0</v>
      </c>
      <c r="D1221">
        <f ca="1">SUM(OFFSET(IS_Data!D1221,0,(-2018+'Summary P&amp;L'!$D$6)*12+'Summary P&amp;L'!$D$1-1):OFFSET(IS_Data!D1221,0,(-2018+'Summary P&amp;L'!$D$6)*12+'Summary P&amp;L'!$D$2-1))</f>
        <v>0</v>
      </c>
      <c r="E1221">
        <f ca="1">SUM(OFFSET(IS_Data!D1221,0,(-2018+'Summary P&amp;L'!$D$6-1)*12+'Summary P&amp;L'!$D$1-1):OFFSET(IS_Data!D1221,0,(-2018+'Summary P&amp;L'!$D$6-1)*12+'Summary P&amp;L'!$D$2-1))</f>
        <v>0</v>
      </c>
      <c r="F1221" s="91" t="str">
        <f>IFERROR(IF(VLOOKUP(IS_Data!B1221,'Summary P&amp;L'!$Q$9:$S$15,3,FALSE)="Yes",IS_Data!B1221,"No"),"No")</f>
        <v>No</v>
      </c>
    </row>
    <row r="1222" spans="1:6" x14ac:dyDescent="0.5">
      <c r="A1222">
        <f>+IS_Data!C1222</f>
        <v>0</v>
      </c>
      <c r="B1222" s="91" t="str">
        <f>IF(F1222="No","",IF('Summary P&amp;L'!$F$4="Libs Rollup","Libs Rollup",F1222))</f>
        <v/>
      </c>
      <c r="C1222">
        <f>+IS_Data!A1222</f>
        <v>0</v>
      </c>
      <c r="D1222">
        <f ca="1">SUM(OFFSET(IS_Data!D1222,0,(-2018+'Summary P&amp;L'!$D$6)*12+'Summary P&amp;L'!$D$1-1):OFFSET(IS_Data!D1222,0,(-2018+'Summary P&amp;L'!$D$6)*12+'Summary P&amp;L'!$D$2-1))</f>
        <v>0</v>
      </c>
      <c r="E1222">
        <f ca="1">SUM(OFFSET(IS_Data!D1222,0,(-2018+'Summary P&amp;L'!$D$6-1)*12+'Summary P&amp;L'!$D$1-1):OFFSET(IS_Data!D1222,0,(-2018+'Summary P&amp;L'!$D$6-1)*12+'Summary P&amp;L'!$D$2-1))</f>
        <v>0</v>
      </c>
      <c r="F1222" s="91" t="str">
        <f>IFERROR(IF(VLOOKUP(IS_Data!B1222,'Summary P&amp;L'!$Q$9:$S$15,3,FALSE)="Yes",IS_Data!B1222,"No"),"No")</f>
        <v>No</v>
      </c>
    </row>
    <row r="1223" spans="1:6" x14ac:dyDescent="0.5">
      <c r="A1223">
        <f>+IS_Data!C1223</f>
        <v>0</v>
      </c>
      <c r="B1223" s="91" t="str">
        <f>IF(F1223="No","",IF('Summary P&amp;L'!$F$4="Libs Rollup","Libs Rollup",F1223))</f>
        <v/>
      </c>
      <c r="C1223">
        <f>+IS_Data!A1223</f>
        <v>0</v>
      </c>
      <c r="D1223">
        <f ca="1">SUM(OFFSET(IS_Data!D1223,0,(-2018+'Summary P&amp;L'!$D$6)*12+'Summary P&amp;L'!$D$1-1):OFFSET(IS_Data!D1223,0,(-2018+'Summary P&amp;L'!$D$6)*12+'Summary P&amp;L'!$D$2-1))</f>
        <v>0</v>
      </c>
      <c r="E1223">
        <f ca="1">SUM(OFFSET(IS_Data!D1223,0,(-2018+'Summary P&amp;L'!$D$6-1)*12+'Summary P&amp;L'!$D$1-1):OFFSET(IS_Data!D1223,0,(-2018+'Summary P&amp;L'!$D$6-1)*12+'Summary P&amp;L'!$D$2-1))</f>
        <v>0</v>
      </c>
      <c r="F1223" s="91" t="str">
        <f>IFERROR(IF(VLOOKUP(IS_Data!B1223,'Summary P&amp;L'!$Q$9:$S$15,3,FALSE)="Yes",IS_Data!B1223,"No"),"No")</f>
        <v>No</v>
      </c>
    </row>
    <row r="1224" spans="1:6" x14ac:dyDescent="0.5">
      <c r="A1224">
        <f>+IS_Data!C1224</f>
        <v>0</v>
      </c>
      <c r="B1224" s="91" t="str">
        <f>IF(F1224="No","",IF('Summary P&amp;L'!$F$4="Libs Rollup","Libs Rollup",F1224))</f>
        <v/>
      </c>
      <c r="C1224">
        <f>+IS_Data!A1224</f>
        <v>0</v>
      </c>
      <c r="D1224">
        <f ca="1">SUM(OFFSET(IS_Data!D1224,0,(-2018+'Summary P&amp;L'!$D$6)*12+'Summary P&amp;L'!$D$1-1):OFFSET(IS_Data!D1224,0,(-2018+'Summary P&amp;L'!$D$6)*12+'Summary P&amp;L'!$D$2-1))</f>
        <v>0</v>
      </c>
      <c r="E1224">
        <f ca="1">SUM(OFFSET(IS_Data!D1224,0,(-2018+'Summary P&amp;L'!$D$6-1)*12+'Summary P&amp;L'!$D$1-1):OFFSET(IS_Data!D1224,0,(-2018+'Summary P&amp;L'!$D$6-1)*12+'Summary P&amp;L'!$D$2-1))</f>
        <v>0</v>
      </c>
      <c r="F1224" s="91" t="str">
        <f>IFERROR(IF(VLOOKUP(IS_Data!B1224,'Summary P&amp;L'!$Q$9:$S$15,3,FALSE)="Yes",IS_Data!B1224,"No"),"No")</f>
        <v>No</v>
      </c>
    </row>
    <row r="1225" spans="1:6" x14ac:dyDescent="0.5">
      <c r="A1225">
        <f>+IS_Data!C1225</f>
        <v>0</v>
      </c>
      <c r="B1225" s="91" t="str">
        <f>IF(F1225="No","",IF('Summary P&amp;L'!$F$4="Libs Rollup","Libs Rollup",F1225))</f>
        <v/>
      </c>
      <c r="C1225">
        <f>+IS_Data!A1225</f>
        <v>0</v>
      </c>
      <c r="D1225">
        <f ca="1">SUM(OFFSET(IS_Data!D1225,0,(-2018+'Summary P&amp;L'!$D$6)*12+'Summary P&amp;L'!$D$1-1):OFFSET(IS_Data!D1225,0,(-2018+'Summary P&amp;L'!$D$6)*12+'Summary P&amp;L'!$D$2-1))</f>
        <v>0</v>
      </c>
      <c r="E1225">
        <f ca="1">SUM(OFFSET(IS_Data!D1225,0,(-2018+'Summary P&amp;L'!$D$6-1)*12+'Summary P&amp;L'!$D$1-1):OFFSET(IS_Data!D1225,0,(-2018+'Summary P&amp;L'!$D$6-1)*12+'Summary P&amp;L'!$D$2-1))</f>
        <v>0</v>
      </c>
      <c r="F1225" s="91" t="str">
        <f>IFERROR(IF(VLOOKUP(IS_Data!B1225,'Summary P&amp;L'!$Q$9:$S$15,3,FALSE)="Yes",IS_Data!B1225,"No"),"No")</f>
        <v>No</v>
      </c>
    </row>
    <row r="1226" spans="1:6" x14ac:dyDescent="0.5">
      <c r="A1226">
        <f>+IS_Data!C1226</f>
        <v>0</v>
      </c>
      <c r="B1226" s="91" t="str">
        <f>IF(F1226="No","",IF('Summary P&amp;L'!$F$4="Libs Rollup","Libs Rollup",F1226))</f>
        <v/>
      </c>
      <c r="C1226">
        <f>+IS_Data!A1226</f>
        <v>0</v>
      </c>
      <c r="D1226">
        <f ca="1">SUM(OFFSET(IS_Data!D1226,0,(-2018+'Summary P&amp;L'!$D$6)*12+'Summary P&amp;L'!$D$1-1):OFFSET(IS_Data!D1226,0,(-2018+'Summary P&amp;L'!$D$6)*12+'Summary P&amp;L'!$D$2-1))</f>
        <v>0</v>
      </c>
      <c r="E1226">
        <f ca="1">SUM(OFFSET(IS_Data!D1226,0,(-2018+'Summary P&amp;L'!$D$6-1)*12+'Summary P&amp;L'!$D$1-1):OFFSET(IS_Data!D1226,0,(-2018+'Summary P&amp;L'!$D$6-1)*12+'Summary P&amp;L'!$D$2-1))</f>
        <v>0</v>
      </c>
      <c r="F1226" s="91" t="str">
        <f>IFERROR(IF(VLOOKUP(IS_Data!B1226,'Summary P&amp;L'!$Q$9:$S$15,3,FALSE)="Yes",IS_Data!B1226,"No"),"No")</f>
        <v>No</v>
      </c>
    </row>
    <row r="1227" spans="1:6" x14ac:dyDescent="0.5">
      <c r="A1227">
        <f>+IS_Data!C1227</f>
        <v>0</v>
      </c>
      <c r="B1227" s="91" t="str">
        <f>IF(F1227="No","",IF('Summary P&amp;L'!$F$4="Libs Rollup","Libs Rollup",F1227))</f>
        <v/>
      </c>
      <c r="C1227">
        <f>+IS_Data!A1227</f>
        <v>0</v>
      </c>
      <c r="D1227">
        <f ca="1">SUM(OFFSET(IS_Data!D1227,0,(-2018+'Summary P&amp;L'!$D$6)*12+'Summary P&amp;L'!$D$1-1):OFFSET(IS_Data!D1227,0,(-2018+'Summary P&amp;L'!$D$6)*12+'Summary P&amp;L'!$D$2-1))</f>
        <v>0</v>
      </c>
      <c r="E1227">
        <f ca="1">SUM(OFFSET(IS_Data!D1227,0,(-2018+'Summary P&amp;L'!$D$6-1)*12+'Summary P&amp;L'!$D$1-1):OFFSET(IS_Data!D1227,0,(-2018+'Summary P&amp;L'!$D$6-1)*12+'Summary P&amp;L'!$D$2-1))</f>
        <v>0</v>
      </c>
      <c r="F1227" s="91" t="str">
        <f>IFERROR(IF(VLOOKUP(IS_Data!B1227,'Summary P&amp;L'!$Q$9:$S$15,3,FALSE)="Yes",IS_Data!B1227,"No"),"No")</f>
        <v>No</v>
      </c>
    </row>
    <row r="1228" spans="1:6" x14ac:dyDescent="0.5">
      <c r="A1228">
        <f>+IS_Data!C1228</f>
        <v>0</v>
      </c>
      <c r="B1228" s="91" t="str">
        <f>IF(F1228="No","",IF('Summary P&amp;L'!$F$4="Libs Rollup","Libs Rollup",F1228))</f>
        <v/>
      </c>
      <c r="C1228">
        <f>+IS_Data!A1228</f>
        <v>0</v>
      </c>
      <c r="D1228">
        <f ca="1">SUM(OFFSET(IS_Data!D1228,0,(-2018+'Summary P&amp;L'!$D$6)*12+'Summary P&amp;L'!$D$1-1):OFFSET(IS_Data!D1228,0,(-2018+'Summary P&amp;L'!$D$6)*12+'Summary P&amp;L'!$D$2-1))</f>
        <v>0</v>
      </c>
      <c r="E1228">
        <f ca="1">SUM(OFFSET(IS_Data!D1228,0,(-2018+'Summary P&amp;L'!$D$6-1)*12+'Summary P&amp;L'!$D$1-1):OFFSET(IS_Data!D1228,0,(-2018+'Summary P&amp;L'!$D$6-1)*12+'Summary P&amp;L'!$D$2-1))</f>
        <v>0</v>
      </c>
      <c r="F1228" s="91" t="str">
        <f>IFERROR(IF(VLOOKUP(IS_Data!B1228,'Summary P&amp;L'!$Q$9:$S$15,3,FALSE)="Yes",IS_Data!B1228,"No"),"No")</f>
        <v>No</v>
      </c>
    </row>
    <row r="1229" spans="1:6" x14ac:dyDescent="0.5">
      <c r="A1229">
        <f>+IS_Data!C1229</f>
        <v>0</v>
      </c>
      <c r="B1229" s="91" t="str">
        <f>IF(F1229="No","",IF('Summary P&amp;L'!$F$4="Libs Rollup","Libs Rollup",F1229))</f>
        <v/>
      </c>
      <c r="C1229">
        <f>+IS_Data!A1229</f>
        <v>0</v>
      </c>
      <c r="D1229">
        <f ca="1">SUM(OFFSET(IS_Data!D1229,0,(-2018+'Summary P&amp;L'!$D$6)*12+'Summary P&amp;L'!$D$1-1):OFFSET(IS_Data!D1229,0,(-2018+'Summary P&amp;L'!$D$6)*12+'Summary P&amp;L'!$D$2-1))</f>
        <v>0</v>
      </c>
      <c r="E1229">
        <f ca="1">SUM(OFFSET(IS_Data!D1229,0,(-2018+'Summary P&amp;L'!$D$6-1)*12+'Summary P&amp;L'!$D$1-1):OFFSET(IS_Data!D1229,0,(-2018+'Summary P&amp;L'!$D$6-1)*12+'Summary P&amp;L'!$D$2-1))</f>
        <v>0</v>
      </c>
      <c r="F1229" s="91" t="str">
        <f>IFERROR(IF(VLOOKUP(IS_Data!B1229,'Summary P&amp;L'!$Q$9:$S$15,3,FALSE)="Yes",IS_Data!B1229,"No"),"No")</f>
        <v>No</v>
      </c>
    </row>
    <row r="1230" spans="1:6" x14ac:dyDescent="0.5">
      <c r="A1230">
        <f>+IS_Data!C1230</f>
        <v>0</v>
      </c>
      <c r="B1230" s="91" t="str">
        <f>IF(F1230="No","",IF('Summary P&amp;L'!$F$4="Libs Rollup","Libs Rollup",F1230))</f>
        <v/>
      </c>
      <c r="C1230">
        <f>+IS_Data!A1230</f>
        <v>0</v>
      </c>
      <c r="D1230">
        <f ca="1">SUM(OFFSET(IS_Data!D1230,0,(-2018+'Summary P&amp;L'!$D$6)*12+'Summary P&amp;L'!$D$1-1):OFFSET(IS_Data!D1230,0,(-2018+'Summary P&amp;L'!$D$6)*12+'Summary P&amp;L'!$D$2-1))</f>
        <v>0</v>
      </c>
      <c r="E1230">
        <f ca="1">SUM(OFFSET(IS_Data!D1230,0,(-2018+'Summary P&amp;L'!$D$6-1)*12+'Summary P&amp;L'!$D$1-1):OFFSET(IS_Data!D1230,0,(-2018+'Summary P&amp;L'!$D$6-1)*12+'Summary P&amp;L'!$D$2-1))</f>
        <v>0</v>
      </c>
      <c r="F1230" s="91" t="str">
        <f>IFERROR(IF(VLOOKUP(IS_Data!B1230,'Summary P&amp;L'!$Q$9:$S$15,3,FALSE)="Yes",IS_Data!B1230,"No"),"No")</f>
        <v>No</v>
      </c>
    </row>
    <row r="1231" spans="1:6" x14ac:dyDescent="0.5">
      <c r="A1231">
        <f>+IS_Data!C1231</f>
        <v>0</v>
      </c>
      <c r="B1231" s="91" t="str">
        <f>IF(F1231="No","",IF('Summary P&amp;L'!$F$4="Libs Rollup","Libs Rollup",F1231))</f>
        <v/>
      </c>
      <c r="C1231">
        <f>+IS_Data!A1231</f>
        <v>0</v>
      </c>
      <c r="D1231">
        <f ca="1">SUM(OFFSET(IS_Data!D1231,0,(-2018+'Summary P&amp;L'!$D$6)*12+'Summary P&amp;L'!$D$1-1):OFFSET(IS_Data!D1231,0,(-2018+'Summary P&amp;L'!$D$6)*12+'Summary P&amp;L'!$D$2-1))</f>
        <v>0</v>
      </c>
      <c r="E1231">
        <f ca="1">SUM(OFFSET(IS_Data!D1231,0,(-2018+'Summary P&amp;L'!$D$6-1)*12+'Summary P&amp;L'!$D$1-1):OFFSET(IS_Data!D1231,0,(-2018+'Summary P&amp;L'!$D$6-1)*12+'Summary P&amp;L'!$D$2-1))</f>
        <v>0</v>
      </c>
      <c r="F1231" s="91" t="str">
        <f>IFERROR(IF(VLOOKUP(IS_Data!B1231,'Summary P&amp;L'!$Q$9:$S$15,3,FALSE)="Yes",IS_Data!B1231,"No"),"No")</f>
        <v>No</v>
      </c>
    </row>
    <row r="1232" spans="1:6" x14ac:dyDescent="0.5">
      <c r="A1232">
        <f>+IS_Data!C1232</f>
        <v>0</v>
      </c>
      <c r="B1232" s="91" t="str">
        <f>IF(F1232="No","",IF('Summary P&amp;L'!$F$4="Libs Rollup","Libs Rollup",F1232))</f>
        <v/>
      </c>
      <c r="C1232">
        <f>+IS_Data!A1232</f>
        <v>0</v>
      </c>
      <c r="D1232">
        <f ca="1">SUM(OFFSET(IS_Data!D1232,0,(-2018+'Summary P&amp;L'!$D$6)*12+'Summary P&amp;L'!$D$1-1):OFFSET(IS_Data!D1232,0,(-2018+'Summary P&amp;L'!$D$6)*12+'Summary P&amp;L'!$D$2-1))</f>
        <v>0</v>
      </c>
      <c r="E1232">
        <f ca="1">SUM(OFFSET(IS_Data!D1232,0,(-2018+'Summary P&amp;L'!$D$6-1)*12+'Summary P&amp;L'!$D$1-1):OFFSET(IS_Data!D1232,0,(-2018+'Summary P&amp;L'!$D$6-1)*12+'Summary P&amp;L'!$D$2-1))</f>
        <v>0</v>
      </c>
      <c r="F1232" s="91" t="str">
        <f>IFERROR(IF(VLOOKUP(IS_Data!B1232,'Summary P&amp;L'!$Q$9:$S$15,3,FALSE)="Yes",IS_Data!B1232,"No"),"No")</f>
        <v>No</v>
      </c>
    </row>
    <row r="1233" spans="1:6" x14ac:dyDescent="0.5">
      <c r="A1233">
        <f>+IS_Data!C1233</f>
        <v>0</v>
      </c>
      <c r="B1233" s="91" t="str">
        <f>IF(F1233="No","",IF('Summary P&amp;L'!$F$4="Libs Rollup","Libs Rollup",F1233))</f>
        <v/>
      </c>
      <c r="C1233">
        <f>+IS_Data!A1233</f>
        <v>0</v>
      </c>
      <c r="D1233">
        <f ca="1">SUM(OFFSET(IS_Data!D1233,0,(-2018+'Summary P&amp;L'!$D$6)*12+'Summary P&amp;L'!$D$1-1):OFFSET(IS_Data!D1233,0,(-2018+'Summary P&amp;L'!$D$6)*12+'Summary P&amp;L'!$D$2-1))</f>
        <v>0</v>
      </c>
      <c r="E1233">
        <f ca="1">SUM(OFFSET(IS_Data!D1233,0,(-2018+'Summary P&amp;L'!$D$6-1)*12+'Summary P&amp;L'!$D$1-1):OFFSET(IS_Data!D1233,0,(-2018+'Summary P&amp;L'!$D$6-1)*12+'Summary P&amp;L'!$D$2-1))</f>
        <v>0</v>
      </c>
      <c r="F1233" s="91" t="str">
        <f>IFERROR(IF(VLOOKUP(IS_Data!B1233,'Summary P&amp;L'!$Q$9:$S$15,3,FALSE)="Yes",IS_Data!B1233,"No"),"No")</f>
        <v>No</v>
      </c>
    </row>
    <row r="1234" spans="1:6" x14ac:dyDescent="0.5">
      <c r="A1234">
        <f>+IS_Data!C1234</f>
        <v>0</v>
      </c>
      <c r="B1234" s="91" t="str">
        <f>IF(F1234="No","",IF('Summary P&amp;L'!$F$4="Libs Rollup","Libs Rollup",F1234))</f>
        <v/>
      </c>
      <c r="C1234">
        <f>+IS_Data!A1234</f>
        <v>0</v>
      </c>
      <c r="D1234">
        <f ca="1">SUM(OFFSET(IS_Data!D1234,0,(-2018+'Summary P&amp;L'!$D$6)*12+'Summary P&amp;L'!$D$1-1):OFFSET(IS_Data!D1234,0,(-2018+'Summary P&amp;L'!$D$6)*12+'Summary P&amp;L'!$D$2-1))</f>
        <v>0</v>
      </c>
      <c r="E1234">
        <f ca="1">SUM(OFFSET(IS_Data!D1234,0,(-2018+'Summary P&amp;L'!$D$6-1)*12+'Summary P&amp;L'!$D$1-1):OFFSET(IS_Data!D1234,0,(-2018+'Summary P&amp;L'!$D$6-1)*12+'Summary P&amp;L'!$D$2-1))</f>
        <v>0</v>
      </c>
      <c r="F1234" s="91" t="str">
        <f>IFERROR(IF(VLOOKUP(IS_Data!B1234,'Summary P&amp;L'!$Q$9:$S$15,3,FALSE)="Yes",IS_Data!B1234,"No"),"No")</f>
        <v>No</v>
      </c>
    </row>
    <row r="1235" spans="1:6" x14ac:dyDescent="0.5">
      <c r="A1235">
        <f>+IS_Data!C1235</f>
        <v>0</v>
      </c>
      <c r="B1235" s="91" t="str">
        <f>IF(F1235="No","",IF('Summary P&amp;L'!$F$4="Libs Rollup","Libs Rollup",F1235))</f>
        <v/>
      </c>
      <c r="C1235">
        <f>+IS_Data!A1235</f>
        <v>0</v>
      </c>
      <c r="D1235">
        <f ca="1">SUM(OFFSET(IS_Data!D1235,0,(-2018+'Summary P&amp;L'!$D$6)*12+'Summary P&amp;L'!$D$1-1):OFFSET(IS_Data!D1235,0,(-2018+'Summary P&amp;L'!$D$6)*12+'Summary P&amp;L'!$D$2-1))</f>
        <v>0</v>
      </c>
      <c r="E1235">
        <f ca="1">SUM(OFFSET(IS_Data!D1235,0,(-2018+'Summary P&amp;L'!$D$6-1)*12+'Summary P&amp;L'!$D$1-1):OFFSET(IS_Data!D1235,0,(-2018+'Summary P&amp;L'!$D$6-1)*12+'Summary P&amp;L'!$D$2-1))</f>
        <v>0</v>
      </c>
      <c r="F1235" s="91" t="str">
        <f>IFERROR(IF(VLOOKUP(IS_Data!B1235,'Summary P&amp;L'!$Q$9:$S$15,3,FALSE)="Yes",IS_Data!B1235,"No"),"No")</f>
        <v>No</v>
      </c>
    </row>
    <row r="1236" spans="1:6" x14ac:dyDescent="0.5">
      <c r="A1236">
        <f>+IS_Data!C1236</f>
        <v>0</v>
      </c>
      <c r="B1236" s="91" t="str">
        <f>IF(F1236="No","",IF('Summary P&amp;L'!$F$4="Libs Rollup","Libs Rollup",F1236))</f>
        <v/>
      </c>
      <c r="C1236">
        <f>+IS_Data!A1236</f>
        <v>0</v>
      </c>
      <c r="D1236">
        <f ca="1">SUM(OFFSET(IS_Data!D1236,0,(-2018+'Summary P&amp;L'!$D$6)*12+'Summary P&amp;L'!$D$1-1):OFFSET(IS_Data!D1236,0,(-2018+'Summary P&amp;L'!$D$6)*12+'Summary P&amp;L'!$D$2-1))</f>
        <v>0</v>
      </c>
      <c r="E1236">
        <f ca="1">SUM(OFFSET(IS_Data!D1236,0,(-2018+'Summary P&amp;L'!$D$6-1)*12+'Summary P&amp;L'!$D$1-1):OFFSET(IS_Data!D1236,0,(-2018+'Summary P&amp;L'!$D$6-1)*12+'Summary P&amp;L'!$D$2-1))</f>
        <v>0</v>
      </c>
      <c r="F1236" s="91" t="str">
        <f>IFERROR(IF(VLOOKUP(IS_Data!B1236,'Summary P&amp;L'!$Q$9:$S$15,3,FALSE)="Yes",IS_Data!B1236,"No"),"No")</f>
        <v>No</v>
      </c>
    </row>
    <row r="1237" spans="1:6" x14ac:dyDescent="0.5">
      <c r="A1237">
        <f>+IS_Data!C1237</f>
        <v>0</v>
      </c>
      <c r="B1237" s="91" t="str">
        <f>IF(F1237="No","",IF('Summary P&amp;L'!$F$4="Libs Rollup","Libs Rollup",F1237))</f>
        <v/>
      </c>
      <c r="C1237">
        <f>+IS_Data!A1237</f>
        <v>0</v>
      </c>
      <c r="D1237">
        <f ca="1">SUM(OFFSET(IS_Data!D1237,0,(-2018+'Summary P&amp;L'!$D$6)*12+'Summary P&amp;L'!$D$1-1):OFFSET(IS_Data!D1237,0,(-2018+'Summary P&amp;L'!$D$6)*12+'Summary P&amp;L'!$D$2-1))</f>
        <v>0</v>
      </c>
      <c r="E1237">
        <f ca="1">SUM(OFFSET(IS_Data!D1237,0,(-2018+'Summary P&amp;L'!$D$6-1)*12+'Summary P&amp;L'!$D$1-1):OFFSET(IS_Data!D1237,0,(-2018+'Summary P&amp;L'!$D$6-1)*12+'Summary P&amp;L'!$D$2-1))</f>
        <v>0</v>
      </c>
      <c r="F1237" s="91" t="str">
        <f>IFERROR(IF(VLOOKUP(IS_Data!B1237,'Summary P&amp;L'!$Q$9:$S$15,3,FALSE)="Yes",IS_Data!B1237,"No"),"No")</f>
        <v>No</v>
      </c>
    </row>
    <row r="1238" spans="1:6" x14ac:dyDescent="0.5">
      <c r="A1238">
        <f>+IS_Data!C1238</f>
        <v>0</v>
      </c>
      <c r="B1238" s="91" t="str">
        <f>IF(F1238="No","",IF('Summary P&amp;L'!$F$4="Libs Rollup","Libs Rollup",F1238))</f>
        <v/>
      </c>
      <c r="C1238">
        <f>+IS_Data!A1238</f>
        <v>0</v>
      </c>
      <c r="D1238">
        <f ca="1">SUM(OFFSET(IS_Data!D1238,0,(-2018+'Summary P&amp;L'!$D$6)*12+'Summary P&amp;L'!$D$1-1):OFFSET(IS_Data!D1238,0,(-2018+'Summary P&amp;L'!$D$6)*12+'Summary P&amp;L'!$D$2-1))</f>
        <v>0</v>
      </c>
      <c r="E1238">
        <f ca="1">SUM(OFFSET(IS_Data!D1238,0,(-2018+'Summary P&amp;L'!$D$6-1)*12+'Summary P&amp;L'!$D$1-1):OFFSET(IS_Data!D1238,0,(-2018+'Summary P&amp;L'!$D$6-1)*12+'Summary P&amp;L'!$D$2-1))</f>
        <v>0</v>
      </c>
      <c r="F1238" s="91" t="str">
        <f>IFERROR(IF(VLOOKUP(IS_Data!B1238,'Summary P&amp;L'!$Q$9:$S$15,3,FALSE)="Yes",IS_Data!B1238,"No"),"No")</f>
        <v>No</v>
      </c>
    </row>
    <row r="1239" spans="1:6" x14ac:dyDescent="0.5">
      <c r="A1239">
        <f>+IS_Data!C1239</f>
        <v>0</v>
      </c>
      <c r="B1239" s="91" t="str">
        <f>IF(F1239="No","",IF('Summary P&amp;L'!$F$4="Libs Rollup","Libs Rollup",F1239))</f>
        <v/>
      </c>
      <c r="C1239">
        <f>+IS_Data!A1239</f>
        <v>0</v>
      </c>
      <c r="D1239">
        <f ca="1">SUM(OFFSET(IS_Data!D1239,0,(-2018+'Summary P&amp;L'!$D$6)*12+'Summary P&amp;L'!$D$1-1):OFFSET(IS_Data!D1239,0,(-2018+'Summary P&amp;L'!$D$6)*12+'Summary P&amp;L'!$D$2-1))</f>
        <v>0</v>
      </c>
      <c r="E1239">
        <f ca="1">SUM(OFFSET(IS_Data!D1239,0,(-2018+'Summary P&amp;L'!$D$6-1)*12+'Summary P&amp;L'!$D$1-1):OFFSET(IS_Data!D1239,0,(-2018+'Summary P&amp;L'!$D$6-1)*12+'Summary P&amp;L'!$D$2-1))</f>
        <v>0</v>
      </c>
      <c r="F1239" s="91" t="str">
        <f>IFERROR(IF(VLOOKUP(IS_Data!B1239,'Summary P&amp;L'!$Q$9:$S$15,3,FALSE)="Yes",IS_Data!B1239,"No"),"No")</f>
        <v>No</v>
      </c>
    </row>
    <row r="1240" spans="1:6" x14ac:dyDescent="0.5">
      <c r="A1240">
        <f>+IS_Data!C1240</f>
        <v>0</v>
      </c>
      <c r="B1240" s="91" t="str">
        <f>IF(F1240="No","",IF('Summary P&amp;L'!$F$4="Libs Rollup","Libs Rollup",F1240))</f>
        <v/>
      </c>
      <c r="C1240">
        <f>+IS_Data!A1240</f>
        <v>0</v>
      </c>
      <c r="D1240">
        <f ca="1">SUM(OFFSET(IS_Data!D1240,0,(-2018+'Summary P&amp;L'!$D$6)*12+'Summary P&amp;L'!$D$1-1):OFFSET(IS_Data!D1240,0,(-2018+'Summary P&amp;L'!$D$6)*12+'Summary P&amp;L'!$D$2-1))</f>
        <v>0</v>
      </c>
      <c r="E1240">
        <f ca="1">SUM(OFFSET(IS_Data!D1240,0,(-2018+'Summary P&amp;L'!$D$6-1)*12+'Summary P&amp;L'!$D$1-1):OFFSET(IS_Data!D1240,0,(-2018+'Summary P&amp;L'!$D$6-1)*12+'Summary P&amp;L'!$D$2-1))</f>
        <v>0</v>
      </c>
      <c r="F1240" s="91" t="str">
        <f>IFERROR(IF(VLOOKUP(IS_Data!B1240,'Summary P&amp;L'!$Q$9:$S$15,3,FALSE)="Yes",IS_Data!B1240,"No"),"No")</f>
        <v>No</v>
      </c>
    </row>
    <row r="1241" spans="1:6" x14ac:dyDescent="0.5">
      <c r="A1241">
        <f>+IS_Data!C1241</f>
        <v>0</v>
      </c>
      <c r="B1241" s="91" t="str">
        <f>IF(F1241="No","",IF('Summary P&amp;L'!$F$4="Libs Rollup","Libs Rollup",F1241))</f>
        <v/>
      </c>
      <c r="C1241">
        <f>+IS_Data!A1241</f>
        <v>0</v>
      </c>
      <c r="D1241">
        <f ca="1">SUM(OFFSET(IS_Data!D1241,0,(-2018+'Summary P&amp;L'!$D$6)*12+'Summary P&amp;L'!$D$1-1):OFFSET(IS_Data!D1241,0,(-2018+'Summary P&amp;L'!$D$6)*12+'Summary P&amp;L'!$D$2-1))</f>
        <v>0</v>
      </c>
      <c r="E1241">
        <f ca="1">SUM(OFFSET(IS_Data!D1241,0,(-2018+'Summary P&amp;L'!$D$6-1)*12+'Summary P&amp;L'!$D$1-1):OFFSET(IS_Data!D1241,0,(-2018+'Summary P&amp;L'!$D$6-1)*12+'Summary P&amp;L'!$D$2-1))</f>
        <v>0</v>
      </c>
      <c r="F1241" s="91" t="str">
        <f>IFERROR(IF(VLOOKUP(IS_Data!B1241,'Summary P&amp;L'!$Q$9:$S$15,3,FALSE)="Yes",IS_Data!B1241,"No"),"No")</f>
        <v>No</v>
      </c>
    </row>
    <row r="1242" spans="1:6" x14ac:dyDescent="0.5">
      <c r="A1242">
        <f>+IS_Data!C1242</f>
        <v>0</v>
      </c>
      <c r="B1242" s="91" t="str">
        <f>IF(F1242="No","",IF('Summary P&amp;L'!$F$4="Libs Rollup","Libs Rollup",F1242))</f>
        <v/>
      </c>
      <c r="C1242">
        <f>+IS_Data!A1242</f>
        <v>0</v>
      </c>
      <c r="D1242">
        <f ca="1">SUM(OFFSET(IS_Data!D1242,0,(-2018+'Summary P&amp;L'!$D$6)*12+'Summary P&amp;L'!$D$1-1):OFFSET(IS_Data!D1242,0,(-2018+'Summary P&amp;L'!$D$6)*12+'Summary P&amp;L'!$D$2-1))</f>
        <v>0</v>
      </c>
      <c r="E1242">
        <f ca="1">SUM(OFFSET(IS_Data!D1242,0,(-2018+'Summary P&amp;L'!$D$6-1)*12+'Summary P&amp;L'!$D$1-1):OFFSET(IS_Data!D1242,0,(-2018+'Summary P&amp;L'!$D$6-1)*12+'Summary P&amp;L'!$D$2-1))</f>
        <v>0</v>
      </c>
      <c r="F1242" s="91" t="str">
        <f>IFERROR(IF(VLOOKUP(IS_Data!B1242,'Summary P&amp;L'!$Q$9:$S$15,3,FALSE)="Yes",IS_Data!B1242,"No"),"No")</f>
        <v>No</v>
      </c>
    </row>
    <row r="1243" spans="1:6" x14ac:dyDescent="0.5">
      <c r="A1243">
        <f>+IS_Data!C1243</f>
        <v>0</v>
      </c>
      <c r="B1243" s="91" t="str">
        <f>IF(F1243="No","",IF('Summary P&amp;L'!$F$4="Libs Rollup","Libs Rollup",F1243))</f>
        <v/>
      </c>
      <c r="C1243">
        <f>+IS_Data!A1243</f>
        <v>0</v>
      </c>
      <c r="D1243">
        <f ca="1">SUM(OFFSET(IS_Data!D1243,0,(-2018+'Summary P&amp;L'!$D$6)*12+'Summary P&amp;L'!$D$1-1):OFFSET(IS_Data!D1243,0,(-2018+'Summary P&amp;L'!$D$6)*12+'Summary P&amp;L'!$D$2-1))</f>
        <v>0</v>
      </c>
      <c r="E1243">
        <f ca="1">SUM(OFFSET(IS_Data!D1243,0,(-2018+'Summary P&amp;L'!$D$6-1)*12+'Summary P&amp;L'!$D$1-1):OFFSET(IS_Data!D1243,0,(-2018+'Summary P&amp;L'!$D$6-1)*12+'Summary P&amp;L'!$D$2-1))</f>
        <v>0</v>
      </c>
      <c r="F1243" s="91" t="str">
        <f>IFERROR(IF(VLOOKUP(IS_Data!B1243,'Summary P&amp;L'!$Q$9:$S$15,3,FALSE)="Yes",IS_Data!B1243,"No"),"No")</f>
        <v>No</v>
      </c>
    </row>
    <row r="1244" spans="1:6" x14ac:dyDescent="0.5">
      <c r="A1244">
        <f>+IS_Data!C1244</f>
        <v>0</v>
      </c>
      <c r="B1244" s="91" t="str">
        <f>IF(F1244="No","",IF('Summary P&amp;L'!$F$4="Libs Rollup","Libs Rollup",F1244))</f>
        <v/>
      </c>
      <c r="C1244">
        <f>+IS_Data!A1244</f>
        <v>0</v>
      </c>
      <c r="D1244">
        <f ca="1">SUM(OFFSET(IS_Data!D1244,0,(-2018+'Summary P&amp;L'!$D$6)*12+'Summary P&amp;L'!$D$1-1):OFFSET(IS_Data!D1244,0,(-2018+'Summary P&amp;L'!$D$6)*12+'Summary P&amp;L'!$D$2-1))</f>
        <v>0</v>
      </c>
      <c r="E1244">
        <f ca="1">SUM(OFFSET(IS_Data!D1244,0,(-2018+'Summary P&amp;L'!$D$6-1)*12+'Summary P&amp;L'!$D$1-1):OFFSET(IS_Data!D1244,0,(-2018+'Summary P&amp;L'!$D$6-1)*12+'Summary P&amp;L'!$D$2-1))</f>
        <v>0</v>
      </c>
      <c r="F1244" s="91" t="str">
        <f>IFERROR(IF(VLOOKUP(IS_Data!B1244,'Summary P&amp;L'!$Q$9:$S$15,3,FALSE)="Yes",IS_Data!B1244,"No"),"No")</f>
        <v>No</v>
      </c>
    </row>
    <row r="1245" spans="1:6" x14ac:dyDescent="0.5">
      <c r="A1245">
        <f>+IS_Data!C1245</f>
        <v>0</v>
      </c>
      <c r="B1245" s="91" t="str">
        <f>IF(F1245="No","",IF('Summary P&amp;L'!$F$4="Libs Rollup","Libs Rollup",F1245))</f>
        <v/>
      </c>
      <c r="C1245">
        <f>+IS_Data!A1245</f>
        <v>0</v>
      </c>
      <c r="D1245">
        <f ca="1">SUM(OFFSET(IS_Data!D1245,0,(-2018+'Summary P&amp;L'!$D$6)*12+'Summary P&amp;L'!$D$1-1):OFFSET(IS_Data!D1245,0,(-2018+'Summary P&amp;L'!$D$6)*12+'Summary P&amp;L'!$D$2-1))</f>
        <v>0</v>
      </c>
      <c r="E1245">
        <f ca="1">SUM(OFFSET(IS_Data!D1245,0,(-2018+'Summary P&amp;L'!$D$6-1)*12+'Summary P&amp;L'!$D$1-1):OFFSET(IS_Data!D1245,0,(-2018+'Summary P&amp;L'!$D$6-1)*12+'Summary P&amp;L'!$D$2-1))</f>
        <v>0</v>
      </c>
      <c r="F1245" s="91" t="str">
        <f>IFERROR(IF(VLOOKUP(IS_Data!B1245,'Summary P&amp;L'!$Q$9:$S$15,3,FALSE)="Yes",IS_Data!B1245,"No"),"No")</f>
        <v>No</v>
      </c>
    </row>
    <row r="1246" spans="1:6" x14ac:dyDescent="0.5">
      <c r="A1246">
        <f>+IS_Data!C1246</f>
        <v>0</v>
      </c>
      <c r="B1246" s="91" t="str">
        <f>IF(F1246="No","",IF('Summary P&amp;L'!$F$4="Libs Rollup","Libs Rollup",F1246))</f>
        <v/>
      </c>
      <c r="C1246">
        <f>+IS_Data!A1246</f>
        <v>0</v>
      </c>
      <c r="D1246">
        <f ca="1">SUM(OFFSET(IS_Data!D1246,0,(-2018+'Summary P&amp;L'!$D$6)*12+'Summary P&amp;L'!$D$1-1):OFFSET(IS_Data!D1246,0,(-2018+'Summary P&amp;L'!$D$6)*12+'Summary P&amp;L'!$D$2-1))</f>
        <v>0</v>
      </c>
      <c r="E1246">
        <f ca="1">SUM(OFFSET(IS_Data!D1246,0,(-2018+'Summary P&amp;L'!$D$6-1)*12+'Summary P&amp;L'!$D$1-1):OFFSET(IS_Data!D1246,0,(-2018+'Summary P&amp;L'!$D$6-1)*12+'Summary P&amp;L'!$D$2-1))</f>
        <v>0</v>
      </c>
      <c r="F1246" s="91" t="str">
        <f>IFERROR(IF(VLOOKUP(IS_Data!B1246,'Summary P&amp;L'!$Q$9:$S$15,3,FALSE)="Yes",IS_Data!B1246,"No"),"No")</f>
        <v>No</v>
      </c>
    </row>
    <row r="1247" spans="1:6" x14ac:dyDescent="0.5">
      <c r="A1247">
        <f>+IS_Data!C1247</f>
        <v>0</v>
      </c>
      <c r="B1247" s="91" t="str">
        <f>IF(F1247="No","",IF('Summary P&amp;L'!$F$4="Libs Rollup","Libs Rollup",F1247))</f>
        <v/>
      </c>
      <c r="C1247">
        <f>+IS_Data!A1247</f>
        <v>0</v>
      </c>
      <c r="D1247">
        <f ca="1">SUM(OFFSET(IS_Data!D1247,0,(-2018+'Summary P&amp;L'!$D$6)*12+'Summary P&amp;L'!$D$1-1):OFFSET(IS_Data!D1247,0,(-2018+'Summary P&amp;L'!$D$6)*12+'Summary P&amp;L'!$D$2-1))</f>
        <v>0</v>
      </c>
      <c r="E1247">
        <f ca="1">SUM(OFFSET(IS_Data!D1247,0,(-2018+'Summary P&amp;L'!$D$6-1)*12+'Summary P&amp;L'!$D$1-1):OFFSET(IS_Data!D1247,0,(-2018+'Summary P&amp;L'!$D$6-1)*12+'Summary P&amp;L'!$D$2-1))</f>
        <v>0</v>
      </c>
      <c r="F1247" s="91" t="str">
        <f>IFERROR(IF(VLOOKUP(IS_Data!B1247,'Summary P&amp;L'!$Q$9:$S$15,3,FALSE)="Yes",IS_Data!B1247,"No"),"No")</f>
        <v>No</v>
      </c>
    </row>
    <row r="1248" spans="1:6" x14ac:dyDescent="0.5">
      <c r="A1248">
        <f>+IS_Data!C1248</f>
        <v>0</v>
      </c>
      <c r="B1248" s="91" t="str">
        <f>IF(F1248="No","",IF('Summary P&amp;L'!$F$4="Libs Rollup","Libs Rollup",F1248))</f>
        <v/>
      </c>
      <c r="C1248">
        <f>+IS_Data!A1248</f>
        <v>0</v>
      </c>
      <c r="D1248">
        <f ca="1">SUM(OFFSET(IS_Data!D1248,0,(-2018+'Summary P&amp;L'!$D$6)*12+'Summary P&amp;L'!$D$1-1):OFFSET(IS_Data!D1248,0,(-2018+'Summary P&amp;L'!$D$6)*12+'Summary P&amp;L'!$D$2-1))</f>
        <v>0</v>
      </c>
      <c r="E1248">
        <f ca="1">SUM(OFFSET(IS_Data!D1248,0,(-2018+'Summary P&amp;L'!$D$6-1)*12+'Summary P&amp;L'!$D$1-1):OFFSET(IS_Data!D1248,0,(-2018+'Summary P&amp;L'!$D$6-1)*12+'Summary P&amp;L'!$D$2-1))</f>
        <v>0</v>
      </c>
      <c r="F1248" s="91" t="str">
        <f>IFERROR(IF(VLOOKUP(IS_Data!B1248,'Summary P&amp;L'!$Q$9:$S$15,3,FALSE)="Yes",IS_Data!B1248,"No"),"No")</f>
        <v>No</v>
      </c>
    </row>
    <row r="1249" spans="1:6" x14ac:dyDescent="0.5">
      <c r="A1249">
        <f>+IS_Data!C1249</f>
        <v>0</v>
      </c>
      <c r="B1249" s="91" t="str">
        <f>IF(F1249="No","",IF('Summary P&amp;L'!$F$4="Libs Rollup","Libs Rollup",F1249))</f>
        <v/>
      </c>
      <c r="C1249">
        <f>+IS_Data!A1249</f>
        <v>0</v>
      </c>
      <c r="D1249">
        <f ca="1">SUM(OFFSET(IS_Data!D1249,0,(-2018+'Summary P&amp;L'!$D$6)*12+'Summary P&amp;L'!$D$1-1):OFFSET(IS_Data!D1249,0,(-2018+'Summary P&amp;L'!$D$6)*12+'Summary P&amp;L'!$D$2-1))</f>
        <v>0</v>
      </c>
      <c r="E1249">
        <f ca="1">SUM(OFFSET(IS_Data!D1249,0,(-2018+'Summary P&amp;L'!$D$6-1)*12+'Summary P&amp;L'!$D$1-1):OFFSET(IS_Data!D1249,0,(-2018+'Summary P&amp;L'!$D$6-1)*12+'Summary P&amp;L'!$D$2-1))</f>
        <v>0</v>
      </c>
      <c r="F1249" s="91" t="str">
        <f>IFERROR(IF(VLOOKUP(IS_Data!B1249,'Summary P&amp;L'!$Q$9:$S$15,3,FALSE)="Yes",IS_Data!B1249,"No"),"No")</f>
        <v>No</v>
      </c>
    </row>
    <row r="1250" spans="1:6" x14ac:dyDescent="0.5">
      <c r="A1250">
        <f>+IS_Data!C1250</f>
        <v>0</v>
      </c>
      <c r="B1250" s="91" t="str">
        <f>IF(F1250="No","",IF('Summary P&amp;L'!$F$4="Libs Rollup","Libs Rollup",F1250))</f>
        <v/>
      </c>
      <c r="C1250">
        <f>+IS_Data!A1250</f>
        <v>0</v>
      </c>
      <c r="D1250">
        <f ca="1">SUM(OFFSET(IS_Data!D1250,0,(-2018+'Summary P&amp;L'!$D$6)*12+'Summary P&amp;L'!$D$1-1):OFFSET(IS_Data!D1250,0,(-2018+'Summary P&amp;L'!$D$6)*12+'Summary P&amp;L'!$D$2-1))</f>
        <v>0</v>
      </c>
      <c r="E1250">
        <f ca="1">SUM(OFFSET(IS_Data!D1250,0,(-2018+'Summary P&amp;L'!$D$6-1)*12+'Summary P&amp;L'!$D$1-1):OFFSET(IS_Data!D1250,0,(-2018+'Summary P&amp;L'!$D$6-1)*12+'Summary P&amp;L'!$D$2-1))</f>
        <v>0</v>
      </c>
      <c r="F1250" s="91" t="str">
        <f>IFERROR(IF(VLOOKUP(IS_Data!B1250,'Summary P&amp;L'!$Q$9:$S$15,3,FALSE)="Yes",IS_Data!B1250,"No"),"No")</f>
        <v>No</v>
      </c>
    </row>
    <row r="1251" spans="1:6" x14ac:dyDescent="0.5">
      <c r="A1251">
        <f>+IS_Data!C1251</f>
        <v>0</v>
      </c>
      <c r="B1251" s="91" t="str">
        <f>IF(F1251="No","",IF('Summary P&amp;L'!$F$4="Libs Rollup","Libs Rollup",F1251))</f>
        <v/>
      </c>
      <c r="C1251">
        <f>+IS_Data!A1251</f>
        <v>0</v>
      </c>
      <c r="D1251">
        <f ca="1">SUM(OFFSET(IS_Data!D1251,0,(-2018+'Summary P&amp;L'!$D$6)*12+'Summary P&amp;L'!$D$1-1):OFFSET(IS_Data!D1251,0,(-2018+'Summary P&amp;L'!$D$6)*12+'Summary P&amp;L'!$D$2-1))</f>
        <v>0</v>
      </c>
      <c r="E1251">
        <f ca="1">SUM(OFFSET(IS_Data!D1251,0,(-2018+'Summary P&amp;L'!$D$6-1)*12+'Summary P&amp;L'!$D$1-1):OFFSET(IS_Data!D1251,0,(-2018+'Summary P&amp;L'!$D$6-1)*12+'Summary P&amp;L'!$D$2-1))</f>
        <v>0</v>
      </c>
      <c r="F1251" s="91" t="str">
        <f>IFERROR(IF(VLOOKUP(IS_Data!B1251,'Summary P&amp;L'!$Q$9:$S$15,3,FALSE)="Yes",IS_Data!B1251,"No"),"No")</f>
        <v>No</v>
      </c>
    </row>
    <row r="1252" spans="1:6" x14ac:dyDescent="0.5">
      <c r="A1252">
        <f>+IS_Data!C1252</f>
        <v>0</v>
      </c>
      <c r="B1252" s="91" t="str">
        <f>IF(F1252="No","",IF('Summary P&amp;L'!$F$4="Libs Rollup","Libs Rollup",F1252))</f>
        <v/>
      </c>
      <c r="C1252">
        <f>+IS_Data!A1252</f>
        <v>0</v>
      </c>
      <c r="D1252">
        <f ca="1">SUM(OFFSET(IS_Data!D1252,0,(-2018+'Summary P&amp;L'!$D$6)*12+'Summary P&amp;L'!$D$1-1):OFFSET(IS_Data!D1252,0,(-2018+'Summary P&amp;L'!$D$6)*12+'Summary P&amp;L'!$D$2-1))</f>
        <v>0</v>
      </c>
      <c r="E1252">
        <f ca="1">SUM(OFFSET(IS_Data!D1252,0,(-2018+'Summary P&amp;L'!$D$6-1)*12+'Summary P&amp;L'!$D$1-1):OFFSET(IS_Data!D1252,0,(-2018+'Summary P&amp;L'!$D$6-1)*12+'Summary P&amp;L'!$D$2-1))</f>
        <v>0</v>
      </c>
      <c r="F1252" s="91" t="str">
        <f>IFERROR(IF(VLOOKUP(IS_Data!B1252,'Summary P&amp;L'!$Q$9:$S$15,3,FALSE)="Yes",IS_Data!B1252,"No"),"No")</f>
        <v>No</v>
      </c>
    </row>
    <row r="1253" spans="1:6" x14ac:dyDescent="0.5">
      <c r="A1253">
        <f>+IS_Data!C1253</f>
        <v>0</v>
      </c>
      <c r="B1253" s="91" t="str">
        <f>IF(F1253="No","",IF('Summary P&amp;L'!$F$4="Libs Rollup","Libs Rollup",F1253))</f>
        <v/>
      </c>
      <c r="C1253">
        <f>+IS_Data!A1253</f>
        <v>0</v>
      </c>
      <c r="D1253">
        <f ca="1">SUM(OFFSET(IS_Data!D1253,0,(-2018+'Summary P&amp;L'!$D$6)*12+'Summary P&amp;L'!$D$1-1):OFFSET(IS_Data!D1253,0,(-2018+'Summary P&amp;L'!$D$6)*12+'Summary P&amp;L'!$D$2-1))</f>
        <v>0</v>
      </c>
      <c r="E1253">
        <f ca="1">SUM(OFFSET(IS_Data!D1253,0,(-2018+'Summary P&amp;L'!$D$6-1)*12+'Summary P&amp;L'!$D$1-1):OFFSET(IS_Data!D1253,0,(-2018+'Summary P&amp;L'!$D$6-1)*12+'Summary P&amp;L'!$D$2-1))</f>
        <v>0</v>
      </c>
      <c r="F1253" s="91" t="str">
        <f>IFERROR(IF(VLOOKUP(IS_Data!B1253,'Summary P&amp;L'!$Q$9:$S$15,3,FALSE)="Yes",IS_Data!B1253,"No"),"No")</f>
        <v>No</v>
      </c>
    </row>
    <row r="1254" spans="1:6" x14ac:dyDescent="0.5">
      <c r="A1254">
        <f>+IS_Data!C1254</f>
        <v>0</v>
      </c>
      <c r="B1254" s="91" t="str">
        <f>IF(F1254="No","",IF('Summary P&amp;L'!$F$4="Libs Rollup","Libs Rollup",F1254))</f>
        <v/>
      </c>
      <c r="C1254">
        <f>+IS_Data!A1254</f>
        <v>0</v>
      </c>
      <c r="D1254">
        <f ca="1">SUM(OFFSET(IS_Data!D1254,0,(-2018+'Summary P&amp;L'!$D$6)*12+'Summary P&amp;L'!$D$1-1):OFFSET(IS_Data!D1254,0,(-2018+'Summary P&amp;L'!$D$6)*12+'Summary P&amp;L'!$D$2-1))</f>
        <v>0</v>
      </c>
      <c r="E1254">
        <f ca="1">SUM(OFFSET(IS_Data!D1254,0,(-2018+'Summary P&amp;L'!$D$6-1)*12+'Summary P&amp;L'!$D$1-1):OFFSET(IS_Data!D1254,0,(-2018+'Summary P&amp;L'!$D$6-1)*12+'Summary P&amp;L'!$D$2-1))</f>
        <v>0</v>
      </c>
      <c r="F1254" s="91" t="str">
        <f>IFERROR(IF(VLOOKUP(IS_Data!B1254,'Summary P&amp;L'!$Q$9:$S$15,3,FALSE)="Yes",IS_Data!B1254,"No"),"No")</f>
        <v>No</v>
      </c>
    </row>
    <row r="1255" spans="1:6" x14ac:dyDescent="0.5">
      <c r="A1255">
        <f>+IS_Data!C1255</f>
        <v>0</v>
      </c>
      <c r="B1255" s="91" t="str">
        <f>IF(F1255="No","",IF('Summary P&amp;L'!$F$4="Libs Rollup","Libs Rollup",F1255))</f>
        <v/>
      </c>
      <c r="C1255">
        <f>+IS_Data!A1255</f>
        <v>0</v>
      </c>
      <c r="D1255">
        <f ca="1">SUM(OFFSET(IS_Data!D1255,0,(-2018+'Summary P&amp;L'!$D$6)*12+'Summary P&amp;L'!$D$1-1):OFFSET(IS_Data!D1255,0,(-2018+'Summary P&amp;L'!$D$6)*12+'Summary P&amp;L'!$D$2-1))</f>
        <v>0</v>
      </c>
      <c r="E1255">
        <f ca="1">SUM(OFFSET(IS_Data!D1255,0,(-2018+'Summary P&amp;L'!$D$6-1)*12+'Summary P&amp;L'!$D$1-1):OFFSET(IS_Data!D1255,0,(-2018+'Summary P&amp;L'!$D$6-1)*12+'Summary P&amp;L'!$D$2-1))</f>
        <v>0</v>
      </c>
      <c r="F1255" s="91" t="str">
        <f>IFERROR(IF(VLOOKUP(IS_Data!B1255,'Summary P&amp;L'!$Q$9:$S$15,3,FALSE)="Yes",IS_Data!B1255,"No"),"No")</f>
        <v>No</v>
      </c>
    </row>
    <row r="1256" spans="1:6" x14ac:dyDescent="0.5">
      <c r="A1256">
        <f>+IS_Data!C1256</f>
        <v>0</v>
      </c>
      <c r="B1256" s="91" t="str">
        <f>IF(F1256="No","",IF('Summary P&amp;L'!$F$4="Libs Rollup","Libs Rollup",F1256))</f>
        <v/>
      </c>
      <c r="C1256">
        <f>+IS_Data!A1256</f>
        <v>0</v>
      </c>
      <c r="D1256">
        <f ca="1">SUM(OFFSET(IS_Data!D1256,0,(-2018+'Summary P&amp;L'!$D$6)*12+'Summary P&amp;L'!$D$1-1):OFFSET(IS_Data!D1256,0,(-2018+'Summary P&amp;L'!$D$6)*12+'Summary P&amp;L'!$D$2-1))</f>
        <v>0</v>
      </c>
      <c r="E1256">
        <f ca="1">SUM(OFFSET(IS_Data!D1256,0,(-2018+'Summary P&amp;L'!$D$6-1)*12+'Summary P&amp;L'!$D$1-1):OFFSET(IS_Data!D1256,0,(-2018+'Summary P&amp;L'!$D$6-1)*12+'Summary P&amp;L'!$D$2-1))</f>
        <v>0</v>
      </c>
      <c r="F1256" s="91" t="str">
        <f>IFERROR(IF(VLOOKUP(IS_Data!B1256,'Summary P&amp;L'!$Q$9:$S$15,3,FALSE)="Yes",IS_Data!B1256,"No"),"No")</f>
        <v>No</v>
      </c>
    </row>
    <row r="1257" spans="1:6" x14ac:dyDescent="0.5">
      <c r="A1257">
        <f>+IS_Data!C1257</f>
        <v>0</v>
      </c>
      <c r="B1257" s="91" t="str">
        <f>IF(F1257="No","",IF('Summary P&amp;L'!$F$4="Libs Rollup","Libs Rollup",F1257))</f>
        <v/>
      </c>
      <c r="C1257">
        <f>+IS_Data!A1257</f>
        <v>0</v>
      </c>
      <c r="D1257">
        <f ca="1">SUM(OFFSET(IS_Data!D1257,0,(-2018+'Summary P&amp;L'!$D$6)*12+'Summary P&amp;L'!$D$1-1):OFFSET(IS_Data!D1257,0,(-2018+'Summary P&amp;L'!$D$6)*12+'Summary P&amp;L'!$D$2-1))</f>
        <v>0</v>
      </c>
      <c r="E1257">
        <f ca="1">SUM(OFFSET(IS_Data!D1257,0,(-2018+'Summary P&amp;L'!$D$6-1)*12+'Summary P&amp;L'!$D$1-1):OFFSET(IS_Data!D1257,0,(-2018+'Summary P&amp;L'!$D$6-1)*12+'Summary P&amp;L'!$D$2-1))</f>
        <v>0</v>
      </c>
      <c r="F1257" s="91" t="str">
        <f>IFERROR(IF(VLOOKUP(IS_Data!B1257,'Summary P&amp;L'!$Q$9:$S$15,3,FALSE)="Yes",IS_Data!B1257,"No"),"No")</f>
        <v>No</v>
      </c>
    </row>
    <row r="1258" spans="1:6" x14ac:dyDescent="0.5">
      <c r="A1258">
        <f>+IS_Data!C1258</f>
        <v>0</v>
      </c>
      <c r="B1258" s="91" t="str">
        <f>IF(F1258="No","",IF('Summary P&amp;L'!$F$4="Libs Rollup","Libs Rollup",F1258))</f>
        <v/>
      </c>
      <c r="C1258">
        <f>+IS_Data!A1258</f>
        <v>0</v>
      </c>
      <c r="D1258">
        <f ca="1">SUM(OFFSET(IS_Data!D1258,0,(-2018+'Summary P&amp;L'!$D$6)*12+'Summary P&amp;L'!$D$1-1):OFFSET(IS_Data!D1258,0,(-2018+'Summary P&amp;L'!$D$6)*12+'Summary P&amp;L'!$D$2-1))</f>
        <v>0</v>
      </c>
      <c r="E1258">
        <f ca="1">SUM(OFFSET(IS_Data!D1258,0,(-2018+'Summary P&amp;L'!$D$6-1)*12+'Summary P&amp;L'!$D$1-1):OFFSET(IS_Data!D1258,0,(-2018+'Summary P&amp;L'!$D$6-1)*12+'Summary P&amp;L'!$D$2-1))</f>
        <v>0</v>
      </c>
      <c r="F1258" s="91" t="str">
        <f>IFERROR(IF(VLOOKUP(IS_Data!B1258,'Summary P&amp;L'!$Q$9:$S$15,3,FALSE)="Yes",IS_Data!B1258,"No"),"No")</f>
        <v>No</v>
      </c>
    </row>
    <row r="1259" spans="1:6" x14ac:dyDescent="0.5">
      <c r="A1259">
        <f>+IS_Data!C1259</f>
        <v>0</v>
      </c>
      <c r="B1259" s="91" t="str">
        <f>IF(F1259="No","",IF('Summary P&amp;L'!$F$4="Libs Rollup","Libs Rollup",F1259))</f>
        <v/>
      </c>
      <c r="C1259">
        <f>+IS_Data!A1259</f>
        <v>0</v>
      </c>
      <c r="D1259">
        <f ca="1">SUM(OFFSET(IS_Data!D1259,0,(-2018+'Summary P&amp;L'!$D$6)*12+'Summary P&amp;L'!$D$1-1):OFFSET(IS_Data!D1259,0,(-2018+'Summary P&amp;L'!$D$6)*12+'Summary P&amp;L'!$D$2-1))</f>
        <v>0</v>
      </c>
      <c r="E1259">
        <f ca="1">SUM(OFFSET(IS_Data!D1259,0,(-2018+'Summary P&amp;L'!$D$6-1)*12+'Summary P&amp;L'!$D$1-1):OFFSET(IS_Data!D1259,0,(-2018+'Summary P&amp;L'!$D$6-1)*12+'Summary P&amp;L'!$D$2-1))</f>
        <v>0</v>
      </c>
      <c r="F1259" s="91" t="str">
        <f>IFERROR(IF(VLOOKUP(IS_Data!B1259,'Summary P&amp;L'!$Q$9:$S$15,3,FALSE)="Yes",IS_Data!B1259,"No"),"No")</f>
        <v>No</v>
      </c>
    </row>
    <row r="1260" spans="1:6" x14ac:dyDescent="0.5">
      <c r="A1260">
        <f>+IS_Data!C1260</f>
        <v>0</v>
      </c>
      <c r="B1260" s="91" t="str">
        <f>IF(F1260="No","",IF('Summary P&amp;L'!$F$4="Libs Rollup","Libs Rollup",F1260))</f>
        <v/>
      </c>
      <c r="C1260">
        <f>+IS_Data!A1260</f>
        <v>0</v>
      </c>
      <c r="D1260">
        <f ca="1">SUM(OFFSET(IS_Data!D1260,0,(-2018+'Summary P&amp;L'!$D$6)*12+'Summary P&amp;L'!$D$1-1):OFFSET(IS_Data!D1260,0,(-2018+'Summary P&amp;L'!$D$6)*12+'Summary P&amp;L'!$D$2-1))</f>
        <v>0</v>
      </c>
      <c r="E1260">
        <f ca="1">SUM(OFFSET(IS_Data!D1260,0,(-2018+'Summary P&amp;L'!$D$6-1)*12+'Summary P&amp;L'!$D$1-1):OFFSET(IS_Data!D1260,0,(-2018+'Summary P&amp;L'!$D$6-1)*12+'Summary P&amp;L'!$D$2-1))</f>
        <v>0</v>
      </c>
      <c r="F1260" s="91" t="str">
        <f>IFERROR(IF(VLOOKUP(IS_Data!B1260,'Summary P&amp;L'!$Q$9:$S$15,3,FALSE)="Yes",IS_Data!B1260,"No"),"No")</f>
        <v>No</v>
      </c>
    </row>
    <row r="1261" spans="1:6" x14ac:dyDescent="0.5">
      <c r="A1261">
        <f>+IS_Data!C1261</f>
        <v>0</v>
      </c>
      <c r="B1261" s="91" t="str">
        <f>IF(F1261="No","",IF('Summary P&amp;L'!$F$4="Libs Rollup","Libs Rollup",F1261))</f>
        <v/>
      </c>
      <c r="C1261">
        <f>+IS_Data!A1261</f>
        <v>0</v>
      </c>
      <c r="D1261">
        <f ca="1">SUM(OFFSET(IS_Data!D1261,0,(-2018+'Summary P&amp;L'!$D$6)*12+'Summary P&amp;L'!$D$1-1):OFFSET(IS_Data!D1261,0,(-2018+'Summary P&amp;L'!$D$6)*12+'Summary P&amp;L'!$D$2-1))</f>
        <v>0</v>
      </c>
      <c r="E1261">
        <f ca="1">SUM(OFFSET(IS_Data!D1261,0,(-2018+'Summary P&amp;L'!$D$6-1)*12+'Summary P&amp;L'!$D$1-1):OFFSET(IS_Data!D1261,0,(-2018+'Summary P&amp;L'!$D$6-1)*12+'Summary P&amp;L'!$D$2-1))</f>
        <v>0</v>
      </c>
      <c r="F1261" s="91" t="str">
        <f>IFERROR(IF(VLOOKUP(IS_Data!B1261,'Summary P&amp;L'!$Q$9:$S$15,3,FALSE)="Yes",IS_Data!B1261,"No"),"No")</f>
        <v>No</v>
      </c>
    </row>
    <row r="1262" spans="1:6" x14ac:dyDescent="0.5">
      <c r="A1262">
        <f>+IS_Data!C1262</f>
        <v>0</v>
      </c>
      <c r="B1262" s="91" t="str">
        <f>IF(F1262="No","",IF('Summary P&amp;L'!$F$4="Libs Rollup","Libs Rollup",F1262))</f>
        <v/>
      </c>
      <c r="C1262">
        <f>+IS_Data!A1262</f>
        <v>0</v>
      </c>
      <c r="D1262">
        <f ca="1">SUM(OFFSET(IS_Data!D1262,0,(-2018+'Summary P&amp;L'!$D$6)*12+'Summary P&amp;L'!$D$1-1):OFFSET(IS_Data!D1262,0,(-2018+'Summary P&amp;L'!$D$6)*12+'Summary P&amp;L'!$D$2-1))</f>
        <v>0</v>
      </c>
      <c r="E1262">
        <f ca="1">SUM(OFFSET(IS_Data!D1262,0,(-2018+'Summary P&amp;L'!$D$6-1)*12+'Summary P&amp;L'!$D$1-1):OFFSET(IS_Data!D1262,0,(-2018+'Summary P&amp;L'!$D$6-1)*12+'Summary P&amp;L'!$D$2-1))</f>
        <v>0</v>
      </c>
      <c r="F1262" s="91" t="str">
        <f>IFERROR(IF(VLOOKUP(IS_Data!B1262,'Summary P&amp;L'!$Q$9:$S$15,3,FALSE)="Yes",IS_Data!B1262,"No"),"No")</f>
        <v>No</v>
      </c>
    </row>
    <row r="1263" spans="1:6" x14ac:dyDescent="0.5">
      <c r="A1263">
        <f>+IS_Data!C1263</f>
        <v>0</v>
      </c>
      <c r="B1263" s="91" t="str">
        <f>IF(F1263="No","",IF('Summary P&amp;L'!$F$4="Libs Rollup","Libs Rollup",F1263))</f>
        <v/>
      </c>
      <c r="C1263">
        <f>+IS_Data!A1263</f>
        <v>0</v>
      </c>
      <c r="D1263">
        <f ca="1">SUM(OFFSET(IS_Data!D1263,0,(-2018+'Summary P&amp;L'!$D$6)*12+'Summary P&amp;L'!$D$1-1):OFFSET(IS_Data!D1263,0,(-2018+'Summary P&amp;L'!$D$6)*12+'Summary P&amp;L'!$D$2-1))</f>
        <v>0</v>
      </c>
      <c r="E1263">
        <f ca="1">SUM(OFFSET(IS_Data!D1263,0,(-2018+'Summary P&amp;L'!$D$6-1)*12+'Summary P&amp;L'!$D$1-1):OFFSET(IS_Data!D1263,0,(-2018+'Summary P&amp;L'!$D$6-1)*12+'Summary P&amp;L'!$D$2-1))</f>
        <v>0</v>
      </c>
      <c r="F1263" s="91" t="str">
        <f>IFERROR(IF(VLOOKUP(IS_Data!B1263,'Summary P&amp;L'!$Q$9:$S$15,3,FALSE)="Yes",IS_Data!B1263,"No"),"No")</f>
        <v>No</v>
      </c>
    </row>
    <row r="1264" spans="1:6" x14ac:dyDescent="0.5">
      <c r="A1264">
        <f>+IS_Data!C1264</f>
        <v>0</v>
      </c>
      <c r="B1264" s="91" t="str">
        <f>IF(F1264="No","",IF('Summary P&amp;L'!$F$4="Libs Rollup","Libs Rollup",F1264))</f>
        <v/>
      </c>
      <c r="C1264">
        <f>+IS_Data!A1264</f>
        <v>0</v>
      </c>
      <c r="D1264">
        <f ca="1">SUM(OFFSET(IS_Data!D1264,0,(-2018+'Summary P&amp;L'!$D$6)*12+'Summary P&amp;L'!$D$1-1):OFFSET(IS_Data!D1264,0,(-2018+'Summary P&amp;L'!$D$6)*12+'Summary P&amp;L'!$D$2-1))</f>
        <v>0</v>
      </c>
      <c r="E1264">
        <f ca="1">SUM(OFFSET(IS_Data!D1264,0,(-2018+'Summary P&amp;L'!$D$6-1)*12+'Summary P&amp;L'!$D$1-1):OFFSET(IS_Data!D1264,0,(-2018+'Summary P&amp;L'!$D$6-1)*12+'Summary P&amp;L'!$D$2-1))</f>
        <v>0</v>
      </c>
      <c r="F1264" s="91" t="str">
        <f>IFERROR(IF(VLOOKUP(IS_Data!B1264,'Summary P&amp;L'!$Q$9:$S$15,3,FALSE)="Yes",IS_Data!B1264,"No"),"No")</f>
        <v>No</v>
      </c>
    </row>
    <row r="1265" spans="1:6" x14ac:dyDescent="0.5">
      <c r="A1265">
        <f>+IS_Data!C1265</f>
        <v>0</v>
      </c>
      <c r="B1265" s="91" t="str">
        <f>IF(F1265="No","",IF('Summary P&amp;L'!$F$4="Libs Rollup","Libs Rollup",F1265))</f>
        <v/>
      </c>
      <c r="C1265">
        <f>+IS_Data!A1265</f>
        <v>0</v>
      </c>
      <c r="D1265">
        <f ca="1">SUM(OFFSET(IS_Data!D1265,0,(-2018+'Summary P&amp;L'!$D$6)*12+'Summary P&amp;L'!$D$1-1):OFFSET(IS_Data!D1265,0,(-2018+'Summary P&amp;L'!$D$6)*12+'Summary P&amp;L'!$D$2-1))</f>
        <v>0</v>
      </c>
      <c r="E1265">
        <f ca="1">SUM(OFFSET(IS_Data!D1265,0,(-2018+'Summary P&amp;L'!$D$6-1)*12+'Summary P&amp;L'!$D$1-1):OFFSET(IS_Data!D1265,0,(-2018+'Summary P&amp;L'!$D$6-1)*12+'Summary P&amp;L'!$D$2-1))</f>
        <v>0</v>
      </c>
      <c r="F1265" s="91" t="str">
        <f>IFERROR(IF(VLOOKUP(IS_Data!B1265,'Summary P&amp;L'!$Q$9:$S$15,3,FALSE)="Yes",IS_Data!B1265,"No"),"No")</f>
        <v>No</v>
      </c>
    </row>
    <row r="1266" spans="1:6" x14ac:dyDescent="0.5">
      <c r="A1266">
        <f>+IS_Data!C1266</f>
        <v>0</v>
      </c>
      <c r="B1266" s="91" t="str">
        <f>IF(F1266="No","",IF('Summary P&amp;L'!$F$4="Libs Rollup","Libs Rollup",F1266))</f>
        <v/>
      </c>
      <c r="C1266">
        <f>+IS_Data!A1266</f>
        <v>0</v>
      </c>
      <c r="D1266">
        <f ca="1">SUM(OFFSET(IS_Data!D1266,0,(-2018+'Summary P&amp;L'!$D$6)*12+'Summary P&amp;L'!$D$1-1):OFFSET(IS_Data!D1266,0,(-2018+'Summary P&amp;L'!$D$6)*12+'Summary P&amp;L'!$D$2-1))</f>
        <v>0</v>
      </c>
      <c r="E1266">
        <f ca="1">SUM(OFFSET(IS_Data!D1266,0,(-2018+'Summary P&amp;L'!$D$6-1)*12+'Summary P&amp;L'!$D$1-1):OFFSET(IS_Data!D1266,0,(-2018+'Summary P&amp;L'!$D$6-1)*12+'Summary P&amp;L'!$D$2-1))</f>
        <v>0</v>
      </c>
      <c r="F1266" s="91" t="str">
        <f>IFERROR(IF(VLOOKUP(IS_Data!B1266,'Summary P&amp;L'!$Q$9:$S$15,3,FALSE)="Yes",IS_Data!B1266,"No"),"No")</f>
        <v>No</v>
      </c>
    </row>
    <row r="1267" spans="1:6" x14ac:dyDescent="0.5">
      <c r="A1267">
        <f>+IS_Data!C1267</f>
        <v>0</v>
      </c>
      <c r="B1267" s="91" t="str">
        <f>IF(F1267="No","",IF('Summary P&amp;L'!$F$4="Libs Rollup","Libs Rollup",F1267))</f>
        <v/>
      </c>
      <c r="C1267">
        <f>+IS_Data!A1267</f>
        <v>0</v>
      </c>
      <c r="D1267">
        <f ca="1">SUM(OFFSET(IS_Data!D1267,0,(-2018+'Summary P&amp;L'!$D$6)*12+'Summary P&amp;L'!$D$1-1):OFFSET(IS_Data!D1267,0,(-2018+'Summary P&amp;L'!$D$6)*12+'Summary P&amp;L'!$D$2-1))</f>
        <v>0</v>
      </c>
      <c r="E1267">
        <f ca="1">SUM(OFFSET(IS_Data!D1267,0,(-2018+'Summary P&amp;L'!$D$6-1)*12+'Summary P&amp;L'!$D$1-1):OFFSET(IS_Data!D1267,0,(-2018+'Summary P&amp;L'!$D$6-1)*12+'Summary P&amp;L'!$D$2-1))</f>
        <v>0</v>
      </c>
      <c r="F1267" s="91" t="str">
        <f>IFERROR(IF(VLOOKUP(IS_Data!B1267,'Summary P&amp;L'!$Q$9:$S$15,3,FALSE)="Yes",IS_Data!B1267,"No"),"No")</f>
        <v>No</v>
      </c>
    </row>
    <row r="1268" spans="1:6" x14ac:dyDescent="0.5">
      <c r="A1268">
        <f>+IS_Data!C1268</f>
        <v>0</v>
      </c>
      <c r="B1268" s="91" t="str">
        <f>IF(F1268="No","",IF('Summary P&amp;L'!$F$4="Libs Rollup","Libs Rollup",F1268))</f>
        <v/>
      </c>
      <c r="C1268">
        <f>+IS_Data!A1268</f>
        <v>0</v>
      </c>
      <c r="D1268">
        <f ca="1">SUM(OFFSET(IS_Data!D1268,0,(-2018+'Summary P&amp;L'!$D$6)*12+'Summary P&amp;L'!$D$1-1):OFFSET(IS_Data!D1268,0,(-2018+'Summary P&amp;L'!$D$6)*12+'Summary P&amp;L'!$D$2-1))</f>
        <v>0</v>
      </c>
      <c r="E1268">
        <f ca="1">SUM(OFFSET(IS_Data!D1268,0,(-2018+'Summary P&amp;L'!$D$6-1)*12+'Summary P&amp;L'!$D$1-1):OFFSET(IS_Data!D1268,0,(-2018+'Summary P&amp;L'!$D$6-1)*12+'Summary P&amp;L'!$D$2-1))</f>
        <v>0</v>
      </c>
      <c r="F1268" s="91" t="str">
        <f>IFERROR(IF(VLOOKUP(IS_Data!B1268,'Summary P&amp;L'!$Q$9:$S$15,3,FALSE)="Yes",IS_Data!B1268,"No"),"No")</f>
        <v>No</v>
      </c>
    </row>
    <row r="1269" spans="1:6" x14ac:dyDescent="0.5">
      <c r="A1269">
        <f>+IS_Data!C1269</f>
        <v>0</v>
      </c>
      <c r="B1269" s="91" t="str">
        <f>IF(F1269="No","",IF('Summary P&amp;L'!$F$4="Libs Rollup","Libs Rollup",F1269))</f>
        <v/>
      </c>
      <c r="C1269">
        <f>+IS_Data!A1269</f>
        <v>0</v>
      </c>
      <c r="D1269">
        <f ca="1">SUM(OFFSET(IS_Data!D1269,0,(-2018+'Summary P&amp;L'!$D$6)*12+'Summary P&amp;L'!$D$1-1):OFFSET(IS_Data!D1269,0,(-2018+'Summary P&amp;L'!$D$6)*12+'Summary P&amp;L'!$D$2-1))</f>
        <v>0</v>
      </c>
      <c r="E1269">
        <f ca="1">SUM(OFFSET(IS_Data!D1269,0,(-2018+'Summary P&amp;L'!$D$6-1)*12+'Summary P&amp;L'!$D$1-1):OFFSET(IS_Data!D1269,0,(-2018+'Summary P&amp;L'!$D$6-1)*12+'Summary P&amp;L'!$D$2-1))</f>
        <v>0</v>
      </c>
      <c r="F1269" s="91" t="str">
        <f>IFERROR(IF(VLOOKUP(IS_Data!B1269,'Summary P&amp;L'!$Q$9:$S$15,3,FALSE)="Yes",IS_Data!B1269,"No"),"No")</f>
        <v>No</v>
      </c>
    </row>
    <row r="1270" spans="1:6" x14ac:dyDescent="0.5">
      <c r="A1270">
        <f>+IS_Data!C1270</f>
        <v>0</v>
      </c>
      <c r="B1270" s="91" t="str">
        <f>IF(F1270="No","",IF('Summary P&amp;L'!$F$4="Libs Rollup","Libs Rollup",F1270))</f>
        <v/>
      </c>
      <c r="C1270">
        <f>+IS_Data!A1270</f>
        <v>0</v>
      </c>
      <c r="D1270">
        <f ca="1">SUM(OFFSET(IS_Data!D1270,0,(-2018+'Summary P&amp;L'!$D$6)*12+'Summary P&amp;L'!$D$1-1):OFFSET(IS_Data!D1270,0,(-2018+'Summary P&amp;L'!$D$6)*12+'Summary P&amp;L'!$D$2-1))</f>
        <v>0</v>
      </c>
      <c r="E1270">
        <f ca="1">SUM(OFFSET(IS_Data!D1270,0,(-2018+'Summary P&amp;L'!$D$6-1)*12+'Summary P&amp;L'!$D$1-1):OFFSET(IS_Data!D1270,0,(-2018+'Summary P&amp;L'!$D$6-1)*12+'Summary P&amp;L'!$D$2-1))</f>
        <v>0</v>
      </c>
      <c r="F1270" s="91" t="str">
        <f>IFERROR(IF(VLOOKUP(IS_Data!B1270,'Summary P&amp;L'!$Q$9:$S$15,3,FALSE)="Yes",IS_Data!B1270,"No"),"No")</f>
        <v>No</v>
      </c>
    </row>
    <row r="1271" spans="1:6" x14ac:dyDescent="0.5">
      <c r="A1271">
        <f>+IS_Data!C1271</f>
        <v>0</v>
      </c>
      <c r="B1271" s="91" t="str">
        <f>IF(F1271="No","",IF('Summary P&amp;L'!$F$4="Libs Rollup","Libs Rollup",F1271))</f>
        <v/>
      </c>
      <c r="C1271">
        <f>+IS_Data!A1271</f>
        <v>0</v>
      </c>
      <c r="D1271">
        <f ca="1">SUM(OFFSET(IS_Data!D1271,0,(-2018+'Summary P&amp;L'!$D$6)*12+'Summary P&amp;L'!$D$1-1):OFFSET(IS_Data!D1271,0,(-2018+'Summary P&amp;L'!$D$6)*12+'Summary P&amp;L'!$D$2-1))</f>
        <v>0</v>
      </c>
      <c r="E1271">
        <f ca="1">SUM(OFFSET(IS_Data!D1271,0,(-2018+'Summary P&amp;L'!$D$6-1)*12+'Summary P&amp;L'!$D$1-1):OFFSET(IS_Data!D1271,0,(-2018+'Summary P&amp;L'!$D$6-1)*12+'Summary P&amp;L'!$D$2-1))</f>
        <v>0</v>
      </c>
      <c r="F1271" s="91" t="str">
        <f>IFERROR(IF(VLOOKUP(IS_Data!B1271,'Summary P&amp;L'!$Q$9:$S$15,3,FALSE)="Yes",IS_Data!B1271,"No"),"No")</f>
        <v>No</v>
      </c>
    </row>
    <row r="1272" spans="1:6" x14ac:dyDescent="0.5">
      <c r="A1272">
        <f>+IS_Data!C1272</f>
        <v>0</v>
      </c>
      <c r="B1272" s="91" t="str">
        <f>IF(F1272="No","",IF('Summary P&amp;L'!$F$4="Libs Rollup","Libs Rollup",F1272))</f>
        <v/>
      </c>
      <c r="C1272">
        <f>+IS_Data!A1272</f>
        <v>0</v>
      </c>
      <c r="D1272">
        <f ca="1">SUM(OFFSET(IS_Data!D1272,0,(-2018+'Summary P&amp;L'!$D$6)*12+'Summary P&amp;L'!$D$1-1):OFFSET(IS_Data!D1272,0,(-2018+'Summary P&amp;L'!$D$6)*12+'Summary P&amp;L'!$D$2-1))</f>
        <v>0</v>
      </c>
      <c r="E1272">
        <f ca="1">SUM(OFFSET(IS_Data!D1272,0,(-2018+'Summary P&amp;L'!$D$6-1)*12+'Summary P&amp;L'!$D$1-1):OFFSET(IS_Data!D1272,0,(-2018+'Summary P&amp;L'!$D$6-1)*12+'Summary P&amp;L'!$D$2-1))</f>
        <v>0</v>
      </c>
      <c r="F1272" s="91" t="str">
        <f>IFERROR(IF(VLOOKUP(IS_Data!B1272,'Summary P&amp;L'!$Q$9:$S$15,3,FALSE)="Yes",IS_Data!B1272,"No"),"No")</f>
        <v>No</v>
      </c>
    </row>
    <row r="1273" spans="1:6" x14ac:dyDescent="0.5">
      <c r="A1273">
        <f>+IS_Data!C1273</f>
        <v>0</v>
      </c>
      <c r="B1273" s="91" t="str">
        <f>IF(F1273="No","",IF('Summary P&amp;L'!$F$4="Libs Rollup","Libs Rollup",F1273))</f>
        <v/>
      </c>
      <c r="C1273">
        <f>+IS_Data!A1273</f>
        <v>0</v>
      </c>
      <c r="D1273">
        <f ca="1">SUM(OFFSET(IS_Data!D1273,0,(-2018+'Summary P&amp;L'!$D$6)*12+'Summary P&amp;L'!$D$1-1):OFFSET(IS_Data!D1273,0,(-2018+'Summary P&amp;L'!$D$6)*12+'Summary P&amp;L'!$D$2-1))</f>
        <v>0</v>
      </c>
      <c r="E1273">
        <f ca="1">SUM(OFFSET(IS_Data!D1273,0,(-2018+'Summary P&amp;L'!$D$6-1)*12+'Summary P&amp;L'!$D$1-1):OFFSET(IS_Data!D1273,0,(-2018+'Summary P&amp;L'!$D$6-1)*12+'Summary P&amp;L'!$D$2-1))</f>
        <v>0</v>
      </c>
      <c r="F1273" s="91" t="str">
        <f>IFERROR(IF(VLOOKUP(IS_Data!B1273,'Summary P&amp;L'!$Q$9:$S$15,3,FALSE)="Yes",IS_Data!B1273,"No"),"No")</f>
        <v>No</v>
      </c>
    </row>
    <row r="1274" spans="1:6" x14ac:dyDescent="0.5">
      <c r="A1274">
        <f>+IS_Data!C1274</f>
        <v>0</v>
      </c>
      <c r="B1274" s="91" t="str">
        <f>IF(F1274="No","",IF('Summary P&amp;L'!$F$4="Libs Rollup","Libs Rollup",F1274))</f>
        <v/>
      </c>
      <c r="C1274">
        <f>+IS_Data!A1274</f>
        <v>0</v>
      </c>
      <c r="D1274">
        <f ca="1">SUM(OFFSET(IS_Data!D1274,0,(-2018+'Summary P&amp;L'!$D$6)*12+'Summary P&amp;L'!$D$1-1):OFFSET(IS_Data!D1274,0,(-2018+'Summary P&amp;L'!$D$6)*12+'Summary P&amp;L'!$D$2-1))</f>
        <v>0</v>
      </c>
      <c r="E1274">
        <f ca="1">SUM(OFFSET(IS_Data!D1274,0,(-2018+'Summary P&amp;L'!$D$6-1)*12+'Summary P&amp;L'!$D$1-1):OFFSET(IS_Data!D1274,0,(-2018+'Summary P&amp;L'!$D$6-1)*12+'Summary P&amp;L'!$D$2-1))</f>
        <v>0</v>
      </c>
      <c r="F1274" s="91" t="str">
        <f>IFERROR(IF(VLOOKUP(IS_Data!B1274,'Summary P&amp;L'!$Q$9:$S$15,3,FALSE)="Yes",IS_Data!B1274,"No"),"No")</f>
        <v>No</v>
      </c>
    </row>
    <row r="1275" spans="1:6" x14ac:dyDescent="0.5">
      <c r="A1275">
        <f>+IS_Data!C1275</f>
        <v>0</v>
      </c>
      <c r="B1275" s="91" t="str">
        <f>IF(F1275="No","",IF('Summary P&amp;L'!$F$4="Libs Rollup","Libs Rollup",F1275))</f>
        <v/>
      </c>
      <c r="C1275">
        <f>+IS_Data!A1275</f>
        <v>0</v>
      </c>
      <c r="D1275">
        <f ca="1">SUM(OFFSET(IS_Data!D1275,0,(-2018+'Summary P&amp;L'!$D$6)*12+'Summary P&amp;L'!$D$1-1):OFFSET(IS_Data!D1275,0,(-2018+'Summary P&amp;L'!$D$6)*12+'Summary P&amp;L'!$D$2-1))</f>
        <v>0</v>
      </c>
      <c r="E1275">
        <f ca="1">SUM(OFFSET(IS_Data!D1275,0,(-2018+'Summary P&amp;L'!$D$6-1)*12+'Summary P&amp;L'!$D$1-1):OFFSET(IS_Data!D1275,0,(-2018+'Summary P&amp;L'!$D$6-1)*12+'Summary P&amp;L'!$D$2-1))</f>
        <v>0</v>
      </c>
      <c r="F1275" s="91" t="str">
        <f>IFERROR(IF(VLOOKUP(IS_Data!B1275,'Summary P&amp;L'!$Q$9:$S$15,3,FALSE)="Yes",IS_Data!B1275,"No"),"No")</f>
        <v>No</v>
      </c>
    </row>
    <row r="1276" spans="1:6" x14ac:dyDescent="0.5">
      <c r="A1276">
        <f>+IS_Data!C1276</f>
        <v>0</v>
      </c>
      <c r="B1276" s="91" t="str">
        <f>IF(F1276="No","",IF('Summary P&amp;L'!$F$4="Libs Rollup","Libs Rollup",F1276))</f>
        <v/>
      </c>
      <c r="C1276">
        <f>+IS_Data!A1276</f>
        <v>0</v>
      </c>
      <c r="D1276">
        <f ca="1">SUM(OFFSET(IS_Data!D1276,0,(-2018+'Summary P&amp;L'!$D$6)*12+'Summary P&amp;L'!$D$1-1):OFFSET(IS_Data!D1276,0,(-2018+'Summary P&amp;L'!$D$6)*12+'Summary P&amp;L'!$D$2-1))</f>
        <v>0</v>
      </c>
      <c r="E1276">
        <f ca="1">SUM(OFFSET(IS_Data!D1276,0,(-2018+'Summary P&amp;L'!$D$6-1)*12+'Summary P&amp;L'!$D$1-1):OFFSET(IS_Data!D1276,0,(-2018+'Summary P&amp;L'!$D$6-1)*12+'Summary P&amp;L'!$D$2-1))</f>
        <v>0</v>
      </c>
      <c r="F1276" s="91" t="str">
        <f>IFERROR(IF(VLOOKUP(IS_Data!B1276,'Summary P&amp;L'!$Q$9:$S$15,3,FALSE)="Yes",IS_Data!B1276,"No"),"No")</f>
        <v>No</v>
      </c>
    </row>
    <row r="1277" spans="1:6" x14ac:dyDescent="0.5">
      <c r="A1277">
        <f>+IS_Data!C1277</f>
        <v>0</v>
      </c>
      <c r="B1277" s="91" t="str">
        <f>IF(F1277="No","",IF('Summary P&amp;L'!$F$4="Libs Rollup","Libs Rollup",F1277))</f>
        <v/>
      </c>
      <c r="C1277">
        <f>+IS_Data!A1277</f>
        <v>0</v>
      </c>
      <c r="D1277">
        <f ca="1">SUM(OFFSET(IS_Data!D1277,0,(-2018+'Summary P&amp;L'!$D$6)*12+'Summary P&amp;L'!$D$1-1):OFFSET(IS_Data!D1277,0,(-2018+'Summary P&amp;L'!$D$6)*12+'Summary P&amp;L'!$D$2-1))</f>
        <v>0</v>
      </c>
      <c r="E1277">
        <f ca="1">SUM(OFFSET(IS_Data!D1277,0,(-2018+'Summary P&amp;L'!$D$6-1)*12+'Summary P&amp;L'!$D$1-1):OFFSET(IS_Data!D1277,0,(-2018+'Summary P&amp;L'!$D$6-1)*12+'Summary P&amp;L'!$D$2-1))</f>
        <v>0</v>
      </c>
      <c r="F1277" s="91" t="str">
        <f>IFERROR(IF(VLOOKUP(IS_Data!B1277,'Summary P&amp;L'!$Q$9:$S$15,3,FALSE)="Yes",IS_Data!B1277,"No"),"No")</f>
        <v>No</v>
      </c>
    </row>
    <row r="1278" spans="1:6" x14ac:dyDescent="0.5">
      <c r="A1278">
        <f>+IS_Data!C1278</f>
        <v>0</v>
      </c>
      <c r="B1278" s="91" t="str">
        <f>IF(F1278="No","",IF('Summary P&amp;L'!$F$4="Libs Rollup","Libs Rollup",F1278))</f>
        <v/>
      </c>
      <c r="C1278">
        <f>+IS_Data!A1278</f>
        <v>0</v>
      </c>
      <c r="D1278">
        <f ca="1">SUM(OFFSET(IS_Data!D1278,0,(-2018+'Summary P&amp;L'!$D$6)*12+'Summary P&amp;L'!$D$1-1):OFFSET(IS_Data!D1278,0,(-2018+'Summary P&amp;L'!$D$6)*12+'Summary P&amp;L'!$D$2-1))</f>
        <v>0</v>
      </c>
      <c r="E1278">
        <f ca="1">SUM(OFFSET(IS_Data!D1278,0,(-2018+'Summary P&amp;L'!$D$6-1)*12+'Summary P&amp;L'!$D$1-1):OFFSET(IS_Data!D1278,0,(-2018+'Summary P&amp;L'!$D$6-1)*12+'Summary P&amp;L'!$D$2-1))</f>
        <v>0</v>
      </c>
      <c r="F1278" s="91" t="str">
        <f>IFERROR(IF(VLOOKUP(IS_Data!B1278,'Summary P&amp;L'!$Q$9:$S$15,3,FALSE)="Yes",IS_Data!B1278,"No"),"No")</f>
        <v>No</v>
      </c>
    </row>
    <row r="1279" spans="1:6" x14ac:dyDescent="0.5">
      <c r="A1279">
        <f>+IS_Data!C1279</f>
        <v>0</v>
      </c>
      <c r="B1279" s="91" t="str">
        <f>IF(F1279="No","",IF('Summary P&amp;L'!$F$4="Libs Rollup","Libs Rollup",F1279))</f>
        <v/>
      </c>
      <c r="C1279">
        <f>+IS_Data!A1279</f>
        <v>0</v>
      </c>
      <c r="D1279">
        <f ca="1">SUM(OFFSET(IS_Data!D1279,0,(-2018+'Summary P&amp;L'!$D$6)*12+'Summary P&amp;L'!$D$1-1):OFFSET(IS_Data!D1279,0,(-2018+'Summary P&amp;L'!$D$6)*12+'Summary P&amp;L'!$D$2-1))</f>
        <v>0</v>
      </c>
      <c r="E1279">
        <f ca="1">SUM(OFFSET(IS_Data!D1279,0,(-2018+'Summary P&amp;L'!$D$6-1)*12+'Summary P&amp;L'!$D$1-1):OFFSET(IS_Data!D1279,0,(-2018+'Summary P&amp;L'!$D$6-1)*12+'Summary P&amp;L'!$D$2-1))</f>
        <v>0</v>
      </c>
      <c r="F1279" s="91" t="str">
        <f>IFERROR(IF(VLOOKUP(IS_Data!B1279,'Summary P&amp;L'!$Q$9:$S$15,3,FALSE)="Yes",IS_Data!B1279,"No"),"No")</f>
        <v>No</v>
      </c>
    </row>
    <row r="1280" spans="1:6" x14ac:dyDescent="0.5">
      <c r="A1280">
        <f>+IS_Data!C1280</f>
        <v>0</v>
      </c>
      <c r="B1280" s="91" t="str">
        <f>IF(F1280="No","",IF('Summary P&amp;L'!$F$4="Libs Rollup","Libs Rollup",F1280))</f>
        <v/>
      </c>
      <c r="C1280">
        <f>+IS_Data!A1280</f>
        <v>0</v>
      </c>
      <c r="D1280">
        <f ca="1">SUM(OFFSET(IS_Data!D1280,0,(-2018+'Summary P&amp;L'!$D$6)*12+'Summary P&amp;L'!$D$1-1):OFFSET(IS_Data!D1280,0,(-2018+'Summary P&amp;L'!$D$6)*12+'Summary P&amp;L'!$D$2-1))</f>
        <v>0</v>
      </c>
      <c r="E1280">
        <f ca="1">SUM(OFFSET(IS_Data!D1280,0,(-2018+'Summary P&amp;L'!$D$6-1)*12+'Summary P&amp;L'!$D$1-1):OFFSET(IS_Data!D1280,0,(-2018+'Summary P&amp;L'!$D$6-1)*12+'Summary P&amp;L'!$D$2-1))</f>
        <v>0</v>
      </c>
      <c r="F1280" s="91" t="str">
        <f>IFERROR(IF(VLOOKUP(IS_Data!B1280,'Summary P&amp;L'!$Q$9:$S$15,3,FALSE)="Yes",IS_Data!B1280,"No"),"No")</f>
        <v>No</v>
      </c>
    </row>
    <row r="1281" spans="1:6" x14ac:dyDescent="0.5">
      <c r="A1281">
        <f>+IS_Data!C1281</f>
        <v>0</v>
      </c>
      <c r="B1281" s="91" t="str">
        <f>IF(F1281="No","",IF('Summary P&amp;L'!$F$4="Libs Rollup","Libs Rollup",F1281))</f>
        <v/>
      </c>
      <c r="C1281">
        <f>+IS_Data!A1281</f>
        <v>0</v>
      </c>
      <c r="D1281">
        <f ca="1">SUM(OFFSET(IS_Data!D1281,0,(-2018+'Summary P&amp;L'!$D$6)*12+'Summary P&amp;L'!$D$1-1):OFFSET(IS_Data!D1281,0,(-2018+'Summary P&amp;L'!$D$6)*12+'Summary P&amp;L'!$D$2-1))</f>
        <v>0</v>
      </c>
      <c r="E1281">
        <f ca="1">SUM(OFFSET(IS_Data!D1281,0,(-2018+'Summary P&amp;L'!$D$6-1)*12+'Summary P&amp;L'!$D$1-1):OFFSET(IS_Data!D1281,0,(-2018+'Summary P&amp;L'!$D$6-1)*12+'Summary P&amp;L'!$D$2-1))</f>
        <v>0</v>
      </c>
      <c r="F1281" s="91" t="str">
        <f>IFERROR(IF(VLOOKUP(IS_Data!B1281,'Summary P&amp;L'!$Q$9:$S$15,3,FALSE)="Yes",IS_Data!B1281,"No"),"No")</f>
        <v>No</v>
      </c>
    </row>
    <row r="1282" spans="1:6" x14ac:dyDescent="0.5">
      <c r="A1282">
        <f>+IS_Data!C1282</f>
        <v>0</v>
      </c>
      <c r="B1282" s="91" t="str">
        <f>IF(F1282="No","",IF('Summary P&amp;L'!$F$4="Libs Rollup","Libs Rollup",F1282))</f>
        <v/>
      </c>
      <c r="C1282">
        <f>+IS_Data!A1282</f>
        <v>0</v>
      </c>
      <c r="D1282">
        <f ca="1">SUM(OFFSET(IS_Data!D1282,0,(-2018+'Summary P&amp;L'!$D$6)*12+'Summary P&amp;L'!$D$1-1):OFFSET(IS_Data!D1282,0,(-2018+'Summary P&amp;L'!$D$6)*12+'Summary P&amp;L'!$D$2-1))</f>
        <v>0</v>
      </c>
      <c r="E1282">
        <f ca="1">SUM(OFFSET(IS_Data!D1282,0,(-2018+'Summary P&amp;L'!$D$6-1)*12+'Summary P&amp;L'!$D$1-1):OFFSET(IS_Data!D1282,0,(-2018+'Summary P&amp;L'!$D$6-1)*12+'Summary P&amp;L'!$D$2-1))</f>
        <v>0</v>
      </c>
      <c r="F1282" s="91" t="str">
        <f>IFERROR(IF(VLOOKUP(IS_Data!B1282,'Summary P&amp;L'!$Q$9:$S$15,3,FALSE)="Yes",IS_Data!B1282,"No"),"No")</f>
        <v>No</v>
      </c>
    </row>
    <row r="1283" spans="1:6" x14ac:dyDescent="0.5">
      <c r="A1283">
        <f>+IS_Data!C1283</f>
        <v>0</v>
      </c>
      <c r="B1283" s="91" t="str">
        <f>IF(F1283="No","",IF('Summary P&amp;L'!$F$4="Libs Rollup","Libs Rollup",F1283))</f>
        <v/>
      </c>
      <c r="C1283">
        <f>+IS_Data!A1283</f>
        <v>0</v>
      </c>
      <c r="D1283">
        <f ca="1">SUM(OFFSET(IS_Data!D1283,0,(-2018+'Summary P&amp;L'!$D$6)*12+'Summary P&amp;L'!$D$1-1):OFFSET(IS_Data!D1283,0,(-2018+'Summary P&amp;L'!$D$6)*12+'Summary P&amp;L'!$D$2-1))</f>
        <v>0</v>
      </c>
      <c r="E1283">
        <f ca="1">SUM(OFFSET(IS_Data!D1283,0,(-2018+'Summary P&amp;L'!$D$6-1)*12+'Summary P&amp;L'!$D$1-1):OFFSET(IS_Data!D1283,0,(-2018+'Summary P&amp;L'!$D$6-1)*12+'Summary P&amp;L'!$D$2-1))</f>
        <v>0</v>
      </c>
      <c r="F1283" s="91" t="str">
        <f>IFERROR(IF(VLOOKUP(IS_Data!B1283,'Summary P&amp;L'!$Q$9:$S$15,3,FALSE)="Yes",IS_Data!B1283,"No"),"No")</f>
        <v>No</v>
      </c>
    </row>
    <row r="1284" spans="1:6" x14ac:dyDescent="0.5">
      <c r="A1284">
        <f>+IS_Data!C1284</f>
        <v>0</v>
      </c>
      <c r="B1284" s="91" t="str">
        <f>IF(F1284="No","",IF('Summary P&amp;L'!$F$4="Libs Rollup","Libs Rollup",F1284))</f>
        <v/>
      </c>
      <c r="C1284">
        <f>+IS_Data!A1284</f>
        <v>0</v>
      </c>
      <c r="D1284">
        <f ca="1">SUM(OFFSET(IS_Data!D1284,0,(-2018+'Summary P&amp;L'!$D$6)*12+'Summary P&amp;L'!$D$1-1):OFFSET(IS_Data!D1284,0,(-2018+'Summary P&amp;L'!$D$6)*12+'Summary P&amp;L'!$D$2-1))</f>
        <v>0</v>
      </c>
      <c r="E1284">
        <f ca="1">SUM(OFFSET(IS_Data!D1284,0,(-2018+'Summary P&amp;L'!$D$6-1)*12+'Summary P&amp;L'!$D$1-1):OFFSET(IS_Data!D1284,0,(-2018+'Summary P&amp;L'!$D$6-1)*12+'Summary P&amp;L'!$D$2-1))</f>
        <v>0</v>
      </c>
      <c r="F1284" s="91" t="str">
        <f>IFERROR(IF(VLOOKUP(IS_Data!B1284,'Summary P&amp;L'!$Q$9:$S$15,3,FALSE)="Yes",IS_Data!B1284,"No"),"No")</f>
        <v>No</v>
      </c>
    </row>
    <row r="1285" spans="1:6" x14ac:dyDescent="0.5">
      <c r="A1285">
        <f>+IS_Data!C1285</f>
        <v>0</v>
      </c>
      <c r="B1285" s="91" t="str">
        <f>IF(F1285="No","",IF('Summary P&amp;L'!$F$4="Libs Rollup","Libs Rollup",F1285))</f>
        <v/>
      </c>
      <c r="C1285">
        <f>+IS_Data!A1285</f>
        <v>0</v>
      </c>
      <c r="D1285">
        <f ca="1">SUM(OFFSET(IS_Data!D1285,0,(-2018+'Summary P&amp;L'!$D$6)*12+'Summary P&amp;L'!$D$1-1):OFFSET(IS_Data!D1285,0,(-2018+'Summary P&amp;L'!$D$6)*12+'Summary P&amp;L'!$D$2-1))</f>
        <v>0</v>
      </c>
      <c r="E1285">
        <f ca="1">SUM(OFFSET(IS_Data!D1285,0,(-2018+'Summary P&amp;L'!$D$6-1)*12+'Summary P&amp;L'!$D$1-1):OFFSET(IS_Data!D1285,0,(-2018+'Summary P&amp;L'!$D$6-1)*12+'Summary P&amp;L'!$D$2-1))</f>
        <v>0</v>
      </c>
      <c r="F1285" s="91" t="str">
        <f>IFERROR(IF(VLOOKUP(IS_Data!B1285,'Summary P&amp;L'!$Q$9:$S$15,3,FALSE)="Yes",IS_Data!B1285,"No"),"No")</f>
        <v>No</v>
      </c>
    </row>
    <row r="1286" spans="1:6" x14ac:dyDescent="0.5">
      <c r="A1286">
        <f>+IS_Data!C1286</f>
        <v>0</v>
      </c>
      <c r="B1286" s="91" t="str">
        <f>IF(F1286="No","",IF('Summary P&amp;L'!$F$4="Libs Rollup","Libs Rollup",F1286))</f>
        <v/>
      </c>
      <c r="C1286">
        <f>+IS_Data!A1286</f>
        <v>0</v>
      </c>
      <c r="D1286">
        <f ca="1">SUM(OFFSET(IS_Data!D1286,0,(-2018+'Summary P&amp;L'!$D$6)*12+'Summary P&amp;L'!$D$1-1):OFFSET(IS_Data!D1286,0,(-2018+'Summary P&amp;L'!$D$6)*12+'Summary P&amp;L'!$D$2-1))</f>
        <v>0</v>
      </c>
      <c r="E1286">
        <f ca="1">SUM(OFFSET(IS_Data!D1286,0,(-2018+'Summary P&amp;L'!$D$6-1)*12+'Summary P&amp;L'!$D$1-1):OFFSET(IS_Data!D1286,0,(-2018+'Summary P&amp;L'!$D$6-1)*12+'Summary P&amp;L'!$D$2-1))</f>
        <v>0</v>
      </c>
      <c r="F1286" s="91" t="str">
        <f>IFERROR(IF(VLOOKUP(IS_Data!B1286,'Summary P&amp;L'!$Q$9:$S$15,3,FALSE)="Yes",IS_Data!B1286,"No"),"No")</f>
        <v>No</v>
      </c>
    </row>
    <row r="1287" spans="1:6" x14ac:dyDescent="0.5">
      <c r="A1287">
        <f>+IS_Data!C1287</f>
        <v>0</v>
      </c>
      <c r="B1287" s="91" t="str">
        <f>IF(F1287="No","",IF('Summary P&amp;L'!$F$4="Libs Rollup","Libs Rollup",F1287))</f>
        <v/>
      </c>
      <c r="C1287">
        <f>+IS_Data!A1287</f>
        <v>0</v>
      </c>
      <c r="D1287">
        <f ca="1">SUM(OFFSET(IS_Data!D1287,0,(-2018+'Summary P&amp;L'!$D$6)*12+'Summary P&amp;L'!$D$1-1):OFFSET(IS_Data!D1287,0,(-2018+'Summary P&amp;L'!$D$6)*12+'Summary P&amp;L'!$D$2-1))</f>
        <v>0</v>
      </c>
      <c r="E1287">
        <f ca="1">SUM(OFFSET(IS_Data!D1287,0,(-2018+'Summary P&amp;L'!$D$6-1)*12+'Summary P&amp;L'!$D$1-1):OFFSET(IS_Data!D1287,0,(-2018+'Summary P&amp;L'!$D$6-1)*12+'Summary P&amp;L'!$D$2-1))</f>
        <v>0</v>
      </c>
      <c r="F1287" s="91" t="str">
        <f>IFERROR(IF(VLOOKUP(IS_Data!B1287,'Summary P&amp;L'!$Q$9:$S$15,3,FALSE)="Yes",IS_Data!B1287,"No"),"No")</f>
        <v>No</v>
      </c>
    </row>
    <row r="1288" spans="1:6" x14ac:dyDescent="0.5">
      <c r="A1288">
        <f>+IS_Data!C1288</f>
        <v>0</v>
      </c>
      <c r="B1288" s="91" t="str">
        <f>IF(F1288="No","",IF('Summary P&amp;L'!$F$4="Libs Rollup","Libs Rollup",F1288))</f>
        <v/>
      </c>
      <c r="C1288">
        <f>+IS_Data!A1288</f>
        <v>0</v>
      </c>
      <c r="D1288">
        <f ca="1">SUM(OFFSET(IS_Data!D1288,0,(-2018+'Summary P&amp;L'!$D$6)*12+'Summary P&amp;L'!$D$1-1):OFFSET(IS_Data!D1288,0,(-2018+'Summary P&amp;L'!$D$6)*12+'Summary P&amp;L'!$D$2-1))</f>
        <v>0</v>
      </c>
      <c r="E1288">
        <f ca="1">SUM(OFFSET(IS_Data!D1288,0,(-2018+'Summary P&amp;L'!$D$6-1)*12+'Summary P&amp;L'!$D$1-1):OFFSET(IS_Data!D1288,0,(-2018+'Summary P&amp;L'!$D$6-1)*12+'Summary P&amp;L'!$D$2-1))</f>
        <v>0</v>
      </c>
      <c r="F1288" s="91" t="str">
        <f>IFERROR(IF(VLOOKUP(IS_Data!B1288,'Summary P&amp;L'!$Q$9:$S$15,3,FALSE)="Yes",IS_Data!B1288,"No"),"No")</f>
        <v>No</v>
      </c>
    </row>
    <row r="1289" spans="1:6" x14ac:dyDescent="0.5">
      <c r="A1289">
        <f>+IS_Data!C1289</f>
        <v>0</v>
      </c>
      <c r="B1289" s="91" t="str">
        <f>IF(F1289="No","",IF('Summary P&amp;L'!$F$4="Libs Rollup","Libs Rollup",F1289))</f>
        <v/>
      </c>
      <c r="C1289">
        <f>+IS_Data!A1289</f>
        <v>0</v>
      </c>
      <c r="D1289">
        <f ca="1">SUM(OFFSET(IS_Data!D1289,0,(-2018+'Summary P&amp;L'!$D$6)*12+'Summary P&amp;L'!$D$1-1):OFFSET(IS_Data!D1289,0,(-2018+'Summary P&amp;L'!$D$6)*12+'Summary P&amp;L'!$D$2-1))</f>
        <v>0</v>
      </c>
      <c r="E1289">
        <f ca="1">SUM(OFFSET(IS_Data!D1289,0,(-2018+'Summary P&amp;L'!$D$6-1)*12+'Summary P&amp;L'!$D$1-1):OFFSET(IS_Data!D1289,0,(-2018+'Summary P&amp;L'!$D$6-1)*12+'Summary P&amp;L'!$D$2-1))</f>
        <v>0</v>
      </c>
      <c r="F1289" s="91" t="str">
        <f>IFERROR(IF(VLOOKUP(IS_Data!B1289,'Summary P&amp;L'!$Q$9:$S$15,3,FALSE)="Yes",IS_Data!B1289,"No"),"No")</f>
        <v>No</v>
      </c>
    </row>
    <row r="1290" spans="1:6" x14ac:dyDescent="0.5">
      <c r="A1290">
        <f>+IS_Data!C1290</f>
        <v>0</v>
      </c>
      <c r="B1290" s="91" t="str">
        <f>IF(F1290="No","",IF('Summary P&amp;L'!$F$4="Libs Rollup","Libs Rollup",F1290))</f>
        <v/>
      </c>
      <c r="C1290">
        <f>+IS_Data!A1290</f>
        <v>0</v>
      </c>
      <c r="D1290">
        <f ca="1">SUM(OFFSET(IS_Data!D1290,0,(-2018+'Summary P&amp;L'!$D$6)*12+'Summary P&amp;L'!$D$1-1):OFFSET(IS_Data!D1290,0,(-2018+'Summary P&amp;L'!$D$6)*12+'Summary P&amp;L'!$D$2-1))</f>
        <v>0</v>
      </c>
      <c r="E1290">
        <f ca="1">SUM(OFFSET(IS_Data!D1290,0,(-2018+'Summary P&amp;L'!$D$6-1)*12+'Summary P&amp;L'!$D$1-1):OFFSET(IS_Data!D1290,0,(-2018+'Summary P&amp;L'!$D$6-1)*12+'Summary P&amp;L'!$D$2-1))</f>
        <v>0</v>
      </c>
      <c r="F1290" s="91" t="str">
        <f>IFERROR(IF(VLOOKUP(IS_Data!B1290,'Summary P&amp;L'!$Q$9:$S$15,3,FALSE)="Yes",IS_Data!B1290,"No"),"No")</f>
        <v>No</v>
      </c>
    </row>
    <row r="1291" spans="1:6" x14ac:dyDescent="0.5">
      <c r="A1291">
        <f>+IS_Data!C1291</f>
        <v>0</v>
      </c>
      <c r="B1291" s="91" t="str">
        <f>IF(F1291="No","",IF('Summary P&amp;L'!$F$4="Libs Rollup","Libs Rollup",F1291))</f>
        <v/>
      </c>
      <c r="C1291">
        <f>+IS_Data!A1291</f>
        <v>0</v>
      </c>
      <c r="D1291">
        <f ca="1">SUM(OFFSET(IS_Data!D1291,0,(-2018+'Summary P&amp;L'!$D$6)*12+'Summary P&amp;L'!$D$1-1):OFFSET(IS_Data!D1291,0,(-2018+'Summary P&amp;L'!$D$6)*12+'Summary P&amp;L'!$D$2-1))</f>
        <v>0</v>
      </c>
      <c r="E1291">
        <f ca="1">SUM(OFFSET(IS_Data!D1291,0,(-2018+'Summary P&amp;L'!$D$6-1)*12+'Summary P&amp;L'!$D$1-1):OFFSET(IS_Data!D1291,0,(-2018+'Summary P&amp;L'!$D$6-1)*12+'Summary P&amp;L'!$D$2-1))</f>
        <v>0</v>
      </c>
      <c r="F1291" s="91" t="str">
        <f>IFERROR(IF(VLOOKUP(IS_Data!B1291,'Summary P&amp;L'!$Q$9:$S$15,3,FALSE)="Yes",IS_Data!B1291,"No"),"No")</f>
        <v>No</v>
      </c>
    </row>
    <row r="1292" spans="1:6" x14ac:dyDescent="0.5">
      <c r="A1292">
        <f>+IS_Data!C1292</f>
        <v>0</v>
      </c>
      <c r="B1292" s="91" t="str">
        <f>IF(F1292="No","",IF('Summary P&amp;L'!$F$4="Libs Rollup","Libs Rollup",F1292))</f>
        <v/>
      </c>
      <c r="C1292">
        <f>+IS_Data!A1292</f>
        <v>0</v>
      </c>
      <c r="D1292">
        <f ca="1">SUM(OFFSET(IS_Data!D1292,0,(-2018+'Summary P&amp;L'!$D$6)*12+'Summary P&amp;L'!$D$1-1):OFFSET(IS_Data!D1292,0,(-2018+'Summary P&amp;L'!$D$6)*12+'Summary P&amp;L'!$D$2-1))</f>
        <v>0</v>
      </c>
      <c r="E1292">
        <f ca="1">SUM(OFFSET(IS_Data!D1292,0,(-2018+'Summary P&amp;L'!$D$6-1)*12+'Summary P&amp;L'!$D$1-1):OFFSET(IS_Data!D1292,0,(-2018+'Summary P&amp;L'!$D$6-1)*12+'Summary P&amp;L'!$D$2-1))</f>
        <v>0</v>
      </c>
      <c r="F1292" s="91" t="str">
        <f>IFERROR(IF(VLOOKUP(IS_Data!B1292,'Summary P&amp;L'!$Q$9:$S$15,3,FALSE)="Yes",IS_Data!B1292,"No"),"No")</f>
        <v>No</v>
      </c>
    </row>
    <row r="1293" spans="1:6" x14ac:dyDescent="0.5">
      <c r="A1293">
        <f>+IS_Data!C1293</f>
        <v>0</v>
      </c>
      <c r="B1293" s="91" t="str">
        <f>IF(F1293="No","",IF('Summary P&amp;L'!$F$4="Libs Rollup","Libs Rollup",F1293))</f>
        <v/>
      </c>
      <c r="C1293">
        <f>+IS_Data!A1293</f>
        <v>0</v>
      </c>
      <c r="D1293">
        <f ca="1">SUM(OFFSET(IS_Data!D1293,0,(-2018+'Summary P&amp;L'!$D$6)*12+'Summary P&amp;L'!$D$1-1):OFFSET(IS_Data!D1293,0,(-2018+'Summary P&amp;L'!$D$6)*12+'Summary P&amp;L'!$D$2-1))</f>
        <v>0</v>
      </c>
      <c r="E1293">
        <f ca="1">SUM(OFFSET(IS_Data!D1293,0,(-2018+'Summary P&amp;L'!$D$6-1)*12+'Summary P&amp;L'!$D$1-1):OFFSET(IS_Data!D1293,0,(-2018+'Summary P&amp;L'!$D$6-1)*12+'Summary P&amp;L'!$D$2-1))</f>
        <v>0</v>
      </c>
      <c r="F1293" s="91" t="str">
        <f>IFERROR(IF(VLOOKUP(IS_Data!B1293,'Summary P&amp;L'!$Q$9:$S$15,3,FALSE)="Yes",IS_Data!B1293,"No"),"No")</f>
        <v>No</v>
      </c>
    </row>
    <row r="1294" spans="1:6" x14ac:dyDescent="0.5">
      <c r="A1294">
        <f>+IS_Data!C1294</f>
        <v>0</v>
      </c>
      <c r="B1294" s="91" t="str">
        <f>IF(F1294="No","",IF('Summary P&amp;L'!$F$4="Libs Rollup","Libs Rollup",F1294))</f>
        <v/>
      </c>
      <c r="C1294">
        <f>+IS_Data!A1294</f>
        <v>0</v>
      </c>
      <c r="D1294">
        <f ca="1">SUM(OFFSET(IS_Data!D1294,0,(-2018+'Summary P&amp;L'!$D$6)*12+'Summary P&amp;L'!$D$1-1):OFFSET(IS_Data!D1294,0,(-2018+'Summary P&amp;L'!$D$6)*12+'Summary P&amp;L'!$D$2-1))</f>
        <v>0</v>
      </c>
      <c r="E1294">
        <f ca="1">SUM(OFFSET(IS_Data!D1294,0,(-2018+'Summary P&amp;L'!$D$6-1)*12+'Summary P&amp;L'!$D$1-1):OFFSET(IS_Data!D1294,0,(-2018+'Summary P&amp;L'!$D$6-1)*12+'Summary P&amp;L'!$D$2-1))</f>
        <v>0</v>
      </c>
      <c r="F1294" s="91" t="str">
        <f>IFERROR(IF(VLOOKUP(IS_Data!B1294,'Summary P&amp;L'!$Q$9:$S$15,3,FALSE)="Yes",IS_Data!B1294,"No"),"No")</f>
        <v>No</v>
      </c>
    </row>
    <row r="1295" spans="1:6" x14ac:dyDescent="0.5">
      <c r="A1295">
        <f>+IS_Data!C1295</f>
        <v>0</v>
      </c>
      <c r="B1295" s="91" t="str">
        <f>IF(F1295="No","",IF('Summary P&amp;L'!$F$4="Libs Rollup","Libs Rollup",F1295))</f>
        <v/>
      </c>
      <c r="C1295">
        <f>+IS_Data!A1295</f>
        <v>0</v>
      </c>
      <c r="D1295">
        <f ca="1">SUM(OFFSET(IS_Data!D1295,0,(-2018+'Summary P&amp;L'!$D$6)*12+'Summary P&amp;L'!$D$1-1):OFFSET(IS_Data!D1295,0,(-2018+'Summary P&amp;L'!$D$6)*12+'Summary P&amp;L'!$D$2-1))</f>
        <v>0</v>
      </c>
      <c r="E1295">
        <f ca="1">SUM(OFFSET(IS_Data!D1295,0,(-2018+'Summary P&amp;L'!$D$6-1)*12+'Summary P&amp;L'!$D$1-1):OFFSET(IS_Data!D1295,0,(-2018+'Summary P&amp;L'!$D$6-1)*12+'Summary P&amp;L'!$D$2-1))</f>
        <v>0</v>
      </c>
      <c r="F1295" s="91" t="str">
        <f>IFERROR(IF(VLOOKUP(IS_Data!B1295,'Summary P&amp;L'!$Q$9:$S$15,3,FALSE)="Yes",IS_Data!B1295,"No"),"No")</f>
        <v>No</v>
      </c>
    </row>
    <row r="1296" spans="1:6" x14ac:dyDescent="0.5">
      <c r="A1296">
        <f>+IS_Data!C1296</f>
        <v>0</v>
      </c>
      <c r="B1296" s="91" t="str">
        <f>IF(F1296="No","",IF('Summary P&amp;L'!$F$4="Libs Rollup","Libs Rollup",F1296))</f>
        <v/>
      </c>
      <c r="C1296">
        <f>+IS_Data!A1296</f>
        <v>0</v>
      </c>
      <c r="D1296">
        <f ca="1">SUM(OFFSET(IS_Data!D1296,0,(-2018+'Summary P&amp;L'!$D$6)*12+'Summary P&amp;L'!$D$1-1):OFFSET(IS_Data!D1296,0,(-2018+'Summary P&amp;L'!$D$6)*12+'Summary P&amp;L'!$D$2-1))</f>
        <v>0</v>
      </c>
      <c r="E1296">
        <f ca="1">SUM(OFFSET(IS_Data!D1296,0,(-2018+'Summary P&amp;L'!$D$6-1)*12+'Summary P&amp;L'!$D$1-1):OFFSET(IS_Data!D1296,0,(-2018+'Summary P&amp;L'!$D$6-1)*12+'Summary P&amp;L'!$D$2-1))</f>
        <v>0</v>
      </c>
      <c r="F1296" s="91" t="str">
        <f>IFERROR(IF(VLOOKUP(IS_Data!B1296,'Summary P&amp;L'!$Q$9:$S$15,3,FALSE)="Yes",IS_Data!B1296,"No"),"No")</f>
        <v>No</v>
      </c>
    </row>
    <row r="1297" spans="1:6" x14ac:dyDescent="0.5">
      <c r="A1297">
        <f>+IS_Data!C1297</f>
        <v>0</v>
      </c>
      <c r="B1297" s="91" t="str">
        <f>IF(F1297="No","",IF('Summary P&amp;L'!$F$4="Libs Rollup","Libs Rollup",F1297))</f>
        <v/>
      </c>
      <c r="C1297">
        <f>+IS_Data!A1297</f>
        <v>0</v>
      </c>
      <c r="D1297">
        <f ca="1">SUM(OFFSET(IS_Data!D1297,0,(-2018+'Summary P&amp;L'!$D$6)*12+'Summary P&amp;L'!$D$1-1):OFFSET(IS_Data!D1297,0,(-2018+'Summary P&amp;L'!$D$6)*12+'Summary P&amp;L'!$D$2-1))</f>
        <v>0</v>
      </c>
      <c r="E1297">
        <f ca="1">SUM(OFFSET(IS_Data!D1297,0,(-2018+'Summary P&amp;L'!$D$6-1)*12+'Summary P&amp;L'!$D$1-1):OFFSET(IS_Data!D1297,0,(-2018+'Summary P&amp;L'!$D$6-1)*12+'Summary P&amp;L'!$D$2-1))</f>
        <v>0</v>
      </c>
      <c r="F1297" s="91" t="str">
        <f>IFERROR(IF(VLOOKUP(IS_Data!B1297,'Summary P&amp;L'!$Q$9:$S$15,3,FALSE)="Yes",IS_Data!B1297,"No"),"No")</f>
        <v>No</v>
      </c>
    </row>
    <row r="1298" spans="1:6" x14ac:dyDescent="0.5">
      <c r="A1298">
        <f>+IS_Data!C1298</f>
        <v>0</v>
      </c>
      <c r="B1298" s="91" t="str">
        <f>IF(F1298="No","",IF('Summary P&amp;L'!$F$4="Libs Rollup","Libs Rollup",F1298))</f>
        <v/>
      </c>
      <c r="C1298">
        <f>+IS_Data!A1298</f>
        <v>0</v>
      </c>
      <c r="D1298">
        <f ca="1">SUM(OFFSET(IS_Data!D1298,0,(-2018+'Summary P&amp;L'!$D$6)*12+'Summary P&amp;L'!$D$1-1):OFFSET(IS_Data!D1298,0,(-2018+'Summary P&amp;L'!$D$6)*12+'Summary P&amp;L'!$D$2-1))</f>
        <v>0</v>
      </c>
      <c r="E1298">
        <f ca="1">SUM(OFFSET(IS_Data!D1298,0,(-2018+'Summary P&amp;L'!$D$6-1)*12+'Summary P&amp;L'!$D$1-1):OFFSET(IS_Data!D1298,0,(-2018+'Summary P&amp;L'!$D$6-1)*12+'Summary P&amp;L'!$D$2-1))</f>
        <v>0</v>
      </c>
      <c r="F1298" s="91" t="str">
        <f>IFERROR(IF(VLOOKUP(IS_Data!B1298,'Summary P&amp;L'!$Q$9:$S$15,3,FALSE)="Yes",IS_Data!B1298,"No"),"No")</f>
        <v>No</v>
      </c>
    </row>
    <row r="1299" spans="1:6" x14ac:dyDescent="0.5">
      <c r="A1299">
        <f>+IS_Data!C1299</f>
        <v>0</v>
      </c>
      <c r="B1299" s="91" t="str">
        <f>IF(F1299="No","",IF('Summary P&amp;L'!$F$4="Libs Rollup","Libs Rollup",F1299))</f>
        <v/>
      </c>
      <c r="C1299">
        <f>+IS_Data!A1299</f>
        <v>0</v>
      </c>
      <c r="D1299">
        <f ca="1">SUM(OFFSET(IS_Data!D1299,0,(-2018+'Summary P&amp;L'!$D$6)*12+'Summary P&amp;L'!$D$1-1):OFFSET(IS_Data!D1299,0,(-2018+'Summary P&amp;L'!$D$6)*12+'Summary P&amp;L'!$D$2-1))</f>
        <v>0</v>
      </c>
      <c r="E1299">
        <f ca="1">SUM(OFFSET(IS_Data!D1299,0,(-2018+'Summary P&amp;L'!$D$6-1)*12+'Summary P&amp;L'!$D$1-1):OFFSET(IS_Data!D1299,0,(-2018+'Summary P&amp;L'!$D$6-1)*12+'Summary P&amp;L'!$D$2-1))</f>
        <v>0</v>
      </c>
      <c r="F1299" s="91" t="str">
        <f>IFERROR(IF(VLOOKUP(IS_Data!B1299,'Summary P&amp;L'!$Q$9:$S$15,3,FALSE)="Yes",IS_Data!B1299,"No"),"No")</f>
        <v>No</v>
      </c>
    </row>
    <row r="1300" spans="1:6" x14ac:dyDescent="0.5">
      <c r="A1300">
        <f>+IS_Data!C1300</f>
        <v>0</v>
      </c>
      <c r="B1300" s="91" t="str">
        <f>IF(F1300="No","",IF('Summary P&amp;L'!$F$4="Libs Rollup","Libs Rollup",F1300))</f>
        <v/>
      </c>
      <c r="C1300">
        <f>+IS_Data!A1300</f>
        <v>0</v>
      </c>
      <c r="D1300">
        <f ca="1">SUM(OFFSET(IS_Data!D1300,0,(-2018+'Summary P&amp;L'!$D$6)*12+'Summary P&amp;L'!$D$1-1):OFFSET(IS_Data!D1300,0,(-2018+'Summary P&amp;L'!$D$6)*12+'Summary P&amp;L'!$D$2-1))</f>
        <v>0</v>
      </c>
      <c r="E1300">
        <f ca="1">SUM(OFFSET(IS_Data!D1300,0,(-2018+'Summary P&amp;L'!$D$6-1)*12+'Summary P&amp;L'!$D$1-1):OFFSET(IS_Data!D1300,0,(-2018+'Summary P&amp;L'!$D$6-1)*12+'Summary P&amp;L'!$D$2-1))</f>
        <v>0</v>
      </c>
      <c r="F1300" s="91" t="str">
        <f>IFERROR(IF(VLOOKUP(IS_Data!B1300,'Summary P&amp;L'!$Q$9:$S$15,3,FALSE)="Yes",IS_Data!B1300,"No"),"No")</f>
        <v>No</v>
      </c>
    </row>
    <row r="1301" spans="1:6" x14ac:dyDescent="0.5">
      <c r="A1301">
        <f>+IS_Data!C1301</f>
        <v>0</v>
      </c>
      <c r="B1301" s="91" t="str">
        <f>IF(F1301="No","",IF('Summary P&amp;L'!$F$4="Libs Rollup","Libs Rollup",F1301))</f>
        <v/>
      </c>
      <c r="C1301">
        <f>+IS_Data!A1301</f>
        <v>0</v>
      </c>
      <c r="D1301">
        <f ca="1">SUM(OFFSET(IS_Data!D1301,0,(-2018+'Summary P&amp;L'!$D$6)*12+'Summary P&amp;L'!$D$1-1):OFFSET(IS_Data!D1301,0,(-2018+'Summary P&amp;L'!$D$6)*12+'Summary P&amp;L'!$D$2-1))</f>
        <v>0</v>
      </c>
      <c r="E1301">
        <f ca="1">SUM(OFFSET(IS_Data!D1301,0,(-2018+'Summary P&amp;L'!$D$6-1)*12+'Summary P&amp;L'!$D$1-1):OFFSET(IS_Data!D1301,0,(-2018+'Summary P&amp;L'!$D$6-1)*12+'Summary P&amp;L'!$D$2-1))</f>
        <v>0</v>
      </c>
      <c r="F1301" s="91" t="str">
        <f>IFERROR(IF(VLOOKUP(IS_Data!B1301,'Summary P&amp;L'!$Q$9:$S$15,3,FALSE)="Yes",IS_Data!B1301,"No"),"No")</f>
        <v>No</v>
      </c>
    </row>
    <row r="1302" spans="1:6" x14ac:dyDescent="0.5">
      <c r="A1302">
        <f>+IS_Data!C1302</f>
        <v>0</v>
      </c>
      <c r="B1302" s="91" t="str">
        <f>IF(F1302="No","",IF('Summary P&amp;L'!$F$4="Libs Rollup","Libs Rollup",F1302))</f>
        <v/>
      </c>
      <c r="C1302">
        <f>+IS_Data!A1302</f>
        <v>0</v>
      </c>
      <c r="D1302">
        <f ca="1">SUM(OFFSET(IS_Data!D1302,0,(-2018+'Summary P&amp;L'!$D$6)*12+'Summary P&amp;L'!$D$1-1):OFFSET(IS_Data!D1302,0,(-2018+'Summary P&amp;L'!$D$6)*12+'Summary P&amp;L'!$D$2-1))</f>
        <v>0</v>
      </c>
      <c r="E1302">
        <f ca="1">SUM(OFFSET(IS_Data!D1302,0,(-2018+'Summary P&amp;L'!$D$6-1)*12+'Summary P&amp;L'!$D$1-1):OFFSET(IS_Data!D1302,0,(-2018+'Summary P&amp;L'!$D$6-1)*12+'Summary P&amp;L'!$D$2-1))</f>
        <v>0</v>
      </c>
      <c r="F1302" s="91" t="str">
        <f>IFERROR(IF(VLOOKUP(IS_Data!B1302,'Summary P&amp;L'!$Q$9:$S$15,3,FALSE)="Yes",IS_Data!B1302,"No"),"No")</f>
        <v>No</v>
      </c>
    </row>
    <row r="1303" spans="1:6" x14ac:dyDescent="0.5">
      <c r="A1303">
        <f>+IS_Data!C1303</f>
        <v>0</v>
      </c>
      <c r="B1303" s="91" t="str">
        <f>IF(F1303="No","",IF('Summary P&amp;L'!$F$4="Libs Rollup","Libs Rollup",F1303))</f>
        <v/>
      </c>
      <c r="C1303">
        <f>+IS_Data!A1303</f>
        <v>0</v>
      </c>
      <c r="D1303">
        <f ca="1">SUM(OFFSET(IS_Data!D1303,0,(-2018+'Summary P&amp;L'!$D$6)*12+'Summary P&amp;L'!$D$1-1):OFFSET(IS_Data!D1303,0,(-2018+'Summary P&amp;L'!$D$6)*12+'Summary P&amp;L'!$D$2-1))</f>
        <v>0</v>
      </c>
      <c r="E1303">
        <f ca="1">SUM(OFFSET(IS_Data!D1303,0,(-2018+'Summary P&amp;L'!$D$6-1)*12+'Summary P&amp;L'!$D$1-1):OFFSET(IS_Data!D1303,0,(-2018+'Summary P&amp;L'!$D$6-1)*12+'Summary P&amp;L'!$D$2-1))</f>
        <v>0</v>
      </c>
      <c r="F1303" s="91" t="str">
        <f>IFERROR(IF(VLOOKUP(IS_Data!B1303,'Summary P&amp;L'!$Q$9:$S$15,3,FALSE)="Yes",IS_Data!B1303,"No"),"No")</f>
        <v>No</v>
      </c>
    </row>
    <row r="1304" spans="1:6" x14ac:dyDescent="0.5">
      <c r="A1304">
        <f>+IS_Data!C1304</f>
        <v>0</v>
      </c>
      <c r="B1304" s="91" t="str">
        <f>IF(F1304="No","",IF('Summary P&amp;L'!$F$4="Libs Rollup","Libs Rollup",F1304))</f>
        <v/>
      </c>
      <c r="C1304">
        <f>+IS_Data!A1304</f>
        <v>0</v>
      </c>
      <c r="D1304">
        <f ca="1">SUM(OFFSET(IS_Data!D1304,0,(-2018+'Summary P&amp;L'!$D$6)*12+'Summary P&amp;L'!$D$1-1):OFFSET(IS_Data!D1304,0,(-2018+'Summary P&amp;L'!$D$6)*12+'Summary P&amp;L'!$D$2-1))</f>
        <v>0</v>
      </c>
      <c r="E1304">
        <f ca="1">SUM(OFFSET(IS_Data!D1304,0,(-2018+'Summary P&amp;L'!$D$6-1)*12+'Summary P&amp;L'!$D$1-1):OFFSET(IS_Data!D1304,0,(-2018+'Summary P&amp;L'!$D$6-1)*12+'Summary P&amp;L'!$D$2-1))</f>
        <v>0</v>
      </c>
      <c r="F1304" s="91" t="str">
        <f>IFERROR(IF(VLOOKUP(IS_Data!B1304,'Summary P&amp;L'!$Q$9:$S$15,3,FALSE)="Yes",IS_Data!B1304,"No"),"No")</f>
        <v>No</v>
      </c>
    </row>
    <row r="1305" spans="1:6" x14ac:dyDescent="0.5">
      <c r="A1305">
        <f>+IS_Data!C1305</f>
        <v>0</v>
      </c>
      <c r="B1305" s="91" t="str">
        <f>IF(F1305="No","",IF('Summary P&amp;L'!$F$4="Libs Rollup","Libs Rollup",F1305))</f>
        <v/>
      </c>
      <c r="C1305">
        <f>+IS_Data!A1305</f>
        <v>0</v>
      </c>
      <c r="D1305">
        <f ca="1">SUM(OFFSET(IS_Data!D1305,0,(-2018+'Summary P&amp;L'!$D$6)*12+'Summary P&amp;L'!$D$1-1):OFFSET(IS_Data!D1305,0,(-2018+'Summary P&amp;L'!$D$6)*12+'Summary P&amp;L'!$D$2-1))</f>
        <v>0</v>
      </c>
      <c r="E1305">
        <f ca="1">SUM(OFFSET(IS_Data!D1305,0,(-2018+'Summary P&amp;L'!$D$6-1)*12+'Summary P&amp;L'!$D$1-1):OFFSET(IS_Data!D1305,0,(-2018+'Summary P&amp;L'!$D$6-1)*12+'Summary P&amp;L'!$D$2-1))</f>
        <v>0</v>
      </c>
      <c r="F1305" s="91" t="str">
        <f>IFERROR(IF(VLOOKUP(IS_Data!B1305,'Summary P&amp;L'!$Q$9:$S$15,3,FALSE)="Yes",IS_Data!B1305,"No"),"No")</f>
        <v>No</v>
      </c>
    </row>
    <row r="1306" spans="1:6" x14ac:dyDescent="0.5">
      <c r="A1306">
        <f>+IS_Data!C1306</f>
        <v>0</v>
      </c>
      <c r="B1306" s="91" t="str">
        <f>IF(F1306="No","",IF('Summary P&amp;L'!$F$4="Libs Rollup","Libs Rollup",F1306))</f>
        <v/>
      </c>
      <c r="C1306">
        <f>+IS_Data!A1306</f>
        <v>0</v>
      </c>
      <c r="D1306">
        <f ca="1">SUM(OFFSET(IS_Data!D1306,0,(-2018+'Summary P&amp;L'!$D$6)*12+'Summary P&amp;L'!$D$1-1):OFFSET(IS_Data!D1306,0,(-2018+'Summary P&amp;L'!$D$6)*12+'Summary P&amp;L'!$D$2-1))</f>
        <v>0</v>
      </c>
      <c r="E1306">
        <f ca="1">SUM(OFFSET(IS_Data!D1306,0,(-2018+'Summary P&amp;L'!$D$6-1)*12+'Summary P&amp;L'!$D$1-1):OFFSET(IS_Data!D1306,0,(-2018+'Summary P&amp;L'!$D$6-1)*12+'Summary P&amp;L'!$D$2-1))</f>
        <v>0</v>
      </c>
      <c r="F1306" s="91" t="str">
        <f>IFERROR(IF(VLOOKUP(IS_Data!B1306,'Summary P&amp;L'!$Q$9:$S$15,3,FALSE)="Yes",IS_Data!B1306,"No"),"No")</f>
        <v>No</v>
      </c>
    </row>
    <row r="1307" spans="1:6" x14ac:dyDescent="0.5">
      <c r="A1307">
        <f>+IS_Data!C1307</f>
        <v>0</v>
      </c>
      <c r="B1307" s="91" t="str">
        <f>IF(F1307="No","",IF('Summary P&amp;L'!$F$4="Libs Rollup","Libs Rollup",F1307))</f>
        <v/>
      </c>
      <c r="C1307">
        <f>+IS_Data!A1307</f>
        <v>0</v>
      </c>
      <c r="D1307">
        <f ca="1">SUM(OFFSET(IS_Data!D1307,0,(-2018+'Summary P&amp;L'!$D$6)*12+'Summary P&amp;L'!$D$1-1):OFFSET(IS_Data!D1307,0,(-2018+'Summary P&amp;L'!$D$6)*12+'Summary P&amp;L'!$D$2-1))</f>
        <v>0</v>
      </c>
      <c r="E1307">
        <f ca="1">SUM(OFFSET(IS_Data!D1307,0,(-2018+'Summary P&amp;L'!$D$6-1)*12+'Summary P&amp;L'!$D$1-1):OFFSET(IS_Data!D1307,0,(-2018+'Summary P&amp;L'!$D$6-1)*12+'Summary P&amp;L'!$D$2-1))</f>
        <v>0</v>
      </c>
      <c r="F1307" s="91" t="str">
        <f>IFERROR(IF(VLOOKUP(IS_Data!B1307,'Summary P&amp;L'!$Q$9:$S$15,3,FALSE)="Yes",IS_Data!B1307,"No"),"No")</f>
        <v>No</v>
      </c>
    </row>
    <row r="1308" spans="1:6" x14ac:dyDescent="0.5">
      <c r="A1308">
        <f>+IS_Data!C1308</f>
        <v>0</v>
      </c>
      <c r="B1308" s="91" t="str">
        <f>IF(F1308="No","",IF('Summary P&amp;L'!$F$4="Libs Rollup","Libs Rollup",F1308))</f>
        <v/>
      </c>
      <c r="C1308">
        <f>+IS_Data!A1308</f>
        <v>0</v>
      </c>
      <c r="D1308">
        <f ca="1">SUM(OFFSET(IS_Data!D1308,0,(-2018+'Summary P&amp;L'!$D$6)*12+'Summary P&amp;L'!$D$1-1):OFFSET(IS_Data!D1308,0,(-2018+'Summary P&amp;L'!$D$6)*12+'Summary P&amp;L'!$D$2-1))</f>
        <v>0</v>
      </c>
      <c r="E1308">
        <f ca="1">SUM(OFFSET(IS_Data!D1308,0,(-2018+'Summary P&amp;L'!$D$6-1)*12+'Summary P&amp;L'!$D$1-1):OFFSET(IS_Data!D1308,0,(-2018+'Summary P&amp;L'!$D$6-1)*12+'Summary P&amp;L'!$D$2-1))</f>
        <v>0</v>
      </c>
      <c r="F1308" s="91" t="str">
        <f>IFERROR(IF(VLOOKUP(IS_Data!B1308,'Summary P&amp;L'!$Q$9:$S$15,3,FALSE)="Yes",IS_Data!B1308,"No"),"No")</f>
        <v>No</v>
      </c>
    </row>
    <row r="1309" spans="1:6" x14ac:dyDescent="0.5">
      <c r="A1309">
        <f>+IS_Data!C1309</f>
        <v>0</v>
      </c>
      <c r="B1309" s="91" t="str">
        <f>IF(F1309="No","",IF('Summary P&amp;L'!$F$4="Libs Rollup","Libs Rollup",F1309))</f>
        <v/>
      </c>
      <c r="C1309">
        <f>+IS_Data!A1309</f>
        <v>0</v>
      </c>
      <c r="D1309">
        <f ca="1">SUM(OFFSET(IS_Data!D1309,0,(-2018+'Summary P&amp;L'!$D$6)*12+'Summary P&amp;L'!$D$1-1):OFFSET(IS_Data!D1309,0,(-2018+'Summary P&amp;L'!$D$6)*12+'Summary P&amp;L'!$D$2-1))</f>
        <v>0</v>
      </c>
      <c r="E1309">
        <f ca="1">SUM(OFFSET(IS_Data!D1309,0,(-2018+'Summary P&amp;L'!$D$6-1)*12+'Summary P&amp;L'!$D$1-1):OFFSET(IS_Data!D1309,0,(-2018+'Summary P&amp;L'!$D$6-1)*12+'Summary P&amp;L'!$D$2-1))</f>
        <v>0</v>
      </c>
      <c r="F1309" s="91" t="str">
        <f>IFERROR(IF(VLOOKUP(IS_Data!B1309,'Summary P&amp;L'!$Q$9:$S$15,3,FALSE)="Yes",IS_Data!B1309,"No"),"No")</f>
        <v>No</v>
      </c>
    </row>
    <row r="1310" spans="1:6" x14ac:dyDescent="0.5">
      <c r="A1310">
        <f>+IS_Data!C1310</f>
        <v>0</v>
      </c>
      <c r="B1310" s="91" t="str">
        <f>IF(F1310="No","",IF('Summary P&amp;L'!$F$4="Libs Rollup","Libs Rollup",F1310))</f>
        <v/>
      </c>
      <c r="C1310">
        <f>+IS_Data!A1310</f>
        <v>0</v>
      </c>
      <c r="D1310">
        <f ca="1">SUM(OFFSET(IS_Data!D1310,0,(-2018+'Summary P&amp;L'!$D$6)*12+'Summary P&amp;L'!$D$1-1):OFFSET(IS_Data!D1310,0,(-2018+'Summary P&amp;L'!$D$6)*12+'Summary P&amp;L'!$D$2-1))</f>
        <v>0</v>
      </c>
      <c r="E1310">
        <f ca="1">SUM(OFFSET(IS_Data!D1310,0,(-2018+'Summary P&amp;L'!$D$6-1)*12+'Summary P&amp;L'!$D$1-1):OFFSET(IS_Data!D1310,0,(-2018+'Summary P&amp;L'!$D$6-1)*12+'Summary P&amp;L'!$D$2-1))</f>
        <v>0</v>
      </c>
      <c r="F1310" s="91" t="str">
        <f>IFERROR(IF(VLOOKUP(IS_Data!B1310,'Summary P&amp;L'!$Q$9:$S$15,3,FALSE)="Yes",IS_Data!B1310,"No"),"No")</f>
        <v>No</v>
      </c>
    </row>
    <row r="1311" spans="1:6" x14ac:dyDescent="0.5">
      <c r="A1311">
        <f>+IS_Data!C1311</f>
        <v>0</v>
      </c>
      <c r="B1311" s="91" t="str">
        <f>IF(F1311="No","",IF('Summary P&amp;L'!$F$4="Libs Rollup","Libs Rollup",F1311))</f>
        <v/>
      </c>
      <c r="C1311">
        <f>+IS_Data!A1311</f>
        <v>0</v>
      </c>
      <c r="D1311">
        <f ca="1">SUM(OFFSET(IS_Data!D1311,0,(-2018+'Summary P&amp;L'!$D$6)*12+'Summary P&amp;L'!$D$1-1):OFFSET(IS_Data!D1311,0,(-2018+'Summary P&amp;L'!$D$6)*12+'Summary P&amp;L'!$D$2-1))</f>
        <v>0</v>
      </c>
      <c r="E1311">
        <f ca="1">SUM(OFFSET(IS_Data!D1311,0,(-2018+'Summary P&amp;L'!$D$6-1)*12+'Summary P&amp;L'!$D$1-1):OFFSET(IS_Data!D1311,0,(-2018+'Summary P&amp;L'!$D$6-1)*12+'Summary P&amp;L'!$D$2-1))</f>
        <v>0</v>
      </c>
      <c r="F1311" s="91" t="str">
        <f>IFERROR(IF(VLOOKUP(IS_Data!B1311,'Summary P&amp;L'!$Q$9:$S$15,3,FALSE)="Yes",IS_Data!B1311,"No"),"No")</f>
        <v>No</v>
      </c>
    </row>
    <row r="1312" spans="1:6" x14ac:dyDescent="0.5">
      <c r="A1312">
        <f>+IS_Data!C1312</f>
        <v>0</v>
      </c>
      <c r="B1312" s="91" t="str">
        <f>IF(F1312="No","",IF('Summary P&amp;L'!$F$4="Libs Rollup","Libs Rollup",F1312))</f>
        <v/>
      </c>
      <c r="C1312">
        <f>+IS_Data!A1312</f>
        <v>0</v>
      </c>
      <c r="D1312">
        <f ca="1">SUM(OFFSET(IS_Data!D1312,0,(-2018+'Summary P&amp;L'!$D$6)*12+'Summary P&amp;L'!$D$1-1):OFFSET(IS_Data!D1312,0,(-2018+'Summary P&amp;L'!$D$6)*12+'Summary P&amp;L'!$D$2-1))</f>
        <v>0</v>
      </c>
      <c r="E1312">
        <f ca="1">SUM(OFFSET(IS_Data!D1312,0,(-2018+'Summary P&amp;L'!$D$6-1)*12+'Summary P&amp;L'!$D$1-1):OFFSET(IS_Data!D1312,0,(-2018+'Summary P&amp;L'!$D$6-1)*12+'Summary P&amp;L'!$D$2-1))</f>
        <v>0</v>
      </c>
      <c r="F1312" s="91" t="str">
        <f>IFERROR(IF(VLOOKUP(IS_Data!B1312,'Summary P&amp;L'!$Q$9:$S$15,3,FALSE)="Yes",IS_Data!B1312,"No"),"No")</f>
        <v>No</v>
      </c>
    </row>
    <row r="1313" spans="1:6" x14ac:dyDescent="0.5">
      <c r="A1313">
        <f>+IS_Data!C1313</f>
        <v>0</v>
      </c>
      <c r="B1313" s="91" t="str">
        <f>IF(F1313="No","",IF('Summary P&amp;L'!$F$4="Libs Rollup","Libs Rollup",F1313))</f>
        <v/>
      </c>
      <c r="C1313">
        <f>+IS_Data!A1313</f>
        <v>0</v>
      </c>
      <c r="D1313">
        <f ca="1">SUM(OFFSET(IS_Data!D1313,0,(-2018+'Summary P&amp;L'!$D$6)*12+'Summary P&amp;L'!$D$1-1):OFFSET(IS_Data!D1313,0,(-2018+'Summary P&amp;L'!$D$6)*12+'Summary P&amp;L'!$D$2-1))</f>
        <v>0</v>
      </c>
      <c r="E1313">
        <f ca="1">SUM(OFFSET(IS_Data!D1313,0,(-2018+'Summary P&amp;L'!$D$6-1)*12+'Summary P&amp;L'!$D$1-1):OFFSET(IS_Data!D1313,0,(-2018+'Summary P&amp;L'!$D$6-1)*12+'Summary P&amp;L'!$D$2-1))</f>
        <v>0</v>
      </c>
      <c r="F1313" s="91" t="str">
        <f>IFERROR(IF(VLOOKUP(IS_Data!B1313,'Summary P&amp;L'!$Q$9:$S$15,3,FALSE)="Yes",IS_Data!B1313,"No"),"No")</f>
        <v>No</v>
      </c>
    </row>
    <row r="1314" spans="1:6" x14ac:dyDescent="0.5">
      <c r="A1314">
        <f>+IS_Data!C1314</f>
        <v>0</v>
      </c>
      <c r="B1314" s="91" t="str">
        <f>IF(F1314="No","",IF('Summary P&amp;L'!$F$4="Libs Rollup","Libs Rollup",F1314))</f>
        <v/>
      </c>
      <c r="C1314">
        <f>+IS_Data!A1314</f>
        <v>0</v>
      </c>
      <c r="D1314">
        <f ca="1">SUM(OFFSET(IS_Data!D1314,0,(-2018+'Summary P&amp;L'!$D$6)*12+'Summary P&amp;L'!$D$1-1):OFFSET(IS_Data!D1314,0,(-2018+'Summary P&amp;L'!$D$6)*12+'Summary P&amp;L'!$D$2-1))</f>
        <v>0</v>
      </c>
      <c r="E1314">
        <f ca="1">SUM(OFFSET(IS_Data!D1314,0,(-2018+'Summary P&amp;L'!$D$6-1)*12+'Summary P&amp;L'!$D$1-1):OFFSET(IS_Data!D1314,0,(-2018+'Summary P&amp;L'!$D$6-1)*12+'Summary P&amp;L'!$D$2-1))</f>
        <v>0</v>
      </c>
      <c r="F1314" s="91" t="str">
        <f>IFERROR(IF(VLOOKUP(IS_Data!B1314,'Summary P&amp;L'!$Q$9:$S$15,3,FALSE)="Yes",IS_Data!B1314,"No"),"No")</f>
        <v>No</v>
      </c>
    </row>
    <row r="1315" spans="1:6" x14ac:dyDescent="0.5">
      <c r="A1315">
        <f>+IS_Data!C1315</f>
        <v>0</v>
      </c>
      <c r="B1315" s="91" t="str">
        <f>IF(F1315="No","",IF('Summary P&amp;L'!$F$4="Libs Rollup","Libs Rollup",F1315))</f>
        <v/>
      </c>
      <c r="C1315">
        <f>+IS_Data!A1315</f>
        <v>0</v>
      </c>
      <c r="D1315">
        <f ca="1">SUM(OFFSET(IS_Data!D1315,0,(-2018+'Summary P&amp;L'!$D$6)*12+'Summary P&amp;L'!$D$1-1):OFFSET(IS_Data!D1315,0,(-2018+'Summary P&amp;L'!$D$6)*12+'Summary P&amp;L'!$D$2-1))</f>
        <v>0</v>
      </c>
      <c r="E1315">
        <f ca="1">SUM(OFFSET(IS_Data!D1315,0,(-2018+'Summary P&amp;L'!$D$6-1)*12+'Summary P&amp;L'!$D$1-1):OFFSET(IS_Data!D1315,0,(-2018+'Summary P&amp;L'!$D$6-1)*12+'Summary P&amp;L'!$D$2-1))</f>
        <v>0</v>
      </c>
      <c r="F1315" s="91" t="str">
        <f>IFERROR(IF(VLOOKUP(IS_Data!B1315,'Summary P&amp;L'!$Q$9:$S$15,3,FALSE)="Yes",IS_Data!B1315,"No"),"No")</f>
        <v>No</v>
      </c>
    </row>
    <row r="1316" spans="1:6" x14ac:dyDescent="0.5">
      <c r="A1316">
        <f>+IS_Data!C1316</f>
        <v>0</v>
      </c>
      <c r="B1316" s="91" t="str">
        <f>IF(F1316="No","",IF('Summary P&amp;L'!$F$4="Libs Rollup","Libs Rollup",F1316))</f>
        <v/>
      </c>
      <c r="C1316">
        <f>+IS_Data!A1316</f>
        <v>0</v>
      </c>
      <c r="D1316">
        <f ca="1">SUM(OFFSET(IS_Data!D1316,0,(-2018+'Summary P&amp;L'!$D$6)*12+'Summary P&amp;L'!$D$1-1):OFFSET(IS_Data!D1316,0,(-2018+'Summary P&amp;L'!$D$6)*12+'Summary P&amp;L'!$D$2-1))</f>
        <v>0</v>
      </c>
      <c r="E1316">
        <f ca="1">SUM(OFFSET(IS_Data!D1316,0,(-2018+'Summary P&amp;L'!$D$6-1)*12+'Summary P&amp;L'!$D$1-1):OFFSET(IS_Data!D1316,0,(-2018+'Summary P&amp;L'!$D$6-1)*12+'Summary P&amp;L'!$D$2-1))</f>
        <v>0</v>
      </c>
      <c r="F1316" s="91" t="str">
        <f>IFERROR(IF(VLOOKUP(IS_Data!B1316,'Summary P&amp;L'!$Q$9:$S$15,3,FALSE)="Yes",IS_Data!B1316,"No"),"No")</f>
        <v>No</v>
      </c>
    </row>
    <row r="1317" spans="1:6" x14ac:dyDescent="0.5">
      <c r="A1317">
        <f>+IS_Data!C1317</f>
        <v>0</v>
      </c>
      <c r="B1317" s="91" t="str">
        <f>IF(F1317="No","",IF('Summary P&amp;L'!$F$4="Libs Rollup","Libs Rollup",F1317))</f>
        <v/>
      </c>
      <c r="C1317">
        <f>+IS_Data!A1317</f>
        <v>0</v>
      </c>
      <c r="D1317">
        <f ca="1">SUM(OFFSET(IS_Data!D1317,0,(-2018+'Summary P&amp;L'!$D$6)*12+'Summary P&amp;L'!$D$1-1):OFFSET(IS_Data!D1317,0,(-2018+'Summary P&amp;L'!$D$6)*12+'Summary P&amp;L'!$D$2-1))</f>
        <v>0</v>
      </c>
      <c r="E1317">
        <f ca="1">SUM(OFFSET(IS_Data!D1317,0,(-2018+'Summary P&amp;L'!$D$6-1)*12+'Summary P&amp;L'!$D$1-1):OFFSET(IS_Data!D1317,0,(-2018+'Summary P&amp;L'!$D$6-1)*12+'Summary P&amp;L'!$D$2-1))</f>
        <v>0</v>
      </c>
      <c r="F1317" s="91" t="str">
        <f>IFERROR(IF(VLOOKUP(IS_Data!B1317,'Summary P&amp;L'!$Q$9:$S$15,3,FALSE)="Yes",IS_Data!B1317,"No"),"No")</f>
        <v>No</v>
      </c>
    </row>
    <row r="1318" spans="1:6" x14ac:dyDescent="0.5">
      <c r="A1318">
        <f>+IS_Data!C1318</f>
        <v>0</v>
      </c>
      <c r="B1318" s="91" t="str">
        <f>IF(F1318="No","",IF('Summary P&amp;L'!$F$4="Libs Rollup","Libs Rollup",F1318))</f>
        <v/>
      </c>
      <c r="C1318">
        <f>+IS_Data!A1318</f>
        <v>0</v>
      </c>
      <c r="D1318">
        <f ca="1">SUM(OFFSET(IS_Data!D1318,0,(-2018+'Summary P&amp;L'!$D$6)*12+'Summary P&amp;L'!$D$1-1):OFFSET(IS_Data!D1318,0,(-2018+'Summary P&amp;L'!$D$6)*12+'Summary P&amp;L'!$D$2-1))</f>
        <v>0</v>
      </c>
      <c r="E1318">
        <f ca="1">SUM(OFFSET(IS_Data!D1318,0,(-2018+'Summary P&amp;L'!$D$6-1)*12+'Summary P&amp;L'!$D$1-1):OFFSET(IS_Data!D1318,0,(-2018+'Summary P&amp;L'!$D$6-1)*12+'Summary P&amp;L'!$D$2-1))</f>
        <v>0</v>
      </c>
      <c r="F1318" s="91" t="str">
        <f>IFERROR(IF(VLOOKUP(IS_Data!B1318,'Summary P&amp;L'!$Q$9:$S$15,3,FALSE)="Yes",IS_Data!B1318,"No"),"No")</f>
        <v>No</v>
      </c>
    </row>
    <row r="1319" spans="1:6" x14ac:dyDescent="0.5">
      <c r="A1319">
        <f>+IS_Data!C1319</f>
        <v>0</v>
      </c>
      <c r="B1319" s="91" t="str">
        <f>IF(F1319="No","",IF('Summary P&amp;L'!$F$4="Libs Rollup","Libs Rollup",F1319))</f>
        <v/>
      </c>
      <c r="C1319">
        <f>+IS_Data!A1319</f>
        <v>0</v>
      </c>
      <c r="D1319">
        <f ca="1">SUM(OFFSET(IS_Data!D1319,0,(-2018+'Summary P&amp;L'!$D$6)*12+'Summary P&amp;L'!$D$1-1):OFFSET(IS_Data!D1319,0,(-2018+'Summary P&amp;L'!$D$6)*12+'Summary P&amp;L'!$D$2-1))</f>
        <v>0</v>
      </c>
      <c r="E1319">
        <f ca="1">SUM(OFFSET(IS_Data!D1319,0,(-2018+'Summary P&amp;L'!$D$6-1)*12+'Summary P&amp;L'!$D$1-1):OFFSET(IS_Data!D1319,0,(-2018+'Summary P&amp;L'!$D$6-1)*12+'Summary P&amp;L'!$D$2-1))</f>
        <v>0</v>
      </c>
      <c r="F1319" s="91" t="str">
        <f>IFERROR(IF(VLOOKUP(IS_Data!B1319,'Summary P&amp;L'!$Q$9:$S$15,3,FALSE)="Yes",IS_Data!B1319,"No"),"No")</f>
        <v>No</v>
      </c>
    </row>
    <row r="1320" spans="1:6" x14ac:dyDescent="0.5">
      <c r="A1320">
        <f>+IS_Data!C1320</f>
        <v>0</v>
      </c>
      <c r="B1320" s="91" t="str">
        <f>IF(F1320="No","",IF('Summary P&amp;L'!$F$4="Libs Rollup","Libs Rollup",F1320))</f>
        <v/>
      </c>
      <c r="C1320">
        <f>+IS_Data!A1320</f>
        <v>0</v>
      </c>
      <c r="D1320">
        <f ca="1">SUM(OFFSET(IS_Data!D1320,0,(-2018+'Summary P&amp;L'!$D$6)*12+'Summary P&amp;L'!$D$1-1):OFFSET(IS_Data!D1320,0,(-2018+'Summary P&amp;L'!$D$6)*12+'Summary P&amp;L'!$D$2-1))</f>
        <v>0</v>
      </c>
      <c r="E1320">
        <f ca="1">SUM(OFFSET(IS_Data!D1320,0,(-2018+'Summary P&amp;L'!$D$6-1)*12+'Summary P&amp;L'!$D$1-1):OFFSET(IS_Data!D1320,0,(-2018+'Summary P&amp;L'!$D$6-1)*12+'Summary P&amp;L'!$D$2-1))</f>
        <v>0</v>
      </c>
      <c r="F1320" s="91" t="str">
        <f>IFERROR(IF(VLOOKUP(IS_Data!B1320,'Summary P&amp;L'!$Q$9:$S$15,3,FALSE)="Yes",IS_Data!B1320,"No"),"No")</f>
        <v>No</v>
      </c>
    </row>
    <row r="1321" spans="1:6" x14ac:dyDescent="0.5">
      <c r="A1321">
        <f>+IS_Data!C1321</f>
        <v>0</v>
      </c>
      <c r="B1321" s="91" t="str">
        <f>IF(F1321="No","",IF('Summary P&amp;L'!$F$4="Libs Rollup","Libs Rollup",F1321))</f>
        <v/>
      </c>
      <c r="C1321">
        <f>+IS_Data!A1321</f>
        <v>0</v>
      </c>
      <c r="D1321">
        <f ca="1">SUM(OFFSET(IS_Data!D1321,0,(-2018+'Summary P&amp;L'!$D$6)*12+'Summary P&amp;L'!$D$1-1):OFFSET(IS_Data!D1321,0,(-2018+'Summary P&amp;L'!$D$6)*12+'Summary P&amp;L'!$D$2-1))</f>
        <v>0</v>
      </c>
      <c r="E1321">
        <f ca="1">SUM(OFFSET(IS_Data!D1321,0,(-2018+'Summary P&amp;L'!$D$6-1)*12+'Summary P&amp;L'!$D$1-1):OFFSET(IS_Data!D1321,0,(-2018+'Summary P&amp;L'!$D$6-1)*12+'Summary P&amp;L'!$D$2-1))</f>
        <v>0</v>
      </c>
      <c r="F1321" s="91" t="str">
        <f>IFERROR(IF(VLOOKUP(IS_Data!B1321,'Summary P&amp;L'!$Q$9:$S$15,3,FALSE)="Yes",IS_Data!B1321,"No"),"No")</f>
        <v>No</v>
      </c>
    </row>
    <row r="1322" spans="1:6" x14ac:dyDescent="0.5">
      <c r="A1322">
        <f>+IS_Data!C1322</f>
        <v>0</v>
      </c>
      <c r="B1322" s="91" t="str">
        <f>IF(F1322="No","",IF('Summary P&amp;L'!$F$4="Libs Rollup","Libs Rollup",F1322))</f>
        <v/>
      </c>
      <c r="C1322">
        <f>+IS_Data!A1322</f>
        <v>0</v>
      </c>
      <c r="D1322">
        <f ca="1">SUM(OFFSET(IS_Data!D1322,0,(-2018+'Summary P&amp;L'!$D$6)*12+'Summary P&amp;L'!$D$1-1):OFFSET(IS_Data!D1322,0,(-2018+'Summary P&amp;L'!$D$6)*12+'Summary P&amp;L'!$D$2-1))</f>
        <v>0</v>
      </c>
      <c r="E1322">
        <f ca="1">SUM(OFFSET(IS_Data!D1322,0,(-2018+'Summary P&amp;L'!$D$6-1)*12+'Summary P&amp;L'!$D$1-1):OFFSET(IS_Data!D1322,0,(-2018+'Summary P&amp;L'!$D$6-1)*12+'Summary P&amp;L'!$D$2-1))</f>
        <v>0</v>
      </c>
      <c r="F1322" s="91" t="str">
        <f>IFERROR(IF(VLOOKUP(IS_Data!B1322,'Summary P&amp;L'!$Q$9:$S$15,3,FALSE)="Yes",IS_Data!B1322,"No"),"No")</f>
        <v>No</v>
      </c>
    </row>
    <row r="1323" spans="1:6" x14ac:dyDescent="0.5">
      <c r="A1323">
        <f>+IS_Data!C1323</f>
        <v>0</v>
      </c>
      <c r="B1323" s="91" t="str">
        <f>IF(F1323="No","",IF('Summary P&amp;L'!$F$4="Libs Rollup","Libs Rollup",F1323))</f>
        <v/>
      </c>
      <c r="C1323">
        <f>+IS_Data!A1323</f>
        <v>0</v>
      </c>
      <c r="D1323">
        <f ca="1">SUM(OFFSET(IS_Data!D1323,0,(-2018+'Summary P&amp;L'!$D$6)*12+'Summary P&amp;L'!$D$1-1):OFFSET(IS_Data!D1323,0,(-2018+'Summary P&amp;L'!$D$6)*12+'Summary P&amp;L'!$D$2-1))</f>
        <v>0</v>
      </c>
      <c r="E1323">
        <f ca="1">SUM(OFFSET(IS_Data!D1323,0,(-2018+'Summary P&amp;L'!$D$6-1)*12+'Summary P&amp;L'!$D$1-1):OFFSET(IS_Data!D1323,0,(-2018+'Summary P&amp;L'!$D$6-1)*12+'Summary P&amp;L'!$D$2-1))</f>
        <v>0</v>
      </c>
      <c r="F1323" s="91" t="str">
        <f>IFERROR(IF(VLOOKUP(IS_Data!B1323,'Summary P&amp;L'!$Q$9:$S$15,3,FALSE)="Yes",IS_Data!B1323,"No"),"No")</f>
        <v>No</v>
      </c>
    </row>
    <row r="1324" spans="1:6" x14ac:dyDescent="0.5">
      <c r="A1324">
        <f>+IS_Data!C1324</f>
        <v>0</v>
      </c>
      <c r="B1324" s="91" t="str">
        <f>IF(F1324="No","",IF('Summary P&amp;L'!$F$4="Libs Rollup","Libs Rollup",F1324))</f>
        <v/>
      </c>
      <c r="C1324">
        <f>+IS_Data!A1324</f>
        <v>0</v>
      </c>
      <c r="D1324">
        <f ca="1">SUM(OFFSET(IS_Data!D1324,0,(-2018+'Summary P&amp;L'!$D$6)*12+'Summary P&amp;L'!$D$1-1):OFFSET(IS_Data!D1324,0,(-2018+'Summary P&amp;L'!$D$6)*12+'Summary P&amp;L'!$D$2-1))</f>
        <v>0</v>
      </c>
      <c r="E1324">
        <f ca="1">SUM(OFFSET(IS_Data!D1324,0,(-2018+'Summary P&amp;L'!$D$6-1)*12+'Summary P&amp;L'!$D$1-1):OFFSET(IS_Data!D1324,0,(-2018+'Summary P&amp;L'!$D$6-1)*12+'Summary P&amp;L'!$D$2-1))</f>
        <v>0</v>
      </c>
      <c r="F1324" s="91" t="str">
        <f>IFERROR(IF(VLOOKUP(IS_Data!B1324,'Summary P&amp;L'!$Q$9:$S$15,3,FALSE)="Yes",IS_Data!B1324,"No"),"No")</f>
        <v>No</v>
      </c>
    </row>
    <row r="1325" spans="1:6" x14ac:dyDescent="0.5">
      <c r="A1325">
        <f>+IS_Data!C1325</f>
        <v>0</v>
      </c>
      <c r="B1325" s="91" t="str">
        <f>IF(F1325="No","",IF('Summary P&amp;L'!$F$4="Libs Rollup","Libs Rollup",F1325))</f>
        <v/>
      </c>
      <c r="C1325">
        <f>+IS_Data!A1325</f>
        <v>0</v>
      </c>
      <c r="D1325">
        <f ca="1">SUM(OFFSET(IS_Data!D1325,0,(-2018+'Summary P&amp;L'!$D$6)*12+'Summary P&amp;L'!$D$1-1):OFFSET(IS_Data!D1325,0,(-2018+'Summary P&amp;L'!$D$6)*12+'Summary P&amp;L'!$D$2-1))</f>
        <v>0</v>
      </c>
      <c r="E1325">
        <f ca="1">SUM(OFFSET(IS_Data!D1325,0,(-2018+'Summary P&amp;L'!$D$6-1)*12+'Summary P&amp;L'!$D$1-1):OFFSET(IS_Data!D1325,0,(-2018+'Summary P&amp;L'!$D$6-1)*12+'Summary P&amp;L'!$D$2-1))</f>
        <v>0</v>
      </c>
      <c r="F1325" s="91" t="str">
        <f>IFERROR(IF(VLOOKUP(IS_Data!B1325,'Summary P&amp;L'!$Q$9:$S$15,3,FALSE)="Yes",IS_Data!B1325,"No"),"No")</f>
        <v>No</v>
      </c>
    </row>
    <row r="1326" spans="1:6" x14ac:dyDescent="0.5">
      <c r="A1326">
        <f>+IS_Data!C1326</f>
        <v>0</v>
      </c>
      <c r="B1326" s="91" t="str">
        <f>IF(F1326="No","",IF('Summary P&amp;L'!$F$4="Libs Rollup","Libs Rollup",F1326))</f>
        <v/>
      </c>
      <c r="C1326">
        <f>+IS_Data!A1326</f>
        <v>0</v>
      </c>
      <c r="D1326">
        <f ca="1">SUM(OFFSET(IS_Data!D1326,0,(-2018+'Summary P&amp;L'!$D$6)*12+'Summary P&amp;L'!$D$1-1):OFFSET(IS_Data!D1326,0,(-2018+'Summary P&amp;L'!$D$6)*12+'Summary P&amp;L'!$D$2-1))</f>
        <v>0</v>
      </c>
      <c r="E1326">
        <f ca="1">SUM(OFFSET(IS_Data!D1326,0,(-2018+'Summary P&amp;L'!$D$6-1)*12+'Summary P&amp;L'!$D$1-1):OFFSET(IS_Data!D1326,0,(-2018+'Summary P&amp;L'!$D$6-1)*12+'Summary P&amp;L'!$D$2-1))</f>
        <v>0</v>
      </c>
      <c r="F1326" s="91" t="str">
        <f>IFERROR(IF(VLOOKUP(IS_Data!B1326,'Summary P&amp;L'!$Q$9:$S$15,3,FALSE)="Yes",IS_Data!B1326,"No"),"No")</f>
        <v>No</v>
      </c>
    </row>
    <row r="1327" spans="1:6" x14ac:dyDescent="0.5">
      <c r="A1327">
        <f>+IS_Data!C1327</f>
        <v>0</v>
      </c>
      <c r="B1327" s="91" t="str">
        <f>IF(F1327="No","",IF('Summary P&amp;L'!$F$4="Libs Rollup","Libs Rollup",F1327))</f>
        <v/>
      </c>
      <c r="C1327">
        <f>+IS_Data!A1327</f>
        <v>0</v>
      </c>
      <c r="D1327">
        <f ca="1">SUM(OFFSET(IS_Data!D1327,0,(-2018+'Summary P&amp;L'!$D$6)*12+'Summary P&amp;L'!$D$1-1):OFFSET(IS_Data!D1327,0,(-2018+'Summary P&amp;L'!$D$6)*12+'Summary P&amp;L'!$D$2-1))</f>
        <v>0</v>
      </c>
      <c r="E1327">
        <f ca="1">SUM(OFFSET(IS_Data!D1327,0,(-2018+'Summary P&amp;L'!$D$6-1)*12+'Summary P&amp;L'!$D$1-1):OFFSET(IS_Data!D1327,0,(-2018+'Summary P&amp;L'!$D$6-1)*12+'Summary P&amp;L'!$D$2-1))</f>
        <v>0</v>
      </c>
      <c r="F1327" s="91" t="str">
        <f>IFERROR(IF(VLOOKUP(IS_Data!B1327,'Summary P&amp;L'!$Q$9:$S$15,3,FALSE)="Yes",IS_Data!B1327,"No"),"No")</f>
        <v>No</v>
      </c>
    </row>
    <row r="1328" spans="1:6" x14ac:dyDescent="0.5">
      <c r="A1328">
        <f>+IS_Data!C1328</f>
        <v>0</v>
      </c>
      <c r="B1328" s="91" t="str">
        <f>IF(F1328="No","",IF('Summary P&amp;L'!$F$4="Libs Rollup","Libs Rollup",F1328))</f>
        <v/>
      </c>
      <c r="C1328">
        <f>+IS_Data!A1328</f>
        <v>0</v>
      </c>
      <c r="D1328">
        <f ca="1">SUM(OFFSET(IS_Data!D1328,0,(-2018+'Summary P&amp;L'!$D$6)*12+'Summary P&amp;L'!$D$1-1):OFFSET(IS_Data!D1328,0,(-2018+'Summary P&amp;L'!$D$6)*12+'Summary P&amp;L'!$D$2-1))</f>
        <v>0</v>
      </c>
      <c r="E1328">
        <f ca="1">SUM(OFFSET(IS_Data!D1328,0,(-2018+'Summary P&amp;L'!$D$6-1)*12+'Summary P&amp;L'!$D$1-1):OFFSET(IS_Data!D1328,0,(-2018+'Summary P&amp;L'!$D$6-1)*12+'Summary P&amp;L'!$D$2-1))</f>
        <v>0</v>
      </c>
      <c r="F1328" s="91" t="str">
        <f>IFERROR(IF(VLOOKUP(IS_Data!B1328,'Summary P&amp;L'!$Q$9:$S$15,3,FALSE)="Yes",IS_Data!B1328,"No"),"No")</f>
        <v>No</v>
      </c>
    </row>
    <row r="1329" spans="1:6" x14ac:dyDescent="0.5">
      <c r="A1329">
        <f>+IS_Data!C1329</f>
        <v>0</v>
      </c>
      <c r="B1329" s="91" t="str">
        <f>IF(F1329="No","",IF('Summary P&amp;L'!$F$4="Libs Rollup","Libs Rollup",F1329))</f>
        <v/>
      </c>
      <c r="C1329">
        <f>+IS_Data!A1329</f>
        <v>0</v>
      </c>
      <c r="D1329">
        <f ca="1">SUM(OFFSET(IS_Data!D1329,0,(-2018+'Summary P&amp;L'!$D$6)*12+'Summary P&amp;L'!$D$1-1):OFFSET(IS_Data!D1329,0,(-2018+'Summary P&amp;L'!$D$6)*12+'Summary P&amp;L'!$D$2-1))</f>
        <v>0</v>
      </c>
      <c r="E1329">
        <f ca="1">SUM(OFFSET(IS_Data!D1329,0,(-2018+'Summary P&amp;L'!$D$6-1)*12+'Summary P&amp;L'!$D$1-1):OFFSET(IS_Data!D1329,0,(-2018+'Summary P&amp;L'!$D$6-1)*12+'Summary P&amp;L'!$D$2-1))</f>
        <v>0</v>
      </c>
      <c r="F1329" s="91" t="str">
        <f>IFERROR(IF(VLOOKUP(IS_Data!B1329,'Summary P&amp;L'!$Q$9:$S$15,3,FALSE)="Yes",IS_Data!B1329,"No"),"No")</f>
        <v>No</v>
      </c>
    </row>
    <row r="1330" spans="1:6" x14ac:dyDescent="0.5">
      <c r="A1330">
        <f>+IS_Data!C1330</f>
        <v>0</v>
      </c>
      <c r="B1330" s="91" t="str">
        <f>IF(F1330="No","",IF('Summary P&amp;L'!$F$4="Libs Rollup","Libs Rollup",F1330))</f>
        <v/>
      </c>
      <c r="C1330">
        <f>+IS_Data!A1330</f>
        <v>0</v>
      </c>
      <c r="D1330">
        <f ca="1">SUM(OFFSET(IS_Data!D1330,0,(-2018+'Summary P&amp;L'!$D$6)*12+'Summary P&amp;L'!$D$1-1):OFFSET(IS_Data!D1330,0,(-2018+'Summary P&amp;L'!$D$6)*12+'Summary P&amp;L'!$D$2-1))</f>
        <v>0</v>
      </c>
      <c r="E1330">
        <f ca="1">SUM(OFFSET(IS_Data!D1330,0,(-2018+'Summary P&amp;L'!$D$6-1)*12+'Summary P&amp;L'!$D$1-1):OFFSET(IS_Data!D1330,0,(-2018+'Summary P&amp;L'!$D$6-1)*12+'Summary P&amp;L'!$D$2-1))</f>
        <v>0</v>
      </c>
      <c r="F1330" s="91" t="str">
        <f>IFERROR(IF(VLOOKUP(IS_Data!B1330,'Summary P&amp;L'!$Q$9:$S$15,3,FALSE)="Yes",IS_Data!B1330,"No"),"No")</f>
        <v>No</v>
      </c>
    </row>
    <row r="1331" spans="1:6" x14ac:dyDescent="0.5">
      <c r="A1331">
        <f>+IS_Data!C1331</f>
        <v>0</v>
      </c>
      <c r="B1331" s="91" t="str">
        <f>IF(F1331="No","",IF('Summary P&amp;L'!$F$4="Libs Rollup","Libs Rollup",F1331))</f>
        <v/>
      </c>
      <c r="C1331">
        <f>+IS_Data!A1331</f>
        <v>0</v>
      </c>
      <c r="D1331">
        <f ca="1">SUM(OFFSET(IS_Data!D1331,0,(-2018+'Summary P&amp;L'!$D$6)*12+'Summary P&amp;L'!$D$1-1):OFFSET(IS_Data!D1331,0,(-2018+'Summary P&amp;L'!$D$6)*12+'Summary P&amp;L'!$D$2-1))</f>
        <v>0</v>
      </c>
      <c r="E1331">
        <f ca="1">SUM(OFFSET(IS_Data!D1331,0,(-2018+'Summary P&amp;L'!$D$6-1)*12+'Summary P&amp;L'!$D$1-1):OFFSET(IS_Data!D1331,0,(-2018+'Summary P&amp;L'!$D$6-1)*12+'Summary P&amp;L'!$D$2-1))</f>
        <v>0</v>
      </c>
      <c r="F1331" s="91" t="str">
        <f>IFERROR(IF(VLOOKUP(IS_Data!B1331,'Summary P&amp;L'!$Q$9:$S$15,3,FALSE)="Yes",IS_Data!B1331,"No"),"No")</f>
        <v>No</v>
      </c>
    </row>
    <row r="1332" spans="1:6" x14ac:dyDescent="0.5">
      <c r="A1332">
        <f>+IS_Data!C1332</f>
        <v>0</v>
      </c>
      <c r="B1332" s="91" t="str">
        <f>IF(F1332="No","",IF('Summary P&amp;L'!$F$4="Libs Rollup","Libs Rollup",F1332))</f>
        <v/>
      </c>
      <c r="C1332">
        <f>+IS_Data!A1332</f>
        <v>0</v>
      </c>
      <c r="D1332">
        <f ca="1">SUM(OFFSET(IS_Data!D1332,0,(-2018+'Summary P&amp;L'!$D$6)*12+'Summary P&amp;L'!$D$1-1):OFFSET(IS_Data!D1332,0,(-2018+'Summary P&amp;L'!$D$6)*12+'Summary P&amp;L'!$D$2-1))</f>
        <v>0</v>
      </c>
      <c r="E1332">
        <f ca="1">SUM(OFFSET(IS_Data!D1332,0,(-2018+'Summary P&amp;L'!$D$6-1)*12+'Summary P&amp;L'!$D$1-1):OFFSET(IS_Data!D1332,0,(-2018+'Summary P&amp;L'!$D$6-1)*12+'Summary P&amp;L'!$D$2-1))</f>
        <v>0</v>
      </c>
      <c r="F1332" s="91" t="str">
        <f>IFERROR(IF(VLOOKUP(IS_Data!B1332,'Summary P&amp;L'!$Q$9:$S$15,3,FALSE)="Yes",IS_Data!B1332,"No"),"No")</f>
        <v>No</v>
      </c>
    </row>
    <row r="1333" spans="1:6" x14ac:dyDescent="0.5">
      <c r="A1333">
        <f>+IS_Data!C1333</f>
        <v>0</v>
      </c>
      <c r="B1333" s="91" t="str">
        <f>IF(F1333="No","",IF('Summary P&amp;L'!$F$4="Libs Rollup","Libs Rollup",F1333))</f>
        <v/>
      </c>
      <c r="C1333">
        <f>+IS_Data!A1333</f>
        <v>0</v>
      </c>
      <c r="D1333">
        <f ca="1">SUM(OFFSET(IS_Data!D1333,0,(-2018+'Summary P&amp;L'!$D$6)*12+'Summary P&amp;L'!$D$1-1):OFFSET(IS_Data!D1333,0,(-2018+'Summary P&amp;L'!$D$6)*12+'Summary P&amp;L'!$D$2-1))</f>
        <v>0</v>
      </c>
      <c r="E1333">
        <f ca="1">SUM(OFFSET(IS_Data!D1333,0,(-2018+'Summary P&amp;L'!$D$6-1)*12+'Summary P&amp;L'!$D$1-1):OFFSET(IS_Data!D1333,0,(-2018+'Summary P&amp;L'!$D$6-1)*12+'Summary P&amp;L'!$D$2-1))</f>
        <v>0</v>
      </c>
      <c r="F1333" s="91" t="str">
        <f>IFERROR(IF(VLOOKUP(IS_Data!B1333,'Summary P&amp;L'!$Q$9:$S$15,3,FALSE)="Yes",IS_Data!B1333,"No"),"No")</f>
        <v>No</v>
      </c>
    </row>
    <row r="1334" spans="1:6" x14ac:dyDescent="0.5">
      <c r="A1334">
        <f>+IS_Data!C1334</f>
        <v>0</v>
      </c>
      <c r="B1334" s="91" t="str">
        <f>IF(F1334="No","",IF('Summary P&amp;L'!$F$4="Libs Rollup","Libs Rollup",F1334))</f>
        <v/>
      </c>
      <c r="C1334">
        <f>+IS_Data!A1334</f>
        <v>0</v>
      </c>
      <c r="D1334">
        <f ca="1">SUM(OFFSET(IS_Data!D1334,0,(-2018+'Summary P&amp;L'!$D$6)*12+'Summary P&amp;L'!$D$1-1):OFFSET(IS_Data!D1334,0,(-2018+'Summary P&amp;L'!$D$6)*12+'Summary P&amp;L'!$D$2-1))</f>
        <v>0</v>
      </c>
      <c r="E1334">
        <f ca="1">SUM(OFFSET(IS_Data!D1334,0,(-2018+'Summary P&amp;L'!$D$6-1)*12+'Summary P&amp;L'!$D$1-1):OFFSET(IS_Data!D1334,0,(-2018+'Summary P&amp;L'!$D$6-1)*12+'Summary P&amp;L'!$D$2-1))</f>
        <v>0</v>
      </c>
      <c r="F1334" s="91" t="str">
        <f>IFERROR(IF(VLOOKUP(IS_Data!B1334,'Summary P&amp;L'!$Q$9:$S$15,3,FALSE)="Yes",IS_Data!B1334,"No"),"No")</f>
        <v>No</v>
      </c>
    </row>
    <row r="1335" spans="1:6" x14ac:dyDescent="0.5">
      <c r="A1335">
        <f>+IS_Data!C1335</f>
        <v>0</v>
      </c>
      <c r="B1335" s="91" t="str">
        <f>IF(F1335="No","",IF('Summary P&amp;L'!$F$4="Libs Rollup","Libs Rollup",F1335))</f>
        <v/>
      </c>
      <c r="C1335">
        <f>+IS_Data!A1335</f>
        <v>0</v>
      </c>
      <c r="D1335">
        <f ca="1">SUM(OFFSET(IS_Data!D1335,0,(-2018+'Summary P&amp;L'!$D$6)*12+'Summary P&amp;L'!$D$1-1):OFFSET(IS_Data!D1335,0,(-2018+'Summary P&amp;L'!$D$6)*12+'Summary P&amp;L'!$D$2-1))</f>
        <v>0</v>
      </c>
      <c r="E1335">
        <f ca="1">SUM(OFFSET(IS_Data!D1335,0,(-2018+'Summary P&amp;L'!$D$6-1)*12+'Summary P&amp;L'!$D$1-1):OFFSET(IS_Data!D1335,0,(-2018+'Summary P&amp;L'!$D$6-1)*12+'Summary P&amp;L'!$D$2-1))</f>
        <v>0</v>
      </c>
      <c r="F1335" s="91" t="str">
        <f>IFERROR(IF(VLOOKUP(IS_Data!B1335,'Summary P&amp;L'!$Q$9:$S$15,3,FALSE)="Yes",IS_Data!B1335,"No"),"No")</f>
        <v>No</v>
      </c>
    </row>
    <row r="1336" spans="1:6" x14ac:dyDescent="0.5">
      <c r="A1336">
        <f>+IS_Data!C1336</f>
        <v>0</v>
      </c>
      <c r="B1336" s="91" t="str">
        <f>IF(F1336="No","",IF('Summary P&amp;L'!$F$4="Libs Rollup","Libs Rollup",F1336))</f>
        <v/>
      </c>
      <c r="C1336">
        <f>+IS_Data!A1336</f>
        <v>0</v>
      </c>
      <c r="D1336">
        <f ca="1">SUM(OFFSET(IS_Data!D1336,0,(-2018+'Summary P&amp;L'!$D$6)*12+'Summary P&amp;L'!$D$1-1):OFFSET(IS_Data!D1336,0,(-2018+'Summary P&amp;L'!$D$6)*12+'Summary P&amp;L'!$D$2-1))</f>
        <v>0</v>
      </c>
      <c r="E1336">
        <f ca="1">SUM(OFFSET(IS_Data!D1336,0,(-2018+'Summary P&amp;L'!$D$6-1)*12+'Summary P&amp;L'!$D$1-1):OFFSET(IS_Data!D1336,0,(-2018+'Summary P&amp;L'!$D$6-1)*12+'Summary P&amp;L'!$D$2-1))</f>
        <v>0</v>
      </c>
      <c r="F1336" s="91" t="str">
        <f>IFERROR(IF(VLOOKUP(IS_Data!B1336,'Summary P&amp;L'!$Q$9:$S$15,3,FALSE)="Yes",IS_Data!B1336,"No"),"No")</f>
        <v>No</v>
      </c>
    </row>
    <row r="1337" spans="1:6" x14ac:dyDescent="0.5">
      <c r="A1337">
        <f>+IS_Data!C1337</f>
        <v>0</v>
      </c>
      <c r="B1337" s="91" t="str">
        <f>IF(F1337="No","",IF('Summary P&amp;L'!$F$4="Libs Rollup","Libs Rollup",F1337))</f>
        <v/>
      </c>
      <c r="C1337">
        <f>+IS_Data!A1337</f>
        <v>0</v>
      </c>
      <c r="D1337">
        <f ca="1">SUM(OFFSET(IS_Data!D1337,0,(-2018+'Summary P&amp;L'!$D$6)*12+'Summary P&amp;L'!$D$1-1):OFFSET(IS_Data!D1337,0,(-2018+'Summary P&amp;L'!$D$6)*12+'Summary P&amp;L'!$D$2-1))</f>
        <v>0</v>
      </c>
      <c r="E1337">
        <f ca="1">SUM(OFFSET(IS_Data!D1337,0,(-2018+'Summary P&amp;L'!$D$6-1)*12+'Summary P&amp;L'!$D$1-1):OFFSET(IS_Data!D1337,0,(-2018+'Summary P&amp;L'!$D$6-1)*12+'Summary P&amp;L'!$D$2-1))</f>
        <v>0</v>
      </c>
      <c r="F1337" s="91" t="str">
        <f>IFERROR(IF(VLOOKUP(IS_Data!B1337,'Summary P&amp;L'!$Q$9:$S$15,3,FALSE)="Yes",IS_Data!B1337,"No"),"No")</f>
        <v>No</v>
      </c>
    </row>
    <row r="1338" spans="1:6" x14ac:dyDescent="0.5">
      <c r="A1338">
        <f>+IS_Data!C1338</f>
        <v>0</v>
      </c>
      <c r="B1338" s="91" t="str">
        <f>IF(F1338="No","",IF('Summary P&amp;L'!$F$4="Libs Rollup","Libs Rollup",F1338))</f>
        <v/>
      </c>
      <c r="C1338">
        <f>+IS_Data!A1338</f>
        <v>0</v>
      </c>
      <c r="D1338">
        <f ca="1">SUM(OFFSET(IS_Data!D1338,0,(-2018+'Summary P&amp;L'!$D$6)*12+'Summary P&amp;L'!$D$1-1):OFFSET(IS_Data!D1338,0,(-2018+'Summary P&amp;L'!$D$6)*12+'Summary P&amp;L'!$D$2-1))</f>
        <v>0</v>
      </c>
      <c r="E1338">
        <f ca="1">SUM(OFFSET(IS_Data!D1338,0,(-2018+'Summary P&amp;L'!$D$6-1)*12+'Summary P&amp;L'!$D$1-1):OFFSET(IS_Data!D1338,0,(-2018+'Summary P&amp;L'!$D$6-1)*12+'Summary P&amp;L'!$D$2-1))</f>
        <v>0</v>
      </c>
      <c r="F1338" s="91" t="str">
        <f>IFERROR(IF(VLOOKUP(IS_Data!B1338,'Summary P&amp;L'!$Q$9:$S$15,3,FALSE)="Yes",IS_Data!B1338,"No"),"No")</f>
        <v>No</v>
      </c>
    </row>
    <row r="1339" spans="1:6" x14ac:dyDescent="0.5">
      <c r="A1339">
        <f>+IS_Data!C1339</f>
        <v>0</v>
      </c>
      <c r="B1339" s="91" t="str">
        <f>IF(F1339="No","",IF('Summary P&amp;L'!$F$4="Libs Rollup","Libs Rollup",F1339))</f>
        <v/>
      </c>
      <c r="C1339">
        <f>+IS_Data!A1339</f>
        <v>0</v>
      </c>
      <c r="D1339">
        <f ca="1">SUM(OFFSET(IS_Data!D1339,0,(-2018+'Summary P&amp;L'!$D$6)*12+'Summary P&amp;L'!$D$1-1):OFFSET(IS_Data!D1339,0,(-2018+'Summary P&amp;L'!$D$6)*12+'Summary P&amp;L'!$D$2-1))</f>
        <v>0</v>
      </c>
      <c r="E1339">
        <f ca="1">SUM(OFFSET(IS_Data!D1339,0,(-2018+'Summary P&amp;L'!$D$6-1)*12+'Summary P&amp;L'!$D$1-1):OFFSET(IS_Data!D1339,0,(-2018+'Summary P&amp;L'!$D$6-1)*12+'Summary P&amp;L'!$D$2-1))</f>
        <v>0</v>
      </c>
      <c r="F1339" s="91" t="str">
        <f>IFERROR(IF(VLOOKUP(IS_Data!B1339,'Summary P&amp;L'!$Q$9:$S$15,3,FALSE)="Yes",IS_Data!B1339,"No"),"No")</f>
        <v>No</v>
      </c>
    </row>
    <row r="1340" spans="1:6" x14ac:dyDescent="0.5">
      <c r="A1340">
        <f>+IS_Data!C1340</f>
        <v>0</v>
      </c>
      <c r="B1340" s="91" t="str">
        <f>IF(F1340="No","",IF('Summary P&amp;L'!$F$4="Libs Rollup","Libs Rollup",F1340))</f>
        <v/>
      </c>
      <c r="C1340">
        <f>+IS_Data!A1340</f>
        <v>0</v>
      </c>
      <c r="D1340">
        <f ca="1">SUM(OFFSET(IS_Data!D1340,0,(-2018+'Summary P&amp;L'!$D$6)*12+'Summary P&amp;L'!$D$1-1):OFFSET(IS_Data!D1340,0,(-2018+'Summary P&amp;L'!$D$6)*12+'Summary P&amp;L'!$D$2-1))</f>
        <v>0</v>
      </c>
      <c r="E1340">
        <f ca="1">SUM(OFFSET(IS_Data!D1340,0,(-2018+'Summary P&amp;L'!$D$6-1)*12+'Summary P&amp;L'!$D$1-1):OFFSET(IS_Data!D1340,0,(-2018+'Summary P&amp;L'!$D$6-1)*12+'Summary P&amp;L'!$D$2-1))</f>
        <v>0</v>
      </c>
      <c r="F1340" s="91" t="str">
        <f>IFERROR(IF(VLOOKUP(IS_Data!B1340,'Summary P&amp;L'!$Q$9:$S$15,3,FALSE)="Yes",IS_Data!B1340,"No"),"No")</f>
        <v>No</v>
      </c>
    </row>
    <row r="1341" spans="1:6" x14ac:dyDescent="0.5">
      <c r="A1341">
        <f>+IS_Data!C1341</f>
        <v>0</v>
      </c>
      <c r="B1341" s="91" t="str">
        <f>IF(F1341="No","",IF('Summary P&amp;L'!$F$4="Libs Rollup","Libs Rollup",F1341))</f>
        <v/>
      </c>
      <c r="C1341">
        <f>+IS_Data!A1341</f>
        <v>0</v>
      </c>
      <c r="D1341">
        <f ca="1">SUM(OFFSET(IS_Data!D1341,0,(-2018+'Summary P&amp;L'!$D$6)*12+'Summary P&amp;L'!$D$1-1):OFFSET(IS_Data!D1341,0,(-2018+'Summary P&amp;L'!$D$6)*12+'Summary P&amp;L'!$D$2-1))</f>
        <v>0</v>
      </c>
      <c r="E1341">
        <f ca="1">SUM(OFFSET(IS_Data!D1341,0,(-2018+'Summary P&amp;L'!$D$6-1)*12+'Summary P&amp;L'!$D$1-1):OFFSET(IS_Data!D1341,0,(-2018+'Summary P&amp;L'!$D$6-1)*12+'Summary P&amp;L'!$D$2-1))</f>
        <v>0</v>
      </c>
      <c r="F1341" s="91" t="str">
        <f>IFERROR(IF(VLOOKUP(IS_Data!B1341,'Summary P&amp;L'!$Q$9:$S$15,3,FALSE)="Yes",IS_Data!B1341,"No"),"No")</f>
        <v>No</v>
      </c>
    </row>
    <row r="1342" spans="1:6" x14ac:dyDescent="0.5">
      <c r="A1342">
        <f>+IS_Data!C1342</f>
        <v>0</v>
      </c>
      <c r="B1342" s="91" t="str">
        <f>IF(F1342="No","",IF('Summary P&amp;L'!$F$4="Libs Rollup","Libs Rollup",F1342))</f>
        <v/>
      </c>
      <c r="C1342">
        <f>+IS_Data!A1342</f>
        <v>0</v>
      </c>
      <c r="D1342">
        <f ca="1">SUM(OFFSET(IS_Data!D1342,0,(-2018+'Summary P&amp;L'!$D$6)*12+'Summary P&amp;L'!$D$1-1):OFFSET(IS_Data!D1342,0,(-2018+'Summary P&amp;L'!$D$6)*12+'Summary P&amp;L'!$D$2-1))</f>
        <v>0</v>
      </c>
      <c r="E1342">
        <f ca="1">SUM(OFFSET(IS_Data!D1342,0,(-2018+'Summary P&amp;L'!$D$6-1)*12+'Summary P&amp;L'!$D$1-1):OFFSET(IS_Data!D1342,0,(-2018+'Summary P&amp;L'!$D$6-1)*12+'Summary P&amp;L'!$D$2-1))</f>
        <v>0</v>
      </c>
      <c r="F1342" s="91" t="str">
        <f>IFERROR(IF(VLOOKUP(IS_Data!B1342,'Summary P&amp;L'!$Q$9:$S$15,3,FALSE)="Yes",IS_Data!B1342,"No"),"No")</f>
        <v>No</v>
      </c>
    </row>
    <row r="1343" spans="1:6" x14ac:dyDescent="0.5">
      <c r="A1343">
        <f>+IS_Data!C1343</f>
        <v>0</v>
      </c>
      <c r="B1343" s="91" t="str">
        <f>IF(F1343="No","",IF('Summary P&amp;L'!$F$4="Libs Rollup","Libs Rollup",F1343))</f>
        <v/>
      </c>
      <c r="C1343">
        <f>+IS_Data!A1343</f>
        <v>0</v>
      </c>
      <c r="D1343">
        <f ca="1">SUM(OFFSET(IS_Data!D1343,0,(-2018+'Summary P&amp;L'!$D$6)*12+'Summary P&amp;L'!$D$1-1):OFFSET(IS_Data!D1343,0,(-2018+'Summary P&amp;L'!$D$6)*12+'Summary P&amp;L'!$D$2-1))</f>
        <v>0</v>
      </c>
      <c r="E1343">
        <f ca="1">SUM(OFFSET(IS_Data!D1343,0,(-2018+'Summary P&amp;L'!$D$6-1)*12+'Summary P&amp;L'!$D$1-1):OFFSET(IS_Data!D1343,0,(-2018+'Summary P&amp;L'!$D$6-1)*12+'Summary P&amp;L'!$D$2-1))</f>
        <v>0</v>
      </c>
      <c r="F1343" s="91" t="str">
        <f>IFERROR(IF(VLOOKUP(IS_Data!B1343,'Summary P&amp;L'!$Q$9:$S$15,3,FALSE)="Yes",IS_Data!B1343,"No"),"No")</f>
        <v>No</v>
      </c>
    </row>
    <row r="1344" spans="1:6" x14ac:dyDescent="0.5">
      <c r="A1344">
        <f>+IS_Data!C1344</f>
        <v>0</v>
      </c>
      <c r="B1344" s="91" t="str">
        <f>IF(F1344="No","",IF('Summary P&amp;L'!$F$4="Libs Rollup","Libs Rollup",F1344))</f>
        <v/>
      </c>
      <c r="C1344">
        <f>+IS_Data!A1344</f>
        <v>0</v>
      </c>
      <c r="D1344">
        <f ca="1">SUM(OFFSET(IS_Data!D1344,0,(-2018+'Summary P&amp;L'!$D$6)*12+'Summary P&amp;L'!$D$1-1):OFFSET(IS_Data!D1344,0,(-2018+'Summary P&amp;L'!$D$6)*12+'Summary P&amp;L'!$D$2-1))</f>
        <v>0</v>
      </c>
      <c r="E1344">
        <f ca="1">SUM(OFFSET(IS_Data!D1344,0,(-2018+'Summary P&amp;L'!$D$6-1)*12+'Summary P&amp;L'!$D$1-1):OFFSET(IS_Data!D1344,0,(-2018+'Summary P&amp;L'!$D$6-1)*12+'Summary P&amp;L'!$D$2-1))</f>
        <v>0</v>
      </c>
      <c r="F1344" s="91" t="str">
        <f>IFERROR(IF(VLOOKUP(IS_Data!B1344,'Summary P&amp;L'!$Q$9:$S$15,3,FALSE)="Yes",IS_Data!B1344,"No"),"No")</f>
        <v>No</v>
      </c>
    </row>
    <row r="1345" spans="1:6" x14ac:dyDescent="0.5">
      <c r="A1345">
        <f>+IS_Data!C1345</f>
        <v>0</v>
      </c>
      <c r="B1345" s="91" t="str">
        <f>IF(F1345="No","",IF('Summary P&amp;L'!$F$4="Libs Rollup","Libs Rollup",F1345))</f>
        <v/>
      </c>
      <c r="C1345">
        <f>+IS_Data!A1345</f>
        <v>0</v>
      </c>
      <c r="D1345">
        <f ca="1">SUM(OFFSET(IS_Data!D1345,0,(-2018+'Summary P&amp;L'!$D$6)*12+'Summary P&amp;L'!$D$1-1):OFFSET(IS_Data!D1345,0,(-2018+'Summary P&amp;L'!$D$6)*12+'Summary P&amp;L'!$D$2-1))</f>
        <v>0</v>
      </c>
      <c r="E1345">
        <f ca="1">SUM(OFFSET(IS_Data!D1345,0,(-2018+'Summary P&amp;L'!$D$6-1)*12+'Summary P&amp;L'!$D$1-1):OFFSET(IS_Data!D1345,0,(-2018+'Summary P&amp;L'!$D$6-1)*12+'Summary P&amp;L'!$D$2-1))</f>
        <v>0</v>
      </c>
      <c r="F1345" s="91" t="str">
        <f>IFERROR(IF(VLOOKUP(IS_Data!B1345,'Summary P&amp;L'!$Q$9:$S$15,3,FALSE)="Yes",IS_Data!B1345,"No"),"No")</f>
        <v>No</v>
      </c>
    </row>
    <row r="1346" spans="1:6" x14ac:dyDescent="0.5">
      <c r="A1346">
        <f>+IS_Data!C1346</f>
        <v>0</v>
      </c>
      <c r="B1346" s="91" t="str">
        <f>IF(F1346="No","",IF('Summary P&amp;L'!$F$4="Libs Rollup","Libs Rollup",F1346))</f>
        <v/>
      </c>
      <c r="C1346">
        <f>+IS_Data!A1346</f>
        <v>0</v>
      </c>
      <c r="D1346">
        <f ca="1">SUM(OFFSET(IS_Data!D1346,0,(-2018+'Summary P&amp;L'!$D$6)*12+'Summary P&amp;L'!$D$1-1):OFFSET(IS_Data!D1346,0,(-2018+'Summary P&amp;L'!$D$6)*12+'Summary P&amp;L'!$D$2-1))</f>
        <v>0</v>
      </c>
      <c r="E1346">
        <f ca="1">SUM(OFFSET(IS_Data!D1346,0,(-2018+'Summary P&amp;L'!$D$6-1)*12+'Summary P&amp;L'!$D$1-1):OFFSET(IS_Data!D1346,0,(-2018+'Summary P&amp;L'!$D$6-1)*12+'Summary P&amp;L'!$D$2-1))</f>
        <v>0</v>
      </c>
      <c r="F1346" s="91" t="str">
        <f>IFERROR(IF(VLOOKUP(IS_Data!B1346,'Summary P&amp;L'!$Q$9:$S$15,3,FALSE)="Yes",IS_Data!B1346,"No"),"No")</f>
        <v>No</v>
      </c>
    </row>
    <row r="1347" spans="1:6" x14ac:dyDescent="0.5">
      <c r="A1347">
        <f>+IS_Data!C1347</f>
        <v>0</v>
      </c>
      <c r="B1347" s="91" t="str">
        <f>IF(F1347="No","",IF('Summary P&amp;L'!$F$4="Libs Rollup","Libs Rollup",F1347))</f>
        <v/>
      </c>
      <c r="C1347">
        <f>+IS_Data!A1347</f>
        <v>0</v>
      </c>
      <c r="D1347">
        <f ca="1">SUM(OFFSET(IS_Data!D1347,0,(-2018+'Summary P&amp;L'!$D$6)*12+'Summary P&amp;L'!$D$1-1):OFFSET(IS_Data!D1347,0,(-2018+'Summary P&amp;L'!$D$6)*12+'Summary P&amp;L'!$D$2-1))</f>
        <v>0</v>
      </c>
      <c r="E1347">
        <f ca="1">SUM(OFFSET(IS_Data!D1347,0,(-2018+'Summary P&amp;L'!$D$6-1)*12+'Summary P&amp;L'!$D$1-1):OFFSET(IS_Data!D1347,0,(-2018+'Summary P&amp;L'!$D$6-1)*12+'Summary P&amp;L'!$D$2-1))</f>
        <v>0</v>
      </c>
      <c r="F1347" s="91" t="str">
        <f>IFERROR(IF(VLOOKUP(IS_Data!B1347,'Summary P&amp;L'!$Q$9:$S$15,3,FALSE)="Yes",IS_Data!B1347,"No"),"No")</f>
        <v>No</v>
      </c>
    </row>
    <row r="1348" spans="1:6" x14ac:dyDescent="0.5">
      <c r="A1348">
        <f>+IS_Data!C1348</f>
        <v>0</v>
      </c>
      <c r="B1348" s="91" t="str">
        <f>IF(F1348="No","",IF('Summary P&amp;L'!$F$4="Libs Rollup","Libs Rollup",F1348))</f>
        <v/>
      </c>
      <c r="C1348">
        <f>+IS_Data!A1348</f>
        <v>0</v>
      </c>
      <c r="D1348">
        <f ca="1">SUM(OFFSET(IS_Data!D1348,0,(-2018+'Summary P&amp;L'!$D$6)*12+'Summary P&amp;L'!$D$1-1):OFFSET(IS_Data!D1348,0,(-2018+'Summary P&amp;L'!$D$6)*12+'Summary P&amp;L'!$D$2-1))</f>
        <v>0</v>
      </c>
      <c r="E1348">
        <f ca="1">SUM(OFFSET(IS_Data!D1348,0,(-2018+'Summary P&amp;L'!$D$6-1)*12+'Summary P&amp;L'!$D$1-1):OFFSET(IS_Data!D1348,0,(-2018+'Summary P&amp;L'!$D$6-1)*12+'Summary P&amp;L'!$D$2-1))</f>
        <v>0</v>
      </c>
      <c r="F1348" s="91" t="str">
        <f>IFERROR(IF(VLOOKUP(IS_Data!B1348,'Summary P&amp;L'!$Q$9:$S$15,3,FALSE)="Yes",IS_Data!B1348,"No"),"No")</f>
        <v>No</v>
      </c>
    </row>
    <row r="1349" spans="1:6" x14ac:dyDescent="0.5">
      <c r="A1349">
        <f>+IS_Data!C1349</f>
        <v>0</v>
      </c>
      <c r="B1349" s="91" t="str">
        <f>IF(F1349="No","",IF('Summary P&amp;L'!$F$4="Libs Rollup","Libs Rollup",F1349))</f>
        <v/>
      </c>
      <c r="C1349">
        <f>+IS_Data!A1349</f>
        <v>0</v>
      </c>
      <c r="D1349">
        <f ca="1">SUM(OFFSET(IS_Data!D1349,0,(-2018+'Summary P&amp;L'!$D$6)*12+'Summary P&amp;L'!$D$1-1):OFFSET(IS_Data!D1349,0,(-2018+'Summary P&amp;L'!$D$6)*12+'Summary P&amp;L'!$D$2-1))</f>
        <v>0</v>
      </c>
      <c r="E1349">
        <f ca="1">SUM(OFFSET(IS_Data!D1349,0,(-2018+'Summary P&amp;L'!$D$6-1)*12+'Summary P&amp;L'!$D$1-1):OFFSET(IS_Data!D1349,0,(-2018+'Summary P&amp;L'!$D$6-1)*12+'Summary P&amp;L'!$D$2-1))</f>
        <v>0</v>
      </c>
      <c r="F1349" s="91" t="str">
        <f>IFERROR(IF(VLOOKUP(IS_Data!B1349,'Summary P&amp;L'!$Q$9:$S$15,3,FALSE)="Yes",IS_Data!B1349,"No"),"No")</f>
        <v>No</v>
      </c>
    </row>
    <row r="1350" spans="1:6" x14ac:dyDescent="0.5">
      <c r="A1350">
        <f>+IS_Data!C1350</f>
        <v>0</v>
      </c>
      <c r="B1350" s="91" t="str">
        <f>IF(F1350="No","",IF('Summary P&amp;L'!$F$4="Libs Rollup","Libs Rollup",F1350))</f>
        <v/>
      </c>
      <c r="C1350">
        <f>+IS_Data!A1350</f>
        <v>0</v>
      </c>
      <c r="D1350">
        <f ca="1">SUM(OFFSET(IS_Data!D1350,0,(-2018+'Summary P&amp;L'!$D$6)*12+'Summary P&amp;L'!$D$1-1):OFFSET(IS_Data!D1350,0,(-2018+'Summary P&amp;L'!$D$6)*12+'Summary P&amp;L'!$D$2-1))</f>
        <v>0</v>
      </c>
      <c r="E1350">
        <f ca="1">SUM(OFFSET(IS_Data!D1350,0,(-2018+'Summary P&amp;L'!$D$6-1)*12+'Summary P&amp;L'!$D$1-1):OFFSET(IS_Data!D1350,0,(-2018+'Summary P&amp;L'!$D$6-1)*12+'Summary P&amp;L'!$D$2-1))</f>
        <v>0</v>
      </c>
      <c r="F1350" s="91" t="str">
        <f>IFERROR(IF(VLOOKUP(IS_Data!B1350,'Summary P&amp;L'!$Q$9:$S$15,3,FALSE)="Yes",IS_Data!B1350,"No"),"No")</f>
        <v>No</v>
      </c>
    </row>
    <row r="1351" spans="1:6" x14ac:dyDescent="0.5">
      <c r="A1351">
        <f>+IS_Data!C1351</f>
        <v>0</v>
      </c>
      <c r="B1351" s="91" t="str">
        <f>IF(F1351="No","",IF('Summary P&amp;L'!$F$4="Libs Rollup","Libs Rollup",F1351))</f>
        <v/>
      </c>
      <c r="C1351">
        <f>+IS_Data!A1351</f>
        <v>0</v>
      </c>
      <c r="D1351">
        <f ca="1">SUM(OFFSET(IS_Data!D1351,0,(-2018+'Summary P&amp;L'!$D$6)*12+'Summary P&amp;L'!$D$1-1):OFFSET(IS_Data!D1351,0,(-2018+'Summary P&amp;L'!$D$6)*12+'Summary P&amp;L'!$D$2-1))</f>
        <v>0</v>
      </c>
      <c r="E1351">
        <f ca="1">SUM(OFFSET(IS_Data!D1351,0,(-2018+'Summary P&amp;L'!$D$6-1)*12+'Summary P&amp;L'!$D$1-1):OFFSET(IS_Data!D1351,0,(-2018+'Summary P&amp;L'!$D$6-1)*12+'Summary P&amp;L'!$D$2-1))</f>
        <v>0</v>
      </c>
      <c r="F1351" s="91" t="str">
        <f>IFERROR(IF(VLOOKUP(IS_Data!B1351,'Summary P&amp;L'!$Q$9:$S$15,3,FALSE)="Yes",IS_Data!B1351,"No"),"No")</f>
        <v>No</v>
      </c>
    </row>
    <row r="1352" spans="1:6" x14ac:dyDescent="0.5">
      <c r="A1352">
        <f>+IS_Data!C1352</f>
        <v>0</v>
      </c>
      <c r="B1352" s="91" t="str">
        <f>IF(F1352="No","",IF('Summary P&amp;L'!$F$4="Libs Rollup","Libs Rollup",F1352))</f>
        <v/>
      </c>
      <c r="C1352">
        <f>+IS_Data!A1352</f>
        <v>0</v>
      </c>
      <c r="D1352">
        <f ca="1">SUM(OFFSET(IS_Data!D1352,0,(-2018+'Summary P&amp;L'!$D$6)*12+'Summary P&amp;L'!$D$1-1):OFFSET(IS_Data!D1352,0,(-2018+'Summary P&amp;L'!$D$6)*12+'Summary P&amp;L'!$D$2-1))</f>
        <v>0</v>
      </c>
      <c r="E1352">
        <f ca="1">SUM(OFFSET(IS_Data!D1352,0,(-2018+'Summary P&amp;L'!$D$6-1)*12+'Summary P&amp;L'!$D$1-1):OFFSET(IS_Data!D1352,0,(-2018+'Summary P&amp;L'!$D$6-1)*12+'Summary P&amp;L'!$D$2-1))</f>
        <v>0</v>
      </c>
      <c r="F1352" s="91" t="str">
        <f>IFERROR(IF(VLOOKUP(IS_Data!B1352,'Summary P&amp;L'!$Q$9:$S$15,3,FALSE)="Yes",IS_Data!B1352,"No"),"No")</f>
        <v>No</v>
      </c>
    </row>
    <row r="1353" spans="1:6" x14ac:dyDescent="0.5">
      <c r="A1353">
        <f>+IS_Data!C1353</f>
        <v>0</v>
      </c>
      <c r="B1353" s="91" t="str">
        <f>IF(F1353="No","",IF('Summary P&amp;L'!$F$4="Libs Rollup","Libs Rollup",F1353))</f>
        <v/>
      </c>
      <c r="C1353">
        <f>+IS_Data!A1353</f>
        <v>0</v>
      </c>
      <c r="D1353">
        <f ca="1">SUM(OFFSET(IS_Data!D1353,0,(-2018+'Summary P&amp;L'!$D$6)*12+'Summary P&amp;L'!$D$1-1):OFFSET(IS_Data!D1353,0,(-2018+'Summary P&amp;L'!$D$6)*12+'Summary P&amp;L'!$D$2-1))</f>
        <v>0</v>
      </c>
      <c r="E1353">
        <f ca="1">SUM(OFFSET(IS_Data!D1353,0,(-2018+'Summary P&amp;L'!$D$6-1)*12+'Summary P&amp;L'!$D$1-1):OFFSET(IS_Data!D1353,0,(-2018+'Summary P&amp;L'!$D$6-1)*12+'Summary P&amp;L'!$D$2-1))</f>
        <v>0</v>
      </c>
      <c r="F1353" s="91" t="str">
        <f>IFERROR(IF(VLOOKUP(IS_Data!B1353,'Summary P&amp;L'!$Q$9:$S$15,3,FALSE)="Yes",IS_Data!B1353,"No"),"No")</f>
        <v>No</v>
      </c>
    </row>
    <row r="1354" spans="1:6" x14ac:dyDescent="0.5">
      <c r="A1354">
        <f>+IS_Data!C1354</f>
        <v>0</v>
      </c>
      <c r="B1354" s="91" t="str">
        <f>IF(F1354="No","",IF('Summary P&amp;L'!$F$4="Libs Rollup","Libs Rollup",F1354))</f>
        <v/>
      </c>
      <c r="C1354">
        <f>+IS_Data!A1354</f>
        <v>0</v>
      </c>
      <c r="D1354">
        <f ca="1">SUM(OFFSET(IS_Data!D1354,0,(-2018+'Summary P&amp;L'!$D$6)*12+'Summary P&amp;L'!$D$1-1):OFFSET(IS_Data!D1354,0,(-2018+'Summary P&amp;L'!$D$6)*12+'Summary P&amp;L'!$D$2-1))</f>
        <v>0</v>
      </c>
      <c r="E1354">
        <f ca="1">SUM(OFFSET(IS_Data!D1354,0,(-2018+'Summary P&amp;L'!$D$6-1)*12+'Summary P&amp;L'!$D$1-1):OFFSET(IS_Data!D1354,0,(-2018+'Summary P&amp;L'!$D$6-1)*12+'Summary P&amp;L'!$D$2-1))</f>
        <v>0</v>
      </c>
      <c r="F1354" s="91" t="str">
        <f>IFERROR(IF(VLOOKUP(IS_Data!B1354,'Summary P&amp;L'!$Q$9:$S$15,3,FALSE)="Yes",IS_Data!B1354,"No"),"No")</f>
        <v>No</v>
      </c>
    </row>
    <row r="1355" spans="1:6" x14ac:dyDescent="0.5">
      <c r="A1355">
        <f>+IS_Data!C1355</f>
        <v>0</v>
      </c>
      <c r="B1355" s="91" t="str">
        <f>IF(F1355="No","",IF('Summary P&amp;L'!$F$4="Libs Rollup","Libs Rollup",F1355))</f>
        <v/>
      </c>
      <c r="C1355">
        <f>+IS_Data!A1355</f>
        <v>0</v>
      </c>
      <c r="D1355">
        <f ca="1">SUM(OFFSET(IS_Data!D1355,0,(-2018+'Summary P&amp;L'!$D$6)*12+'Summary P&amp;L'!$D$1-1):OFFSET(IS_Data!D1355,0,(-2018+'Summary P&amp;L'!$D$6)*12+'Summary P&amp;L'!$D$2-1))</f>
        <v>0</v>
      </c>
      <c r="E1355">
        <f ca="1">SUM(OFFSET(IS_Data!D1355,0,(-2018+'Summary P&amp;L'!$D$6-1)*12+'Summary P&amp;L'!$D$1-1):OFFSET(IS_Data!D1355,0,(-2018+'Summary P&amp;L'!$D$6-1)*12+'Summary P&amp;L'!$D$2-1))</f>
        <v>0</v>
      </c>
      <c r="F1355" s="91" t="str">
        <f>IFERROR(IF(VLOOKUP(IS_Data!B1355,'Summary P&amp;L'!$Q$9:$S$15,3,FALSE)="Yes",IS_Data!B1355,"No"),"No")</f>
        <v>No</v>
      </c>
    </row>
    <row r="1356" spans="1:6" x14ac:dyDescent="0.5">
      <c r="A1356">
        <f>+IS_Data!C1356</f>
        <v>0</v>
      </c>
      <c r="B1356" s="91" t="str">
        <f>IF(F1356="No","",IF('Summary P&amp;L'!$F$4="Libs Rollup","Libs Rollup",F1356))</f>
        <v/>
      </c>
      <c r="C1356">
        <f>+IS_Data!A1356</f>
        <v>0</v>
      </c>
      <c r="D1356">
        <f ca="1">SUM(OFFSET(IS_Data!D1356,0,(-2018+'Summary P&amp;L'!$D$6)*12+'Summary P&amp;L'!$D$1-1):OFFSET(IS_Data!D1356,0,(-2018+'Summary P&amp;L'!$D$6)*12+'Summary P&amp;L'!$D$2-1))</f>
        <v>0</v>
      </c>
      <c r="E1356">
        <f ca="1">SUM(OFFSET(IS_Data!D1356,0,(-2018+'Summary P&amp;L'!$D$6-1)*12+'Summary P&amp;L'!$D$1-1):OFFSET(IS_Data!D1356,0,(-2018+'Summary P&amp;L'!$D$6-1)*12+'Summary P&amp;L'!$D$2-1))</f>
        <v>0</v>
      </c>
      <c r="F1356" s="91" t="str">
        <f>IFERROR(IF(VLOOKUP(IS_Data!B1356,'Summary P&amp;L'!$Q$9:$S$15,3,FALSE)="Yes",IS_Data!B1356,"No"),"No")</f>
        <v>No</v>
      </c>
    </row>
    <row r="1357" spans="1:6" x14ac:dyDescent="0.5">
      <c r="A1357">
        <f>+IS_Data!C1357</f>
        <v>0</v>
      </c>
      <c r="B1357" s="91" t="str">
        <f>IF(F1357="No","",IF('Summary P&amp;L'!$F$4="Libs Rollup","Libs Rollup",F1357))</f>
        <v/>
      </c>
      <c r="C1357">
        <f>+IS_Data!A1357</f>
        <v>0</v>
      </c>
      <c r="D1357">
        <f ca="1">SUM(OFFSET(IS_Data!D1357,0,(-2018+'Summary P&amp;L'!$D$6)*12+'Summary P&amp;L'!$D$1-1):OFFSET(IS_Data!D1357,0,(-2018+'Summary P&amp;L'!$D$6)*12+'Summary P&amp;L'!$D$2-1))</f>
        <v>0</v>
      </c>
      <c r="E1357">
        <f ca="1">SUM(OFFSET(IS_Data!D1357,0,(-2018+'Summary P&amp;L'!$D$6-1)*12+'Summary P&amp;L'!$D$1-1):OFFSET(IS_Data!D1357,0,(-2018+'Summary P&amp;L'!$D$6-1)*12+'Summary P&amp;L'!$D$2-1))</f>
        <v>0</v>
      </c>
      <c r="F1357" s="91" t="str">
        <f>IFERROR(IF(VLOOKUP(IS_Data!B1357,'Summary P&amp;L'!$Q$9:$S$15,3,FALSE)="Yes",IS_Data!B1357,"No"),"No")</f>
        <v>No</v>
      </c>
    </row>
    <row r="1358" spans="1:6" x14ac:dyDescent="0.5">
      <c r="A1358">
        <f>+IS_Data!C1358</f>
        <v>0</v>
      </c>
      <c r="B1358" s="91" t="str">
        <f>IF(F1358="No","",IF('Summary P&amp;L'!$F$4="Libs Rollup","Libs Rollup",F1358))</f>
        <v/>
      </c>
      <c r="C1358">
        <f>+IS_Data!A1358</f>
        <v>0</v>
      </c>
      <c r="D1358">
        <f ca="1">SUM(OFFSET(IS_Data!D1358,0,(-2018+'Summary P&amp;L'!$D$6)*12+'Summary P&amp;L'!$D$1-1):OFFSET(IS_Data!D1358,0,(-2018+'Summary P&amp;L'!$D$6)*12+'Summary P&amp;L'!$D$2-1))</f>
        <v>0</v>
      </c>
      <c r="E1358">
        <f ca="1">SUM(OFFSET(IS_Data!D1358,0,(-2018+'Summary P&amp;L'!$D$6-1)*12+'Summary P&amp;L'!$D$1-1):OFFSET(IS_Data!D1358,0,(-2018+'Summary P&amp;L'!$D$6-1)*12+'Summary P&amp;L'!$D$2-1))</f>
        <v>0</v>
      </c>
      <c r="F1358" s="91" t="str">
        <f>IFERROR(IF(VLOOKUP(IS_Data!B1358,'Summary P&amp;L'!$Q$9:$S$15,3,FALSE)="Yes",IS_Data!B1358,"No"),"No")</f>
        <v>No</v>
      </c>
    </row>
    <row r="1359" spans="1:6" x14ac:dyDescent="0.5">
      <c r="A1359">
        <f>+IS_Data!C1359</f>
        <v>0</v>
      </c>
      <c r="B1359" s="91" t="str">
        <f>IF(F1359="No","",IF('Summary P&amp;L'!$F$4="Libs Rollup","Libs Rollup",F1359))</f>
        <v/>
      </c>
      <c r="C1359">
        <f>+IS_Data!A1359</f>
        <v>0</v>
      </c>
      <c r="D1359">
        <f ca="1">SUM(OFFSET(IS_Data!D1359,0,(-2018+'Summary P&amp;L'!$D$6)*12+'Summary P&amp;L'!$D$1-1):OFFSET(IS_Data!D1359,0,(-2018+'Summary P&amp;L'!$D$6)*12+'Summary P&amp;L'!$D$2-1))</f>
        <v>0</v>
      </c>
      <c r="E1359">
        <f ca="1">SUM(OFFSET(IS_Data!D1359,0,(-2018+'Summary P&amp;L'!$D$6-1)*12+'Summary P&amp;L'!$D$1-1):OFFSET(IS_Data!D1359,0,(-2018+'Summary P&amp;L'!$D$6-1)*12+'Summary P&amp;L'!$D$2-1))</f>
        <v>0</v>
      </c>
      <c r="F1359" s="91" t="str">
        <f>IFERROR(IF(VLOOKUP(IS_Data!B1359,'Summary P&amp;L'!$Q$9:$S$15,3,FALSE)="Yes",IS_Data!B1359,"No"),"No")</f>
        <v>No</v>
      </c>
    </row>
    <row r="1360" spans="1:6" x14ac:dyDescent="0.5">
      <c r="A1360">
        <f>+IS_Data!C1360</f>
        <v>0</v>
      </c>
      <c r="B1360" s="91" t="str">
        <f>IF(F1360="No","",IF('Summary P&amp;L'!$F$4="Libs Rollup","Libs Rollup",F1360))</f>
        <v/>
      </c>
      <c r="C1360">
        <f>+IS_Data!A1360</f>
        <v>0</v>
      </c>
      <c r="D1360">
        <f ca="1">SUM(OFFSET(IS_Data!D1360,0,(-2018+'Summary P&amp;L'!$D$6)*12+'Summary P&amp;L'!$D$1-1):OFFSET(IS_Data!D1360,0,(-2018+'Summary P&amp;L'!$D$6)*12+'Summary P&amp;L'!$D$2-1))</f>
        <v>0</v>
      </c>
      <c r="E1360">
        <f ca="1">SUM(OFFSET(IS_Data!D1360,0,(-2018+'Summary P&amp;L'!$D$6-1)*12+'Summary P&amp;L'!$D$1-1):OFFSET(IS_Data!D1360,0,(-2018+'Summary P&amp;L'!$D$6-1)*12+'Summary P&amp;L'!$D$2-1))</f>
        <v>0</v>
      </c>
      <c r="F1360" s="91" t="str">
        <f>IFERROR(IF(VLOOKUP(IS_Data!B1360,'Summary P&amp;L'!$Q$9:$S$15,3,FALSE)="Yes",IS_Data!B1360,"No"),"No")</f>
        <v>No</v>
      </c>
    </row>
    <row r="1361" spans="1:6" x14ac:dyDescent="0.5">
      <c r="A1361">
        <f>+IS_Data!C1361</f>
        <v>0</v>
      </c>
      <c r="B1361" s="91" t="str">
        <f>IF(F1361="No","",IF('Summary P&amp;L'!$F$4="Libs Rollup","Libs Rollup",F1361))</f>
        <v/>
      </c>
      <c r="C1361">
        <f>+IS_Data!A1361</f>
        <v>0</v>
      </c>
      <c r="D1361">
        <f ca="1">SUM(OFFSET(IS_Data!D1361,0,(-2018+'Summary P&amp;L'!$D$6)*12+'Summary P&amp;L'!$D$1-1):OFFSET(IS_Data!D1361,0,(-2018+'Summary P&amp;L'!$D$6)*12+'Summary P&amp;L'!$D$2-1))</f>
        <v>0</v>
      </c>
      <c r="E1361">
        <f ca="1">SUM(OFFSET(IS_Data!D1361,0,(-2018+'Summary P&amp;L'!$D$6-1)*12+'Summary P&amp;L'!$D$1-1):OFFSET(IS_Data!D1361,0,(-2018+'Summary P&amp;L'!$D$6-1)*12+'Summary P&amp;L'!$D$2-1))</f>
        <v>0</v>
      </c>
      <c r="F1361" s="91" t="str">
        <f>IFERROR(IF(VLOOKUP(IS_Data!B1361,'Summary P&amp;L'!$Q$9:$S$15,3,FALSE)="Yes",IS_Data!B1361,"No"),"No")</f>
        <v>No</v>
      </c>
    </row>
    <row r="1362" spans="1:6" x14ac:dyDescent="0.5">
      <c r="A1362">
        <f>+IS_Data!C1362</f>
        <v>0</v>
      </c>
      <c r="B1362" s="91" t="str">
        <f>IF(F1362="No","",IF('Summary P&amp;L'!$F$4="Libs Rollup","Libs Rollup",F1362))</f>
        <v/>
      </c>
      <c r="C1362">
        <f>+IS_Data!A1362</f>
        <v>0</v>
      </c>
      <c r="D1362">
        <f ca="1">SUM(OFFSET(IS_Data!D1362,0,(-2018+'Summary P&amp;L'!$D$6)*12+'Summary P&amp;L'!$D$1-1):OFFSET(IS_Data!D1362,0,(-2018+'Summary P&amp;L'!$D$6)*12+'Summary P&amp;L'!$D$2-1))</f>
        <v>0</v>
      </c>
      <c r="E1362">
        <f ca="1">SUM(OFFSET(IS_Data!D1362,0,(-2018+'Summary P&amp;L'!$D$6-1)*12+'Summary P&amp;L'!$D$1-1):OFFSET(IS_Data!D1362,0,(-2018+'Summary P&amp;L'!$D$6-1)*12+'Summary P&amp;L'!$D$2-1))</f>
        <v>0</v>
      </c>
      <c r="F1362" s="91" t="str">
        <f>IFERROR(IF(VLOOKUP(IS_Data!B1362,'Summary P&amp;L'!$Q$9:$S$15,3,FALSE)="Yes",IS_Data!B1362,"No"),"No")</f>
        <v>No</v>
      </c>
    </row>
    <row r="1363" spans="1:6" x14ac:dyDescent="0.5">
      <c r="A1363">
        <f>+IS_Data!C1363</f>
        <v>0</v>
      </c>
      <c r="B1363" s="91" t="str">
        <f>IF(F1363="No","",IF('Summary P&amp;L'!$F$4="Libs Rollup","Libs Rollup",F1363))</f>
        <v/>
      </c>
      <c r="C1363">
        <f>+IS_Data!A1363</f>
        <v>0</v>
      </c>
      <c r="D1363">
        <f ca="1">SUM(OFFSET(IS_Data!D1363,0,(-2018+'Summary P&amp;L'!$D$6)*12+'Summary P&amp;L'!$D$1-1):OFFSET(IS_Data!D1363,0,(-2018+'Summary P&amp;L'!$D$6)*12+'Summary P&amp;L'!$D$2-1))</f>
        <v>0</v>
      </c>
      <c r="E1363">
        <f ca="1">SUM(OFFSET(IS_Data!D1363,0,(-2018+'Summary P&amp;L'!$D$6-1)*12+'Summary P&amp;L'!$D$1-1):OFFSET(IS_Data!D1363,0,(-2018+'Summary P&amp;L'!$D$6-1)*12+'Summary P&amp;L'!$D$2-1))</f>
        <v>0</v>
      </c>
      <c r="F1363" s="91" t="str">
        <f>IFERROR(IF(VLOOKUP(IS_Data!B1363,'Summary P&amp;L'!$Q$9:$S$15,3,FALSE)="Yes",IS_Data!B1363,"No"),"No")</f>
        <v>No</v>
      </c>
    </row>
    <row r="1364" spans="1:6" x14ac:dyDescent="0.5">
      <c r="A1364">
        <f>+IS_Data!C1364</f>
        <v>0</v>
      </c>
      <c r="B1364" s="91" t="str">
        <f>IF(F1364="No","",IF('Summary P&amp;L'!$F$4="Libs Rollup","Libs Rollup",F1364))</f>
        <v/>
      </c>
      <c r="C1364">
        <f>+IS_Data!A1364</f>
        <v>0</v>
      </c>
      <c r="D1364">
        <f ca="1">SUM(OFFSET(IS_Data!D1364,0,(-2018+'Summary P&amp;L'!$D$6)*12+'Summary P&amp;L'!$D$1-1):OFFSET(IS_Data!D1364,0,(-2018+'Summary P&amp;L'!$D$6)*12+'Summary P&amp;L'!$D$2-1))</f>
        <v>0</v>
      </c>
      <c r="E1364">
        <f ca="1">SUM(OFFSET(IS_Data!D1364,0,(-2018+'Summary P&amp;L'!$D$6-1)*12+'Summary P&amp;L'!$D$1-1):OFFSET(IS_Data!D1364,0,(-2018+'Summary P&amp;L'!$D$6-1)*12+'Summary P&amp;L'!$D$2-1))</f>
        <v>0</v>
      </c>
      <c r="F1364" s="91" t="str">
        <f>IFERROR(IF(VLOOKUP(IS_Data!B1364,'Summary P&amp;L'!$Q$9:$S$15,3,FALSE)="Yes",IS_Data!B1364,"No"),"No")</f>
        <v>No</v>
      </c>
    </row>
    <row r="1365" spans="1:6" x14ac:dyDescent="0.5">
      <c r="A1365">
        <f>+IS_Data!C1365</f>
        <v>0</v>
      </c>
      <c r="B1365" s="91" t="str">
        <f>IF(F1365="No","",IF('Summary P&amp;L'!$F$4="Libs Rollup","Libs Rollup",F1365))</f>
        <v/>
      </c>
      <c r="C1365">
        <f>+IS_Data!A1365</f>
        <v>0</v>
      </c>
      <c r="D1365">
        <f ca="1">SUM(OFFSET(IS_Data!D1365,0,(-2018+'Summary P&amp;L'!$D$6)*12+'Summary P&amp;L'!$D$1-1):OFFSET(IS_Data!D1365,0,(-2018+'Summary P&amp;L'!$D$6)*12+'Summary P&amp;L'!$D$2-1))</f>
        <v>0</v>
      </c>
      <c r="E1365">
        <f ca="1">SUM(OFFSET(IS_Data!D1365,0,(-2018+'Summary P&amp;L'!$D$6-1)*12+'Summary P&amp;L'!$D$1-1):OFFSET(IS_Data!D1365,0,(-2018+'Summary P&amp;L'!$D$6-1)*12+'Summary P&amp;L'!$D$2-1))</f>
        <v>0</v>
      </c>
      <c r="F1365" s="91" t="str">
        <f>IFERROR(IF(VLOOKUP(IS_Data!B1365,'Summary P&amp;L'!$Q$9:$S$15,3,FALSE)="Yes",IS_Data!B1365,"No"),"No")</f>
        <v>No</v>
      </c>
    </row>
    <row r="1366" spans="1:6" x14ac:dyDescent="0.5">
      <c r="A1366">
        <f>+IS_Data!C1366</f>
        <v>0</v>
      </c>
      <c r="B1366" s="91" t="str">
        <f>IF(F1366="No","",IF('Summary P&amp;L'!$F$4="Libs Rollup","Libs Rollup",F1366))</f>
        <v/>
      </c>
      <c r="C1366">
        <f>+IS_Data!A1366</f>
        <v>0</v>
      </c>
      <c r="D1366">
        <f ca="1">SUM(OFFSET(IS_Data!D1366,0,(-2018+'Summary P&amp;L'!$D$6)*12+'Summary P&amp;L'!$D$1-1):OFFSET(IS_Data!D1366,0,(-2018+'Summary P&amp;L'!$D$6)*12+'Summary P&amp;L'!$D$2-1))</f>
        <v>0</v>
      </c>
      <c r="E1366">
        <f ca="1">SUM(OFFSET(IS_Data!D1366,0,(-2018+'Summary P&amp;L'!$D$6-1)*12+'Summary P&amp;L'!$D$1-1):OFFSET(IS_Data!D1366,0,(-2018+'Summary P&amp;L'!$D$6-1)*12+'Summary P&amp;L'!$D$2-1))</f>
        <v>0</v>
      </c>
      <c r="F1366" s="91" t="str">
        <f>IFERROR(IF(VLOOKUP(IS_Data!B1366,'Summary P&amp;L'!$Q$9:$S$15,3,FALSE)="Yes",IS_Data!B1366,"No"),"No")</f>
        <v>No</v>
      </c>
    </row>
    <row r="1367" spans="1:6" x14ac:dyDescent="0.5">
      <c r="A1367">
        <f>+IS_Data!C1367</f>
        <v>0</v>
      </c>
      <c r="B1367" s="91" t="str">
        <f>IF(F1367="No","",IF('Summary P&amp;L'!$F$4="Libs Rollup","Libs Rollup",F1367))</f>
        <v/>
      </c>
      <c r="C1367">
        <f>+IS_Data!A1367</f>
        <v>0</v>
      </c>
      <c r="D1367">
        <f ca="1">SUM(OFFSET(IS_Data!D1367,0,(-2018+'Summary P&amp;L'!$D$6)*12+'Summary P&amp;L'!$D$1-1):OFFSET(IS_Data!D1367,0,(-2018+'Summary P&amp;L'!$D$6)*12+'Summary P&amp;L'!$D$2-1))</f>
        <v>0</v>
      </c>
      <c r="E1367">
        <f ca="1">SUM(OFFSET(IS_Data!D1367,0,(-2018+'Summary P&amp;L'!$D$6-1)*12+'Summary P&amp;L'!$D$1-1):OFFSET(IS_Data!D1367,0,(-2018+'Summary P&amp;L'!$D$6-1)*12+'Summary P&amp;L'!$D$2-1))</f>
        <v>0</v>
      </c>
      <c r="F1367" s="91" t="str">
        <f>IFERROR(IF(VLOOKUP(IS_Data!B1367,'Summary P&amp;L'!$Q$9:$S$15,3,FALSE)="Yes",IS_Data!B1367,"No"),"No")</f>
        <v>No</v>
      </c>
    </row>
    <row r="1368" spans="1:6" x14ac:dyDescent="0.5">
      <c r="A1368">
        <f>+IS_Data!C1368</f>
        <v>0</v>
      </c>
      <c r="B1368" s="91" t="str">
        <f>IF(F1368="No","",IF('Summary P&amp;L'!$F$4="Libs Rollup","Libs Rollup",F1368))</f>
        <v/>
      </c>
      <c r="C1368">
        <f>+IS_Data!A1368</f>
        <v>0</v>
      </c>
      <c r="D1368">
        <f ca="1">SUM(OFFSET(IS_Data!D1368,0,(-2018+'Summary P&amp;L'!$D$6)*12+'Summary P&amp;L'!$D$1-1):OFFSET(IS_Data!D1368,0,(-2018+'Summary P&amp;L'!$D$6)*12+'Summary P&amp;L'!$D$2-1))</f>
        <v>0</v>
      </c>
      <c r="E1368">
        <f ca="1">SUM(OFFSET(IS_Data!D1368,0,(-2018+'Summary P&amp;L'!$D$6-1)*12+'Summary P&amp;L'!$D$1-1):OFFSET(IS_Data!D1368,0,(-2018+'Summary P&amp;L'!$D$6-1)*12+'Summary P&amp;L'!$D$2-1))</f>
        <v>0</v>
      </c>
      <c r="F1368" s="91" t="str">
        <f>IFERROR(IF(VLOOKUP(IS_Data!B1368,'Summary P&amp;L'!$Q$9:$S$15,3,FALSE)="Yes",IS_Data!B1368,"No"),"No")</f>
        <v>No</v>
      </c>
    </row>
    <row r="1369" spans="1:6" x14ac:dyDescent="0.5">
      <c r="A1369">
        <f>+IS_Data!C1369</f>
        <v>0</v>
      </c>
      <c r="B1369" s="91" t="str">
        <f>IF(F1369="No","",IF('Summary P&amp;L'!$F$4="Libs Rollup","Libs Rollup",F1369))</f>
        <v/>
      </c>
      <c r="C1369">
        <f>+IS_Data!A1369</f>
        <v>0</v>
      </c>
      <c r="D1369">
        <f ca="1">SUM(OFFSET(IS_Data!D1369,0,(-2018+'Summary P&amp;L'!$D$6)*12+'Summary P&amp;L'!$D$1-1):OFFSET(IS_Data!D1369,0,(-2018+'Summary P&amp;L'!$D$6)*12+'Summary P&amp;L'!$D$2-1))</f>
        <v>0</v>
      </c>
      <c r="E1369">
        <f ca="1">SUM(OFFSET(IS_Data!D1369,0,(-2018+'Summary P&amp;L'!$D$6-1)*12+'Summary P&amp;L'!$D$1-1):OFFSET(IS_Data!D1369,0,(-2018+'Summary P&amp;L'!$D$6-1)*12+'Summary P&amp;L'!$D$2-1))</f>
        <v>0</v>
      </c>
      <c r="F1369" s="91" t="str">
        <f>IFERROR(IF(VLOOKUP(IS_Data!B1369,'Summary P&amp;L'!$Q$9:$S$15,3,FALSE)="Yes",IS_Data!B1369,"No"),"No")</f>
        <v>No</v>
      </c>
    </row>
    <row r="1370" spans="1:6" x14ac:dyDescent="0.5">
      <c r="A1370">
        <f>+IS_Data!C1370</f>
        <v>0</v>
      </c>
      <c r="B1370" s="91" t="str">
        <f>IF(F1370="No","",IF('Summary P&amp;L'!$F$4="Libs Rollup","Libs Rollup",F1370))</f>
        <v/>
      </c>
      <c r="C1370">
        <f>+IS_Data!A1370</f>
        <v>0</v>
      </c>
      <c r="D1370">
        <f ca="1">SUM(OFFSET(IS_Data!D1370,0,(-2018+'Summary P&amp;L'!$D$6)*12+'Summary P&amp;L'!$D$1-1):OFFSET(IS_Data!D1370,0,(-2018+'Summary P&amp;L'!$D$6)*12+'Summary P&amp;L'!$D$2-1))</f>
        <v>0</v>
      </c>
      <c r="E1370">
        <f ca="1">SUM(OFFSET(IS_Data!D1370,0,(-2018+'Summary P&amp;L'!$D$6-1)*12+'Summary P&amp;L'!$D$1-1):OFFSET(IS_Data!D1370,0,(-2018+'Summary P&amp;L'!$D$6-1)*12+'Summary P&amp;L'!$D$2-1))</f>
        <v>0</v>
      </c>
      <c r="F1370" s="91" t="str">
        <f>IFERROR(IF(VLOOKUP(IS_Data!B1370,'Summary P&amp;L'!$Q$9:$S$15,3,FALSE)="Yes",IS_Data!B1370,"No"),"No")</f>
        <v>No</v>
      </c>
    </row>
    <row r="1371" spans="1:6" x14ac:dyDescent="0.5">
      <c r="A1371">
        <f>+IS_Data!C1371</f>
        <v>0</v>
      </c>
      <c r="B1371" s="91" t="str">
        <f>IF(F1371="No","",IF('Summary P&amp;L'!$F$4="Libs Rollup","Libs Rollup",F1371))</f>
        <v/>
      </c>
      <c r="C1371">
        <f>+IS_Data!A1371</f>
        <v>0</v>
      </c>
      <c r="D1371">
        <f ca="1">SUM(OFFSET(IS_Data!D1371,0,(-2018+'Summary P&amp;L'!$D$6)*12+'Summary P&amp;L'!$D$1-1):OFFSET(IS_Data!D1371,0,(-2018+'Summary P&amp;L'!$D$6)*12+'Summary P&amp;L'!$D$2-1))</f>
        <v>0</v>
      </c>
      <c r="E1371">
        <f ca="1">SUM(OFFSET(IS_Data!D1371,0,(-2018+'Summary P&amp;L'!$D$6-1)*12+'Summary P&amp;L'!$D$1-1):OFFSET(IS_Data!D1371,0,(-2018+'Summary P&amp;L'!$D$6-1)*12+'Summary P&amp;L'!$D$2-1))</f>
        <v>0</v>
      </c>
      <c r="F1371" s="91" t="str">
        <f>IFERROR(IF(VLOOKUP(IS_Data!B1371,'Summary P&amp;L'!$Q$9:$S$15,3,FALSE)="Yes",IS_Data!B1371,"No"),"No")</f>
        <v>No</v>
      </c>
    </row>
    <row r="1372" spans="1:6" x14ac:dyDescent="0.5">
      <c r="A1372">
        <f>+IS_Data!C1372</f>
        <v>0</v>
      </c>
      <c r="B1372" s="91" t="str">
        <f>IF(F1372="No","",IF('Summary P&amp;L'!$F$4="Libs Rollup","Libs Rollup",F1372))</f>
        <v/>
      </c>
      <c r="C1372">
        <f>+IS_Data!A1372</f>
        <v>0</v>
      </c>
      <c r="D1372">
        <f ca="1">SUM(OFFSET(IS_Data!D1372,0,(-2018+'Summary P&amp;L'!$D$6)*12+'Summary P&amp;L'!$D$1-1):OFFSET(IS_Data!D1372,0,(-2018+'Summary P&amp;L'!$D$6)*12+'Summary P&amp;L'!$D$2-1))</f>
        <v>0</v>
      </c>
      <c r="E1372">
        <f ca="1">SUM(OFFSET(IS_Data!D1372,0,(-2018+'Summary P&amp;L'!$D$6-1)*12+'Summary P&amp;L'!$D$1-1):OFFSET(IS_Data!D1372,0,(-2018+'Summary P&amp;L'!$D$6-1)*12+'Summary P&amp;L'!$D$2-1))</f>
        <v>0</v>
      </c>
      <c r="F1372" s="91" t="str">
        <f>IFERROR(IF(VLOOKUP(IS_Data!B1372,'Summary P&amp;L'!$Q$9:$S$15,3,FALSE)="Yes",IS_Data!B1372,"No"),"No")</f>
        <v>No</v>
      </c>
    </row>
    <row r="1373" spans="1:6" x14ac:dyDescent="0.5">
      <c r="A1373">
        <f>+IS_Data!C1373</f>
        <v>0</v>
      </c>
      <c r="B1373" s="91" t="str">
        <f>IF(F1373="No","",IF('Summary P&amp;L'!$F$4="Libs Rollup","Libs Rollup",F1373))</f>
        <v/>
      </c>
      <c r="C1373">
        <f>+IS_Data!A1373</f>
        <v>0</v>
      </c>
      <c r="D1373">
        <f ca="1">SUM(OFFSET(IS_Data!D1373,0,(-2018+'Summary P&amp;L'!$D$6)*12+'Summary P&amp;L'!$D$1-1):OFFSET(IS_Data!D1373,0,(-2018+'Summary P&amp;L'!$D$6)*12+'Summary P&amp;L'!$D$2-1))</f>
        <v>0</v>
      </c>
      <c r="E1373">
        <f ca="1">SUM(OFFSET(IS_Data!D1373,0,(-2018+'Summary P&amp;L'!$D$6-1)*12+'Summary P&amp;L'!$D$1-1):OFFSET(IS_Data!D1373,0,(-2018+'Summary P&amp;L'!$D$6-1)*12+'Summary P&amp;L'!$D$2-1))</f>
        <v>0</v>
      </c>
      <c r="F1373" s="91" t="str">
        <f>IFERROR(IF(VLOOKUP(IS_Data!B1373,'Summary P&amp;L'!$Q$9:$S$15,3,FALSE)="Yes",IS_Data!B1373,"No"),"No")</f>
        <v>No</v>
      </c>
    </row>
    <row r="1374" spans="1:6" x14ac:dyDescent="0.5">
      <c r="A1374">
        <f>+IS_Data!C1374</f>
        <v>0</v>
      </c>
      <c r="B1374" s="91" t="str">
        <f>IF(F1374="No","",IF('Summary P&amp;L'!$F$4="Libs Rollup","Libs Rollup",F1374))</f>
        <v/>
      </c>
      <c r="C1374">
        <f>+IS_Data!A1374</f>
        <v>0</v>
      </c>
      <c r="D1374">
        <f ca="1">SUM(OFFSET(IS_Data!D1374,0,(-2018+'Summary P&amp;L'!$D$6)*12+'Summary P&amp;L'!$D$1-1):OFFSET(IS_Data!D1374,0,(-2018+'Summary P&amp;L'!$D$6)*12+'Summary P&amp;L'!$D$2-1))</f>
        <v>0</v>
      </c>
      <c r="E1374">
        <f ca="1">SUM(OFFSET(IS_Data!D1374,0,(-2018+'Summary P&amp;L'!$D$6-1)*12+'Summary P&amp;L'!$D$1-1):OFFSET(IS_Data!D1374,0,(-2018+'Summary P&amp;L'!$D$6-1)*12+'Summary P&amp;L'!$D$2-1))</f>
        <v>0</v>
      </c>
      <c r="F1374" s="91" t="str">
        <f>IFERROR(IF(VLOOKUP(IS_Data!B1374,'Summary P&amp;L'!$Q$9:$S$15,3,FALSE)="Yes",IS_Data!B1374,"No"),"No")</f>
        <v>No</v>
      </c>
    </row>
    <row r="1375" spans="1:6" x14ac:dyDescent="0.5">
      <c r="A1375">
        <f>+IS_Data!C1375</f>
        <v>0</v>
      </c>
      <c r="B1375" s="91" t="str">
        <f>IF(F1375="No","",IF('Summary P&amp;L'!$F$4="Libs Rollup","Libs Rollup",F1375))</f>
        <v/>
      </c>
      <c r="C1375">
        <f>+IS_Data!A1375</f>
        <v>0</v>
      </c>
      <c r="D1375">
        <f ca="1">SUM(OFFSET(IS_Data!D1375,0,(-2018+'Summary P&amp;L'!$D$6)*12+'Summary P&amp;L'!$D$1-1):OFFSET(IS_Data!D1375,0,(-2018+'Summary P&amp;L'!$D$6)*12+'Summary P&amp;L'!$D$2-1))</f>
        <v>0</v>
      </c>
      <c r="E1375">
        <f ca="1">SUM(OFFSET(IS_Data!D1375,0,(-2018+'Summary P&amp;L'!$D$6-1)*12+'Summary P&amp;L'!$D$1-1):OFFSET(IS_Data!D1375,0,(-2018+'Summary P&amp;L'!$D$6-1)*12+'Summary P&amp;L'!$D$2-1))</f>
        <v>0</v>
      </c>
      <c r="F1375" s="91" t="str">
        <f>IFERROR(IF(VLOOKUP(IS_Data!B1375,'Summary P&amp;L'!$Q$9:$S$15,3,FALSE)="Yes",IS_Data!B1375,"No"),"No")</f>
        <v>No</v>
      </c>
    </row>
    <row r="1376" spans="1:6" x14ac:dyDescent="0.5">
      <c r="A1376">
        <f>+IS_Data!C1376</f>
        <v>0</v>
      </c>
      <c r="B1376" s="91" t="str">
        <f>IF(F1376="No","",IF('Summary P&amp;L'!$F$4="Libs Rollup","Libs Rollup",F1376))</f>
        <v/>
      </c>
      <c r="C1376">
        <f>+IS_Data!A1376</f>
        <v>0</v>
      </c>
      <c r="D1376">
        <f ca="1">SUM(OFFSET(IS_Data!D1376,0,(-2018+'Summary P&amp;L'!$D$6)*12+'Summary P&amp;L'!$D$1-1):OFFSET(IS_Data!D1376,0,(-2018+'Summary P&amp;L'!$D$6)*12+'Summary P&amp;L'!$D$2-1))</f>
        <v>0</v>
      </c>
      <c r="E1376">
        <f ca="1">SUM(OFFSET(IS_Data!D1376,0,(-2018+'Summary P&amp;L'!$D$6-1)*12+'Summary P&amp;L'!$D$1-1):OFFSET(IS_Data!D1376,0,(-2018+'Summary P&amp;L'!$D$6-1)*12+'Summary P&amp;L'!$D$2-1))</f>
        <v>0</v>
      </c>
      <c r="F1376" s="91" t="str">
        <f>IFERROR(IF(VLOOKUP(IS_Data!B1376,'Summary P&amp;L'!$Q$9:$S$15,3,FALSE)="Yes",IS_Data!B1376,"No"),"No")</f>
        <v>No</v>
      </c>
    </row>
    <row r="1377" spans="1:6" x14ac:dyDescent="0.5">
      <c r="A1377">
        <f>+IS_Data!C1377</f>
        <v>0</v>
      </c>
      <c r="B1377" s="91" t="str">
        <f>IF(F1377="No","",IF('Summary P&amp;L'!$F$4="Libs Rollup","Libs Rollup",F1377))</f>
        <v/>
      </c>
      <c r="C1377">
        <f>+IS_Data!A1377</f>
        <v>0</v>
      </c>
      <c r="D1377">
        <f ca="1">SUM(OFFSET(IS_Data!D1377,0,(-2018+'Summary P&amp;L'!$D$6)*12+'Summary P&amp;L'!$D$1-1):OFFSET(IS_Data!D1377,0,(-2018+'Summary P&amp;L'!$D$6)*12+'Summary P&amp;L'!$D$2-1))</f>
        <v>0</v>
      </c>
      <c r="E1377">
        <f ca="1">SUM(OFFSET(IS_Data!D1377,0,(-2018+'Summary P&amp;L'!$D$6-1)*12+'Summary P&amp;L'!$D$1-1):OFFSET(IS_Data!D1377,0,(-2018+'Summary P&amp;L'!$D$6-1)*12+'Summary P&amp;L'!$D$2-1))</f>
        <v>0</v>
      </c>
      <c r="F1377" s="91" t="str">
        <f>IFERROR(IF(VLOOKUP(IS_Data!B1377,'Summary P&amp;L'!$Q$9:$S$15,3,FALSE)="Yes",IS_Data!B1377,"No"),"No")</f>
        <v>No</v>
      </c>
    </row>
    <row r="1378" spans="1:6" x14ac:dyDescent="0.5">
      <c r="A1378">
        <f>+IS_Data!C1378</f>
        <v>0</v>
      </c>
      <c r="B1378" s="91" t="str">
        <f>IF(F1378="No","",IF('Summary P&amp;L'!$F$4="Libs Rollup","Libs Rollup",F1378))</f>
        <v/>
      </c>
      <c r="C1378">
        <f>+IS_Data!A1378</f>
        <v>0</v>
      </c>
      <c r="D1378">
        <f ca="1">SUM(OFFSET(IS_Data!D1378,0,(-2018+'Summary P&amp;L'!$D$6)*12+'Summary P&amp;L'!$D$1-1):OFFSET(IS_Data!D1378,0,(-2018+'Summary P&amp;L'!$D$6)*12+'Summary P&amp;L'!$D$2-1))</f>
        <v>0</v>
      </c>
      <c r="E1378">
        <f ca="1">SUM(OFFSET(IS_Data!D1378,0,(-2018+'Summary P&amp;L'!$D$6-1)*12+'Summary P&amp;L'!$D$1-1):OFFSET(IS_Data!D1378,0,(-2018+'Summary P&amp;L'!$D$6-1)*12+'Summary P&amp;L'!$D$2-1))</f>
        <v>0</v>
      </c>
      <c r="F1378" s="91" t="str">
        <f>IFERROR(IF(VLOOKUP(IS_Data!B1378,'Summary P&amp;L'!$Q$9:$S$15,3,FALSE)="Yes",IS_Data!B1378,"No"),"No")</f>
        <v>No</v>
      </c>
    </row>
    <row r="1379" spans="1:6" x14ac:dyDescent="0.5">
      <c r="A1379">
        <f>+IS_Data!C1379</f>
        <v>0</v>
      </c>
      <c r="B1379" s="91" t="str">
        <f>IF(F1379="No","",IF('Summary P&amp;L'!$F$4="Libs Rollup","Libs Rollup",F1379))</f>
        <v/>
      </c>
      <c r="C1379">
        <f>+IS_Data!A1379</f>
        <v>0</v>
      </c>
      <c r="D1379">
        <f ca="1">SUM(OFFSET(IS_Data!D1379,0,(-2018+'Summary P&amp;L'!$D$6)*12+'Summary P&amp;L'!$D$1-1):OFFSET(IS_Data!D1379,0,(-2018+'Summary P&amp;L'!$D$6)*12+'Summary P&amp;L'!$D$2-1))</f>
        <v>0</v>
      </c>
      <c r="E1379">
        <f ca="1">SUM(OFFSET(IS_Data!D1379,0,(-2018+'Summary P&amp;L'!$D$6-1)*12+'Summary P&amp;L'!$D$1-1):OFFSET(IS_Data!D1379,0,(-2018+'Summary P&amp;L'!$D$6-1)*12+'Summary P&amp;L'!$D$2-1))</f>
        <v>0</v>
      </c>
      <c r="F1379" s="91" t="str">
        <f>IFERROR(IF(VLOOKUP(IS_Data!B1379,'Summary P&amp;L'!$Q$9:$S$15,3,FALSE)="Yes",IS_Data!B1379,"No"),"No")</f>
        <v>No</v>
      </c>
    </row>
    <row r="1380" spans="1:6" x14ac:dyDescent="0.5">
      <c r="A1380">
        <f>+IS_Data!C1380</f>
        <v>0</v>
      </c>
      <c r="B1380" s="91" t="str">
        <f>IF(F1380="No","",IF('Summary P&amp;L'!$F$4="Libs Rollup","Libs Rollup",F1380))</f>
        <v/>
      </c>
      <c r="C1380">
        <f>+IS_Data!A1380</f>
        <v>0</v>
      </c>
      <c r="D1380">
        <f ca="1">SUM(OFFSET(IS_Data!D1380,0,(-2018+'Summary P&amp;L'!$D$6)*12+'Summary P&amp;L'!$D$1-1):OFFSET(IS_Data!D1380,0,(-2018+'Summary P&amp;L'!$D$6)*12+'Summary P&amp;L'!$D$2-1))</f>
        <v>0</v>
      </c>
      <c r="E1380">
        <f ca="1">SUM(OFFSET(IS_Data!D1380,0,(-2018+'Summary P&amp;L'!$D$6-1)*12+'Summary P&amp;L'!$D$1-1):OFFSET(IS_Data!D1380,0,(-2018+'Summary P&amp;L'!$D$6-1)*12+'Summary P&amp;L'!$D$2-1))</f>
        <v>0</v>
      </c>
      <c r="F1380" s="91" t="str">
        <f>IFERROR(IF(VLOOKUP(IS_Data!B1380,'Summary P&amp;L'!$Q$9:$S$15,3,FALSE)="Yes",IS_Data!B1380,"No"),"No")</f>
        <v>No</v>
      </c>
    </row>
    <row r="1381" spans="1:6" x14ac:dyDescent="0.5">
      <c r="A1381">
        <f>+IS_Data!C1381</f>
        <v>0</v>
      </c>
      <c r="B1381" s="91" t="str">
        <f>IF(F1381="No","",IF('Summary P&amp;L'!$F$4="Libs Rollup","Libs Rollup",F1381))</f>
        <v/>
      </c>
      <c r="C1381">
        <f>+IS_Data!A1381</f>
        <v>0</v>
      </c>
      <c r="D1381">
        <f ca="1">SUM(OFFSET(IS_Data!D1381,0,(-2018+'Summary P&amp;L'!$D$6)*12+'Summary P&amp;L'!$D$1-1):OFFSET(IS_Data!D1381,0,(-2018+'Summary P&amp;L'!$D$6)*12+'Summary P&amp;L'!$D$2-1))</f>
        <v>0</v>
      </c>
      <c r="E1381">
        <f ca="1">SUM(OFFSET(IS_Data!D1381,0,(-2018+'Summary P&amp;L'!$D$6-1)*12+'Summary P&amp;L'!$D$1-1):OFFSET(IS_Data!D1381,0,(-2018+'Summary P&amp;L'!$D$6-1)*12+'Summary P&amp;L'!$D$2-1))</f>
        <v>0</v>
      </c>
      <c r="F1381" s="91" t="str">
        <f>IFERROR(IF(VLOOKUP(IS_Data!B1381,'Summary P&amp;L'!$Q$9:$S$15,3,FALSE)="Yes",IS_Data!B1381,"No"),"No")</f>
        <v>No</v>
      </c>
    </row>
    <row r="1382" spans="1:6" x14ac:dyDescent="0.5">
      <c r="A1382">
        <f>+IS_Data!C1382</f>
        <v>0</v>
      </c>
      <c r="B1382" s="91" t="str">
        <f>IF(F1382="No","",IF('Summary P&amp;L'!$F$4="Libs Rollup","Libs Rollup",F1382))</f>
        <v/>
      </c>
      <c r="C1382">
        <f>+IS_Data!A1382</f>
        <v>0</v>
      </c>
      <c r="D1382">
        <f ca="1">SUM(OFFSET(IS_Data!D1382,0,(-2018+'Summary P&amp;L'!$D$6)*12+'Summary P&amp;L'!$D$1-1):OFFSET(IS_Data!D1382,0,(-2018+'Summary P&amp;L'!$D$6)*12+'Summary P&amp;L'!$D$2-1))</f>
        <v>0</v>
      </c>
      <c r="E1382">
        <f ca="1">SUM(OFFSET(IS_Data!D1382,0,(-2018+'Summary P&amp;L'!$D$6-1)*12+'Summary P&amp;L'!$D$1-1):OFFSET(IS_Data!D1382,0,(-2018+'Summary P&amp;L'!$D$6-1)*12+'Summary P&amp;L'!$D$2-1))</f>
        <v>0</v>
      </c>
      <c r="F1382" s="91" t="str">
        <f>IFERROR(IF(VLOOKUP(IS_Data!B1382,'Summary P&amp;L'!$Q$9:$S$15,3,FALSE)="Yes",IS_Data!B1382,"No"),"No")</f>
        <v>No</v>
      </c>
    </row>
    <row r="1383" spans="1:6" x14ac:dyDescent="0.5">
      <c r="A1383">
        <f>+IS_Data!C1383</f>
        <v>0</v>
      </c>
      <c r="B1383" s="91" t="str">
        <f>IF(F1383="No","",IF('Summary P&amp;L'!$F$4="Libs Rollup","Libs Rollup",F1383))</f>
        <v/>
      </c>
      <c r="C1383">
        <f>+IS_Data!A1383</f>
        <v>0</v>
      </c>
      <c r="D1383">
        <f ca="1">SUM(OFFSET(IS_Data!D1383,0,(-2018+'Summary P&amp;L'!$D$6)*12+'Summary P&amp;L'!$D$1-1):OFFSET(IS_Data!D1383,0,(-2018+'Summary P&amp;L'!$D$6)*12+'Summary P&amp;L'!$D$2-1))</f>
        <v>0</v>
      </c>
      <c r="E1383">
        <f ca="1">SUM(OFFSET(IS_Data!D1383,0,(-2018+'Summary P&amp;L'!$D$6-1)*12+'Summary P&amp;L'!$D$1-1):OFFSET(IS_Data!D1383,0,(-2018+'Summary P&amp;L'!$D$6-1)*12+'Summary P&amp;L'!$D$2-1))</f>
        <v>0</v>
      </c>
      <c r="F1383" s="91" t="str">
        <f>IFERROR(IF(VLOOKUP(IS_Data!B1383,'Summary P&amp;L'!$Q$9:$S$15,3,FALSE)="Yes",IS_Data!B1383,"No"),"No")</f>
        <v>No</v>
      </c>
    </row>
    <row r="1384" spans="1:6" x14ac:dyDescent="0.5">
      <c r="A1384">
        <f>+IS_Data!C1384</f>
        <v>0</v>
      </c>
      <c r="B1384" s="91" t="str">
        <f>IF(F1384="No","",IF('Summary P&amp;L'!$F$4="Libs Rollup","Libs Rollup",F1384))</f>
        <v/>
      </c>
      <c r="C1384">
        <f>+IS_Data!A1384</f>
        <v>0</v>
      </c>
      <c r="D1384">
        <f ca="1">SUM(OFFSET(IS_Data!D1384,0,(-2018+'Summary P&amp;L'!$D$6)*12+'Summary P&amp;L'!$D$1-1):OFFSET(IS_Data!D1384,0,(-2018+'Summary P&amp;L'!$D$6)*12+'Summary P&amp;L'!$D$2-1))</f>
        <v>0</v>
      </c>
      <c r="E1384">
        <f ca="1">SUM(OFFSET(IS_Data!D1384,0,(-2018+'Summary P&amp;L'!$D$6-1)*12+'Summary P&amp;L'!$D$1-1):OFFSET(IS_Data!D1384,0,(-2018+'Summary P&amp;L'!$D$6-1)*12+'Summary P&amp;L'!$D$2-1))</f>
        <v>0</v>
      </c>
      <c r="F1384" s="91" t="str">
        <f>IFERROR(IF(VLOOKUP(IS_Data!B1384,'Summary P&amp;L'!$Q$9:$S$15,3,FALSE)="Yes",IS_Data!B1384,"No"),"No")</f>
        <v>No</v>
      </c>
    </row>
    <row r="1385" spans="1:6" x14ac:dyDescent="0.5">
      <c r="A1385">
        <f>+IS_Data!C1385</f>
        <v>0</v>
      </c>
      <c r="B1385" s="91" t="str">
        <f>IF(F1385="No","",IF('Summary P&amp;L'!$F$4="Libs Rollup","Libs Rollup",F1385))</f>
        <v/>
      </c>
      <c r="C1385">
        <f>+IS_Data!A1385</f>
        <v>0</v>
      </c>
      <c r="D1385">
        <f ca="1">SUM(OFFSET(IS_Data!D1385,0,(-2018+'Summary P&amp;L'!$D$6)*12+'Summary P&amp;L'!$D$1-1):OFFSET(IS_Data!D1385,0,(-2018+'Summary P&amp;L'!$D$6)*12+'Summary P&amp;L'!$D$2-1))</f>
        <v>0</v>
      </c>
      <c r="E1385">
        <f ca="1">SUM(OFFSET(IS_Data!D1385,0,(-2018+'Summary P&amp;L'!$D$6-1)*12+'Summary P&amp;L'!$D$1-1):OFFSET(IS_Data!D1385,0,(-2018+'Summary P&amp;L'!$D$6-1)*12+'Summary P&amp;L'!$D$2-1))</f>
        <v>0</v>
      </c>
      <c r="F1385" s="91" t="str">
        <f>IFERROR(IF(VLOOKUP(IS_Data!B1385,'Summary P&amp;L'!$Q$9:$S$15,3,FALSE)="Yes",IS_Data!B1385,"No"),"No")</f>
        <v>No</v>
      </c>
    </row>
    <row r="1386" spans="1:6" x14ac:dyDescent="0.5">
      <c r="A1386">
        <f>+IS_Data!C1386</f>
        <v>0</v>
      </c>
      <c r="B1386" s="91" t="str">
        <f>IF(F1386="No","",IF('Summary P&amp;L'!$F$4="Libs Rollup","Libs Rollup",F1386))</f>
        <v/>
      </c>
      <c r="C1386">
        <f>+IS_Data!A1386</f>
        <v>0</v>
      </c>
      <c r="D1386">
        <f ca="1">SUM(OFFSET(IS_Data!D1386,0,(-2018+'Summary P&amp;L'!$D$6)*12+'Summary P&amp;L'!$D$1-1):OFFSET(IS_Data!D1386,0,(-2018+'Summary P&amp;L'!$D$6)*12+'Summary P&amp;L'!$D$2-1))</f>
        <v>0</v>
      </c>
      <c r="E1386">
        <f ca="1">SUM(OFFSET(IS_Data!D1386,0,(-2018+'Summary P&amp;L'!$D$6-1)*12+'Summary P&amp;L'!$D$1-1):OFFSET(IS_Data!D1386,0,(-2018+'Summary P&amp;L'!$D$6-1)*12+'Summary P&amp;L'!$D$2-1))</f>
        <v>0</v>
      </c>
      <c r="F1386" s="91" t="str">
        <f>IFERROR(IF(VLOOKUP(IS_Data!B1386,'Summary P&amp;L'!$Q$9:$S$15,3,FALSE)="Yes",IS_Data!B1386,"No"),"No")</f>
        <v>No</v>
      </c>
    </row>
    <row r="1387" spans="1:6" x14ac:dyDescent="0.5">
      <c r="A1387">
        <f>+IS_Data!C1387</f>
        <v>0</v>
      </c>
      <c r="B1387" s="91" t="str">
        <f>IF(F1387="No","",IF('Summary P&amp;L'!$F$4="Libs Rollup","Libs Rollup",F1387))</f>
        <v/>
      </c>
      <c r="C1387">
        <f>+IS_Data!A1387</f>
        <v>0</v>
      </c>
      <c r="D1387">
        <f ca="1">SUM(OFFSET(IS_Data!D1387,0,(-2018+'Summary P&amp;L'!$D$6)*12+'Summary P&amp;L'!$D$1-1):OFFSET(IS_Data!D1387,0,(-2018+'Summary P&amp;L'!$D$6)*12+'Summary P&amp;L'!$D$2-1))</f>
        <v>0</v>
      </c>
      <c r="E1387">
        <f ca="1">SUM(OFFSET(IS_Data!D1387,0,(-2018+'Summary P&amp;L'!$D$6-1)*12+'Summary P&amp;L'!$D$1-1):OFFSET(IS_Data!D1387,0,(-2018+'Summary P&amp;L'!$D$6-1)*12+'Summary P&amp;L'!$D$2-1))</f>
        <v>0</v>
      </c>
      <c r="F1387" s="91" t="str">
        <f>IFERROR(IF(VLOOKUP(IS_Data!B1387,'Summary P&amp;L'!$Q$9:$S$15,3,FALSE)="Yes",IS_Data!B1387,"No"),"No")</f>
        <v>No</v>
      </c>
    </row>
    <row r="1388" spans="1:6" x14ac:dyDescent="0.5">
      <c r="A1388">
        <f>+IS_Data!C1388</f>
        <v>0</v>
      </c>
      <c r="B1388" s="91" t="str">
        <f>IF(F1388="No","",IF('Summary P&amp;L'!$F$4="Libs Rollup","Libs Rollup",F1388))</f>
        <v/>
      </c>
      <c r="C1388">
        <f>+IS_Data!A1388</f>
        <v>0</v>
      </c>
      <c r="D1388">
        <f ca="1">SUM(OFFSET(IS_Data!D1388,0,(-2018+'Summary P&amp;L'!$D$6)*12+'Summary P&amp;L'!$D$1-1):OFFSET(IS_Data!D1388,0,(-2018+'Summary P&amp;L'!$D$6)*12+'Summary P&amp;L'!$D$2-1))</f>
        <v>0</v>
      </c>
      <c r="E1388">
        <f ca="1">SUM(OFFSET(IS_Data!D1388,0,(-2018+'Summary P&amp;L'!$D$6-1)*12+'Summary P&amp;L'!$D$1-1):OFFSET(IS_Data!D1388,0,(-2018+'Summary P&amp;L'!$D$6-1)*12+'Summary P&amp;L'!$D$2-1))</f>
        <v>0</v>
      </c>
      <c r="F1388" s="91" t="str">
        <f>IFERROR(IF(VLOOKUP(IS_Data!B1388,'Summary P&amp;L'!$Q$9:$S$15,3,FALSE)="Yes",IS_Data!B1388,"No"),"No")</f>
        <v>No</v>
      </c>
    </row>
    <row r="1389" spans="1:6" x14ac:dyDescent="0.5">
      <c r="A1389">
        <f>+IS_Data!C1389</f>
        <v>0</v>
      </c>
      <c r="B1389" s="91" t="str">
        <f>IF(F1389="No","",IF('Summary P&amp;L'!$F$4="Libs Rollup","Libs Rollup",F1389))</f>
        <v/>
      </c>
      <c r="C1389">
        <f>+IS_Data!A1389</f>
        <v>0</v>
      </c>
      <c r="D1389">
        <f ca="1">SUM(OFFSET(IS_Data!D1389,0,(-2018+'Summary P&amp;L'!$D$6)*12+'Summary P&amp;L'!$D$1-1):OFFSET(IS_Data!D1389,0,(-2018+'Summary P&amp;L'!$D$6)*12+'Summary P&amp;L'!$D$2-1))</f>
        <v>0</v>
      </c>
      <c r="E1389">
        <f ca="1">SUM(OFFSET(IS_Data!D1389,0,(-2018+'Summary P&amp;L'!$D$6-1)*12+'Summary P&amp;L'!$D$1-1):OFFSET(IS_Data!D1389,0,(-2018+'Summary P&amp;L'!$D$6-1)*12+'Summary P&amp;L'!$D$2-1))</f>
        <v>0</v>
      </c>
      <c r="F1389" s="91" t="str">
        <f>IFERROR(IF(VLOOKUP(IS_Data!B1389,'Summary P&amp;L'!$Q$9:$S$15,3,FALSE)="Yes",IS_Data!B1389,"No"),"No")</f>
        <v>No</v>
      </c>
    </row>
    <row r="1390" spans="1:6" x14ac:dyDescent="0.5">
      <c r="A1390">
        <f>+IS_Data!C1390</f>
        <v>0</v>
      </c>
      <c r="B1390" s="91" t="str">
        <f>IF(F1390="No","",IF('Summary P&amp;L'!$F$4="Libs Rollup","Libs Rollup",F1390))</f>
        <v/>
      </c>
      <c r="C1390">
        <f>+IS_Data!A1390</f>
        <v>0</v>
      </c>
      <c r="D1390">
        <f ca="1">SUM(OFFSET(IS_Data!D1390,0,(-2018+'Summary P&amp;L'!$D$6)*12+'Summary P&amp;L'!$D$1-1):OFFSET(IS_Data!D1390,0,(-2018+'Summary P&amp;L'!$D$6)*12+'Summary P&amp;L'!$D$2-1))</f>
        <v>0</v>
      </c>
      <c r="E1390">
        <f ca="1">SUM(OFFSET(IS_Data!D1390,0,(-2018+'Summary P&amp;L'!$D$6-1)*12+'Summary P&amp;L'!$D$1-1):OFFSET(IS_Data!D1390,0,(-2018+'Summary P&amp;L'!$D$6-1)*12+'Summary P&amp;L'!$D$2-1))</f>
        <v>0</v>
      </c>
      <c r="F1390" s="91" t="str">
        <f>IFERROR(IF(VLOOKUP(IS_Data!B1390,'Summary P&amp;L'!$Q$9:$S$15,3,FALSE)="Yes",IS_Data!B1390,"No"),"No")</f>
        <v>No</v>
      </c>
    </row>
    <row r="1391" spans="1:6" x14ac:dyDescent="0.5">
      <c r="A1391">
        <f>+IS_Data!C1391</f>
        <v>0</v>
      </c>
      <c r="B1391" s="91" t="str">
        <f>IF(F1391="No","",IF('Summary P&amp;L'!$F$4="Libs Rollup","Libs Rollup",F1391))</f>
        <v/>
      </c>
      <c r="C1391">
        <f>+IS_Data!A1391</f>
        <v>0</v>
      </c>
      <c r="D1391">
        <f ca="1">SUM(OFFSET(IS_Data!D1391,0,(-2018+'Summary P&amp;L'!$D$6)*12+'Summary P&amp;L'!$D$1-1):OFFSET(IS_Data!D1391,0,(-2018+'Summary P&amp;L'!$D$6)*12+'Summary P&amp;L'!$D$2-1))</f>
        <v>0</v>
      </c>
      <c r="E1391">
        <f ca="1">SUM(OFFSET(IS_Data!D1391,0,(-2018+'Summary P&amp;L'!$D$6-1)*12+'Summary P&amp;L'!$D$1-1):OFFSET(IS_Data!D1391,0,(-2018+'Summary P&amp;L'!$D$6-1)*12+'Summary P&amp;L'!$D$2-1))</f>
        <v>0</v>
      </c>
      <c r="F1391" s="91" t="str">
        <f>IFERROR(IF(VLOOKUP(IS_Data!B1391,'Summary P&amp;L'!$Q$9:$S$15,3,FALSE)="Yes",IS_Data!B1391,"No"),"No")</f>
        <v>No</v>
      </c>
    </row>
    <row r="1392" spans="1:6" x14ac:dyDescent="0.5">
      <c r="A1392">
        <f>+IS_Data!C1392</f>
        <v>0</v>
      </c>
      <c r="B1392" s="91" t="str">
        <f>IF(F1392="No","",IF('Summary P&amp;L'!$F$4="Libs Rollup","Libs Rollup",F1392))</f>
        <v/>
      </c>
      <c r="C1392">
        <f>+IS_Data!A1392</f>
        <v>0</v>
      </c>
      <c r="D1392">
        <f ca="1">SUM(OFFSET(IS_Data!D1392,0,(-2018+'Summary P&amp;L'!$D$6)*12+'Summary P&amp;L'!$D$1-1):OFFSET(IS_Data!D1392,0,(-2018+'Summary P&amp;L'!$D$6)*12+'Summary P&amp;L'!$D$2-1))</f>
        <v>0</v>
      </c>
      <c r="E1392">
        <f ca="1">SUM(OFFSET(IS_Data!D1392,0,(-2018+'Summary P&amp;L'!$D$6-1)*12+'Summary P&amp;L'!$D$1-1):OFFSET(IS_Data!D1392,0,(-2018+'Summary P&amp;L'!$D$6-1)*12+'Summary P&amp;L'!$D$2-1))</f>
        <v>0</v>
      </c>
      <c r="F1392" s="91" t="str">
        <f>IFERROR(IF(VLOOKUP(IS_Data!B1392,'Summary P&amp;L'!$Q$9:$S$15,3,FALSE)="Yes",IS_Data!B1392,"No"),"No")</f>
        <v>No</v>
      </c>
    </row>
    <row r="1393" spans="1:6" x14ac:dyDescent="0.5">
      <c r="A1393">
        <f>+IS_Data!C1393</f>
        <v>0</v>
      </c>
      <c r="B1393" s="91" t="str">
        <f>IF(F1393="No","",IF('Summary P&amp;L'!$F$4="Libs Rollup","Libs Rollup",F1393))</f>
        <v/>
      </c>
      <c r="C1393">
        <f>+IS_Data!A1393</f>
        <v>0</v>
      </c>
      <c r="D1393">
        <f ca="1">SUM(OFFSET(IS_Data!D1393,0,(-2018+'Summary P&amp;L'!$D$6)*12+'Summary P&amp;L'!$D$1-1):OFFSET(IS_Data!D1393,0,(-2018+'Summary P&amp;L'!$D$6)*12+'Summary P&amp;L'!$D$2-1))</f>
        <v>0</v>
      </c>
      <c r="E1393">
        <f ca="1">SUM(OFFSET(IS_Data!D1393,0,(-2018+'Summary P&amp;L'!$D$6-1)*12+'Summary P&amp;L'!$D$1-1):OFFSET(IS_Data!D1393,0,(-2018+'Summary P&amp;L'!$D$6-1)*12+'Summary P&amp;L'!$D$2-1))</f>
        <v>0</v>
      </c>
      <c r="F1393" s="91" t="str">
        <f>IFERROR(IF(VLOOKUP(IS_Data!B1393,'Summary P&amp;L'!$Q$9:$S$15,3,FALSE)="Yes",IS_Data!B1393,"No"),"No")</f>
        <v>No</v>
      </c>
    </row>
    <row r="1394" spans="1:6" x14ac:dyDescent="0.5">
      <c r="A1394">
        <f>+IS_Data!C1394</f>
        <v>0</v>
      </c>
      <c r="B1394" s="91" t="str">
        <f>IF(F1394="No","",IF('Summary P&amp;L'!$F$4="Libs Rollup","Libs Rollup",F1394))</f>
        <v/>
      </c>
      <c r="C1394">
        <f>+IS_Data!A1394</f>
        <v>0</v>
      </c>
      <c r="D1394">
        <f ca="1">SUM(OFFSET(IS_Data!D1394,0,(-2018+'Summary P&amp;L'!$D$6)*12+'Summary P&amp;L'!$D$1-1):OFFSET(IS_Data!D1394,0,(-2018+'Summary P&amp;L'!$D$6)*12+'Summary P&amp;L'!$D$2-1))</f>
        <v>0</v>
      </c>
      <c r="E1394">
        <f ca="1">SUM(OFFSET(IS_Data!D1394,0,(-2018+'Summary P&amp;L'!$D$6-1)*12+'Summary P&amp;L'!$D$1-1):OFFSET(IS_Data!D1394,0,(-2018+'Summary P&amp;L'!$D$6-1)*12+'Summary P&amp;L'!$D$2-1))</f>
        <v>0</v>
      </c>
      <c r="F1394" s="91" t="str">
        <f>IFERROR(IF(VLOOKUP(IS_Data!B1394,'Summary P&amp;L'!$Q$9:$S$15,3,FALSE)="Yes",IS_Data!B1394,"No"),"No")</f>
        <v>No</v>
      </c>
    </row>
    <row r="1395" spans="1:6" x14ac:dyDescent="0.5">
      <c r="A1395">
        <f>+IS_Data!C1395</f>
        <v>0</v>
      </c>
      <c r="B1395" s="91" t="str">
        <f>IF(F1395="No","",IF('Summary P&amp;L'!$F$4="Libs Rollup","Libs Rollup",F1395))</f>
        <v/>
      </c>
      <c r="C1395">
        <f>+IS_Data!A1395</f>
        <v>0</v>
      </c>
      <c r="D1395">
        <f ca="1">SUM(OFFSET(IS_Data!D1395,0,(-2018+'Summary P&amp;L'!$D$6)*12+'Summary P&amp;L'!$D$1-1):OFFSET(IS_Data!D1395,0,(-2018+'Summary P&amp;L'!$D$6)*12+'Summary P&amp;L'!$D$2-1))</f>
        <v>0</v>
      </c>
      <c r="E1395">
        <f ca="1">SUM(OFFSET(IS_Data!D1395,0,(-2018+'Summary P&amp;L'!$D$6-1)*12+'Summary P&amp;L'!$D$1-1):OFFSET(IS_Data!D1395,0,(-2018+'Summary P&amp;L'!$D$6-1)*12+'Summary P&amp;L'!$D$2-1))</f>
        <v>0</v>
      </c>
      <c r="F1395" s="91" t="str">
        <f>IFERROR(IF(VLOOKUP(IS_Data!B1395,'Summary P&amp;L'!$Q$9:$S$15,3,FALSE)="Yes",IS_Data!B1395,"No"),"No")</f>
        <v>No</v>
      </c>
    </row>
    <row r="1396" spans="1:6" x14ac:dyDescent="0.5">
      <c r="A1396">
        <f>+IS_Data!C1396</f>
        <v>0</v>
      </c>
      <c r="B1396" s="91" t="str">
        <f>IF(F1396="No","",IF('Summary P&amp;L'!$F$4="Libs Rollup","Libs Rollup",F1396))</f>
        <v/>
      </c>
      <c r="C1396">
        <f>+IS_Data!A1396</f>
        <v>0</v>
      </c>
      <c r="D1396">
        <f ca="1">SUM(OFFSET(IS_Data!D1396,0,(-2018+'Summary P&amp;L'!$D$6)*12+'Summary P&amp;L'!$D$1-1):OFFSET(IS_Data!D1396,0,(-2018+'Summary P&amp;L'!$D$6)*12+'Summary P&amp;L'!$D$2-1))</f>
        <v>0</v>
      </c>
      <c r="E1396">
        <f ca="1">SUM(OFFSET(IS_Data!D1396,0,(-2018+'Summary P&amp;L'!$D$6-1)*12+'Summary P&amp;L'!$D$1-1):OFFSET(IS_Data!D1396,0,(-2018+'Summary P&amp;L'!$D$6-1)*12+'Summary P&amp;L'!$D$2-1))</f>
        <v>0</v>
      </c>
      <c r="F1396" s="91" t="str">
        <f>IFERROR(IF(VLOOKUP(IS_Data!B1396,'Summary P&amp;L'!$Q$9:$S$15,3,FALSE)="Yes",IS_Data!B1396,"No"),"No")</f>
        <v>No</v>
      </c>
    </row>
    <row r="1397" spans="1:6" x14ac:dyDescent="0.5">
      <c r="A1397">
        <f>+IS_Data!C1397</f>
        <v>0</v>
      </c>
      <c r="B1397" s="91" t="str">
        <f>IF(F1397="No","",IF('Summary P&amp;L'!$F$4="Libs Rollup","Libs Rollup",F1397))</f>
        <v/>
      </c>
      <c r="C1397">
        <f>+IS_Data!A1397</f>
        <v>0</v>
      </c>
      <c r="D1397">
        <f ca="1">SUM(OFFSET(IS_Data!D1397,0,(-2018+'Summary P&amp;L'!$D$6)*12+'Summary P&amp;L'!$D$1-1):OFFSET(IS_Data!D1397,0,(-2018+'Summary P&amp;L'!$D$6)*12+'Summary P&amp;L'!$D$2-1))</f>
        <v>0</v>
      </c>
      <c r="E1397">
        <f ca="1">SUM(OFFSET(IS_Data!D1397,0,(-2018+'Summary P&amp;L'!$D$6-1)*12+'Summary P&amp;L'!$D$1-1):OFFSET(IS_Data!D1397,0,(-2018+'Summary P&amp;L'!$D$6-1)*12+'Summary P&amp;L'!$D$2-1))</f>
        <v>0</v>
      </c>
      <c r="F1397" s="91" t="str">
        <f>IFERROR(IF(VLOOKUP(IS_Data!B1397,'Summary P&amp;L'!$Q$9:$S$15,3,FALSE)="Yes",IS_Data!B1397,"No"),"No")</f>
        <v>No</v>
      </c>
    </row>
    <row r="1398" spans="1:6" x14ac:dyDescent="0.5">
      <c r="A1398">
        <f>+IS_Data!C1398</f>
        <v>0</v>
      </c>
      <c r="B1398" s="91" t="str">
        <f>IF(F1398="No","",IF('Summary P&amp;L'!$F$4="Libs Rollup","Libs Rollup",F1398))</f>
        <v/>
      </c>
      <c r="C1398">
        <f>+IS_Data!A1398</f>
        <v>0</v>
      </c>
      <c r="D1398">
        <f ca="1">SUM(OFFSET(IS_Data!D1398,0,(-2018+'Summary P&amp;L'!$D$6)*12+'Summary P&amp;L'!$D$1-1):OFFSET(IS_Data!D1398,0,(-2018+'Summary P&amp;L'!$D$6)*12+'Summary P&amp;L'!$D$2-1))</f>
        <v>0</v>
      </c>
      <c r="E1398">
        <f ca="1">SUM(OFFSET(IS_Data!D1398,0,(-2018+'Summary P&amp;L'!$D$6-1)*12+'Summary P&amp;L'!$D$1-1):OFFSET(IS_Data!D1398,0,(-2018+'Summary P&amp;L'!$D$6-1)*12+'Summary P&amp;L'!$D$2-1))</f>
        <v>0</v>
      </c>
      <c r="F1398" s="91" t="str">
        <f>IFERROR(IF(VLOOKUP(IS_Data!B1398,'Summary P&amp;L'!$Q$9:$S$15,3,FALSE)="Yes",IS_Data!B1398,"No"),"No")</f>
        <v>No</v>
      </c>
    </row>
    <row r="1399" spans="1:6" x14ac:dyDescent="0.5">
      <c r="A1399">
        <f>+IS_Data!C1399</f>
        <v>0</v>
      </c>
      <c r="B1399" s="91" t="str">
        <f>IF(F1399="No","",IF('Summary P&amp;L'!$F$4="Libs Rollup","Libs Rollup",F1399))</f>
        <v/>
      </c>
      <c r="C1399">
        <f>+IS_Data!A1399</f>
        <v>0</v>
      </c>
      <c r="D1399">
        <f ca="1">SUM(OFFSET(IS_Data!D1399,0,(-2018+'Summary P&amp;L'!$D$6)*12+'Summary P&amp;L'!$D$1-1):OFFSET(IS_Data!D1399,0,(-2018+'Summary P&amp;L'!$D$6)*12+'Summary P&amp;L'!$D$2-1))</f>
        <v>0</v>
      </c>
      <c r="E1399">
        <f ca="1">SUM(OFFSET(IS_Data!D1399,0,(-2018+'Summary P&amp;L'!$D$6-1)*12+'Summary P&amp;L'!$D$1-1):OFFSET(IS_Data!D1399,0,(-2018+'Summary P&amp;L'!$D$6-1)*12+'Summary P&amp;L'!$D$2-1))</f>
        <v>0</v>
      </c>
      <c r="F1399" s="91" t="str">
        <f>IFERROR(IF(VLOOKUP(IS_Data!B1399,'Summary P&amp;L'!$Q$9:$S$15,3,FALSE)="Yes",IS_Data!B1399,"No"),"No")</f>
        <v>No</v>
      </c>
    </row>
    <row r="1400" spans="1:6" x14ac:dyDescent="0.5">
      <c r="A1400">
        <f>+IS_Data!C1400</f>
        <v>0</v>
      </c>
      <c r="B1400" s="91" t="str">
        <f>IF(F1400="No","",IF('Summary P&amp;L'!$F$4="Libs Rollup","Libs Rollup",F1400))</f>
        <v/>
      </c>
      <c r="C1400">
        <f>+IS_Data!A1400</f>
        <v>0</v>
      </c>
      <c r="D1400">
        <f ca="1">SUM(OFFSET(IS_Data!D1400,0,(-2018+'Summary P&amp;L'!$D$6)*12+'Summary P&amp;L'!$D$1-1):OFFSET(IS_Data!D1400,0,(-2018+'Summary P&amp;L'!$D$6)*12+'Summary P&amp;L'!$D$2-1))</f>
        <v>0</v>
      </c>
      <c r="E1400">
        <f ca="1">SUM(OFFSET(IS_Data!D1400,0,(-2018+'Summary P&amp;L'!$D$6-1)*12+'Summary P&amp;L'!$D$1-1):OFFSET(IS_Data!D1400,0,(-2018+'Summary P&amp;L'!$D$6-1)*12+'Summary P&amp;L'!$D$2-1))</f>
        <v>0</v>
      </c>
      <c r="F1400" s="91" t="str">
        <f>IFERROR(IF(VLOOKUP(IS_Data!B1400,'Summary P&amp;L'!$Q$9:$S$15,3,FALSE)="Yes",IS_Data!B1400,"No"),"No")</f>
        <v>No</v>
      </c>
    </row>
    <row r="1401" spans="1:6" x14ac:dyDescent="0.5">
      <c r="A1401">
        <f>+IS_Data!C1401</f>
        <v>0</v>
      </c>
      <c r="B1401" s="91" t="str">
        <f>IF(F1401="No","",IF('Summary P&amp;L'!$F$4="Libs Rollup","Libs Rollup",F1401))</f>
        <v/>
      </c>
      <c r="C1401">
        <f>+IS_Data!A1401</f>
        <v>0</v>
      </c>
      <c r="D1401">
        <f ca="1">SUM(OFFSET(IS_Data!D1401,0,(-2018+'Summary P&amp;L'!$D$6)*12+'Summary P&amp;L'!$D$1-1):OFFSET(IS_Data!D1401,0,(-2018+'Summary P&amp;L'!$D$6)*12+'Summary P&amp;L'!$D$2-1))</f>
        <v>0</v>
      </c>
      <c r="E1401">
        <f ca="1">SUM(OFFSET(IS_Data!D1401,0,(-2018+'Summary P&amp;L'!$D$6-1)*12+'Summary P&amp;L'!$D$1-1):OFFSET(IS_Data!D1401,0,(-2018+'Summary P&amp;L'!$D$6-1)*12+'Summary P&amp;L'!$D$2-1))</f>
        <v>0</v>
      </c>
      <c r="F1401" s="91" t="str">
        <f>IFERROR(IF(VLOOKUP(IS_Data!B1401,'Summary P&amp;L'!$Q$9:$S$15,3,FALSE)="Yes",IS_Data!B1401,"No"),"No")</f>
        <v>No</v>
      </c>
    </row>
    <row r="1402" spans="1:6" x14ac:dyDescent="0.5">
      <c r="A1402">
        <f>+IS_Data!C1402</f>
        <v>0</v>
      </c>
      <c r="B1402" s="91" t="str">
        <f>IF(F1402="No","",IF('Summary P&amp;L'!$F$4="Libs Rollup","Libs Rollup",F1402))</f>
        <v/>
      </c>
      <c r="C1402">
        <f>+IS_Data!A1402</f>
        <v>0</v>
      </c>
      <c r="D1402">
        <f ca="1">SUM(OFFSET(IS_Data!D1402,0,(-2018+'Summary P&amp;L'!$D$6)*12+'Summary P&amp;L'!$D$1-1):OFFSET(IS_Data!D1402,0,(-2018+'Summary P&amp;L'!$D$6)*12+'Summary P&amp;L'!$D$2-1))</f>
        <v>0</v>
      </c>
      <c r="E1402">
        <f ca="1">SUM(OFFSET(IS_Data!D1402,0,(-2018+'Summary P&amp;L'!$D$6-1)*12+'Summary P&amp;L'!$D$1-1):OFFSET(IS_Data!D1402,0,(-2018+'Summary P&amp;L'!$D$6-1)*12+'Summary P&amp;L'!$D$2-1))</f>
        <v>0</v>
      </c>
      <c r="F1402" s="91" t="str">
        <f>IFERROR(IF(VLOOKUP(IS_Data!B1402,'Summary P&amp;L'!$Q$9:$S$15,3,FALSE)="Yes",IS_Data!B1402,"No"),"No")</f>
        <v>No</v>
      </c>
    </row>
    <row r="1403" spans="1:6" x14ac:dyDescent="0.5">
      <c r="A1403">
        <f>+IS_Data!C1403</f>
        <v>0</v>
      </c>
      <c r="B1403" s="91" t="str">
        <f>IF(F1403="No","",IF('Summary P&amp;L'!$F$4="Libs Rollup","Libs Rollup",F1403))</f>
        <v/>
      </c>
      <c r="C1403">
        <f>+IS_Data!A1403</f>
        <v>0</v>
      </c>
      <c r="D1403">
        <f ca="1">SUM(OFFSET(IS_Data!D1403,0,(-2018+'Summary P&amp;L'!$D$6)*12+'Summary P&amp;L'!$D$1-1):OFFSET(IS_Data!D1403,0,(-2018+'Summary P&amp;L'!$D$6)*12+'Summary P&amp;L'!$D$2-1))</f>
        <v>0</v>
      </c>
      <c r="E1403">
        <f ca="1">SUM(OFFSET(IS_Data!D1403,0,(-2018+'Summary P&amp;L'!$D$6-1)*12+'Summary P&amp;L'!$D$1-1):OFFSET(IS_Data!D1403,0,(-2018+'Summary P&amp;L'!$D$6-1)*12+'Summary P&amp;L'!$D$2-1))</f>
        <v>0</v>
      </c>
      <c r="F1403" s="91" t="str">
        <f>IFERROR(IF(VLOOKUP(IS_Data!B1403,'Summary P&amp;L'!$Q$9:$S$15,3,FALSE)="Yes",IS_Data!B1403,"No"),"No")</f>
        <v>No</v>
      </c>
    </row>
    <row r="1404" spans="1:6" x14ac:dyDescent="0.5">
      <c r="A1404">
        <f>+IS_Data!C1404</f>
        <v>0</v>
      </c>
      <c r="B1404" s="91" t="str">
        <f>IF(F1404="No","",IF('Summary P&amp;L'!$F$4="Libs Rollup","Libs Rollup",F1404))</f>
        <v/>
      </c>
      <c r="C1404">
        <f>+IS_Data!A1404</f>
        <v>0</v>
      </c>
      <c r="D1404">
        <f ca="1">SUM(OFFSET(IS_Data!D1404,0,(-2018+'Summary P&amp;L'!$D$6)*12+'Summary P&amp;L'!$D$1-1):OFFSET(IS_Data!D1404,0,(-2018+'Summary P&amp;L'!$D$6)*12+'Summary P&amp;L'!$D$2-1))</f>
        <v>0</v>
      </c>
      <c r="E1404">
        <f ca="1">SUM(OFFSET(IS_Data!D1404,0,(-2018+'Summary P&amp;L'!$D$6-1)*12+'Summary P&amp;L'!$D$1-1):OFFSET(IS_Data!D1404,0,(-2018+'Summary P&amp;L'!$D$6-1)*12+'Summary P&amp;L'!$D$2-1))</f>
        <v>0</v>
      </c>
      <c r="F1404" s="91" t="str">
        <f>IFERROR(IF(VLOOKUP(IS_Data!B1404,'Summary P&amp;L'!$Q$9:$S$15,3,FALSE)="Yes",IS_Data!B1404,"No"),"No")</f>
        <v>No</v>
      </c>
    </row>
    <row r="1405" spans="1:6" x14ac:dyDescent="0.5">
      <c r="A1405">
        <f>+IS_Data!C1405</f>
        <v>0</v>
      </c>
      <c r="B1405" s="91" t="str">
        <f>IF(F1405="No","",IF('Summary P&amp;L'!$F$4="Libs Rollup","Libs Rollup",F1405))</f>
        <v/>
      </c>
      <c r="C1405">
        <f>+IS_Data!A1405</f>
        <v>0</v>
      </c>
      <c r="D1405">
        <f ca="1">SUM(OFFSET(IS_Data!D1405,0,(-2018+'Summary P&amp;L'!$D$6)*12+'Summary P&amp;L'!$D$1-1):OFFSET(IS_Data!D1405,0,(-2018+'Summary P&amp;L'!$D$6)*12+'Summary P&amp;L'!$D$2-1))</f>
        <v>0</v>
      </c>
      <c r="E1405">
        <f ca="1">SUM(OFFSET(IS_Data!D1405,0,(-2018+'Summary P&amp;L'!$D$6-1)*12+'Summary P&amp;L'!$D$1-1):OFFSET(IS_Data!D1405,0,(-2018+'Summary P&amp;L'!$D$6-1)*12+'Summary P&amp;L'!$D$2-1))</f>
        <v>0</v>
      </c>
      <c r="F1405" s="91" t="str">
        <f>IFERROR(IF(VLOOKUP(IS_Data!B1405,'Summary P&amp;L'!$Q$9:$S$15,3,FALSE)="Yes",IS_Data!B1405,"No"),"No")</f>
        <v>No</v>
      </c>
    </row>
    <row r="1406" spans="1:6" x14ac:dyDescent="0.5">
      <c r="A1406">
        <f>+IS_Data!C1406</f>
        <v>0</v>
      </c>
      <c r="B1406" s="91" t="str">
        <f>IF(F1406="No","",IF('Summary P&amp;L'!$F$4="Libs Rollup","Libs Rollup",F1406))</f>
        <v/>
      </c>
      <c r="C1406">
        <f>+IS_Data!A1406</f>
        <v>0</v>
      </c>
      <c r="D1406">
        <f ca="1">SUM(OFFSET(IS_Data!D1406,0,(-2018+'Summary P&amp;L'!$D$6)*12+'Summary P&amp;L'!$D$1-1):OFFSET(IS_Data!D1406,0,(-2018+'Summary P&amp;L'!$D$6)*12+'Summary P&amp;L'!$D$2-1))</f>
        <v>0</v>
      </c>
      <c r="E1406">
        <f ca="1">SUM(OFFSET(IS_Data!D1406,0,(-2018+'Summary P&amp;L'!$D$6-1)*12+'Summary P&amp;L'!$D$1-1):OFFSET(IS_Data!D1406,0,(-2018+'Summary P&amp;L'!$D$6-1)*12+'Summary P&amp;L'!$D$2-1))</f>
        <v>0</v>
      </c>
      <c r="F1406" s="91" t="str">
        <f>IFERROR(IF(VLOOKUP(IS_Data!B1406,'Summary P&amp;L'!$Q$9:$S$15,3,FALSE)="Yes",IS_Data!B1406,"No"),"No")</f>
        <v>No</v>
      </c>
    </row>
    <row r="1407" spans="1:6" x14ac:dyDescent="0.5">
      <c r="A1407">
        <f>+IS_Data!C1407</f>
        <v>0</v>
      </c>
      <c r="B1407" s="91" t="str">
        <f>IF(F1407="No","",IF('Summary P&amp;L'!$F$4="Libs Rollup","Libs Rollup",F1407))</f>
        <v/>
      </c>
      <c r="C1407">
        <f>+IS_Data!A1407</f>
        <v>0</v>
      </c>
      <c r="D1407">
        <f ca="1">SUM(OFFSET(IS_Data!D1407,0,(-2018+'Summary P&amp;L'!$D$6)*12+'Summary P&amp;L'!$D$1-1):OFFSET(IS_Data!D1407,0,(-2018+'Summary P&amp;L'!$D$6)*12+'Summary P&amp;L'!$D$2-1))</f>
        <v>0</v>
      </c>
      <c r="E1407">
        <f ca="1">SUM(OFFSET(IS_Data!D1407,0,(-2018+'Summary P&amp;L'!$D$6-1)*12+'Summary P&amp;L'!$D$1-1):OFFSET(IS_Data!D1407,0,(-2018+'Summary P&amp;L'!$D$6-1)*12+'Summary P&amp;L'!$D$2-1))</f>
        <v>0</v>
      </c>
      <c r="F1407" s="91" t="str">
        <f>IFERROR(IF(VLOOKUP(IS_Data!B1407,'Summary P&amp;L'!$Q$9:$S$15,3,FALSE)="Yes",IS_Data!B1407,"No"),"No")</f>
        <v>No</v>
      </c>
    </row>
    <row r="1408" spans="1:6" x14ac:dyDescent="0.5">
      <c r="A1408">
        <f>+IS_Data!C1408</f>
        <v>0</v>
      </c>
      <c r="B1408" s="91" t="str">
        <f>IF(F1408="No","",IF('Summary P&amp;L'!$F$4="Libs Rollup","Libs Rollup",F1408))</f>
        <v/>
      </c>
      <c r="C1408">
        <f>+IS_Data!A1408</f>
        <v>0</v>
      </c>
      <c r="D1408">
        <f ca="1">SUM(OFFSET(IS_Data!D1408,0,(-2018+'Summary P&amp;L'!$D$6)*12+'Summary P&amp;L'!$D$1-1):OFFSET(IS_Data!D1408,0,(-2018+'Summary P&amp;L'!$D$6)*12+'Summary P&amp;L'!$D$2-1))</f>
        <v>0</v>
      </c>
      <c r="E1408">
        <f ca="1">SUM(OFFSET(IS_Data!D1408,0,(-2018+'Summary P&amp;L'!$D$6-1)*12+'Summary P&amp;L'!$D$1-1):OFFSET(IS_Data!D1408,0,(-2018+'Summary P&amp;L'!$D$6-1)*12+'Summary P&amp;L'!$D$2-1))</f>
        <v>0</v>
      </c>
      <c r="F1408" s="91" t="str">
        <f>IFERROR(IF(VLOOKUP(IS_Data!B1408,'Summary P&amp;L'!$Q$9:$S$15,3,FALSE)="Yes",IS_Data!B1408,"No"),"No")</f>
        <v>No</v>
      </c>
    </row>
    <row r="1409" spans="1:6" x14ac:dyDescent="0.5">
      <c r="A1409">
        <f>+IS_Data!C1409</f>
        <v>0</v>
      </c>
      <c r="B1409" s="91" t="str">
        <f>IF(F1409="No","",IF('Summary P&amp;L'!$F$4="Libs Rollup","Libs Rollup",F1409))</f>
        <v/>
      </c>
      <c r="C1409">
        <f>+IS_Data!A1409</f>
        <v>0</v>
      </c>
      <c r="D1409">
        <f ca="1">SUM(OFFSET(IS_Data!D1409,0,(-2018+'Summary P&amp;L'!$D$6)*12+'Summary P&amp;L'!$D$1-1):OFFSET(IS_Data!D1409,0,(-2018+'Summary P&amp;L'!$D$6)*12+'Summary P&amp;L'!$D$2-1))</f>
        <v>0</v>
      </c>
      <c r="E1409">
        <f ca="1">SUM(OFFSET(IS_Data!D1409,0,(-2018+'Summary P&amp;L'!$D$6-1)*12+'Summary P&amp;L'!$D$1-1):OFFSET(IS_Data!D1409,0,(-2018+'Summary P&amp;L'!$D$6-1)*12+'Summary P&amp;L'!$D$2-1))</f>
        <v>0</v>
      </c>
      <c r="F1409" s="91" t="str">
        <f>IFERROR(IF(VLOOKUP(IS_Data!B1409,'Summary P&amp;L'!$Q$9:$S$15,3,FALSE)="Yes",IS_Data!B1409,"No"),"No")</f>
        <v>No</v>
      </c>
    </row>
    <row r="1410" spans="1:6" x14ac:dyDescent="0.5">
      <c r="A1410">
        <f>+IS_Data!C1410</f>
        <v>0</v>
      </c>
      <c r="B1410" s="91" t="str">
        <f>IF(F1410="No","",IF('Summary P&amp;L'!$F$4="Libs Rollup","Libs Rollup",F1410))</f>
        <v/>
      </c>
      <c r="C1410">
        <f>+IS_Data!A1410</f>
        <v>0</v>
      </c>
      <c r="D1410">
        <f ca="1">SUM(OFFSET(IS_Data!D1410,0,(-2018+'Summary P&amp;L'!$D$6)*12+'Summary P&amp;L'!$D$1-1):OFFSET(IS_Data!D1410,0,(-2018+'Summary P&amp;L'!$D$6)*12+'Summary P&amp;L'!$D$2-1))</f>
        <v>0</v>
      </c>
      <c r="E1410">
        <f ca="1">SUM(OFFSET(IS_Data!D1410,0,(-2018+'Summary P&amp;L'!$D$6-1)*12+'Summary P&amp;L'!$D$1-1):OFFSET(IS_Data!D1410,0,(-2018+'Summary P&amp;L'!$D$6-1)*12+'Summary P&amp;L'!$D$2-1))</f>
        <v>0</v>
      </c>
      <c r="F1410" s="91" t="str">
        <f>IFERROR(IF(VLOOKUP(IS_Data!B1410,'Summary P&amp;L'!$Q$9:$S$15,3,FALSE)="Yes",IS_Data!B1410,"No"),"No")</f>
        <v>No</v>
      </c>
    </row>
    <row r="1411" spans="1:6" x14ac:dyDescent="0.5">
      <c r="A1411">
        <f>+IS_Data!C1411</f>
        <v>0</v>
      </c>
      <c r="B1411" s="91" t="str">
        <f>IF(F1411="No","",IF('Summary P&amp;L'!$F$4="Libs Rollup","Libs Rollup",F1411))</f>
        <v/>
      </c>
      <c r="C1411">
        <f>+IS_Data!A1411</f>
        <v>0</v>
      </c>
      <c r="D1411">
        <f ca="1">SUM(OFFSET(IS_Data!D1411,0,(-2018+'Summary P&amp;L'!$D$6)*12+'Summary P&amp;L'!$D$1-1):OFFSET(IS_Data!D1411,0,(-2018+'Summary P&amp;L'!$D$6)*12+'Summary P&amp;L'!$D$2-1))</f>
        <v>0</v>
      </c>
      <c r="E1411">
        <f ca="1">SUM(OFFSET(IS_Data!D1411,0,(-2018+'Summary P&amp;L'!$D$6-1)*12+'Summary P&amp;L'!$D$1-1):OFFSET(IS_Data!D1411,0,(-2018+'Summary P&amp;L'!$D$6-1)*12+'Summary P&amp;L'!$D$2-1))</f>
        <v>0</v>
      </c>
      <c r="F1411" s="91" t="str">
        <f>IFERROR(IF(VLOOKUP(IS_Data!B1411,'Summary P&amp;L'!$Q$9:$S$15,3,FALSE)="Yes",IS_Data!B1411,"No"),"No")</f>
        <v>No</v>
      </c>
    </row>
    <row r="1412" spans="1:6" x14ac:dyDescent="0.5">
      <c r="A1412">
        <f>+IS_Data!C1412</f>
        <v>0</v>
      </c>
      <c r="B1412" s="91" t="str">
        <f>IF(F1412="No","",IF('Summary P&amp;L'!$F$4="Libs Rollup","Libs Rollup",F1412))</f>
        <v/>
      </c>
      <c r="C1412">
        <f>+IS_Data!A1412</f>
        <v>0</v>
      </c>
      <c r="D1412">
        <f ca="1">SUM(OFFSET(IS_Data!D1412,0,(-2018+'Summary P&amp;L'!$D$6)*12+'Summary P&amp;L'!$D$1-1):OFFSET(IS_Data!D1412,0,(-2018+'Summary P&amp;L'!$D$6)*12+'Summary P&amp;L'!$D$2-1))</f>
        <v>0</v>
      </c>
      <c r="E1412">
        <f ca="1">SUM(OFFSET(IS_Data!D1412,0,(-2018+'Summary P&amp;L'!$D$6-1)*12+'Summary P&amp;L'!$D$1-1):OFFSET(IS_Data!D1412,0,(-2018+'Summary P&amp;L'!$D$6-1)*12+'Summary P&amp;L'!$D$2-1))</f>
        <v>0</v>
      </c>
      <c r="F1412" s="91" t="str">
        <f>IFERROR(IF(VLOOKUP(IS_Data!B1412,'Summary P&amp;L'!$Q$9:$S$15,3,FALSE)="Yes",IS_Data!B1412,"No"),"No")</f>
        <v>No</v>
      </c>
    </row>
    <row r="1413" spans="1:6" x14ac:dyDescent="0.5">
      <c r="A1413">
        <f>+IS_Data!C1413</f>
        <v>0</v>
      </c>
      <c r="B1413" s="91" t="str">
        <f>IF(F1413="No","",IF('Summary P&amp;L'!$F$4="Libs Rollup","Libs Rollup",F1413))</f>
        <v/>
      </c>
      <c r="C1413">
        <f>+IS_Data!A1413</f>
        <v>0</v>
      </c>
      <c r="D1413">
        <f ca="1">SUM(OFFSET(IS_Data!D1413,0,(-2018+'Summary P&amp;L'!$D$6)*12+'Summary P&amp;L'!$D$1-1):OFFSET(IS_Data!D1413,0,(-2018+'Summary P&amp;L'!$D$6)*12+'Summary P&amp;L'!$D$2-1))</f>
        <v>0</v>
      </c>
      <c r="E1413">
        <f ca="1">SUM(OFFSET(IS_Data!D1413,0,(-2018+'Summary P&amp;L'!$D$6-1)*12+'Summary P&amp;L'!$D$1-1):OFFSET(IS_Data!D1413,0,(-2018+'Summary P&amp;L'!$D$6-1)*12+'Summary P&amp;L'!$D$2-1))</f>
        <v>0</v>
      </c>
      <c r="F1413" s="91" t="str">
        <f>IFERROR(IF(VLOOKUP(IS_Data!B1413,'Summary P&amp;L'!$Q$9:$S$15,3,FALSE)="Yes",IS_Data!B1413,"No"),"No")</f>
        <v>No</v>
      </c>
    </row>
    <row r="1414" spans="1:6" x14ac:dyDescent="0.5">
      <c r="A1414">
        <f>+IS_Data!C1414</f>
        <v>0</v>
      </c>
      <c r="B1414" s="91" t="str">
        <f>IF(F1414="No","",IF('Summary P&amp;L'!$F$4="Libs Rollup","Libs Rollup",F1414))</f>
        <v/>
      </c>
      <c r="C1414">
        <f>+IS_Data!A1414</f>
        <v>0</v>
      </c>
      <c r="D1414">
        <f ca="1">SUM(OFFSET(IS_Data!D1414,0,(-2018+'Summary P&amp;L'!$D$6)*12+'Summary P&amp;L'!$D$1-1):OFFSET(IS_Data!D1414,0,(-2018+'Summary P&amp;L'!$D$6)*12+'Summary P&amp;L'!$D$2-1))</f>
        <v>0</v>
      </c>
      <c r="E1414">
        <f ca="1">SUM(OFFSET(IS_Data!D1414,0,(-2018+'Summary P&amp;L'!$D$6-1)*12+'Summary P&amp;L'!$D$1-1):OFFSET(IS_Data!D1414,0,(-2018+'Summary P&amp;L'!$D$6-1)*12+'Summary P&amp;L'!$D$2-1))</f>
        <v>0</v>
      </c>
      <c r="F1414" s="91" t="str">
        <f>IFERROR(IF(VLOOKUP(IS_Data!B1414,'Summary P&amp;L'!$Q$9:$S$15,3,FALSE)="Yes",IS_Data!B1414,"No"),"No")</f>
        <v>No</v>
      </c>
    </row>
    <row r="1415" spans="1:6" x14ac:dyDescent="0.5">
      <c r="A1415">
        <f>+IS_Data!C1415</f>
        <v>0</v>
      </c>
      <c r="B1415" s="91" t="str">
        <f>IF(F1415="No","",IF('Summary P&amp;L'!$F$4="Libs Rollup","Libs Rollup",F1415))</f>
        <v/>
      </c>
      <c r="C1415">
        <f>+IS_Data!A1415</f>
        <v>0</v>
      </c>
      <c r="D1415">
        <f ca="1">SUM(OFFSET(IS_Data!D1415,0,(-2018+'Summary P&amp;L'!$D$6)*12+'Summary P&amp;L'!$D$1-1):OFFSET(IS_Data!D1415,0,(-2018+'Summary P&amp;L'!$D$6)*12+'Summary P&amp;L'!$D$2-1))</f>
        <v>0</v>
      </c>
      <c r="E1415">
        <f ca="1">SUM(OFFSET(IS_Data!D1415,0,(-2018+'Summary P&amp;L'!$D$6-1)*12+'Summary P&amp;L'!$D$1-1):OFFSET(IS_Data!D1415,0,(-2018+'Summary P&amp;L'!$D$6-1)*12+'Summary P&amp;L'!$D$2-1))</f>
        <v>0</v>
      </c>
      <c r="F1415" s="91" t="str">
        <f>IFERROR(IF(VLOOKUP(IS_Data!B1415,'Summary P&amp;L'!$Q$9:$S$15,3,FALSE)="Yes",IS_Data!B1415,"No"),"No")</f>
        <v>No</v>
      </c>
    </row>
    <row r="1416" spans="1:6" x14ac:dyDescent="0.5">
      <c r="A1416">
        <f>+IS_Data!C1416</f>
        <v>0</v>
      </c>
      <c r="B1416" s="91" t="str">
        <f>IF(F1416="No","",IF('Summary P&amp;L'!$F$4="Libs Rollup","Libs Rollup",F1416))</f>
        <v/>
      </c>
      <c r="C1416">
        <f>+IS_Data!A1416</f>
        <v>0</v>
      </c>
      <c r="D1416">
        <f ca="1">SUM(OFFSET(IS_Data!D1416,0,(-2018+'Summary P&amp;L'!$D$6)*12+'Summary P&amp;L'!$D$1-1):OFFSET(IS_Data!D1416,0,(-2018+'Summary P&amp;L'!$D$6)*12+'Summary P&amp;L'!$D$2-1))</f>
        <v>0</v>
      </c>
      <c r="E1416">
        <f ca="1">SUM(OFFSET(IS_Data!D1416,0,(-2018+'Summary P&amp;L'!$D$6-1)*12+'Summary P&amp;L'!$D$1-1):OFFSET(IS_Data!D1416,0,(-2018+'Summary P&amp;L'!$D$6-1)*12+'Summary P&amp;L'!$D$2-1))</f>
        <v>0</v>
      </c>
      <c r="F1416" s="91" t="str">
        <f>IFERROR(IF(VLOOKUP(IS_Data!B1416,'Summary P&amp;L'!$Q$9:$S$15,3,FALSE)="Yes",IS_Data!B1416,"No"),"No")</f>
        <v>No</v>
      </c>
    </row>
    <row r="1417" spans="1:6" x14ac:dyDescent="0.5">
      <c r="A1417">
        <f>+IS_Data!C1417</f>
        <v>0</v>
      </c>
      <c r="B1417" s="91" t="str">
        <f>IF(F1417="No","",IF('Summary P&amp;L'!$F$4="Libs Rollup","Libs Rollup",F1417))</f>
        <v/>
      </c>
      <c r="C1417">
        <f>+IS_Data!A1417</f>
        <v>0</v>
      </c>
      <c r="D1417">
        <f ca="1">SUM(OFFSET(IS_Data!D1417,0,(-2018+'Summary P&amp;L'!$D$6)*12+'Summary P&amp;L'!$D$1-1):OFFSET(IS_Data!D1417,0,(-2018+'Summary P&amp;L'!$D$6)*12+'Summary P&amp;L'!$D$2-1))</f>
        <v>0</v>
      </c>
      <c r="E1417">
        <f ca="1">SUM(OFFSET(IS_Data!D1417,0,(-2018+'Summary P&amp;L'!$D$6-1)*12+'Summary P&amp;L'!$D$1-1):OFFSET(IS_Data!D1417,0,(-2018+'Summary P&amp;L'!$D$6-1)*12+'Summary P&amp;L'!$D$2-1))</f>
        <v>0</v>
      </c>
      <c r="F1417" s="91" t="str">
        <f>IFERROR(IF(VLOOKUP(IS_Data!B1417,'Summary P&amp;L'!$Q$9:$S$15,3,FALSE)="Yes",IS_Data!B1417,"No"),"No")</f>
        <v>No</v>
      </c>
    </row>
    <row r="1418" spans="1:6" x14ac:dyDescent="0.5">
      <c r="A1418">
        <f>+IS_Data!C1418</f>
        <v>0</v>
      </c>
      <c r="B1418" s="91" t="str">
        <f>IF(F1418="No","",IF('Summary P&amp;L'!$F$4="Libs Rollup","Libs Rollup",F1418))</f>
        <v/>
      </c>
      <c r="C1418">
        <f>+IS_Data!A1418</f>
        <v>0</v>
      </c>
      <c r="D1418">
        <f ca="1">SUM(OFFSET(IS_Data!D1418,0,(-2018+'Summary P&amp;L'!$D$6)*12+'Summary P&amp;L'!$D$1-1):OFFSET(IS_Data!D1418,0,(-2018+'Summary P&amp;L'!$D$6)*12+'Summary P&amp;L'!$D$2-1))</f>
        <v>0</v>
      </c>
      <c r="E1418">
        <f ca="1">SUM(OFFSET(IS_Data!D1418,0,(-2018+'Summary P&amp;L'!$D$6-1)*12+'Summary P&amp;L'!$D$1-1):OFFSET(IS_Data!D1418,0,(-2018+'Summary P&amp;L'!$D$6-1)*12+'Summary P&amp;L'!$D$2-1))</f>
        <v>0</v>
      </c>
      <c r="F1418" s="91" t="str">
        <f>IFERROR(IF(VLOOKUP(IS_Data!B1418,'Summary P&amp;L'!$Q$9:$S$15,3,FALSE)="Yes",IS_Data!B1418,"No"),"No")</f>
        <v>No</v>
      </c>
    </row>
    <row r="1419" spans="1:6" x14ac:dyDescent="0.5">
      <c r="A1419">
        <f>+IS_Data!C1419</f>
        <v>0</v>
      </c>
      <c r="B1419" s="91" t="str">
        <f>IF(F1419="No","",IF('Summary P&amp;L'!$F$4="Libs Rollup","Libs Rollup",F1419))</f>
        <v/>
      </c>
      <c r="C1419">
        <f>+IS_Data!A1419</f>
        <v>0</v>
      </c>
      <c r="D1419">
        <f ca="1">SUM(OFFSET(IS_Data!D1419,0,(-2018+'Summary P&amp;L'!$D$6)*12+'Summary P&amp;L'!$D$1-1):OFFSET(IS_Data!D1419,0,(-2018+'Summary P&amp;L'!$D$6)*12+'Summary P&amp;L'!$D$2-1))</f>
        <v>0</v>
      </c>
      <c r="E1419">
        <f ca="1">SUM(OFFSET(IS_Data!D1419,0,(-2018+'Summary P&amp;L'!$D$6-1)*12+'Summary P&amp;L'!$D$1-1):OFFSET(IS_Data!D1419,0,(-2018+'Summary P&amp;L'!$D$6-1)*12+'Summary P&amp;L'!$D$2-1))</f>
        <v>0</v>
      </c>
      <c r="F1419" s="91" t="str">
        <f>IFERROR(IF(VLOOKUP(IS_Data!B1419,'Summary P&amp;L'!$Q$9:$S$15,3,FALSE)="Yes",IS_Data!B1419,"No"),"No")</f>
        <v>No</v>
      </c>
    </row>
    <row r="1420" spans="1:6" x14ac:dyDescent="0.5">
      <c r="A1420">
        <f>+IS_Data!C1420</f>
        <v>0</v>
      </c>
      <c r="B1420" s="91" t="str">
        <f>IF(F1420="No","",IF('Summary P&amp;L'!$F$4="Libs Rollup","Libs Rollup",F1420))</f>
        <v/>
      </c>
      <c r="C1420">
        <f>+IS_Data!A1420</f>
        <v>0</v>
      </c>
      <c r="D1420">
        <f ca="1">SUM(OFFSET(IS_Data!D1420,0,(-2018+'Summary P&amp;L'!$D$6)*12+'Summary P&amp;L'!$D$1-1):OFFSET(IS_Data!D1420,0,(-2018+'Summary P&amp;L'!$D$6)*12+'Summary P&amp;L'!$D$2-1))</f>
        <v>0</v>
      </c>
      <c r="E1420">
        <f ca="1">SUM(OFFSET(IS_Data!D1420,0,(-2018+'Summary P&amp;L'!$D$6-1)*12+'Summary P&amp;L'!$D$1-1):OFFSET(IS_Data!D1420,0,(-2018+'Summary P&amp;L'!$D$6-1)*12+'Summary P&amp;L'!$D$2-1))</f>
        <v>0</v>
      </c>
      <c r="F1420" s="91" t="str">
        <f>IFERROR(IF(VLOOKUP(IS_Data!B1420,'Summary P&amp;L'!$Q$9:$S$15,3,FALSE)="Yes",IS_Data!B1420,"No"),"No")</f>
        <v>No</v>
      </c>
    </row>
    <row r="1421" spans="1:6" x14ac:dyDescent="0.5">
      <c r="A1421">
        <f>+IS_Data!C1421</f>
        <v>0</v>
      </c>
      <c r="B1421" s="91" t="str">
        <f>IF(F1421="No","",IF('Summary P&amp;L'!$F$4="Libs Rollup","Libs Rollup",F1421))</f>
        <v/>
      </c>
      <c r="C1421">
        <f>+IS_Data!A1421</f>
        <v>0</v>
      </c>
      <c r="D1421">
        <f ca="1">SUM(OFFSET(IS_Data!D1421,0,(-2018+'Summary P&amp;L'!$D$6)*12+'Summary P&amp;L'!$D$1-1):OFFSET(IS_Data!D1421,0,(-2018+'Summary P&amp;L'!$D$6)*12+'Summary P&amp;L'!$D$2-1))</f>
        <v>0</v>
      </c>
      <c r="E1421">
        <f ca="1">SUM(OFFSET(IS_Data!D1421,0,(-2018+'Summary P&amp;L'!$D$6-1)*12+'Summary P&amp;L'!$D$1-1):OFFSET(IS_Data!D1421,0,(-2018+'Summary P&amp;L'!$D$6-1)*12+'Summary P&amp;L'!$D$2-1))</f>
        <v>0</v>
      </c>
      <c r="F1421" s="91" t="str">
        <f>IFERROR(IF(VLOOKUP(IS_Data!B1421,'Summary P&amp;L'!$Q$9:$S$15,3,FALSE)="Yes",IS_Data!B1421,"No"),"No")</f>
        <v>No</v>
      </c>
    </row>
    <row r="1422" spans="1:6" x14ac:dyDescent="0.5">
      <c r="A1422">
        <f>+IS_Data!C1422</f>
        <v>0</v>
      </c>
      <c r="B1422" s="91" t="str">
        <f>IF(F1422="No","",IF('Summary P&amp;L'!$F$4="Libs Rollup","Libs Rollup",F1422))</f>
        <v/>
      </c>
      <c r="C1422">
        <f>+IS_Data!A1422</f>
        <v>0</v>
      </c>
      <c r="D1422">
        <f ca="1">SUM(OFFSET(IS_Data!D1422,0,(-2018+'Summary P&amp;L'!$D$6)*12+'Summary P&amp;L'!$D$1-1):OFFSET(IS_Data!D1422,0,(-2018+'Summary P&amp;L'!$D$6)*12+'Summary P&amp;L'!$D$2-1))</f>
        <v>0</v>
      </c>
      <c r="E1422">
        <f ca="1">SUM(OFFSET(IS_Data!D1422,0,(-2018+'Summary P&amp;L'!$D$6-1)*12+'Summary P&amp;L'!$D$1-1):OFFSET(IS_Data!D1422,0,(-2018+'Summary P&amp;L'!$D$6-1)*12+'Summary P&amp;L'!$D$2-1))</f>
        <v>0</v>
      </c>
      <c r="F1422" s="91" t="str">
        <f>IFERROR(IF(VLOOKUP(IS_Data!B1422,'Summary P&amp;L'!$Q$9:$S$15,3,FALSE)="Yes",IS_Data!B1422,"No"),"No")</f>
        <v>No</v>
      </c>
    </row>
    <row r="1423" spans="1:6" x14ac:dyDescent="0.5">
      <c r="A1423">
        <f>+IS_Data!C1423</f>
        <v>0</v>
      </c>
      <c r="B1423" s="91" t="str">
        <f>IF(F1423="No","",IF('Summary P&amp;L'!$F$4="Libs Rollup","Libs Rollup",F1423))</f>
        <v/>
      </c>
      <c r="C1423">
        <f>+IS_Data!A1423</f>
        <v>0</v>
      </c>
      <c r="D1423">
        <f ca="1">SUM(OFFSET(IS_Data!D1423,0,(-2018+'Summary P&amp;L'!$D$6)*12+'Summary P&amp;L'!$D$1-1):OFFSET(IS_Data!D1423,0,(-2018+'Summary P&amp;L'!$D$6)*12+'Summary P&amp;L'!$D$2-1))</f>
        <v>0</v>
      </c>
      <c r="E1423">
        <f ca="1">SUM(OFFSET(IS_Data!D1423,0,(-2018+'Summary P&amp;L'!$D$6-1)*12+'Summary P&amp;L'!$D$1-1):OFFSET(IS_Data!D1423,0,(-2018+'Summary P&amp;L'!$D$6-1)*12+'Summary P&amp;L'!$D$2-1))</f>
        <v>0</v>
      </c>
      <c r="F1423" s="91" t="str">
        <f>IFERROR(IF(VLOOKUP(IS_Data!B1423,'Summary P&amp;L'!$Q$9:$S$15,3,FALSE)="Yes",IS_Data!B1423,"No"),"No")</f>
        <v>No</v>
      </c>
    </row>
    <row r="1424" spans="1:6" x14ac:dyDescent="0.5">
      <c r="A1424">
        <f>+IS_Data!C1424</f>
        <v>0</v>
      </c>
      <c r="B1424" s="91" t="str">
        <f>IF(F1424="No","",IF('Summary P&amp;L'!$F$4="Libs Rollup","Libs Rollup",F1424))</f>
        <v/>
      </c>
      <c r="C1424">
        <f>+IS_Data!A1424</f>
        <v>0</v>
      </c>
      <c r="D1424">
        <f ca="1">SUM(OFFSET(IS_Data!D1424,0,(-2018+'Summary P&amp;L'!$D$6)*12+'Summary P&amp;L'!$D$1-1):OFFSET(IS_Data!D1424,0,(-2018+'Summary P&amp;L'!$D$6)*12+'Summary P&amp;L'!$D$2-1))</f>
        <v>0</v>
      </c>
      <c r="E1424">
        <f ca="1">SUM(OFFSET(IS_Data!D1424,0,(-2018+'Summary P&amp;L'!$D$6-1)*12+'Summary P&amp;L'!$D$1-1):OFFSET(IS_Data!D1424,0,(-2018+'Summary P&amp;L'!$D$6-1)*12+'Summary P&amp;L'!$D$2-1))</f>
        <v>0</v>
      </c>
      <c r="F1424" s="91" t="str">
        <f>IFERROR(IF(VLOOKUP(IS_Data!B1424,'Summary P&amp;L'!$Q$9:$S$15,3,FALSE)="Yes",IS_Data!B1424,"No"),"No")</f>
        <v>No</v>
      </c>
    </row>
    <row r="1425" spans="1:6" x14ac:dyDescent="0.5">
      <c r="A1425">
        <f>+IS_Data!C1425</f>
        <v>0</v>
      </c>
      <c r="B1425" s="91" t="str">
        <f>IF(F1425="No","",IF('Summary P&amp;L'!$F$4="Libs Rollup","Libs Rollup",F1425))</f>
        <v/>
      </c>
      <c r="C1425">
        <f>+IS_Data!A1425</f>
        <v>0</v>
      </c>
      <c r="D1425">
        <f ca="1">SUM(OFFSET(IS_Data!D1425,0,(-2018+'Summary P&amp;L'!$D$6)*12+'Summary P&amp;L'!$D$1-1):OFFSET(IS_Data!D1425,0,(-2018+'Summary P&amp;L'!$D$6)*12+'Summary P&amp;L'!$D$2-1))</f>
        <v>0</v>
      </c>
      <c r="E1425">
        <f ca="1">SUM(OFFSET(IS_Data!D1425,0,(-2018+'Summary P&amp;L'!$D$6-1)*12+'Summary P&amp;L'!$D$1-1):OFFSET(IS_Data!D1425,0,(-2018+'Summary P&amp;L'!$D$6-1)*12+'Summary P&amp;L'!$D$2-1))</f>
        <v>0</v>
      </c>
      <c r="F1425" s="91" t="str">
        <f>IFERROR(IF(VLOOKUP(IS_Data!B1425,'Summary P&amp;L'!$Q$9:$S$15,3,FALSE)="Yes",IS_Data!B1425,"No"),"No")</f>
        <v>No</v>
      </c>
    </row>
    <row r="1426" spans="1:6" x14ac:dyDescent="0.5">
      <c r="A1426">
        <f>+IS_Data!C1426</f>
        <v>0</v>
      </c>
      <c r="B1426" s="91" t="str">
        <f>IF(F1426="No","",IF('Summary P&amp;L'!$F$4="Libs Rollup","Libs Rollup",F1426))</f>
        <v/>
      </c>
      <c r="C1426">
        <f>+IS_Data!A1426</f>
        <v>0</v>
      </c>
      <c r="D1426">
        <f ca="1">SUM(OFFSET(IS_Data!D1426,0,(-2018+'Summary P&amp;L'!$D$6)*12+'Summary P&amp;L'!$D$1-1):OFFSET(IS_Data!D1426,0,(-2018+'Summary P&amp;L'!$D$6)*12+'Summary P&amp;L'!$D$2-1))</f>
        <v>0</v>
      </c>
      <c r="E1426">
        <f ca="1">SUM(OFFSET(IS_Data!D1426,0,(-2018+'Summary P&amp;L'!$D$6-1)*12+'Summary P&amp;L'!$D$1-1):OFFSET(IS_Data!D1426,0,(-2018+'Summary P&amp;L'!$D$6-1)*12+'Summary P&amp;L'!$D$2-1))</f>
        <v>0</v>
      </c>
      <c r="F1426" s="91" t="str">
        <f>IFERROR(IF(VLOOKUP(IS_Data!B1426,'Summary P&amp;L'!$Q$9:$S$15,3,FALSE)="Yes",IS_Data!B1426,"No"),"No")</f>
        <v>No</v>
      </c>
    </row>
    <row r="1427" spans="1:6" x14ac:dyDescent="0.5">
      <c r="A1427">
        <f>+IS_Data!C1427</f>
        <v>0</v>
      </c>
      <c r="B1427" s="91" t="str">
        <f>IF(F1427="No","",IF('Summary P&amp;L'!$F$4="Libs Rollup","Libs Rollup",F1427))</f>
        <v/>
      </c>
      <c r="C1427">
        <f>+IS_Data!A1427</f>
        <v>0</v>
      </c>
      <c r="D1427">
        <f ca="1">SUM(OFFSET(IS_Data!D1427,0,(-2018+'Summary P&amp;L'!$D$6)*12+'Summary P&amp;L'!$D$1-1):OFFSET(IS_Data!D1427,0,(-2018+'Summary P&amp;L'!$D$6)*12+'Summary P&amp;L'!$D$2-1))</f>
        <v>0</v>
      </c>
      <c r="E1427">
        <f ca="1">SUM(OFFSET(IS_Data!D1427,0,(-2018+'Summary P&amp;L'!$D$6-1)*12+'Summary P&amp;L'!$D$1-1):OFFSET(IS_Data!D1427,0,(-2018+'Summary P&amp;L'!$D$6-1)*12+'Summary P&amp;L'!$D$2-1))</f>
        <v>0</v>
      </c>
      <c r="F1427" s="91" t="str">
        <f>IFERROR(IF(VLOOKUP(IS_Data!B1427,'Summary P&amp;L'!$Q$9:$S$15,3,FALSE)="Yes",IS_Data!B1427,"No"),"No")</f>
        <v>No</v>
      </c>
    </row>
    <row r="1428" spans="1:6" x14ac:dyDescent="0.5">
      <c r="A1428">
        <f>+IS_Data!C1428</f>
        <v>0</v>
      </c>
      <c r="B1428" s="91" t="str">
        <f>IF(F1428="No","",IF('Summary P&amp;L'!$F$4="Libs Rollup","Libs Rollup",F1428))</f>
        <v/>
      </c>
      <c r="C1428">
        <f>+IS_Data!A1428</f>
        <v>0</v>
      </c>
      <c r="D1428">
        <f ca="1">SUM(OFFSET(IS_Data!D1428,0,(-2018+'Summary P&amp;L'!$D$6)*12+'Summary P&amp;L'!$D$1-1):OFFSET(IS_Data!D1428,0,(-2018+'Summary P&amp;L'!$D$6)*12+'Summary P&amp;L'!$D$2-1))</f>
        <v>0</v>
      </c>
      <c r="E1428">
        <f ca="1">SUM(OFFSET(IS_Data!D1428,0,(-2018+'Summary P&amp;L'!$D$6-1)*12+'Summary P&amp;L'!$D$1-1):OFFSET(IS_Data!D1428,0,(-2018+'Summary P&amp;L'!$D$6-1)*12+'Summary P&amp;L'!$D$2-1))</f>
        <v>0</v>
      </c>
      <c r="F1428" s="91" t="str">
        <f>IFERROR(IF(VLOOKUP(IS_Data!B1428,'Summary P&amp;L'!$Q$9:$S$15,3,FALSE)="Yes",IS_Data!B1428,"No"),"No")</f>
        <v>No</v>
      </c>
    </row>
    <row r="1429" spans="1:6" x14ac:dyDescent="0.5">
      <c r="A1429">
        <f>+IS_Data!C1429</f>
        <v>0</v>
      </c>
      <c r="B1429" s="91" t="str">
        <f>IF(F1429="No","",IF('Summary P&amp;L'!$F$4="Libs Rollup","Libs Rollup",F1429))</f>
        <v/>
      </c>
      <c r="C1429">
        <f>+IS_Data!A1429</f>
        <v>0</v>
      </c>
      <c r="D1429">
        <f ca="1">SUM(OFFSET(IS_Data!D1429,0,(-2018+'Summary P&amp;L'!$D$6)*12+'Summary P&amp;L'!$D$1-1):OFFSET(IS_Data!D1429,0,(-2018+'Summary P&amp;L'!$D$6)*12+'Summary P&amp;L'!$D$2-1))</f>
        <v>0</v>
      </c>
      <c r="E1429">
        <f ca="1">SUM(OFFSET(IS_Data!D1429,0,(-2018+'Summary P&amp;L'!$D$6-1)*12+'Summary P&amp;L'!$D$1-1):OFFSET(IS_Data!D1429,0,(-2018+'Summary P&amp;L'!$D$6-1)*12+'Summary P&amp;L'!$D$2-1))</f>
        <v>0</v>
      </c>
      <c r="F1429" s="91" t="str">
        <f>IFERROR(IF(VLOOKUP(IS_Data!B1429,'Summary P&amp;L'!$Q$9:$S$15,3,FALSE)="Yes",IS_Data!B1429,"No"),"No")</f>
        <v>No</v>
      </c>
    </row>
    <row r="1430" spans="1:6" x14ac:dyDescent="0.5">
      <c r="A1430">
        <f>+IS_Data!C1430</f>
        <v>0</v>
      </c>
      <c r="B1430" s="91" t="str">
        <f>IF(F1430="No","",IF('Summary P&amp;L'!$F$4="Libs Rollup","Libs Rollup",F1430))</f>
        <v/>
      </c>
      <c r="C1430">
        <f>+IS_Data!A1430</f>
        <v>0</v>
      </c>
      <c r="D1430">
        <f ca="1">SUM(OFFSET(IS_Data!D1430,0,(-2018+'Summary P&amp;L'!$D$6)*12+'Summary P&amp;L'!$D$1-1):OFFSET(IS_Data!D1430,0,(-2018+'Summary P&amp;L'!$D$6)*12+'Summary P&amp;L'!$D$2-1))</f>
        <v>0</v>
      </c>
      <c r="E1430">
        <f ca="1">SUM(OFFSET(IS_Data!D1430,0,(-2018+'Summary P&amp;L'!$D$6-1)*12+'Summary P&amp;L'!$D$1-1):OFFSET(IS_Data!D1430,0,(-2018+'Summary P&amp;L'!$D$6-1)*12+'Summary P&amp;L'!$D$2-1))</f>
        <v>0</v>
      </c>
      <c r="F1430" s="91" t="str">
        <f>IFERROR(IF(VLOOKUP(IS_Data!B1430,'Summary P&amp;L'!$Q$9:$S$15,3,FALSE)="Yes",IS_Data!B1430,"No"),"No")</f>
        <v>No</v>
      </c>
    </row>
    <row r="1431" spans="1:6" x14ac:dyDescent="0.5">
      <c r="A1431">
        <f>+IS_Data!C1431</f>
        <v>0</v>
      </c>
      <c r="B1431" s="91" t="str">
        <f>IF(F1431="No","",IF('Summary P&amp;L'!$F$4="Libs Rollup","Libs Rollup",F1431))</f>
        <v/>
      </c>
      <c r="C1431">
        <f>+IS_Data!A1431</f>
        <v>0</v>
      </c>
      <c r="D1431">
        <f ca="1">SUM(OFFSET(IS_Data!D1431,0,(-2018+'Summary P&amp;L'!$D$6)*12+'Summary P&amp;L'!$D$1-1):OFFSET(IS_Data!D1431,0,(-2018+'Summary P&amp;L'!$D$6)*12+'Summary P&amp;L'!$D$2-1))</f>
        <v>0</v>
      </c>
      <c r="E1431">
        <f ca="1">SUM(OFFSET(IS_Data!D1431,0,(-2018+'Summary P&amp;L'!$D$6-1)*12+'Summary P&amp;L'!$D$1-1):OFFSET(IS_Data!D1431,0,(-2018+'Summary P&amp;L'!$D$6-1)*12+'Summary P&amp;L'!$D$2-1))</f>
        <v>0</v>
      </c>
      <c r="F1431" s="91" t="str">
        <f>IFERROR(IF(VLOOKUP(IS_Data!B1431,'Summary P&amp;L'!$Q$9:$S$15,3,FALSE)="Yes",IS_Data!B1431,"No"),"No")</f>
        <v>No</v>
      </c>
    </row>
    <row r="1432" spans="1:6" x14ac:dyDescent="0.5">
      <c r="A1432">
        <f>+IS_Data!C1432</f>
        <v>0</v>
      </c>
      <c r="B1432" s="91" t="str">
        <f>IF(F1432="No","",IF('Summary P&amp;L'!$F$4="Libs Rollup","Libs Rollup",F1432))</f>
        <v/>
      </c>
      <c r="C1432">
        <f>+IS_Data!A1432</f>
        <v>0</v>
      </c>
      <c r="D1432">
        <f ca="1">SUM(OFFSET(IS_Data!D1432,0,(-2018+'Summary P&amp;L'!$D$6)*12+'Summary P&amp;L'!$D$1-1):OFFSET(IS_Data!D1432,0,(-2018+'Summary P&amp;L'!$D$6)*12+'Summary P&amp;L'!$D$2-1))</f>
        <v>0</v>
      </c>
      <c r="E1432">
        <f ca="1">SUM(OFFSET(IS_Data!D1432,0,(-2018+'Summary P&amp;L'!$D$6-1)*12+'Summary P&amp;L'!$D$1-1):OFFSET(IS_Data!D1432,0,(-2018+'Summary P&amp;L'!$D$6-1)*12+'Summary P&amp;L'!$D$2-1))</f>
        <v>0</v>
      </c>
      <c r="F1432" s="91" t="str">
        <f>IFERROR(IF(VLOOKUP(IS_Data!B1432,'Summary P&amp;L'!$Q$9:$S$15,3,FALSE)="Yes",IS_Data!B1432,"No"),"No")</f>
        <v>No</v>
      </c>
    </row>
    <row r="1433" spans="1:6" x14ac:dyDescent="0.5">
      <c r="A1433">
        <f>+IS_Data!C1433</f>
        <v>0</v>
      </c>
      <c r="B1433" s="91" t="str">
        <f>IF(F1433="No","",IF('Summary P&amp;L'!$F$4="Libs Rollup","Libs Rollup",F1433))</f>
        <v/>
      </c>
      <c r="C1433">
        <f>+IS_Data!A1433</f>
        <v>0</v>
      </c>
      <c r="D1433">
        <f ca="1">SUM(OFFSET(IS_Data!D1433,0,(-2018+'Summary P&amp;L'!$D$6)*12+'Summary P&amp;L'!$D$1-1):OFFSET(IS_Data!D1433,0,(-2018+'Summary P&amp;L'!$D$6)*12+'Summary P&amp;L'!$D$2-1))</f>
        <v>0</v>
      </c>
      <c r="E1433">
        <f ca="1">SUM(OFFSET(IS_Data!D1433,0,(-2018+'Summary P&amp;L'!$D$6-1)*12+'Summary P&amp;L'!$D$1-1):OFFSET(IS_Data!D1433,0,(-2018+'Summary P&amp;L'!$D$6-1)*12+'Summary P&amp;L'!$D$2-1))</f>
        <v>0</v>
      </c>
      <c r="F1433" s="91" t="str">
        <f>IFERROR(IF(VLOOKUP(IS_Data!B1433,'Summary P&amp;L'!$Q$9:$S$15,3,FALSE)="Yes",IS_Data!B1433,"No"),"No")</f>
        <v>No</v>
      </c>
    </row>
    <row r="1434" spans="1:6" x14ac:dyDescent="0.5">
      <c r="A1434">
        <f>+IS_Data!C1434</f>
        <v>0</v>
      </c>
      <c r="B1434" s="91" t="str">
        <f>IF(F1434="No","",IF('Summary P&amp;L'!$F$4="Libs Rollup","Libs Rollup",F1434))</f>
        <v/>
      </c>
      <c r="C1434">
        <f>+IS_Data!A1434</f>
        <v>0</v>
      </c>
      <c r="D1434">
        <f ca="1">SUM(OFFSET(IS_Data!D1434,0,(-2018+'Summary P&amp;L'!$D$6)*12+'Summary P&amp;L'!$D$1-1):OFFSET(IS_Data!D1434,0,(-2018+'Summary P&amp;L'!$D$6)*12+'Summary P&amp;L'!$D$2-1))</f>
        <v>0</v>
      </c>
      <c r="E1434">
        <f ca="1">SUM(OFFSET(IS_Data!D1434,0,(-2018+'Summary P&amp;L'!$D$6-1)*12+'Summary P&amp;L'!$D$1-1):OFFSET(IS_Data!D1434,0,(-2018+'Summary P&amp;L'!$D$6-1)*12+'Summary P&amp;L'!$D$2-1))</f>
        <v>0</v>
      </c>
      <c r="F1434" s="91" t="str">
        <f>IFERROR(IF(VLOOKUP(IS_Data!B1434,'Summary P&amp;L'!$Q$9:$S$15,3,FALSE)="Yes",IS_Data!B1434,"No"),"No")</f>
        <v>No</v>
      </c>
    </row>
    <row r="1435" spans="1:6" x14ac:dyDescent="0.5">
      <c r="A1435">
        <f>+IS_Data!C1435</f>
        <v>0</v>
      </c>
      <c r="B1435" s="91" t="str">
        <f>IF(F1435="No","",IF('Summary P&amp;L'!$F$4="Libs Rollup","Libs Rollup",F1435))</f>
        <v/>
      </c>
      <c r="C1435">
        <f>+IS_Data!A1435</f>
        <v>0</v>
      </c>
      <c r="D1435">
        <f ca="1">SUM(OFFSET(IS_Data!D1435,0,(-2018+'Summary P&amp;L'!$D$6)*12+'Summary P&amp;L'!$D$1-1):OFFSET(IS_Data!D1435,0,(-2018+'Summary P&amp;L'!$D$6)*12+'Summary P&amp;L'!$D$2-1))</f>
        <v>0</v>
      </c>
      <c r="E1435">
        <f ca="1">SUM(OFFSET(IS_Data!D1435,0,(-2018+'Summary P&amp;L'!$D$6-1)*12+'Summary P&amp;L'!$D$1-1):OFFSET(IS_Data!D1435,0,(-2018+'Summary P&amp;L'!$D$6-1)*12+'Summary P&amp;L'!$D$2-1))</f>
        <v>0</v>
      </c>
      <c r="F1435" s="91" t="str">
        <f>IFERROR(IF(VLOOKUP(IS_Data!B1435,'Summary P&amp;L'!$Q$9:$S$15,3,FALSE)="Yes",IS_Data!B1435,"No"),"No")</f>
        <v>No</v>
      </c>
    </row>
    <row r="1436" spans="1:6" x14ac:dyDescent="0.5">
      <c r="A1436">
        <f>+IS_Data!C1436</f>
        <v>0</v>
      </c>
      <c r="B1436" s="91" t="str">
        <f>IF(F1436="No","",IF('Summary P&amp;L'!$F$4="Libs Rollup","Libs Rollup",F1436))</f>
        <v/>
      </c>
      <c r="C1436">
        <f>+IS_Data!A1436</f>
        <v>0</v>
      </c>
      <c r="D1436">
        <f ca="1">SUM(OFFSET(IS_Data!D1436,0,(-2018+'Summary P&amp;L'!$D$6)*12+'Summary P&amp;L'!$D$1-1):OFFSET(IS_Data!D1436,0,(-2018+'Summary P&amp;L'!$D$6)*12+'Summary P&amp;L'!$D$2-1))</f>
        <v>0</v>
      </c>
      <c r="E1436">
        <f ca="1">SUM(OFFSET(IS_Data!D1436,0,(-2018+'Summary P&amp;L'!$D$6-1)*12+'Summary P&amp;L'!$D$1-1):OFFSET(IS_Data!D1436,0,(-2018+'Summary P&amp;L'!$D$6-1)*12+'Summary P&amp;L'!$D$2-1))</f>
        <v>0</v>
      </c>
      <c r="F1436" s="91" t="str">
        <f>IFERROR(IF(VLOOKUP(IS_Data!B1436,'Summary P&amp;L'!$Q$9:$S$15,3,FALSE)="Yes",IS_Data!B1436,"No"),"No")</f>
        <v>No</v>
      </c>
    </row>
    <row r="1437" spans="1:6" x14ac:dyDescent="0.5">
      <c r="A1437">
        <f>+IS_Data!C1437</f>
        <v>0</v>
      </c>
      <c r="B1437" s="91" t="str">
        <f>IF(F1437="No","",IF('Summary P&amp;L'!$F$4="Libs Rollup","Libs Rollup",F1437))</f>
        <v/>
      </c>
      <c r="C1437">
        <f>+IS_Data!A1437</f>
        <v>0</v>
      </c>
      <c r="D1437">
        <f ca="1">SUM(OFFSET(IS_Data!D1437,0,(-2018+'Summary P&amp;L'!$D$6)*12+'Summary P&amp;L'!$D$1-1):OFFSET(IS_Data!D1437,0,(-2018+'Summary P&amp;L'!$D$6)*12+'Summary P&amp;L'!$D$2-1))</f>
        <v>0</v>
      </c>
      <c r="E1437">
        <f ca="1">SUM(OFFSET(IS_Data!D1437,0,(-2018+'Summary P&amp;L'!$D$6-1)*12+'Summary P&amp;L'!$D$1-1):OFFSET(IS_Data!D1437,0,(-2018+'Summary P&amp;L'!$D$6-1)*12+'Summary P&amp;L'!$D$2-1))</f>
        <v>0</v>
      </c>
      <c r="F1437" s="91" t="str">
        <f>IFERROR(IF(VLOOKUP(IS_Data!B1437,'Summary P&amp;L'!$Q$9:$S$15,3,FALSE)="Yes",IS_Data!B1437,"No"),"No")</f>
        <v>No</v>
      </c>
    </row>
    <row r="1438" spans="1:6" x14ac:dyDescent="0.5">
      <c r="A1438">
        <f>+IS_Data!C1438</f>
        <v>0</v>
      </c>
      <c r="B1438" s="91" t="str">
        <f>IF(F1438="No","",IF('Summary P&amp;L'!$F$4="Libs Rollup","Libs Rollup",F1438))</f>
        <v/>
      </c>
      <c r="C1438">
        <f>+IS_Data!A1438</f>
        <v>0</v>
      </c>
      <c r="D1438">
        <f ca="1">SUM(OFFSET(IS_Data!D1438,0,(-2018+'Summary P&amp;L'!$D$6)*12+'Summary P&amp;L'!$D$1-1):OFFSET(IS_Data!D1438,0,(-2018+'Summary P&amp;L'!$D$6)*12+'Summary P&amp;L'!$D$2-1))</f>
        <v>0</v>
      </c>
      <c r="E1438">
        <f ca="1">SUM(OFFSET(IS_Data!D1438,0,(-2018+'Summary P&amp;L'!$D$6-1)*12+'Summary P&amp;L'!$D$1-1):OFFSET(IS_Data!D1438,0,(-2018+'Summary P&amp;L'!$D$6-1)*12+'Summary P&amp;L'!$D$2-1))</f>
        <v>0</v>
      </c>
      <c r="F1438" s="91" t="str">
        <f>IFERROR(IF(VLOOKUP(IS_Data!B1438,'Summary P&amp;L'!$Q$9:$S$15,3,FALSE)="Yes",IS_Data!B1438,"No"),"No")</f>
        <v>No</v>
      </c>
    </row>
    <row r="1439" spans="1:6" x14ac:dyDescent="0.5">
      <c r="A1439">
        <f>+IS_Data!C1439</f>
        <v>0</v>
      </c>
      <c r="B1439" s="91" t="str">
        <f>IF(F1439="No","",IF('Summary P&amp;L'!$F$4="Libs Rollup","Libs Rollup",F1439))</f>
        <v/>
      </c>
      <c r="C1439">
        <f>+IS_Data!A1439</f>
        <v>0</v>
      </c>
      <c r="D1439">
        <f ca="1">SUM(OFFSET(IS_Data!D1439,0,(-2018+'Summary P&amp;L'!$D$6)*12+'Summary P&amp;L'!$D$1-1):OFFSET(IS_Data!D1439,0,(-2018+'Summary P&amp;L'!$D$6)*12+'Summary P&amp;L'!$D$2-1))</f>
        <v>0</v>
      </c>
      <c r="E1439">
        <f ca="1">SUM(OFFSET(IS_Data!D1439,0,(-2018+'Summary P&amp;L'!$D$6-1)*12+'Summary P&amp;L'!$D$1-1):OFFSET(IS_Data!D1439,0,(-2018+'Summary P&amp;L'!$D$6-1)*12+'Summary P&amp;L'!$D$2-1))</f>
        <v>0</v>
      </c>
      <c r="F1439" s="91" t="str">
        <f>IFERROR(IF(VLOOKUP(IS_Data!B1439,'Summary P&amp;L'!$Q$9:$S$15,3,FALSE)="Yes",IS_Data!B1439,"No"),"No")</f>
        <v>No</v>
      </c>
    </row>
    <row r="1440" spans="1:6" x14ac:dyDescent="0.5">
      <c r="A1440">
        <f>+IS_Data!C1440</f>
        <v>0</v>
      </c>
      <c r="B1440" s="91" t="str">
        <f>IF(F1440="No","",IF('Summary P&amp;L'!$F$4="Libs Rollup","Libs Rollup",F1440))</f>
        <v/>
      </c>
      <c r="C1440">
        <f>+IS_Data!A1440</f>
        <v>0</v>
      </c>
      <c r="D1440">
        <f ca="1">SUM(OFFSET(IS_Data!D1440,0,(-2018+'Summary P&amp;L'!$D$6)*12+'Summary P&amp;L'!$D$1-1):OFFSET(IS_Data!D1440,0,(-2018+'Summary P&amp;L'!$D$6)*12+'Summary P&amp;L'!$D$2-1))</f>
        <v>0</v>
      </c>
      <c r="E1440">
        <f ca="1">SUM(OFFSET(IS_Data!D1440,0,(-2018+'Summary P&amp;L'!$D$6-1)*12+'Summary P&amp;L'!$D$1-1):OFFSET(IS_Data!D1440,0,(-2018+'Summary P&amp;L'!$D$6-1)*12+'Summary P&amp;L'!$D$2-1))</f>
        <v>0</v>
      </c>
      <c r="F1440" s="91" t="str">
        <f>IFERROR(IF(VLOOKUP(IS_Data!B1440,'Summary P&amp;L'!$Q$9:$S$15,3,FALSE)="Yes",IS_Data!B1440,"No"),"No")</f>
        <v>No</v>
      </c>
    </row>
    <row r="1441" spans="1:6" x14ac:dyDescent="0.5">
      <c r="A1441">
        <f>+IS_Data!C1441</f>
        <v>0</v>
      </c>
      <c r="B1441" s="91" t="str">
        <f>IF(F1441="No","",IF('Summary P&amp;L'!$F$4="Libs Rollup","Libs Rollup",F1441))</f>
        <v/>
      </c>
      <c r="C1441">
        <f>+IS_Data!A1441</f>
        <v>0</v>
      </c>
      <c r="D1441">
        <f ca="1">SUM(OFFSET(IS_Data!D1441,0,(-2018+'Summary P&amp;L'!$D$6)*12+'Summary P&amp;L'!$D$1-1):OFFSET(IS_Data!D1441,0,(-2018+'Summary P&amp;L'!$D$6)*12+'Summary P&amp;L'!$D$2-1))</f>
        <v>0</v>
      </c>
      <c r="E1441">
        <f ca="1">SUM(OFFSET(IS_Data!D1441,0,(-2018+'Summary P&amp;L'!$D$6-1)*12+'Summary P&amp;L'!$D$1-1):OFFSET(IS_Data!D1441,0,(-2018+'Summary P&amp;L'!$D$6-1)*12+'Summary P&amp;L'!$D$2-1))</f>
        <v>0</v>
      </c>
      <c r="F1441" s="91" t="str">
        <f>IFERROR(IF(VLOOKUP(IS_Data!B1441,'Summary P&amp;L'!$Q$9:$S$15,3,FALSE)="Yes",IS_Data!B1441,"No"),"No")</f>
        <v>No</v>
      </c>
    </row>
    <row r="1442" spans="1:6" x14ac:dyDescent="0.5">
      <c r="A1442">
        <f>+IS_Data!C1442</f>
        <v>0</v>
      </c>
      <c r="B1442" s="91" t="str">
        <f>IF(F1442="No","",IF('Summary P&amp;L'!$F$4="Libs Rollup","Libs Rollup",F1442))</f>
        <v/>
      </c>
      <c r="C1442">
        <f>+IS_Data!A1442</f>
        <v>0</v>
      </c>
      <c r="D1442">
        <f ca="1">SUM(OFFSET(IS_Data!D1442,0,(-2018+'Summary P&amp;L'!$D$6)*12+'Summary P&amp;L'!$D$1-1):OFFSET(IS_Data!D1442,0,(-2018+'Summary P&amp;L'!$D$6)*12+'Summary P&amp;L'!$D$2-1))</f>
        <v>0</v>
      </c>
      <c r="E1442">
        <f ca="1">SUM(OFFSET(IS_Data!D1442,0,(-2018+'Summary P&amp;L'!$D$6-1)*12+'Summary P&amp;L'!$D$1-1):OFFSET(IS_Data!D1442,0,(-2018+'Summary P&amp;L'!$D$6-1)*12+'Summary P&amp;L'!$D$2-1))</f>
        <v>0</v>
      </c>
      <c r="F1442" s="91" t="str">
        <f>IFERROR(IF(VLOOKUP(IS_Data!B1442,'Summary P&amp;L'!$Q$9:$S$15,3,FALSE)="Yes",IS_Data!B1442,"No"),"No")</f>
        <v>No</v>
      </c>
    </row>
    <row r="1443" spans="1:6" x14ac:dyDescent="0.5">
      <c r="A1443">
        <f>+IS_Data!C1443</f>
        <v>0</v>
      </c>
      <c r="B1443" s="91" t="str">
        <f>IF(F1443="No","",IF('Summary P&amp;L'!$F$4="Libs Rollup","Libs Rollup",F1443))</f>
        <v/>
      </c>
      <c r="C1443">
        <f>+IS_Data!A1443</f>
        <v>0</v>
      </c>
      <c r="D1443">
        <f ca="1">SUM(OFFSET(IS_Data!D1443,0,(-2018+'Summary P&amp;L'!$D$6)*12+'Summary P&amp;L'!$D$1-1):OFFSET(IS_Data!D1443,0,(-2018+'Summary P&amp;L'!$D$6)*12+'Summary P&amp;L'!$D$2-1))</f>
        <v>0</v>
      </c>
      <c r="E1443">
        <f ca="1">SUM(OFFSET(IS_Data!D1443,0,(-2018+'Summary P&amp;L'!$D$6-1)*12+'Summary P&amp;L'!$D$1-1):OFFSET(IS_Data!D1443,0,(-2018+'Summary P&amp;L'!$D$6-1)*12+'Summary P&amp;L'!$D$2-1))</f>
        <v>0</v>
      </c>
      <c r="F1443" s="91" t="str">
        <f>IFERROR(IF(VLOOKUP(IS_Data!B1443,'Summary P&amp;L'!$Q$9:$S$15,3,FALSE)="Yes",IS_Data!B1443,"No"),"No")</f>
        <v>No</v>
      </c>
    </row>
    <row r="1444" spans="1:6" x14ac:dyDescent="0.5">
      <c r="A1444">
        <f>+IS_Data!C1444</f>
        <v>0</v>
      </c>
      <c r="B1444" s="91" t="str">
        <f>IF(F1444="No","",IF('Summary P&amp;L'!$F$4="Libs Rollup","Libs Rollup",F1444))</f>
        <v/>
      </c>
      <c r="C1444">
        <f>+IS_Data!A1444</f>
        <v>0</v>
      </c>
      <c r="D1444">
        <f ca="1">SUM(OFFSET(IS_Data!D1444,0,(-2018+'Summary P&amp;L'!$D$6)*12+'Summary P&amp;L'!$D$1-1):OFFSET(IS_Data!D1444,0,(-2018+'Summary P&amp;L'!$D$6)*12+'Summary P&amp;L'!$D$2-1))</f>
        <v>0</v>
      </c>
      <c r="E1444">
        <f ca="1">SUM(OFFSET(IS_Data!D1444,0,(-2018+'Summary P&amp;L'!$D$6-1)*12+'Summary P&amp;L'!$D$1-1):OFFSET(IS_Data!D1444,0,(-2018+'Summary P&amp;L'!$D$6-1)*12+'Summary P&amp;L'!$D$2-1))</f>
        <v>0</v>
      </c>
      <c r="F1444" s="91" t="str">
        <f>IFERROR(IF(VLOOKUP(IS_Data!B1444,'Summary P&amp;L'!$Q$9:$S$15,3,FALSE)="Yes",IS_Data!B1444,"No"),"No")</f>
        <v>No</v>
      </c>
    </row>
    <row r="1445" spans="1:6" x14ac:dyDescent="0.5">
      <c r="A1445">
        <f>+IS_Data!C1445</f>
        <v>0</v>
      </c>
      <c r="B1445" s="91" t="str">
        <f>IF(F1445="No","",IF('Summary P&amp;L'!$F$4="Libs Rollup","Libs Rollup",F1445))</f>
        <v/>
      </c>
      <c r="C1445">
        <f>+IS_Data!A1445</f>
        <v>0</v>
      </c>
      <c r="D1445">
        <f ca="1">SUM(OFFSET(IS_Data!D1445,0,(-2018+'Summary P&amp;L'!$D$6)*12+'Summary P&amp;L'!$D$1-1):OFFSET(IS_Data!D1445,0,(-2018+'Summary P&amp;L'!$D$6)*12+'Summary P&amp;L'!$D$2-1))</f>
        <v>0</v>
      </c>
      <c r="E1445">
        <f ca="1">SUM(OFFSET(IS_Data!D1445,0,(-2018+'Summary P&amp;L'!$D$6-1)*12+'Summary P&amp;L'!$D$1-1):OFFSET(IS_Data!D1445,0,(-2018+'Summary P&amp;L'!$D$6-1)*12+'Summary P&amp;L'!$D$2-1))</f>
        <v>0</v>
      </c>
      <c r="F1445" s="91" t="str">
        <f>IFERROR(IF(VLOOKUP(IS_Data!B1445,'Summary P&amp;L'!$Q$9:$S$15,3,FALSE)="Yes",IS_Data!B1445,"No"),"No")</f>
        <v>No</v>
      </c>
    </row>
    <row r="1446" spans="1:6" x14ac:dyDescent="0.5">
      <c r="A1446">
        <f>+IS_Data!C1446</f>
        <v>0</v>
      </c>
      <c r="B1446" s="91" t="str">
        <f>IF(F1446="No","",IF('Summary P&amp;L'!$F$4="Libs Rollup","Libs Rollup",F1446))</f>
        <v/>
      </c>
      <c r="C1446">
        <f>+IS_Data!A1446</f>
        <v>0</v>
      </c>
      <c r="D1446">
        <f ca="1">SUM(OFFSET(IS_Data!D1446,0,(-2018+'Summary P&amp;L'!$D$6)*12+'Summary P&amp;L'!$D$1-1):OFFSET(IS_Data!D1446,0,(-2018+'Summary P&amp;L'!$D$6)*12+'Summary P&amp;L'!$D$2-1))</f>
        <v>0</v>
      </c>
      <c r="E1446">
        <f ca="1">SUM(OFFSET(IS_Data!D1446,0,(-2018+'Summary P&amp;L'!$D$6-1)*12+'Summary P&amp;L'!$D$1-1):OFFSET(IS_Data!D1446,0,(-2018+'Summary P&amp;L'!$D$6-1)*12+'Summary P&amp;L'!$D$2-1))</f>
        <v>0</v>
      </c>
      <c r="F1446" s="91" t="str">
        <f>IFERROR(IF(VLOOKUP(IS_Data!B1446,'Summary P&amp;L'!$Q$9:$S$15,3,FALSE)="Yes",IS_Data!B1446,"No"),"No")</f>
        <v>No</v>
      </c>
    </row>
    <row r="1447" spans="1:6" x14ac:dyDescent="0.5">
      <c r="A1447">
        <f>+IS_Data!C1447</f>
        <v>0</v>
      </c>
      <c r="B1447" s="91" t="str">
        <f>IF(F1447="No","",IF('Summary P&amp;L'!$F$4="Libs Rollup","Libs Rollup",F1447))</f>
        <v/>
      </c>
      <c r="C1447">
        <f>+IS_Data!A1447</f>
        <v>0</v>
      </c>
      <c r="D1447">
        <f ca="1">SUM(OFFSET(IS_Data!D1447,0,(-2018+'Summary P&amp;L'!$D$6)*12+'Summary P&amp;L'!$D$1-1):OFFSET(IS_Data!D1447,0,(-2018+'Summary P&amp;L'!$D$6)*12+'Summary P&amp;L'!$D$2-1))</f>
        <v>0</v>
      </c>
      <c r="E1447">
        <f ca="1">SUM(OFFSET(IS_Data!D1447,0,(-2018+'Summary P&amp;L'!$D$6-1)*12+'Summary P&amp;L'!$D$1-1):OFFSET(IS_Data!D1447,0,(-2018+'Summary P&amp;L'!$D$6-1)*12+'Summary P&amp;L'!$D$2-1))</f>
        <v>0</v>
      </c>
      <c r="F1447" s="91" t="str">
        <f>IFERROR(IF(VLOOKUP(IS_Data!B1447,'Summary P&amp;L'!$Q$9:$S$15,3,FALSE)="Yes",IS_Data!B1447,"No"),"No")</f>
        <v>No</v>
      </c>
    </row>
    <row r="1448" spans="1:6" x14ac:dyDescent="0.5">
      <c r="A1448">
        <f>+IS_Data!C1448</f>
        <v>0</v>
      </c>
      <c r="B1448" s="91" t="str">
        <f>IF(F1448="No","",IF('Summary P&amp;L'!$F$4="Libs Rollup","Libs Rollup",F1448))</f>
        <v/>
      </c>
      <c r="C1448">
        <f>+IS_Data!A1448</f>
        <v>0</v>
      </c>
      <c r="D1448">
        <f ca="1">SUM(OFFSET(IS_Data!D1448,0,(-2018+'Summary P&amp;L'!$D$6)*12+'Summary P&amp;L'!$D$1-1):OFFSET(IS_Data!D1448,0,(-2018+'Summary P&amp;L'!$D$6)*12+'Summary P&amp;L'!$D$2-1))</f>
        <v>0</v>
      </c>
      <c r="E1448">
        <f ca="1">SUM(OFFSET(IS_Data!D1448,0,(-2018+'Summary P&amp;L'!$D$6-1)*12+'Summary P&amp;L'!$D$1-1):OFFSET(IS_Data!D1448,0,(-2018+'Summary P&amp;L'!$D$6-1)*12+'Summary P&amp;L'!$D$2-1))</f>
        <v>0</v>
      </c>
      <c r="F1448" s="91" t="str">
        <f>IFERROR(IF(VLOOKUP(IS_Data!B1448,'Summary P&amp;L'!$Q$9:$S$15,3,FALSE)="Yes",IS_Data!B1448,"No"),"No")</f>
        <v>No</v>
      </c>
    </row>
    <row r="1449" spans="1:6" x14ac:dyDescent="0.5">
      <c r="A1449">
        <f>+IS_Data!C1449</f>
        <v>0</v>
      </c>
      <c r="B1449" s="91" t="str">
        <f>IF(F1449="No","",IF('Summary P&amp;L'!$F$4="Libs Rollup","Libs Rollup",F1449))</f>
        <v/>
      </c>
      <c r="C1449">
        <f>+IS_Data!A1449</f>
        <v>0</v>
      </c>
      <c r="D1449">
        <f ca="1">SUM(OFFSET(IS_Data!D1449,0,(-2018+'Summary P&amp;L'!$D$6)*12+'Summary P&amp;L'!$D$1-1):OFFSET(IS_Data!D1449,0,(-2018+'Summary P&amp;L'!$D$6)*12+'Summary P&amp;L'!$D$2-1))</f>
        <v>0</v>
      </c>
      <c r="E1449">
        <f ca="1">SUM(OFFSET(IS_Data!D1449,0,(-2018+'Summary P&amp;L'!$D$6-1)*12+'Summary P&amp;L'!$D$1-1):OFFSET(IS_Data!D1449,0,(-2018+'Summary P&amp;L'!$D$6-1)*12+'Summary P&amp;L'!$D$2-1))</f>
        <v>0</v>
      </c>
      <c r="F1449" s="91" t="str">
        <f>IFERROR(IF(VLOOKUP(IS_Data!B1449,'Summary P&amp;L'!$Q$9:$S$15,3,FALSE)="Yes",IS_Data!B1449,"No"),"No")</f>
        <v>No</v>
      </c>
    </row>
    <row r="1450" spans="1:6" x14ac:dyDescent="0.5">
      <c r="A1450">
        <f>+IS_Data!C1450</f>
        <v>0</v>
      </c>
      <c r="B1450" s="91" t="str">
        <f>IF(F1450="No","",IF('Summary P&amp;L'!$F$4="Libs Rollup","Libs Rollup",F1450))</f>
        <v/>
      </c>
      <c r="C1450">
        <f>+IS_Data!A1450</f>
        <v>0</v>
      </c>
      <c r="D1450">
        <f ca="1">SUM(OFFSET(IS_Data!D1450,0,(-2018+'Summary P&amp;L'!$D$6)*12+'Summary P&amp;L'!$D$1-1):OFFSET(IS_Data!D1450,0,(-2018+'Summary P&amp;L'!$D$6)*12+'Summary P&amp;L'!$D$2-1))</f>
        <v>0</v>
      </c>
      <c r="E1450">
        <f ca="1">SUM(OFFSET(IS_Data!D1450,0,(-2018+'Summary P&amp;L'!$D$6-1)*12+'Summary P&amp;L'!$D$1-1):OFFSET(IS_Data!D1450,0,(-2018+'Summary P&amp;L'!$D$6-1)*12+'Summary P&amp;L'!$D$2-1))</f>
        <v>0</v>
      </c>
      <c r="F1450" s="91" t="str">
        <f>IFERROR(IF(VLOOKUP(IS_Data!B1450,'Summary P&amp;L'!$Q$9:$S$15,3,FALSE)="Yes",IS_Data!B1450,"No"),"No")</f>
        <v>No</v>
      </c>
    </row>
    <row r="1451" spans="1:6" x14ac:dyDescent="0.5">
      <c r="A1451">
        <f>+IS_Data!C1451</f>
        <v>0</v>
      </c>
      <c r="B1451" s="91" t="str">
        <f>IF(F1451="No","",IF('Summary P&amp;L'!$F$4="Libs Rollup","Libs Rollup",F1451))</f>
        <v/>
      </c>
      <c r="C1451">
        <f>+IS_Data!A1451</f>
        <v>0</v>
      </c>
      <c r="D1451">
        <f ca="1">SUM(OFFSET(IS_Data!D1451,0,(-2018+'Summary P&amp;L'!$D$6)*12+'Summary P&amp;L'!$D$1-1):OFFSET(IS_Data!D1451,0,(-2018+'Summary P&amp;L'!$D$6)*12+'Summary P&amp;L'!$D$2-1))</f>
        <v>0</v>
      </c>
      <c r="E1451">
        <f ca="1">SUM(OFFSET(IS_Data!D1451,0,(-2018+'Summary P&amp;L'!$D$6-1)*12+'Summary P&amp;L'!$D$1-1):OFFSET(IS_Data!D1451,0,(-2018+'Summary P&amp;L'!$D$6-1)*12+'Summary P&amp;L'!$D$2-1))</f>
        <v>0</v>
      </c>
      <c r="F1451" s="91" t="str">
        <f>IFERROR(IF(VLOOKUP(IS_Data!B1451,'Summary P&amp;L'!$Q$9:$S$15,3,FALSE)="Yes",IS_Data!B1451,"No"),"No")</f>
        <v>No</v>
      </c>
    </row>
    <row r="1452" spans="1:6" x14ac:dyDescent="0.5">
      <c r="A1452">
        <f>+IS_Data!C1452</f>
        <v>0</v>
      </c>
      <c r="B1452" s="91" t="str">
        <f>IF(F1452="No","",IF('Summary P&amp;L'!$F$4="Libs Rollup","Libs Rollup",F1452))</f>
        <v/>
      </c>
      <c r="C1452">
        <f>+IS_Data!A1452</f>
        <v>0</v>
      </c>
      <c r="D1452">
        <f ca="1">SUM(OFFSET(IS_Data!D1452,0,(-2018+'Summary P&amp;L'!$D$6)*12+'Summary P&amp;L'!$D$1-1):OFFSET(IS_Data!D1452,0,(-2018+'Summary P&amp;L'!$D$6)*12+'Summary P&amp;L'!$D$2-1))</f>
        <v>0</v>
      </c>
      <c r="E1452">
        <f ca="1">SUM(OFFSET(IS_Data!D1452,0,(-2018+'Summary P&amp;L'!$D$6-1)*12+'Summary P&amp;L'!$D$1-1):OFFSET(IS_Data!D1452,0,(-2018+'Summary P&amp;L'!$D$6-1)*12+'Summary P&amp;L'!$D$2-1))</f>
        <v>0</v>
      </c>
      <c r="F1452" s="91" t="str">
        <f>IFERROR(IF(VLOOKUP(IS_Data!B1452,'Summary P&amp;L'!$Q$9:$S$15,3,FALSE)="Yes",IS_Data!B1452,"No"),"No")</f>
        <v>No</v>
      </c>
    </row>
    <row r="1453" spans="1:6" x14ac:dyDescent="0.5">
      <c r="A1453">
        <f>+IS_Data!C1453</f>
        <v>0</v>
      </c>
      <c r="B1453" s="91" t="str">
        <f>IF(F1453="No","",IF('Summary P&amp;L'!$F$4="Libs Rollup","Libs Rollup",F1453))</f>
        <v/>
      </c>
      <c r="C1453">
        <f>+IS_Data!A1453</f>
        <v>0</v>
      </c>
      <c r="D1453">
        <f ca="1">SUM(OFFSET(IS_Data!D1453,0,(-2018+'Summary P&amp;L'!$D$6)*12+'Summary P&amp;L'!$D$1-1):OFFSET(IS_Data!D1453,0,(-2018+'Summary P&amp;L'!$D$6)*12+'Summary P&amp;L'!$D$2-1))</f>
        <v>0</v>
      </c>
      <c r="E1453">
        <f ca="1">SUM(OFFSET(IS_Data!D1453,0,(-2018+'Summary P&amp;L'!$D$6-1)*12+'Summary P&amp;L'!$D$1-1):OFFSET(IS_Data!D1453,0,(-2018+'Summary P&amp;L'!$D$6-1)*12+'Summary P&amp;L'!$D$2-1))</f>
        <v>0</v>
      </c>
      <c r="F1453" s="91" t="str">
        <f>IFERROR(IF(VLOOKUP(IS_Data!B1453,'Summary P&amp;L'!$Q$9:$S$15,3,FALSE)="Yes",IS_Data!B1453,"No"),"No")</f>
        <v>No</v>
      </c>
    </row>
    <row r="1454" spans="1:6" x14ac:dyDescent="0.5">
      <c r="A1454">
        <f>+IS_Data!C1454</f>
        <v>0</v>
      </c>
      <c r="B1454" s="91" t="str">
        <f>IF(F1454="No","",IF('Summary P&amp;L'!$F$4="Libs Rollup","Libs Rollup",F1454))</f>
        <v/>
      </c>
      <c r="C1454">
        <f>+IS_Data!A1454</f>
        <v>0</v>
      </c>
      <c r="D1454">
        <f ca="1">SUM(OFFSET(IS_Data!D1454,0,(-2018+'Summary P&amp;L'!$D$6)*12+'Summary P&amp;L'!$D$1-1):OFFSET(IS_Data!D1454,0,(-2018+'Summary P&amp;L'!$D$6)*12+'Summary P&amp;L'!$D$2-1))</f>
        <v>0</v>
      </c>
      <c r="E1454">
        <f ca="1">SUM(OFFSET(IS_Data!D1454,0,(-2018+'Summary P&amp;L'!$D$6-1)*12+'Summary P&amp;L'!$D$1-1):OFFSET(IS_Data!D1454,0,(-2018+'Summary P&amp;L'!$D$6-1)*12+'Summary P&amp;L'!$D$2-1))</f>
        <v>0</v>
      </c>
      <c r="F1454" s="91" t="str">
        <f>IFERROR(IF(VLOOKUP(IS_Data!B1454,'Summary P&amp;L'!$Q$9:$S$15,3,FALSE)="Yes",IS_Data!B1454,"No"),"No")</f>
        <v>No</v>
      </c>
    </row>
    <row r="1455" spans="1:6" x14ac:dyDescent="0.5">
      <c r="A1455">
        <f>+IS_Data!C1455</f>
        <v>0</v>
      </c>
      <c r="B1455" s="91" t="str">
        <f>IF(F1455="No","",IF('Summary P&amp;L'!$F$4="Libs Rollup","Libs Rollup",F1455))</f>
        <v/>
      </c>
      <c r="C1455">
        <f>+IS_Data!A1455</f>
        <v>0</v>
      </c>
      <c r="D1455">
        <f ca="1">SUM(OFFSET(IS_Data!D1455,0,(-2018+'Summary P&amp;L'!$D$6)*12+'Summary P&amp;L'!$D$1-1):OFFSET(IS_Data!D1455,0,(-2018+'Summary P&amp;L'!$D$6)*12+'Summary P&amp;L'!$D$2-1))</f>
        <v>0</v>
      </c>
      <c r="E1455">
        <f ca="1">SUM(OFFSET(IS_Data!D1455,0,(-2018+'Summary P&amp;L'!$D$6-1)*12+'Summary P&amp;L'!$D$1-1):OFFSET(IS_Data!D1455,0,(-2018+'Summary P&amp;L'!$D$6-1)*12+'Summary P&amp;L'!$D$2-1))</f>
        <v>0</v>
      </c>
      <c r="F1455" s="91" t="str">
        <f>IFERROR(IF(VLOOKUP(IS_Data!B1455,'Summary P&amp;L'!$Q$9:$S$15,3,FALSE)="Yes",IS_Data!B1455,"No"),"No")</f>
        <v>No</v>
      </c>
    </row>
    <row r="1456" spans="1:6" x14ac:dyDescent="0.5">
      <c r="A1456">
        <f>+IS_Data!C1456</f>
        <v>0</v>
      </c>
      <c r="B1456" s="91" t="str">
        <f>IF(F1456="No","",IF('Summary P&amp;L'!$F$4="Libs Rollup","Libs Rollup",F1456))</f>
        <v/>
      </c>
      <c r="C1456">
        <f>+IS_Data!A1456</f>
        <v>0</v>
      </c>
      <c r="D1456">
        <f ca="1">SUM(OFFSET(IS_Data!D1456,0,(-2018+'Summary P&amp;L'!$D$6)*12+'Summary P&amp;L'!$D$1-1):OFFSET(IS_Data!D1456,0,(-2018+'Summary P&amp;L'!$D$6)*12+'Summary P&amp;L'!$D$2-1))</f>
        <v>0</v>
      </c>
      <c r="E1456">
        <f ca="1">SUM(OFFSET(IS_Data!D1456,0,(-2018+'Summary P&amp;L'!$D$6-1)*12+'Summary P&amp;L'!$D$1-1):OFFSET(IS_Data!D1456,0,(-2018+'Summary P&amp;L'!$D$6-1)*12+'Summary P&amp;L'!$D$2-1))</f>
        <v>0</v>
      </c>
      <c r="F1456" s="91" t="str">
        <f>IFERROR(IF(VLOOKUP(IS_Data!B1456,'Summary P&amp;L'!$Q$9:$S$15,3,FALSE)="Yes",IS_Data!B1456,"No"),"No")</f>
        <v>No</v>
      </c>
    </row>
    <row r="1457" spans="1:6" x14ac:dyDescent="0.5">
      <c r="A1457">
        <f>+IS_Data!C1457</f>
        <v>0</v>
      </c>
      <c r="B1457" s="91" t="str">
        <f>IF(F1457="No","",IF('Summary P&amp;L'!$F$4="Libs Rollup","Libs Rollup",F1457))</f>
        <v/>
      </c>
      <c r="C1457">
        <f>+IS_Data!A1457</f>
        <v>0</v>
      </c>
      <c r="D1457">
        <f ca="1">SUM(OFFSET(IS_Data!D1457,0,(-2018+'Summary P&amp;L'!$D$6)*12+'Summary P&amp;L'!$D$1-1):OFFSET(IS_Data!D1457,0,(-2018+'Summary P&amp;L'!$D$6)*12+'Summary P&amp;L'!$D$2-1))</f>
        <v>0</v>
      </c>
      <c r="E1457">
        <f ca="1">SUM(OFFSET(IS_Data!D1457,0,(-2018+'Summary P&amp;L'!$D$6-1)*12+'Summary P&amp;L'!$D$1-1):OFFSET(IS_Data!D1457,0,(-2018+'Summary P&amp;L'!$D$6-1)*12+'Summary P&amp;L'!$D$2-1))</f>
        <v>0</v>
      </c>
      <c r="F1457" s="91" t="str">
        <f>IFERROR(IF(VLOOKUP(IS_Data!B1457,'Summary P&amp;L'!$Q$9:$S$15,3,FALSE)="Yes",IS_Data!B1457,"No"),"No")</f>
        <v>No</v>
      </c>
    </row>
    <row r="1458" spans="1:6" x14ac:dyDescent="0.5">
      <c r="A1458">
        <f>+IS_Data!C1458</f>
        <v>0</v>
      </c>
      <c r="B1458" s="91" t="str">
        <f>IF(F1458="No","",IF('Summary P&amp;L'!$F$4="Libs Rollup","Libs Rollup",F1458))</f>
        <v/>
      </c>
      <c r="C1458">
        <f>+IS_Data!A1458</f>
        <v>0</v>
      </c>
      <c r="D1458">
        <f ca="1">SUM(OFFSET(IS_Data!D1458,0,(-2018+'Summary P&amp;L'!$D$6)*12+'Summary P&amp;L'!$D$1-1):OFFSET(IS_Data!D1458,0,(-2018+'Summary P&amp;L'!$D$6)*12+'Summary P&amp;L'!$D$2-1))</f>
        <v>0</v>
      </c>
      <c r="E1458">
        <f ca="1">SUM(OFFSET(IS_Data!D1458,0,(-2018+'Summary P&amp;L'!$D$6-1)*12+'Summary P&amp;L'!$D$1-1):OFFSET(IS_Data!D1458,0,(-2018+'Summary P&amp;L'!$D$6-1)*12+'Summary P&amp;L'!$D$2-1))</f>
        <v>0</v>
      </c>
      <c r="F1458" s="91" t="str">
        <f>IFERROR(IF(VLOOKUP(IS_Data!B1458,'Summary P&amp;L'!$Q$9:$S$15,3,FALSE)="Yes",IS_Data!B1458,"No"),"No")</f>
        <v>No</v>
      </c>
    </row>
    <row r="1459" spans="1:6" x14ac:dyDescent="0.5">
      <c r="A1459">
        <f>+IS_Data!C1459</f>
        <v>0</v>
      </c>
      <c r="B1459" s="91" t="str">
        <f>IF(F1459="No","",IF('Summary P&amp;L'!$F$4="Libs Rollup","Libs Rollup",F1459))</f>
        <v/>
      </c>
      <c r="C1459">
        <f>+IS_Data!A1459</f>
        <v>0</v>
      </c>
      <c r="D1459">
        <f ca="1">SUM(OFFSET(IS_Data!D1459,0,(-2018+'Summary P&amp;L'!$D$6)*12+'Summary P&amp;L'!$D$1-1):OFFSET(IS_Data!D1459,0,(-2018+'Summary P&amp;L'!$D$6)*12+'Summary P&amp;L'!$D$2-1))</f>
        <v>0</v>
      </c>
      <c r="E1459">
        <f ca="1">SUM(OFFSET(IS_Data!D1459,0,(-2018+'Summary P&amp;L'!$D$6-1)*12+'Summary P&amp;L'!$D$1-1):OFFSET(IS_Data!D1459,0,(-2018+'Summary P&amp;L'!$D$6-1)*12+'Summary P&amp;L'!$D$2-1))</f>
        <v>0</v>
      </c>
      <c r="F1459" s="91" t="str">
        <f>IFERROR(IF(VLOOKUP(IS_Data!B1459,'Summary P&amp;L'!$Q$9:$S$15,3,FALSE)="Yes",IS_Data!B1459,"No"),"No")</f>
        <v>No</v>
      </c>
    </row>
    <row r="1460" spans="1:6" x14ac:dyDescent="0.5">
      <c r="A1460">
        <f>+IS_Data!C1460</f>
        <v>0</v>
      </c>
      <c r="B1460" s="91" t="str">
        <f>IF(F1460="No","",IF('Summary P&amp;L'!$F$4="Libs Rollup","Libs Rollup",F1460))</f>
        <v/>
      </c>
      <c r="C1460">
        <f>+IS_Data!A1460</f>
        <v>0</v>
      </c>
      <c r="D1460">
        <f ca="1">SUM(OFFSET(IS_Data!D1460,0,(-2018+'Summary P&amp;L'!$D$6)*12+'Summary P&amp;L'!$D$1-1):OFFSET(IS_Data!D1460,0,(-2018+'Summary P&amp;L'!$D$6)*12+'Summary P&amp;L'!$D$2-1))</f>
        <v>0</v>
      </c>
      <c r="E1460">
        <f ca="1">SUM(OFFSET(IS_Data!D1460,0,(-2018+'Summary P&amp;L'!$D$6-1)*12+'Summary P&amp;L'!$D$1-1):OFFSET(IS_Data!D1460,0,(-2018+'Summary P&amp;L'!$D$6-1)*12+'Summary P&amp;L'!$D$2-1))</f>
        <v>0</v>
      </c>
      <c r="F1460" s="91" t="str">
        <f>IFERROR(IF(VLOOKUP(IS_Data!B1460,'Summary P&amp;L'!$Q$9:$S$15,3,FALSE)="Yes",IS_Data!B1460,"No"),"No")</f>
        <v>No</v>
      </c>
    </row>
    <row r="1461" spans="1:6" x14ac:dyDescent="0.5">
      <c r="A1461">
        <f>+IS_Data!C1461</f>
        <v>0</v>
      </c>
      <c r="B1461" s="91" t="str">
        <f>IF(F1461="No","",IF('Summary P&amp;L'!$F$4="Libs Rollup","Libs Rollup",F1461))</f>
        <v/>
      </c>
      <c r="C1461">
        <f>+IS_Data!A1461</f>
        <v>0</v>
      </c>
      <c r="D1461">
        <f ca="1">SUM(OFFSET(IS_Data!D1461,0,(-2018+'Summary P&amp;L'!$D$6)*12+'Summary P&amp;L'!$D$1-1):OFFSET(IS_Data!D1461,0,(-2018+'Summary P&amp;L'!$D$6)*12+'Summary P&amp;L'!$D$2-1))</f>
        <v>0</v>
      </c>
      <c r="E1461">
        <f ca="1">SUM(OFFSET(IS_Data!D1461,0,(-2018+'Summary P&amp;L'!$D$6-1)*12+'Summary P&amp;L'!$D$1-1):OFFSET(IS_Data!D1461,0,(-2018+'Summary P&amp;L'!$D$6-1)*12+'Summary P&amp;L'!$D$2-1))</f>
        <v>0</v>
      </c>
      <c r="F1461" s="91" t="str">
        <f>IFERROR(IF(VLOOKUP(IS_Data!B1461,'Summary P&amp;L'!$Q$9:$S$15,3,FALSE)="Yes",IS_Data!B1461,"No"),"No")</f>
        <v>No</v>
      </c>
    </row>
    <row r="1462" spans="1:6" x14ac:dyDescent="0.5">
      <c r="A1462">
        <f>+IS_Data!C1462</f>
        <v>0</v>
      </c>
      <c r="B1462" s="91" t="str">
        <f>IF(F1462="No","",IF('Summary P&amp;L'!$F$4="Libs Rollup","Libs Rollup",F1462))</f>
        <v/>
      </c>
      <c r="C1462">
        <f>+IS_Data!A1462</f>
        <v>0</v>
      </c>
      <c r="D1462">
        <f ca="1">SUM(OFFSET(IS_Data!D1462,0,(-2018+'Summary P&amp;L'!$D$6)*12+'Summary P&amp;L'!$D$1-1):OFFSET(IS_Data!D1462,0,(-2018+'Summary P&amp;L'!$D$6)*12+'Summary P&amp;L'!$D$2-1))</f>
        <v>0</v>
      </c>
      <c r="E1462">
        <f ca="1">SUM(OFFSET(IS_Data!D1462,0,(-2018+'Summary P&amp;L'!$D$6-1)*12+'Summary P&amp;L'!$D$1-1):OFFSET(IS_Data!D1462,0,(-2018+'Summary P&amp;L'!$D$6-1)*12+'Summary P&amp;L'!$D$2-1))</f>
        <v>0</v>
      </c>
      <c r="F1462" s="91" t="str">
        <f>IFERROR(IF(VLOOKUP(IS_Data!B1462,'Summary P&amp;L'!$Q$9:$S$15,3,FALSE)="Yes",IS_Data!B1462,"No"),"No")</f>
        <v>No</v>
      </c>
    </row>
    <row r="1463" spans="1:6" x14ac:dyDescent="0.5">
      <c r="A1463">
        <f>+IS_Data!C1463</f>
        <v>0</v>
      </c>
      <c r="B1463" s="91" t="str">
        <f>IF(F1463="No","",IF('Summary P&amp;L'!$F$4="Libs Rollup","Libs Rollup",F1463))</f>
        <v/>
      </c>
      <c r="C1463">
        <f>+IS_Data!A1463</f>
        <v>0</v>
      </c>
      <c r="D1463">
        <f ca="1">SUM(OFFSET(IS_Data!D1463,0,(-2018+'Summary P&amp;L'!$D$6)*12+'Summary P&amp;L'!$D$1-1):OFFSET(IS_Data!D1463,0,(-2018+'Summary P&amp;L'!$D$6)*12+'Summary P&amp;L'!$D$2-1))</f>
        <v>0</v>
      </c>
      <c r="E1463">
        <f ca="1">SUM(OFFSET(IS_Data!D1463,0,(-2018+'Summary P&amp;L'!$D$6-1)*12+'Summary P&amp;L'!$D$1-1):OFFSET(IS_Data!D1463,0,(-2018+'Summary P&amp;L'!$D$6-1)*12+'Summary P&amp;L'!$D$2-1))</f>
        <v>0</v>
      </c>
      <c r="F1463" s="91" t="str">
        <f>IFERROR(IF(VLOOKUP(IS_Data!B1463,'Summary P&amp;L'!$Q$9:$S$15,3,FALSE)="Yes",IS_Data!B1463,"No"),"No")</f>
        <v>No</v>
      </c>
    </row>
    <row r="1464" spans="1:6" x14ac:dyDescent="0.5">
      <c r="A1464">
        <f>+IS_Data!C1464</f>
        <v>0</v>
      </c>
      <c r="B1464" s="91" t="str">
        <f>IF(F1464="No","",IF('Summary P&amp;L'!$F$4="Libs Rollup","Libs Rollup",F1464))</f>
        <v/>
      </c>
      <c r="C1464">
        <f>+IS_Data!A1464</f>
        <v>0</v>
      </c>
      <c r="D1464">
        <f ca="1">SUM(OFFSET(IS_Data!D1464,0,(-2018+'Summary P&amp;L'!$D$6)*12+'Summary P&amp;L'!$D$1-1):OFFSET(IS_Data!D1464,0,(-2018+'Summary P&amp;L'!$D$6)*12+'Summary P&amp;L'!$D$2-1))</f>
        <v>0</v>
      </c>
      <c r="E1464">
        <f ca="1">SUM(OFFSET(IS_Data!D1464,0,(-2018+'Summary P&amp;L'!$D$6-1)*12+'Summary P&amp;L'!$D$1-1):OFFSET(IS_Data!D1464,0,(-2018+'Summary P&amp;L'!$D$6-1)*12+'Summary P&amp;L'!$D$2-1))</f>
        <v>0</v>
      </c>
      <c r="F1464" s="91" t="str">
        <f>IFERROR(IF(VLOOKUP(IS_Data!B1464,'Summary P&amp;L'!$Q$9:$S$15,3,FALSE)="Yes",IS_Data!B1464,"No"),"No")</f>
        <v>No</v>
      </c>
    </row>
    <row r="1465" spans="1:6" x14ac:dyDescent="0.5">
      <c r="A1465">
        <f>+IS_Data!C1465</f>
        <v>0</v>
      </c>
      <c r="B1465" s="91" t="str">
        <f>IF(F1465="No","",IF('Summary P&amp;L'!$F$4="Libs Rollup","Libs Rollup",F1465))</f>
        <v/>
      </c>
      <c r="C1465">
        <f>+IS_Data!A1465</f>
        <v>0</v>
      </c>
      <c r="D1465">
        <f ca="1">SUM(OFFSET(IS_Data!D1465,0,(-2018+'Summary P&amp;L'!$D$6)*12+'Summary P&amp;L'!$D$1-1):OFFSET(IS_Data!D1465,0,(-2018+'Summary P&amp;L'!$D$6)*12+'Summary P&amp;L'!$D$2-1))</f>
        <v>0</v>
      </c>
      <c r="E1465">
        <f ca="1">SUM(OFFSET(IS_Data!D1465,0,(-2018+'Summary P&amp;L'!$D$6-1)*12+'Summary P&amp;L'!$D$1-1):OFFSET(IS_Data!D1465,0,(-2018+'Summary P&amp;L'!$D$6-1)*12+'Summary P&amp;L'!$D$2-1))</f>
        <v>0</v>
      </c>
      <c r="F1465" s="91" t="str">
        <f>IFERROR(IF(VLOOKUP(IS_Data!B1465,'Summary P&amp;L'!$Q$9:$S$15,3,FALSE)="Yes",IS_Data!B1465,"No"),"No")</f>
        <v>No</v>
      </c>
    </row>
    <row r="1466" spans="1:6" x14ac:dyDescent="0.5">
      <c r="A1466">
        <f>+IS_Data!C1466</f>
        <v>0</v>
      </c>
      <c r="B1466" s="91" t="str">
        <f>IF(F1466="No","",IF('Summary P&amp;L'!$F$4="Libs Rollup","Libs Rollup",F1466))</f>
        <v/>
      </c>
      <c r="C1466">
        <f>+IS_Data!A1466</f>
        <v>0</v>
      </c>
      <c r="D1466">
        <f ca="1">SUM(OFFSET(IS_Data!D1466,0,(-2018+'Summary P&amp;L'!$D$6)*12+'Summary P&amp;L'!$D$1-1):OFFSET(IS_Data!D1466,0,(-2018+'Summary P&amp;L'!$D$6)*12+'Summary P&amp;L'!$D$2-1))</f>
        <v>0</v>
      </c>
      <c r="E1466">
        <f ca="1">SUM(OFFSET(IS_Data!D1466,0,(-2018+'Summary P&amp;L'!$D$6-1)*12+'Summary P&amp;L'!$D$1-1):OFFSET(IS_Data!D1466,0,(-2018+'Summary P&amp;L'!$D$6-1)*12+'Summary P&amp;L'!$D$2-1))</f>
        <v>0</v>
      </c>
      <c r="F1466" s="91" t="str">
        <f>IFERROR(IF(VLOOKUP(IS_Data!B1466,'Summary P&amp;L'!$Q$9:$S$15,3,FALSE)="Yes",IS_Data!B1466,"No"),"No")</f>
        <v>No</v>
      </c>
    </row>
    <row r="1467" spans="1:6" x14ac:dyDescent="0.5">
      <c r="A1467">
        <f>+IS_Data!C1467</f>
        <v>0</v>
      </c>
      <c r="B1467" s="91" t="str">
        <f>IF(F1467="No","",IF('Summary P&amp;L'!$F$4="Libs Rollup","Libs Rollup",F1467))</f>
        <v/>
      </c>
      <c r="C1467">
        <f>+IS_Data!A1467</f>
        <v>0</v>
      </c>
      <c r="D1467">
        <f ca="1">SUM(OFFSET(IS_Data!D1467,0,(-2018+'Summary P&amp;L'!$D$6)*12+'Summary P&amp;L'!$D$1-1):OFFSET(IS_Data!D1467,0,(-2018+'Summary P&amp;L'!$D$6)*12+'Summary P&amp;L'!$D$2-1))</f>
        <v>0</v>
      </c>
      <c r="E1467">
        <f ca="1">SUM(OFFSET(IS_Data!D1467,0,(-2018+'Summary P&amp;L'!$D$6-1)*12+'Summary P&amp;L'!$D$1-1):OFFSET(IS_Data!D1467,0,(-2018+'Summary P&amp;L'!$D$6-1)*12+'Summary P&amp;L'!$D$2-1))</f>
        <v>0</v>
      </c>
      <c r="F1467" s="91" t="str">
        <f>IFERROR(IF(VLOOKUP(IS_Data!B1467,'Summary P&amp;L'!$Q$9:$S$15,3,FALSE)="Yes",IS_Data!B1467,"No"),"No")</f>
        <v>No</v>
      </c>
    </row>
    <row r="1468" spans="1:6" x14ac:dyDescent="0.5">
      <c r="A1468">
        <f>+IS_Data!C1468</f>
        <v>0</v>
      </c>
      <c r="B1468" s="91" t="str">
        <f>IF(F1468="No","",IF('Summary P&amp;L'!$F$4="Libs Rollup","Libs Rollup",F1468))</f>
        <v/>
      </c>
      <c r="C1468">
        <f>+IS_Data!A1468</f>
        <v>0</v>
      </c>
      <c r="D1468">
        <f ca="1">SUM(OFFSET(IS_Data!D1468,0,(-2018+'Summary P&amp;L'!$D$6)*12+'Summary P&amp;L'!$D$1-1):OFFSET(IS_Data!D1468,0,(-2018+'Summary P&amp;L'!$D$6)*12+'Summary P&amp;L'!$D$2-1))</f>
        <v>0</v>
      </c>
      <c r="E1468">
        <f ca="1">SUM(OFFSET(IS_Data!D1468,0,(-2018+'Summary P&amp;L'!$D$6-1)*12+'Summary P&amp;L'!$D$1-1):OFFSET(IS_Data!D1468,0,(-2018+'Summary P&amp;L'!$D$6-1)*12+'Summary P&amp;L'!$D$2-1))</f>
        <v>0</v>
      </c>
      <c r="F1468" s="91" t="str">
        <f>IFERROR(IF(VLOOKUP(IS_Data!B1468,'Summary P&amp;L'!$Q$9:$S$15,3,FALSE)="Yes",IS_Data!B1468,"No"),"No")</f>
        <v>No</v>
      </c>
    </row>
    <row r="1469" spans="1:6" x14ac:dyDescent="0.5">
      <c r="A1469">
        <f>+IS_Data!C1469</f>
        <v>0</v>
      </c>
      <c r="B1469" s="91" t="str">
        <f>IF(F1469="No","",IF('Summary P&amp;L'!$F$4="Libs Rollup","Libs Rollup",F1469))</f>
        <v/>
      </c>
      <c r="C1469">
        <f>+IS_Data!A1469</f>
        <v>0</v>
      </c>
      <c r="D1469">
        <f ca="1">SUM(OFFSET(IS_Data!D1469,0,(-2018+'Summary P&amp;L'!$D$6)*12+'Summary P&amp;L'!$D$1-1):OFFSET(IS_Data!D1469,0,(-2018+'Summary P&amp;L'!$D$6)*12+'Summary P&amp;L'!$D$2-1))</f>
        <v>0</v>
      </c>
      <c r="E1469">
        <f ca="1">SUM(OFFSET(IS_Data!D1469,0,(-2018+'Summary P&amp;L'!$D$6-1)*12+'Summary P&amp;L'!$D$1-1):OFFSET(IS_Data!D1469,0,(-2018+'Summary P&amp;L'!$D$6-1)*12+'Summary P&amp;L'!$D$2-1))</f>
        <v>0</v>
      </c>
      <c r="F1469" s="91" t="str">
        <f>IFERROR(IF(VLOOKUP(IS_Data!B1469,'Summary P&amp;L'!$Q$9:$S$15,3,FALSE)="Yes",IS_Data!B1469,"No"),"No")</f>
        <v>No</v>
      </c>
    </row>
    <row r="1470" spans="1:6" x14ac:dyDescent="0.5">
      <c r="A1470">
        <f>+IS_Data!C1470</f>
        <v>0</v>
      </c>
      <c r="B1470" s="91" t="str">
        <f>IF(F1470="No","",IF('Summary P&amp;L'!$F$4="Libs Rollup","Libs Rollup",F1470))</f>
        <v/>
      </c>
      <c r="C1470">
        <f>+IS_Data!A1470</f>
        <v>0</v>
      </c>
      <c r="D1470">
        <f ca="1">SUM(OFFSET(IS_Data!D1470,0,(-2018+'Summary P&amp;L'!$D$6)*12+'Summary P&amp;L'!$D$1-1):OFFSET(IS_Data!D1470,0,(-2018+'Summary P&amp;L'!$D$6)*12+'Summary P&amp;L'!$D$2-1))</f>
        <v>0</v>
      </c>
      <c r="E1470">
        <f ca="1">SUM(OFFSET(IS_Data!D1470,0,(-2018+'Summary P&amp;L'!$D$6-1)*12+'Summary P&amp;L'!$D$1-1):OFFSET(IS_Data!D1470,0,(-2018+'Summary P&amp;L'!$D$6-1)*12+'Summary P&amp;L'!$D$2-1))</f>
        <v>0</v>
      </c>
      <c r="F1470" s="91" t="str">
        <f>IFERROR(IF(VLOOKUP(IS_Data!B1470,'Summary P&amp;L'!$Q$9:$S$15,3,FALSE)="Yes",IS_Data!B1470,"No"),"No")</f>
        <v>No</v>
      </c>
    </row>
    <row r="1471" spans="1:6" x14ac:dyDescent="0.5">
      <c r="A1471">
        <f>+IS_Data!C1471</f>
        <v>0</v>
      </c>
      <c r="B1471" s="91" t="str">
        <f>IF(F1471="No","",IF('Summary P&amp;L'!$F$4="Libs Rollup","Libs Rollup",F1471))</f>
        <v/>
      </c>
      <c r="C1471">
        <f>+IS_Data!A1471</f>
        <v>0</v>
      </c>
      <c r="D1471">
        <f ca="1">SUM(OFFSET(IS_Data!D1471,0,(-2018+'Summary P&amp;L'!$D$6)*12+'Summary P&amp;L'!$D$1-1):OFFSET(IS_Data!D1471,0,(-2018+'Summary P&amp;L'!$D$6)*12+'Summary P&amp;L'!$D$2-1))</f>
        <v>0</v>
      </c>
      <c r="E1471">
        <f ca="1">SUM(OFFSET(IS_Data!D1471,0,(-2018+'Summary P&amp;L'!$D$6-1)*12+'Summary P&amp;L'!$D$1-1):OFFSET(IS_Data!D1471,0,(-2018+'Summary P&amp;L'!$D$6-1)*12+'Summary P&amp;L'!$D$2-1))</f>
        <v>0</v>
      </c>
      <c r="F1471" s="91" t="str">
        <f>IFERROR(IF(VLOOKUP(IS_Data!B1471,'Summary P&amp;L'!$Q$9:$S$15,3,FALSE)="Yes",IS_Data!B1471,"No"),"No")</f>
        <v>No</v>
      </c>
    </row>
    <row r="1472" spans="1:6" x14ac:dyDescent="0.5">
      <c r="A1472">
        <f>+IS_Data!C1472</f>
        <v>0</v>
      </c>
      <c r="B1472" s="91" t="str">
        <f>IF(F1472="No","",IF('Summary P&amp;L'!$F$4="Libs Rollup","Libs Rollup",F1472))</f>
        <v/>
      </c>
      <c r="C1472">
        <f>+IS_Data!A1472</f>
        <v>0</v>
      </c>
      <c r="D1472">
        <f ca="1">SUM(OFFSET(IS_Data!D1472,0,(-2018+'Summary P&amp;L'!$D$6)*12+'Summary P&amp;L'!$D$1-1):OFFSET(IS_Data!D1472,0,(-2018+'Summary P&amp;L'!$D$6)*12+'Summary P&amp;L'!$D$2-1))</f>
        <v>0</v>
      </c>
      <c r="E1472">
        <f ca="1">SUM(OFFSET(IS_Data!D1472,0,(-2018+'Summary P&amp;L'!$D$6-1)*12+'Summary P&amp;L'!$D$1-1):OFFSET(IS_Data!D1472,0,(-2018+'Summary P&amp;L'!$D$6-1)*12+'Summary P&amp;L'!$D$2-1))</f>
        <v>0</v>
      </c>
      <c r="F1472" s="91" t="str">
        <f>IFERROR(IF(VLOOKUP(IS_Data!B1472,'Summary P&amp;L'!$Q$9:$S$15,3,FALSE)="Yes",IS_Data!B1472,"No"),"No")</f>
        <v>No</v>
      </c>
    </row>
    <row r="1473" spans="1:6" x14ac:dyDescent="0.5">
      <c r="A1473">
        <f>+IS_Data!C1473</f>
        <v>0</v>
      </c>
      <c r="B1473" s="91" t="str">
        <f>IF(F1473="No","",IF('Summary P&amp;L'!$F$4="Libs Rollup","Libs Rollup",F1473))</f>
        <v/>
      </c>
      <c r="C1473">
        <f>+IS_Data!A1473</f>
        <v>0</v>
      </c>
      <c r="D1473">
        <f ca="1">SUM(OFFSET(IS_Data!D1473,0,(-2018+'Summary P&amp;L'!$D$6)*12+'Summary P&amp;L'!$D$1-1):OFFSET(IS_Data!D1473,0,(-2018+'Summary P&amp;L'!$D$6)*12+'Summary P&amp;L'!$D$2-1))</f>
        <v>0</v>
      </c>
      <c r="E1473">
        <f ca="1">SUM(OFFSET(IS_Data!D1473,0,(-2018+'Summary P&amp;L'!$D$6-1)*12+'Summary P&amp;L'!$D$1-1):OFFSET(IS_Data!D1473,0,(-2018+'Summary P&amp;L'!$D$6-1)*12+'Summary P&amp;L'!$D$2-1))</f>
        <v>0</v>
      </c>
      <c r="F1473" s="91" t="str">
        <f>IFERROR(IF(VLOOKUP(IS_Data!B1473,'Summary P&amp;L'!$Q$9:$S$15,3,FALSE)="Yes",IS_Data!B1473,"No"),"No")</f>
        <v>No</v>
      </c>
    </row>
    <row r="1474" spans="1:6" x14ac:dyDescent="0.5">
      <c r="A1474">
        <f>+IS_Data!C1474</f>
        <v>0</v>
      </c>
      <c r="B1474" s="91" t="str">
        <f>IF(F1474="No","",IF('Summary P&amp;L'!$F$4="Libs Rollup","Libs Rollup",F1474))</f>
        <v/>
      </c>
      <c r="C1474">
        <f>+IS_Data!A1474</f>
        <v>0</v>
      </c>
      <c r="D1474">
        <f ca="1">SUM(OFFSET(IS_Data!D1474,0,(-2018+'Summary P&amp;L'!$D$6)*12+'Summary P&amp;L'!$D$1-1):OFFSET(IS_Data!D1474,0,(-2018+'Summary P&amp;L'!$D$6)*12+'Summary P&amp;L'!$D$2-1))</f>
        <v>0</v>
      </c>
      <c r="E1474">
        <f ca="1">SUM(OFFSET(IS_Data!D1474,0,(-2018+'Summary P&amp;L'!$D$6-1)*12+'Summary P&amp;L'!$D$1-1):OFFSET(IS_Data!D1474,0,(-2018+'Summary P&amp;L'!$D$6-1)*12+'Summary P&amp;L'!$D$2-1))</f>
        <v>0</v>
      </c>
      <c r="F1474" s="91" t="str">
        <f>IFERROR(IF(VLOOKUP(IS_Data!B1474,'Summary P&amp;L'!$Q$9:$S$15,3,FALSE)="Yes",IS_Data!B1474,"No"),"No")</f>
        <v>No</v>
      </c>
    </row>
    <row r="1475" spans="1:6" x14ac:dyDescent="0.5">
      <c r="A1475">
        <f>+IS_Data!C1475</f>
        <v>0</v>
      </c>
      <c r="B1475" s="91" t="str">
        <f>IF(F1475="No","",IF('Summary P&amp;L'!$F$4="Libs Rollup","Libs Rollup",F1475))</f>
        <v/>
      </c>
      <c r="C1475">
        <f>+IS_Data!A1475</f>
        <v>0</v>
      </c>
      <c r="D1475">
        <f ca="1">SUM(OFFSET(IS_Data!D1475,0,(-2018+'Summary P&amp;L'!$D$6)*12+'Summary P&amp;L'!$D$1-1):OFFSET(IS_Data!D1475,0,(-2018+'Summary P&amp;L'!$D$6)*12+'Summary P&amp;L'!$D$2-1))</f>
        <v>0</v>
      </c>
      <c r="E1475">
        <f ca="1">SUM(OFFSET(IS_Data!D1475,0,(-2018+'Summary P&amp;L'!$D$6-1)*12+'Summary P&amp;L'!$D$1-1):OFFSET(IS_Data!D1475,0,(-2018+'Summary P&amp;L'!$D$6-1)*12+'Summary P&amp;L'!$D$2-1))</f>
        <v>0</v>
      </c>
      <c r="F1475" s="91" t="str">
        <f>IFERROR(IF(VLOOKUP(IS_Data!B1475,'Summary P&amp;L'!$Q$9:$S$15,3,FALSE)="Yes",IS_Data!B1475,"No"),"No")</f>
        <v>No</v>
      </c>
    </row>
    <row r="1476" spans="1:6" x14ac:dyDescent="0.5">
      <c r="A1476">
        <f>+IS_Data!C1476</f>
        <v>0</v>
      </c>
      <c r="B1476" s="91" t="str">
        <f>IF(F1476="No","",IF('Summary P&amp;L'!$F$4="Libs Rollup","Libs Rollup",F1476))</f>
        <v/>
      </c>
      <c r="C1476">
        <f>+IS_Data!A1476</f>
        <v>0</v>
      </c>
      <c r="D1476">
        <f ca="1">SUM(OFFSET(IS_Data!D1476,0,(-2018+'Summary P&amp;L'!$D$6)*12+'Summary P&amp;L'!$D$1-1):OFFSET(IS_Data!D1476,0,(-2018+'Summary P&amp;L'!$D$6)*12+'Summary P&amp;L'!$D$2-1))</f>
        <v>0</v>
      </c>
      <c r="E1476">
        <f ca="1">SUM(OFFSET(IS_Data!D1476,0,(-2018+'Summary P&amp;L'!$D$6-1)*12+'Summary P&amp;L'!$D$1-1):OFFSET(IS_Data!D1476,0,(-2018+'Summary P&amp;L'!$D$6-1)*12+'Summary P&amp;L'!$D$2-1))</f>
        <v>0</v>
      </c>
      <c r="F1476" s="91" t="str">
        <f>IFERROR(IF(VLOOKUP(IS_Data!B1476,'Summary P&amp;L'!$Q$9:$S$15,3,FALSE)="Yes",IS_Data!B1476,"No"),"No")</f>
        <v>No</v>
      </c>
    </row>
    <row r="1477" spans="1:6" x14ac:dyDescent="0.5">
      <c r="A1477">
        <f>+IS_Data!C1477</f>
        <v>0</v>
      </c>
      <c r="B1477" s="91" t="str">
        <f>IF(F1477="No","",IF('Summary P&amp;L'!$F$4="Libs Rollup","Libs Rollup",F1477))</f>
        <v/>
      </c>
      <c r="C1477">
        <f>+IS_Data!A1477</f>
        <v>0</v>
      </c>
      <c r="D1477">
        <f ca="1">SUM(OFFSET(IS_Data!D1477,0,(-2018+'Summary P&amp;L'!$D$6)*12+'Summary P&amp;L'!$D$1-1):OFFSET(IS_Data!D1477,0,(-2018+'Summary P&amp;L'!$D$6)*12+'Summary P&amp;L'!$D$2-1))</f>
        <v>0</v>
      </c>
      <c r="E1477">
        <f ca="1">SUM(OFFSET(IS_Data!D1477,0,(-2018+'Summary P&amp;L'!$D$6-1)*12+'Summary P&amp;L'!$D$1-1):OFFSET(IS_Data!D1477,0,(-2018+'Summary P&amp;L'!$D$6-1)*12+'Summary P&amp;L'!$D$2-1))</f>
        <v>0</v>
      </c>
      <c r="F1477" s="91" t="str">
        <f>IFERROR(IF(VLOOKUP(IS_Data!B1477,'Summary P&amp;L'!$Q$9:$S$15,3,FALSE)="Yes",IS_Data!B1477,"No"),"No")</f>
        <v>No</v>
      </c>
    </row>
    <row r="1478" spans="1:6" x14ac:dyDescent="0.5">
      <c r="A1478">
        <f>+IS_Data!C1478</f>
        <v>0</v>
      </c>
      <c r="B1478" s="91" t="str">
        <f>IF(F1478="No","",IF('Summary P&amp;L'!$F$4="Libs Rollup","Libs Rollup",F1478))</f>
        <v/>
      </c>
      <c r="C1478">
        <f>+IS_Data!A1478</f>
        <v>0</v>
      </c>
      <c r="D1478">
        <f ca="1">SUM(OFFSET(IS_Data!D1478,0,(-2018+'Summary P&amp;L'!$D$6)*12+'Summary P&amp;L'!$D$1-1):OFFSET(IS_Data!D1478,0,(-2018+'Summary P&amp;L'!$D$6)*12+'Summary P&amp;L'!$D$2-1))</f>
        <v>0</v>
      </c>
      <c r="E1478">
        <f ca="1">SUM(OFFSET(IS_Data!D1478,0,(-2018+'Summary P&amp;L'!$D$6-1)*12+'Summary P&amp;L'!$D$1-1):OFFSET(IS_Data!D1478,0,(-2018+'Summary P&amp;L'!$D$6-1)*12+'Summary P&amp;L'!$D$2-1))</f>
        <v>0</v>
      </c>
      <c r="F1478" s="91" t="str">
        <f>IFERROR(IF(VLOOKUP(IS_Data!B1478,'Summary P&amp;L'!$Q$9:$S$15,3,FALSE)="Yes",IS_Data!B1478,"No"),"No")</f>
        <v>No</v>
      </c>
    </row>
    <row r="1479" spans="1:6" x14ac:dyDescent="0.5">
      <c r="A1479">
        <f>+IS_Data!C1479</f>
        <v>0</v>
      </c>
      <c r="B1479" s="91" t="str">
        <f>IF(F1479="No","",IF('Summary P&amp;L'!$F$4="Libs Rollup","Libs Rollup",F1479))</f>
        <v/>
      </c>
      <c r="C1479">
        <f>+IS_Data!A1479</f>
        <v>0</v>
      </c>
      <c r="D1479">
        <f ca="1">SUM(OFFSET(IS_Data!D1479,0,(-2018+'Summary P&amp;L'!$D$6)*12+'Summary P&amp;L'!$D$1-1):OFFSET(IS_Data!D1479,0,(-2018+'Summary P&amp;L'!$D$6)*12+'Summary P&amp;L'!$D$2-1))</f>
        <v>0</v>
      </c>
      <c r="E1479">
        <f ca="1">SUM(OFFSET(IS_Data!D1479,0,(-2018+'Summary P&amp;L'!$D$6-1)*12+'Summary P&amp;L'!$D$1-1):OFFSET(IS_Data!D1479,0,(-2018+'Summary P&amp;L'!$D$6-1)*12+'Summary P&amp;L'!$D$2-1))</f>
        <v>0</v>
      </c>
      <c r="F1479" s="91" t="str">
        <f>IFERROR(IF(VLOOKUP(IS_Data!B1479,'Summary P&amp;L'!$Q$9:$S$15,3,FALSE)="Yes",IS_Data!B1479,"No"),"No")</f>
        <v>No</v>
      </c>
    </row>
    <row r="1480" spans="1:6" x14ac:dyDescent="0.5">
      <c r="A1480">
        <f>+IS_Data!C1480</f>
        <v>0</v>
      </c>
      <c r="B1480" s="91" t="str">
        <f>IF(F1480="No","",IF('Summary P&amp;L'!$F$4="Libs Rollup","Libs Rollup",F1480))</f>
        <v/>
      </c>
      <c r="C1480">
        <f>+IS_Data!A1480</f>
        <v>0</v>
      </c>
      <c r="D1480">
        <f ca="1">SUM(OFFSET(IS_Data!D1480,0,(-2018+'Summary P&amp;L'!$D$6)*12+'Summary P&amp;L'!$D$1-1):OFFSET(IS_Data!D1480,0,(-2018+'Summary P&amp;L'!$D$6)*12+'Summary P&amp;L'!$D$2-1))</f>
        <v>0</v>
      </c>
      <c r="E1480">
        <f ca="1">SUM(OFFSET(IS_Data!D1480,0,(-2018+'Summary P&amp;L'!$D$6-1)*12+'Summary P&amp;L'!$D$1-1):OFFSET(IS_Data!D1480,0,(-2018+'Summary P&amp;L'!$D$6-1)*12+'Summary P&amp;L'!$D$2-1))</f>
        <v>0</v>
      </c>
      <c r="F1480" s="91" t="str">
        <f>IFERROR(IF(VLOOKUP(IS_Data!B1480,'Summary P&amp;L'!$Q$9:$S$15,3,FALSE)="Yes",IS_Data!B1480,"No"),"No")</f>
        <v>No</v>
      </c>
    </row>
    <row r="1481" spans="1:6" x14ac:dyDescent="0.5">
      <c r="A1481">
        <f>+IS_Data!C1481</f>
        <v>0</v>
      </c>
      <c r="B1481" s="91" t="str">
        <f>IF(F1481="No","",IF('Summary P&amp;L'!$F$4="Libs Rollup","Libs Rollup",F1481))</f>
        <v/>
      </c>
      <c r="C1481">
        <f>+IS_Data!A1481</f>
        <v>0</v>
      </c>
      <c r="D1481">
        <f ca="1">SUM(OFFSET(IS_Data!D1481,0,(-2018+'Summary P&amp;L'!$D$6)*12+'Summary P&amp;L'!$D$1-1):OFFSET(IS_Data!D1481,0,(-2018+'Summary P&amp;L'!$D$6)*12+'Summary P&amp;L'!$D$2-1))</f>
        <v>0</v>
      </c>
      <c r="E1481">
        <f ca="1">SUM(OFFSET(IS_Data!D1481,0,(-2018+'Summary P&amp;L'!$D$6-1)*12+'Summary P&amp;L'!$D$1-1):OFFSET(IS_Data!D1481,0,(-2018+'Summary P&amp;L'!$D$6-1)*12+'Summary P&amp;L'!$D$2-1))</f>
        <v>0</v>
      </c>
      <c r="F1481" s="91" t="str">
        <f>IFERROR(IF(VLOOKUP(IS_Data!B1481,'Summary P&amp;L'!$Q$9:$S$15,3,FALSE)="Yes",IS_Data!B1481,"No"),"No")</f>
        <v>No</v>
      </c>
    </row>
    <row r="1482" spans="1:6" x14ac:dyDescent="0.5">
      <c r="A1482">
        <f>+IS_Data!C1482</f>
        <v>0</v>
      </c>
      <c r="B1482" s="91" t="str">
        <f>IF(F1482="No","",IF('Summary P&amp;L'!$F$4="Libs Rollup","Libs Rollup",F1482))</f>
        <v/>
      </c>
      <c r="C1482">
        <f>+IS_Data!A1482</f>
        <v>0</v>
      </c>
      <c r="D1482">
        <f ca="1">SUM(OFFSET(IS_Data!D1482,0,(-2018+'Summary P&amp;L'!$D$6)*12+'Summary P&amp;L'!$D$1-1):OFFSET(IS_Data!D1482,0,(-2018+'Summary P&amp;L'!$D$6)*12+'Summary P&amp;L'!$D$2-1))</f>
        <v>0</v>
      </c>
      <c r="E1482">
        <f ca="1">SUM(OFFSET(IS_Data!D1482,0,(-2018+'Summary P&amp;L'!$D$6-1)*12+'Summary P&amp;L'!$D$1-1):OFFSET(IS_Data!D1482,0,(-2018+'Summary P&amp;L'!$D$6-1)*12+'Summary P&amp;L'!$D$2-1))</f>
        <v>0</v>
      </c>
      <c r="F1482" s="91" t="str">
        <f>IFERROR(IF(VLOOKUP(IS_Data!B1482,'Summary P&amp;L'!$Q$9:$S$15,3,FALSE)="Yes",IS_Data!B1482,"No"),"No")</f>
        <v>No</v>
      </c>
    </row>
    <row r="1483" spans="1:6" x14ac:dyDescent="0.5">
      <c r="A1483">
        <f>+IS_Data!C1483</f>
        <v>0</v>
      </c>
      <c r="B1483" s="91" t="str">
        <f>IF(F1483="No","",IF('Summary P&amp;L'!$F$4="Libs Rollup","Libs Rollup",F1483))</f>
        <v/>
      </c>
      <c r="C1483">
        <f>+IS_Data!A1483</f>
        <v>0</v>
      </c>
      <c r="D1483">
        <f ca="1">SUM(OFFSET(IS_Data!D1483,0,(-2018+'Summary P&amp;L'!$D$6)*12+'Summary P&amp;L'!$D$1-1):OFFSET(IS_Data!D1483,0,(-2018+'Summary P&amp;L'!$D$6)*12+'Summary P&amp;L'!$D$2-1))</f>
        <v>0</v>
      </c>
      <c r="E1483">
        <f ca="1">SUM(OFFSET(IS_Data!D1483,0,(-2018+'Summary P&amp;L'!$D$6-1)*12+'Summary P&amp;L'!$D$1-1):OFFSET(IS_Data!D1483,0,(-2018+'Summary P&amp;L'!$D$6-1)*12+'Summary P&amp;L'!$D$2-1))</f>
        <v>0</v>
      </c>
      <c r="F1483" s="91" t="str">
        <f>IFERROR(IF(VLOOKUP(IS_Data!B1483,'Summary P&amp;L'!$Q$9:$S$15,3,FALSE)="Yes",IS_Data!B1483,"No"),"No")</f>
        <v>No</v>
      </c>
    </row>
    <row r="1484" spans="1:6" x14ac:dyDescent="0.5">
      <c r="A1484">
        <f>+IS_Data!C1484</f>
        <v>0</v>
      </c>
      <c r="B1484" s="91" t="str">
        <f>IF(F1484="No","",IF('Summary P&amp;L'!$F$4="Libs Rollup","Libs Rollup",F1484))</f>
        <v/>
      </c>
      <c r="C1484">
        <f>+IS_Data!A1484</f>
        <v>0</v>
      </c>
      <c r="D1484">
        <f ca="1">SUM(OFFSET(IS_Data!D1484,0,(-2018+'Summary P&amp;L'!$D$6)*12+'Summary P&amp;L'!$D$1-1):OFFSET(IS_Data!D1484,0,(-2018+'Summary P&amp;L'!$D$6)*12+'Summary P&amp;L'!$D$2-1))</f>
        <v>0</v>
      </c>
      <c r="E1484">
        <f ca="1">SUM(OFFSET(IS_Data!D1484,0,(-2018+'Summary P&amp;L'!$D$6-1)*12+'Summary P&amp;L'!$D$1-1):OFFSET(IS_Data!D1484,0,(-2018+'Summary P&amp;L'!$D$6-1)*12+'Summary P&amp;L'!$D$2-1))</f>
        <v>0</v>
      </c>
      <c r="F1484" s="91" t="str">
        <f>IFERROR(IF(VLOOKUP(IS_Data!B1484,'Summary P&amp;L'!$Q$9:$S$15,3,FALSE)="Yes",IS_Data!B1484,"No"),"No")</f>
        <v>No</v>
      </c>
    </row>
    <row r="1485" spans="1:6" x14ac:dyDescent="0.5">
      <c r="A1485">
        <f>+IS_Data!C1485</f>
        <v>0</v>
      </c>
      <c r="B1485" s="91" t="str">
        <f>IF(F1485="No","",IF('Summary P&amp;L'!$F$4="Libs Rollup","Libs Rollup",F1485))</f>
        <v/>
      </c>
      <c r="C1485">
        <f>+IS_Data!A1485</f>
        <v>0</v>
      </c>
      <c r="D1485">
        <f ca="1">SUM(OFFSET(IS_Data!D1485,0,(-2018+'Summary P&amp;L'!$D$6)*12+'Summary P&amp;L'!$D$1-1):OFFSET(IS_Data!D1485,0,(-2018+'Summary P&amp;L'!$D$6)*12+'Summary P&amp;L'!$D$2-1))</f>
        <v>0</v>
      </c>
      <c r="E1485">
        <f ca="1">SUM(OFFSET(IS_Data!D1485,0,(-2018+'Summary P&amp;L'!$D$6-1)*12+'Summary P&amp;L'!$D$1-1):OFFSET(IS_Data!D1485,0,(-2018+'Summary P&amp;L'!$D$6-1)*12+'Summary P&amp;L'!$D$2-1))</f>
        <v>0</v>
      </c>
      <c r="F1485" s="91" t="str">
        <f>IFERROR(IF(VLOOKUP(IS_Data!B1485,'Summary P&amp;L'!$Q$9:$S$15,3,FALSE)="Yes",IS_Data!B1485,"No"),"No")</f>
        <v>No</v>
      </c>
    </row>
    <row r="1486" spans="1:6" x14ac:dyDescent="0.5">
      <c r="A1486">
        <f>+IS_Data!C1486</f>
        <v>0</v>
      </c>
      <c r="B1486" s="91" t="str">
        <f>IF(F1486="No","",IF('Summary P&amp;L'!$F$4="Libs Rollup","Libs Rollup",F1486))</f>
        <v/>
      </c>
      <c r="C1486">
        <f>+IS_Data!A1486</f>
        <v>0</v>
      </c>
      <c r="D1486">
        <f ca="1">SUM(OFFSET(IS_Data!D1486,0,(-2018+'Summary P&amp;L'!$D$6)*12+'Summary P&amp;L'!$D$1-1):OFFSET(IS_Data!D1486,0,(-2018+'Summary P&amp;L'!$D$6)*12+'Summary P&amp;L'!$D$2-1))</f>
        <v>0</v>
      </c>
      <c r="E1486">
        <f ca="1">SUM(OFFSET(IS_Data!D1486,0,(-2018+'Summary P&amp;L'!$D$6-1)*12+'Summary P&amp;L'!$D$1-1):OFFSET(IS_Data!D1486,0,(-2018+'Summary P&amp;L'!$D$6-1)*12+'Summary P&amp;L'!$D$2-1))</f>
        <v>0</v>
      </c>
      <c r="F1486" s="91" t="str">
        <f>IFERROR(IF(VLOOKUP(IS_Data!B1486,'Summary P&amp;L'!$Q$9:$S$15,3,FALSE)="Yes",IS_Data!B1486,"No"),"No")</f>
        <v>No</v>
      </c>
    </row>
    <row r="1487" spans="1:6" x14ac:dyDescent="0.5">
      <c r="A1487">
        <f>+IS_Data!C1487</f>
        <v>0</v>
      </c>
      <c r="B1487" s="91" t="str">
        <f>IF(F1487="No","",IF('Summary P&amp;L'!$F$4="Libs Rollup","Libs Rollup",F1487))</f>
        <v/>
      </c>
      <c r="C1487">
        <f>+IS_Data!A1487</f>
        <v>0</v>
      </c>
      <c r="D1487">
        <f ca="1">SUM(OFFSET(IS_Data!D1487,0,(-2018+'Summary P&amp;L'!$D$6)*12+'Summary P&amp;L'!$D$1-1):OFFSET(IS_Data!D1487,0,(-2018+'Summary P&amp;L'!$D$6)*12+'Summary P&amp;L'!$D$2-1))</f>
        <v>0</v>
      </c>
      <c r="E1487">
        <f ca="1">SUM(OFFSET(IS_Data!D1487,0,(-2018+'Summary P&amp;L'!$D$6-1)*12+'Summary P&amp;L'!$D$1-1):OFFSET(IS_Data!D1487,0,(-2018+'Summary P&amp;L'!$D$6-1)*12+'Summary P&amp;L'!$D$2-1))</f>
        <v>0</v>
      </c>
      <c r="F1487" s="91" t="str">
        <f>IFERROR(IF(VLOOKUP(IS_Data!B1487,'Summary P&amp;L'!$Q$9:$S$15,3,FALSE)="Yes",IS_Data!B1487,"No"),"No")</f>
        <v>No</v>
      </c>
    </row>
    <row r="1488" spans="1:6" x14ac:dyDescent="0.5">
      <c r="A1488">
        <f>+IS_Data!C1488</f>
        <v>0</v>
      </c>
      <c r="B1488" s="91" t="str">
        <f>IF(F1488="No","",IF('Summary P&amp;L'!$F$4="Libs Rollup","Libs Rollup",F1488))</f>
        <v/>
      </c>
      <c r="C1488">
        <f>+IS_Data!A1488</f>
        <v>0</v>
      </c>
      <c r="D1488">
        <f ca="1">SUM(OFFSET(IS_Data!D1488,0,(-2018+'Summary P&amp;L'!$D$6)*12+'Summary P&amp;L'!$D$1-1):OFFSET(IS_Data!D1488,0,(-2018+'Summary P&amp;L'!$D$6)*12+'Summary P&amp;L'!$D$2-1))</f>
        <v>0</v>
      </c>
      <c r="E1488">
        <f ca="1">SUM(OFFSET(IS_Data!D1488,0,(-2018+'Summary P&amp;L'!$D$6-1)*12+'Summary P&amp;L'!$D$1-1):OFFSET(IS_Data!D1488,0,(-2018+'Summary P&amp;L'!$D$6-1)*12+'Summary P&amp;L'!$D$2-1))</f>
        <v>0</v>
      </c>
      <c r="F1488" s="91" t="str">
        <f>IFERROR(IF(VLOOKUP(IS_Data!B1488,'Summary P&amp;L'!$Q$9:$S$15,3,FALSE)="Yes",IS_Data!B1488,"No"),"No")</f>
        <v>No</v>
      </c>
    </row>
    <row r="1489" spans="1:6" x14ac:dyDescent="0.5">
      <c r="A1489">
        <f>+IS_Data!C1489</f>
        <v>0</v>
      </c>
      <c r="B1489" s="91" t="str">
        <f>IF(F1489="No","",IF('Summary P&amp;L'!$F$4="Libs Rollup","Libs Rollup",F1489))</f>
        <v/>
      </c>
      <c r="C1489">
        <f>+IS_Data!A1489</f>
        <v>0</v>
      </c>
      <c r="D1489">
        <f ca="1">SUM(OFFSET(IS_Data!D1489,0,(-2018+'Summary P&amp;L'!$D$6)*12+'Summary P&amp;L'!$D$1-1):OFFSET(IS_Data!D1489,0,(-2018+'Summary P&amp;L'!$D$6)*12+'Summary P&amp;L'!$D$2-1))</f>
        <v>0</v>
      </c>
      <c r="E1489">
        <f ca="1">SUM(OFFSET(IS_Data!D1489,0,(-2018+'Summary P&amp;L'!$D$6-1)*12+'Summary P&amp;L'!$D$1-1):OFFSET(IS_Data!D1489,0,(-2018+'Summary P&amp;L'!$D$6-1)*12+'Summary P&amp;L'!$D$2-1))</f>
        <v>0</v>
      </c>
      <c r="F1489" s="91" t="str">
        <f>IFERROR(IF(VLOOKUP(IS_Data!B1489,'Summary P&amp;L'!$Q$9:$S$15,3,FALSE)="Yes",IS_Data!B1489,"No"),"No")</f>
        <v>No</v>
      </c>
    </row>
    <row r="1490" spans="1:6" x14ac:dyDescent="0.5">
      <c r="A1490">
        <f>+IS_Data!C1490</f>
        <v>0</v>
      </c>
      <c r="B1490" s="91" t="str">
        <f>IF(F1490="No","",IF('Summary P&amp;L'!$F$4="Libs Rollup","Libs Rollup",F1490))</f>
        <v/>
      </c>
      <c r="C1490">
        <f>+IS_Data!A1490</f>
        <v>0</v>
      </c>
      <c r="D1490">
        <f ca="1">SUM(OFFSET(IS_Data!D1490,0,(-2018+'Summary P&amp;L'!$D$6)*12+'Summary P&amp;L'!$D$1-1):OFFSET(IS_Data!D1490,0,(-2018+'Summary P&amp;L'!$D$6)*12+'Summary P&amp;L'!$D$2-1))</f>
        <v>0</v>
      </c>
      <c r="E1490">
        <f ca="1">SUM(OFFSET(IS_Data!D1490,0,(-2018+'Summary P&amp;L'!$D$6-1)*12+'Summary P&amp;L'!$D$1-1):OFFSET(IS_Data!D1490,0,(-2018+'Summary P&amp;L'!$D$6-1)*12+'Summary P&amp;L'!$D$2-1))</f>
        <v>0</v>
      </c>
      <c r="F1490" s="91" t="str">
        <f>IFERROR(IF(VLOOKUP(IS_Data!B1490,'Summary P&amp;L'!$Q$9:$S$15,3,FALSE)="Yes",IS_Data!B1490,"No"),"No")</f>
        <v>No</v>
      </c>
    </row>
    <row r="1491" spans="1:6" x14ac:dyDescent="0.5">
      <c r="A1491">
        <f>+IS_Data!C1491</f>
        <v>0</v>
      </c>
      <c r="B1491" s="91" t="str">
        <f>IF(F1491="No","",IF('Summary P&amp;L'!$F$4="Libs Rollup","Libs Rollup",F1491))</f>
        <v/>
      </c>
      <c r="C1491">
        <f>+IS_Data!A1491</f>
        <v>0</v>
      </c>
      <c r="D1491">
        <f ca="1">SUM(OFFSET(IS_Data!D1491,0,(-2018+'Summary P&amp;L'!$D$6)*12+'Summary P&amp;L'!$D$1-1):OFFSET(IS_Data!D1491,0,(-2018+'Summary P&amp;L'!$D$6)*12+'Summary P&amp;L'!$D$2-1))</f>
        <v>0</v>
      </c>
      <c r="E1491">
        <f ca="1">SUM(OFFSET(IS_Data!D1491,0,(-2018+'Summary P&amp;L'!$D$6-1)*12+'Summary P&amp;L'!$D$1-1):OFFSET(IS_Data!D1491,0,(-2018+'Summary P&amp;L'!$D$6-1)*12+'Summary P&amp;L'!$D$2-1))</f>
        <v>0</v>
      </c>
      <c r="F1491" s="91" t="str">
        <f>IFERROR(IF(VLOOKUP(IS_Data!B1491,'Summary P&amp;L'!$Q$9:$S$15,3,FALSE)="Yes",IS_Data!B1491,"No"),"No")</f>
        <v>No</v>
      </c>
    </row>
    <row r="1492" spans="1:6" x14ac:dyDescent="0.5">
      <c r="A1492">
        <f>+IS_Data!C1492</f>
        <v>0</v>
      </c>
      <c r="B1492" s="91" t="str">
        <f>IF(F1492="No","",IF('Summary P&amp;L'!$F$4="Libs Rollup","Libs Rollup",F1492))</f>
        <v/>
      </c>
      <c r="C1492">
        <f>+IS_Data!A1492</f>
        <v>0</v>
      </c>
      <c r="D1492">
        <f ca="1">SUM(OFFSET(IS_Data!D1492,0,(-2018+'Summary P&amp;L'!$D$6)*12+'Summary P&amp;L'!$D$1-1):OFFSET(IS_Data!D1492,0,(-2018+'Summary P&amp;L'!$D$6)*12+'Summary P&amp;L'!$D$2-1))</f>
        <v>0</v>
      </c>
      <c r="E1492">
        <f ca="1">SUM(OFFSET(IS_Data!D1492,0,(-2018+'Summary P&amp;L'!$D$6-1)*12+'Summary P&amp;L'!$D$1-1):OFFSET(IS_Data!D1492,0,(-2018+'Summary P&amp;L'!$D$6-1)*12+'Summary P&amp;L'!$D$2-1))</f>
        <v>0</v>
      </c>
      <c r="F1492" s="91" t="str">
        <f>IFERROR(IF(VLOOKUP(IS_Data!B1492,'Summary P&amp;L'!$Q$9:$S$15,3,FALSE)="Yes",IS_Data!B1492,"No"),"No")</f>
        <v>No</v>
      </c>
    </row>
    <row r="1493" spans="1:6" x14ac:dyDescent="0.5">
      <c r="A1493">
        <f>+IS_Data!C1493</f>
        <v>0</v>
      </c>
      <c r="B1493" s="91" t="str">
        <f>IF(F1493="No","",IF('Summary P&amp;L'!$F$4="Libs Rollup","Libs Rollup",F1493))</f>
        <v/>
      </c>
      <c r="C1493">
        <f>+IS_Data!A1493</f>
        <v>0</v>
      </c>
      <c r="D1493">
        <f ca="1">SUM(OFFSET(IS_Data!D1493,0,(-2018+'Summary P&amp;L'!$D$6)*12+'Summary P&amp;L'!$D$1-1):OFFSET(IS_Data!D1493,0,(-2018+'Summary P&amp;L'!$D$6)*12+'Summary P&amp;L'!$D$2-1))</f>
        <v>0</v>
      </c>
      <c r="E1493">
        <f ca="1">SUM(OFFSET(IS_Data!D1493,0,(-2018+'Summary P&amp;L'!$D$6-1)*12+'Summary P&amp;L'!$D$1-1):OFFSET(IS_Data!D1493,0,(-2018+'Summary P&amp;L'!$D$6-1)*12+'Summary P&amp;L'!$D$2-1))</f>
        <v>0</v>
      </c>
      <c r="F1493" s="91" t="str">
        <f>IFERROR(IF(VLOOKUP(IS_Data!B1493,'Summary P&amp;L'!$Q$9:$S$15,3,FALSE)="Yes",IS_Data!B1493,"No"),"No")</f>
        <v>No</v>
      </c>
    </row>
    <row r="1494" spans="1:6" x14ac:dyDescent="0.5">
      <c r="A1494">
        <f>+IS_Data!C1494</f>
        <v>0</v>
      </c>
      <c r="B1494" s="91" t="str">
        <f>IF(F1494="No","",IF('Summary P&amp;L'!$F$4="Libs Rollup","Libs Rollup",F1494))</f>
        <v/>
      </c>
      <c r="C1494">
        <f>+IS_Data!A1494</f>
        <v>0</v>
      </c>
      <c r="D1494">
        <f ca="1">SUM(OFFSET(IS_Data!D1494,0,(-2018+'Summary P&amp;L'!$D$6)*12+'Summary P&amp;L'!$D$1-1):OFFSET(IS_Data!D1494,0,(-2018+'Summary P&amp;L'!$D$6)*12+'Summary P&amp;L'!$D$2-1))</f>
        <v>0</v>
      </c>
      <c r="E1494">
        <f ca="1">SUM(OFFSET(IS_Data!D1494,0,(-2018+'Summary P&amp;L'!$D$6-1)*12+'Summary P&amp;L'!$D$1-1):OFFSET(IS_Data!D1494,0,(-2018+'Summary P&amp;L'!$D$6-1)*12+'Summary P&amp;L'!$D$2-1))</f>
        <v>0</v>
      </c>
      <c r="F1494" s="91" t="str">
        <f>IFERROR(IF(VLOOKUP(IS_Data!B1494,'Summary P&amp;L'!$Q$9:$S$15,3,FALSE)="Yes",IS_Data!B1494,"No"),"No")</f>
        <v>No</v>
      </c>
    </row>
    <row r="1495" spans="1:6" x14ac:dyDescent="0.5">
      <c r="A1495">
        <f>+IS_Data!C1495</f>
        <v>0</v>
      </c>
      <c r="B1495" s="91" t="str">
        <f>IF(F1495="No","",IF('Summary P&amp;L'!$F$4="Libs Rollup","Libs Rollup",F1495))</f>
        <v/>
      </c>
      <c r="C1495">
        <f>+IS_Data!A1495</f>
        <v>0</v>
      </c>
      <c r="D1495">
        <f ca="1">SUM(OFFSET(IS_Data!D1495,0,(-2018+'Summary P&amp;L'!$D$6)*12+'Summary P&amp;L'!$D$1-1):OFFSET(IS_Data!D1495,0,(-2018+'Summary P&amp;L'!$D$6)*12+'Summary P&amp;L'!$D$2-1))</f>
        <v>0</v>
      </c>
      <c r="E1495">
        <f ca="1">SUM(OFFSET(IS_Data!D1495,0,(-2018+'Summary P&amp;L'!$D$6-1)*12+'Summary P&amp;L'!$D$1-1):OFFSET(IS_Data!D1495,0,(-2018+'Summary P&amp;L'!$D$6-1)*12+'Summary P&amp;L'!$D$2-1))</f>
        <v>0</v>
      </c>
      <c r="F1495" s="91" t="str">
        <f>IFERROR(IF(VLOOKUP(IS_Data!B1495,'Summary P&amp;L'!$Q$9:$S$15,3,FALSE)="Yes",IS_Data!B1495,"No"),"No")</f>
        <v>No</v>
      </c>
    </row>
    <row r="1496" spans="1:6" x14ac:dyDescent="0.5">
      <c r="A1496">
        <f>+IS_Data!C1496</f>
        <v>0</v>
      </c>
      <c r="B1496" s="91" t="str">
        <f>IF(F1496="No","",IF('Summary P&amp;L'!$F$4="Libs Rollup","Libs Rollup",F1496))</f>
        <v/>
      </c>
      <c r="C1496">
        <f>+IS_Data!A1496</f>
        <v>0</v>
      </c>
      <c r="D1496">
        <f ca="1">SUM(OFFSET(IS_Data!D1496,0,(-2018+'Summary P&amp;L'!$D$6)*12+'Summary P&amp;L'!$D$1-1):OFFSET(IS_Data!D1496,0,(-2018+'Summary P&amp;L'!$D$6)*12+'Summary P&amp;L'!$D$2-1))</f>
        <v>0</v>
      </c>
      <c r="E1496">
        <f ca="1">SUM(OFFSET(IS_Data!D1496,0,(-2018+'Summary P&amp;L'!$D$6-1)*12+'Summary P&amp;L'!$D$1-1):OFFSET(IS_Data!D1496,0,(-2018+'Summary P&amp;L'!$D$6-1)*12+'Summary P&amp;L'!$D$2-1))</f>
        <v>0</v>
      </c>
      <c r="F1496" s="91" t="str">
        <f>IFERROR(IF(VLOOKUP(IS_Data!B1496,'Summary P&amp;L'!$Q$9:$S$15,3,FALSE)="Yes",IS_Data!B1496,"No"),"No")</f>
        <v>No</v>
      </c>
    </row>
    <row r="1497" spans="1:6" x14ac:dyDescent="0.5">
      <c r="A1497">
        <f>+IS_Data!C1497</f>
        <v>0</v>
      </c>
      <c r="B1497" s="91" t="str">
        <f>IF(F1497="No","",IF('Summary P&amp;L'!$F$4="Libs Rollup","Libs Rollup",F1497))</f>
        <v/>
      </c>
      <c r="C1497">
        <f>+IS_Data!A1497</f>
        <v>0</v>
      </c>
      <c r="D1497">
        <f ca="1">SUM(OFFSET(IS_Data!D1497,0,(-2018+'Summary P&amp;L'!$D$6)*12+'Summary P&amp;L'!$D$1-1):OFFSET(IS_Data!D1497,0,(-2018+'Summary P&amp;L'!$D$6)*12+'Summary P&amp;L'!$D$2-1))</f>
        <v>0</v>
      </c>
      <c r="E1497">
        <f ca="1">SUM(OFFSET(IS_Data!D1497,0,(-2018+'Summary P&amp;L'!$D$6-1)*12+'Summary P&amp;L'!$D$1-1):OFFSET(IS_Data!D1497,0,(-2018+'Summary P&amp;L'!$D$6-1)*12+'Summary P&amp;L'!$D$2-1))</f>
        <v>0</v>
      </c>
      <c r="F1497" s="91" t="str">
        <f>IFERROR(IF(VLOOKUP(IS_Data!B1497,'Summary P&amp;L'!$Q$9:$S$15,3,FALSE)="Yes",IS_Data!B1497,"No"),"No")</f>
        <v>No</v>
      </c>
    </row>
    <row r="1498" spans="1:6" x14ac:dyDescent="0.5">
      <c r="A1498">
        <f>+IS_Data!C1498</f>
        <v>0</v>
      </c>
      <c r="B1498" s="91" t="str">
        <f>IF(F1498="No","",IF('Summary P&amp;L'!$F$4="Libs Rollup","Libs Rollup",F1498))</f>
        <v/>
      </c>
      <c r="C1498">
        <f>+IS_Data!A1498</f>
        <v>0</v>
      </c>
      <c r="D1498">
        <f ca="1">SUM(OFFSET(IS_Data!D1498,0,(-2018+'Summary P&amp;L'!$D$6)*12+'Summary P&amp;L'!$D$1-1):OFFSET(IS_Data!D1498,0,(-2018+'Summary P&amp;L'!$D$6)*12+'Summary P&amp;L'!$D$2-1))</f>
        <v>0</v>
      </c>
      <c r="E1498">
        <f ca="1">SUM(OFFSET(IS_Data!D1498,0,(-2018+'Summary P&amp;L'!$D$6-1)*12+'Summary P&amp;L'!$D$1-1):OFFSET(IS_Data!D1498,0,(-2018+'Summary P&amp;L'!$D$6-1)*12+'Summary P&amp;L'!$D$2-1))</f>
        <v>0</v>
      </c>
      <c r="F1498" s="91" t="str">
        <f>IFERROR(IF(VLOOKUP(IS_Data!B1498,'Summary P&amp;L'!$Q$9:$S$15,3,FALSE)="Yes",IS_Data!B1498,"No"),"No")</f>
        <v>No</v>
      </c>
    </row>
    <row r="1499" spans="1:6" x14ac:dyDescent="0.5">
      <c r="A1499">
        <f>+IS_Data!C1499</f>
        <v>0</v>
      </c>
      <c r="B1499" s="91" t="str">
        <f>IF(F1499="No","",IF('Summary P&amp;L'!$F$4="Libs Rollup","Libs Rollup",F1499))</f>
        <v/>
      </c>
      <c r="C1499">
        <f>+IS_Data!A1499</f>
        <v>0</v>
      </c>
      <c r="D1499">
        <f ca="1">SUM(OFFSET(IS_Data!D1499,0,(-2018+'Summary P&amp;L'!$D$6)*12+'Summary P&amp;L'!$D$1-1):OFFSET(IS_Data!D1499,0,(-2018+'Summary P&amp;L'!$D$6)*12+'Summary P&amp;L'!$D$2-1))</f>
        <v>0</v>
      </c>
      <c r="E1499">
        <f ca="1">SUM(OFFSET(IS_Data!D1499,0,(-2018+'Summary P&amp;L'!$D$6-1)*12+'Summary P&amp;L'!$D$1-1):OFFSET(IS_Data!D1499,0,(-2018+'Summary P&amp;L'!$D$6-1)*12+'Summary P&amp;L'!$D$2-1))</f>
        <v>0</v>
      </c>
      <c r="F1499" s="91" t="str">
        <f>IFERROR(IF(VLOOKUP(IS_Data!B1499,'Summary P&amp;L'!$Q$9:$S$15,3,FALSE)="Yes",IS_Data!B1499,"No"),"No")</f>
        <v>No</v>
      </c>
    </row>
    <row r="1500" spans="1:6" x14ac:dyDescent="0.5">
      <c r="A1500">
        <f>+IS_Data!C1500</f>
        <v>0</v>
      </c>
      <c r="B1500" s="91" t="str">
        <f>IF(F1500="No","",IF('Summary P&amp;L'!$F$4="Libs Rollup","Libs Rollup",F1500))</f>
        <v/>
      </c>
      <c r="C1500">
        <f>+IS_Data!A1500</f>
        <v>0</v>
      </c>
      <c r="D1500">
        <f ca="1">SUM(OFFSET(IS_Data!D1500,0,(-2018+'Summary P&amp;L'!$D$6)*12+'Summary P&amp;L'!$D$1-1):OFFSET(IS_Data!D1500,0,(-2018+'Summary P&amp;L'!$D$6)*12+'Summary P&amp;L'!$D$2-1))</f>
        <v>0</v>
      </c>
      <c r="E1500">
        <f ca="1">SUM(OFFSET(IS_Data!D1500,0,(-2018+'Summary P&amp;L'!$D$6-1)*12+'Summary P&amp;L'!$D$1-1):OFFSET(IS_Data!D1500,0,(-2018+'Summary P&amp;L'!$D$6-1)*12+'Summary P&amp;L'!$D$2-1))</f>
        <v>0</v>
      </c>
      <c r="F1500" s="91" t="str">
        <f>IFERROR(IF(VLOOKUP(IS_Data!B1500,'Summary P&amp;L'!$Q$9:$S$15,3,FALSE)="Yes",IS_Data!B1500,"No"),"No")</f>
        <v>No</v>
      </c>
    </row>
    <row r="1501" spans="1:6" x14ac:dyDescent="0.5">
      <c r="A1501">
        <f>+IS_Data!C1501</f>
        <v>0</v>
      </c>
      <c r="B1501" s="91" t="str">
        <f>IF(F1501="No","",IF('Summary P&amp;L'!$F$4="Libs Rollup","Libs Rollup",F1501))</f>
        <v/>
      </c>
      <c r="C1501">
        <f>+IS_Data!A1501</f>
        <v>0</v>
      </c>
      <c r="D1501">
        <f ca="1">SUM(OFFSET(IS_Data!D1501,0,(-2018+'Summary P&amp;L'!$D$6)*12+'Summary P&amp;L'!$D$1-1):OFFSET(IS_Data!D1501,0,(-2018+'Summary P&amp;L'!$D$6)*12+'Summary P&amp;L'!$D$2-1))</f>
        <v>0</v>
      </c>
      <c r="E1501">
        <f ca="1">SUM(OFFSET(IS_Data!D1501,0,(-2018+'Summary P&amp;L'!$D$6-1)*12+'Summary P&amp;L'!$D$1-1):OFFSET(IS_Data!D1501,0,(-2018+'Summary P&amp;L'!$D$6-1)*12+'Summary P&amp;L'!$D$2-1))</f>
        <v>0</v>
      </c>
      <c r="F1501" s="91" t="str">
        <f>IFERROR(IF(VLOOKUP(IS_Data!B1501,'Summary P&amp;L'!$Q$9:$S$15,3,FALSE)="Yes",IS_Data!B1501,"No"),"No")</f>
        <v>No</v>
      </c>
    </row>
    <row r="1502" spans="1:6" x14ac:dyDescent="0.5">
      <c r="A1502">
        <f>+IS_Data!C1502</f>
        <v>0</v>
      </c>
      <c r="B1502" s="91" t="str">
        <f>IF(F1502="No","",IF('Summary P&amp;L'!$F$4="Libs Rollup","Libs Rollup",F1502))</f>
        <v/>
      </c>
      <c r="C1502">
        <f>+IS_Data!A1502</f>
        <v>0</v>
      </c>
      <c r="D1502">
        <f ca="1">SUM(OFFSET(IS_Data!D1502,0,(-2018+'Summary P&amp;L'!$D$6)*12+'Summary P&amp;L'!$D$1-1):OFFSET(IS_Data!D1502,0,(-2018+'Summary P&amp;L'!$D$6)*12+'Summary P&amp;L'!$D$2-1))</f>
        <v>0</v>
      </c>
      <c r="E1502">
        <f ca="1">SUM(OFFSET(IS_Data!D1502,0,(-2018+'Summary P&amp;L'!$D$6-1)*12+'Summary P&amp;L'!$D$1-1):OFFSET(IS_Data!D1502,0,(-2018+'Summary P&amp;L'!$D$6-1)*12+'Summary P&amp;L'!$D$2-1))</f>
        <v>0</v>
      </c>
      <c r="F1502" s="91" t="str">
        <f>IFERROR(IF(VLOOKUP(IS_Data!B1502,'Summary P&amp;L'!$Q$9:$S$15,3,FALSE)="Yes",IS_Data!B1502,"No"),"No")</f>
        <v>No</v>
      </c>
    </row>
    <row r="1503" spans="1:6" x14ac:dyDescent="0.5">
      <c r="A1503">
        <f>+IS_Data!C1503</f>
        <v>0</v>
      </c>
      <c r="B1503" s="91" t="str">
        <f>IF(F1503="No","",IF('Summary P&amp;L'!$F$4="Libs Rollup","Libs Rollup",F1503))</f>
        <v/>
      </c>
      <c r="C1503">
        <f>+IS_Data!A1503</f>
        <v>0</v>
      </c>
      <c r="D1503">
        <f ca="1">SUM(OFFSET(IS_Data!D1503,0,(-2018+'Summary P&amp;L'!$D$6)*12+'Summary P&amp;L'!$D$1-1):OFFSET(IS_Data!D1503,0,(-2018+'Summary P&amp;L'!$D$6)*12+'Summary P&amp;L'!$D$2-1))</f>
        <v>0</v>
      </c>
      <c r="E1503">
        <f ca="1">SUM(OFFSET(IS_Data!D1503,0,(-2018+'Summary P&amp;L'!$D$6-1)*12+'Summary P&amp;L'!$D$1-1):OFFSET(IS_Data!D1503,0,(-2018+'Summary P&amp;L'!$D$6-1)*12+'Summary P&amp;L'!$D$2-1))</f>
        <v>0</v>
      </c>
      <c r="F1503" s="91" t="str">
        <f>IFERROR(IF(VLOOKUP(IS_Data!B1503,'Summary P&amp;L'!$Q$9:$S$15,3,FALSE)="Yes",IS_Data!B1503,"No"),"No")</f>
        <v>No</v>
      </c>
    </row>
    <row r="1504" spans="1:6" x14ac:dyDescent="0.5">
      <c r="A1504">
        <f>+IS_Data!C1504</f>
        <v>0</v>
      </c>
      <c r="B1504" s="91" t="str">
        <f>IF(F1504="No","",IF('Summary P&amp;L'!$F$4="Libs Rollup","Libs Rollup",F1504))</f>
        <v/>
      </c>
      <c r="C1504">
        <f>+IS_Data!A1504</f>
        <v>0</v>
      </c>
      <c r="D1504">
        <f ca="1">SUM(OFFSET(IS_Data!D1504,0,(-2018+'Summary P&amp;L'!$D$6)*12+'Summary P&amp;L'!$D$1-1):OFFSET(IS_Data!D1504,0,(-2018+'Summary P&amp;L'!$D$6)*12+'Summary P&amp;L'!$D$2-1))</f>
        <v>0</v>
      </c>
      <c r="E1504">
        <f ca="1">SUM(OFFSET(IS_Data!D1504,0,(-2018+'Summary P&amp;L'!$D$6-1)*12+'Summary P&amp;L'!$D$1-1):OFFSET(IS_Data!D1504,0,(-2018+'Summary P&amp;L'!$D$6-1)*12+'Summary P&amp;L'!$D$2-1))</f>
        <v>0</v>
      </c>
      <c r="F1504" s="91" t="str">
        <f>IFERROR(IF(VLOOKUP(IS_Data!B1504,'Summary P&amp;L'!$Q$9:$S$15,3,FALSE)="Yes",IS_Data!B1504,"No"),"No")</f>
        <v>No</v>
      </c>
    </row>
    <row r="1505" spans="1:6" x14ac:dyDescent="0.5">
      <c r="A1505">
        <f>+IS_Data!C1505</f>
        <v>0</v>
      </c>
      <c r="B1505" s="91" t="str">
        <f>IF(F1505="No","",IF('Summary P&amp;L'!$F$4="Libs Rollup","Libs Rollup",F1505))</f>
        <v/>
      </c>
      <c r="C1505">
        <f>+IS_Data!A1505</f>
        <v>0</v>
      </c>
      <c r="D1505">
        <f ca="1">SUM(OFFSET(IS_Data!D1505,0,(-2018+'Summary P&amp;L'!$D$6)*12+'Summary P&amp;L'!$D$1-1):OFFSET(IS_Data!D1505,0,(-2018+'Summary P&amp;L'!$D$6)*12+'Summary P&amp;L'!$D$2-1))</f>
        <v>0</v>
      </c>
      <c r="E1505">
        <f ca="1">SUM(OFFSET(IS_Data!D1505,0,(-2018+'Summary P&amp;L'!$D$6-1)*12+'Summary P&amp;L'!$D$1-1):OFFSET(IS_Data!D1505,0,(-2018+'Summary P&amp;L'!$D$6-1)*12+'Summary P&amp;L'!$D$2-1))</f>
        <v>0</v>
      </c>
      <c r="F1505" s="91" t="str">
        <f>IFERROR(IF(VLOOKUP(IS_Data!B1505,'Summary P&amp;L'!$Q$9:$S$15,3,FALSE)="Yes",IS_Data!B1505,"No"),"No")</f>
        <v>No</v>
      </c>
    </row>
    <row r="1506" spans="1:6" x14ac:dyDescent="0.5">
      <c r="A1506">
        <f>+IS_Data!C1506</f>
        <v>0</v>
      </c>
      <c r="B1506" s="91" t="str">
        <f>IF(F1506="No","",IF('Summary P&amp;L'!$F$4="Libs Rollup","Libs Rollup",F1506))</f>
        <v/>
      </c>
      <c r="C1506">
        <f>+IS_Data!A1506</f>
        <v>0</v>
      </c>
      <c r="D1506">
        <f ca="1">SUM(OFFSET(IS_Data!D1506,0,(-2018+'Summary P&amp;L'!$D$6)*12+'Summary P&amp;L'!$D$1-1):OFFSET(IS_Data!D1506,0,(-2018+'Summary P&amp;L'!$D$6)*12+'Summary P&amp;L'!$D$2-1))</f>
        <v>0</v>
      </c>
      <c r="E1506">
        <f ca="1">SUM(OFFSET(IS_Data!D1506,0,(-2018+'Summary P&amp;L'!$D$6-1)*12+'Summary P&amp;L'!$D$1-1):OFFSET(IS_Data!D1506,0,(-2018+'Summary P&amp;L'!$D$6-1)*12+'Summary P&amp;L'!$D$2-1))</f>
        <v>0</v>
      </c>
      <c r="F1506" s="91" t="str">
        <f>IFERROR(IF(VLOOKUP(IS_Data!B1506,'Summary P&amp;L'!$Q$9:$S$15,3,FALSE)="Yes",IS_Data!B1506,"No"),"No")</f>
        <v>No</v>
      </c>
    </row>
    <row r="1507" spans="1:6" x14ac:dyDescent="0.5">
      <c r="A1507">
        <f>+IS_Data!C1507</f>
        <v>0</v>
      </c>
      <c r="B1507" s="91" t="str">
        <f>IF(F1507="No","",IF('Summary P&amp;L'!$F$4="Libs Rollup","Libs Rollup",F1507))</f>
        <v/>
      </c>
      <c r="C1507">
        <f>+IS_Data!A1507</f>
        <v>0</v>
      </c>
      <c r="D1507">
        <f ca="1">SUM(OFFSET(IS_Data!D1507,0,(-2018+'Summary P&amp;L'!$D$6)*12+'Summary P&amp;L'!$D$1-1):OFFSET(IS_Data!D1507,0,(-2018+'Summary P&amp;L'!$D$6)*12+'Summary P&amp;L'!$D$2-1))</f>
        <v>0</v>
      </c>
      <c r="E1507">
        <f ca="1">SUM(OFFSET(IS_Data!D1507,0,(-2018+'Summary P&amp;L'!$D$6-1)*12+'Summary P&amp;L'!$D$1-1):OFFSET(IS_Data!D1507,0,(-2018+'Summary P&amp;L'!$D$6-1)*12+'Summary P&amp;L'!$D$2-1))</f>
        <v>0</v>
      </c>
      <c r="F1507" s="91" t="str">
        <f>IFERROR(IF(VLOOKUP(IS_Data!B1507,'Summary P&amp;L'!$Q$9:$S$15,3,FALSE)="Yes",IS_Data!B1507,"No"),"No")</f>
        <v>No</v>
      </c>
    </row>
    <row r="1508" spans="1:6" x14ac:dyDescent="0.5">
      <c r="A1508">
        <f>+IS_Data!C1508</f>
        <v>0</v>
      </c>
      <c r="B1508" s="91" t="str">
        <f>IF(F1508="No","",IF('Summary P&amp;L'!$F$4="Libs Rollup","Libs Rollup",F1508))</f>
        <v/>
      </c>
      <c r="C1508">
        <f>+IS_Data!A1508</f>
        <v>0</v>
      </c>
      <c r="D1508">
        <f ca="1">SUM(OFFSET(IS_Data!D1508,0,(-2018+'Summary P&amp;L'!$D$6)*12+'Summary P&amp;L'!$D$1-1):OFFSET(IS_Data!D1508,0,(-2018+'Summary P&amp;L'!$D$6)*12+'Summary P&amp;L'!$D$2-1))</f>
        <v>0</v>
      </c>
      <c r="E1508">
        <f ca="1">SUM(OFFSET(IS_Data!D1508,0,(-2018+'Summary P&amp;L'!$D$6-1)*12+'Summary P&amp;L'!$D$1-1):OFFSET(IS_Data!D1508,0,(-2018+'Summary P&amp;L'!$D$6-1)*12+'Summary P&amp;L'!$D$2-1))</f>
        <v>0</v>
      </c>
      <c r="F1508" s="91" t="str">
        <f>IFERROR(IF(VLOOKUP(IS_Data!B1508,'Summary P&amp;L'!$Q$9:$S$15,3,FALSE)="Yes",IS_Data!B1508,"No"),"No")</f>
        <v>No</v>
      </c>
    </row>
    <row r="1509" spans="1:6" x14ac:dyDescent="0.5">
      <c r="A1509">
        <f>+IS_Data!C1509</f>
        <v>0</v>
      </c>
      <c r="B1509" s="91" t="str">
        <f>IF(F1509="No","",IF('Summary P&amp;L'!$F$4="Libs Rollup","Libs Rollup",F1509))</f>
        <v/>
      </c>
      <c r="C1509">
        <f>+IS_Data!A1509</f>
        <v>0</v>
      </c>
      <c r="D1509">
        <f ca="1">SUM(OFFSET(IS_Data!D1509,0,(-2018+'Summary P&amp;L'!$D$6)*12+'Summary P&amp;L'!$D$1-1):OFFSET(IS_Data!D1509,0,(-2018+'Summary P&amp;L'!$D$6)*12+'Summary P&amp;L'!$D$2-1))</f>
        <v>0</v>
      </c>
      <c r="E1509">
        <f ca="1">SUM(OFFSET(IS_Data!D1509,0,(-2018+'Summary P&amp;L'!$D$6-1)*12+'Summary P&amp;L'!$D$1-1):OFFSET(IS_Data!D1509,0,(-2018+'Summary P&amp;L'!$D$6-1)*12+'Summary P&amp;L'!$D$2-1))</f>
        <v>0</v>
      </c>
      <c r="F1509" s="91" t="str">
        <f>IFERROR(IF(VLOOKUP(IS_Data!B1509,'Summary P&amp;L'!$Q$9:$S$15,3,FALSE)="Yes",IS_Data!B1509,"No"),"No")</f>
        <v>No</v>
      </c>
    </row>
    <row r="1510" spans="1:6" x14ac:dyDescent="0.5">
      <c r="A1510">
        <f>+IS_Data!C1510</f>
        <v>0</v>
      </c>
      <c r="B1510" s="91" t="str">
        <f>IF(F1510="No","",IF('Summary P&amp;L'!$F$4="Libs Rollup","Libs Rollup",F1510))</f>
        <v/>
      </c>
      <c r="C1510">
        <f>+IS_Data!A1510</f>
        <v>0</v>
      </c>
      <c r="D1510">
        <f ca="1">SUM(OFFSET(IS_Data!D1510,0,(-2018+'Summary P&amp;L'!$D$6)*12+'Summary P&amp;L'!$D$1-1):OFFSET(IS_Data!D1510,0,(-2018+'Summary P&amp;L'!$D$6)*12+'Summary P&amp;L'!$D$2-1))</f>
        <v>0</v>
      </c>
      <c r="E1510">
        <f ca="1">SUM(OFFSET(IS_Data!D1510,0,(-2018+'Summary P&amp;L'!$D$6-1)*12+'Summary P&amp;L'!$D$1-1):OFFSET(IS_Data!D1510,0,(-2018+'Summary P&amp;L'!$D$6-1)*12+'Summary P&amp;L'!$D$2-1))</f>
        <v>0</v>
      </c>
      <c r="F1510" s="91" t="str">
        <f>IFERROR(IF(VLOOKUP(IS_Data!B1510,'Summary P&amp;L'!$Q$9:$S$15,3,FALSE)="Yes",IS_Data!B1510,"No"),"No")</f>
        <v>No</v>
      </c>
    </row>
    <row r="1511" spans="1:6" x14ac:dyDescent="0.5">
      <c r="A1511">
        <f>+IS_Data!C1511</f>
        <v>0</v>
      </c>
      <c r="B1511" s="91" t="str">
        <f>IF(F1511="No","",IF('Summary P&amp;L'!$F$4="Libs Rollup","Libs Rollup",F1511))</f>
        <v/>
      </c>
      <c r="C1511">
        <f>+IS_Data!A1511</f>
        <v>0</v>
      </c>
      <c r="D1511">
        <f ca="1">SUM(OFFSET(IS_Data!D1511,0,(-2018+'Summary P&amp;L'!$D$6)*12+'Summary P&amp;L'!$D$1-1):OFFSET(IS_Data!D1511,0,(-2018+'Summary P&amp;L'!$D$6)*12+'Summary P&amp;L'!$D$2-1))</f>
        <v>0</v>
      </c>
      <c r="E1511">
        <f ca="1">SUM(OFFSET(IS_Data!D1511,0,(-2018+'Summary P&amp;L'!$D$6-1)*12+'Summary P&amp;L'!$D$1-1):OFFSET(IS_Data!D1511,0,(-2018+'Summary P&amp;L'!$D$6-1)*12+'Summary P&amp;L'!$D$2-1))</f>
        <v>0</v>
      </c>
      <c r="F1511" s="91" t="str">
        <f>IFERROR(IF(VLOOKUP(IS_Data!B1511,'Summary P&amp;L'!$Q$9:$S$15,3,FALSE)="Yes",IS_Data!B1511,"No"),"No")</f>
        <v>No</v>
      </c>
    </row>
    <row r="1512" spans="1:6" x14ac:dyDescent="0.5">
      <c r="A1512">
        <f>+IS_Data!C1512</f>
        <v>0</v>
      </c>
      <c r="B1512" s="91" t="str">
        <f>IF(F1512="No","",IF('Summary P&amp;L'!$F$4="Libs Rollup","Libs Rollup",F1512))</f>
        <v/>
      </c>
      <c r="C1512">
        <f>+IS_Data!A1512</f>
        <v>0</v>
      </c>
      <c r="D1512">
        <f ca="1">SUM(OFFSET(IS_Data!D1512,0,(-2018+'Summary P&amp;L'!$D$6)*12+'Summary P&amp;L'!$D$1-1):OFFSET(IS_Data!D1512,0,(-2018+'Summary P&amp;L'!$D$6)*12+'Summary P&amp;L'!$D$2-1))</f>
        <v>0</v>
      </c>
      <c r="E1512">
        <f ca="1">SUM(OFFSET(IS_Data!D1512,0,(-2018+'Summary P&amp;L'!$D$6-1)*12+'Summary P&amp;L'!$D$1-1):OFFSET(IS_Data!D1512,0,(-2018+'Summary P&amp;L'!$D$6-1)*12+'Summary P&amp;L'!$D$2-1))</f>
        <v>0</v>
      </c>
      <c r="F1512" s="91" t="str">
        <f>IFERROR(IF(VLOOKUP(IS_Data!B1512,'Summary P&amp;L'!$Q$9:$S$15,3,FALSE)="Yes",IS_Data!B1512,"No"),"No")</f>
        <v>No</v>
      </c>
    </row>
    <row r="1513" spans="1:6" x14ac:dyDescent="0.5">
      <c r="A1513">
        <f>+IS_Data!C1513</f>
        <v>0</v>
      </c>
      <c r="B1513" s="91" t="str">
        <f>IF(F1513="No","",IF('Summary P&amp;L'!$F$4="Libs Rollup","Libs Rollup",F1513))</f>
        <v/>
      </c>
      <c r="C1513">
        <f>+IS_Data!A1513</f>
        <v>0</v>
      </c>
      <c r="D1513">
        <f ca="1">SUM(OFFSET(IS_Data!D1513,0,(-2018+'Summary P&amp;L'!$D$6)*12+'Summary P&amp;L'!$D$1-1):OFFSET(IS_Data!D1513,0,(-2018+'Summary P&amp;L'!$D$6)*12+'Summary P&amp;L'!$D$2-1))</f>
        <v>0</v>
      </c>
      <c r="E1513">
        <f ca="1">SUM(OFFSET(IS_Data!D1513,0,(-2018+'Summary P&amp;L'!$D$6-1)*12+'Summary P&amp;L'!$D$1-1):OFFSET(IS_Data!D1513,0,(-2018+'Summary P&amp;L'!$D$6-1)*12+'Summary P&amp;L'!$D$2-1))</f>
        <v>0</v>
      </c>
      <c r="F1513" s="91" t="str">
        <f>IFERROR(IF(VLOOKUP(IS_Data!B1513,'Summary P&amp;L'!$Q$9:$S$15,3,FALSE)="Yes",IS_Data!B1513,"No"),"No")</f>
        <v>No</v>
      </c>
    </row>
    <row r="1514" spans="1:6" x14ac:dyDescent="0.5">
      <c r="A1514">
        <f>+IS_Data!C1514</f>
        <v>0</v>
      </c>
      <c r="B1514" s="91" t="str">
        <f>IF(F1514="No","",IF('Summary P&amp;L'!$F$4="Libs Rollup","Libs Rollup",F1514))</f>
        <v/>
      </c>
      <c r="C1514">
        <f>+IS_Data!A1514</f>
        <v>0</v>
      </c>
      <c r="D1514">
        <f ca="1">SUM(OFFSET(IS_Data!D1514,0,(-2018+'Summary P&amp;L'!$D$6)*12+'Summary P&amp;L'!$D$1-1):OFFSET(IS_Data!D1514,0,(-2018+'Summary P&amp;L'!$D$6)*12+'Summary P&amp;L'!$D$2-1))</f>
        <v>0</v>
      </c>
      <c r="E1514">
        <f ca="1">SUM(OFFSET(IS_Data!D1514,0,(-2018+'Summary P&amp;L'!$D$6-1)*12+'Summary P&amp;L'!$D$1-1):OFFSET(IS_Data!D1514,0,(-2018+'Summary P&amp;L'!$D$6-1)*12+'Summary P&amp;L'!$D$2-1))</f>
        <v>0</v>
      </c>
      <c r="F1514" s="91" t="str">
        <f>IFERROR(IF(VLOOKUP(IS_Data!B1514,'Summary P&amp;L'!$Q$9:$S$15,3,FALSE)="Yes",IS_Data!B1514,"No"),"No")</f>
        <v>No</v>
      </c>
    </row>
    <row r="1515" spans="1:6" x14ac:dyDescent="0.5">
      <c r="A1515">
        <f>+IS_Data!C1515</f>
        <v>0</v>
      </c>
      <c r="B1515" s="91" t="str">
        <f>IF(F1515="No","",IF('Summary P&amp;L'!$F$4="Libs Rollup","Libs Rollup",F1515))</f>
        <v/>
      </c>
      <c r="C1515">
        <f>+IS_Data!A1515</f>
        <v>0</v>
      </c>
      <c r="D1515">
        <f ca="1">SUM(OFFSET(IS_Data!D1515,0,(-2018+'Summary P&amp;L'!$D$6)*12+'Summary P&amp;L'!$D$1-1):OFFSET(IS_Data!D1515,0,(-2018+'Summary P&amp;L'!$D$6)*12+'Summary P&amp;L'!$D$2-1))</f>
        <v>0</v>
      </c>
      <c r="E1515">
        <f ca="1">SUM(OFFSET(IS_Data!D1515,0,(-2018+'Summary P&amp;L'!$D$6-1)*12+'Summary P&amp;L'!$D$1-1):OFFSET(IS_Data!D1515,0,(-2018+'Summary P&amp;L'!$D$6-1)*12+'Summary P&amp;L'!$D$2-1))</f>
        <v>0</v>
      </c>
      <c r="F1515" s="91" t="str">
        <f>IFERROR(IF(VLOOKUP(IS_Data!B1515,'Summary P&amp;L'!$Q$9:$S$15,3,FALSE)="Yes",IS_Data!B1515,"No"),"No")</f>
        <v>No</v>
      </c>
    </row>
    <row r="1516" spans="1:6" x14ac:dyDescent="0.5">
      <c r="A1516">
        <f>+IS_Data!C1516</f>
        <v>0</v>
      </c>
      <c r="B1516" s="91" t="str">
        <f>IF(F1516="No","",IF('Summary P&amp;L'!$F$4="Libs Rollup","Libs Rollup",F1516))</f>
        <v/>
      </c>
      <c r="C1516">
        <f>+IS_Data!A1516</f>
        <v>0</v>
      </c>
      <c r="D1516">
        <f ca="1">SUM(OFFSET(IS_Data!D1516,0,(-2018+'Summary P&amp;L'!$D$6)*12+'Summary P&amp;L'!$D$1-1):OFFSET(IS_Data!D1516,0,(-2018+'Summary P&amp;L'!$D$6)*12+'Summary P&amp;L'!$D$2-1))</f>
        <v>0</v>
      </c>
      <c r="E1516">
        <f ca="1">SUM(OFFSET(IS_Data!D1516,0,(-2018+'Summary P&amp;L'!$D$6-1)*12+'Summary P&amp;L'!$D$1-1):OFFSET(IS_Data!D1516,0,(-2018+'Summary P&amp;L'!$D$6-1)*12+'Summary P&amp;L'!$D$2-1))</f>
        <v>0</v>
      </c>
      <c r="F1516" s="91" t="str">
        <f>IFERROR(IF(VLOOKUP(IS_Data!B1516,'Summary P&amp;L'!$Q$9:$S$15,3,FALSE)="Yes",IS_Data!B1516,"No"),"No")</f>
        <v>No</v>
      </c>
    </row>
    <row r="1517" spans="1:6" x14ac:dyDescent="0.5">
      <c r="A1517">
        <f>+IS_Data!C1517</f>
        <v>0</v>
      </c>
      <c r="B1517" s="91" t="str">
        <f>IF(F1517="No","",IF('Summary P&amp;L'!$F$4="Libs Rollup","Libs Rollup",F1517))</f>
        <v/>
      </c>
      <c r="C1517">
        <f>+IS_Data!A1517</f>
        <v>0</v>
      </c>
      <c r="D1517">
        <f ca="1">SUM(OFFSET(IS_Data!D1517,0,(-2018+'Summary P&amp;L'!$D$6)*12+'Summary P&amp;L'!$D$1-1):OFFSET(IS_Data!D1517,0,(-2018+'Summary P&amp;L'!$D$6)*12+'Summary P&amp;L'!$D$2-1))</f>
        <v>0</v>
      </c>
      <c r="E1517">
        <f ca="1">SUM(OFFSET(IS_Data!D1517,0,(-2018+'Summary P&amp;L'!$D$6-1)*12+'Summary P&amp;L'!$D$1-1):OFFSET(IS_Data!D1517,0,(-2018+'Summary P&amp;L'!$D$6-1)*12+'Summary P&amp;L'!$D$2-1))</f>
        <v>0</v>
      </c>
      <c r="F1517" s="91" t="str">
        <f>IFERROR(IF(VLOOKUP(IS_Data!B1517,'Summary P&amp;L'!$Q$9:$S$15,3,FALSE)="Yes",IS_Data!B1517,"No"),"No")</f>
        <v>No</v>
      </c>
    </row>
    <row r="1518" spans="1:6" x14ac:dyDescent="0.5">
      <c r="A1518">
        <f>+IS_Data!C1518</f>
        <v>0</v>
      </c>
      <c r="B1518" s="91" t="str">
        <f>IF(F1518="No","",IF('Summary P&amp;L'!$F$4="Libs Rollup","Libs Rollup",F1518))</f>
        <v/>
      </c>
      <c r="C1518">
        <f>+IS_Data!A1518</f>
        <v>0</v>
      </c>
      <c r="D1518">
        <f ca="1">SUM(OFFSET(IS_Data!D1518,0,(-2018+'Summary P&amp;L'!$D$6)*12+'Summary P&amp;L'!$D$1-1):OFFSET(IS_Data!D1518,0,(-2018+'Summary P&amp;L'!$D$6)*12+'Summary P&amp;L'!$D$2-1))</f>
        <v>0</v>
      </c>
      <c r="E1518">
        <f ca="1">SUM(OFFSET(IS_Data!D1518,0,(-2018+'Summary P&amp;L'!$D$6-1)*12+'Summary P&amp;L'!$D$1-1):OFFSET(IS_Data!D1518,0,(-2018+'Summary P&amp;L'!$D$6-1)*12+'Summary P&amp;L'!$D$2-1))</f>
        <v>0</v>
      </c>
      <c r="F1518" s="91" t="str">
        <f>IFERROR(IF(VLOOKUP(IS_Data!B1518,'Summary P&amp;L'!$Q$9:$S$15,3,FALSE)="Yes",IS_Data!B1518,"No"),"No")</f>
        <v>No</v>
      </c>
    </row>
    <row r="1519" spans="1:6" x14ac:dyDescent="0.5">
      <c r="A1519">
        <f>+IS_Data!C1519</f>
        <v>0</v>
      </c>
      <c r="B1519" s="91" t="str">
        <f>IF(F1519="No","",IF('Summary P&amp;L'!$F$4="Libs Rollup","Libs Rollup",F1519))</f>
        <v/>
      </c>
      <c r="C1519">
        <f>+IS_Data!A1519</f>
        <v>0</v>
      </c>
      <c r="D1519">
        <f ca="1">SUM(OFFSET(IS_Data!D1519,0,(-2018+'Summary P&amp;L'!$D$6)*12+'Summary P&amp;L'!$D$1-1):OFFSET(IS_Data!D1519,0,(-2018+'Summary P&amp;L'!$D$6)*12+'Summary P&amp;L'!$D$2-1))</f>
        <v>0</v>
      </c>
      <c r="E1519">
        <f ca="1">SUM(OFFSET(IS_Data!D1519,0,(-2018+'Summary P&amp;L'!$D$6-1)*12+'Summary P&amp;L'!$D$1-1):OFFSET(IS_Data!D1519,0,(-2018+'Summary P&amp;L'!$D$6-1)*12+'Summary P&amp;L'!$D$2-1))</f>
        <v>0</v>
      </c>
      <c r="F1519" s="91" t="str">
        <f>IFERROR(IF(VLOOKUP(IS_Data!B1519,'Summary P&amp;L'!$Q$9:$S$15,3,FALSE)="Yes",IS_Data!B1519,"No"),"No")</f>
        <v>No</v>
      </c>
    </row>
    <row r="1520" spans="1:6" x14ac:dyDescent="0.5">
      <c r="A1520">
        <f>+IS_Data!C1520</f>
        <v>0</v>
      </c>
      <c r="B1520" s="91" t="str">
        <f>IF(F1520="No","",IF('Summary P&amp;L'!$F$4="Libs Rollup","Libs Rollup",F1520))</f>
        <v/>
      </c>
      <c r="C1520">
        <f>+IS_Data!A1520</f>
        <v>0</v>
      </c>
      <c r="D1520">
        <f ca="1">SUM(OFFSET(IS_Data!D1520,0,(-2018+'Summary P&amp;L'!$D$6)*12+'Summary P&amp;L'!$D$1-1):OFFSET(IS_Data!D1520,0,(-2018+'Summary P&amp;L'!$D$6)*12+'Summary P&amp;L'!$D$2-1))</f>
        <v>0</v>
      </c>
      <c r="E1520">
        <f ca="1">SUM(OFFSET(IS_Data!D1520,0,(-2018+'Summary P&amp;L'!$D$6-1)*12+'Summary P&amp;L'!$D$1-1):OFFSET(IS_Data!D1520,0,(-2018+'Summary P&amp;L'!$D$6-1)*12+'Summary P&amp;L'!$D$2-1))</f>
        <v>0</v>
      </c>
      <c r="F1520" s="91" t="str">
        <f>IFERROR(IF(VLOOKUP(IS_Data!B1520,'Summary P&amp;L'!$Q$9:$S$15,3,FALSE)="Yes",IS_Data!B1520,"No"),"No")</f>
        <v>No</v>
      </c>
    </row>
    <row r="1521" spans="1:6" x14ac:dyDescent="0.5">
      <c r="A1521">
        <f>+IS_Data!C1521</f>
        <v>0</v>
      </c>
      <c r="B1521" s="91" t="str">
        <f>IF(F1521="No","",IF('Summary P&amp;L'!$F$4="Libs Rollup","Libs Rollup",F1521))</f>
        <v/>
      </c>
      <c r="C1521">
        <f>+IS_Data!A1521</f>
        <v>0</v>
      </c>
      <c r="D1521">
        <f ca="1">SUM(OFFSET(IS_Data!D1521,0,(-2018+'Summary P&amp;L'!$D$6)*12+'Summary P&amp;L'!$D$1-1):OFFSET(IS_Data!D1521,0,(-2018+'Summary P&amp;L'!$D$6)*12+'Summary P&amp;L'!$D$2-1))</f>
        <v>0</v>
      </c>
      <c r="E1521">
        <f ca="1">SUM(OFFSET(IS_Data!D1521,0,(-2018+'Summary P&amp;L'!$D$6-1)*12+'Summary P&amp;L'!$D$1-1):OFFSET(IS_Data!D1521,0,(-2018+'Summary P&amp;L'!$D$6-1)*12+'Summary P&amp;L'!$D$2-1))</f>
        <v>0</v>
      </c>
      <c r="F1521" s="91" t="str">
        <f>IFERROR(IF(VLOOKUP(IS_Data!B1521,'Summary P&amp;L'!$Q$9:$S$15,3,FALSE)="Yes",IS_Data!B1521,"No"),"No")</f>
        <v>No</v>
      </c>
    </row>
    <row r="1522" spans="1:6" x14ac:dyDescent="0.5">
      <c r="A1522">
        <f>+IS_Data!C1522</f>
        <v>0</v>
      </c>
      <c r="B1522" s="91" t="str">
        <f>IF(F1522="No","",IF('Summary P&amp;L'!$F$4="Libs Rollup","Libs Rollup",F1522))</f>
        <v/>
      </c>
      <c r="C1522">
        <f>+IS_Data!A1522</f>
        <v>0</v>
      </c>
      <c r="D1522">
        <f ca="1">SUM(OFFSET(IS_Data!D1522,0,(-2018+'Summary P&amp;L'!$D$6)*12+'Summary P&amp;L'!$D$1-1):OFFSET(IS_Data!D1522,0,(-2018+'Summary P&amp;L'!$D$6)*12+'Summary P&amp;L'!$D$2-1))</f>
        <v>0</v>
      </c>
      <c r="E1522">
        <f ca="1">SUM(OFFSET(IS_Data!D1522,0,(-2018+'Summary P&amp;L'!$D$6-1)*12+'Summary P&amp;L'!$D$1-1):OFFSET(IS_Data!D1522,0,(-2018+'Summary P&amp;L'!$D$6-1)*12+'Summary P&amp;L'!$D$2-1))</f>
        <v>0</v>
      </c>
      <c r="F1522" s="91" t="str">
        <f>IFERROR(IF(VLOOKUP(IS_Data!B1522,'Summary P&amp;L'!$Q$9:$S$15,3,FALSE)="Yes",IS_Data!B1522,"No"),"No")</f>
        <v>No</v>
      </c>
    </row>
    <row r="1523" spans="1:6" x14ac:dyDescent="0.5">
      <c r="A1523">
        <f>+IS_Data!C1523</f>
        <v>0</v>
      </c>
      <c r="B1523" s="91" t="str">
        <f>IF(F1523="No","",IF('Summary P&amp;L'!$F$4="Libs Rollup","Libs Rollup",F1523))</f>
        <v/>
      </c>
      <c r="C1523">
        <f>+IS_Data!A1523</f>
        <v>0</v>
      </c>
      <c r="D1523">
        <f ca="1">SUM(OFFSET(IS_Data!D1523,0,(-2018+'Summary P&amp;L'!$D$6)*12+'Summary P&amp;L'!$D$1-1):OFFSET(IS_Data!D1523,0,(-2018+'Summary P&amp;L'!$D$6)*12+'Summary P&amp;L'!$D$2-1))</f>
        <v>0</v>
      </c>
      <c r="E1523">
        <f ca="1">SUM(OFFSET(IS_Data!D1523,0,(-2018+'Summary P&amp;L'!$D$6-1)*12+'Summary P&amp;L'!$D$1-1):OFFSET(IS_Data!D1523,0,(-2018+'Summary P&amp;L'!$D$6-1)*12+'Summary P&amp;L'!$D$2-1))</f>
        <v>0</v>
      </c>
      <c r="F1523" s="91" t="str">
        <f>IFERROR(IF(VLOOKUP(IS_Data!B1523,'Summary P&amp;L'!$Q$9:$S$15,3,FALSE)="Yes",IS_Data!B1523,"No"),"No")</f>
        <v>No</v>
      </c>
    </row>
    <row r="1524" spans="1:6" x14ac:dyDescent="0.5">
      <c r="A1524">
        <f>+IS_Data!C1524</f>
        <v>0</v>
      </c>
      <c r="B1524" s="91" t="str">
        <f>IF(F1524="No","",IF('Summary P&amp;L'!$F$4="Libs Rollup","Libs Rollup",F1524))</f>
        <v/>
      </c>
      <c r="C1524">
        <f>+IS_Data!A1524</f>
        <v>0</v>
      </c>
      <c r="D1524">
        <f ca="1">SUM(OFFSET(IS_Data!D1524,0,(-2018+'Summary P&amp;L'!$D$6)*12+'Summary P&amp;L'!$D$1-1):OFFSET(IS_Data!D1524,0,(-2018+'Summary P&amp;L'!$D$6)*12+'Summary P&amp;L'!$D$2-1))</f>
        <v>0</v>
      </c>
      <c r="E1524">
        <f ca="1">SUM(OFFSET(IS_Data!D1524,0,(-2018+'Summary P&amp;L'!$D$6-1)*12+'Summary P&amp;L'!$D$1-1):OFFSET(IS_Data!D1524,0,(-2018+'Summary P&amp;L'!$D$6-1)*12+'Summary P&amp;L'!$D$2-1))</f>
        <v>0</v>
      </c>
      <c r="F1524" s="91" t="str">
        <f>IFERROR(IF(VLOOKUP(IS_Data!B1524,'Summary P&amp;L'!$Q$9:$S$15,3,FALSE)="Yes",IS_Data!B1524,"No"),"No")</f>
        <v>No</v>
      </c>
    </row>
    <row r="1525" spans="1:6" x14ac:dyDescent="0.5">
      <c r="A1525">
        <f>+IS_Data!C1525</f>
        <v>0</v>
      </c>
      <c r="B1525" s="91" t="str">
        <f>IF(F1525="No","",IF('Summary P&amp;L'!$F$4="Libs Rollup","Libs Rollup",F1525))</f>
        <v/>
      </c>
      <c r="C1525">
        <f>+IS_Data!A1525</f>
        <v>0</v>
      </c>
      <c r="D1525">
        <f ca="1">SUM(OFFSET(IS_Data!D1525,0,(-2018+'Summary P&amp;L'!$D$6)*12+'Summary P&amp;L'!$D$1-1):OFFSET(IS_Data!D1525,0,(-2018+'Summary P&amp;L'!$D$6)*12+'Summary P&amp;L'!$D$2-1))</f>
        <v>0</v>
      </c>
      <c r="E1525">
        <f ca="1">SUM(OFFSET(IS_Data!D1525,0,(-2018+'Summary P&amp;L'!$D$6-1)*12+'Summary P&amp;L'!$D$1-1):OFFSET(IS_Data!D1525,0,(-2018+'Summary P&amp;L'!$D$6-1)*12+'Summary P&amp;L'!$D$2-1))</f>
        <v>0</v>
      </c>
      <c r="F1525" s="91" t="str">
        <f>IFERROR(IF(VLOOKUP(IS_Data!B1525,'Summary P&amp;L'!$Q$9:$S$15,3,FALSE)="Yes",IS_Data!B1525,"No"),"No")</f>
        <v>No</v>
      </c>
    </row>
    <row r="1526" spans="1:6" x14ac:dyDescent="0.5">
      <c r="A1526">
        <f>+IS_Data!C1526</f>
        <v>0</v>
      </c>
      <c r="B1526" s="91" t="str">
        <f>IF(F1526="No","",IF('Summary P&amp;L'!$F$4="Libs Rollup","Libs Rollup",F1526))</f>
        <v/>
      </c>
      <c r="C1526">
        <f>+IS_Data!A1526</f>
        <v>0</v>
      </c>
      <c r="D1526">
        <f ca="1">SUM(OFFSET(IS_Data!D1526,0,(-2018+'Summary P&amp;L'!$D$6)*12+'Summary P&amp;L'!$D$1-1):OFFSET(IS_Data!D1526,0,(-2018+'Summary P&amp;L'!$D$6)*12+'Summary P&amp;L'!$D$2-1))</f>
        <v>0</v>
      </c>
      <c r="E1526">
        <f ca="1">SUM(OFFSET(IS_Data!D1526,0,(-2018+'Summary P&amp;L'!$D$6-1)*12+'Summary P&amp;L'!$D$1-1):OFFSET(IS_Data!D1526,0,(-2018+'Summary P&amp;L'!$D$6-1)*12+'Summary P&amp;L'!$D$2-1))</f>
        <v>0</v>
      </c>
      <c r="F1526" s="91" t="str">
        <f>IFERROR(IF(VLOOKUP(IS_Data!B1526,'Summary P&amp;L'!$Q$9:$S$15,3,FALSE)="Yes",IS_Data!B1526,"No"),"No")</f>
        <v>No</v>
      </c>
    </row>
    <row r="1527" spans="1:6" x14ac:dyDescent="0.5">
      <c r="A1527">
        <f>+IS_Data!C1527</f>
        <v>0</v>
      </c>
      <c r="B1527" s="91" t="str">
        <f>IF(F1527="No","",IF('Summary P&amp;L'!$F$4="Libs Rollup","Libs Rollup",F1527))</f>
        <v/>
      </c>
      <c r="C1527">
        <f>+IS_Data!A1527</f>
        <v>0</v>
      </c>
      <c r="D1527">
        <f ca="1">SUM(OFFSET(IS_Data!D1527,0,(-2018+'Summary P&amp;L'!$D$6)*12+'Summary P&amp;L'!$D$1-1):OFFSET(IS_Data!D1527,0,(-2018+'Summary P&amp;L'!$D$6)*12+'Summary P&amp;L'!$D$2-1))</f>
        <v>0</v>
      </c>
      <c r="E1527">
        <f ca="1">SUM(OFFSET(IS_Data!D1527,0,(-2018+'Summary P&amp;L'!$D$6-1)*12+'Summary P&amp;L'!$D$1-1):OFFSET(IS_Data!D1527,0,(-2018+'Summary P&amp;L'!$D$6-1)*12+'Summary P&amp;L'!$D$2-1))</f>
        <v>0</v>
      </c>
      <c r="F1527" s="91" t="str">
        <f>IFERROR(IF(VLOOKUP(IS_Data!B1527,'Summary P&amp;L'!$Q$9:$S$15,3,FALSE)="Yes",IS_Data!B1527,"No"),"No")</f>
        <v>No</v>
      </c>
    </row>
    <row r="1528" spans="1:6" x14ac:dyDescent="0.5">
      <c r="A1528">
        <f>+IS_Data!C1528</f>
        <v>0</v>
      </c>
      <c r="B1528" s="91" t="str">
        <f>IF(F1528="No","",IF('Summary P&amp;L'!$F$4="Libs Rollup","Libs Rollup",F1528))</f>
        <v/>
      </c>
      <c r="C1528">
        <f>+IS_Data!A1528</f>
        <v>0</v>
      </c>
      <c r="D1528">
        <f ca="1">SUM(OFFSET(IS_Data!D1528,0,(-2018+'Summary P&amp;L'!$D$6)*12+'Summary P&amp;L'!$D$1-1):OFFSET(IS_Data!D1528,0,(-2018+'Summary P&amp;L'!$D$6)*12+'Summary P&amp;L'!$D$2-1))</f>
        <v>0</v>
      </c>
      <c r="E1528">
        <f ca="1">SUM(OFFSET(IS_Data!D1528,0,(-2018+'Summary P&amp;L'!$D$6-1)*12+'Summary P&amp;L'!$D$1-1):OFFSET(IS_Data!D1528,0,(-2018+'Summary P&amp;L'!$D$6-1)*12+'Summary P&amp;L'!$D$2-1))</f>
        <v>0</v>
      </c>
      <c r="F1528" s="91" t="str">
        <f>IFERROR(IF(VLOOKUP(IS_Data!B1528,'Summary P&amp;L'!$Q$9:$S$15,3,FALSE)="Yes",IS_Data!B1528,"No"),"No")</f>
        <v>No</v>
      </c>
    </row>
    <row r="1529" spans="1:6" x14ac:dyDescent="0.5">
      <c r="A1529">
        <f>+IS_Data!C1529</f>
        <v>0</v>
      </c>
      <c r="B1529" s="91" t="str">
        <f>IF(F1529="No","",IF('Summary P&amp;L'!$F$4="Libs Rollup","Libs Rollup",F1529))</f>
        <v/>
      </c>
      <c r="C1529">
        <f>+IS_Data!A1529</f>
        <v>0</v>
      </c>
      <c r="D1529">
        <f ca="1">SUM(OFFSET(IS_Data!D1529,0,(-2018+'Summary P&amp;L'!$D$6)*12+'Summary P&amp;L'!$D$1-1):OFFSET(IS_Data!D1529,0,(-2018+'Summary P&amp;L'!$D$6)*12+'Summary P&amp;L'!$D$2-1))</f>
        <v>0</v>
      </c>
      <c r="E1529">
        <f ca="1">SUM(OFFSET(IS_Data!D1529,0,(-2018+'Summary P&amp;L'!$D$6-1)*12+'Summary P&amp;L'!$D$1-1):OFFSET(IS_Data!D1529,0,(-2018+'Summary P&amp;L'!$D$6-1)*12+'Summary P&amp;L'!$D$2-1))</f>
        <v>0</v>
      </c>
      <c r="F1529" s="91" t="str">
        <f>IFERROR(IF(VLOOKUP(IS_Data!B1529,'Summary P&amp;L'!$Q$9:$S$15,3,FALSE)="Yes",IS_Data!B1529,"No"),"No")</f>
        <v>No</v>
      </c>
    </row>
    <row r="1530" spans="1:6" x14ac:dyDescent="0.5">
      <c r="A1530">
        <f>+IS_Data!C1530</f>
        <v>0</v>
      </c>
      <c r="B1530" s="91" t="str">
        <f>IF(F1530="No","",IF('Summary P&amp;L'!$F$4="Libs Rollup","Libs Rollup",F1530))</f>
        <v/>
      </c>
      <c r="C1530">
        <f>+IS_Data!A1530</f>
        <v>0</v>
      </c>
      <c r="D1530">
        <f ca="1">SUM(OFFSET(IS_Data!D1530,0,(-2018+'Summary P&amp;L'!$D$6)*12+'Summary P&amp;L'!$D$1-1):OFFSET(IS_Data!D1530,0,(-2018+'Summary P&amp;L'!$D$6)*12+'Summary P&amp;L'!$D$2-1))</f>
        <v>0</v>
      </c>
      <c r="E1530">
        <f ca="1">SUM(OFFSET(IS_Data!D1530,0,(-2018+'Summary P&amp;L'!$D$6-1)*12+'Summary P&amp;L'!$D$1-1):OFFSET(IS_Data!D1530,0,(-2018+'Summary P&amp;L'!$D$6-1)*12+'Summary P&amp;L'!$D$2-1))</f>
        <v>0</v>
      </c>
      <c r="F1530" s="91" t="str">
        <f>IFERROR(IF(VLOOKUP(IS_Data!B1530,'Summary P&amp;L'!$Q$9:$S$15,3,FALSE)="Yes",IS_Data!B1530,"No"),"No")</f>
        <v>No</v>
      </c>
    </row>
    <row r="1531" spans="1:6" x14ac:dyDescent="0.5">
      <c r="A1531">
        <f>+IS_Data!C1531</f>
        <v>0</v>
      </c>
      <c r="B1531" s="91" t="str">
        <f>IF(F1531="No","",IF('Summary P&amp;L'!$F$4="Libs Rollup","Libs Rollup",F1531))</f>
        <v/>
      </c>
      <c r="C1531">
        <f>+IS_Data!A1531</f>
        <v>0</v>
      </c>
      <c r="D1531">
        <f ca="1">SUM(OFFSET(IS_Data!D1531,0,(-2018+'Summary P&amp;L'!$D$6)*12+'Summary P&amp;L'!$D$1-1):OFFSET(IS_Data!D1531,0,(-2018+'Summary P&amp;L'!$D$6)*12+'Summary P&amp;L'!$D$2-1))</f>
        <v>0</v>
      </c>
      <c r="E1531">
        <f ca="1">SUM(OFFSET(IS_Data!D1531,0,(-2018+'Summary P&amp;L'!$D$6-1)*12+'Summary P&amp;L'!$D$1-1):OFFSET(IS_Data!D1531,0,(-2018+'Summary P&amp;L'!$D$6-1)*12+'Summary P&amp;L'!$D$2-1))</f>
        <v>0</v>
      </c>
      <c r="F1531" s="91" t="str">
        <f>IFERROR(IF(VLOOKUP(IS_Data!B1531,'Summary P&amp;L'!$Q$9:$S$15,3,FALSE)="Yes",IS_Data!B1531,"No"),"No")</f>
        <v>No</v>
      </c>
    </row>
    <row r="1532" spans="1:6" x14ac:dyDescent="0.5">
      <c r="A1532">
        <f>+IS_Data!C1532</f>
        <v>0</v>
      </c>
      <c r="B1532" s="91" t="str">
        <f>IF(F1532="No","",IF('Summary P&amp;L'!$F$4="Libs Rollup","Libs Rollup",F1532))</f>
        <v/>
      </c>
      <c r="C1532">
        <f>+IS_Data!A1532</f>
        <v>0</v>
      </c>
      <c r="D1532">
        <f ca="1">SUM(OFFSET(IS_Data!D1532,0,(-2018+'Summary P&amp;L'!$D$6)*12+'Summary P&amp;L'!$D$1-1):OFFSET(IS_Data!D1532,0,(-2018+'Summary P&amp;L'!$D$6)*12+'Summary P&amp;L'!$D$2-1))</f>
        <v>0</v>
      </c>
      <c r="E1532">
        <f ca="1">SUM(OFFSET(IS_Data!D1532,0,(-2018+'Summary P&amp;L'!$D$6-1)*12+'Summary P&amp;L'!$D$1-1):OFFSET(IS_Data!D1532,0,(-2018+'Summary P&amp;L'!$D$6-1)*12+'Summary P&amp;L'!$D$2-1))</f>
        <v>0</v>
      </c>
      <c r="F1532" s="91" t="str">
        <f>IFERROR(IF(VLOOKUP(IS_Data!B1532,'Summary P&amp;L'!$Q$9:$S$15,3,FALSE)="Yes",IS_Data!B1532,"No"),"No")</f>
        <v>No</v>
      </c>
    </row>
    <row r="1533" spans="1:6" x14ac:dyDescent="0.5">
      <c r="A1533">
        <f>+IS_Data!C1533</f>
        <v>0</v>
      </c>
      <c r="B1533" s="91" t="str">
        <f>IF(F1533="No","",IF('Summary P&amp;L'!$F$4="Libs Rollup","Libs Rollup",F1533))</f>
        <v/>
      </c>
      <c r="C1533">
        <f>+IS_Data!A1533</f>
        <v>0</v>
      </c>
      <c r="D1533">
        <f ca="1">SUM(OFFSET(IS_Data!D1533,0,(-2018+'Summary P&amp;L'!$D$6)*12+'Summary P&amp;L'!$D$1-1):OFFSET(IS_Data!D1533,0,(-2018+'Summary P&amp;L'!$D$6)*12+'Summary P&amp;L'!$D$2-1))</f>
        <v>0</v>
      </c>
      <c r="E1533">
        <f ca="1">SUM(OFFSET(IS_Data!D1533,0,(-2018+'Summary P&amp;L'!$D$6-1)*12+'Summary P&amp;L'!$D$1-1):OFFSET(IS_Data!D1533,0,(-2018+'Summary P&amp;L'!$D$6-1)*12+'Summary P&amp;L'!$D$2-1))</f>
        <v>0</v>
      </c>
      <c r="F1533" s="91" t="str">
        <f>IFERROR(IF(VLOOKUP(IS_Data!B1533,'Summary P&amp;L'!$Q$9:$S$15,3,FALSE)="Yes",IS_Data!B1533,"No"),"No")</f>
        <v>No</v>
      </c>
    </row>
    <row r="1534" spans="1:6" x14ac:dyDescent="0.5">
      <c r="A1534">
        <f>+IS_Data!C1534</f>
        <v>0</v>
      </c>
      <c r="B1534" s="91" t="str">
        <f>IF(F1534="No","",IF('Summary P&amp;L'!$F$4="Libs Rollup","Libs Rollup",F1534))</f>
        <v/>
      </c>
      <c r="C1534">
        <f>+IS_Data!A1534</f>
        <v>0</v>
      </c>
      <c r="D1534">
        <f ca="1">SUM(OFFSET(IS_Data!D1534,0,(-2018+'Summary P&amp;L'!$D$6)*12+'Summary P&amp;L'!$D$1-1):OFFSET(IS_Data!D1534,0,(-2018+'Summary P&amp;L'!$D$6)*12+'Summary P&amp;L'!$D$2-1))</f>
        <v>0</v>
      </c>
      <c r="E1534">
        <f ca="1">SUM(OFFSET(IS_Data!D1534,0,(-2018+'Summary P&amp;L'!$D$6-1)*12+'Summary P&amp;L'!$D$1-1):OFFSET(IS_Data!D1534,0,(-2018+'Summary P&amp;L'!$D$6-1)*12+'Summary P&amp;L'!$D$2-1))</f>
        <v>0</v>
      </c>
      <c r="F1534" s="91" t="str">
        <f>IFERROR(IF(VLOOKUP(IS_Data!B1534,'Summary P&amp;L'!$Q$9:$S$15,3,FALSE)="Yes",IS_Data!B1534,"No"),"No")</f>
        <v>No</v>
      </c>
    </row>
    <row r="1535" spans="1:6" x14ac:dyDescent="0.5">
      <c r="A1535">
        <f>+IS_Data!C1535</f>
        <v>0</v>
      </c>
      <c r="B1535" s="91" t="str">
        <f>IF(F1535="No","",IF('Summary P&amp;L'!$F$4="Libs Rollup","Libs Rollup",F1535))</f>
        <v/>
      </c>
      <c r="C1535">
        <f>+IS_Data!A1535</f>
        <v>0</v>
      </c>
      <c r="D1535">
        <f ca="1">SUM(OFFSET(IS_Data!D1535,0,(-2018+'Summary P&amp;L'!$D$6)*12+'Summary P&amp;L'!$D$1-1):OFFSET(IS_Data!D1535,0,(-2018+'Summary P&amp;L'!$D$6)*12+'Summary P&amp;L'!$D$2-1))</f>
        <v>0</v>
      </c>
      <c r="E1535">
        <f ca="1">SUM(OFFSET(IS_Data!D1535,0,(-2018+'Summary P&amp;L'!$D$6-1)*12+'Summary P&amp;L'!$D$1-1):OFFSET(IS_Data!D1535,0,(-2018+'Summary P&amp;L'!$D$6-1)*12+'Summary P&amp;L'!$D$2-1))</f>
        <v>0</v>
      </c>
      <c r="F1535" s="91" t="str">
        <f>IFERROR(IF(VLOOKUP(IS_Data!B1535,'Summary P&amp;L'!$Q$9:$S$15,3,FALSE)="Yes",IS_Data!B1535,"No"),"No")</f>
        <v>No</v>
      </c>
    </row>
    <row r="1536" spans="1:6" x14ac:dyDescent="0.5">
      <c r="A1536">
        <f>+IS_Data!C1536</f>
        <v>0</v>
      </c>
      <c r="B1536" s="91" t="str">
        <f>IF(F1536="No","",IF('Summary P&amp;L'!$F$4="Libs Rollup","Libs Rollup",F1536))</f>
        <v/>
      </c>
      <c r="C1536">
        <f>+IS_Data!A1536</f>
        <v>0</v>
      </c>
      <c r="D1536">
        <f ca="1">SUM(OFFSET(IS_Data!D1536,0,(-2018+'Summary P&amp;L'!$D$6)*12+'Summary P&amp;L'!$D$1-1):OFFSET(IS_Data!D1536,0,(-2018+'Summary P&amp;L'!$D$6)*12+'Summary P&amp;L'!$D$2-1))</f>
        <v>0</v>
      </c>
      <c r="E1536">
        <f ca="1">SUM(OFFSET(IS_Data!D1536,0,(-2018+'Summary P&amp;L'!$D$6-1)*12+'Summary P&amp;L'!$D$1-1):OFFSET(IS_Data!D1536,0,(-2018+'Summary P&amp;L'!$D$6-1)*12+'Summary P&amp;L'!$D$2-1))</f>
        <v>0</v>
      </c>
      <c r="F1536" s="91" t="str">
        <f>IFERROR(IF(VLOOKUP(IS_Data!B1536,'Summary P&amp;L'!$Q$9:$S$15,3,FALSE)="Yes",IS_Data!B1536,"No"),"No")</f>
        <v>No</v>
      </c>
    </row>
    <row r="1537" spans="1:6" x14ac:dyDescent="0.5">
      <c r="A1537">
        <f>+IS_Data!C1537</f>
        <v>0</v>
      </c>
      <c r="B1537" s="91" t="str">
        <f>IF(F1537="No","",IF('Summary P&amp;L'!$F$4="Libs Rollup","Libs Rollup",F1537))</f>
        <v/>
      </c>
      <c r="C1537">
        <f>+IS_Data!A1537</f>
        <v>0</v>
      </c>
      <c r="D1537">
        <f ca="1">SUM(OFFSET(IS_Data!D1537,0,(-2018+'Summary P&amp;L'!$D$6)*12+'Summary P&amp;L'!$D$1-1):OFFSET(IS_Data!D1537,0,(-2018+'Summary P&amp;L'!$D$6)*12+'Summary P&amp;L'!$D$2-1))</f>
        <v>0</v>
      </c>
      <c r="E1537">
        <f ca="1">SUM(OFFSET(IS_Data!D1537,0,(-2018+'Summary P&amp;L'!$D$6-1)*12+'Summary P&amp;L'!$D$1-1):OFFSET(IS_Data!D1537,0,(-2018+'Summary P&amp;L'!$D$6-1)*12+'Summary P&amp;L'!$D$2-1))</f>
        <v>0</v>
      </c>
      <c r="F1537" s="91" t="str">
        <f>IFERROR(IF(VLOOKUP(IS_Data!B1537,'Summary P&amp;L'!$Q$9:$S$15,3,FALSE)="Yes",IS_Data!B1537,"No"),"No")</f>
        <v>No</v>
      </c>
    </row>
    <row r="1538" spans="1:6" x14ac:dyDescent="0.5">
      <c r="A1538">
        <f>+IS_Data!C1538</f>
        <v>0</v>
      </c>
      <c r="B1538" s="91" t="str">
        <f>IF(F1538="No","",IF('Summary P&amp;L'!$F$4="Libs Rollup","Libs Rollup",F1538))</f>
        <v/>
      </c>
      <c r="C1538">
        <f>+IS_Data!A1538</f>
        <v>0</v>
      </c>
      <c r="D1538">
        <f ca="1">SUM(OFFSET(IS_Data!D1538,0,(-2018+'Summary P&amp;L'!$D$6)*12+'Summary P&amp;L'!$D$1-1):OFFSET(IS_Data!D1538,0,(-2018+'Summary P&amp;L'!$D$6)*12+'Summary P&amp;L'!$D$2-1))</f>
        <v>0</v>
      </c>
      <c r="E1538">
        <f ca="1">SUM(OFFSET(IS_Data!D1538,0,(-2018+'Summary P&amp;L'!$D$6-1)*12+'Summary P&amp;L'!$D$1-1):OFFSET(IS_Data!D1538,0,(-2018+'Summary P&amp;L'!$D$6-1)*12+'Summary P&amp;L'!$D$2-1))</f>
        <v>0</v>
      </c>
      <c r="F1538" s="91" t="str">
        <f>IFERROR(IF(VLOOKUP(IS_Data!B1538,'Summary P&amp;L'!$Q$9:$S$15,3,FALSE)="Yes",IS_Data!B1538,"No"),"No")</f>
        <v>No</v>
      </c>
    </row>
    <row r="1539" spans="1:6" x14ac:dyDescent="0.5">
      <c r="A1539">
        <f>+IS_Data!C1539</f>
        <v>0</v>
      </c>
      <c r="B1539" s="91" t="str">
        <f>IF(F1539="No","",IF('Summary P&amp;L'!$F$4="Libs Rollup","Libs Rollup",F1539))</f>
        <v/>
      </c>
      <c r="C1539">
        <f>+IS_Data!A1539</f>
        <v>0</v>
      </c>
      <c r="D1539">
        <f ca="1">SUM(OFFSET(IS_Data!D1539,0,(-2018+'Summary P&amp;L'!$D$6)*12+'Summary P&amp;L'!$D$1-1):OFFSET(IS_Data!D1539,0,(-2018+'Summary P&amp;L'!$D$6)*12+'Summary P&amp;L'!$D$2-1))</f>
        <v>0</v>
      </c>
      <c r="E1539">
        <f ca="1">SUM(OFFSET(IS_Data!D1539,0,(-2018+'Summary P&amp;L'!$D$6-1)*12+'Summary P&amp;L'!$D$1-1):OFFSET(IS_Data!D1539,0,(-2018+'Summary P&amp;L'!$D$6-1)*12+'Summary P&amp;L'!$D$2-1))</f>
        <v>0</v>
      </c>
      <c r="F1539" s="91" t="str">
        <f>IFERROR(IF(VLOOKUP(IS_Data!B1539,'Summary P&amp;L'!$Q$9:$S$15,3,FALSE)="Yes",IS_Data!B1539,"No"),"No")</f>
        <v>No</v>
      </c>
    </row>
    <row r="1540" spans="1:6" x14ac:dyDescent="0.5">
      <c r="A1540">
        <f>+IS_Data!C1540</f>
        <v>0</v>
      </c>
      <c r="B1540" s="91" t="str">
        <f>IF(F1540="No","",IF('Summary P&amp;L'!$F$4="Libs Rollup","Libs Rollup",F1540))</f>
        <v/>
      </c>
      <c r="C1540">
        <f>+IS_Data!A1540</f>
        <v>0</v>
      </c>
      <c r="D1540">
        <f ca="1">SUM(OFFSET(IS_Data!D1540,0,(-2018+'Summary P&amp;L'!$D$6)*12+'Summary P&amp;L'!$D$1-1):OFFSET(IS_Data!D1540,0,(-2018+'Summary P&amp;L'!$D$6)*12+'Summary P&amp;L'!$D$2-1))</f>
        <v>0</v>
      </c>
      <c r="E1540">
        <f ca="1">SUM(OFFSET(IS_Data!D1540,0,(-2018+'Summary P&amp;L'!$D$6-1)*12+'Summary P&amp;L'!$D$1-1):OFFSET(IS_Data!D1540,0,(-2018+'Summary P&amp;L'!$D$6-1)*12+'Summary P&amp;L'!$D$2-1))</f>
        <v>0</v>
      </c>
      <c r="F1540" s="91" t="str">
        <f>IFERROR(IF(VLOOKUP(IS_Data!B1540,'Summary P&amp;L'!$Q$9:$S$15,3,FALSE)="Yes",IS_Data!B1540,"No"),"No")</f>
        <v>No</v>
      </c>
    </row>
    <row r="1541" spans="1:6" x14ac:dyDescent="0.5">
      <c r="A1541">
        <f>+IS_Data!C1541</f>
        <v>0</v>
      </c>
      <c r="B1541" s="91" t="str">
        <f>IF(F1541="No","",IF('Summary P&amp;L'!$F$4="Libs Rollup","Libs Rollup",F1541))</f>
        <v/>
      </c>
      <c r="C1541">
        <f>+IS_Data!A1541</f>
        <v>0</v>
      </c>
      <c r="D1541">
        <f ca="1">SUM(OFFSET(IS_Data!D1541,0,(-2018+'Summary P&amp;L'!$D$6)*12+'Summary P&amp;L'!$D$1-1):OFFSET(IS_Data!D1541,0,(-2018+'Summary P&amp;L'!$D$6)*12+'Summary P&amp;L'!$D$2-1))</f>
        <v>0</v>
      </c>
      <c r="E1541">
        <f ca="1">SUM(OFFSET(IS_Data!D1541,0,(-2018+'Summary P&amp;L'!$D$6-1)*12+'Summary P&amp;L'!$D$1-1):OFFSET(IS_Data!D1541,0,(-2018+'Summary P&amp;L'!$D$6-1)*12+'Summary P&amp;L'!$D$2-1))</f>
        <v>0</v>
      </c>
      <c r="F1541" s="91" t="str">
        <f>IFERROR(IF(VLOOKUP(IS_Data!B1541,'Summary P&amp;L'!$Q$9:$S$15,3,FALSE)="Yes",IS_Data!B1541,"No"),"No")</f>
        <v>No</v>
      </c>
    </row>
    <row r="1542" spans="1:6" x14ac:dyDescent="0.5">
      <c r="A1542">
        <f>+IS_Data!C1542</f>
        <v>0</v>
      </c>
      <c r="B1542" s="91" t="str">
        <f>IF(F1542="No","",IF('Summary P&amp;L'!$F$4="Libs Rollup","Libs Rollup",F1542))</f>
        <v/>
      </c>
      <c r="C1542">
        <f>+IS_Data!A1542</f>
        <v>0</v>
      </c>
      <c r="D1542">
        <f ca="1">SUM(OFFSET(IS_Data!D1542,0,(-2018+'Summary P&amp;L'!$D$6)*12+'Summary P&amp;L'!$D$1-1):OFFSET(IS_Data!D1542,0,(-2018+'Summary P&amp;L'!$D$6)*12+'Summary P&amp;L'!$D$2-1))</f>
        <v>0</v>
      </c>
      <c r="E1542">
        <f ca="1">SUM(OFFSET(IS_Data!D1542,0,(-2018+'Summary P&amp;L'!$D$6-1)*12+'Summary P&amp;L'!$D$1-1):OFFSET(IS_Data!D1542,0,(-2018+'Summary P&amp;L'!$D$6-1)*12+'Summary P&amp;L'!$D$2-1))</f>
        <v>0</v>
      </c>
      <c r="F1542" s="91" t="str">
        <f>IFERROR(IF(VLOOKUP(IS_Data!B1542,'Summary P&amp;L'!$Q$9:$S$15,3,FALSE)="Yes",IS_Data!B1542,"No"),"No")</f>
        <v>No</v>
      </c>
    </row>
    <row r="1543" spans="1:6" x14ac:dyDescent="0.5">
      <c r="A1543">
        <f>+IS_Data!C1543</f>
        <v>0</v>
      </c>
      <c r="B1543" s="91" t="str">
        <f>IF(F1543="No","",IF('Summary P&amp;L'!$F$4="Libs Rollup","Libs Rollup",F1543))</f>
        <v/>
      </c>
      <c r="C1543">
        <f>+IS_Data!A1543</f>
        <v>0</v>
      </c>
      <c r="D1543">
        <f ca="1">SUM(OFFSET(IS_Data!D1543,0,(-2018+'Summary P&amp;L'!$D$6)*12+'Summary P&amp;L'!$D$1-1):OFFSET(IS_Data!D1543,0,(-2018+'Summary P&amp;L'!$D$6)*12+'Summary P&amp;L'!$D$2-1))</f>
        <v>0</v>
      </c>
      <c r="E1543">
        <f ca="1">SUM(OFFSET(IS_Data!D1543,0,(-2018+'Summary P&amp;L'!$D$6-1)*12+'Summary P&amp;L'!$D$1-1):OFFSET(IS_Data!D1543,0,(-2018+'Summary P&amp;L'!$D$6-1)*12+'Summary P&amp;L'!$D$2-1))</f>
        <v>0</v>
      </c>
      <c r="F1543" s="91" t="str">
        <f>IFERROR(IF(VLOOKUP(IS_Data!B1543,'Summary P&amp;L'!$Q$9:$S$15,3,FALSE)="Yes",IS_Data!B1543,"No"),"No")</f>
        <v>No</v>
      </c>
    </row>
    <row r="1544" spans="1:6" x14ac:dyDescent="0.5">
      <c r="A1544">
        <f>+IS_Data!C1544</f>
        <v>0</v>
      </c>
      <c r="B1544" s="91" t="str">
        <f>IF(F1544="No","",IF('Summary P&amp;L'!$F$4="Libs Rollup","Libs Rollup",F1544))</f>
        <v/>
      </c>
      <c r="C1544">
        <f>+IS_Data!A1544</f>
        <v>0</v>
      </c>
      <c r="D1544">
        <f ca="1">SUM(OFFSET(IS_Data!D1544,0,(-2018+'Summary P&amp;L'!$D$6)*12+'Summary P&amp;L'!$D$1-1):OFFSET(IS_Data!D1544,0,(-2018+'Summary P&amp;L'!$D$6)*12+'Summary P&amp;L'!$D$2-1))</f>
        <v>0</v>
      </c>
      <c r="E1544">
        <f ca="1">SUM(OFFSET(IS_Data!D1544,0,(-2018+'Summary P&amp;L'!$D$6-1)*12+'Summary P&amp;L'!$D$1-1):OFFSET(IS_Data!D1544,0,(-2018+'Summary P&amp;L'!$D$6-1)*12+'Summary P&amp;L'!$D$2-1))</f>
        <v>0</v>
      </c>
      <c r="F1544" s="91" t="str">
        <f>IFERROR(IF(VLOOKUP(IS_Data!B1544,'Summary P&amp;L'!$Q$9:$S$15,3,FALSE)="Yes",IS_Data!B1544,"No"),"No")</f>
        <v>No</v>
      </c>
    </row>
    <row r="1545" spans="1:6" x14ac:dyDescent="0.5">
      <c r="A1545">
        <f>+IS_Data!C1545</f>
        <v>0</v>
      </c>
      <c r="B1545" s="91" t="str">
        <f>IF(F1545="No","",IF('Summary P&amp;L'!$F$4="Libs Rollup","Libs Rollup",F1545))</f>
        <v/>
      </c>
      <c r="C1545">
        <f>+IS_Data!A1545</f>
        <v>0</v>
      </c>
      <c r="D1545">
        <f ca="1">SUM(OFFSET(IS_Data!D1545,0,(-2018+'Summary P&amp;L'!$D$6)*12+'Summary P&amp;L'!$D$1-1):OFFSET(IS_Data!D1545,0,(-2018+'Summary P&amp;L'!$D$6)*12+'Summary P&amp;L'!$D$2-1))</f>
        <v>0</v>
      </c>
      <c r="E1545">
        <f ca="1">SUM(OFFSET(IS_Data!D1545,0,(-2018+'Summary P&amp;L'!$D$6-1)*12+'Summary P&amp;L'!$D$1-1):OFFSET(IS_Data!D1545,0,(-2018+'Summary P&amp;L'!$D$6-1)*12+'Summary P&amp;L'!$D$2-1))</f>
        <v>0</v>
      </c>
      <c r="F1545" s="91" t="str">
        <f>IFERROR(IF(VLOOKUP(IS_Data!B1545,'Summary P&amp;L'!$Q$9:$S$15,3,FALSE)="Yes",IS_Data!B1545,"No"),"No")</f>
        <v>No</v>
      </c>
    </row>
    <row r="1546" spans="1:6" x14ac:dyDescent="0.5">
      <c r="A1546">
        <f>+IS_Data!C1546</f>
        <v>0</v>
      </c>
      <c r="B1546" s="91" t="str">
        <f>IF(F1546="No","",IF('Summary P&amp;L'!$F$4="Libs Rollup","Libs Rollup",F1546))</f>
        <v/>
      </c>
      <c r="C1546">
        <f>+IS_Data!A1546</f>
        <v>0</v>
      </c>
      <c r="D1546">
        <f ca="1">SUM(OFFSET(IS_Data!D1546,0,(-2018+'Summary P&amp;L'!$D$6)*12+'Summary P&amp;L'!$D$1-1):OFFSET(IS_Data!D1546,0,(-2018+'Summary P&amp;L'!$D$6)*12+'Summary P&amp;L'!$D$2-1))</f>
        <v>0</v>
      </c>
      <c r="E1546">
        <f ca="1">SUM(OFFSET(IS_Data!D1546,0,(-2018+'Summary P&amp;L'!$D$6-1)*12+'Summary P&amp;L'!$D$1-1):OFFSET(IS_Data!D1546,0,(-2018+'Summary P&amp;L'!$D$6-1)*12+'Summary P&amp;L'!$D$2-1))</f>
        <v>0</v>
      </c>
      <c r="F1546" s="91" t="str">
        <f>IFERROR(IF(VLOOKUP(IS_Data!B1546,'Summary P&amp;L'!$Q$9:$S$15,3,FALSE)="Yes",IS_Data!B1546,"No"),"No")</f>
        <v>No</v>
      </c>
    </row>
    <row r="1547" spans="1:6" x14ac:dyDescent="0.5">
      <c r="A1547">
        <f>+IS_Data!C1547</f>
        <v>0</v>
      </c>
      <c r="B1547" s="91" t="str">
        <f>IF(F1547="No","",IF('Summary P&amp;L'!$F$4="Libs Rollup","Libs Rollup",F1547))</f>
        <v/>
      </c>
      <c r="C1547">
        <f>+IS_Data!A1547</f>
        <v>0</v>
      </c>
      <c r="D1547">
        <f ca="1">SUM(OFFSET(IS_Data!D1547,0,(-2018+'Summary P&amp;L'!$D$6)*12+'Summary P&amp;L'!$D$1-1):OFFSET(IS_Data!D1547,0,(-2018+'Summary P&amp;L'!$D$6)*12+'Summary P&amp;L'!$D$2-1))</f>
        <v>0</v>
      </c>
      <c r="E1547">
        <f ca="1">SUM(OFFSET(IS_Data!D1547,0,(-2018+'Summary P&amp;L'!$D$6-1)*12+'Summary P&amp;L'!$D$1-1):OFFSET(IS_Data!D1547,0,(-2018+'Summary P&amp;L'!$D$6-1)*12+'Summary P&amp;L'!$D$2-1))</f>
        <v>0</v>
      </c>
      <c r="F1547" s="91" t="str">
        <f>IFERROR(IF(VLOOKUP(IS_Data!B1547,'Summary P&amp;L'!$Q$9:$S$15,3,FALSE)="Yes",IS_Data!B1547,"No"),"No")</f>
        <v>No</v>
      </c>
    </row>
    <row r="1548" spans="1:6" x14ac:dyDescent="0.5">
      <c r="A1548">
        <f>+IS_Data!C1548</f>
        <v>0</v>
      </c>
      <c r="B1548" s="91" t="str">
        <f>IF(F1548="No","",IF('Summary P&amp;L'!$F$4="Libs Rollup","Libs Rollup",F1548))</f>
        <v/>
      </c>
      <c r="C1548">
        <f>+IS_Data!A1548</f>
        <v>0</v>
      </c>
      <c r="D1548">
        <f ca="1">SUM(OFFSET(IS_Data!D1548,0,(-2018+'Summary P&amp;L'!$D$6)*12+'Summary P&amp;L'!$D$1-1):OFFSET(IS_Data!D1548,0,(-2018+'Summary P&amp;L'!$D$6)*12+'Summary P&amp;L'!$D$2-1))</f>
        <v>0</v>
      </c>
      <c r="E1548">
        <f ca="1">SUM(OFFSET(IS_Data!D1548,0,(-2018+'Summary P&amp;L'!$D$6-1)*12+'Summary P&amp;L'!$D$1-1):OFFSET(IS_Data!D1548,0,(-2018+'Summary P&amp;L'!$D$6-1)*12+'Summary P&amp;L'!$D$2-1))</f>
        <v>0</v>
      </c>
      <c r="F1548" s="91" t="str">
        <f>IFERROR(IF(VLOOKUP(IS_Data!B1548,'Summary P&amp;L'!$Q$9:$S$15,3,FALSE)="Yes",IS_Data!B1548,"No"),"No")</f>
        <v>No</v>
      </c>
    </row>
    <row r="1549" spans="1:6" x14ac:dyDescent="0.5">
      <c r="A1549">
        <f>+IS_Data!C1549</f>
        <v>0</v>
      </c>
      <c r="B1549" s="91" t="str">
        <f>IF(F1549="No","",IF('Summary P&amp;L'!$F$4="Libs Rollup","Libs Rollup",F1549))</f>
        <v/>
      </c>
      <c r="C1549">
        <f>+IS_Data!A1549</f>
        <v>0</v>
      </c>
      <c r="D1549">
        <f ca="1">SUM(OFFSET(IS_Data!D1549,0,(-2018+'Summary P&amp;L'!$D$6)*12+'Summary P&amp;L'!$D$1-1):OFFSET(IS_Data!D1549,0,(-2018+'Summary P&amp;L'!$D$6)*12+'Summary P&amp;L'!$D$2-1))</f>
        <v>0</v>
      </c>
      <c r="E1549">
        <f ca="1">SUM(OFFSET(IS_Data!D1549,0,(-2018+'Summary P&amp;L'!$D$6-1)*12+'Summary P&amp;L'!$D$1-1):OFFSET(IS_Data!D1549,0,(-2018+'Summary P&amp;L'!$D$6-1)*12+'Summary P&amp;L'!$D$2-1))</f>
        <v>0</v>
      </c>
      <c r="F1549" s="91" t="str">
        <f>IFERROR(IF(VLOOKUP(IS_Data!B1549,'Summary P&amp;L'!$Q$9:$S$15,3,FALSE)="Yes",IS_Data!B1549,"No"),"No")</f>
        <v>No</v>
      </c>
    </row>
    <row r="1550" spans="1:6" x14ac:dyDescent="0.5">
      <c r="A1550">
        <f>+IS_Data!C1550</f>
        <v>0</v>
      </c>
      <c r="B1550" s="91" t="str">
        <f>IF(F1550="No","",IF('Summary P&amp;L'!$F$4="Libs Rollup","Libs Rollup",F1550))</f>
        <v/>
      </c>
      <c r="C1550">
        <f>+IS_Data!A1550</f>
        <v>0</v>
      </c>
      <c r="D1550">
        <f ca="1">SUM(OFFSET(IS_Data!D1550,0,(-2018+'Summary P&amp;L'!$D$6)*12+'Summary P&amp;L'!$D$1-1):OFFSET(IS_Data!D1550,0,(-2018+'Summary P&amp;L'!$D$6)*12+'Summary P&amp;L'!$D$2-1))</f>
        <v>0</v>
      </c>
      <c r="E1550">
        <f ca="1">SUM(OFFSET(IS_Data!D1550,0,(-2018+'Summary P&amp;L'!$D$6-1)*12+'Summary P&amp;L'!$D$1-1):OFFSET(IS_Data!D1550,0,(-2018+'Summary P&amp;L'!$D$6-1)*12+'Summary P&amp;L'!$D$2-1))</f>
        <v>0</v>
      </c>
      <c r="F1550" s="91" t="str">
        <f>IFERROR(IF(VLOOKUP(IS_Data!B1550,'Summary P&amp;L'!$Q$9:$S$15,3,FALSE)="Yes",IS_Data!B1550,"No"),"No")</f>
        <v>No</v>
      </c>
    </row>
    <row r="1551" spans="1:6" x14ac:dyDescent="0.5">
      <c r="A1551">
        <f>+IS_Data!C1551</f>
        <v>0</v>
      </c>
      <c r="B1551" s="91" t="str">
        <f>IF(F1551="No","",IF('Summary P&amp;L'!$F$4="Libs Rollup","Libs Rollup",F1551))</f>
        <v/>
      </c>
      <c r="C1551">
        <f>+IS_Data!A1551</f>
        <v>0</v>
      </c>
      <c r="D1551">
        <f ca="1">SUM(OFFSET(IS_Data!D1551,0,(-2018+'Summary P&amp;L'!$D$6)*12+'Summary P&amp;L'!$D$1-1):OFFSET(IS_Data!D1551,0,(-2018+'Summary P&amp;L'!$D$6)*12+'Summary P&amp;L'!$D$2-1))</f>
        <v>0</v>
      </c>
      <c r="E1551">
        <f ca="1">SUM(OFFSET(IS_Data!D1551,0,(-2018+'Summary P&amp;L'!$D$6-1)*12+'Summary P&amp;L'!$D$1-1):OFFSET(IS_Data!D1551,0,(-2018+'Summary P&amp;L'!$D$6-1)*12+'Summary P&amp;L'!$D$2-1))</f>
        <v>0</v>
      </c>
      <c r="F1551" s="91" t="str">
        <f>IFERROR(IF(VLOOKUP(IS_Data!B1551,'Summary P&amp;L'!$Q$9:$S$15,3,FALSE)="Yes",IS_Data!B1551,"No"),"No")</f>
        <v>No</v>
      </c>
    </row>
    <row r="1552" spans="1:6" x14ac:dyDescent="0.5">
      <c r="A1552">
        <f>+IS_Data!C1552</f>
        <v>0</v>
      </c>
      <c r="B1552" s="91" t="str">
        <f>IF(F1552="No","",IF('Summary P&amp;L'!$F$4="Libs Rollup","Libs Rollup",F1552))</f>
        <v/>
      </c>
      <c r="C1552">
        <f>+IS_Data!A1552</f>
        <v>0</v>
      </c>
      <c r="D1552">
        <f ca="1">SUM(OFFSET(IS_Data!D1552,0,(-2018+'Summary P&amp;L'!$D$6)*12+'Summary P&amp;L'!$D$1-1):OFFSET(IS_Data!D1552,0,(-2018+'Summary P&amp;L'!$D$6)*12+'Summary P&amp;L'!$D$2-1))</f>
        <v>0</v>
      </c>
      <c r="E1552">
        <f ca="1">SUM(OFFSET(IS_Data!D1552,0,(-2018+'Summary P&amp;L'!$D$6-1)*12+'Summary P&amp;L'!$D$1-1):OFFSET(IS_Data!D1552,0,(-2018+'Summary P&amp;L'!$D$6-1)*12+'Summary P&amp;L'!$D$2-1))</f>
        <v>0</v>
      </c>
      <c r="F1552" s="91" t="str">
        <f>IFERROR(IF(VLOOKUP(IS_Data!B1552,'Summary P&amp;L'!$Q$9:$S$15,3,FALSE)="Yes",IS_Data!B1552,"No"),"No")</f>
        <v>No</v>
      </c>
    </row>
    <row r="1553" spans="1:6" x14ac:dyDescent="0.5">
      <c r="A1553">
        <f>+IS_Data!C1553</f>
        <v>0</v>
      </c>
      <c r="B1553" s="91" t="str">
        <f>IF(F1553="No","",IF('Summary P&amp;L'!$F$4="Libs Rollup","Libs Rollup",F1553))</f>
        <v/>
      </c>
      <c r="C1553">
        <f>+IS_Data!A1553</f>
        <v>0</v>
      </c>
      <c r="D1553">
        <f ca="1">SUM(OFFSET(IS_Data!D1553,0,(-2018+'Summary P&amp;L'!$D$6)*12+'Summary P&amp;L'!$D$1-1):OFFSET(IS_Data!D1553,0,(-2018+'Summary P&amp;L'!$D$6)*12+'Summary P&amp;L'!$D$2-1))</f>
        <v>0</v>
      </c>
      <c r="E1553">
        <f ca="1">SUM(OFFSET(IS_Data!D1553,0,(-2018+'Summary P&amp;L'!$D$6-1)*12+'Summary P&amp;L'!$D$1-1):OFFSET(IS_Data!D1553,0,(-2018+'Summary P&amp;L'!$D$6-1)*12+'Summary P&amp;L'!$D$2-1))</f>
        <v>0</v>
      </c>
      <c r="F1553" s="91" t="str">
        <f>IFERROR(IF(VLOOKUP(IS_Data!B1553,'Summary P&amp;L'!$Q$9:$S$15,3,FALSE)="Yes",IS_Data!B1553,"No"),"No")</f>
        <v>No</v>
      </c>
    </row>
    <row r="1554" spans="1:6" x14ac:dyDescent="0.5">
      <c r="A1554">
        <f>+IS_Data!C1554</f>
        <v>0</v>
      </c>
      <c r="B1554" s="91" t="str">
        <f>IF(F1554="No","",IF('Summary P&amp;L'!$F$4="Libs Rollup","Libs Rollup",F1554))</f>
        <v/>
      </c>
      <c r="C1554">
        <f>+IS_Data!A1554</f>
        <v>0</v>
      </c>
      <c r="D1554">
        <f ca="1">SUM(OFFSET(IS_Data!D1554,0,(-2018+'Summary P&amp;L'!$D$6)*12+'Summary P&amp;L'!$D$1-1):OFFSET(IS_Data!D1554,0,(-2018+'Summary P&amp;L'!$D$6)*12+'Summary P&amp;L'!$D$2-1))</f>
        <v>0</v>
      </c>
      <c r="E1554">
        <f ca="1">SUM(OFFSET(IS_Data!D1554,0,(-2018+'Summary P&amp;L'!$D$6-1)*12+'Summary P&amp;L'!$D$1-1):OFFSET(IS_Data!D1554,0,(-2018+'Summary P&amp;L'!$D$6-1)*12+'Summary P&amp;L'!$D$2-1))</f>
        <v>0</v>
      </c>
      <c r="F1554" s="91" t="str">
        <f>IFERROR(IF(VLOOKUP(IS_Data!B1554,'Summary P&amp;L'!$Q$9:$S$15,3,FALSE)="Yes",IS_Data!B1554,"No"),"No")</f>
        <v>No</v>
      </c>
    </row>
    <row r="1555" spans="1:6" x14ac:dyDescent="0.5">
      <c r="A1555">
        <f>+IS_Data!C1555</f>
        <v>0</v>
      </c>
      <c r="B1555" s="91" t="str">
        <f>IF(F1555="No","",IF('Summary P&amp;L'!$F$4="Libs Rollup","Libs Rollup",F1555))</f>
        <v/>
      </c>
      <c r="C1555">
        <f>+IS_Data!A1555</f>
        <v>0</v>
      </c>
      <c r="D1555">
        <f ca="1">SUM(OFFSET(IS_Data!D1555,0,(-2018+'Summary P&amp;L'!$D$6)*12+'Summary P&amp;L'!$D$1-1):OFFSET(IS_Data!D1555,0,(-2018+'Summary P&amp;L'!$D$6)*12+'Summary P&amp;L'!$D$2-1))</f>
        <v>0</v>
      </c>
      <c r="E1555">
        <f ca="1">SUM(OFFSET(IS_Data!D1555,0,(-2018+'Summary P&amp;L'!$D$6-1)*12+'Summary P&amp;L'!$D$1-1):OFFSET(IS_Data!D1555,0,(-2018+'Summary P&amp;L'!$D$6-1)*12+'Summary P&amp;L'!$D$2-1))</f>
        <v>0</v>
      </c>
      <c r="F1555" s="91" t="str">
        <f>IFERROR(IF(VLOOKUP(IS_Data!B1555,'Summary P&amp;L'!$Q$9:$S$15,3,FALSE)="Yes",IS_Data!B1555,"No"),"No")</f>
        <v>No</v>
      </c>
    </row>
    <row r="1556" spans="1:6" x14ac:dyDescent="0.5">
      <c r="A1556">
        <f>+IS_Data!C1556</f>
        <v>0</v>
      </c>
      <c r="B1556" s="91" t="str">
        <f>IF(F1556="No","",IF('Summary P&amp;L'!$F$4="Libs Rollup","Libs Rollup",F1556))</f>
        <v/>
      </c>
      <c r="C1556">
        <f>+IS_Data!A1556</f>
        <v>0</v>
      </c>
      <c r="D1556">
        <f ca="1">SUM(OFFSET(IS_Data!D1556,0,(-2018+'Summary P&amp;L'!$D$6)*12+'Summary P&amp;L'!$D$1-1):OFFSET(IS_Data!D1556,0,(-2018+'Summary P&amp;L'!$D$6)*12+'Summary P&amp;L'!$D$2-1))</f>
        <v>0</v>
      </c>
      <c r="E1556">
        <f ca="1">SUM(OFFSET(IS_Data!D1556,0,(-2018+'Summary P&amp;L'!$D$6-1)*12+'Summary P&amp;L'!$D$1-1):OFFSET(IS_Data!D1556,0,(-2018+'Summary P&amp;L'!$D$6-1)*12+'Summary P&amp;L'!$D$2-1))</f>
        <v>0</v>
      </c>
      <c r="F1556" s="91" t="str">
        <f>IFERROR(IF(VLOOKUP(IS_Data!B1556,'Summary P&amp;L'!$Q$9:$S$15,3,FALSE)="Yes",IS_Data!B1556,"No"),"No")</f>
        <v>No</v>
      </c>
    </row>
    <row r="1557" spans="1:6" x14ac:dyDescent="0.5">
      <c r="A1557">
        <f>+IS_Data!C1557</f>
        <v>0</v>
      </c>
      <c r="B1557" s="91" t="str">
        <f>IF(F1557="No","",IF('Summary P&amp;L'!$F$4="Libs Rollup","Libs Rollup",F1557))</f>
        <v/>
      </c>
      <c r="C1557">
        <f>+IS_Data!A1557</f>
        <v>0</v>
      </c>
      <c r="D1557">
        <f ca="1">SUM(OFFSET(IS_Data!D1557,0,(-2018+'Summary P&amp;L'!$D$6)*12+'Summary P&amp;L'!$D$1-1):OFFSET(IS_Data!D1557,0,(-2018+'Summary P&amp;L'!$D$6)*12+'Summary P&amp;L'!$D$2-1))</f>
        <v>0</v>
      </c>
      <c r="E1557">
        <f ca="1">SUM(OFFSET(IS_Data!D1557,0,(-2018+'Summary P&amp;L'!$D$6-1)*12+'Summary P&amp;L'!$D$1-1):OFFSET(IS_Data!D1557,0,(-2018+'Summary P&amp;L'!$D$6-1)*12+'Summary P&amp;L'!$D$2-1))</f>
        <v>0</v>
      </c>
      <c r="F1557" s="91" t="str">
        <f>IFERROR(IF(VLOOKUP(IS_Data!B1557,'Summary P&amp;L'!$Q$9:$S$15,3,FALSE)="Yes",IS_Data!B1557,"No"),"No")</f>
        <v>No</v>
      </c>
    </row>
    <row r="1558" spans="1:6" x14ac:dyDescent="0.5">
      <c r="A1558">
        <f>+IS_Data!C1558</f>
        <v>0</v>
      </c>
      <c r="B1558" s="91" t="str">
        <f>IF(F1558="No","",IF('Summary P&amp;L'!$F$4="Libs Rollup","Libs Rollup",F1558))</f>
        <v/>
      </c>
      <c r="C1558">
        <f>+IS_Data!A1558</f>
        <v>0</v>
      </c>
      <c r="D1558">
        <f ca="1">SUM(OFFSET(IS_Data!D1558,0,(-2018+'Summary P&amp;L'!$D$6)*12+'Summary P&amp;L'!$D$1-1):OFFSET(IS_Data!D1558,0,(-2018+'Summary P&amp;L'!$D$6)*12+'Summary P&amp;L'!$D$2-1))</f>
        <v>0</v>
      </c>
      <c r="E1558">
        <f ca="1">SUM(OFFSET(IS_Data!D1558,0,(-2018+'Summary P&amp;L'!$D$6-1)*12+'Summary P&amp;L'!$D$1-1):OFFSET(IS_Data!D1558,0,(-2018+'Summary P&amp;L'!$D$6-1)*12+'Summary P&amp;L'!$D$2-1))</f>
        <v>0</v>
      </c>
      <c r="F1558" s="91" t="str">
        <f>IFERROR(IF(VLOOKUP(IS_Data!B1558,'Summary P&amp;L'!$Q$9:$S$15,3,FALSE)="Yes",IS_Data!B1558,"No"),"No")</f>
        <v>No</v>
      </c>
    </row>
    <row r="1559" spans="1:6" x14ac:dyDescent="0.5">
      <c r="A1559">
        <f>+IS_Data!C1559</f>
        <v>0</v>
      </c>
      <c r="B1559" s="91" t="str">
        <f>IF(F1559="No","",IF('Summary P&amp;L'!$F$4="Libs Rollup","Libs Rollup",F1559))</f>
        <v/>
      </c>
      <c r="C1559">
        <f>+IS_Data!A1559</f>
        <v>0</v>
      </c>
      <c r="D1559">
        <f ca="1">SUM(OFFSET(IS_Data!D1559,0,(-2018+'Summary P&amp;L'!$D$6)*12+'Summary P&amp;L'!$D$1-1):OFFSET(IS_Data!D1559,0,(-2018+'Summary P&amp;L'!$D$6)*12+'Summary P&amp;L'!$D$2-1))</f>
        <v>0</v>
      </c>
      <c r="E1559">
        <f ca="1">SUM(OFFSET(IS_Data!D1559,0,(-2018+'Summary P&amp;L'!$D$6-1)*12+'Summary P&amp;L'!$D$1-1):OFFSET(IS_Data!D1559,0,(-2018+'Summary P&amp;L'!$D$6-1)*12+'Summary P&amp;L'!$D$2-1))</f>
        <v>0</v>
      </c>
      <c r="F1559" s="91" t="str">
        <f>IFERROR(IF(VLOOKUP(IS_Data!B1559,'Summary P&amp;L'!$Q$9:$S$15,3,FALSE)="Yes",IS_Data!B1559,"No"),"No")</f>
        <v>No</v>
      </c>
    </row>
    <row r="1560" spans="1:6" x14ac:dyDescent="0.5">
      <c r="A1560">
        <f>+IS_Data!C1560</f>
        <v>0</v>
      </c>
      <c r="B1560" s="91" t="str">
        <f>IF(F1560="No","",IF('Summary P&amp;L'!$F$4="Libs Rollup","Libs Rollup",F1560))</f>
        <v/>
      </c>
      <c r="C1560">
        <f>+IS_Data!A1560</f>
        <v>0</v>
      </c>
      <c r="D1560">
        <f ca="1">SUM(OFFSET(IS_Data!D1560,0,(-2018+'Summary P&amp;L'!$D$6)*12+'Summary P&amp;L'!$D$1-1):OFFSET(IS_Data!D1560,0,(-2018+'Summary P&amp;L'!$D$6)*12+'Summary P&amp;L'!$D$2-1))</f>
        <v>0</v>
      </c>
      <c r="E1560">
        <f ca="1">SUM(OFFSET(IS_Data!D1560,0,(-2018+'Summary P&amp;L'!$D$6-1)*12+'Summary P&amp;L'!$D$1-1):OFFSET(IS_Data!D1560,0,(-2018+'Summary P&amp;L'!$D$6-1)*12+'Summary P&amp;L'!$D$2-1))</f>
        <v>0</v>
      </c>
      <c r="F1560" s="91" t="str">
        <f>IFERROR(IF(VLOOKUP(IS_Data!B1560,'Summary P&amp;L'!$Q$9:$S$15,3,FALSE)="Yes",IS_Data!B1560,"No"),"No")</f>
        <v>No</v>
      </c>
    </row>
    <row r="1561" spans="1:6" x14ac:dyDescent="0.5">
      <c r="A1561">
        <f>+IS_Data!C1561</f>
        <v>0</v>
      </c>
      <c r="B1561" s="91" t="str">
        <f>IF(F1561="No","",IF('Summary P&amp;L'!$F$4="Libs Rollup","Libs Rollup",F1561))</f>
        <v/>
      </c>
      <c r="C1561">
        <f>+IS_Data!A1561</f>
        <v>0</v>
      </c>
      <c r="D1561">
        <f ca="1">SUM(OFFSET(IS_Data!D1561,0,(-2018+'Summary P&amp;L'!$D$6)*12+'Summary P&amp;L'!$D$1-1):OFFSET(IS_Data!D1561,0,(-2018+'Summary P&amp;L'!$D$6)*12+'Summary P&amp;L'!$D$2-1))</f>
        <v>0</v>
      </c>
      <c r="E1561">
        <f ca="1">SUM(OFFSET(IS_Data!D1561,0,(-2018+'Summary P&amp;L'!$D$6-1)*12+'Summary P&amp;L'!$D$1-1):OFFSET(IS_Data!D1561,0,(-2018+'Summary P&amp;L'!$D$6-1)*12+'Summary P&amp;L'!$D$2-1))</f>
        <v>0</v>
      </c>
      <c r="F1561" s="91" t="str">
        <f>IFERROR(IF(VLOOKUP(IS_Data!B1561,'Summary P&amp;L'!$Q$9:$S$15,3,FALSE)="Yes",IS_Data!B1561,"No"),"No")</f>
        <v>No</v>
      </c>
    </row>
    <row r="1562" spans="1:6" x14ac:dyDescent="0.5">
      <c r="A1562">
        <f>+IS_Data!C1562</f>
        <v>0</v>
      </c>
      <c r="B1562" s="91" t="str">
        <f>IF(F1562="No","",IF('Summary P&amp;L'!$F$4="Libs Rollup","Libs Rollup",F1562))</f>
        <v/>
      </c>
      <c r="C1562">
        <f>+IS_Data!A1562</f>
        <v>0</v>
      </c>
      <c r="D1562">
        <f ca="1">SUM(OFFSET(IS_Data!D1562,0,(-2018+'Summary P&amp;L'!$D$6)*12+'Summary P&amp;L'!$D$1-1):OFFSET(IS_Data!D1562,0,(-2018+'Summary P&amp;L'!$D$6)*12+'Summary P&amp;L'!$D$2-1))</f>
        <v>0</v>
      </c>
      <c r="E1562">
        <f ca="1">SUM(OFFSET(IS_Data!D1562,0,(-2018+'Summary P&amp;L'!$D$6-1)*12+'Summary P&amp;L'!$D$1-1):OFFSET(IS_Data!D1562,0,(-2018+'Summary P&amp;L'!$D$6-1)*12+'Summary P&amp;L'!$D$2-1))</f>
        <v>0</v>
      </c>
      <c r="F1562" s="91" t="str">
        <f>IFERROR(IF(VLOOKUP(IS_Data!B1562,'Summary P&amp;L'!$Q$9:$S$15,3,FALSE)="Yes",IS_Data!B1562,"No"),"No")</f>
        <v>No</v>
      </c>
    </row>
    <row r="1563" spans="1:6" x14ac:dyDescent="0.5">
      <c r="A1563">
        <f>+IS_Data!C1563</f>
        <v>0</v>
      </c>
      <c r="B1563" s="91" t="str">
        <f>IF(F1563="No","",IF('Summary P&amp;L'!$F$4="Libs Rollup","Libs Rollup",F1563))</f>
        <v/>
      </c>
      <c r="C1563">
        <f>+IS_Data!A1563</f>
        <v>0</v>
      </c>
      <c r="D1563">
        <f ca="1">SUM(OFFSET(IS_Data!D1563,0,(-2018+'Summary P&amp;L'!$D$6)*12+'Summary P&amp;L'!$D$1-1):OFFSET(IS_Data!D1563,0,(-2018+'Summary P&amp;L'!$D$6)*12+'Summary P&amp;L'!$D$2-1))</f>
        <v>0</v>
      </c>
      <c r="E1563">
        <f ca="1">SUM(OFFSET(IS_Data!D1563,0,(-2018+'Summary P&amp;L'!$D$6-1)*12+'Summary P&amp;L'!$D$1-1):OFFSET(IS_Data!D1563,0,(-2018+'Summary P&amp;L'!$D$6-1)*12+'Summary P&amp;L'!$D$2-1))</f>
        <v>0</v>
      </c>
      <c r="F1563" s="91" t="str">
        <f>IFERROR(IF(VLOOKUP(IS_Data!B1563,'Summary P&amp;L'!$Q$9:$S$15,3,FALSE)="Yes",IS_Data!B1563,"No"),"No")</f>
        <v>No</v>
      </c>
    </row>
    <row r="1564" spans="1:6" x14ac:dyDescent="0.5">
      <c r="A1564">
        <f>+IS_Data!C1564</f>
        <v>0</v>
      </c>
      <c r="B1564" s="91" t="str">
        <f>IF(F1564="No","",IF('Summary P&amp;L'!$F$4="Libs Rollup","Libs Rollup",F1564))</f>
        <v/>
      </c>
      <c r="C1564">
        <f>+IS_Data!A1564</f>
        <v>0</v>
      </c>
      <c r="D1564">
        <f ca="1">SUM(OFFSET(IS_Data!D1564,0,(-2018+'Summary P&amp;L'!$D$6)*12+'Summary P&amp;L'!$D$1-1):OFFSET(IS_Data!D1564,0,(-2018+'Summary P&amp;L'!$D$6)*12+'Summary P&amp;L'!$D$2-1))</f>
        <v>0</v>
      </c>
      <c r="E1564">
        <f ca="1">SUM(OFFSET(IS_Data!D1564,0,(-2018+'Summary P&amp;L'!$D$6-1)*12+'Summary P&amp;L'!$D$1-1):OFFSET(IS_Data!D1564,0,(-2018+'Summary P&amp;L'!$D$6-1)*12+'Summary P&amp;L'!$D$2-1))</f>
        <v>0</v>
      </c>
      <c r="F1564" s="91" t="str">
        <f>IFERROR(IF(VLOOKUP(IS_Data!B1564,'Summary P&amp;L'!$Q$9:$S$15,3,FALSE)="Yes",IS_Data!B1564,"No"),"No")</f>
        <v>No</v>
      </c>
    </row>
    <row r="1565" spans="1:6" x14ac:dyDescent="0.5">
      <c r="A1565">
        <f>+IS_Data!C1565</f>
        <v>0</v>
      </c>
      <c r="B1565" s="91" t="str">
        <f>IF(F1565="No","",IF('Summary P&amp;L'!$F$4="Libs Rollup","Libs Rollup",F1565))</f>
        <v/>
      </c>
      <c r="C1565">
        <f>+IS_Data!A1565</f>
        <v>0</v>
      </c>
      <c r="D1565">
        <f ca="1">SUM(OFFSET(IS_Data!D1565,0,(-2018+'Summary P&amp;L'!$D$6)*12+'Summary P&amp;L'!$D$1-1):OFFSET(IS_Data!D1565,0,(-2018+'Summary P&amp;L'!$D$6)*12+'Summary P&amp;L'!$D$2-1))</f>
        <v>0</v>
      </c>
      <c r="E1565">
        <f ca="1">SUM(OFFSET(IS_Data!D1565,0,(-2018+'Summary P&amp;L'!$D$6-1)*12+'Summary P&amp;L'!$D$1-1):OFFSET(IS_Data!D1565,0,(-2018+'Summary P&amp;L'!$D$6-1)*12+'Summary P&amp;L'!$D$2-1))</f>
        <v>0</v>
      </c>
      <c r="F1565" s="91" t="str">
        <f>IFERROR(IF(VLOOKUP(IS_Data!B1565,'Summary P&amp;L'!$Q$9:$S$15,3,FALSE)="Yes",IS_Data!B1565,"No"),"No")</f>
        <v>No</v>
      </c>
    </row>
    <row r="1566" spans="1:6" x14ac:dyDescent="0.5">
      <c r="A1566">
        <f>+IS_Data!C1566</f>
        <v>0</v>
      </c>
      <c r="B1566" s="91" t="str">
        <f>IF(F1566="No","",IF('Summary P&amp;L'!$F$4="Libs Rollup","Libs Rollup",F1566))</f>
        <v/>
      </c>
      <c r="C1566">
        <f>+IS_Data!A1566</f>
        <v>0</v>
      </c>
      <c r="D1566">
        <f ca="1">SUM(OFFSET(IS_Data!D1566,0,(-2018+'Summary P&amp;L'!$D$6)*12+'Summary P&amp;L'!$D$1-1):OFFSET(IS_Data!D1566,0,(-2018+'Summary P&amp;L'!$D$6)*12+'Summary P&amp;L'!$D$2-1))</f>
        <v>0</v>
      </c>
      <c r="E1566">
        <f ca="1">SUM(OFFSET(IS_Data!D1566,0,(-2018+'Summary P&amp;L'!$D$6-1)*12+'Summary P&amp;L'!$D$1-1):OFFSET(IS_Data!D1566,0,(-2018+'Summary P&amp;L'!$D$6-1)*12+'Summary P&amp;L'!$D$2-1))</f>
        <v>0</v>
      </c>
      <c r="F1566" s="91" t="str">
        <f>IFERROR(IF(VLOOKUP(IS_Data!B1566,'Summary P&amp;L'!$Q$9:$S$15,3,FALSE)="Yes",IS_Data!B1566,"No"),"No")</f>
        <v>No</v>
      </c>
    </row>
    <row r="1567" spans="1:6" x14ac:dyDescent="0.5">
      <c r="A1567">
        <f>+IS_Data!C1567</f>
        <v>0</v>
      </c>
      <c r="B1567" s="91" t="str">
        <f>IF(F1567="No","",IF('Summary P&amp;L'!$F$4="Libs Rollup","Libs Rollup",F1567))</f>
        <v/>
      </c>
      <c r="C1567">
        <f>+IS_Data!A1567</f>
        <v>0</v>
      </c>
      <c r="D1567">
        <f ca="1">SUM(OFFSET(IS_Data!D1567,0,(-2018+'Summary P&amp;L'!$D$6)*12+'Summary P&amp;L'!$D$1-1):OFFSET(IS_Data!D1567,0,(-2018+'Summary P&amp;L'!$D$6)*12+'Summary P&amp;L'!$D$2-1))</f>
        <v>0</v>
      </c>
      <c r="E1567">
        <f ca="1">SUM(OFFSET(IS_Data!D1567,0,(-2018+'Summary P&amp;L'!$D$6-1)*12+'Summary P&amp;L'!$D$1-1):OFFSET(IS_Data!D1567,0,(-2018+'Summary P&amp;L'!$D$6-1)*12+'Summary P&amp;L'!$D$2-1))</f>
        <v>0</v>
      </c>
      <c r="F1567" s="91" t="str">
        <f>IFERROR(IF(VLOOKUP(IS_Data!B1567,'Summary P&amp;L'!$Q$9:$S$15,3,FALSE)="Yes",IS_Data!B1567,"No"),"No")</f>
        <v>No</v>
      </c>
    </row>
    <row r="1568" spans="1:6" x14ac:dyDescent="0.5">
      <c r="A1568">
        <f>+IS_Data!C1568</f>
        <v>0</v>
      </c>
      <c r="B1568" s="91" t="str">
        <f>IF(F1568="No","",IF('Summary P&amp;L'!$F$4="Libs Rollup","Libs Rollup",F1568))</f>
        <v/>
      </c>
      <c r="C1568">
        <f>+IS_Data!A1568</f>
        <v>0</v>
      </c>
      <c r="D1568">
        <f ca="1">SUM(OFFSET(IS_Data!D1568,0,(-2018+'Summary P&amp;L'!$D$6)*12+'Summary P&amp;L'!$D$1-1):OFFSET(IS_Data!D1568,0,(-2018+'Summary P&amp;L'!$D$6)*12+'Summary P&amp;L'!$D$2-1))</f>
        <v>0</v>
      </c>
      <c r="E1568">
        <f ca="1">SUM(OFFSET(IS_Data!D1568,0,(-2018+'Summary P&amp;L'!$D$6-1)*12+'Summary P&amp;L'!$D$1-1):OFFSET(IS_Data!D1568,0,(-2018+'Summary P&amp;L'!$D$6-1)*12+'Summary P&amp;L'!$D$2-1))</f>
        <v>0</v>
      </c>
      <c r="F1568" s="91" t="str">
        <f>IFERROR(IF(VLOOKUP(IS_Data!B1568,'Summary P&amp;L'!$Q$9:$S$15,3,FALSE)="Yes",IS_Data!B1568,"No"),"No")</f>
        <v>No</v>
      </c>
    </row>
    <row r="1569" spans="1:6" x14ac:dyDescent="0.5">
      <c r="A1569">
        <f>+IS_Data!C1569</f>
        <v>0</v>
      </c>
      <c r="B1569" s="91" t="str">
        <f>IF(F1569="No","",IF('Summary P&amp;L'!$F$4="Libs Rollup","Libs Rollup",F1569))</f>
        <v/>
      </c>
      <c r="C1569">
        <f>+IS_Data!A1569</f>
        <v>0</v>
      </c>
      <c r="D1569">
        <f ca="1">SUM(OFFSET(IS_Data!D1569,0,(-2018+'Summary P&amp;L'!$D$6)*12+'Summary P&amp;L'!$D$1-1):OFFSET(IS_Data!D1569,0,(-2018+'Summary P&amp;L'!$D$6)*12+'Summary P&amp;L'!$D$2-1))</f>
        <v>0</v>
      </c>
      <c r="E1569">
        <f ca="1">SUM(OFFSET(IS_Data!D1569,0,(-2018+'Summary P&amp;L'!$D$6-1)*12+'Summary P&amp;L'!$D$1-1):OFFSET(IS_Data!D1569,0,(-2018+'Summary P&amp;L'!$D$6-1)*12+'Summary P&amp;L'!$D$2-1))</f>
        <v>0</v>
      </c>
      <c r="F1569" s="91" t="str">
        <f>IFERROR(IF(VLOOKUP(IS_Data!B1569,'Summary P&amp;L'!$Q$9:$S$15,3,FALSE)="Yes",IS_Data!B1569,"No"),"No")</f>
        <v>No</v>
      </c>
    </row>
    <row r="1570" spans="1:6" x14ac:dyDescent="0.5">
      <c r="A1570">
        <f>+IS_Data!C1570</f>
        <v>0</v>
      </c>
      <c r="B1570" s="91" t="str">
        <f>IF(F1570="No","",IF('Summary P&amp;L'!$F$4="Libs Rollup","Libs Rollup",F1570))</f>
        <v/>
      </c>
      <c r="C1570">
        <f>+IS_Data!A1570</f>
        <v>0</v>
      </c>
      <c r="D1570">
        <f ca="1">SUM(OFFSET(IS_Data!D1570,0,(-2018+'Summary P&amp;L'!$D$6)*12+'Summary P&amp;L'!$D$1-1):OFFSET(IS_Data!D1570,0,(-2018+'Summary P&amp;L'!$D$6)*12+'Summary P&amp;L'!$D$2-1))</f>
        <v>0</v>
      </c>
      <c r="E1570">
        <f ca="1">SUM(OFFSET(IS_Data!D1570,0,(-2018+'Summary P&amp;L'!$D$6-1)*12+'Summary P&amp;L'!$D$1-1):OFFSET(IS_Data!D1570,0,(-2018+'Summary P&amp;L'!$D$6-1)*12+'Summary P&amp;L'!$D$2-1))</f>
        <v>0</v>
      </c>
      <c r="F1570" s="91" t="str">
        <f>IFERROR(IF(VLOOKUP(IS_Data!B1570,'Summary P&amp;L'!$Q$9:$S$15,3,FALSE)="Yes",IS_Data!B1570,"No"),"No")</f>
        <v>No</v>
      </c>
    </row>
    <row r="1571" spans="1:6" x14ac:dyDescent="0.5">
      <c r="A1571">
        <f>+IS_Data!C1571</f>
        <v>0</v>
      </c>
      <c r="B1571" s="91" t="str">
        <f>IF(F1571="No","",IF('Summary P&amp;L'!$F$4="Libs Rollup","Libs Rollup",F1571))</f>
        <v/>
      </c>
      <c r="C1571">
        <f>+IS_Data!A1571</f>
        <v>0</v>
      </c>
      <c r="D1571">
        <f ca="1">SUM(OFFSET(IS_Data!D1571,0,(-2018+'Summary P&amp;L'!$D$6)*12+'Summary P&amp;L'!$D$1-1):OFFSET(IS_Data!D1571,0,(-2018+'Summary P&amp;L'!$D$6)*12+'Summary P&amp;L'!$D$2-1))</f>
        <v>0</v>
      </c>
      <c r="E1571">
        <f ca="1">SUM(OFFSET(IS_Data!D1571,0,(-2018+'Summary P&amp;L'!$D$6-1)*12+'Summary P&amp;L'!$D$1-1):OFFSET(IS_Data!D1571,0,(-2018+'Summary P&amp;L'!$D$6-1)*12+'Summary P&amp;L'!$D$2-1))</f>
        <v>0</v>
      </c>
      <c r="F1571" s="91" t="str">
        <f>IFERROR(IF(VLOOKUP(IS_Data!B1571,'Summary P&amp;L'!$Q$9:$S$15,3,FALSE)="Yes",IS_Data!B1571,"No"),"No")</f>
        <v>No</v>
      </c>
    </row>
    <row r="1572" spans="1:6" x14ac:dyDescent="0.5">
      <c r="A1572">
        <f>+IS_Data!C1572</f>
        <v>0</v>
      </c>
      <c r="B1572" s="91" t="str">
        <f>IF(F1572="No","",IF('Summary P&amp;L'!$F$4="Libs Rollup","Libs Rollup",F1572))</f>
        <v/>
      </c>
      <c r="C1572">
        <f>+IS_Data!A1572</f>
        <v>0</v>
      </c>
      <c r="D1572">
        <f ca="1">SUM(OFFSET(IS_Data!D1572,0,(-2018+'Summary P&amp;L'!$D$6)*12+'Summary P&amp;L'!$D$1-1):OFFSET(IS_Data!D1572,0,(-2018+'Summary P&amp;L'!$D$6)*12+'Summary P&amp;L'!$D$2-1))</f>
        <v>0</v>
      </c>
      <c r="E1572">
        <f ca="1">SUM(OFFSET(IS_Data!D1572,0,(-2018+'Summary P&amp;L'!$D$6-1)*12+'Summary P&amp;L'!$D$1-1):OFFSET(IS_Data!D1572,0,(-2018+'Summary P&amp;L'!$D$6-1)*12+'Summary P&amp;L'!$D$2-1))</f>
        <v>0</v>
      </c>
      <c r="F1572" s="91" t="str">
        <f>IFERROR(IF(VLOOKUP(IS_Data!B1572,'Summary P&amp;L'!$Q$9:$S$15,3,FALSE)="Yes",IS_Data!B1572,"No"),"No")</f>
        <v>No</v>
      </c>
    </row>
    <row r="1573" spans="1:6" x14ac:dyDescent="0.5">
      <c r="A1573">
        <f>+IS_Data!C1573</f>
        <v>0</v>
      </c>
      <c r="B1573" s="91" t="str">
        <f>IF(F1573="No","",IF('Summary P&amp;L'!$F$4="Libs Rollup","Libs Rollup",F1573))</f>
        <v/>
      </c>
      <c r="C1573">
        <f>+IS_Data!A1573</f>
        <v>0</v>
      </c>
      <c r="D1573">
        <f ca="1">SUM(OFFSET(IS_Data!D1573,0,(-2018+'Summary P&amp;L'!$D$6)*12+'Summary P&amp;L'!$D$1-1):OFFSET(IS_Data!D1573,0,(-2018+'Summary P&amp;L'!$D$6)*12+'Summary P&amp;L'!$D$2-1))</f>
        <v>0</v>
      </c>
      <c r="E1573">
        <f ca="1">SUM(OFFSET(IS_Data!D1573,0,(-2018+'Summary P&amp;L'!$D$6-1)*12+'Summary P&amp;L'!$D$1-1):OFFSET(IS_Data!D1573,0,(-2018+'Summary P&amp;L'!$D$6-1)*12+'Summary P&amp;L'!$D$2-1))</f>
        <v>0</v>
      </c>
      <c r="F1573" s="91" t="str">
        <f>IFERROR(IF(VLOOKUP(IS_Data!B1573,'Summary P&amp;L'!$Q$9:$S$15,3,FALSE)="Yes",IS_Data!B1573,"No"),"No")</f>
        <v>No</v>
      </c>
    </row>
    <row r="1574" spans="1:6" x14ac:dyDescent="0.5">
      <c r="A1574">
        <f>+IS_Data!C1574</f>
        <v>0</v>
      </c>
      <c r="B1574" s="91" t="str">
        <f>IF(F1574="No","",IF('Summary P&amp;L'!$F$4="Libs Rollup","Libs Rollup",F1574))</f>
        <v/>
      </c>
      <c r="C1574">
        <f>+IS_Data!A1574</f>
        <v>0</v>
      </c>
      <c r="D1574">
        <f ca="1">SUM(OFFSET(IS_Data!D1574,0,(-2018+'Summary P&amp;L'!$D$6)*12+'Summary P&amp;L'!$D$1-1):OFFSET(IS_Data!D1574,0,(-2018+'Summary P&amp;L'!$D$6)*12+'Summary P&amp;L'!$D$2-1))</f>
        <v>0</v>
      </c>
      <c r="E1574">
        <f ca="1">SUM(OFFSET(IS_Data!D1574,0,(-2018+'Summary P&amp;L'!$D$6-1)*12+'Summary P&amp;L'!$D$1-1):OFFSET(IS_Data!D1574,0,(-2018+'Summary P&amp;L'!$D$6-1)*12+'Summary P&amp;L'!$D$2-1))</f>
        <v>0</v>
      </c>
      <c r="F1574" s="91" t="str">
        <f>IFERROR(IF(VLOOKUP(IS_Data!B1574,'Summary P&amp;L'!$Q$9:$S$15,3,FALSE)="Yes",IS_Data!B1574,"No"),"No")</f>
        <v>No</v>
      </c>
    </row>
    <row r="1575" spans="1:6" x14ac:dyDescent="0.5">
      <c r="A1575">
        <f>+IS_Data!C1575</f>
        <v>0</v>
      </c>
      <c r="B1575" s="91" t="str">
        <f>IF(F1575="No","",IF('Summary P&amp;L'!$F$4="Libs Rollup","Libs Rollup",F1575))</f>
        <v/>
      </c>
      <c r="C1575">
        <f>+IS_Data!A1575</f>
        <v>0</v>
      </c>
      <c r="D1575">
        <f ca="1">SUM(OFFSET(IS_Data!D1575,0,(-2018+'Summary P&amp;L'!$D$6)*12+'Summary P&amp;L'!$D$1-1):OFFSET(IS_Data!D1575,0,(-2018+'Summary P&amp;L'!$D$6)*12+'Summary P&amp;L'!$D$2-1))</f>
        <v>0</v>
      </c>
      <c r="E1575">
        <f ca="1">SUM(OFFSET(IS_Data!D1575,0,(-2018+'Summary P&amp;L'!$D$6-1)*12+'Summary P&amp;L'!$D$1-1):OFFSET(IS_Data!D1575,0,(-2018+'Summary P&amp;L'!$D$6-1)*12+'Summary P&amp;L'!$D$2-1))</f>
        <v>0</v>
      </c>
      <c r="F1575" s="91" t="str">
        <f>IFERROR(IF(VLOOKUP(IS_Data!B1575,'Summary P&amp;L'!$Q$9:$S$15,3,FALSE)="Yes",IS_Data!B1575,"No"),"No")</f>
        <v>No</v>
      </c>
    </row>
    <row r="1576" spans="1:6" x14ac:dyDescent="0.5">
      <c r="A1576">
        <f>+IS_Data!C1576</f>
        <v>0</v>
      </c>
      <c r="B1576" s="91" t="str">
        <f>IF(F1576="No","",IF('Summary P&amp;L'!$F$4="Libs Rollup","Libs Rollup",F1576))</f>
        <v/>
      </c>
      <c r="C1576">
        <f>+IS_Data!A1576</f>
        <v>0</v>
      </c>
      <c r="D1576">
        <f ca="1">SUM(OFFSET(IS_Data!D1576,0,(-2018+'Summary P&amp;L'!$D$6)*12+'Summary P&amp;L'!$D$1-1):OFFSET(IS_Data!D1576,0,(-2018+'Summary P&amp;L'!$D$6)*12+'Summary P&amp;L'!$D$2-1))</f>
        <v>0</v>
      </c>
      <c r="E1576">
        <f ca="1">SUM(OFFSET(IS_Data!D1576,0,(-2018+'Summary P&amp;L'!$D$6-1)*12+'Summary P&amp;L'!$D$1-1):OFFSET(IS_Data!D1576,0,(-2018+'Summary P&amp;L'!$D$6-1)*12+'Summary P&amp;L'!$D$2-1))</f>
        <v>0</v>
      </c>
      <c r="F1576" s="91" t="str">
        <f>IFERROR(IF(VLOOKUP(IS_Data!B1576,'Summary P&amp;L'!$Q$9:$S$15,3,FALSE)="Yes",IS_Data!B1576,"No"),"No")</f>
        <v>No</v>
      </c>
    </row>
    <row r="1577" spans="1:6" x14ac:dyDescent="0.5">
      <c r="A1577">
        <f>+IS_Data!C1577</f>
        <v>0</v>
      </c>
      <c r="B1577" s="91" t="str">
        <f>IF(F1577="No","",IF('Summary P&amp;L'!$F$4="Libs Rollup","Libs Rollup",F1577))</f>
        <v/>
      </c>
      <c r="C1577">
        <f>+IS_Data!A1577</f>
        <v>0</v>
      </c>
      <c r="D1577">
        <f ca="1">SUM(OFFSET(IS_Data!D1577,0,(-2018+'Summary P&amp;L'!$D$6)*12+'Summary P&amp;L'!$D$1-1):OFFSET(IS_Data!D1577,0,(-2018+'Summary P&amp;L'!$D$6)*12+'Summary P&amp;L'!$D$2-1))</f>
        <v>0</v>
      </c>
      <c r="E1577">
        <f ca="1">SUM(OFFSET(IS_Data!D1577,0,(-2018+'Summary P&amp;L'!$D$6-1)*12+'Summary P&amp;L'!$D$1-1):OFFSET(IS_Data!D1577,0,(-2018+'Summary P&amp;L'!$D$6-1)*12+'Summary P&amp;L'!$D$2-1))</f>
        <v>0</v>
      </c>
      <c r="F1577" s="91" t="str">
        <f>IFERROR(IF(VLOOKUP(IS_Data!B1577,'Summary P&amp;L'!$Q$9:$S$15,3,FALSE)="Yes",IS_Data!B1577,"No"),"No")</f>
        <v>No</v>
      </c>
    </row>
    <row r="1578" spans="1:6" x14ac:dyDescent="0.5">
      <c r="A1578">
        <f>+IS_Data!C1578</f>
        <v>0</v>
      </c>
      <c r="B1578" s="91" t="str">
        <f>IF(F1578="No","",IF('Summary P&amp;L'!$F$4="Libs Rollup","Libs Rollup",F1578))</f>
        <v/>
      </c>
      <c r="C1578">
        <f>+IS_Data!A1578</f>
        <v>0</v>
      </c>
      <c r="D1578">
        <f ca="1">SUM(OFFSET(IS_Data!D1578,0,(-2018+'Summary P&amp;L'!$D$6)*12+'Summary P&amp;L'!$D$1-1):OFFSET(IS_Data!D1578,0,(-2018+'Summary P&amp;L'!$D$6)*12+'Summary P&amp;L'!$D$2-1))</f>
        <v>0</v>
      </c>
      <c r="E1578">
        <f ca="1">SUM(OFFSET(IS_Data!D1578,0,(-2018+'Summary P&amp;L'!$D$6-1)*12+'Summary P&amp;L'!$D$1-1):OFFSET(IS_Data!D1578,0,(-2018+'Summary P&amp;L'!$D$6-1)*12+'Summary P&amp;L'!$D$2-1))</f>
        <v>0</v>
      </c>
      <c r="F1578" s="91" t="str">
        <f>IFERROR(IF(VLOOKUP(IS_Data!B1578,'Summary P&amp;L'!$Q$9:$S$15,3,FALSE)="Yes",IS_Data!B1578,"No"),"No")</f>
        <v>No</v>
      </c>
    </row>
    <row r="1579" spans="1:6" x14ac:dyDescent="0.5">
      <c r="A1579">
        <f>+IS_Data!C1579</f>
        <v>0</v>
      </c>
      <c r="B1579" s="91" t="str">
        <f>IF(F1579="No","",IF('Summary P&amp;L'!$F$4="Libs Rollup","Libs Rollup",F1579))</f>
        <v/>
      </c>
      <c r="C1579">
        <f>+IS_Data!A1579</f>
        <v>0</v>
      </c>
      <c r="D1579">
        <f ca="1">SUM(OFFSET(IS_Data!D1579,0,(-2018+'Summary P&amp;L'!$D$6)*12+'Summary P&amp;L'!$D$1-1):OFFSET(IS_Data!D1579,0,(-2018+'Summary P&amp;L'!$D$6)*12+'Summary P&amp;L'!$D$2-1))</f>
        <v>0</v>
      </c>
      <c r="E1579">
        <f ca="1">SUM(OFFSET(IS_Data!D1579,0,(-2018+'Summary P&amp;L'!$D$6-1)*12+'Summary P&amp;L'!$D$1-1):OFFSET(IS_Data!D1579,0,(-2018+'Summary P&amp;L'!$D$6-1)*12+'Summary P&amp;L'!$D$2-1))</f>
        <v>0</v>
      </c>
      <c r="F1579" s="91" t="str">
        <f>IFERROR(IF(VLOOKUP(IS_Data!B1579,'Summary P&amp;L'!$Q$9:$S$15,3,FALSE)="Yes",IS_Data!B1579,"No"),"No")</f>
        <v>No</v>
      </c>
    </row>
    <row r="1580" spans="1:6" x14ac:dyDescent="0.5">
      <c r="A1580">
        <f>+IS_Data!C1580</f>
        <v>0</v>
      </c>
      <c r="B1580" s="91" t="str">
        <f>IF(F1580="No","",IF('Summary P&amp;L'!$F$4="Libs Rollup","Libs Rollup",F1580))</f>
        <v/>
      </c>
      <c r="C1580">
        <f>+IS_Data!A1580</f>
        <v>0</v>
      </c>
      <c r="D1580">
        <f ca="1">SUM(OFFSET(IS_Data!D1580,0,(-2018+'Summary P&amp;L'!$D$6)*12+'Summary P&amp;L'!$D$1-1):OFFSET(IS_Data!D1580,0,(-2018+'Summary P&amp;L'!$D$6)*12+'Summary P&amp;L'!$D$2-1))</f>
        <v>0</v>
      </c>
      <c r="E1580">
        <f ca="1">SUM(OFFSET(IS_Data!D1580,0,(-2018+'Summary P&amp;L'!$D$6-1)*12+'Summary P&amp;L'!$D$1-1):OFFSET(IS_Data!D1580,0,(-2018+'Summary P&amp;L'!$D$6-1)*12+'Summary P&amp;L'!$D$2-1))</f>
        <v>0</v>
      </c>
      <c r="F1580" s="91" t="str">
        <f>IFERROR(IF(VLOOKUP(IS_Data!B1580,'Summary P&amp;L'!$Q$9:$S$15,3,FALSE)="Yes",IS_Data!B1580,"No"),"No")</f>
        <v>No</v>
      </c>
    </row>
    <row r="1581" spans="1:6" x14ac:dyDescent="0.5">
      <c r="A1581">
        <f>+IS_Data!C1581</f>
        <v>0</v>
      </c>
      <c r="B1581" s="91" t="str">
        <f>IF(F1581="No","",IF('Summary P&amp;L'!$F$4="Libs Rollup","Libs Rollup",F1581))</f>
        <v/>
      </c>
      <c r="C1581">
        <f>+IS_Data!A1581</f>
        <v>0</v>
      </c>
      <c r="D1581">
        <f ca="1">SUM(OFFSET(IS_Data!D1581,0,(-2018+'Summary P&amp;L'!$D$6)*12+'Summary P&amp;L'!$D$1-1):OFFSET(IS_Data!D1581,0,(-2018+'Summary P&amp;L'!$D$6)*12+'Summary P&amp;L'!$D$2-1))</f>
        <v>0</v>
      </c>
      <c r="E1581">
        <f ca="1">SUM(OFFSET(IS_Data!D1581,0,(-2018+'Summary P&amp;L'!$D$6-1)*12+'Summary P&amp;L'!$D$1-1):OFFSET(IS_Data!D1581,0,(-2018+'Summary P&amp;L'!$D$6-1)*12+'Summary P&amp;L'!$D$2-1))</f>
        <v>0</v>
      </c>
      <c r="F1581" s="91" t="str">
        <f>IFERROR(IF(VLOOKUP(IS_Data!B1581,'Summary P&amp;L'!$Q$9:$S$15,3,FALSE)="Yes",IS_Data!B1581,"No"),"No")</f>
        <v>No</v>
      </c>
    </row>
    <row r="1582" spans="1:6" x14ac:dyDescent="0.5">
      <c r="A1582">
        <f>+IS_Data!C1582</f>
        <v>0</v>
      </c>
      <c r="B1582" s="91" t="str">
        <f>IF(F1582="No","",IF('Summary P&amp;L'!$F$4="Libs Rollup","Libs Rollup",F1582))</f>
        <v/>
      </c>
      <c r="C1582">
        <f>+IS_Data!A1582</f>
        <v>0</v>
      </c>
      <c r="D1582">
        <f ca="1">SUM(OFFSET(IS_Data!D1582,0,(-2018+'Summary P&amp;L'!$D$6)*12+'Summary P&amp;L'!$D$1-1):OFFSET(IS_Data!D1582,0,(-2018+'Summary P&amp;L'!$D$6)*12+'Summary P&amp;L'!$D$2-1))</f>
        <v>0</v>
      </c>
      <c r="E1582">
        <f ca="1">SUM(OFFSET(IS_Data!D1582,0,(-2018+'Summary P&amp;L'!$D$6-1)*12+'Summary P&amp;L'!$D$1-1):OFFSET(IS_Data!D1582,0,(-2018+'Summary P&amp;L'!$D$6-1)*12+'Summary P&amp;L'!$D$2-1))</f>
        <v>0</v>
      </c>
      <c r="F1582" s="91" t="str">
        <f>IFERROR(IF(VLOOKUP(IS_Data!B1582,'Summary P&amp;L'!$Q$9:$S$15,3,FALSE)="Yes",IS_Data!B1582,"No"),"No")</f>
        <v>No</v>
      </c>
    </row>
    <row r="1583" spans="1:6" x14ac:dyDescent="0.5">
      <c r="A1583">
        <f>+IS_Data!C1583</f>
        <v>0</v>
      </c>
      <c r="B1583" s="91" t="str">
        <f>IF(F1583="No","",IF('Summary P&amp;L'!$F$4="Libs Rollup","Libs Rollup",F1583))</f>
        <v/>
      </c>
      <c r="C1583">
        <f>+IS_Data!A1583</f>
        <v>0</v>
      </c>
      <c r="D1583">
        <f ca="1">SUM(OFFSET(IS_Data!D1583,0,(-2018+'Summary P&amp;L'!$D$6)*12+'Summary P&amp;L'!$D$1-1):OFFSET(IS_Data!D1583,0,(-2018+'Summary P&amp;L'!$D$6)*12+'Summary P&amp;L'!$D$2-1))</f>
        <v>0</v>
      </c>
      <c r="E1583">
        <f ca="1">SUM(OFFSET(IS_Data!D1583,0,(-2018+'Summary P&amp;L'!$D$6-1)*12+'Summary P&amp;L'!$D$1-1):OFFSET(IS_Data!D1583,0,(-2018+'Summary P&amp;L'!$D$6-1)*12+'Summary P&amp;L'!$D$2-1))</f>
        <v>0</v>
      </c>
      <c r="F1583" s="91" t="str">
        <f>IFERROR(IF(VLOOKUP(IS_Data!B1583,'Summary P&amp;L'!$Q$9:$S$15,3,FALSE)="Yes",IS_Data!B1583,"No"),"No")</f>
        <v>No</v>
      </c>
    </row>
    <row r="1584" spans="1:6" x14ac:dyDescent="0.5">
      <c r="A1584">
        <f>+IS_Data!C1584</f>
        <v>0</v>
      </c>
      <c r="B1584" s="91" t="str">
        <f>IF(F1584="No","",IF('Summary P&amp;L'!$F$4="Libs Rollup","Libs Rollup",F1584))</f>
        <v/>
      </c>
      <c r="C1584">
        <f>+IS_Data!A1584</f>
        <v>0</v>
      </c>
      <c r="D1584">
        <f ca="1">SUM(OFFSET(IS_Data!D1584,0,(-2018+'Summary P&amp;L'!$D$6)*12+'Summary P&amp;L'!$D$1-1):OFFSET(IS_Data!D1584,0,(-2018+'Summary P&amp;L'!$D$6)*12+'Summary P&amp;L'!$D$2-1))</f>
        <v>0</v>
      </c>
      <c r="E1584">
        <f ca="1">SUM(OFFSET(IS_Data!D1584,0,(-2018+'Summary P&amp;L'!$D$6-1)*12+'Summary P&amp;L'!$D$1-1):OFFSET(IS_Data!D1584,0,(-2018+'Summary P&amp;L'!$D$6-1)*12+'Summary P&amp;L'!$D$2-1))</f>
        <v>0</v>
      </c>
      <c r="F1584" s="91" t="str">
        <f>IFERROR(IF(VLOOKUP(IS_Data!B1584,'Summary P&amp;L'!$Q$9:$S$15,3,FALSE)="Yes",IS_Data!B1584,"No"),"No")</f>
        <v>No</v>
      </c>
    </row>
    <row r="1585" spans="1:6" x14ac:dyDescent="0.5">
      <c r="A1585">
        <f>+IS_Data!C1585</f>
        <v>0</v>
      </c>
      <c r="B1585" s="91" t="str">
        <f>IF(F1585="No","",IF('Summary P&amp;L'!$F$4="Libs Rollup","Libs Rollup",F1585))</f>
        <v/>
      </c>
      <c r="C1585">
        <f>+IS_Data!A1585</f>
        <v>0</v>
      </c>
      <c r="D1585">
        <f ca="1">SUM(OFFSET(IS_Data!D1585,0,(-2018+'Summary P&amp;L'!$D$6)*12+'Summary P&amp;L'!$D$1-1):OFFSET(IS_Data!D1585,0,(-2018+'Summary P&amp;L'!$D$6)*12+'Summary P&amp;L'!$D$2-1))</f>
        <v>0</v>
      </c>
      <c r="E1585">
        <f ca="1">SUM(OFFSET(IS_Data!D1585,0,(-2018+'Summary P&amp;L'!$D$6-1)*12+'Summary P&amp;L'!$D$1-1):OFFSET(IS_Data!D1585,0,(-2018+'Summary P&amp;L'!$D$6-1)*12+'Summary P&amp;L'!$D$2-1))</f>
        <v>0</v>
      </c>
      <c r="F1585" s="91" t="str">
        <f>IFERROR(IF(VLOOKUP(IS_Data!B1585,'Summary P&amp;L'!$Q$9:$S$15,3,FALSE)="Yes",IS_Data!B1585,"No"),"No")</f>
        <v>No</v>
      </c>
    </row>
    <row r="1586" spans="1:6" x14ac:dyDescent="0.5">
      <c r="A1586">
        <f>+IS_Data!C1586</f>
        <v>0</v>
      </c>
      <c r="B1586" s="91" t="str">
        <f>IF(F1586="No","",IF('Summary P&amp;L'!$F$4="Libs Rollup","Libs Rollup",F1586))</f>
        <v/>
      </c>
      <c r="C1586">
        <f>+IS_Data!A1586</f>
        <v>0</v>
      </c>
      <c r="D1586">
        <f ca="1">SUM(OFFSET(IS_Data!D1586,0,(-2018+'Summary P&amp;L'!$D$6)*12+'Summary P&amp;L'!$D$1-1):OFFSET(IS_Data!D1586,0,(-2018+'Summary P&amp;L'!$D$6)*12+'Summary P&amp;L'!$D$2-1))</f>
        <v>0</v>
      </c>
      <c r="E1586">
        <f ca="1">SUM(OFFSET(IS_Data!D1586,0,(-2018+'Summary P&amp;L'!$D$6-1)*12+'Summary P&amp;L'!$D$1-1):OFFSET(IS_Data!D1586,0,(-2018+'Summary P&amp;L'!$D$6-1)*12+'Summary P&amp;L'!$D$2-1))</f>
        <v>0</v>
      </c>
      <c r="F1586" s="91" t="str">
        <f>IFERROR(IF(VLOOKUP(IS_Data!B1586,'Summary P&amp;L'!$Q$9:$S$15,3,FALSE)="Yes",IS_Data!B1586,"No"),"No")</f>
        <v>No</v>
      </c>
    </row>
    <row r="1587" spans="1:6" x14ac:dyDescent="0.5">
      <c r="A1587">
        <f>+IS_Data!C1587</f>
        <v>0</v>
      </c>
      <c r="B1587" s="91" t="str">
        <f>IF(F1587="No","",IF('Summary P&amp;L'!$F$4="Libs Rollup","Libs Rollup",F1587))</f>
        <v/>
      </c>
      <c r="C1587">
        <f>+IS_Data!A1587</f>
        <v>0</v>
      </c>
      <c r="D1587">
        <f ca="1">SUM(OFFSET(IS_Data!D1587,0,(-2018+'Summary P&amp;L'!$D$6)*12+'Summary P&amp;L'!$D$1-1):OFFSET(IS_Data!D1587,0,(-2018+'Summary P&amp;L'!$D$6)*12+'Summary P&amp;L'!$D$2-1))</f>
        <v>0</v>
      </c>
      <c r="E1587">
        <f ca="1">SUM(OFFSET(IS_Data!D1587,0,(-2018+'Summary P&amp;L'!$D$6-1)*12+'Summary P&amp;L'!$D$1-1):OFFSET(IS_Data!D1587,0,(-2018+'Summary P&amp;L'!$D$6-1)*12+'Summary P&amp;L'!$D$2-1))</f>
        <v>0</v>
      </c>
      <c r="F1587" s="91" t="str">
        <f>IFERROR(IF(VLOOKUP(IS_Data!B1587,'Summary P&amp;L'!$Q$9:$S$15,3,FALSE)="Yes",IS_Data!B1587,"No"),"No")</f>
        <v>No</v>
      </c>
    </row>
    <row r="1588" spans="1:6" x14ac:dyDescent="0.5">
      <c r="A1588">
        <f>+IS_Data!C1588</f>
        <v>0</v>
      </c>
      <c r="B1588" s="91" t="str">
        <f>IF(F1588="No","",IF('Summary P&amp;L'!$F$4="Libs Rollup","Libs Rollup",F1588))</f>
        <v/>
      </c>
      <c r="C1588">
        <f>+IS_Data!A1588</f>
        <v>0</v>
      </c>
      <c r="D1588">
        <f ca="1">SUM(OFFSET(IS_Data!D1588,0,(-2018+'Summary P&amp;L'!$D$6)*12+'Summary P&amp;L'!$D$1-1):OFFSET(IS_Data!D1588,0,(-2018+'Summary P&amp;L'!$D$6)*12+'Summary P&amp;L'!$D$2-1))</f>
        <v>0</v>
      </c>
      <c r="E1588">
        <f ca="1">SUM(OFFSET(IS_Data!D1588,0,(-2018+'Summary P&amp;L'!$D$6-1)*12+'Summary P&amp;L'!$D$1-1):OFFSET(IS_Data!D1588,0,(-2018+'Summary P&amp;L'!$D$6-1)*12+'Summary P&amp;L'!$D$2-1))</f>
        <v>0</v>
      </c>
      <c r="F1588" s="91" t="str">
        <f>IFERROR(IF(VLOOKUP(IS_Data!B1588,'Summary P&amp;L'!$Q$9:$S$15,3,FALSE)="Yes",IS_Data!B1588,"No"),"No")</f>
        <v>No</v>
      </c>
    </row>
    <row r="1589" spans="1:6" x14ac:dyDescent="0.5">
      <c r="A1589">
        <f>+IS_Data!C1589</f>
        <v>0</v>
      </c>
      <c r="B1589" s="91" t="str">
        <f>IF(F1589="No","",IF('Summary P&amp;L'!$F$4="Libs Rollup","Libs Rollup",F1589))</f>
        <v/>
      </c>
      <c r="C1589">
        <f>+IS_Data!A1589</f>
        <v>0</v>
      </c>
      <c r="D1589">
        <f ca="1">SUM(OFFSET(IS_Data!D1589,0,(-2018+'Summary P&amp;L'!$D$6)*12+'Summary P&amp;L'!$D$1-1):OFFSET(IS_Data!D1589,0,(-2018+'Summary P&amp;L'!$D$6)*12+'Summary P&amp;L'!$D$2-1))</f>
        <v>0</v>
      </c>
      <c r="E1589">
        <f ca="1">SUM(OFFSET(IS_Data!D1589,0,(-2018+'Summary P&amp;L'!$D$6-1)*12+'Summary P&amp;L'!$D$1-1):OFFSET(IS_Data!D1589,0,(-2018+'Summary P&amp;L'!$D$6-1)*12+'Summary P&amp;L'!$D$2-1))</f>
        <v>0</v>
      </c>
      <c r="F1589" s="91" t="str">
        <f>IFERROR(IF(VLOOKUP(IS_Data!B1589,'Summary P&amp;L'!$Q$9:$S$15,3,FALSE)="Yes",IS_Data!B1589,"No"),"No")</f>
        <v>No</v>
      </c>
    </row>
    <row r="1590" spans="1:6" x14ac:dyDescent="0.5">
      <c r="A1590">
        <f>+IS_Data!C1590</f>
        <v>0</v>
      </c>
      <c r="B1590" s="91" t="str">
        <f>IF(F1590="No","",IF('Summary P&amp;L'!$F$4="Libs Rollup","Libs Rollup",F1590))</f>
        <v/>
      </c>
      <c r="C1590">
        <f>+IS_Data!A1590</f>
        <v>0</v>
      </c>
      <c r="D1590">
        <f ca="1">SUM(OFFSET(IS_Data!D1590,0,(-2018+'Summary P&amp;L'!$D$6)*12+'Summary P&amp;L'!$D$1-1):OFFSET(IS_Data!D1590,0,(-2018+'Summary P&amp;L'!$D$6)*12+'Summary P&amp;L'!$D$2-1))</f>
        <v>0</v>
      </c>
      <c r="E1590">
        <f ca="1">SUM(OFFSET(IS_Data!D1590,0,(-2018+'Summary P&amp;L'!$D$6-1)*12+'Summary P&amp;L'!$D$1-1):OFFSET(IS_Data!D1590,0,(-2018+'Summary P&amp;L'!$D$6-1)*12+'Summary P&amp;L'!$D$2-1))</f>
        <v>0</v>
      </c>
      <c r="F1590" s="91" t="str">
        <f>IFERROR(IF(VLOOKUP(IS_Data!B1590,'Summary P&amp;L'!$Q$9:$S$15,3,FALSE)="Yes",IS_Data!B1590,"No"),"No")</f>
        <v>No</v>
      </c>
    </row>
    <row r="1591" spans="1:6" x14ac:dyDescent="0.5">
      <c r="A1591">
        <f>+IS_Data!C1591</f>
        <v>0</v>
      </c>
      <c r="B1591" s="91" t="str">
        <f>IF(F1591="No","",IF('Summary P&amp;L'!$F$4="Libs Rollup","Libs Rollup",F1591))</f>
        <v/>
      </c>
      <c r="C1591">
        <f>+IS_Data!A1591</f>
        <v>0</v>
      </c>
      <c r="D1591">
        <f ca="1">SUM(OFFSET(IS_Data!D1591,0,(-2018+'Summary P&amp;L'!$D$6)*12+'Summary P&amp;L'!$D$1-1):OFFSET(IS_Data!D1591,0,(-2018+'Summary P&amp;L'!$D$6)*12+'Summary P&amp;L'!$D$2-1))</f>
        <v>0</v>
      </c>
      <c r="E1591">
        <f ca="1">SUM(OFFSET(IS_Data!D1591,0,(-2018+'Summary P&amp;L'!$D$6-1)*12+'Summary P&amp;L'!$D$1-1):OFFSET(IS_Data!D1591,0,(-2018+'Summary P&amp;L'!$D$6-1)*12+'Summary P&amp;L'!$D$2-1))</f>
        <v>0</v>
      </c>
      <c r="F1591" s="91" t="str">
        <f>IFERROR(IF(VLOOKUP(IS_Data!B1591,'Summary P&amp;L'!$Q$9:$S$15,3,FALSE)="Yes",IS_Data!B1591,"No"),"No")</f>
        <v>No</v>
      </c>
    </row>
    <row r="1592" spans="1:6" x14ac:dyDescent="0.5">
      <c r="A1592">
        <f>+IS_Data!C1592</f>
        <v>0</v>
      </c>
      <c r="B1592" s="91" t="str">
        <f>IF(F1592="No","",IF('Summary P&amp;L'!$F$4="Libs Rollup","Libs Rollup",F1592))</f>
        <v/>
      </c>
      <c r="C1592">
        <f>+IS_Data!A1592</f>
        <v>0</v>
      </c>
      <c r="D1592">
        <f ca="1">SUM(OFFSET(IS_Data!D1592,0,(-2018+'Summary P&amp;L'!$D$6)*12+'Summary P&amp;L'!$D$1-1):OFFSET(IS_Data!D1592,0,(-2018+'Summary P&amp;L'!$D$6)*12+'Summary P&amp;L'!$D$2-1))</f>
        <v>0</v>
      </c>
      <c r="E1592">
        <f ca="1">SUM(OFFSET(IS_Data!D1592,0,(-2018+'Summary P&amp;L'!$D$6-1)*12+'Summary P&amp;L'!$D$1-1):OFFSET(IS_Data!D1592,0,(-2018+'Summary P&amp;L'!$D$6-1)*12+'Summary P&amp;L'!$D$2-1))</f>
        <v>0</v>
      </c>
      <c r="F1592" s="91" t="str">
        <f>IFERROR(IF(VLOOKUP(IS_Data!B1592,'Summary P&amp;L'!$Q$9:$S$15,3,FALSE)="Yes",IS_Data!B1592,"No"),"No")</f>
        <v>No</v>
      </c>
    </row>
    <row r="1593" spans="1:6" x14ac:dyDescent="0.5">
      <c r="A1593">
        <f>+IS_Data!C1593</f>
        <v>0</v>
      </c>
      <c r="B1593" s="91" t="str">
        <f>IF(F1593="No","",IF('Summary P&amp;L'!$F$4="Libs Rollup","Libs Rollup",F1593))</f>
        <v/>
      </c>
      <c r="C1593">
        <f>+IS_Data!A1593</f>
        <v>0</v>
      </c>
      <c r="D1593">
        <f ca="1">SUM(OFFSET(IS_Data!D1593,0,(-2018+'Summary P&amp;L'!$D$6)*12+'Summary P&amp;L'!$D$1-1):OFFSET(IS_Data!D1593,0,(-2018+'Summary P&amp;L'!$D$6)*12+'Summary P&amp;L'!$D$2-1))</f>
        <v>0</v>
      </c>
      <c r="E1593">
        <f ca="1">SUM(OFFSET(IS_Data!D1593,0,(-2018+'Summary P&amp;L'!$D$6-1)*12+'Summary P&amp;L'!$D$1-1):OFFSET(IS_Data!D1593,0,(-2018+'Summary P&amp;L'!$D$6-1)*12+'Summary P&amp;L'!$D$2-1))</f>
        <v>0</v>
      </c>
      <c r="F1593" s="91" t="str">
        <f>IFERROR(IF(VLOOKUP(IS_Data!B1593,'Summary P&amp;L'!$Q$9:$S$15,3,FALSE)="Yes",IS_Data!B1593,"No"),"No")</f>
        <v>No</v>
      </c>
    </row>
    <row r="1594" spans="1:6" x14ac:dyDescent="0.5">
      <c r="A1594">
        <f>+IS_Data!C1594</f>
        <v>0</v>
      </c>
      <c r="B1594" s="91" t="str">
        <f>IF(F1594="No","",IF('Summary P&amp;L'!$F$4="Libs Rollup","Libs Rollup",F1594))</f>
        <v/>
      </c>
      <c r="C1594">
        <f>+IS_Data!A1594</f>
        <v>0</v>
      </c>
      <c r="D1594">
        <f ca="1">SUM(OFFSET(IS_Data!D1594,0,(-2018+'Summary P&amp;L'!$D$6)*12+'Summary P&amp;L'!$D$1-1):OFFSET(IS_Data!D1594,0,(-2018+'Summary P&amp;L'!$D$6)*12+'Summary P&amp;L'!$D$2-1))</f>
        <v>0</v>
      </c>
      <c r="E1594">
        <f ca="1">SUM(OFFSET(IS_Data!D1594,0,(-2018+'Summary P&amp;L'!$D$6-1)*12+'Summary P&amp;L'!$D$1-1):OFFSET(IS_Data!D1594,0,(-2018+'Summary P&amp;L'!$D$6-1)*12+'Summary P&amp;L'!$D$2-1))</f>
        <v>0</v>
      </c>
      <c r="F1594" s="91" t="str">
        <f>IFERROR(IF(VLOOKUP(IS_Data!B1594,'Summary P&amp;L'!$Q$9:$S$15,3,FALSE)="Yes",IS_Data!B1594,"No"),"No")</f>
        <v>No</v>
      </c>
    </row>
    <row r="1595" spans="1:6" x14ac:dyDescent="0.5">
      <c r="A1595">
        <f>+IS_Data!C1595</f>
        <v>0</v>
      </c>
      <c r="B1595" s="91" t="str">
        <f>IF(F1595="No","",IF('Summary P&amp;L'!$F$4="Libs Rollup","Libs Rollup",F1595))</f>
        <v/>
      </c>
      <c r="C1595">
        <f>+IS_Data!A1595</f>
        <v>0</v>
      </c>
      <c r="D1595">
        <f ca="1">SUM(OFFSET(IS_Data!D1595,0,(-2018+'Summary P&amp;L'!$D$6)*12+'Summary P&amp;L'!$D$1-1):OFFSET(IS_Data!D1595,0,(-2018+'Summary P&amp;L'!$D$6)*12+'Summary P&amp;L'!$D$2-1))</f>
        <v>0</v>
      </c>
      <c r="E1595">
        <f ca="1">SUM(OFFSET(IS_Data!D1595,0,(-2018+'Summary P&amp;L'!$D$6-1)*12+'Summary P&amp;L'!$D$1-1):OFFSET(IS_Data!D1595,0,(-2018+'Summary P&amp;L'!$D$6-1)*12+'Summary P&amp;L'!$D$2-1))</f>
        <v>0</v>
      </c>
      <c r="F1595" s="91" t="str">
        <f>IFERROR(IF(VLOOKUP(IS_Data!B1595,'Summary P&amp;L'!$Q$9:$S$15,3,FALSE)="Yes",IS_Data!B1595,"No"),"No")</f>
        <v>No</v>
      </c>
    </row>
    <row r="1596" spans="1:6" x14ac:dyDescent="0.5">
      <c r="A1596">
        <f>+IS_Data!C1596</f>
        <v>0</v>
      </c>
      <c r="B1596" s="91" t="str">
        <f>IF(F1596="No","",IF('Summary P&amp;L'!$F$4="Libs Rollup","Libs Rollup",F1596))</f>
        <v/>
      </c>
      <c r="C1596">
        <f>+IS_Data!A1596</f>
        <v>0</v>
      </c>
      <c r="D1596">
        <f ca="1">SUM(OFFSET(IS_Data!D1596,0,(-2018+'Summary P&amp;L'!$D$6)*12+'Summary P&amp;L'!$D$1-1):OFFSET(IS_Data!D1596,0,(-2018+'Summary P&amp;L'!$D$6)*12+'Summary P&amp;L'!$D$2-1))</f>
        <v>0</v>
      </c>
      <c r="E1596">
        <f ca="1">SUM(OFFSET(IS_Data!D1596,0,(-2018+'Summary P&amp;L'!$D$6-1)*12+'Summary P&amp;L'!$D$1-1):OFFSET(IS_Data!D1596,0,(-2018+'Summary P&amp;L'!$D$6-1)*12+'Summary P&amp;L'!$D$2-1))</f>
        <v>0</v>
      </c>
      <c r="F1596" s="91" t="str">
        <f>IFERROR(IF(VLOOKUP(IS_Data!B1596,'Summary P&amp;L'!$Q$9:$S$15,3,FALSE)="Yes",IS_Data!B1596,"No"),"No")</f>
        <v>No</v>
      </c>
    </row>
    <row r="1597" spans="1:6" x14ac:dyDescent="0.5">
      <c r="A1597">
        <f>+IS_Data!C1597</f>
        <v>0</v>
      </c>
      <c r="B1597" s="91" t="str">
        <f>IF(F1597="No","",IF('Summary P&amp;L'!$F$4="Libs Rollup","Libs Rollup",F1597))</f>
        <v/>
      </c>
      <c r="C1597">
        <f>+IS_Data!A1597</f>
        <v>0</v>
      </c>
      <c r="D1597">
        <f ca="1">SUM(OFFSET(IS_Data!D1597,0,(-2018+'Summary P&amp;L'!$D$6)*12+'Summary P&amp;L'!$D$1-1):OFFSET(IS_Data!D1597,0,(-2018+'Summary P&amp;L'!$D$6)*12+'Summary P&amp;L'!$D$2-1))</f>
        <v>0</v>
      </c>
      <c r="E1597">
        <f ca="1">SUM(OFFSET(IS_Data!D1597,0,(-2018+'Summary P&amp;L'!$D$6-1)*12+'Summary P&amp;L'!$D$1-1):OFFSET(IS_Data!D1597,0,(-2018+'Summary P&amp;L'!$D$6-1)*12+'Summary P&amp;L'!$D$2-1))</f>
        <v>0</v>
      </c>
      <c r="F1597" s="91" t="str">
        <f>IFERROR(IF(VLOOKUP(IS_Data!B1597,'Summary P&amp;L'!$Q$9:$S$15,3,FALSE)="Yes",IS_Data!B1597,"No"),"No")</f>
        <v>No</v>
      </c>
    </row>
    <row r="1598" spans="1:6" x14ac:dyDescent="0.5">
      <c r="A1598">
        <f>+IS_Data!C1598</f>
        <v>0</v>
      </c>
      <c r="B1598" s="91" t="str">
        <f>IF(F1598="No","",IF('Summary P&amp;L'!$F$4="Libs Rollup","Libs Rollup",F1598))</f>
        <v/>
      </c>
      <c r="C1598">
        <f>+IS_Data!A1598</f>
        <v>0</v>
      </c>
      <c r="D1598">
        <f ca="1">SUM(OFFSET(IS_Data!D1598,0,(-2018+'Summary P&amp;L'!$D$6)*12+'Summary P&amp;L'!$D$1-1):OFFSET(IS_Data!D1598,0,(-2018+'Summary P&amp;L'!$D$6)*12+'Summary P&amp;L'!$D$2-1))</f>
        <v>0</v>
      </c>
      <c r="E1598">
        <f ca="1">SUM(OFFSET(IS_Data!D1598,0,(-2018+'Summary P&amp;L'!$D$6-1)*12+'Summary P&amp;L'!$D$1-1):OFFSET(IS_Data!D1598,0,(-2018+'Summary P&amp;L'!$D$6-1)*12+'Summary P&amp;L'!$D$2-1))</f>
        <v>0</v>
      </c>
      <c r="F1598" s="91" t="str">
        <f>IFERROR(IF(VLOOKUP(IS_Data!B1598,'Summary P&amp;L'!$Q$9:$S$15,3,FALSE)="Yes",IS_Data!B1598,"No"),"No")</f>
        <v>No</v>
      </c>
    </row>
    <row r="1599" spans="1:6" x14ac:dyDescent="0.5">
      <c r="A1599">
        <f>+IS_Data!C1599</f>
        <v>0</v>
      </c>
      <c r="B1599" s="91" t="str">
        <f>IF(F1599="No","",IF('Summary P&amp;L'!$F$4="Libs Rollup","Libs Rollup",F1599))</f>
        <v/>
      </c>
      <c r="C1599">
        <f>+IS_Data!A1599</f>
        <v>0</v>
      </c>
      <c r="D1599">
        <f ca="1">SUM(OFFSET(IS_Data!D1599,0,(-2018+'Summary P&amp;L'!$D$6)*12+'Summary P&amp;L'!$D$1-1):OFFSET(IS_Data!D1599,0,(-2018+'Summary P&amp;L'!$D$6)*12+'Summary P&amp;L'!$D$2-1))</f>
        <v>0</v>
      </c>
      <c r="E1599">
        <f ca="1">SUM(OFFSET(IS_Data!D1599,0,(-2018+'Summary P&amp;L'!$D$6-1)*12+'Summary P&amp;L'!$D$1-1):OFFSET(IS_Data!D1599,0,(-2018+'Summary P&amp;L'!$D$6-1)*12+'Summary P&amp;L'!$D$2-1))</f>
        <v>0</v>
      </c>
      <c r="F1599" s="91" t="str">
        <f>IFERROR(IF(VLOOKUP(IS_Data!B1599,'Summary P&amp;L'!$Q$9:$S$15,3,FALSE)="Yes",IS_Data!B1599,"No"),"No")</f>
        <v>No</v>
      </c>
    </row>
    <row r="1600" spans="1:6" x14ac:dyDescent="0.5">
      <c r="A1600">
        <f>+IS_Data!C1600</f>
        <v>0</v>
      </c>
      <c r="B1600" s="91" t="str">
        <f>IF(F1600="No","",IF('Summary P&amp;L'!$F$4="Libs Rollup","Libs Rollup",F1600))</f>
        <v/>
      </c>
      <c r="C1600">
        <f>+IS_Data!A1600</f>
        <v>0</v>
      </c>
      <c r="D1600">
        <f ca="1">SUM(OFFSET(IS_Data!D1600,0,(-2018+'Summary P&amp;L'!$D$6)*12+'Summary P&amp;L'!$D$1-1):OFFSET(IS_Data!D1600,0,(-2018+'Summary P&amp;L'!$D$6)*12+'Summary P&amp;L'!$D$2-1))</f>
        <v>0</v>
      </c>
      <c r="E1600">
        <f ca="1">SUM(OFFSET(IS_Data!D1600,0,(-2018+'Summary P&amp;L'!$D$6-1)*12+'Summary P&amp;L'!$D$1-1):OFFSET(IS_Data!D1600,0,(-2018+'Summary P&amp;L'!$D$6-1)*12+'Summary P&amp;L'!$D$2-1))</f>
        <v>0</v>
      </c>
      <c r="F1600" s="91" t="str">
        <f>IFERROR(IF(VLOOKUP(IS_Data!B1600,'Summary P&amp;L'!$Q$9:$S$15,3,FALSE)="Yes",IS_Data!B1600,"No"),"No")</f>
        <v>No</v>
      </c>
    </row>
    <row r="1601" spans="1:6" x14ac:dyDescent="0.5">
      <c r="A1601">
        <f>+IS_Data!C1601</f>
        <v>0</v>
      </c>
      <c r="B1601" s="91" t="str">
        <f>IF(F1601="No","",IF('Summary P&amp;L'!$F$4="Libs Rollup","Libs Rollup",F1601))</f>
        <v/>
      </c>
      <c r="C1601">
        <f>+IS_Data!A1601</f>
        <v>0</v>
      </c>
      <c r="D1601">
        <f ca="1">SUM(OFFSET(IS_Data!D1601,0,(-2018+'Summary P&amp;L'!$D$6)*12+'Summary P&amp;L'!$D$1-1):OFFSET(IS_Data!D1601,0,(-2018+'Summary P&amp;L'!$D$6)*12+'Summary P&amp;L'!$D$2-1))</f>
        <v>0</v>
      </c>
      <c r="E1601">
        <f ca="1">SUM(OFFSET(IS_Data!D1601,0,(-2018+'Summary P&amp;L'!$D$6-1)*12+'Summary P&amp;L'!$D$1-1):OFFSET(IS_Data!D1601,0,(-2018+'Summary P&amp;L'!$D$6-1)*12+'Summary P&amp;L'!$D$2-1))</f>
        <v>0</v>
      </c>
      <c r="F1601" s="91" t="str">
        <f>IFERROR(IF(VLOOKUP(IS_Data!B1601,'Summary P&amp;L'!$Q$9:$S$15,3,FALSE)="Yes",IS_Data!B1601,"No"),"No")</f>
        <v>No</v>
      </c>
    </row>
    <row r="1602" spans="1:6" x14ac:dyDescent="0.5">
      <c r="A1602">
        <f>+IS_Data!C1602</f>
        <v>0</v>
      </c>
      <c r="B1602" s="91" t="str">
        <f>IF(F1602="No","",IF('Summary P&amp;L'!$F$4="Libs Rollup","Libs Rollup",F1602))</f>
        <v/>
      </c>
      <c r="C1602">
        <f>+IS_Data!A1602</f>
        <v>0</v>
      </c>
      <c r="D1602">
        <f ca="1">SUM(OFFSET(IS_Data!D1602,0,(-2018+'Summary P&amp;L'!$D$6)*12+'Summary P&amp;L'!$D$1-1):OFFSET(IS_Data!D1602,0,(-2018+'Summary P&amp;L'!$D$6)*12+'Summary P&amp;L'!$D$2-1))</f>
        <v>0</v>
      </c>
      <c r="E1602">
        <f ca="1">SUM(OFFSET(IS_Data!D1602,0,(-2018+'Summary P&amp;L'!$D$6-1)*12+'Summary P&amp;L'!$D$1-1):OFFSET(IS_Data!D1602,0,(-2018+'Summary P&amp;L'!$D$6-1)*12+'Summary P&amp;L'!$D$2-1))</f>
        <v>0</v>
      </c>
      <c r="F1602" s="91" t="str">
        <f>IFERROR(IF(VLOOKUP(IS_Data!B1602,'Summary P&amp;L'!$Q$9:$S$15,3,FALSE)="Yes",IS_Data!B1602,"No"),"No")</f>
        <v>No</v>
      </c>
    </row>
    <row r="1603" spans="1:6" x14ac:dyDescent="0.5">
      <c r="A1603">
        <f>+IS_Data!C1603</f>
        <v>0</v>
      </c>
      <c r="B1603" s="91" t="str">
        <f>IF(F1603="No","",IF('Summary P&amp;L'!$F$4="Libs Rollup","Libs Rollup",F1603))</f>
        <v/>
      </c>
      <c r="C1603">
        <f>+IS_Data!A1603</f>
        <v>0</v>
      </c>
      <c r="D1603">
        <f ca="1">SUM(OFFSET(IS_Data!D1603,0,(-2018+'Summary P&amp;L'!$D$6)*12+'Summary P&amp;L'!$D$1-1):OFFSET(IS_Data!D1603,0,(-2018+'Summary P&amp;L'!$D$6)*12+'Summary P&amp;L'!$D$2-1))</f>
        <v>0</v>
      </c>
      <c r="E1603">
        <f ca="1">SUM(OFFSET(IS_Data!D1603,0,(-2018+'Summary P&amp;L'!$D$6-1)*12+'Summary P&amp;L'!$D$1-1):OFFSET(IS_Data!D1603,0,(-2018+'Summary P&amp;L'!$D$6-1)*12+'Summary P&amp;L'!$D$2-1))</f>
        <v>0</v>
      </c>
      <c r="F1603" s="91" t="str">
        <f>IFERROR(IF(VLOOKUP(IS_Data!B1603,'Summary P&amp;L'!$Q$9:$S$15,3,FALSE)="Yes",IS_Data!B1603,"No"),"No")</f>
        <v>No</v>
      </c>
    </row>
    <row r="1604" spans="1:6" x14ac:dyDescent="0.5">
      <c r="A1604">
        <f>+IS_Data!C1604</f>
        <v>0</v>
      </c>
      <c r="B1604" s="91" t="str">
        <f>IF(F1604="No","",IF('Summary P&amp;L'!$F$4="Libs Rollup","Libs Rollup",F1604))</f>
        <v/>
      </c>
      <c r="C1604">
        <f>+IS_Data!A1604</f>
        <v>0</v>
      </c>
      <c r="D1604">
        <f ca="1">SUM(OFFSET(IS_Data!D1604,0,(-2018+'Summary P&amp;L'!$D$6)*12+'Summary P&amp;L'!$D$1-1):OFFSET(IS_Data!D1604,0,(-2018+'Summary P&amp;L'!$D$6)*12+'Summary P&amp;L'!$D$2-1))</f>
        <v>0</v>
      </c>
      <c r="E1604">
        <f ca="1">SUM(OFFSET(IS_Data!D1604,0,(-2018+'Summary P&amp;L'!$D$6-1)*12+'Summary P&amp;L'!$D$1-1):OFFSET(IS_Data!D1604,0,(-2018+'Summary P&amp;L'!$D$6-1)*12+'Summary P&amp;L'!$D$2-1))</f>
        <v>0</v>
      </c>
      <c r="F1604" s="91" t="str">
        <f>IFERROR(IF(VLOOKUP(IS_Data!B1604,'Summary P&amp;L'!$Q$9:$S$15,3,FALSE)="Yes",IS_Data!B1604,"No"),"No")</f>
        <v>No</v>
      </c>
    </row>
    <row r="1605" spans="1:6" x14ac:dyDescent="0.5">
      <c r="A1605">
        <f>+IS_Data!C1605</f>
        <v>0</v>
      </c>
      <c r="B1605" s="91" t="str">
        <f>IF(F1605="No","",IF('Summary P&amp;L'!$F$4="Libs Rollup","Libs Rollup",F1605))</f>
        <v/>
      </c>
      <c r="C1605">
        <f>+IS_Data!A1605</f>
        <v>0</v>
      </c>
      <c r="D1605">
        <f ca="1">SUM(OFFSET(IS_Data!D1605,0,(-2018+'Summary P&amp;L'!$D$6)*12+'Summary P&amp;L'!$D$1-1):OFFSET(IS_Data!D1605,0,(-2018+'Summary P&amp;L'!$D$6)*12+'Summary P&amp;L'!$D$2-1))</f>
        <v>0</v>
      </c>
      <c r="E1605">
        <f ca="1">SUM(OFFSET(IS_Data!D1605,0,(-2018+'Summary P&amp;L'!$D$6-1)*12+'Summary P&amp;L'!$D$1-1):OFFSET(IS_Data!D1605,0,(-2018+'Summary P&amp;L'!$D$6-1)*12+'Summary P&amp;L'!$D$2-1))</f>
        <v>0</v>
      </c>
      <c r="F1605" s="91" t="str">
        <f>IFERROR(IF(VLOOKUP(IS_Data!B1605,'Summary P&amp;L'!$Q$9:$S$15,3,FALSE)="Yes",IS_Data!B1605,"No"),"No")</f>
        <v>No</v>
      </c>
    </row>
    <row r="1606" spans="1:6" x14ac:dyDescent="0.5">
      <c r="A1606">
        <f>+IS_Data!C1606</f>
        <v>0</v>
      </c>
      <c r="B1606" s="91" t="str">
        <f>IF(F1606="No","",IF('Summary P&amp;L'!$F$4="Libs Rollup","Libs Rollup",F1606))</f>
        <v/>
      </c>
      <c r="C1606">
        <f>+IS_Data!A1606</f>
        <v>0</v>
      </c>
      <c r="D1606">
        <f ca="1">SUM(OFFSET(IS_Data!D1606,0,(-2018+'Summary P&amp;L'!$D$6)*12+'Summary P&amp;L'!$D$1-1):OFFSET(IS_Data!D1606,0,(-2018+'Summary P&amp;L'!$D$6)*12+'Summary P&amp;L'!$D$2-1))</f>
        <v>0</v>
      </c>
      <c r="E1606">
        <f ca="1">SUM(OFFSET(IS_Data!D1606,0,(-2018+'Summary P&amp;L'!$D$6-1)*12+'Summary P&amp;L'!$D$1-1):OFFSET(IS_Data!D1606,0,(-2018+'Summary P&amp;L'!$D$6-1)*12+'Summary P&amp;L'!$D$2-1))</f>
        <v>0</v>
      </c>
      <c r="F1606" s="91" t="str">
        <f>IFERROR(IF(VLOOKUP(IS_Data!B1606,'Summary P&amp;L'!$Q$9:$S$15,3,FALSE)="Yes",IS_Data!B1606,"No"),"No")</f>
        <v>No</v>
      </c>
    </row>
    <row r="1607" spans="1:6" x14ac:dyDescent="0.5">
      <c r="A1607">
        <f>+IS_Data!C1607</f>
        <v>0</v>
      </c>
      <c r="B1607" s="91" t="str">
        <f>IF(F1607="No","",IF('Summary P&amp;L'!$F$4="Libs Rollup","Libs Rollup",F1607))</f>
        <v/>
      </c>
      <c r="C1607">
        <f>+IS_Data!A1607</f>
        <v>0</v>
      </c>
      <c r="D1607">
        <f ca="1">SUM(OFFSET(IS_Data!D1607,0,(-2018+'Summary P&amp;L'!$D$6)*12+'Summary P&amp;L'!$D$1-1):OFFSET(IS_Data!D1607,0,(-2018+'Summary P&amp;L'!$D$6)*12+'Summary P&amp;L'!$D$2-1))</f>
        <v>0</v>
      </c>
      <c r="E1607">
        <f ca="1">SUM(OFFSET(IS_Data!D1607,0,(-2018+'Summary P&amp;L'!$D$6-1)*12+'Summary P&amp;L'!$D$1-1):OFFSET(IS_Data!D1607,0,(-2018+'Summary P&amp;L'!$D$6-1)*12+'Summary P&amp;L'!$D$2-1))</f>
        <v>0</v>
      </c>
      <c r="F1607" s="91" t="str">
        <f>IFERROR(IF(VLOOKUP(IS_Data!B1607,'Summary P&amp;L'!$Q$9:$S$15,3,FALSE)="Yes",IS_Data!B1607,"No"),"No")</f>
        <v>No</v>
      </c>
    </row>
    <row r="1608" spans="1:6" x14ac:dyDescent="0.5">
      <c r="A1608">
        <f>+IS_Data!C1608</f>
        <v>0</v>
      </c>
      <c r="B1608" s="91" t="str">
        <f>IF(F1608="No","",IF('Summary P&amp;L'!$F$4="Libs Rollup","Libs Rollup",F1608))</f>
        <v/>
      </c>
      <c r="C1608">
        <f>+IS_Data!A1608</f>
        <v>0</v>
      </c>
      <c r="D1608">
        <f ca="1">SUM(OFFSET(IS_Data!D1608,0,(-2018+'Summary P&amp;L'!$D$6)*12+'Summary P&amp;L'!$D$1-1):OFFSET(IS_Data!D1608,0,(-2018+'Summary P&amp;L'!$D$6)*12+'Summary P&amp;L'!$D$2-1))</f>
        <v>0</v>
      </c>
      <c r="E1608">
        <f ca="1">SUM(OFFSET(IS_Data!D1608,0,(-2018+'Summary P&amp;L'!$D$6-1)*12+'Summary P&amp;L'!$D$1-1):OFFSET(IS_Data!D1608,0,(-2018+'Summary P&amp;L'!$D$6-1)*12+'Summary P&amp;L'!$D$2-1))</f>
        <v>0</v>
      </c>
      <c r="F1608" s="91" t="str">
        <f>IFERROR(IF(VLOOKUP(IS_Data!B1608,'Summary P&amp;L'!$Q$9:$S$15,3,FALSE)="Yes",IS_Data!B1608,"No"),"No")</f>
        <v>No</v>
      </c>
    </row>
    <row r="1609" spans="1:6" x14ac:dyDescent="0.5">
      <c r="A1609">
        <f>+IS_Data!C1609</f>
        <v>0</v>
      </c>
      <c r="B1609" s="91" t="str">
        <f>IF(F1609="No","",IF('Summary P&amp;L'!$F$4="Libs Rollup","Libs Rollup",F1609))</f>
        <v/>
      </c>
      <c r="C1609">
        <f>+IS_Data!A1609</f>
        <v>0</v>
      </c>
      <c r="D1609">
        <f ca="1">SUM(OFFSET(IS_Data!D1609,0,(-2018+'Summary P&amp;L'!$D$6)*12+'Summary P&amp;L'!$D$1-1):OFFSET(IS_Data!D1609,0,(-2018+'Summary P&amp;L'!$D$6)*12+'Summary P&amp;L'!$D$2-1))</f>
        <v>0</v>
      </c>
      <c r="E1609">
        <f ca="1">SUM(OFFSET(IS_Data!D1609,0,(-2018+'Summary P&amp;L'!$D$6-1)*12+'Summary P&amp;L'!$D$1-1):OFFSET(IS_Data!D1609,0,(-2018+'Summary P&amp;L'!$D$6-1)*12+'Summary P&amp;L'!$D$2-1))</f>
        <v>0</v>
      </c>
      <c r="F1609" s="91" t="str">
        <f>IFERROR(IF(VLOOKUP(IS_Data!B1609,'Summary P&amp;L'!$Q$9:$S$15,3,FALSE)="Yes",IS_Data!B1609,"No"),"No")</f>
        <v>No</v>
      </c>
    </row>
    <row r="1610" spans="1:6" x14ac:dyDescent="0.5">
      <c r="A1610">
        <f>+IS_Data!C1610</f>
        <v>0</v>
      </c>
      <c r="B1610" s="91" t="str">
        <f>IF(F1610="No","",IF('Summary P&amp;L'!$F$4="Libs Rollup","Libs Rollup",F1610))</f>
        <v/>
      </c>
      <c r="C1610">
        <f>+IS_Data!A1610</f>
        <v>0</v>
      </c>
      <c r="D1610">
        <f ca="1">SUM(OFFSET(IS_Data!D1610,0,(-2018+'Summary P&amp;L'!$D$6)*12+'Summary P&amp;L'!$D$1-1):OFFSET(IS_Data!D1610,0,(-2018+'Summary P&amp;L'!$D$6)*12+'Summary P&amp;L'!$D$2-1))</f>
        <v>0</v>
      </c>
      <c r="E1610">
        <f ca="1">SUM(OFFSET(IS_Data!D1610,0,(-2018+'Summary P&amp;L'!$D$6-1)*12+'Summary P&amp;L'!$D$1-1):OFFSET(IS_Data!D1610,0,(-2018+'Summary P&amp;L'!$D$6-1)*12+'Summary P&amp;L'!$D$2-1))</f>
        <v>0</v>
      </c>
      <c r="F1610" s="91" t="str">
        <f>IFERROR(IF(VLOOKUP(IS_Data!B1610,'Summary P&amp;L'!$Q$9:$S$15,3,FALSE)="Yes",IS_Data!B1610,"No"),"No")</f>
        <v>No</v>
      </c>
    </row>
    <row r="1611" spans="1:6" x14ac:dyDescent="0.5">
      <c r="A1611">
        <f>+IS_Data!C1611</f>
        <v>0</v>
      </c>
      <c r="B1611" s="91" t="str">
        <f>IF(F1611="No","",IF('Summary P&amp;L'!$F$4="Libs Rollup","Libs Rollup",F1611))</f>
        <v/>
      </c>
      <c r="C1611">
        <f>+IS_Data!A1611</f>
        <v>0</v>
      </c>
      <c r="D1611">
        <f ca="1">SUM(OFFSET(IS_Data!D1611,0,(-2018+'Summary P&amp;L'!$D$6)*12+'Summary P&amp;L'!$D$1-1):OFFSET(IS_Data!D1611,0,(-2018+'Summary P&amp;L'!$D$6)*12+'Summary P&amp;L'!$D$2-1))</f>
        <v>0</v>
      </c>
      <c r="E1611">
        <f ca="1">SUM(OFFSET(IS_Data!D1611,0,(-2018+'Summary P&amp;L'!$D$6-1)*12+'Summary P&amp;L'!$D$1-1):OFFSET(IS_Data!D1611,0,(-2018+'Summary P&amp;L'!$D$6-1)*12+'Summary P&amp;L'!$D$2-1))</f>
        <v>0</v>
      </c>
      <c r="F1611" s="91" t="str">
        <f>IFERROR(IF(VLOOKUP(IS_Data!B1611,'Summary P&amp;L'!$Q$9:$S$15,3,FALSE)="Yes",IS_Data!B1611,"No"),"No")</f>
        <v>No</v>
      </c>
    </row>
    <row r="1612" spans="1:6" x14ac:dyDescent="0.5">
      <c r="A1612">
        <f>+IS_Data!C1612</f>
        <v>0</v>
      </c>
      <c r="B1612" s="91" t="str">
        <f>IF(F1612="No","",IF('Summary P&amp;L'!$F$4="Libs Rollup","Libs Rollup",F1612))</f>
        <v/>
      </c>
      <c r="C1612">
        <f>+IS_Data!A1612</f>
        <v>0</v>
      </c>
      <c r="D1612">
        <f ca="1">SUM(OFFSET(IS_Data!D1612,0,(-2018+'Summary P&amp;L'!$D$6)*12+'Summary P&amp;L'!$D$1-1):OFFSET(IS_Data!D1612,0,(-2018+'Summary P&amp;L'!$D$6)*12+'Summary P&amp;L'!$D$2-1))</f>
        <v>0</v>
      </c>
      <c r="E1612">
        <f ca="1">SUM(OFFSET(IS_Data!D1612,0,(-2018+'Summary P&amp;L'!$D$6-1)*12+'Summary P&amp;L'!$D$1-1):OFFSET(IS_Data!D1612,0,(-2018+'Summary P&amp;L'!$D$6-1)*12+'Summary P&amp;L'!$D$2-1))</f>
        <v>0</v>
      </c>
      <c r="F1612" s="91" t="str">
        <f>IFERROR(IF(VLOOKUP(IS_Data!B1612,'Summary P&amp;L'!$Q$9:$S$15,3,FALSE)="Yes",IS_Data!B1612,"No"),"No")</f>
        <v>No</v>
      </c>
    </row>
    <row r="1613" spans="1:6" x14ac:dyDescent="0.5">
      <c r="A1613">
        <f>+IS_Data!C1613</f>
        <v>0</v>
      </c>
      <c r="B1613" s="91" t="str">
        <f>IF(F1613="No","",IF('Summary P&amp;L'!$F$4="Libs Rollup","Libs Rollup",F1613))</f>
        <v/>
      </c>
      <c r="C1613">
        <f>+IS_Data!A1613</f>
        <v>0</v>
      </c>
      <c r="D1613">
        <f ca="1">SUM(OFFSET(IS_Data!D1613,0,(-2018+'Summary P&amp;L'!$D$6)*12+'Summary P&amp;L'!$D$1-1):OFFSET(IS_Data!D1613,0,(-2018+'Summary P&amp;L'!$D$6)*12+'Summary P&amp;L'!$D$2-1))</f>
        <v>0</v>
      </c>
      <c r="E1613">
        <f ca="1">SUM(OFFSET(IS_Data!D1613,0,(-2018+'Summary P&amp;L'!$D$6-1)*12+'Summary P&amp;L'!$D$1-1):OFFSET(IS_Data!D1613,0,(-2018+'Summary P&amp;L'!$D$6-1)*12+'Summary P&amp;L'!$D$2-1))</f>
        <v>0</v>
      </c>
      <c r="F1613" s="91" t="str">
        <f>IFERROR(IF(VLOOKUP(IS_Data!B1613,'Summary P&amp;L'!$Q$9:$S$15,3,FALSE)="Yes",IS_Data!B1613,"No"),"No")</f>
        <v>No</v>
      </c>
    </row>
    <row r="1614" spans="1:6" x14ac:dyDescent="0.5">
      <c r="A1614">
        <f>+IS_Data!C1614</f>
        <v>0</v>
      </c>
      <c r="B1614" s="91" t="str">
        <f>IF(F1614="No","",IF('Summary P&amp;L'!$F$4="Libs Rollup","Libs Rollup",F1614))</f>
        <v/>
      </c>
      <c r="C1614">
        <f>+IS_Data!A1614</f>
        <v>0</v>
      </c>
      <c r="D1614">
        <f ca="1">SUM(OFFSET(IS_Data!D1614,0,(-2018+'Summary P&amp;L'!$D$6)*12+'Summary P&amp;L'!$D$1-1):OFFSET(IS_Data!D1614,0,(-2018+'Summary P&amp;L'!$D$6)*12+'Summary P&amp;L'!$D$2-1))</f>
        <v>0</v>
      </c>
      <c r="E1614">
        <f ca="1">SUM(OFFSET(IS_Data!D1614,0,(-2018+'Summary P&amp;L'!$D$6-1)*12+'Summary P&amp;L'!$D$1-1):OFFSET(IS_Data!D1614,0,(-2018+'Summary P&amp;L'!$D$6-1)*12+'Summary P&amp;L'!$D$2-1))</f>
        <v>0</v>
      </c>
      <c r="F1614" s="91" t="str">
        <f>IFERROR(IF(VLOOKUP(IS_Data!B1614,'Summary P&amp;L'!$Q$9:$S$15,3,FALSE)="Yes",IS_Data!B1614,"No"),"No")</f>
        <v>No</v>
      </c>
    </row>
    <row r="1615" spans="1:6" x14ac:dyDescent="0.5">
      <c r="A1615">
        <f>+IS_Data!C1615</f>
        <v>0</v>
      </c>
      <c r="B1615" s="91" t="str">
        <f>IF(F1615="No","",IF('Summary P&amp;L'!$F$4="Libs Rollup","Libs Rollup",F1615))</f>
        <v/>
      </c>
      <c r="C1615">
        <f>+IS_Data!A1615</f>
        <v>0</v>
      </c>
      <c r="D1615">
        <f ca="1">SUM(OFFSET(IS_Data!D1615,0,(-2018+'Summary P&amp;L'!$D$6)*12+'Summary P&amp;L'!$D$1-1):OFFSET(IS_Data!D1615,0,(-2018+'Summary P&amp;L'!$D$6)*12+'Summary P&amp;L'!$D$2-1))</f>
        <v>0</v>
      </c>
      <c r="E1615">
        <f ca="1">SUM(OFFSET(IS_Data!D1615,0,(-2018+'Summary P&amp;L'!$D$6-1)*12+'Summary P&amp;L'!$D$1-1):OFFSET(IS_Data!D1615,0,(-2018+'Summary P&amp;L'!$D$6-1)*12+'Summary P&amp;L'!$D$2-1))</f>
        <v>0</v>
      </c>
      <c r="F1615" s="91" t="str">
        <f>IFERROR(IF(VLOOKUP(IS_Data!B1615,'Summary P&amp;L'!$Q$9:$S$15,3,FALSE)="Yes",IS_Data!B1615,"No"),"No")</f>
        <v>No</v>
      </c>
    </row>
    <row r="1616" spans="1:6" x14ac:dyDescent="0.5">
      <c r="A1616">
        <f>+IS_Data!C1616</f>
        <v>0</v>
      </c>
      <c r="B1616" s="91" t="str">
        <f>IF(F1616="No","",IF('Summary P&amp;L'!$F$4="Libs Rollup","Libs Rollup",F1616))</f>
        <v/>
      </c>
      <c r="C1616">
        <f>+IS_Data!A1616</f>
        <v>0</v>
      </c>
      <c r="D1616">
        <f ca="1">SUM(OFFSET(IS_Data!D1616,0,(-2018+'Summary P&amp;L'!$D$6)*12+'Summary P&amp;L'!$D$1-1):OFFSET(IS_Data!D1616,0,(-2018+'Summary P&amp;L'!$D$6)*12+'Summary P&amp;L'!$D$2-1))</f>
        <v>0</v>
      </c>
      <c r="E1616">
        <f ca="1">SUM(OFFSET(IS_Data!D1616,0,(-2018+'Summary P&amp;L'!$D$6-1)*12+'Summary P&amp;L'!$D$1-1):OFFSET(IS_Data!D1616,0,(-2018+'Summary P&amp;L'!$D$6-1)*12+'Summary P&amp;L'!$D$2-1))</f>
        <v>0</v>
      </c>
      <c r="F1616" s="91" t="str">
        <f>IFERROR(IF(VLOOKUP(IS_Data!B1616,'Summary P&amp;L'!$Q$9:$S$15,3,FALSE)="Yes",IS_Data!B1616,"No"),"No")</f>
        <v>No</v>
      </c>
    </row>
    <row r="1617" spans="1:6" x14ac:dyDescent="0.5">
      <c r="A1617">
        <f>+IS_Data!C1617</f>
        <v>0</v>
      </c>
      <c r="B1617" s="91" t="str">
        <f>IF(F1617="No","",IF('Summary P&amp;L'!$F$4="Libs Rollup","Libs Rollup",F1617))</f>
        <v/>
      </c>
      <c r="C1617">
        <f>+IS_Data!A1617</f>
        <v>0</v>
      </c>
      <c r="D1617">
        <f ca="1">SUM(OFFSET(IS_Data!D1617,0,(-2018+'Summary P&amp;L'!$D$6)*12+'Summary P&amp;L'!$D$1-1):OFFSET(IS_Data!D1617,0,(-2018+'Summary P&amp;L'!$D$6)*12+'Summary P&amp;L'!$D$2-1))</f>
        <v>0</v>
      </c>
      <c r="E1617">
        <f ca="1">SUM(OFFSET(IS_Data!D1617,0,(-2018+'Summary P&amp;L'!$D$6-1)*12+'Summary P&amp;L'!$D$1-1):OFFSET(IS_Data!D1617,0,(-2018+'Summary P&amp;L'!$D$6-1)*12+'Summary P&amp;L'!$D$2-1))</f>
        <v>0</v>
      </c>
      <c r="F1617" s="91" t="str">
        <f>IFERROR(IF(VLOOKUP(IS_Data!B1617,'Summary P&amp;L'!$Q$9:$S$15,3,FALSE)="Yes",IS_Data!B1617,"No"),"No")</f>
        <v>No</v>
      </c>
    </row>
    <row r="1618" spans="1:6" x14ac:dyDescent="0.5">
      <c r="A1618">
        <f>+IS_Data!C1618</f>
        <v>0</v>
      </c>
      <c r="B1618" s="91" t="str">
        <f>IF(F1618="No","",IF('Summary P&amp;L'!$F$4="Libs Rollup","Libs Rollup",F1618))</f>
        <v/>
      </c>
      <c r="C1618">
        <f>+IS_Data!A1618</f>
        <v>0</v>
      </c>
      <c r="D1618">
        <f ca="1">SUM(OFFSET(IS_Data!D1618,0,(-2018+'Summary P&amp;L'!$D$6)*12+'Summary P&amp;L'!$D$1-1):OFFSET(IS_Data!D1618,0,(-2018+'Summary P&amp;L'!$D$6)*12+'Summary P&amp;L'!$D$2-1))</f>
        <v>0</v>
      </c>
      <c r="E1618">
        <f ca="1">SUM(OFFSET(IS_Data!D1618,0,(-2018+'Summary P&amp;L'!$D$6-1)*12+'Summary P&amp;L'!$D$1-1):OFFSET(IS_Data!D1618,0,(-2018+'Summary P&amp;L'!$D$6-1)*12+'Summary P&amp;L'!$D$2-1))</f>
        <v>0</v>
      </c>
      <c r="F1618" s="91" t="str">
        <f>IFERROR(IF(VLOOKUP(IS_Data!B1618,'Summary P&amp;L'!$Q$9:$S$15,3,FALSE)="Yes",IS_Data!B1618,"No"),"No")</f>
        <v>No</v>
      </c>
    </row>
    <row r="1619" spans="1:6" x14ac:dyDescent="0.5">
      <c r="A1619">
        <f>+IS_Data!C1619</f>
        <v>0</v>
      </c>
      <c r="B1619" s="91" t="str">
        <f>IF(F1619="No","",IF('Summary P&amp;L'!$F$4="Libs Rollup","Libs Rollup",F1619))</f>
        <v/>
      </c>
      <c r="C1619">
        <f>+IS_Data!A1619</f>
        <v>0</v>
      </c>
      <c r="D1619">
        <f ca="1">SUM(OFFSET(IS_Data!D1619,0,(-2018+'Summary P&amp;L'!$D$6)*12+'Summary P&amp;L'!$D$1-1):OFFSET(IS_Data!D1619,0,(-2018+'Summary P&amp;L'!$D$6)*12+'Summary P&amp;L'!$D$2-1))</f>
        <v>0</v>
      </c>
      <c r="E1619">
        <f ca="1">SUM(OFFSET(IS_Data!D1619,0,(-2018+'Summary P&amp;L'!$D$6-1)*12+'Summary P&amp;L'!$D$1-1):OFFSET(IS_Data!D1619,0,(-2018+'Summary P&amp;L'!$D$6-1)*12+'Summary P&amp;L'!$D$2-1))</f>
        <v>0</v>
      </c>
      <c r="F1619" s="91" t="str">
        <f>IFERROR(IF(VLOOKUP(IS_Data!B1619,'Summary P&amp;L'!$Q$9:$S$15,3,FALSE)="Yes",IS_Data!B1619,"No"),"No")</f>
        <v>No</v>
      </c>
    </row>
    <row r="1620" spans="1:6" x14ac:dyDescent="0.5">
      <c r="A1620">
        <f>+IS_Data!C1620</f>
        <v>0</v>
      </c>
      <c r="B1620" s="91" t="str">
        <f>IF(F1620="No","",IF('Summary P&amp;L'!$F$4="Libs Rollup","Libs Rollup",F1620))</f>
        <v/>
      </c>
      <c r="C1620">
        <f>+IS_Data!A1620</f>
        <v>0</v>
      </c>
      <c r="D1620">
        <f ca="1">SUM(OFFSET(IS_Data!D1620,0,(-2018+'Summary P&amp;L'!$D$6)*12+'Summary P&amp;L'!$D$1-1):OFFSET(IS_Data!D1620,0,(-2018+'Summary P&amp;L'!$D$6)*12+'Summary P&amp;L'!$D$2-1))</f>
        <v>0</v>
      </c>
      <c r="E1620">
        <f ca="1">SUM(OFFSET(IS_Data!D1620,0,(-2018+'Summary P&amp;L'!$D$6-1)*12+'Summary P&amp;L'!$D$1-1):OFFSET(IS_Data!D1620,0,(-2018+'Summary P&amp;L'!$D$6-1)*12+'Summary P&amp;L'!$D$2-1))</f>
        <v>0</v>
      </c>
      <c r="F1620" s="91" t="str">
        <f>IFERROR(IF(VLOOKUP(IS_Data!B1620,'Summary P&amp;L'!$Q$9:$S$15,3,FALSE)="Yes",IS_Data!B1620,"No"),"No")</f>
        <v>No</v>
      </c>
    </row>
    <row r="1621" spans="1:6" x14ac:dyDescent="0.5">
      <c r="A1621">
        <f>+IS_Data!C1621</f>
        <v>0</v>
      </c>
      <c r="B1621" s="91" t="str">
        <f>IF(F1621="No","",IF('Summary P&amp;L'!$F$4="Libs Rollup","Libs Rollup",F1621))</f>
        <v/>
      </c>
      <c r="C1621">
        <f>+IS_Data!A1621</f>
        <v>0</v>
      </c>
      <c r="D1621">
        <f ca="1">SUM(OFFSET(IS_Data!D1621,0,(-2018+'Summary P&amp;L'!$D$6)*12+'Summary P&amp;L'!$D$1-1):OFFSET(IS_Data!D1621,0,(-2018+'Summary P&amp;L'!$D$6)*12+'Summary P&amp;L'!$D$2-1))</f>
        <v>0</v>
      </c>
      <c r="E1621">
        <f ca="1">SUM(OFFSET(IS_Data!D1621,0,(-2018+'Summary P&amp;L'!$D$6-1)*12+'Summary P&amp;L'!$D$1-1):OFFSET(IS_Data!D1621,0,(-2018+'Summary P&amp;L'!$D$6-1)*12+'Summary P&amp;L'!$D$2-1))</f>
        <v>0</v>
      </c>
      <c r="F1621" s="91" t="str">
        <f>IFERROR(IF(VLOOKUP(IS_Data!B1621,'Summary P&amp;L'!$Q$9:$S$15,3,FALSE)="Yes",IS_Data!B1621,"No"),"No")</f>
        <v>No</v>
      </c>
    </row>
    <row r="1622" spans="1:6" x14ac:dyDescent="0.5">
      <c r="A1622">
        <f>+IS_Data!C1622</f>
        <v>0</v>
      </c>
      <c r="B1622" s="91" t="str">
        <f>IF(F1622="No","",IF('Summary P&amp;L'!$F$4="Libs Rollup","Libs Rollup",F1622))</f>
        <v/>
      </c>
      <c r="C1622">
        <f>+IS_Data!A1622</f>
        <v>0</v>
      </c>
      <c r="D1622">
        <f ca="1">SUM(OFFSET(IS_Data!D1622,0,(-2018+'Summary P&amp;L'!$D$6)*12+'Summary P&amp;L'!$D$1-1):OFFSET(IS_Data!D1622,0,(-2018+'Summary P&amp;L'!$D$6)*12+'Summary P&amp;L'!$D$2-1))</f>
        <v>0</v>
      </c>
      <c r="E1622">
        <f ca="1">SUM(OFFSET(IS_Data!D1622,0,(-2018+'Summary P&amp;L'!$D$6-1)*12+'Summary P&amp;L'!$D$1-1):OFFSET(IS_Data!D1622,0,(-2018+'Summary P&amp;L'!$D$6-1)*12+'Summary P&amp;L'!$D$2-1))</f>
        <v>0</v>
      </c>
      <c r="F1622" s="91" t="str">
        <f>IFERROR(IF(VLOOKUP(IS_Data!B1622,'Summary P&amp;L'!$Q$9:$S$15,3,FALSE)="Yes",IS_Data!B1622,"No"),"No")</f>
        <v>No</v>
      </c>
    </row>
    <row r="1623" spans="1:6" x14ac:dyDescent="0.5">
      <c r="A1623">
        <f>+IS_Data!C1623</f>
        <v>0</v>
      </c>
      <c r="B1623" s="91" t="str">
        <f>IF(F1623="No","",IF('Summary P&amp;L'!$F$4="Libs Rollup","Libs Rollup",F1623))</f>
        <v/>
      </c>
      <c r="C1623">
        <f>+IS_Data!A1623</f>
        <v>0</v>
      </c>
      <c r="D1623">
        <f ca="1">SUM(OFFSET(IS_Data!D1623,0,(-2018+'Summary P&amp;L'!$D$6)*12+'Summary P&amp;L'!$D$1-1):OFFSET(IS_Data!D1623,0,(-2018+'Summary P&amp;L'!$D$6)*12+'Summary P&amp;L'!$D$2-1))</f>
        <v>0</v>
      </c>
      <c r="E1623">
        <f ca="1">SUM(OFFSET(IS_Data!D1623,0,(-2018+'Summary P&amp;L'!$D$6-1)*12+'Summary P&amp;L'!$D$1-1):OFFSET(IS_Data!D1623,0,(-2018+'Summary P&amp;L'!$D$6-1)*12+'Summary P&amp;L'!$D$2-1))</f>
        <v>0</v>
      </c>
      <c r="F1623" s="91" t="str">
        <f>IFERROR(IF(VLOOKUP(IS_Data!B1623,'Summary P&amp;L'!$Q$9:$S$15,3,FALSE)="Yes",IS_Data!B1623,"No"),"No")</f>
        <v>No</v>
      </c>
    </row>
    <row r="1624" spans="1:6" x14ac:dyDescent="0.5">
      <c r="A1624">
        <f>+IS_Data!C1624</f>
        <v>0</v>
      </c>
      <c r="B1624" s="91" t="str">
        <f>IF(F1624="No","",IF('Summary P&amp;L'!$F$4="Libs Rollup","Libs Rollup",F1624))</f>
        <v/>
      </c>
      <c r="C1624">
        <f>+IS_Data!A1624</f>
        <v>0</v>
      </c>
      <c r="D1624">
        <f ca="1">SUM(OFFSET(IS_Data!D1624,0,(-2018+'Summary P&amp;L'!$D$6)*12+'Summary P&amp;L'!$D$1-1):OFFSET(IS_Data!D1624,0,(-2018+'Summary P&amp;L'!$D$6)*12+'Summary P&amp;L'!$D$2-1))</f>
        <v>0</v>
      </c>
      <c r="E1624">
        <f ca="1">SUM(OFFSET(IS_Data!D1624,0,(-2018+'Summary P&amp;L'!$D$6-1)*12+'Summary P&amp;L'!$D$1-1):OFFSET(IS_Data!D1624,0,(-2018+'Summary P&amp;L'!$D$6-1)*12+'Summary P&amp;L'!$D$2-1))</f>
        <v>0</v>
      </c>
      <c r="F1624" s="91" t="str">
        <f>IFERROR(IF(VLOOKUP(IS_Data!B1624,'Summary P&amp;L'!$Q$9:$S$15,3,FALSE)="Yes",IS_Data!B1624,"No"),"No")</f>
        <v>No</v>
      </c>
    </row>
    <row r="1625" spans="1:6" x14ac:dyDescent="0.5">
      <c r="A1625">
        <f>+IS_Data!C1625</f>
        <v>0</v>
      </c>
      <c r="B1625" s="91" t="str">
        <f>IF(F1625="No","",IF('Summary P&amp;L'!$F$4="Libs Rollup","Libs Rollup",F1625))</f>
        <v/>
      </c>
      <c r="C1625">
        <f>+IS_Data!A1625</f>
        <v>0</v>
      </c>
      <c r="D1625">
        <f ca="1">SUM(OFFSET(IS_Data!D1625,0,(-2018+'Summary P&amp;L'!$D$6)*12+'Summary P&amp;L'!$D$1-1):OFFSET(IS_Data!D1625,0,(-2018+'Summary P&amp;L'!$D$6)*12+'Summary P&amp;L'!$D$2-1))</f>
        <v>0</v>
      </c>
      <c r="E1625">
        <f ca="1">SUM(OFFSET(IS_Data!D1625,0,(-2018+'Summary P&amp;L'!$D$6-1)*12+'Summary P&amp;L'!$D$1-1):OFFSET(IS_Data!D1625,0,(-2018+'Summary P&amp;L'!$D$6-1)*12+'Summary P&amp;L'!$D$2-1))</f>
        <v>0</v>
      </c>
      <c r="F1625" s="91" t="str">
        <f>IFERROR(IF(VLOOKUP(IS_Data!B1625,'Summary P&amp;L'!$Q$9:$S$15,3,FALSE)="Yes",IS_Data!B1625,"No"),"No")</f>
        <v>No</v>
      </c>
    </row>
    <row r="1626" spans="1:6" x14ac:dyDescent="0.5">
      <c r="A1626">
        <f>+IS_Data!C1626</f>
        <v>0</v>
      </c>
      <c r="B1626" s="91" t="str">
        <f>IF(F1626="No","",IF('Summary P&amp;L'!$F$4="Libs Rollup","Libs Rollup",F1626))</f>
        <v/>
      </c>
      <c r="C1626">
        <f>+IS_Data!A1626</f>
        <v>0</v>
      </c>
      <c r="D1626">
        <f ca="1">SUM(OFFSET(IS_Data!D1626,0,(-2018+'Summary P&amp;L'!$D$6)*12+'Summary P&amp;L'!$D$1-1):OFFSET(IS_Data!D1626,0,(-2018+'Summary P&amp;L'!$D$6)*12+'Summary P&amp;L'!$D$2-1))</f>
        <v>0</v>
      </c>
      <c r="E1626">
        <f ca="1">SUM(OFFSET(IS_Data!D1626,0,(-2018+'Summary P&amp;L'!$D$6-1)*12+'Summary P&amp;L'!$D$1-1):OFFSET(IS_Data!D1626,0,(-2018+'Summary P&amp;L'!$D$6-1)*12+'Summary P&amp;L'!$D$2-1))</f>
        <v>0</v>
      </c>
      <c r="F1626" s="91" t="str">
        <f>IFERROR(IF(VLOOKUP(IS_Data!B1626,'Summary P&amp;L'!$Q$9:$S$15,3,FALSE)="Yes",IS_Data!B1626,"No"),"No")</f>
        <v>No</v>
      </c>
    </row>
    <row r="1627" spans="1:6" x14ac:dyDescent="0.5">
      <c r="A1627">
        <f>+IS_Data!C1627</f>
        <v>0</v>
      </c>
      <c r="B1627" s="91" t="str">
        <f>IF(F1627="No","",IF('Summary P&amp;L'!$F$4="Libs Rollup","Libs Rollup",F1627))</f>
        <v/>
      </c>
      <c r="C1627">
        <f>+IS_Data!A1627</f>
        <v>0</v>
      </c>
      <c r="D1627">
        <f ca="1">SUM(OFFSET(IS_Data!D1627,0,(-2018+'Summary P&amp;L'!$D$6)*12+'Summary P&amp;L'!$D$1-1):OFFSET(IS_Data!D1627,0,(-2018+'Summary P&amp;L'!$D$6)*12+'Summary P&amp;L'!$D$2-1))</f>
        <v>0</v>
      </c>
      <c r="E1627">
        <f ca="1">SUM(OFFSET(IS_Data!D1627,0,(-2018+'Summary P&amp;L'!$D$6-1)*12+'Summary P&amp;L'!$D$1-1):OFFSET(IS_Data!D1627,0,(-2018+'Summary P&amp;L'!$D$6-1)*12+'Summary P&amp;L'!$D$2-1))</f>
        <v>0</v>
      </c>
      <c r="F1627" s="91" t="str">
        <f>IFERROR(IF(VLOOKUP(IS_Data!B1627,'Summary P&amp;L'!$Q$9:$S$15,3,FALSE)="Yes",IS_Data!B1627,"No"),"No")</f>
        <v>No</v>
      </c>
    </row>
    <row r="1628" spans="1:6" x14ac:dyDescent="0.5">
      <c r="A1628">
        <f>+IS_Data!C1628</f>
        <v>0</v>
      </c>
      <c r="B1628" s="91" t="str">
        <f>IF(F1628="No","",IF('Summary P&amp;L'!$F$4="Libs Rollup","Libs Rollup",F1628))</f>
        <v/>
      </c>
      <c r="C1628">
        <f>+IS_Data!A1628</f>
        <v>0</v>
      </c>
      <c r="D1628">
        <f ca="1">SUM(OFFSET(IS_Data!D1628,0,(-2018+'Summary P&amp;L'!$D$6)*12+'Summary P&amp;L'!$D$1-1):OFFSET(IS_Data!D1628,0,(-2018+'Summary P&amp;L'!$D$6)*12+'Summary P&amp;L'!$D$2-1))</f>
        <v>0</v>
      </c>
      <c r="E1628">
        <f ca="1">SUM(OFFSET(IS_Data!D1628,0,(-2018+'Summary P&amp;L'!$D$6-1)*12+'Summary P&amp;L'!$D$1-1):OFFSET(IS_Data!D1628,0,(-2018+'Summary P&amp;L'!$D$6-1)*12+'Summary P&amp;L'!$D$2-1))</f>
        <v>0</v>
      </c>
      <c r="F1628" s="91" t="str">
        <f>IFERROR(IF(VLOOKUP(IS_Data!B1628,'Summary P&amp;L'!$Q$9:$S$15,3,FALSE)="Yes",IS_Data!B1628,"No"),"No")</f>
        <v>No</v>
      </c>
    </row>
    <row r="1629" spans="1:6" x14ac:dyDescent="0.5">
      <c r="A1629">
        <f>+IS_Data!C1629</f>
        <v>0</v>
      </c>
      <c r="B1629" s="91" t="str">
        <f>IF(F1629="No","",IF('Summary P&amp;L'!$F$4="Libs Rollup","Libs Rollup",F1629))</f>
        <v/>
      </c>
      <c r="C1629">
        <f>+IS_Data!A1629</f>
        <v>0</v>
      </c>
      <c r="D1629">
        <f ca="1">SUM(OFFSET(IS_Data!D1629,0,(-2018+'Summary P&amp;L'!$D$6)*12+'Summary P&amp;L'!$D$1-1):OFFSET(IS_Data!D1629,0,(-2018+'Summary P&amp;L'!$D$6)*12+'Summary P&amp;L'!$D$2-1))</f>
        <v>0</v>
      </c>
      <c r="E1629">
        <f ca="1">SUM(OFFSET(IS_Data!D1629,0,(-2018+'Summary P&amp;L'!$D$6-1)*12+'Summary P&amp;L'!$D$1-1):OFFSET(IS_Data!D1629,0,(-2018+'Summary P&amp;L'!$D$6-1)*12+'Summary P&amp;L'!$D$2-1))</f>
        <v>0</v>
      </c>
      <c r="F1629" s="91" t="str">
        <f>IFERROR(IF(VLOOKUP(IS_Data!B1629,'Summary P&amp;L'!$Q$9:$S$15,3,FALSE)="Yes",IS_Data!B1629,"No"),"No")</f>
        <v>No</v>
      </c>
    </row>
    <row r="1630" spans="1:6" x14ac:dyDescent="0.5">
      <c r="A1630">
        <f>+IS_Data!C1630</f>
        <v>0</v>
      </c>
      <c r="B1630" s="91" t="str">
        <f>IF(F1630="No","",IF('Summary P&amp;L'!$F$4="Libs Rollup","Libs Rollup",F1630))</f>
        <v/>
      </c>
      <c r="C1630">
        <f>+IS_Data!A1630</f>
        <v>0</v>
      </c>
      <c r="D1630">
        <f ca="1">SUM(OFFSET(IS_Data!D1630,0,(-2018+'Summary P&amp;L'!$D$6)*12+'Summary P&amp;L'!$D$1-1):OFFSET(IS_Data!D1630,0,(-2018+'Summary P&amp;L'!$D$6)*12+'Summary P&amp;L'!$D$2-1))</f>
        <v>0</v>
      </c>
      <c r="E1630">
        <f ca="1">SUM(OFFSET(IS_Data!D1630,0,(-2018+'Summary P&amp;L'!$D$6-1)*12+'Summary P&amp;L'!$D$1-1):OFFSET(IS_Data!D1630,0,(-2018+'Summary P&amp;L'!$D$6-1)*12+'Summary P&amp;L'!$D$2-1))</f>
        <v>0</v>
      </c>
      <c r="F1630" s="91" t="str">
        <f>IFERROR(IF(VLOOKUP(IS_Data!B1630,'Summary P&amp;L'!$Q$9:$S$15,3,FALSE)="Yes",IS_Data!B1630,"No"),"No")</f>
        <v>No</v>
      </c>
    </row>
    <row r="1631" spans="1:6" x14ac:dyDescent="0.5">
      <c r="A1631">
        <f>+IS_Data!C1631</f>
        <v>0</v>
      </c>
      <c r="B1631" s="91" t="str">
        <f>IF(F1631="No","",IF('Summary P&amp;L'!$F$4="Libs Rollup","Libs Rollup",F1631))</f>
        <v/>
      </c>
      <c r="C1631">
        <f>+IS_Data!A1631</f>
        <v>0</v>
      </c>
      <c r="D1631">
        <f ca="1">SUM(OFFSET(IS_Data!D1631,0,(-2018+'Summary P&amp;L'!$D$6)*12+'Summary P&amp;L'!$D$1-1):OFFSET(IS_Data!D1631,0,(-2018+'Summary P&amp;L'!$D$6)*12+'Summary P&amp;L'!$D$2-1))</f>
        <v>0</v>
      </c>
      <c r="E1631">
        <f ca="1">SUM(OFFSET(IS_Data!D1631,0,(-2018+'Summary P&amp;L'!$D$6-1)*12+'Summary P&amp;L'!$D$1-1):OFFSET(IS_Data!D1631,0,(-2018+'Summary P&amp;L'!$D$6-1)*12+'Summary P&amp;L'!$D$2-1))</f>
        <v>0</v>
      </c>
      <c r="F1631" s="91" t="str">
        <f>IFERROR(IF(VLOOKUP(IS_Data!B1631,'Summary P&amp;L'!$Q$9:$S$15,3,FALSE)="Yes",IS_Data!B1631,"No"),"No")</f>
        <v>No</v>
      </c>
    </row>
    <row r="1632" spans="1:6" x14ac:dyDescent="0.5">
      <c r="A1632">
        <f>+IS_Data!C1632</f>
        <v>0</v>
      </c>
      <c r="B1632" s="91" t="str">
        <f>IF(F1632="No","",IF('Summary P&amp;L'!$F$4="Libs Rollup","Libs Rollup",F1632))</f>
        <v/>
      </c>
      <c r="C1632">
        <f>+IS_Data!A1632</f>
        <v>0</v>
      </c>
      <c r="D1632">
        <f ca="1">SUM(OFFSET(IS_Data!D1632,0,(-2018+'Summary P&amp;L'!$D$6)*12+'Summary P&amp;L'!$D$1-1):OFFSET(IS_Data!D1632,0,(-2018+'Summary P&amp;L'!$D$6)*12+'Summary P&amp;L'!$D$2-1))</f>
        <v>0</v>
      </c>
      <c r="E1632">
        <f ca="1">SUM(OFFSET(IS_Data!D1632,0,(-2018+'Summary P&amp;L'!$D$6-1)*12+'Summary P&amp;L'!$D$1-1):OFFSET(IS_Data!D1632,0,(-2018+'Summary P&amp;L'!$D$6-1)*12+'Summary P&amp;L'!$D$2-1))</f>
        <v>0</v>
      </c>
      <c r="F1632" s="91" t="str">
        <f>IFERROR(IF(VLOOKUP(IS_Data!B1632,'Summary P&amp;L'!$Q$9:$S$15,3,FALSE)="Yes",IS_Data!B1632,"No"),"No")</f>
        <v>No</v>
      </c>
    </row>
    <row r="1633" spans="1:6" x14ac:dyDescent="0.5">
      <c r="A1633">
        <f>+IS_Data!C1633</f>
        <v>0</v>
      </c>
      <c r="B1633" s="91" t="str">
        <f>IF(F1633="No","",IF('Summary P&amp;L'!$F$4="Libs Rollup","Libs Rollup",F1633))</f>
        <v/>
      </c>
      <c r="C1633">
        <f>+IS_Data!A1633</f>
        <v>0</v>
      </c>
      <c r="D1633">
        <f ca="1">SUM(OFFSET(IS_Data!D1633,0,(-2018+'Summary P&amp;L'!$D$6)*12+'Summary P&amp;L'!$D$1-1):OFFSET(IS_Data!D1633,0,(-2018+'Summary P&amp;L'!$D$6)*12+'Summary P&amp;L'!$D$2-1))</f>
        <v>0</v>
      </c>
      <c r="E1633">
        <f ca="1">SUM(OFFSET(IS_Data!D1633,0,(-2018+'Summary P&amp;L'!$D$6-1)*12+'Summary P&amp;L'!$D$1-1):OFFSET(IS_Data!D1633,0,(-2018+'Summary P&amp;L'!$D$6-1)*12+'Summary P&amp;L'!$D$2-1))</f>
        <v>0</v>
      </c>
      <c r="F1633" s="91" t="str">
        <f>IFERROR(IF(VLOOKUP(IS_Data!B1633,'Summary P&amp;L'!$Q$9:$S$15,3,FALSE)="Yes",IS_Data!B1633,"No"),"No")</f>
        <v>No</v>
      </c>
    </row>
    <row r="1634" spans="1:6" x14ac:dyDescent="0.5">
      <c r="A1634">
        <f>+IS_Data!C1634</f>
        <v>0</v>
      </c>
      <c r="B1634" s="91" t="str">
        <f>IF(F1634="No","",IF('Summary P&amp;L'!$F$4="Libs Rollup","Libs Rollup",F1634))</f>
        <v/>
      </c>
      <c r="C1634">
        <f>+IS_Data!A1634</f>
        <v>0</v>
      </c>
      <c r="D1634">
        <f ca="1">SUM(OFFSET(IS_Data!D1634,0,(-2018+'Summary P&amp;L'!$D$6)*12+'Summary P&amp;L'!$D$1-1):OFFSET(IS_Data!D1634,0,(-2018+'Summary P&amp;L'!$D$6)*12+'Summary P&amp;L'!$D$2-1))</f>
        <v>0</v>
      </c>
      <c r="E1634">
        <f ca="1">SUM(OFFSET(IS_Data!D1634,0,(-2018+'Summary P&amp;L'!$D$6-1)*12+'Summary P&amp;L'!$D$1-1):OFFSET(IS_Data!D1634,0,(-2018+'Summary P&amp;L'!$D$6-1)*12+'Summary P&amp;L'!$D$2-1))</f>
        <v>0</v>
      </c>
      <c r="F1634" s="91" t="str">
        <f>IFERROR(IF(VLOOKUP(IS_Data!B1634,'Summary P&amp;L'!$Q$9:$S$15,3,FALSE)="Yes",IS_Data!B1634,"No"),"No")</f>
        <v>No</v>
      </c>
    </row>
    <row r="1635" spans="1:6" x14ac:dyDescent="0.5">
      <c r="A1635">
        <f>+IS_Data!C1635</f>
        <v>0</v>
      </c>
      <c r="B1635" s="91" t="str">
        <f>IF(F1635="No","",IF('Summary P&amp;L'!$F$4="Libs Rollup","Libs Rollup",F1635))</f>
        <v/>
      </c>
      <c r="C1635">
        <f>+IS_Data!A1635</f>
        <v>0</v>
      </c>
      <c r="D1635">
        <f ca="1">SUM(OFFSET(IS_Data!D1635,0,(-2018+'Summary P&amp;L'!$D$6)*12+'Summary P&amp;L'!$D$1-1):OFFSET(IS_Data!D1635,0,(-2018+'Summary P&amp;L'!$D$6)*12+'Summary P&amp;L'!$D$2-1))</f>
        <v>0</v>
      </c>
      <c r="E1635">
        <f ca="1">SUM(OFFSET(IS_Data!D1635,0,(-2018+'Summary P&amp;L'!$D$6-1)*12+'Summary P&amp;L'!$D$1-1):OFFSET(IS_Data!D1635,0,(-2018+'Summary P&amp;L'!$D$6-1)*12+'Summary P&amp;L'!$D$2-1))</f>
        <v>0</v>
      </c>
      <c r="F1635" s="91" t="str">
        <f>IFERROR(IF(VLOOKUP(IS_Data!B1635,'Summary P&amp;L'!$Q$9:$S$15,3,FALSE)="Yes",IS_Data!B1635,"No"),"No")</f>
        <v>No</v>
      </c>
    </row>
    <row r="1636" spans="1:6" x14ac:dyDescent="0.5">
      <c r="A1636">
        <f>+IS_Data!C1636</f>
        <v>0</v>
      </c>
      <c r="B1636" s="91" t="str">
        <f>IF(F1636="No","",IF('Summary P&amp;L'!$F$4="Libs Rollup","Libs Rollup",F1636))</f>
        <v/>
      </c>
      <c r="C1636">
        <f>+IS_Data!A1636</f>
        <v>0</v>
      </c>
      <c r="D1636">
        <f ca="1">SUM(OFFSET(IS_Data!D1636,0,(-2018+'Summary P&amp;L'!$D$6)*12+'Summary P&amp;L'!$D$1-1):OFFSET(IS_Data!D1636,0,(-2018+'Summary P&amp;L'!$D$6)*12+'Summary P&amp;L'!$D$2-1))</f>
        <v>0</v>
      </c>
      <c r="E1636">
        <f ca="1">SUM(OFFSET(IS_Data!D1636,0,(-2018+'Summary P&amp;L'!$D$6-1)*12+'Summary P&amp;L'!$D$1-1):OFFSET(IS_Data!D1636,0,(-2018+'Summary P&amp;L'!$D$6-1)*12+'Summary P&amp;L'!$D$2-1))</f>
        <v>0</v>
      </c>
      <c r="F1636" s="91" t="str">
        <f>IFERROR(IF(VLOOKUP(IS_Data!B1636,'Summary P&amp;L'!$Q$9:$S$15,3,FALSE)="Yes",IS_Data!B1636,"No"),"No")</f>
        <v>No</v>
      </c>
    </row>
    <row r="1637" spans="1:6" x14ac:dyDescent="0.5">
      <c r="A1637">
        <f>+IS_Data!C1637</f>
        <v>0</v>
      </c>
      <c r="B1637" s="91" t="str">
        <f>IF(F1637="No","",IF('Summary P&amp;L'!$F$4="Libs Rollup","Libs Rollup",F1637))</f>
        <v/>
      </c>
      <c r="C1637">
        <f>+IS_Data!A1637</f>
        <v>0</v>
      </c>
      <c r="D1637">
        <f ca="1">SUM(OFFSET(IS_Data!D1637,0,(-2018+'Summary P&amp;L'!$D$6)*12+'Summary P&amp;L'!$D$1-1):OFFSET(IS_Data!D1637,0,(-2018+'Summary P&amp;L'!$D$6)*12+'Summary P&amp;L'!$D$2-1))</f>
        <v>0</v>
      </c>
      <c r="E1637">
        <f ca="1">SUM(OFFSET(IS_Data!D1637,0,(-2018+'Summary P&amp;L'!$D$6-1)*12+'Summary P&amp;L'!$D$1-1):OFFSET(IS_Data!D1637,0,(-2018+'Summary P&amp;L'!$D$6-1)*12+'Summary P&amp;L'!$D$2-1))</f>
        <v>0</v>
      </c>
      <c r="F1637" s="91" t="str">
        <f>IFERROR(IF(VLOOKUP(IS_Data!B1637,'Summary P&amp;L'!$Q$9:$S$15,3,FALSE)="Yes",IS_Data!B1637,"No"),"No")</f>
        <v>No</v>
      </c>
    </row>
    <row r="1638" spans="1:6" x14ac:dyDescent="0.5">
      <c r="A1638">
        <f>+IS_Data!C1638</f>
        <v>0</v>
      </c>
      <c r="B1638" s="91" t="str">
        <f>IF(F1638="No","",IF('Summary P&amp;L'!$F$4="Libs Rollup","Libs Rollup",F1638))</f>
        <v/>
      </c>
      <c r="C1638">
        <f>+IS_Data!A1638</f>
        <v>0</v>
      </c>
      <c r="D1638">
        <f ca="1">SUM(OFFSET(IS_Data!D1638,0,(-2018+'Summary P&amp;L'!$D$6)*12+'Summary P&amp;L'!$D$1-1):OFFSET(IS_Data!D1638,0,(-2018+'Summary P&amp;L'!$D$6)*12+'Summary P&amp;L'!$D$2-1))</f>
        <v>0</v>
      </c>
      <c r="E1638">
        <f ca="1">SUM(OFFSET(IS_Data!D1638,0,(-2018+'Summary P&amp;L'!$D$6-1)*12+'Summary P&amp;L'!$D$1-1):OFFSET(IS_Data!D1638,0,(-2018+'Summary P&amp;L'!$D$6-1)*12+'Summary P&amp;L'!$D$2-1))</f>
        <v>0</v>
      </c>
      <c r="F1638" s="91" t="str">
        <f>IFERROR(IF(VLOOKUP(IS_Data!B1638,'Summary P&amp;L'!$Q$9:$S$15,3,FALSE)="Yes",IS_Data!B1638,"No"),"No")</f>
        <v>No</v>
      </c>
    </row>
    <row r="1639" spans="1:6" x14ac:dyDescent="0.5">
      <c r="A1639">
        <f>+IS_Data!C1639</f>
        <v>0</v>
      </c>
      <c r="B1639" s="91" t="str">
        <f>IF(F1639="No","",IF('Summary P&amp;L'!$F$4="Libs Rollup","Libs Rollup",F1639))</f>
        <v/>
      </c>
      <c r="C1639">
        <f>+IS_Data!A1639</f>
        <v>0</v>
      </c>
      <c r="D1639">
        <f ca="1">SUM(OFFSET(IS_Data!D1639,0,(-2018+'Summary P&amp;L'!$D$6)*12+'Summary P&amp;L'!$D$1-1):OFFSET(IS_Data!D1639,0,(-2018+'Summary P&amp;L'!$D$6)*12+'Summary P&amp;L'!$D$2-1))</f>
        <v>0</v>
      </c>
      <c r="E1639">
        <f ca="1">SUM(OFFSET(IS_Data!D1639,0,(-2018+'Summary P&amp;L'!$D$6-1)*12+'Summary P&amp;L'!$D$1-1):OFFSET(IS_Data!D1639,0,(-2018+'Summary P&amp;L'!$D$6-1)*12+'Summary P&amp;L'!$D$2-1))</f>
        <v>0</v>
      </c>
      <c r="F1639" s="91" t="str">
        <f>IFERROR(IF(VLOOKUP(IS_Data!B1639,'Summary P&amp;L'!$Q$9:$S$15,3,FALSE)="Yes",IS_Data!B1639,"No"),"No")</f>
        <v>No</v>
      </c>
    </row>
    <row r="1640" spans="1:6" x14ac:dyDescent="0.5">
      <c r="A1640">
        <f>+IS_Data!C1640</f>
        <v>0</v>
      </c>
      <c r="B1640" s="91" t="str">
        <f>IF(F1640="No","",IF('Summary P&amp;L'!$F$4="Libs Rollup","Libs Rollup",F1640))</f>
        <v/>
      </c>
      <c r="C1640">
        <f>+IS_Data!A1640</f>
        <v>0</v>
      </c>
      <c r="D1640">
        <f ca="1">SUM(OFFSET(IS_Data!D1640,0,(-2018+'Summary P&amp;L'!$D$6)*12+'Summary P&amp;L'!$D$1-1):OFFSET(IS_Data!D1640,0,(-2018+'Summary P&amp;L'!$D$6)*12+'Summary P&amp;L'!$D$2-1))</f>
        <v>0</v>
      </c>
      <c r="E1640">
        <f ca="1">SUM(OFFSET(IS_Data!D1640,0,(-2018+'Summary P&amp;L'!$D$6-1)*12+'Summary P&amp;L'!$D$1-1):OFFSET(IS_Data!D1640,0,(-2018+'Summary P&amp;L'!$D$6-1)*12+'Summary P&amp;L'!$D$2-1))</f>
        <v>0</v>
      </c>
      <c r="F1640" s="91" t="str">
        <f>IFERROR(IF(VLOOKUP(IS_Data!B1640,'Summary P&amp;L'!$Q$9:$S$15,3,FALSE)="Yes",IS_Data!B1640,"No"),"No")</f>
        <v>No</v>
      </c>
    </row>
    <row r="1641" spans="1:6" x14ac:dyDescent="0.5">
      <c r="A1641">
        <f>+IS_Data!C1641</f>
        <v>0</v>
      </c>
      <c r="B1641" s="91" t="str">
        <f>IF(F1641="No","",IF('Summary P&amp;L'!$F$4="Libs Rollup","Libs Rollup",F1641))</f>
        <v/>
      </c>
      <c r="C1641">
        <f>+IS_Data!A1641</f>
        <v>0</v>
      </c>
      <c r="D1641">
        <f ca="1">SUM(OFFSET(IS_Data!D1641,0,(-2018+'Summary P&amp;L'!$D$6)*12+'Summary P&amp;L'!$D$1-1):OFFSET(IS_Data!D1641,0,(-2018+'Summary P&amp;L'!$D$6)*12+'Summary P&amp;L'!$D$2-1))</f>
        <v>0</v>
      </c>
      <c r="E1641">
        <f ca="1">SUM(OFFSET(IS_Data!D1641,0,(-2018+'Summary P&amp;L'!$D$6-1)*12+'Summary P&amp;L'!$D$1-1):OFFSET(IS_Data!D1641,0,(-2018+'Summary P&amp;L'!$D$6-1)*12+'Summary P&amp;L'!$D$2-1))</f>
        <v>0</v>
      </c>
      <c r="F1641" s="91" t="str">
        <f>IFERROR(IF(VLOOKUP(IS_Data!B1641,'Summary P&amp;L'!$Q$9:$S$15,3,FALSE)="Yes",IS_Data!B1641,"No"),"No")</f>
        <v>No</v>
      </c>
    </row>
    <row r="1642" spans="1:6" x14ac:dyDescent="0.5">
      <c r="A1642">
        <f>+IS_Data!C1642</f>
        <v>0</v>
      </c>
      <c r="B1642" s="91" t="str">
        <f>IF(F1642="No","",IF('Summary P&amp;L'!$F$4="Libs Rollup","Libs Rollup",F1642))</f>
        <v/>
      </c>
      <c r="C1642">
        <f>+IS_Data!A1642</f>
        <v>0</v>
      </c>
      <c r="D1642">
        <f ca="1">SUM(OFFSET(IS_Data!D1642,0,(-2018+'Summary P&amp;L'!$D$6)*12+'Summary P&amp;L'!$D$1-1):OFFSET(IS_Data!D1642,0,(-2018+'Summary P&amp;L'!$D$6)*12+'Summary P&amp;L'!$D$2-1))</f>
        <v>0</v>
      </c>
      <c r="E1642">
        <f ca="1">SUM(OFFSET(IS_Data!D1642,0,(-2018+'Summary P&amp;L'!$D$6-1)*12+'Summary P&amp;L'!$D$1-1):OFFSET(IS_Data!D1642,0,(-2018+'Summary P&amp;L'!$D$6-1)*12+'Summary P&amp;L'!$D$2-1))</f>
        <v>0</v>
      </c>
      <c r="F1642" s="91" t="str">
        <f>IFERROR(IF(VLOOKUP(IS_Data!B1642,'Summary P&amp;L'!$Q$9:$S$15,3,FALSE)="Yes",IS_Data!B1642,"No"),"No")</f>
        <v>No</v>
      </c>
    </row>
    <row r="1643" spans="1:6" x14ac:dyDescent="0.5">
      <c r="A1643">
        <f>+IS_Data!C1643</f>
        <v>0</v>
      </c>
      <c r="B1643" s="91" t="str">
        <f>IF(F1643="No","",IF('Summary P&amp;L'!$F$4="Libs Rollup","Libs Rollup",F1643))</f>
        <v/>
      </c>
      <c r="C1643">
        <f>+IS_Data!A1643</f>
        <v>0</v>
      </c>
      <c r="D1643">
        <f ca="1">SUM(OFFSET(IS_Data!D1643,0,(-2018+'Summary P&amp;L'!$D$6)*12+'Summary P&amp;L'!$D$1-1):OFFSET(IS_Data!D1643,0,(-2018+'Summary P&amp;L'!$D$6)*12+'Summary P&amp;L'!$D$2-1))</f>
        <v>0</v>
      </c>
      <c r="E1643">
        <f ca="1">SUM(OFFSET(IS_Data!D1643,0,(-2018+'Summary P&amp;L'!$D$6-1)*12+'Summary P&amp;L'!$D$1-1):OFFSET(IS_Data!D1643,0,(-2018+'Summary P&amp;L'!$D$6-1)*12+'Summary P&amp;L'!$D$2-1))</f>
        <v>0</v>
      </c>
      <c r="F1643" s="91" t="str">
        <f>IFERROR(IF(VLOOKUP(IS_Data!B1643,'Summary P&amp;L'!$Q$9:$S$15,3,FALSE)="Yes",IS_Data!B1643,"No"),"No")</f>
        <v>No</v>
      </c>
    </row>
    <row r="1644" spans="1:6" x14ac:dyDescent="0.5">
      <c r="A1644">
        <f>+IS_Data!C1644</f>
        <v>0</v>
      </c>
      <c r="B1644" s="91" t="str">
        <f>IF(F1644="No","",IF('Summary P&amp;L'!$F$4="Libs Rollup","Libs Rollup",F1644))</f>
        <v/>
      </c>
      <c r="C1644">
        <f>+IS_Data!A1644</f>
        <v>0</v>
      </c>
      <c r="D1644">
        <f ca="1">SUM(OFFSET(IS_Data!D1644,0,(-2018+'Summary P&amp;L'!$D$6)*12+'Summary P&amp;L'!$D$1-1):OFFSET(IS_Data!D1644,0,(-2018+'Summary P&amp;L'!$D$6)*12+'Summary P&amp;L'!$D$2-1))</f>
        <v>0</v>
      </c>
      <c r="E1644">
        <f ca="1">SUM(OFFSET(IS_Data!D1644,0,(-2018+'Summary P&amp;L'!$D$6-1)*12+'Summary P&amp;L'!$D$1-1):OFFSET(IS_Data!D1644,0,(-2018+'Summary P&amp;L'!$D$6-1)*12+'Summary P&amp;L'!$D$2-1))</f>
        <v>0</v>
      </c>
      <c r="F1644" s="91" t="str">
        <f>IFERROR(IF(VLOOKUP(IS_Data!B1644,'Summary P&amp;L'!$Q$9:$S$15,3,FALSE)="Yes",IS_Data!B1644,"No"),"No")</f>
        <v>No</v>
      </c>
    </row>
    <row r="1645" spans="1:6" x14ac:dyDescent="0.5">
      <c r="A1645">
        <f>+IS_Data!C1645</f>
        <v>0</v>
      </c>
      <c r="B1645" s="91" t="str">
        <f>IF(F1645="No","",IF('Summary P&amp;L'!$F$4="Libs Rollup","Libs Rollup",F1645))</f>
        <v/>
      </c>
      <c r="C1645">
        <f>+IS_Data!A1645</f>
        <v>0</v>
      </c>
      <c r="D1645">
        <f ca="1">SUM(OFFSET(IS_Data!D1645,0,(-2018+'Summary P&amp;L'!$D$6)*12+'Summary P&amp;L'!$D$1-1):OFFSET(IS_Data!D1645,0,(-2018+'Summary P&amp;L'!$D$6)*12+'Summary P&amp;L'!$D$2-1))</f>
        <v>0</v>
      </c>
      <c r="E1645">
        <f ca="1">SUM(OFFSET(IS_Data!D1645,0,(-2018+'Summary P&amp;L'!$D$6-1)*12+'Summary P&amp;L'!$D$1-1):OFFSET(IS_Data!D1645,0,(-2018+'Summary P&amp;L'!$D$6-1)*12+'Summary P&amp;L'!$D$2-1))</f>
        <v>0</v>
      </c>
      <c r="F1645" s="91" t="str">
        <f>IFERROR(IF(VLOOKUP(IS_Data!B1645,'Summary P&amp;L'!$Q$9:$S$15,3,FALSE)="Yes",IS_Data!B1645,"No"),"No")</f>
        <v>No</v>
      </c>
    </row>
    <row r="1646" spans="1:6" x14ac:dyDescent="0.5">
      <c r="A1646">
        <f>+IS_Data!C1646</f>
        <v>0</v>
      </c>
      <c r="B1646" s="91" t="str">
        <f>IF(F1646="No","",IF('Summary P&amp;L'!$F$4="Libs Rollup","Libs Rollup",F1646))</f>
        <v/>
      </c>
      <c r="C1646">
        <f>+IS_Data!A1646</f>
        <v>0</v>
      </c>
      <c r="D1646">
        <f ca="1">SUM(OFFSET(IS_Data!D1646,0,(-2018+'Summary P&amp;L'!$D$6)*12+'Summary P&amp;L'!$D$1-1):OFFSET(IS_Data!D1646,0,(-2018+'Summary P&amp;L'!$D$6)*12+'Summary P&amp;L'!$D$2-1))</f>
        <v>0</v>
      </c>
      <c r="E1646">
        <f ca="1">SUM(OFFSET(IS_Data!D1646,0,(-2018+'Summary P&amp;L'!$D$6-1)*12+'Summary P&amp;L'!$D$1-1):OFFSET(IS_Data!D1646,0,(-2018+'Summary P&amp;L'!$D$6-1)*12+'Summary P&amp;L'!$D$2-1))</f>
        <v>0</v>
      </c>
      <c r="F1646" s="91" t="str">
        <f>IFERROR(IF(VLOOKUP(IS_Data!B1646,'Summary P&amp;L'!$Q$9:$S$15,3,FALSE)="Yes",IS_Data!B1646,"No"),"No")</f>
        <v>No</v>
      </c>
    </row>
    <row r="1647" spans="1:6" x14ac:dyDescent="0.5">
      <c r="A1647">
        <f>+IS_Data!C1647</f>
        <v>0</v>
      </c>
      <c r="B1647" s="91" t="str">
        <f>IF(F1647="No","",IF('Summary P&amp;L'!$F$4="Libs Rollup","Libs Rollup",F1647))</f>
        <v/>
      </c>
      <c r="C1647">
        <f>+IS_Data!A1647</f>
        <v>0</v>
      </c>
      <c r="D1647">
        <f ca="1">SUM(OFFSET(IS_Data!D1647,0,(-2018+'Summary P&amp;L'!$D$6)*12+'Summary P&amp;L'!$D$1-1):OFFSET(IS_Data!D1647,0,(-2018+'Summary P&amp;L'!$D$6)*12+'Summary P&amp;L'!$D$2-1))</f>
        <v>0</v>
      </c>
      <c r="E1647">
        <f ca="1">SUM(OFFSET(IS_Data!D1647,0,(-2018+'Summary P&amp;L'!$D$6-1)*12+'Summary P&amp;L'!$D$1-1):OFFSET(IS_Data!D1647,0,(-2018+'Summary P&amp;L'!$D$6-1)*12+'Summary P&amp;L'!$D$2-1))</f>
        <v>0</v>
      </c>
      <c r="F1647" s="91" t="str">
        <f>IFERROR(IF(VLOOKUP(IS_Data!B1647,'Summary P&amp;L'!$Q$9:$S$15,3,FALSE)="Yes",IS_Data!B1647,"No"),"No")</f>
        <v>No</v>
      </c>
    </row>
    <row r="1648" spans="1:6" x14ac:dyDescent="0.5">
      <c r="A1648">
        <f>+IS_Data!C1648</f>
        <v>0</v>
      </c>
      <c r="B1648" s="91" t="str">
        <f>IF(F1648="No","",IF('Summary P&amp;L'!$F$4="Libs Rollup","Libs Rollup",F1648))</f>
        <v/>
      </c>
      <c r="C1648">
        <f>+IS_Data!A1648</f>
        <v>0</v>
      </c>
      <c r="D1648">
        <f ca="1">SUM(OFFSET(IS_Data!D1648,0,(-2018+'Summary P&amp;L'!$D$6)*12+'Summary P&amp;L'!$D$1-1):OFFSET(IS_Data!D1648,0,(-2018+'Summary P&amp;L'!$D$6)*12+'Summary P&amp;L'!$D$2-1))</f>
        <v>0</v>
      </c>
      <c r="E1648">
        <f ca="1">SUM(OFFSET(IS_Data!D1648,0,(-2018+'Summary P&amp;L'!$D$6-1)*12+'Summary P&amp;L'!$D$1-1):OFFSET(IS_Data!D1648,0,(-2018+'Summary P&amp;L'!$D$6-1)*12+'Summary P&amp;L'!$D$2-1))</f>
        <v>0</v>
      </c>
      <c r="F1648" s="91" t="str">
        <f>IFERROR(IF(VLOOKUP(IS_Data!B1648,'Summary P&amp;L'!$Q$9:$S$15,3,FALSE)="Yes",IS_Data!B1648,"No"),"No")</f>
        <v>No</v>
      </c>
    </row>
    <row r="1649" spans="1:6" x14ac:dyDescent="0.5">
      <c r="A1649">
        <f>+IS_Data!C1649</f>
        <v>0</v>
      </c>
      <c r="B1649" s="91" t="str">
        <f>IF(F1649="No","",IF('Summary P&amp;L'!$F$4="Libs Rollup","Libs Rollup",F1649))</f>
        <v/>
      </c>
      <c r="C1649">
        <f>+IS_Data!A1649</f>
        <v>0</v>
      </c>
      <c r="D1649">
        <f ca="1">SUM(OFFSET(IS_Data!D1649,0,(-2018+'Summary P&amp;L'!$D$6)*12+'Summary P&amp;L'!$D$1-1):OFFSET(IS_Data!D1649,0,(-2018+'Summary P&amp;L'!$D$6)*12+'Summary P&amp;L'!$D$2-1))</f>
        <v>0</v>
      </c>
      <c r="E1649">
        <f ca="1">SUM(OFFSET(IS_Data!D1649,0,(-2018+'Summary P&amp;L'!$D$6-1)*12+'Summary P&amp;L'!$D$1-1):OFFSET(IS_Data!D1649,0,(-2018+'Summary P&amp;L'!$D$6-1)*12+'Summary P&amp;L'!$D$2-1))</f>
        <v>0</v>
      </c>
      <c r="F1649" s="91" t="str">
        <f>IFERROR(IF(VLOOKUP(IS_Data!B1649,'Summary P&amp;L'!$Q$9:$S$15,3,FALSE)="Yes",IS_Data!B1649,"No"),"No")</f>
        <v>No</v>
      </c>
    </row>
    <row r="1650" spans="1:6" x14ac:dyDescent="0.5">
      <c r="A1650">
        <f>+IS_Data!C1650</f>
        <v>0</v>
      </c>
      <c r="B1650" s="91" t="str">
        <f>IF(F1650="No","",IF('Summary P&amp;L'!$F$4="Libs Rollup","Libs Rollup",F1650))</f>
        <v/>
      </c>
      <c r="C1650">
        <f>+IS_Data!A1650</f>
        <v>0</v>
      </c>
      <c r="D1650">
        <f ca="1">SUM(OFFSET(IS_Data!D1650,0,(-2018+'Summary P&amp;L'!$D$6)*12+'Summary P&amp;L'!$D$1-1):OFFSET(IS_Data!D1650,0,(-2018+'Summary P&amp;L'!$D$6)*12+'Summary P&amp;L'!$D$2-1))</f>
        <v>0</v>
      </c>
      <c r="E1650">
        <f ca="1">SUM(OFFSET(IS_Data!D1650,0,(-2018+'Summary P&amp;L'!$D$6-1)*12+'Summary P&amp;L'!$D$1-1):OFFSET(IS_Data!D1650,0,(-2018+'Summary P&amp;L'!$D$6-1)*12+'Summary P&amp;L'!$D$2-1))</f>
        <v>0</v>
      </c>
      <c r="F1650" s="91" t="str">
        <f>IFERROR(IF(VLOOKUP(IS_Data!B1650,'Summary P&amp;L'!$Q$9:$S$15,3,FALSE)="Yes",IS_Data!B1650,"No"),"No")</f>
        <v>No</v>
      </c>
    </row>
    <row r="1651" spans="1:6" x14ac:dyDescent="0.5">
      <c r="A1651">
        <f>+IS_Data!C1651</f>
        <v>0</v>
      </c>
      <c r="B1651" s="91" t="str">
        <f>IF(F1651="No","",IF('Summary P&amp;L'!$F$4="Libs Rollup","Libs Rollup",F1651))</f>
        <v/>
      </c>
      <c r="C1651">
        <f>+IS_Data!A1651</f>
        <v>0</v>
      </c>
      <c r="D1651">
        <f ca="1">SUM(OFFSET(IS_Data!D1651,0,(-2018+'Summary P&amp;L'!$D$6)*12+'Summary P&amp;L'!$D$1-1):OFFSET(IS_Data!D1651,0,(-2018+'Summary P&amp;L'!$D$6)*12+'Summary P&amp;L'!$D$2-1))</f>
        <v>0</v>
      </c>
      <c r="E1651">
        <f ca="1">SUM(OFFSET(IS_Data!D1651,0,(-2018+'Summary P&amp;L'!$D$6-1)*12+'Summary P&amp;L'!$D$1-1):OFFSET(IS_Data!D1651,0,(-2018+'Summary P&amp;L'!$D$6-1)*12+'Summary P&amp;L'!$D$2-1))</f>
        <v>0</v>
      </c>
      <c r="F1651" s="91" t="str">
        <f>IFERROR(IF(VLOOKUP(IS_Data!B1651,'Summary P&amp;L'!$Q$9:$S$15,3,FALSE)="Yes",IS_Data!B1651,"No"),"No")</f>
        <v>No</v>
      </c>
    </row>
    <row r="1652" spans="1:6" x14ac:dyDescent="0.5">
      <c r="A1652">
        <f>+IS_Data!C1652</f>
        <v>0</v>
      </c>
      <c r="B1652" s="91" t="str">
        <f>IF(F1652="No","",IF('Summary P&amp;L'!$F$4="Libs Rollup","Libs Rollup",F1652))</f>
        <v/>
      </c>
      <c r="C1652">
        <f>+IS_Data!A1652</f>
        <v>0</v>
      </c>
      <c r="D1652">
        <f ca="1">SUM(OFFSET(IS_Data!D1652,0,(-2018+'Summary P&amp;L'!$D$6)*12+'Summary P&amp;L'!$D$1-1):OFFSET(IS_Data!D1652,0,(-2018+'Summary P&amp;L'!$D$6)*12+'Summary P&amp;L'!$D$2-1))</f>
        <v>0</v>
      </c>
      <c r="E1652">
        <f ca="1">SUM(OFFSET(IS_Data!D1652,0,(-2018+'Summary P&amp;L'!$D$6-1)*12+'Summary P&amp;L'!$D$1-1):OFFSET(IS_Data!D1652,0,(-2018+'Summary P&amp;L'!$D$6-1)*12+'Summary P&amp;L'!$D$2-1))</f>
        <v>0</v>
      </c>
      <c r="F1652" s="91" t="str">
        <f>IFERROR(IF(VLOOKUP(IS_Data!B1652,'Summary P&amp;L'!$Q$9:$S$15,3,FALSE)="Yes",IS_Data!B1652,"No"),"No")</f>
        <v>No</v>
      </c>
    </row>
    <row r="1653" spans="1:6" x14ac:dyDescent="0.5">
      <c r="A1653">
        <f>+IS_Data!C1653</f>
        <v>0</v>
      </c>
      <c r="B1653" s="91" t="str">
        <f>IF(F1653="No","",IF('Summary P&amp;L'!$F$4="Libs Rollup","Libs Rollup",F1653))</f>
        <v/>
      </c>
      <c r="C1653">
        <f>+IS_Data!A1653</f>
        <v>0</v>
      </c>
      <c r="D1653">
        <f ca="1">SUM(OFFSET(IS_Data!D1653,0,(-2018+'Summary P&amp;L'!$D$6)*12+'Summary P&amp;L'!$D$1-1):OFFSET(IS_Data!D1653,0,(-2018+'Summary P&amp;L'!$D$6)*12+'Summary P&amp;L'!$D$2-1))</f>
        <v>0</v>
      </c>
      <c r="E1653">
        <f ca="1">SUM(OFFSET(IS_Data!D1653,0,(-2018+'Summary P&amp;L'!$D$6-1)*12+'Summary P&amp;L'!$D$1-1):OFFSET(IS_Data!D1653,0,(-2018+'Summary P&amp;L'!$D$6-1)*12+'Summary P&amp;L'!$D$2-1))</f>
        <v>0</v>
      </c>
      <c r="F1653" s="91" t="str">
        <f>IFERROR(IF(VLOOKUP(IS_Data!B1653,'Summary P&amp;L'!$Q$9:$S$15,3,FALSE)="Yes",IS_Data!B1653,"No"),"No")</f>
        <v>No</v>
      </c>
    </row>
    <row r="1654" spans="1:6" x14ac:dyDescent="0.5">
      <c r="A1654">
        <f>+IS_Data!C1654</f>
        <v>0</v>
      </c>
      <c r="B1654" s="91" t="str">
        <f>IF(F1654="No","",IF('Summary P&amp;L'!$F$4="Libs Rollup","Libs Rollup",F1654))</f>
        <v/>
      </c>
      <c r="C1654">
        <f>+IS_Data!A1654</f>
        <v>0</v>
      </c>
      <c r="D1654">
        <f ca="1">SUM(OFFSET(IS_Data!D1654,0,(-2018+'Summary P&amp;L'!$D$6)*12+'Summary P&amp;L'!$D$1-1):OFFSET(IS_Data!D1654,0,(-2018+'Summary P&amp;L'!$D$6)*12+'Summary P&amp;L'!$D$2-1))</f>
        <v>0</v>
      </c>
      <c r="E1654">
        <f ca="1">SUM(OFFSET(IS_Data!D1654,0,(-2018+'Summary P&amp;L'!$D$6-1)*12+'Summary P&amp;L'!$D$1-1):OFFSET(IS_Data!D1654,0,(-2018+'Summary P&amp;L'!$D$6-1)*12+'Summary P&amp;L'!$D$2-1))</f>
        <v>0</v>
      </c>
      <c r="F1654" s="91" t="str">
        <f>IFERROR(IF(VLOOKUP(IS_Data!B1654,'Summary P&amp;L'!$Q$9:$S$15,3,FALSE)="Yes",IS_Data!B1654,"No"),"No")</f>
        <v>No</v>
      </c>
    </row>
    <row r="1655" spans="1:6" x14ac:dyDescent="0.5">
      <c r="A1655">
        <f>+IS_Data!C1655</f>
        <v>0</v>
      </c>
      <c r="B1655" s="91" t="str">
        <f>IF(F1655="No","",IF('Summary P&amp;L'!$F$4="Libs Rollup","Libs Rollup",F1655))</f>
        <v/>
      </c>
      <c r="C1655">
        <f>+IS_Data!A1655</f>
        <v>0</v>
      </c>
      <c r="D1655">
        <f ca="1">SUM(OFFSET(IS_Data!D1655,0,(-2018+'Summary P&amp;L'!$D$6)*12+'Summary P&amp;L'!$D$1-1):OFFSET(IS_Data!D1655,0,(-2018+'Summary P&amp;L'!$D$6)*12+'Summary P&amp;L'!$D$2-1))</f>
        <v>0</v>
      </c>
      <c r="E1655">
        <f ca="1">SUM(OFFSET(IS_Data!D1655,0,(-2018+'Summary P&amp;L'!$D$6-1)*12+'Summary P&amp;L'!$D$1-1):OFFSET(IS_Data!D1655,0,(-2018+'Summary P&amp;L'!$D$6-1)*12+'Summary P&amp;L'!$D$2-1))</f>
        <v>0</v>
      </c>
      <c r="F1655" s="91" t="str">
        <f>IFERROR(IF(VLOOKUP(IS_Data!B1655,'Summary P&amp;L'!$Q$9:$S$15,3,FALSE)="Yes",IS_Data!B1655,"No"),"No")</f>
        <v>No</v>
      </c>
    </row>
    <row r="1656" spans="1:6" x14ac:dyDescent="0.5">
      <c r="A1656">
        <f>+IS_Data!C1656</f>
        <v>0</v>
      </c>
      <c r="B1656" s="91" t="str">
        <f>IF(F1656="No","",IF('Summary P&amp;L'!$F$4="Libs Rollup","Libs Rollup",F1656))</f>
        <v/>
      </c>
      <c r="C1656">
        <f>+IS_Data!A1656</f>
        <v>0</v>
      </c>
      <c r="D1656">
        <f ca="1">SUM(OFFSET(IS_Data!D1656,0,(-2018+'Summary P&amp;L'!$D$6)*12+'Summary P&amp;L'!$D$1-1):OFFSET(IS_Data!D1656,0,(-2018+'Summary P&amp;L'!$D$6)*12+'Summary P&amp;L'!$D$2-1))</f>
        <v>0</v>
      </c>
      <c r="E1656">
        <f ca="1">SUM(OFFSET(IS_Data!D1656,0,(-2018+'Summary P&amp;L'!$D$6-1)*12+'Summary P&amp;L'!$D$1-1):OFFSET(IS_Data!D1656,0,(-2018+'Summary P&amp;L'!$D$6-1)*12+'Summary P&amp;L'!$D$2-1))</f>
        <v>0</v>
      </c>
      <c r="F1656" s="91" t="str">
        <f>IFERROR(IF(VLOOKUP(IS_Data!B1656,'Summary P&amp;L'!$Q$9:$S$15,3,FALSE)="Yes",IS_Data!B1656,"No"),"No")</f>
        <v>No</v>
      </c>
    </row>
    <row r="1657" spans="1:6" x14ac:dyDescent="0.5">
      <c r="A1657">
        <f>+IS_Data!C1657</f>
        <v>0</v>
      </c>
      <c r="B1657" s="91" t="str">
        <f>IF(F1657="No","",IF('Summary P&amp;L'!$F$4="Libs Rollup","Libs Rollup",F1657))</f>
        <v/>
      </c>
      <c r="C1657">
        <f>+IS_Data!A1657</f>
        <v>0</v>
      </c>
      <c r="D1657">
        <f ca="1">SUM(OFFSET(IS_Data!D1657,0,(-2018+'Summary P&amp;L'!$D$6)*12+'Summary P&amp;L'!$D$1-1):OFFSET(IS_Data!D1657,0,(-2018+'Summary P&amp;L'!$D$6)*12+'Summary P&amp;L'!$D$2-1))</f>
        <v>0</v>
      </c>
      <c r="E1657">
        <f ca="1">SUM(OFFSET(IS_Data!D1657,0,(-2018+'Summary P&amp;L'!$D$6-1)*12+'Summary P&amp;L'!$D$1-1):OFFSET(IS_Data!D1657,0,(-2018+'Summary P&amp;L'!$D$6-1)*12+'Summary P&amp;L'!$D$2-1))</f>
        <v>0</v>
      </c>
      <c r="F1657" s="91" t="str">
        <f>IFERROR(IF(VLOOKUP(IS_Data!B1657,'Summary P&amp;L'!$Q$9:$S$15,3,FALSE)="Yes",IS_Data!B1657,"No"),"No")</f>
        <v>No</v>
      </c>
    </row>
    <row r="1658" spans="1:6" x14ac:dyDescent="0.5">
      <c r="A1658">
        <f>+IS_Data!C1658</f>
        <v>0</v>
      </c>
      <c r="B1658" s="91" t="str">
        <f>IF(F1658="No","",IF('Summary P&amp;L'!$F$4="Libs Rollup","Libs Rollup",F1658))</f>
        <v/>
      </c>
      <c r="C1658">
        <f>+IS_Data!A1658</f>
        <v>0</v>
      </c>
      <c r="D1658">
        <f ca="1">SUM(OFFSET(IS_Data!D1658,0,(-2018+'Summary P&amp;L'!$D$6)*12+'Summary P&amp;L'!$D$1-1):OFFSET(IS_Data!D1658,0,(-2018+'Summary P&amp;L'!$D$6)*12+'Summary P&amp;L'!$D$2-1))</f>
        <v>0</v>
      </c>
      <c r="E1658">
        <f ca="1">SUM(OFFSET(IS_Data!D1658,0,(-2018+'Summary P&amp;L'!$D$6-1)*12+'Summary P&amp;L'!$D$1-1):OFFSET(IS_Data!D1658,0,(-2018+'Summary P&amp;L'!$D$6-1)*12+'Summary P&amp;L'!$D$2-1))</f>
        <v>0</v>
      </c>
      <c r="F1658" s="91" t="str">
        <f>IFERROR(IF(VLOOKUP(IS_Data!B1658,'Summary P&amp;L'!$Q$9:$S$15,3,FALSE)="Yes",IS_Data!B1658,"No"),"No")</f>
        <v>No</v>
      </c>
    </row>
    <row r="1659" spans="1:6" x14ac:dyDescent="0.5">
      <c r="A1659">
        <f>+IS_Data!C1659</f>
        <v>0</v>
      </c>
      <c r="B1659" s="91" t="str">
        <f>IF(F1659="No","",IF('Summary P&amp;L'!$F$4="Libs Rollup","Libs Rollup",F1659))</f>
        <v/>
      </c>
      <c r="C1659">
        <f>+IS_Data!A1659</f>
        <v>0</v>
      </c>
      <c r="D1659">
        <f ca="1">SUM(OFFSET(IS_Data!D1659,0,(-2018+'Summary P&amp;L'!$D$6)*12+'Summary P&amp;L'!$D$1-1):OFFSET(IS_Data!D1659,0,(-2018+'Summary P&amp;L'!$D$6)*12+'Summary P&amp;L'!$D$2-1))</f>
        <v>0</v>
      </c>
      <c r="E1659">
        <f ca="1">SUM(OFFSET(IS_Data!D1659,0,(-2018+'Summary P&amp;L'!$D$6-1)*12+'Summary P&amp;L'!$D$1-1):OFFSET(IS_Data!D1659,0,(-2018+'Summary P&amp;L'!$D$6-1)*12+'Summary P&amp;L'!$D$2-1))</f>
        <v>0</v>
      </c>
      <c r="F1659" s="91" t="str">
        <f>IFERROR(IF(VLOOKUP(IS_Data!B1659,'Summary P&amp;L'!$Q$9:$S$15,3,FALSE)="Yes",IS_Data!B1659,"No"),"No")</f>
        <v>No</v>
      </c>
    </row>
    <row r="1660" spans="1:6" x14ac:dyDescent="0.5">
      <c r="A1660">
        <f>+IS_Data!C1660</f>
        <v>0</v>
      </c>
      <c r="B1660" s="91" t="str">
        <f>IF(F1660="No","",IF('Summary P&amp;L'!$F$4="Libs Rollup","Libs Rollup",F1660))</f>
        <v/>
      </c>
      <c r="C1660">
        <f>+IS_Data!A1660</f>
        <v>0</v>
      </c>
      <c r="D1660">
        <f ca="1">SUM(OFFSET(IS_Data!D1660,0,(-2018+'Summary P&amp;L'!$D$6)*12+'Summary P&amp;L'!$D$1-1):OFFSET(IS_Data!D1660,0,(-2018+'Summary P&amp;L'!$D$6)*12+'Summary P&amp;L'!$D$2-1))</f>
        <v>0</v>
      </c>
      <c r="E1660">
        <f ca="1">SUM(OFFSET(IS_Data!D1660,0,(-2018+'Summary P&amp;L'!$D$6-1)*12+'Summary P&amp;L'!$D$1-1):OFFSET(IS_Data!D1660,0,(-2018+'Summary P&amp;L'!$D$6-1)*12+'Summary P&amp;L'!$D$2-1))</f>
        <v>0</v>
      </c>
      <c r="F1660" s="91" t="str">
        <f>IFERROR(IF(VLOOKUP(IS_Data!B1660,'Summary P&amp;L'!$Q$9:$S$15,3,FALSE)="Yes",IS_Data!B1660,"No"),"No")</f>
        <v>No</v>
      </c>
    </row>
    <row r="1661" spans="1:6" x14ac:dyDescent="0.5">
      <c r="A1661">
        <f>+IS_Data!C1661</f>
        <v>0</v>
      </c>
      <c r="B1661" s="91" t="str">
        <f>IF(F1661="No","",IF('Summary P&amp;L'!$F$4="Libs Rollup","Libs Rollup",F1661))</f>
        <v/>
      </c>
      <c r="C1661">
        <f>+IS_Data!A1661</f>
        <v>0</v>
      </c>
      <c r="D1661">
        <f ca="1">SUM(OFFSET(IS_Data!D1661,0,(-2018+'Summary P&amp;L'!$D$6)*12+'Summary P&amp;L'!$D$1-1):OFFSET(IS_Data!D1661,0,(-2018+'Summary P&amp;L'!$D$6)*12+'Summary P&amp;L'!$D$2-1))</f>
        <v>0</v>
      </c>
      <c r="E1661">
        <f ca="1">SUM(OFFSET(IS_Data!D1661,0,(-2018+'Summary P&amp;L'!$D$6-1)*12+'Summary P&amp;L'!$D$1-1):OFFSET(IS_Data!D1661,0,(-2018+'Summary P&amp;L'!$D$6-1)*12+'Summary P&amp;L'!$D$2-1))</f>
        <v>0</v>
      </c>
      <c r="F1661" s="91" t="str">
        <f>IFERROR(IF(VLOOKUP(IS_Data!B1661,'Summary P&amp;L'!$Q$9:$S$15,3,FALSE)="Yes",IS_Data!B1661,"No"),"No")</f>
        <v>No</v>
      </c>
    </row>
    <row r="1662" spans="1:6" x14ac:dyDescent="0.5">
      <c r="A1662">
        <f>+IS_Data!C1662</f>
        <v>0</v>
      </c>
      <c r="B1662" s="91" t="str">
        <f>IF(F1662="No","",IF('Summary P&amp;L'!$F$4="Libs Rollup","Libs Rollup",F1662))</f>
        <v/>
      </c>
      <c r="C1662">
        <f>+IS_Data!A1662</f>
        <v>0</v>
      </c>
      <c r="D1662">
        <f ca="1">SUM(OFFSET(IS_Data!D1662,0,(-2018+'Summary P&amp;L'!$D$6)*12+'Summary P&amp;L'!$D$1-1):OFFSET(IS_Data!D1662,0,(-2018+'Summary P&amp;L'!$D$6)*12+'Summary P&amp;L'!$D$2-1))</f>
        <v>0</v>
      </c>
      <c r="E1662">
        <f ca="1">SUM(OFFSET(IS_Data!D1662,0,(-2018+'Summary P&amp;L'!$D$6-1)*12+'Summary P&amp;L'!$D$1-1):OFFSET(IS_Data!D1662,0,(-2018+'Summary P&amp;L'!$D$6-1)*12+'Summary P&amp;L'!$D$2-1))</f>
        <v>0</v>
      </c>
      <c r="F1662" s="91" t="str">
        <f>IFERROR(IF(VLOOKUP(IS_Data!B1662,'Summary P&amp;L'!$Q$9:$S$15,3,FALSE)="Yes",IS_Data!B1662,"No"),"No")</f>
        <v>No</v>
      </c>
    </row>
    <row r="1663" spans="1:6" x14ac:dyDescent="0.5">
      <c r="A1663">
        <f>+IS_Data!C1663</f>
        <v>0</v>
      </c>
      <c r="B1663" s="91" t="str">
        <f>IF(F1663="No","",IF('Summary P&amp;L'!$F$4="Libs Rollup","Libs Rollup",F1663))</f>
        <v/>
      </c>
      <c r="C1663">
        <f>+IS_Data!A1663</f>
        <v>0</v>
      </c>
      <c r="D1663">
        <f ca="1">SUM(OFFSET(IS_Data!D1663,0,(-2018+'Summary P&amp;L'!$D$6)*12+'Summary P&amp;L'!$D$1-1):OFFSET(IS_Data!D1663,0,(-2018+'Summary P&amp;L'!$D$6)*12+'Summary P&amp;L'!$D$2-1))</f>
        <v>0</v>
      </c>
      <c r="E1663">
        <f ca="1">SUM(OFFSET(IS_Data!D1663,0,(-2018+'Summary P&amp;L'!$D$6-1)*12+'Summary P&amp;L'!$D$1-1):OFFSET(IS_Data!D1663,0,(-2018+'Summary P&amp;L'!$D$6-1)*12+'Summary P&amp;L'!$D$2-1))</f>
        <v>0</v>
      </c>
      <c r="F1663" s="91" t="str">
        <f>IFERROR(IF(VLOOKUP(IS_Data!B1663,'Summary P&amp;L'!$Q$9:$S$15,3,FALSE)="Yes",IS_Data!B1663,"No"),"No")</f>
        <v>No</v>
      </c>
    </row>
    <row r="1664" spans="1:6" x14ac:dyDescent="0.5">
      <c r="A1664">
        <f>+IS_Data!C1664</f>
        <v>0</v>
      </c>
      <c r="B1664" s="91" t="str">
        <f>IF(F1664="No","",IF('Summary P&amp;L'!$F$4="Libs Rollup","Libs Rollup",F1664))</f>
        <v/>
      </c>
      <c r="C1664">
        <f>+IS_Data!A1664</f>
        <v>0</v>
      </c>
      <c r="D1664">
        <f ca="1">SUM(OFFSET(IS_Data!D1664,0,(-2018+'Summary P&amp;L'!$D$6)*12+'Summary P&amp;L'!$D$1-1):OFFSET(IS_Data!D1664,0,(-2018+'Summary P&amp;L'!$D$6)*12+'Summary P&amp;L'!$D$2-1))</f>
        <v>0</v>
      </c>
      <c r="E1664">
        <f ca="1">SUM(OFFSET(IS_Data!D1664,0,(-2018+'Summary P&amp;L'!$D$6-1)*12+'Summary P&amp;L'!$D$1-1):OFFSET(IS_Data!D1664,0,(-2018+'Summary P&amp;L'!$D$6-1)*12+'Summary P&amp;L'!$D$2-1))</f>
        <v>0</v>
      </c>
      <c r="F1664" s="91" t="str">
        <f>IFERROR(IF(VLOOKUP(IS_Data!B1664,'Summary P&amp;L'!$Q$9:$S$15,3,FALSE)="Yes",IS_Data!B1664,"No"),"No")</f>
        <v>No</v>
      </c>
    </row>
    <row r="1665" spans="1:6" x14ac:dyDescent="0.5">
      <c r="A1665">
        <f>+IS_Data!C1665</f>
        <v>0</v>
      </c>
      <c r="B1665" s="91" t="str">
        <f>IF(F1665="No","",IF('Summary P&amp;L'!$F$4="Libs Rollup","Libs Rollup",F1665))</f>
        <v/>
      </c>
      <c r="C1665">
        <f>+IS_Data!A1665</f>
        <v>0</v>
      </c>
      <c r="D1665">
        <f ca="1">SUM(OFFSET(IS_Data!D1665,0,(-2018+'Summary P&amp;L'!$D$6)*12+'Summary P&amp;L'!$D$1-1):OFFSET(IS_Data!D1665,0,(-2018+'Summary P&amp;L'!$D$6)*12+'Summary P&amp;L'!$D$2-1))</f>
        <v>0</v>
      </c>
      <c r="E1665">
        <f ca="1">SUM(OFFSET(IS_Data!D1665,0,(-2018+'Summary P&amp;L'!$D$6-1)*12+'Summary P&amp;L'!$D$1-1):OFFSET(IS_Data!D1665,0,(-2018+'Summary P&amp;L'!$D$6-1)*12+'Summary P&amp;L'!$D$2-1))</f>
        <v>0</v>
      </c>
      <c r="F1665" s="91" t="str">
        <f>IFERROR(IF(VLOOKUP(IS_Data!B1665,'Summary P&amp;L'!$Q$9:$S$15,3,FALSE)="Yes",IS_Data!B1665,"No"),"No")</f>
        <v>No</v>
      </c>
    </row>
    <row r="1666" spans="1:6" x14ac:dyDescent="0.5">
      <c r="A1666">
        <f>+IS_Data!C1666</f>
        <v>0</v>
      </c>
      <c r="B1666" s="91" t="str">
        <f>IF(F1666="No","",IF('Summary P&amp;L'!$F$4="Libs Rollup","Libs Rollup",F1666))</f>
        <v/>
      </c>
      <c r="C1666">
        <f>+IS_Data!A1666</f>
        <v>0</v>
      </c>
      <c r="D1666">
        <f ca="1">SUM(OFFSET(IS_Data!D1666,0,(-2018+'Summary P&amp;L'!$D$6)*12+'Summary P&amp;L'!$D$1-1):OFFSET(IS_Data!D1666,0,(-2018+'Summary P&amp;L'!$D$6)*12+'Summary P&amp;L'!$D$2-1))</f>
        <v>0</v>
      </c>
      <c r="E1666">
        <f ca="1">SUM(OFFSET(IS_Data!D1666,0,(-2018+'Summary P&amp;L'!$D$6-1)*12+'Summary P&amp;L'!$D$1-1):OFFSET(IS_Data!D1666,0,(-2018+'Summary P&amp;L'!$D$6-1)*12+'Summary P&amp;L'!$D$2-1))</f>
        <v>0</v>
      </c>
      <c r="F1666" s="91" t="str">
        <f>IFERROR(IF(VLOOKUP(IS_Data!B1666,'Summary P&amp;L'!$Q$9:$S$15,3,FALSE)="Yes",IS_Data!B1666,"No"),"No")</f>
        <v>No</v>
      </c>
    </row>
    <row r="1667" spans="1:6" x14ac:dyDescent="0.5">
      <c r="A1667">
        <f>+IS_Data!C1667</f>
        <v>0</v>
      </c>
      <c r="B1667" s="91" t="str">
        <f>IF(F1667="No","",IF('Summary P&amp;L'!$F$4="Libs Rollup","Libs Rollup",F1667))</f>
        <v/>
      </c>
      <c r="C1667">
        <f>+IS_Data!A1667</f>
        <v>0</v>
      </c>
      <c r="D1667">
        <f ca="1">SUM(OFFSET(IS_Data!D1667,0,(-2018+'Summary P&amp;L'!$D$6)*12+'Summary P&amp;L'!$D$1-1):OFFSET(IS_Data!D1667,0,(-2018+'Summary P&amp;L'!$D$6)*12+'Summary P&amp;L'!$D$2-1))</f>
        <v>0</v>
      </c>
      <c r="E1667">
        <f ca="1">SUM(OFFSET(IS_Data!D1667,0,(-2018+'Summary P&amp;L'!$D$6-1)*12+'Summary P&amp;L'!$D$1-1):OFFSET(IS_Data!D1667,0,(-2018+'Summary P&amp;L'!$D$6-1)*12+'Summary P&amp;L'!$D$2-1))</f>
        <v>0</v>
      </c>
      <c r="F1667" s="91" t="str">
        <f>IFERROR(IF(VLOOKUP(IS_Data!B1667,'Summary P&amp;L'!$Q$9:$S$15,3,FALSE)="Yes",IS_Data!B1667,"No"),"No")</f>
        <v>No</v>
      </c>
    </row>
    <row r="1668" spans="1:6" x14ac:dyDescent="0.5">
      <c r="A1668">
        <f>+IS_Data!C1668</f>
        <v>0</v>
      </c>
      <c r="B1668" s="91" t="str">
        <f>IF(F1668="No","",IF('Summary P&amp;L'!$F$4="Libs Rollup","Libs Rollup",F1668))</f>
        <v/>
      </c>
      <c r="C1668">
        <f>+IS_Data!A1668</f>
        <v>0</v>
      </c>
      <c r="D1668">
        <f ca="1">SUM(OFFSET(IS_Data!D1668,0,(-2018+'Summary P&amp;L'!$D$6)*12+'Summary P&amp;L'!$D$1-1):OFFSET(IS_Data!D1668,0,(-2018+'Summary P&amp;L'!$D$6)*12+'Summary P&amp;L'!$D$2-1))</f>
        <v>0</v>
      </c>
      <c r="E1668">
        <f ca="1">SUM(OFFSET(IS_Data!D1668,0,(-2018+'Summary P&amp;L'!$D$6-1)*12+'Summary P&amp;L'!$D$1-1):OFFSET(IS_Data!D1668,0,(-2018+'Summary P&amp;L'!$D$6-1)*12+'Summary P&amp;L'!$D$2-1))</f>
        <v>0</v>
      </c>
      <c r="F1668" s="91" t="str">
        <f>IFERROR(IF(VLOOKUP(IS_Data!B1668,'Summary P&amp;L'!$Q$9:$S$15,3,FALSE)="Yes",IS_Data!B1668,"No"),"No")</f>
        <v>No</v>
      </c>
    </row>
    <row r="1669" spans="1:6" x14ac:dyDescent="0.5">
      <c r="A1669">
        <f>+IS_Data!C1669</f>
        <v>0</v>
      </c>
      <c r="B1669" s="91" t="str">
        <f>IF(F1669="No","",IF('Summary P&amp;L'!$F$4="Libs Rollup","Libs Rollup",F1669))</f>
        <v/>
      </c>
      <c r="C1669">
        <f>+IS_Data!A1669</f>
        <v>0</v>
      </c>
      <c r="D1669">
        <f ca="1">SUM(OFFSET(IS_Data!D1669,0,(-2018+'Summary P&amp;L'!$D$6)*12+'Summary P&amp;L'!$D$1-1):OFFSET(IS_Data!D1669,0,(-2018+'Summary P&amp;L'!$D$6)*12+'Summary P&amp;L'!$D$2-1))</f>
        <v>0</v>
      </c>
      <c r="E1669">
        <f ca="1">SUM(OFFSET(IS_Data!D1669,0,(-2018+'Summary P&amp;L'!$D$6-1)*12+'Summary P&amp;L'!$D$1-1):OFFSET(IS_Data!D1669,0,(-2018+'Summary P&amp;L'!$D$6-1)*12+'Summary P&amp;L'!$D$2-1))</f>
        <v>0</v>
      </c>
      <c r="F1669" s="91" t="str">
        <f>IFERROR(IF(VLOOKUP(IS_Data!B1669,'Summary P&amp;L'!$Q$9:$S$15,3,FALSE)="Yes",IS_Data!B1669,"No"),"No")</f>
        <v>No</v>
      </c>
    </row>
    <row r="1670" spans="1:6" x14ac:dyDescent="0.5">
      <c r="A1670">
        <f>+IS_Data!C1670</f>
        <v>0</v>
      </c>
      <c r="B1670" s="91" t="str">
        <f>IF(F1670="No","",IF('Summary P&amp;L'!$F$4="Libs Rollup","Libs Rollup",F1670))</f>
        <v/>
      </c>
      <c r="C1670">
        <f>+IS_Data!A1670</f>
        <v>0</v>
      </c>
      <c r="D1670">
        <f ca="1">SUM(OFFSET(IS_Data!D1670,0,(-2018+'Summary P&amp;L'!$D$6)*12+'Summary P&amp;L'!$D$1-1):OFFSET(IS_Data!D1670,0,(-2018+'Summary P&amp;L'!$D$6)*12+'Summary P&amp;L'!$D$2-1))</f>
        <v>0</v>
      </c>
      <c r="E1670">
        <f ca="1">SUM(OFFSET(IS_Data!D1670,0,(-2018+'Summary P&amp;L'!$D$6-1)*12+'Summary P&amp;L'!$D$1-1):OFFSET(IS_Data!D1670,0,(-2018+'Summary P&amp;L'!$D$6-1)*12+'Summary P&amp;L'!$D$2-1))</f>
        <v>0</v>
      </c>
      <c r="F1670" s="91" t="str">
        <f>IFERROR(IF(VLOOKUP(IS_Data!B1670,'Summary P&amp;L'!$Q$9:$S$15,3,FALSE)="Yes",IS_Data!B1670,"No"),"No")</f>
        <v>No</v>
      </c>
    </row>
    <row r="1671" spans="1:6" x14ac:dyDescent="0.5">
      <c r="A1671">
        <f>+IS_Data!C1671</f>
        <v>0</v>
      </c>
      <c r="B1671" s="91" t="str">
        <f>IF(F1671="No","",IF('Summary P&amp;L'!$F$4="Libs Rollup","Libs Rollup",F1671))</f>
        <v/>
      </c>
      <c r="C1671">
        <f>+IS_Data!A1671</f>
        <v>0</v>
      </c>
      <c r="D1671">
        <f ca="1">SUM(OFFSET(IS_Data!D1671,0,(-2018+'Summary P&amp;L'!$D$6)*12+'Summary P&amp;L'!$D$1-1):OFFSET(IS_Data!D1671,0,(-2018+'Summary P&amp;L'!$D$6)*12+'Summary P&amp;L'!$D$2-1))</f>
        <v>0</v>
      </c>
      <c r="E1671">
        <f ca="1">SUM(OFFSET(IS_Data!D1671,0,(-2018+'Summary P&amp;L'!$D$6-1)*12+'Summary P&amp;L'!$D$1-1):OFFSET(IS_Data!D1671,0,(-2018+'Summary P&amp;L'!$D$6-1)*12+'Summary P&amp;L'!$D$2-1))</f>
        <v>0</v>
      </c>
      <c r="F1671" s="91" t="str">
        <f>IFERROR(IF(VLOOKUP(IS_Data!B1671,'Summary P&amp;L'!$Q$9:$S$15,3,FALSE)="Yes",IS_Data!B1671,"No"),"No")</f>
        <v>No</v>
      </c>
    </row>
    <row r="1672" spans="1:6" x14ac:dyDescent="0.5">
      <c r="A1672">
        <f>+IS_Data!C1672</f>
        <v>0</v>
      </c>
      <c r="B1672" s="91" t="str">
        <f>IF(F1672="No","",IF('Summary P&amp;L'!$F$4="Libs Rollup","Libs Rollup",F1672))</f>
        <v/>
      </c>
      <c r="C1672">
        <f>+IS_Data!A1672</f>
        <v>0</v>
      </c>
      <c r="D1672">
        <f ca="1">SUM(OFFSET(IS_Data!D1672,0,(-2018+'Summary P&amp;L'!$D$6)*12+'Summary P&amp;L'!$D$1-1):OFFSET(IS_Data!D1672,0,(-2018+'Summary P&amp;L'!$D$6)*12+'Summary P&amp;L'!$D$2-1))</f>
        <v>0</v>
      </c>
      <c r="E1672">
        <f ca="1">SUM(OFFSET(IS_Data!D1672,0,(-2018+'Summary P&amp;L'!$D$6-1)*12+'Summary P&amp;L'!$D$1-1):OFFSET(IS_Data!D1672,0,(-2018+'Summary P&amp;L'!$D$6-1)*12+'Summary P&amp;L'!$D$2-1))</f>
        <v>0</v>
      </c>
      <c r="F1672" s="91" t="str">
        <f>IFERROR(IF(VLOOKUP(IS_Data!B1672,'Summary P&amp;L'!$Q$9:$S$15,3,FALSE)="Yes",IS_Data!B1672,"No"),"No")</f>
        <v>No</v>
      </c>
    </row>
    <row r="1673" spans="1:6" x14ac:dyDescent="0.5">
      <c r="A1673">
        <f>+IS_Data!C1673</f>
        <v>0</v>
      </c>
      <c r="B1673" s="91" t="str">
        <f>IF(F1673="No","",IF('Summary P&amp;L'!$F$4="Libs Rollup","Libs Rollup",F1673))</f>
        <v/>
      </c>
      <c r="C1673">
        <f>+IS_Data!A1673</f>
        <v>0</v>
      </c>
      <c r="D1673">
        <f ca="1">SUM(OFFSET(IS_Data!D1673,0,(-2018+'Summary P&amp;L'!$D$6)*12+'Summary P&amp;L'!$D$1-1):OFFSET(IS_Data!D1673,0,(-2018+'Summary P&amp;L'!$D$6)*12+'Summary P&amp;L'!$D$2-1))</f>
        <v>0</v>
      </c>
      <c r="E1673">
        <f ca="1">SUM(OFFSET(IS_Data!D1673,0,(-2018+'Summary P&amp;L'!$D$6-1)*12+'Summary P&amp;L'!$D$1-1):OFFSET(IS_Data!D1673,0,(-2018+'Summary P&amp;L'!$D$6-1)*12+'Summary P&amp;L'!$D$2-1))</f>
        <v>0</v>
      </c>
      <c r="F1673" s="91" t="str">
        <f>IFERROR(IF(VLOOKUP(IS_Data!B1673,'Summary P&amp;L'!$Q$9:$S$15,3,FALSE)="Yes",IS_Data!B1673,"No"),"No")</f>
        <v>No</v>
      </c>
    </row>
    <row r="1674" spans="1:6" x14ac:dyDescent="0.5">
      <c r="A1674">
        <f>+IS_Data!C1674</f>
        <v>0</v>
      </c>
      <c r="B1674" s="91" t="str">
        <f>IF(F1674="No","",IF('Summary P&amp;L'!$F$4="Libs Rollup","Libs Rollup",F1674))</f>
        <v/>
      </c>
      <c r="C1674">
        <f>+IS_Data!A1674</f>
        <v>0</v>
      </c>
      <c r="D1674">
        <f ca="1">SUM(OFFSET(IS_Data!D1674,0,(-2018+'Summary P&amp;L'!$D$6)*12+'Summary P&amp;L'!$D$1-1):OFFSET(IS_Data!D1674,0,(-2018+'Summary P&amp;L'!$D$6)*12+'Summary P&amp;L'!$D$2-1))</f>
        <v>0</v>
      </c>
      <c r="E1674">
        <f ca="1">SUM(OFFSET(IS_Data!D1674,0,(-2018+'Summary P&amp;L'!$D$6-1)*12+'Summary P&amp;L'!$D$1-1):OFFSET(IS_Data!D1674,0,(-2018+'Summary P&amp;L'!$D$6-1)*12+'Summary P&amp;L'!$D$2-1))</f>
        <v>0</v>
      </c>
      <c r="F1674" s="91" t="str">
        <f>IFERROR(IF(VLOOKUP(IS_Data!B1674,'Summary P&amp;L'!$Q$9:$S$15,3,FALSE)="Yes",IS_Data!B1674,"No"),"No")</f>
        <v>No</v>
      </c>
    </row>
    <row r="1675" spans="1:6" x14ac:dyDescent="0.5">
      <c r="A1675">
        <f>+IS_Data!C1675</f>
        <v>0</v>
      </c>
      <c r="B1675" s="91" t="str">
        <f>IF(F1675="No","",IF('Summary P&amp;L'!$F$4="Libs Rollup","Libs Rollup",F1675))</f>
        <v/>
      </c>
      <c r="C1675">
        <f>+IS_Data!A1675</f>
        <v>0</v>
      </c>
      <c r="D1675">
        <f ca="1">SUM(OFFSET(IS_Data!D1675,0,(-2018+'Summary P&amp;L'!$D$6)*12+'Summary P&amp;L'!$D$1-1):OFFSET(IS_Data!D1675,0,(-2018+'Summary P&amp;L'!$D$6)*12+'Summary P&amp;L'!$D$2-1))</f>
        <v>0</v>
      </c>
      <c r="E1675">
        <f ca="1">SUM(OFFSET(IS_Data!D1675,0,(-2018+'Summary P&amp;L'!$D$6-1)*12+'Summary P&amp;L'!$D$1-1):OFFSET(IS_Data!D1675,0,(-2018+'Summary P&amp;L'!$D$6-1)*12+'Summary P&amp;L'!$D$2-1))</f>
        <v>0</v>
      </c>
      <c r="F1675" s="91" t="str">
        <f>IFERROR(IF(VLOOKUP(IS_Data!B1675,'Summary P&amp;L'!$Q$9:$S$15,3,FALSE)="Yes",IS_Data!B1675,"No"),"No")</f>
        <v>No</v>
      </c>
    </row>
    <row r="1676" spans="1:6" x14ac:dyDescent="0.5">
      <c r="A1676">
        <f>+IS_Data!C1676</f>
        <v>0</v>
      </c>
      <c r="B1676" s="91" t="str">
        <f>IF(F1676="No","",IF('Summary P&amp;L'!$F$4="Libs Rollup","Libs Rollup",F1676))</f>
        <v/>
      </c>
      <c r="C1676">
        <f>+IS_Data!A1676</f>
        <v>0</v>
      </c>
      <c r="D1676">
        <f ca="1">SUM(OFFSET(IS_Data!D1676,0,(-2018+'Summary P&amp;L'!$D$6)*12+'Summary P&amp;L'!$D$1-1):OFFSET(IS_Data!D1676,0,(-2018+'Summary P&amp;L'!$D$6)*12+'Summary P&amp;L'!$D$2-1))</f>
        <v>0</v>
      </c>
      <c r="E1676">
        <f ca="1">SUM(OFFSET(IS_Data!D1676,0,(-2018+'Summary P&amp;L'!$D$6-1)*12+'Summary P&amp;L'!$D$1-1):OFFSET(IS_Data!D1676,0,(-2018+'Summary P&amp;L'!$D$6-1)*12+'Summary P&amp;L'!$D$2-1))</f>
        <v>0</v>
      </c>
      <c r="F1676" s="91" t="str">
        <f>IFERROR(IF(VLOOKUP(IS_Data!B1676,'Summary P&amp;L'!$Q$9:$S$15,3,FALSE)="Yes",IS_Data!B1676,"No"),"No")</f>
        <v>No</v>
      </c>
    </row>
    <row r="1677" spans="1:6" x14ac:dyDescent="0.5">
      <c r="A1677">
        <f>+IS_Data!C1677</f>
        <v>0</v>
      </c>
      <c r="B1677" s="91" t="str">
        <f>IF(F1677="No","",IF('Summary P&amp;L'!$F$4="Libs Rollup","Libs Rollup",F1677))</f>
        <v/>
      </c>
      <c r="C1677">
        <f>+IS_Data!A1677</f>
        <v>0</v>
      </c>
      <c r="D1677">
        <f ca="1">SUM(OFFSET(IS_Data!D1677,0,(-2018+'Summary P&amp;L'!$D$6)*12+'Summary P&amp;L'!$D$1-1):OFFSET(IS_Data!D1677,0,(-2018+'Summary P&amp;L'!$D$6)*12+'Summary P&amp;L'!$D$2-1))</f>
        <v>0</v>
      </c>
      <c r="E1677">
        <f ca="1">SUM(OFFSET(IS_Data!D1677,0,(-2018+'Summary P&amp;L'!$D$6-1)*12+'Summary P&amp;L'!$D$1-1):OFFSET(IS_Data!D1677,0,(-2018+'Summary P&amp;L'!$D$6-1)*12+'Summary P&amp;L'!$D$2-1))</f>
        <v>0</v>
      </c>
      <c r="F1677" s="91" t="str">
        <f>IFERROR(IF(VLOOKUP(IS_Data!B1677,'Summary P&amp;L'!$Q$9:$S$15,3,FALSE)="Yes",IS_Data!B1677,"No"),"No")</f>
        <v>No</v>
      </c>
    </row>
    <row r="1678" spans="1:6" x14ac:dyDescent="0.5">
      <c r="A1678">
        <f>+IS_Data!C1678</f>
        <v>0</v>
      </c>
      <c r="B1678" s="91" t="str">
        <f>IF(F1678="No","",IF('Summary P&amp;L'!$F$4="Libs Rollup","Libs Rollup",F1678))</f>
        <v/>
      </c>
      <c r="C1678">
        <f>+IS_Data!A1678</f>
        <v>0</v>
      </c>
      <c r="D1678">
        <f ca="1">SUM(OFFSET(IS_Data!D1678,0,(-2018+'Summary P&amp;L'!$D$6)*12+'Summary P&amp;L'!$D$1-1):OFFSET(IS_Data!D1678,0,(-2018+'Summary P&amp;L'!$D$6)*12+'Summary P&amp;L'!$D$2-1))</f>
        <v>0</v>
      </c>
      <c r="E1678">
        <f ca="1">SUM(OFFSET(IS_Data!D1678,0,(-2018+'Summary P&amp;L'!$D$6-1)*12+'Summary P&amp;L'!$D$1-1):OFFSET(IS_Data!D1678,0,(-2018+'Summary P&amp;L'!$D$6-1)*12+'Summary P&amp;L'!$D$2-1))</f>
        <v>0</v>
      </c>
      <c r="F1678" s="91" t="str">
        <f>IFERROR(IF(VLOOKUP(IS_Data!B1678,'Summary P&amp;L'!$Q$9:$S$15,3,FALSE)="Yes",IS_Data!B1678,"No"),"No")</f>
        <v>No</v>
      </c>
    </row>
    <row r="1679" spans="1:6" x14ac:dyDescent="0.5">
      <c r="A1679">
        <f>+IS_Data!C1679</f>
        <v>0</v>
      </c>
      <c r="B1679" s="91" t="str">
        <f>IF(F1679="No","",IF('Summary P&amp;L'!$F$4="Libs Rollup","Libs Rollup",F1679))</f>
        <v/>
      </c>
      <c r="C1679">
        <f>+IS_Data!A1679</f>
        <v>0</v>
      </c>
      <c r="D1679">
        <f ca="1">SUM(OFFSET(IS_Data!D1679,0,(-2018+'Summary P&amp;L'!$D$6)*12+'Summary P&amp;L'!$D$1-1):OFFSET(IS_Data!D1679,0,(-2018+'Summary P&amp;L'!$D$6)*12+'Summary P&amp;L'!$D$2-1))</f>
        <v>0</v>
      </c>
      <c r="E1679">
        <f ca="1">SUM(OFFSET(IS_Data!D1679,0,(-2018+'Summary P&amp;L'!$D$6-1)*12+'Summary P&amp;L'!$D$1-1):OFFSET(IS_Data!D1679,0,(-2018+'Summary P&amp;L'!$D$6-1)*12+'Summary P&amp;L'!$D$2-1))</f>
        <v>0</v>
      </c>
      <c r="F1679" s="91" t="str">
        <f>IFERROR(IF(VLOOKUP(IS_Data!B1679,'Summary P&amp;L'!$Q$9:$S$15,3,FALSE)="Yes",IS_Data!B1679,"No"),"No")</f>
        <v>No</v>
      </c>
    </row>
    <row r="1680" spans="1:6" x14ac:dyDescent="0.5">
      <c r="A1680">
        <f>+IS_Data!C1680</f>
        <v>0</v>
      </c>
      <c r="B1680" s="91" t="str">
        <f>IF(F1680="No","",IF('Summary P&amp;L'!$F$4="Libs Rollup","Libs Rollup",F1680))</f>
        <v/>
      </c>
      <c r="C1680">
        <f>+IS_Data!A1680</f>
        <v>0</v>
      </c>
      <c r="D1680">
        <f ca="1">SUM(OFFSET(IS_Data!D1680,0,(-2018+'Summary P&amp;L'!$D$6)*12+'Summary P&amp;L'!$D$1-1):OFFSET(IS_Data!D1680,0,(-2018+'Summary P&amp;L'!$D$6)*12+'Summary P&amp;L'!$D$2-1))</f>
        <v>0</v>
      </c>
      <c r="E1680">
        <f ca="1">SUM(OFFSET(IS_Data!D1680,0,(-2018+'Summary P&amp;L'!$D$6-1)*12+'Summary P&amp;L'!$D$1-1):OFFSET(IS_Data!D1680,0,(-2018+'Summary P&amp;L'!$D$6-1)*12+'Summary P&amp;L'!$D$2-1))</f>
        <v>0</v>
      </c>
      <c r="F1680" s="91" t="str">
        <f>IFERROR(IF(VLOOKUP(IS_Data!B1680,'Summary P&amp;L'!$Q$9:$S$15,3,FALSE)="Yes",IS_Data!B1680,"No"),"No")</f>
        <v>No</v>
      </c>
    </row>
    <row r="1681" spans="1:6" x14ac:dyDescent="0.5">
      <c r="A1681">
        <f>+IS_Data!C1681</f>
        <v>0</v>
      </c>
      <c r="B1681" s="91" t="str">
        <f>IF(F1681="No","",IF('Summary P&amp;L'!$F$4="Libs Rollup","Libs Rollup",F1681))</f>
        <v/>
      </c>
      <c r="C1681">
        <f>+IS_Data!A1681</f>
        <v>0</v>
      </c>
      <c r="D1681">
        <f ca="1">SUM(OFFSET(IS_Data!D1681,0,(-2018+'Summary P&amp;L'!$D$6)*12+'Summary P&amp;L'!$D$1-1):OFFSET(IS_Data!D1681,0,(-2018+'Summary P&amp;L'!$D$6)*12+'Summary P&amp;L'!$D$2-1))</f>
        <v>0</v>
      </c>
      <c r="E1681">
        <f ca="1">SUM(OFFSET(IS_Data!D1681,0,(-2018+'Summary P&amp;L'!$D$6-1)*12+'Summary P&amp;L'!$D$1-1):OFFSET(IS_Data!D1681,0,(-2018+'Summary P&amp;L'!$D$6-1)*12+'Summary P&amp;L'!$D$2-1))</f>
        <v>0</v>
      </c>
      <c r="F1681" s="91" t="str">
        <f>IFERROR(IF(VLOOKUP(IS_Data!B1681,'Summary P&amp;L'!$Q$9:$S$15,3,FALSE)="Yes",IS_Data!B1681,"No"),"No")</f>
        <v>No</v>
      </c>
    </row>
    <row r="1682" spans="1:6" x14ac:dyDescent="0.5">
      <c r="A1682">
        <f>+IS_Data!C1682</f>
        <v>0</v>
      </c>
      <c r="B1682" s="91" t="str">
        <f>IF(F1682="No","",IF('Summary P&amp;L'!$F$4="Libs Rollup","Libs Rollup",F1682))</f>
        <v/>
      </c>
      <c r="C1682">
        <f>+IS_Data!A1682</f>
        <v>0</v>
      </c>
      <c r="D1682">
        <f ca="1">SUM(OFFSET(IS_Data!D1682,0,(-2018+'Summary P&amp;L'!$D$6)*12+'Summary P&amp;L'!$D$1-1):OFFSET(IS_Data!D1682,0,(-2018+'Summary P&amp;L'!$D$6)*12+'Summary P&amp;L'!$D$2-1))</f>
        <v>0</v>
      </c>
      <c r="E1682">
        <f ca="1">SUM(OFFSET(IS_Data!D1682,0,(-2018+'Summary P&amp;L'!$D$6-1)*12+'Summary P&amp;L'!$D$1-1):OFFSET(IS_Data!D1682,0,(-2018+'Summary P&amp;L'!$D$6-1)*12+'Summary P&amp;L'!$D$2-1))</f>
        <v>0</v>
      </c>
      <c r="F1682" s="91" t="str">
        <f>IFERROR(IF(VLOOKUP(IS_Data!B1682,'Summary P&amp;L'!$Q$9:$S$15,3,FALSE)="Yes",IS_Data!B1682,"No"),"No")</f>
        <v>No</v>
      </c>
    </row>
    <row r="1683" spans="1:6" x14ac:dyDescent="0.5">
      <c r="A1683">
        <f>+IS_Data!C1683</f>
        <v>0</v>
      </c>
      <c r="B1683" s="91" t="str">
        <f>IF(F1683="No","",IF('Summary P&amp;L'!$F$4="Libs Rollup","Libs Rollup",F1683))</f>
        <v/>
      </c>
      <c r="C1683">
        <f>+IS_Data!A1683</f>
        <v>0</v>
      </c>
      <c r="D1683">
        <f ca="1">SUM(OFFSET(IS_Data!D1683,0,(-2018+'Summary P&amp;L'!$D$6)*12+'Summary P&amp;L'!$D$1-1):OFFSET(IS_Data!D1683,0,(-2018+'Summary P&amp;L'!$D$6)*12+'Summary P&amp;L'!$D$2-1))</f>
        <v>0</v>
      </c>
      <c r="E1683">
        <f ca="1">SUM(OFFSET(IS_Data!D1683,0,(-2018+'Summary P&amp;L'!$D$6-1)*12+'Summary P&amp;L'!$D$1-1):OFFSET(IS_Data!D1683,0,(-2018+'Summary P&amp;L'!$D$6-1)*12+'Summary P&amp;L'!$D$2-1))</f>
        <v>0</v>
      </c>
      <c r="F1683" s="91" t="str">
        <f>IFERROR(IF(VLOOKUP(IS_Data!B1683,'Summary P&amp;L'!$Q$9:$S$15,3,FALSE)="Yes",IS_Data!B1683,"No"),"No")</f>
        <v>No</v>
      </c>
    </row>
    <row r="1684" spans="1:6" x14ac:dyDescent="0.5">
      <c r="A1684">
        <f>+IS_Data!C1684</f>
        <v>0</v>
      </c>
      <c r="B1684" s="91" t="str">
        <f>IF(F1684="No","",IF('Summary P&amp;L'!$F$4="Libs Rollup","Libs Rollup",F1684))</f>
        <v/>
      </c>
      <c r="C1684">
        <f>+IS_Data!A1684</f>
        <v>0</v>
      </c>
      <c r="D1684">
        <f ca="1">SUM(OFFSET(IS_Data!D1684,0,(-2018+'Summary P&amp;L'!$D$6)*12+'Summary P&amp;L'!$D$1-1):OFFSET(IS_Data!D1684,0,(-2018+'Summary P&amp;L'!$D$6)*12+'Summary P&amp;L'!$D$2-1))</f>
        <v>0</v>
      </c>
      <c r="E1684">
        <f ca="1">SUM(OFFSET(IS_Data!D1684,0,(-2018+'Summary P&amp;L'!$D$6-1)*12+'Summary P&amp;L'!$D$1-1):OFFSET(IS_Data!D1684,0,(-2018+'Summary P&amp;L'!$D$6-1)*12+'Summary P&amp;L'!$D$2-1))</f>
        <v>0</v>
      </c>
      <c r="F1684" s="91" t="str">
        <f>IFERROR(IF(VLOOKUP(IS_Data!B1684,'Summary P&amp;L'!$Q$9:$S$15,3,FALSE)="Yes",IS_Data!B1684,"No"),"No")</f>
        <v>No</v>
      </c>
    </row>
    <row r="1685" spans="1:6" x14ac:dyDescent="0.5">
      <c r="A1685">
        <f>+IS_Data!C1685</f>
        <v>0</v>
      </c>
      <c r="B1685" s="91" t="str">
        <f>IF(F1685="No","",IF('Summary P&amp;L'!$F$4="Libs Rollup","Libs Rollup",F1685))</f>
        <v/>
      </c>
      <c r="C1685">
        <f>+IS_Data!A1685</f>
        <v>0</v>
      </c>
      <c r="D1685">
        <f ca="1">SUM(OFFSET(IS_Data!D1685,0,(-2018+'Summary P&amp;L'!$D$6)*12+'Summary P&amp;L'!$D$1-1):OFFSET(IS_Data!D1685,0,(-2018+'Summary P&amp;L'!$D$6)*12+'Summary P&amp;L'!$D$2-1))</f>
        <v>0</v>
      </c>
      <c r="E1685">
        <f ca="1">SUM(OFFSET(IS_Data!D1685,0,(-2018+'Summary P&amp;L'!$D$6-1)*12+'Summary P&amp;L'!$D$1-1):OFFSET(IS_Data!D1685,0,(-2018+'Summary P&amp;L'!$D$6-1)*12+'Summary P&amp;L'!$D$2-1))</f>
        <v>0</v>
      </c>
      <c r="F1685" s="91" t="str">
        <f>IFERROR(IF(VLOOKUP(IS_Data!B1685,'Summary P&amp;L'!$Q$9:$S$15,3,FALSE)="Yes",IS_Data!B1685,"No"),"No")</f>
        <v>No</v>
      </c>
    </row>
    <row r="1686" spans="1:6" x14ac:dyDescent="0.5">
      <c r="A1686">
        <f>+IS_Data!C1686</f>
        <v>0</v>
      </c>
      <c r="B1686" s="91" t="str">
        <f>IF(F1686="No","",IF('Summary P&amp;L'!$F$4="Libs Rollup","Libs Rollup",F1686))</f>
        <v/>
      </c>
      <c r="C1686">
        <f>+IS_Data!A1686</f>
        <v>0</v>
      </c>
      <c r="D1686">
        <f ca="1">SUM(OFFSET(IS_Data!D1686,0,(-2018+'Summary P&amp;L'!$D$6)*12+'Summary P&amp;L'!$D$1-1):OFFSET(IS_Data!D1686,0,(-2018+'Summary P&amp;L'!$D$6)*12+'Summary P&amp;L'!$D$2-1))</f>
        <v>0</v>
      </c>
      <c r="E1686">
        <f ca="1">SUM(OFFSET(IS_Data!D1686,0,(-2018+'Summary P&amp;L'!$D$6-1)*12+'Summary P&amp;L'!$D$1-1):OFFSET(IS_Data!D1686,0,(-2018+'Summary P&amp;L'!$D$6-1)*12+'Summary P&amp;L'!$D$2-1))</f>
        <v>0</v>
      </c>
      <c r="F1686" s="91" t="str">
        <f>IFERROR(IF(VLOOKUP(IS_Data!B1686,'Summary P&amp;L'!$Q$9:$S$15,3,FALSE)="Yes",IS_Data!B1686,"No"),"No")</f>
        <v>No</v>
      </c>
    </row>
    <row r="1687" spans="1:6" x14ac:dyDescent="0.5">
      <c r="A1687">
        <f>+IS_Data!C1687</f>
        <v>0</v>
      </c>
      <c r="B1687" s="91" t="str">
        <f>IF(F1687="No","",IF('Summary P&amp;L'!$F$4="Libs Rollup","Libs Rollup",F1687))</f>
        <v/>
      </c>
      <c r="C1687">
        <f>+IS_Data!A1687</f>
        <v>0</v>
      </c>
      <c r="D1687">
        <f ca="1">SUM(OFFSET(IS_Data!D1687,0,(-2018+'Summary P&amp;L'!$D$6)*12+'Summary P&amp;L'!$D$1-1):OFFSET(IS_Data!D1687,0,(-2018+'Summary P&amp;L'!$D$6)*12+'Summary P&amp;L'!$D$2-1))</f>
        <v>0</v>
      </c>
      <c r="E1687">
        <f ca="1">SUM(OFFSET(IS_Data!D1687,0,(-2018+'Summary P&amp;L'!$D$6-1)*12+'Summary P&amp;L'!$D$1-1):OFFSET(IS_Data!D1687,0,(-2018+'Summary P&amp;L'!$D$6-1)*12+'Summary P&amp;L'!$D$2-1))</f>
        <v>0</v>
      </c>
      <c r="F1687" s="91" t="str">
        <f>IFERROR(IF(VLOOKUP(IS_Data!B1687,'Summary P&amp;L'!$Q$9:$S$15,3,FALSE)="Yes",IS_Data!B1687,"No"),"No")</f>
        <v>No</v>
      </c>
    </row>
    <row r="1688" spans="1:6" x14ac:dyDescent="0.5">
      <c r="A1688">
        <f>+IS_Data!C1688</f>
        <v>0</v>
      </c>
      <c r="B1688" s="91" t="str">
        <f>IF(F1688="No","",IF('Summary P&amp;L'!$F$4="Libs Rollup","Libs Rollup",F1688))</f>
        <v/>
      </c>
      <c r="C1688">
        <f>+IS_Data!A1688</f>
        <v>0</v>
      </c>
      <c r="D1688">
        <f ca="1">SUM(OFFSET(IS_Data!D1688,0,(-2018+'Summary P&amp;L'!$D$6)*12+'Summary P&amp;L'!$D$1-1):OFFSET(IS_Data!D1688,0,(-2018+'Summary P&amp;L'!$D$6)*12+'Summary P&amp;L'!$D$2-1))</f>
        <v>0</v>
      </c>
      <c r="E1688">
        <f ca="1">SUM(OFFSET(IS_Data!D1688,0,(-2018+'Summary P&amp;L'!$D$6-1)*12+'Summary P&amp;L'!$D$1-1):OFFSET(IS_Data!D1688,0,(-2018+'Summary P&amp;L'!$D$6-1)*12+'Summary P&amp;L'!$D$2-1))</f>
        <v>0</v>
      </c>
      <c r="F1688" s="91" t="str">
        <f>IFERROR(IF(VLOOKUP(IS_Data!B1688,'Summary P&amp;L'!$Q$9:$S$15,3,FALSE)="Yes",IS_Data!B1688,"No"),"No")</f>
        <v>No</v>
      </c>
    </row>
    <row r="1689" spans="1:6" x14ac:dyDescent="0.5">
      <c r="A1689">
        <f>+IS_Data!C1689</f>
        <v>0</v>
      </c>
      <c r="B1689" s="91" t="str">
        <f>IF(F1689="No","",IF('Summary P&amp;L'!$F$4="Libs Rollup","Libs Rollup",F1689))</f>
        <v/>
      </c>
      <c r="C1689">
        <f>+IS_Data!A1689</f>
        <v>0</v>
      </c>
      <c r="D1689">
        <f ca="1">SUM(OFFSET(IS_Data!D1689,0,(-2018+'Summary P&amp;L'!$D$6)*12+'Summary P&amp;L'!$D$1-1):OFFSET(IS_Data!D1689,0,(-2018+'Summary P&amp;L'!$D$6)*12+'Summary P&amp;L'!$D$2-1))</f>
        <v>0</v>
      </c>
      <c r="E1689">
        <f ca="1">SUM(OFFSET(IS_Data!D1689,0,(-2018+'Summary P&amp;L'!$D$6-1)*12+'Summary P&amp;L'!$D$1-1):OFFSET(IS_Data!D1689,0,(-2018+'Summary P&amp;L'!$D$6-1)*12+'Summary P&amp;L'!$D$2-1))</f>
        <v>0</v>
      </c>
      <c r="F1689" s="91" t="str">
        <f>IFERROR(IF(VLOOKUP(IS_Data!B1689,'Summary P&amp;L'!$Q$9:$S$15,3,FALSE)="Yes",IS_Data!B1689,"No"),"No")</f>
        <v>No</v>
      </c>
    </row>
    <row r="1690" spans="1:6" x14ac:dyDescent="0.5">
      <c r="A1690">
        <f>+IS_Data!C1690</f>
        <v>0</v>
      </c>
      <c r="B1690" s="91" t="str">
        <f>IF(F1690="No","",IF('Summary P&amp;L'!$F$4="Libs Rollup","Libs Rollup",F1690))</f>
        <v/>
      </c>
      <c r="C1690">
        <f>+IS_Data!A1690</f>
        <v>0</v>
      </c>
      <c r="D1690">
        <f ca="1">SUM(OFFSET(IS_Data!D1690,0,(-2018+'Summary P&amp;L'!$D$6)*12+'Summary P&amp;L'!$D$1-1):OFFSET(IS_Data!D1690,0,(-2018+'Summary P&amp;L'!$D$6)*12+'Summary P&amp;L'!$D$2-1))</f>
        <v>0</v>
      </c>
      <c r="E1690">
        <f ca="1">SUM(OFFSET(IS_Data!D1690,0,(-2018+'Summary P&amp;L'!$D$6-1)*12+'Summary P&amp;L'!$D$1-1):OFFSET(IS_Data!D1690,0,(-2018+'Summary P&amp;L'!$D$6-1)*12+'Summary P&amp;L'!$D$2-1))</f>
        <v>0</v>
      </c>
      <c r="F1690" s="91" t="str">
        <f>IFERROR(IF(VLOOKUP(IS_Data!B1690,'Summary P&amp;L'!$Q$9:$S$15,3,FALSE)="Yes",IS_Data!B1690,"No"),"No")</f>
        <v>No</v>
      </c>
    </row>
    <row r="1691" spans="1:6" x14ac:dyDescent="0.5">
      <c r="A1691">
        <f>+IS_Data!C1691</f>
        <v>0</v>
      </c>
      <c r="B1691" s="91" t="str">
        <f>IF(F1691="No","",IF('Summary P&amp;L'!$F$4="Libs Rollup","Libs Rollup",F1691))</f>
        <v/>
      </c>
      <c r="C1691">
        <f>+IS_Data!A1691</f>
        <v>0</v>
      </c>
      <c r="D1691">
        <f ca="1">SUM(OFFSET(IS_Data!D1691,0,(-2018+'Summary P&amp;L'!$D$6)*12+'Summary P&amp;L'!$D$1-1):OFFSET(IS_Data!D1691,0,(-2018+'Summary P&amp;L'!$D$6)*12+'Summary P&amp;L'!$D$2-1))</f>
        <v>0</v>
      </c>
      <c r="E1691">
        <f ca="1">SUM(OFFSET(IS_Data!D1691,0,(-2018+'Summary P&amp;L'!$D$6-1)*12+'Summary P&amp;L'!$D$1-1):OFFSET(IS_Data!D1691,0,(-2018+'Summary P&amp;L'!$D$6-1)*12+'Summary P&amp;L'!$D$2-1))</f>
        <v>0</v>
      </c>
      <c r="F1691" s="91" t="str">
        <f>IFERROR(IF(VLOOKUP(IS_Data!B1691,'Summary P&amp;L'!$Q$9:$S$15,3,FALSE)="Yes",IS_Data!B1691,"No"),"No")</f>
        <v>No</v>
      </c>
    </row>
    <row r="1692" spans="1:6" x14ac:dyDescent="0.5">
      <c r="A1692">
        <f>+IS_Data!C1692</f>
        <v>0</v>
      </c>
      <c r="B1692" s="91" t="str">
        <f>IF(F1692="No","",IF('Summary P&amp;L'!$F$4="Libs Rollup","Libs Rollup",F1692))</f>
        <v/>
      </c>
      <c r="C1692">
        <f>+IS_Data!A1692</f>
        <v>0</v>
      </c>
      <c r="D1692">
        <f ca="1">SUM(OFFSET(IS_Data!D1692,0,(-2018+'Summary P&amp;L'!$D$6)*12+'Summary P&amp;L'!$D$1-1):OFFSET(IS_Data!D1692,0,(-2018+'Summary P&amp;L'!$D$6)*12+'Summary P&amp;L'!$D$2-1))</f>
        <v>0</v>
      </c>
      <c r="E1692">
        <f ca="1">SUM(OFFSET(IS_Data!D1692,0,(-2018+'Summary P&amp;L'!$D$6-1)*12+'Summary P&amp;L'!$D$1-1):OFFSET(IS_Data!D1692,0,(-2018+'Summary P&amp;L'!$D$6-1)*12+'Summary P&amp;L'!$D$2-1))</f>
        <v>0</v>
      </c>
      <c r="F1692" s="91" t="str">
        <f>IFERROR(IF(VLOOKUP(IS_Data!B1692,'Summary P&amp;L'!$Q$9:$S$15,3,FALSE)="Yes",IS_Data!B1692,"No"),"No")</f>
        <v>No</v>
      </c>
    </row>
    <row r="1693" spans="1:6" x14ac:dyDescent="0.5">
      <c r="A1693">
        <f>+IS_Data!C1693</f>
        <v>0</v>
      </c>
      <c r="B1693" s="91" t="str">
        <f>IF(F1693="No","",IF('Summary P&amp;L'!$F$4="Libs Rollup","Libs Rollup",F1693))</f>
        <v/>
      </c>
      <c r="C1693">
        <f>+IS_Data!A1693</f>
        <v>0</v>
      </c>
      <c r="D1693">
        <f ca="1">SUM(OFFSET(IS_Data!D1693,0,(-2018+'Summary P&amp;L'!$D$6)*12+'Summary P&amp;L'!$D$1-1):OFFSET(IS_Data!D1693,0,(-2018+'Summary P&amp;L'!$D$6)*12+'Summary P&amp;L'!$D$2-1))</f>
        <v>0</v>
      </c>
      <c r="E1693">
        <f ca="1">SUM(OFFSET(IS_Data!D1693,0,(-2018+'Summary P&amp;L'!$D$6-1)*12+'Summary P&amp;L'!$D$1-1):OFFSET(IS_Data!D1693,0,(-2018+'Summary P&amp;L'!$D$6-1)*12+'Summary P&amp;L'!$D$2-1))</f>
        <v>0</v>
      </c>
      <c r="F1693" s="91" t="str">
        <f>IFERROR(IF(VLOOKUP(IS_Data!B1693,'Summary P&amp;L'!$Q$9:$S$15,3,FALSE)="Yes",IS_Data!B1693,"No"),"No")</f>
        <v>No</v>
      </c>
    </row>
    <row r="1694" spans="1:6" x14ac:dyDescent="0.5">
      <c r="A1694">
        <f>+IS_Data!C1694</f>
        <v>0</v>
      </c>
      <c r="B1694" s="91" t="str">
        <f>IF(F1694="No","",IF('Summary P&amp;L'!$F$4="Libs Rollup","Libs Rollup",F1694))</f>
        <v/>
      </c>
      <c r="C1694">
        <f>+IS_Data!A1694</f>
        <v>0</v>
      </c>
      <c r="D1694">
        <f ca="1">SUM(OFFSET(IS_Data!D1694,0,(-2018+'Summary P&amp;L'!$D$6)*12+'Summary P&amp;L'!$D$1-1):OFFSET(IS_Data!D1694,0,(-2018+'Summary P&amp;L'!$D$6)*12+'Summary P&amp;L'!$D$2-1))</f>
        <v>0</v>
      </c>
      <c r="E1694">
        <f ca="1">SUM(OFFSET(IS_Data!D1694,0,(-2018+'Summary P&amp;L'!$D$6-1)*12+'Summary P&amp;L'!$D$1-1):OFFSET(IS_Data!D1694,0,(-2018+'Summary P&amp;L'!$D$6-1)*12+'Summary P&amp;L'!$D$2-1))</f>
        <v>0</v>
      </c>
      <c r="F1694" s="91" t="str">
        <f>IFERROR(IF(VLOOKUP(IS_Data!B1694,'Summary P&amp;L'!$Q$9:$S$15,3,FALSE)="Yes",IS_Data!B1694,"No"),"No")</f>
        <v>No</v>
      </c>
    </row>
    <row r="1695" spans="1:6" x14ac:dyDescent="0.5">
      <c r="A1695">
        <f>+IS_Data!C1695</f>
        <v>0</v>
      </c>
      <c r="B1695" s="91" t="str">
        <f>IF(F1695="No","",IF('Summary P&amp;L'!$F$4="Libs Rollup","Libs Rollup",F1695))</f>
        <v/>
      </c>
      <c r="C1695">
        <f>+IS_Data!A1695</f>
        <v>0</v>
      </c>
      <c r="D1695">
        <f ca="1">SUM(OFFSET(IS_Data!D1695,0,(-2018+'Summary P&amp;L'!$D$6)*12+'Summary P&amp;L'!$D$1-1):OFFSET(IS_Data!D1695,0,(-2018+'Summary P&amp;L'!$D$6)*12+'Summary P&amp;L'!$D$2-1))</f>
        <v>0</v>
      </c>
      <c r="E1695">
        <f ca="1">SUM(OFFSET(IS_Data!D1695,0,(-2018+'Summary P&amp;L'!$D$6-1)*12+'Summary P&amp;L'!$D$1-1):OFFSET(IS_Data!D1695,0,(-2018+'Summary P&amp;L'!$D$6-1)*12+'Summary P&amp;L'!$D$2-1))</f>
        <v>0</v>
      </c>
      <c r="F1695" s="91" t="str">
        <f>IFERROR(IF(VLOOKUP(IS_Data!B1695,'Summary P&amp;L'!$Q$9:$S$15,3,FALSE)="Yes",IS_Data!B1695,"No"),"No")</f>
        <v>No</v>
      </c>
    </row>
    <row r="1696" spans="1:6" x14ac:dyDescent="0.5">
      <c r="A1696">
        <f>+IS_Data!C1696</f>
        <v>0</v>
      </c>
      <c r="B1696" s="91" t="str">
        <f>IF(F1696="No","",IF('Summary P&amp;L'!$F$4="Libs Rollup","Libs Rollup",F1696))</f>
        <v/>
      </c>
      <c r="C1696">
        <f>+IS_Data!A1696</f>
        <v>0</v>
      </c>
      <c r="D1696">
        <f ca="1">SUM(OFFSET(IS_Data!D1696,0,(-2018+'Summary P&amp;L'!$D$6)*12+'Summary P&amp;L'!$D$1-1):OFFSET(IS_Data!D1696,0,(-2018+'Summary P&amp;L'!$D$6)*12+'Summary P&amp;L'!$D$2-1))</f>
        <v>0</v>
      </c>
      <c r="E1696">
        <f ca="1">SUM(OFFSET(IS_Data!D1696,0,(-2018+'Summary P&amp;L'!$D$6-1)*12+'Summary P&amp;L'!$D$1-1):OFFSET(IS_Data!D1696,0,(-2018+'Summary P&amp;L'!$D$6-1)*12+'Summary P&amp;L'!$D$2-1))</f>
        <v>0</v>
      </c>
      <c r="F1696" s="91" t="str">
        <f>IFERROR(IF(VLOOKUP(IS_Data!B1696,'Summary P&amp;L'!$Q$9:$S$15,3,FALSE)="Yes",IS_Data!B1696,"No"),"No")</f>
        <v>No</v>
      </c>
    </row>
    <row r="1697" spans="1:6" x14ac:dyDescent="0.5">
      <c r="A1697">
        <f>+IS_Data!C1697</f>
        <v>0</v>
      </c>
      <c r="B1697" s="91" t="str">
        <f>IF(F1697="No","",IF('Summary P&amp;L'!$F$4="Libs Rollup","Libs Rollup",F1697))</f>
        <v/>
      </c>
      <c r="C1697">
        <f>+IS_Data!A1697</f>
        <v>0</v>
      </c>
      <c r="D1697">
        <f ca="1">SUM(OFFSET(IS_Data!D1697,0,(-2018+'Summary P&amp;L'!$D$6)*12+'Summary P&amp;L'!$D$1-1):OFFSET(IS_Data!D1697,0,(-2018+'Summary P&amp;L'!$D$6)*12+'Summary P&amp;L'!$D$2-1))</f>
        <v>0</v>
      </c>
      <c r="E1697">
        <f ca="1">SUM(OFFSET(IS_Data!D1697,0,(-2018+'Summary P&amp;L'!$D$6-1)*12+'Summary P&amp;L'!$D$1-1):OFFSET(IS_Data!D1697,0,(-2018+'Summary P&amp;L'!$D$6-1)*12+'Summary P&amp;L'!$D$2-1))</f>
        <v>0</v>
      </c>
      <c r="F1697" s="91" t="str">
        <f>IFERROR(IF(VLOOKUP(IS_Data!B1697,'Summary P&amp;L'!$Q$9:$S$15,3,FALSE)="Yes",IS_Data!B1697,"No"),"No")</f>
        <v>No</v>
      </c>
    </row>
    <row r="1698" spans="1:6" x14ac:dyDescent="0.5">
      <c r="A1698">
        <f>+IS_Data!C1698</f>
        <v>0</v>
      </c>
      <c r="B1698" s="91" t="str">
        <f>IF(F1698="No","",IF('Summary P&amp;L'!$F$4="Libs Rollup","Libs Rollup",F1698))</f>
        <v/>
      </c>
      <c r="C1698">
        <f>+IS_Data!A1698</f>
        <v>0</v>
      </c>
      <c r="D1698">
        <f ca="1">SUM(OFFSET(IS_Data!D1698,0,(-2018+'Summary P&amp;L'!$D$6)*12+'Summary P&amp;L'!$D$1-1):OFFSET(IS_Data!D1698,0,(-2018+'Summary P&amp;L'!$D$6)*12+'Summary P&amp;L'!$D$2-1))</f>
        <v>0</v>
      </c>
      <c r="E1698">
        <f ca="1">SUM(OFFSET(IS_Data!D1698,0,(-2018+'Summary P&amp;L'!$D$6-1)*12+'Summary P&amp;L'!$D$1-1):OFFSET(IS_Data!D1698,0,(-2018+'Summary P&amp;L'!$D$6-1)*12+'Summary P&amp;L'!$D$2-1))</f>
        <v>0</v>
      </c>
      <c r="F1698" s="91" t="str">
        <f>IFERROR(IF(VLOOKUP(IS_Data!B1698,'Summary P&amp;L'!$Q$9:$S$15,3,FALSE)="Yes",IS_Data!B1698,"No"),"No")</f>
        <v>No</v>
      </c>
    </row>
    <row r="1699" spans="1:6" x14ac:dyDescent="0.5">
      <c r="A1699">
        <f>+IS_Data!C1699</f>
        <v>0</v>
      </c>
      <c r="B1699" s="91" t="str">
        <f>IF(F1699="No","",IF('Summary P&amp;L'!$F$4="Libs Rollup","Libs Rollup",F1699))</f>
        <v/>
      </c>
      <c r="C1699">
        <f>+IS_Data!A1699</f>
        <v>0</v>
      </c>
      <c r="D1699">
        <f ca="1">SUM(OFFSET(IS_Data!D1699,0,(-2018+'Summary P&amp;L'!$D$6)*12+'Summary P&amp;L'!$D$1-1):OFFSET(IS_Data!D1699,0,(-2018+'Summary P&amp;L'!$D$6)*12+'Summary P&amp;L'!$D$2-1))</f>
        <v>0</v>
      </c>
      <c r="E1699">
        <f ca="1">SUM(OFFSET(IS_Data!D1699,0,(-2018+'Summary P&amp;L'!$D$6-1)*12+'Summary P&amp;L'!$D$1-1):OFFSET(IS_Data!D1699,0,(-2018+'Summary P&amp;L'!$D$6-1)*12+'Summary P&amp;L'!$D$2-1))</f>
        <v>0</v>
      </c>
      <c r="F1699" s="91" t="str">
        <f>IFERROR(IF(VLOOKUP(IS_Data!B1699,'Summary P&amp;L'!$Q$9:$S$15,3,FALSE)="Yes",IS_Data!B1699,"No"),"No")</f>
        <v>No</v>
      </c>
    </row>
    <row r="1700" spans="1:6" x14ac:dyDescent="0.5">
      <c r="A1700">
        <f>+IS_Data!C1700</f>
        <v>0</v>
      </c>
      <c r="B1700" s="91" t="str">
        <f>IF(F1700="No","",IF('Summary P&amp;L'!$F$4="Libs Rollup","Libs Rollup",F1700))</f>
        <v/>
      </c>
      <c r="C1700">
        <f>+IS_Data!A1700</f>
        <v>0</v>
      </c>
      <c r="D1700">
        <f ca="1">SUM(OFFSET(IS_Data!D1700,0,(-2018+'Summary P&amp;L'!$D$6)*12+'Summary P&amp;L'!$D$1-1):OFFSET(IS_Data!D1700,0,(-2018+'Summary P&amp;L'!$D$6)*12+'Summary P&amp;L'!$D$2-1))</f>
        <v>0</v>
      </c>
      <c r="E1700">
        <f ca="1">SUM(OFFSET(IS_Data!D1700,0,(-2018+'Summary P&amp;L'!$D$6-1)*12+'Summary P&amp;L'!$D$1-1):OFFSET(IS_Data!D1700,0,(-2018+'Summary P&amp;L'!$D$6-1)*12+'Summary P&amp;L'!$D$2-1))</f>
        <v>0</v>
      </c>
      <c r="F1700" s="91" t="str">
        <f>IFERROR(IF(VLOOKUP(IS_Data!B1700,'Summary P&amp;L'!$Q$9:$S$15,3,FALSE)="Yes",IS_Data!B1700,"No"),"No")</f>
        <v>No</v>
      </c>
    </row>
    <row r="1701" spans="1:6" x14ac:dyDescent="0.5">
      <c r="A1701">
        <f>+IS_Data!C1701</f>
        <v>0</v>
      </c>
      <c r="B1701" s="91" t="str">
        <f>IF(F1701="No","",IF('Summary P&amp;L'!$F$4="Libs Rollup","Libs Rollup",F1701))</f>
        <v/>
      </c>
      <c r="C1701">
        <f>+IS_Data!A1701</f>
        <v>0</v>
      </c>
      <c r="D1701">
        <f ca="1">SUM(OFFSET(IS_Data!D1701,0,(-2018+'Summary P&amp;L'!$D$6)*12+'Summary P&amp;L'!$D$1-1):OFFSET(IS_Data!D1701,0,(-2018+'Summary P&amp;L'!$D$6)*12+'Summary P&amp;L'!$D$2-1))</f>
        <v>0</v>
      </c>
      <c r="E1701">
        <f ca="1">SUM(OFFSET(IS_Data!D1701,0,(-2018+'Summary P&amp;L'!$D$6-1)*12+'Summary P&amp;L'!$D$1-1):OFFSET(IS_Data!D1701,0,(-2018+'Summary P&amp;L'!$D$6-1)*12+'Summary P&amp;L'!$D$2-1))</f>
        <v>0</v>
      </c>
      <c r="F1701" s="91" t="str">
        <f>IFERROR(IF(VLOOKUP(IS_Data!B1701,'Summary P&amp;L'!$Q$9:$S$15,3,FALSE)="Yes",IS_Data!B1701,"No"),"No")</f>
        <v>No</v>
      </c>
    </row>
    <row r="1702" spans="1:6" x14ac:dyDescent="0.5">
      <c r="A1702">
        <f>+IS_Data!C1702</f>
        <v>0</v>
      </c>
      <c r="B1702" s="91" t="str">
        <f>IF(F1702="No","",IF('Summary P&amp;L'!$F$4="Libs Rollup","Libs Rollup",F1702))</f>
        <v/>
      </c>
      <c r="C1702">
        <f>+IS_Data!A1702</f>
        <v>0</v>
      </c>
      <c r="D1702">
        <f ca="1">SUM(OFFSET(IS_Data!D1702,0,(-2018+'Summary P&amp;L'!$D$6)*12+'Summary P&amp;L'!$D$1-1):OFFSET(IS_Data!D1702,0,(-2018+'Summary P&amp;L'!$D$6)*12+'Summary P&amp;L'!$D$2-1))</f>
        <v>0</v>
      </c>
      <c r="E1702">
        <f ca="1">SUM(OFFSET(IS_Data!D1702,0,(-2018+'Summary P&amp;L'!$D$6-1)*12+'Summary P&amp;L'!$D$1-1):OFFSET(IS_Data!D1702,0,(-2018+'Summary P&amp;L'!$D$6-1)*12+'Summary P&amp;L'!$D$2-1))</f>
        <v>0</v>
      </c>
      <c r="F1702" s="91" t="str">
        <f>IFERROR(IF(VLOOKUP(IS_Data!B1702,'Summary P&amp;L'!$Q$9:$S$15,3,FALSE)="Yes",IS_Data!B1702,"No"),"No")</f>
        <v>No</v>
      </c>
    </row>
    <row r="1703" spans="1:6" x14ac:dyDescent="0.5">
      <c r="A1703">
        <f>+IS_Data!C1703</f>
        <v>0</v>
      </c>
      <c r="B1703" s="91" t="str">
        <f>IF(F1703="No","",IF('Summary P&amp;L'!$F$4="Libs Rollup","Libs Rollup",F1703))</f>
        <v/>
      </c>
      <c r="C1703">
        <f>+IS_Data!A1703</f>
        <v>0</v>
      </c>
      <c r="D1703">
        <f ca="1">SUM(OFFSET(IS_Data!D1703,0,(-2018+'Summary P&amp;L'!$D$6)*12+'Summary P&amp;L'!$D$1-1):OFFSET(IS_Data!D1703,0,(-2018+'Summary P&amp;L'!$D$6)*12+'Summary P&amp;L'!$D$2-1))</f>
        <v>0</v>
      </c>
      <c r="E1703">
        <f ca="1">SUM(OFFSET(IS_Data!D1703,0,(-2018+'Summary P&amp;L'!$D$6-1)*12+'Summary P&amp;L'!$D$1-1):OFFSET(IS_Data!D1703,0,(-2018+'Summary P&amp;L'!$D$6-1)*12+'Summary P&amp;L'!$D$2-1))</f>
        <v>0</v>
      </c>
      <c r="F1703" s="91" t="str">
        <f>IFERROR(IF(VLOOKUP(IS_Data!B1703,'Summary P&amp;L'!$Q$9:$S$15,3,FALSE)="Yes",IS_Data!B1703,"No"),"No")</f>
        <v>No</v>
      </c>
    </row>
    <row r="1704" spans="1:6" x14ac:dyDescent="0.5">
      <c r="A1704">
        <f>+IS_Data!C1704</f>
        <v>0</v>
      </c>
      <c r="B1704" s="91" t="str">
        <f>IF(F1704="No","",IF('Summary P&amp;L'!$F$4="Libs Rollup","Libs Rollup",F1704))</f>
        <v/>
      </c>
      <c r="C1704">
        <f>+IS_Data!A1704</f>
        <v>0</v>
      </c>
      <c r="D1704">
        <f ca="1">SUM(OFFSET(IS_Data!D1704,0,(-2018+'Summary P&amp;L'!$D$6)*12+'Summary P&amp;L'!$D$1-1):OFFSET(IS_Data!D1704,0,(-2018+'Summary P&amp;L'!$D$6)*12+'Summary P&amp;L'!$D$2-1))</f>
        <v>0</v>
      </c>
      <c r="E1704">
        <f ca="1">SUM(OFFSET(IS_Data!D1704,0,(-2018+'Summary P&amp;L'!$D$6-1)*12+'Summary P&amp;L'!$D$1-1):OFFSET(IS_Data!D1704,0,(-2018+'Summary P&amp;L'!$D$6-1)*12+'Summary P&amp;L'!$D$2-1))</f>
        <v>0</v>
      </c>
      <c r="F1704" s="91" t="str">
        <f>IFERROR(IF(VLOOKUP(IS_Data!B1704,'Summary P&amp;L'!$Q$9:$S$15,3,FALSE)="Yes",IS_Data!B1704,"No"),"No")</f>
        <v>No</v>
      </c>
    </row>
    <row r="1705" spans="1:6" x14ac:dyDescent="0.5">
      <c r="A1705">
        <f>+IS_Data!C1705</f>
        <v>0</v>
      </c>
      <c r="B1705" s="91" t="str">
        <f>IF(F1705="No","",IF('Summary P&amp;L'!$F$4="Libs Rollup","Libs Rollup",F1705))</f>
        <v/>
      </c>
      <c r="C1705">
        <f>+IS_Data!A1705</f>
        <v>0</v>
      </c>
      <c r="D1705">
        <f ca="1">SUM(OFFSET(IS_Data!D1705,0,(-2018+'Summary P&amp;L'!$D$6)*12+'Summary P&amp;L'!$D$1-1):OFFSET(IS_Data!D1705,0,(-2018+'Summary P&amp;L'!$D$6)*12+'Summary P&amp;L'!$D$2-1))</f>
        <v>0</v>
      </c>
      <c r="E1705">
        <f ca="1">SUM(OFFSET(IS_Data!D1705,0,(-2018+'Summary P&amp;L'!$D$6-1)*12+'Summary P&amp;L'!$D$1-1):OFFSET(IS_Data!D1705,0,(-2018+'Summary P&amp;L'!$D$6-1)*12+'Summary P&amp;L'!$D$2-1))</f>
        <v>0</v>
      </c>
      <c r="F1705" s="91" t="str">
        <f>IFERROR(IF(VLOOKUP(IS_Data!B1705,'Summary P&amp;L'!$Q$9:$S$15,3,FALSE)="Yes",IS_Data!B1705,"No"),"No")</f>
        <v>No</v>
      </c>
    </row>
    <row r="1706" spans="1:6" x14ac:dyDescent="0.5">
      <c r="A1706">
        <f>+IS_Data!C1706</f>
        <v>0</v>
      </c>
      <c r="B1706" s="91" t="str">
        <f>IF(F1706="No","",IF('Summary P&amp;L'!$F$4="Libs Rollup","Libs Rollup",F1706))</f>
        <v/>
      </c>
      <c r="C1706">
        <f>+IS_Data!A1706</f>
        <v>0</v>
      </c>
      <c r="D1706">
        <f ca="1">SUM(OFFSET(IS_Data!D1706,0,(-2018+'Summary P&amp;L'!$D$6)*12+'Summary P&amp;L'!$D$1-1):OFFSET(IS_Data!D1706,0,(-2018+'Summary P&amp;L'!$D$6)*12+'Summary P&amp;L'!$D$2-1))</f>
        <v>0</v>
      </c>
      <c r="E1706">
        <f ca="1">SUM(OFFSET(IS_Data!D1706,0,(-2018+'Summary P&amp;L'!$D$6-1)*12+'Summary P&amp;L'!$D$1-1):OFFSET(IS_Data!D1706,0,(-2018+'Summary P&amp;L'!$D$6-1)*12+'Summary P&amp;L'!$D$2-1))</f>
        <v>0</v>
      </c>
      <c r="F1706" s="91" t="str">
        <f>IFERROR(IF(VLOOKUP(IS_Data!B1706,'Summary P&amp;L'!$Q$9:$S$15,3,FALSE)="Yes",IS_Data!B1706,"No"),"No")</f>
        <v>No</v>
      </c>
    </row>
    <row r="1707" spans="1:6" x14ac:dyDescent="0.5">
      <c r="A1707">
        <f>+IS_Data!C1707</f>
        <v>0</v>
      </c>
      <c r="B1707" s="91" t="str">
        <f>IF(F1707="No","",IF('Summary P&amp;L'!$F$4="Libs Rollup","Libs Rollup",F1707))</f>
        <v/>
      </c>
      <c r="C1707">
        <f>+IS_Data!A1707</f>
        <v>0</v>
      </c>
      <c r="D1707">
        <f ca="1">SUM(OFFSET(IS_Data!D1707,0,(-2018+'Summary P&amp;L'!$D$6)*12+'Summary P&amp;L'!$D$1-1):OFFSET(IS_Data!D1707,0,(-2018+'Summary P&amp;L'!$D$6)*12+'Summary P&amp;L'!$D$2-1))</f>
        <v>0</v>
      </c>
      <c r="E1707">
        <f ca="1">SUM(OFFSET(IS_Data!D1707,0,(-2018+'Summary P&amp;L'!$D$6-1)*12+'Summary P&amp;L'!$D$1-1):OFFSET(IS_Data!D1707,0,(-2018+'Summary P&amp;L'!$D$6-1)*12+'Summary P&amp;L'!$D$2-1))</f>
        <v>0</v>
      </c>
      <c r="F1707" s="91" t="str">
        <f>IFERROR(IF(VLOOKUP(IS_Data!B1707,'Summary P&amp;L'!$Q$9:$S$15,3,FALSE)="Yes",IS_Data!B1707,"No"),"No")</f>
        <v>No</v>
      </c>
    </row>
    <row r="1708" spans="1:6" x14ac:dyDescent="0.5">
      <c r="A1708">
        <f>+IS_Data!C1708</f>
        <v>0</v>
      </c>
      <c r="B1708" s="91" t="str">
        <f>IF(F1708="No","",IF('Summary P&amp;L'!$F$4="Libs Rollup","Libs Rollup",F1708))</f>
        <v/>
      </c>
      <c r="C1708">
        <f>+IS_Data!A1708</f>
        <v>0</v>
      </c>
      <c r="D1708">
        <f ca="1">SUM(OFFSET(IS_Data!D1708,0,(-2018+'Summary P&amp;L'!$D$6)*12+'Summary P&amp;L'!$D$1-1):OFFSET(IS_Data!D1708,0,(-2018+'Summary P&amp;L'!$D$6)*12+'Summary P&amp;L'!$D$2-1))</f>
        <v>0</v>
      </c>
      <c r="E1708">
        <f ca="1">SUM(OFFSET(IS_Data!D1708,0,(-2018+'Summary P&amp;L'!$D$6-1)*12+'Summary P&amp;L'!$D$1-1):OFFSET(IS_Data!D1708,0,(-2018+'Summary P&amp;L'!$D$6-1)*12+'Summary P&amp;L'!$D$2-1))</f>
        <v>0</v>
      </c>
      <c r="F1708" s="91" t="str">
        <f>IFERROR(IF(VLOOKUP(IS_Data!B1708,'Summary P&amp;L'!$Q$9:$S$15,3,FALSE)="Yes",IS_Data!B1708,"No"),"No")</f>
        <v>No</v>
      </c>
    </row>
    <row r="1709" spans="1:6" x14ac:dyDescent="0.5">
      <c r="A1709">
        <f>+IS_Data!C1709</f>
        <v>0</v>
      </c>
      <c r="B1709" s="91" t="str">
        <f>IF(F1709="No","",IF('Summary P&amp;L'!$F$4="Libs Rollup","Libs Rollup",F1709))</f>
        <v/>
      </c>
      <c r="C1709">
        <f>+IS_Data!A1709</f>
        <v>0</v>
      </c>
      <c r="D1709">
        <f ca="1">SUM(OFFSET(IS_Data!D1709,0,(-2018+'Summary P&amp;L'!$D$6)*12+'Summary P&amp;L'!$D$1-1):OFFSET(IS_Data!D1709,0,(-2018+'Summary P&amp;L'!$D$6)*12+'Summary P&amp;L'!$D$2-1))</f>
        <v>0</v>
      </c>
      <c r="E1709">
        <f ca="1">SUM(OFFSET(IS_Data!D1709,0,(-2018+'Summary P&amp;L'!$D$6-1)*12+'Summary P&amp;L'!$D$1-1):OFFSET(IS_Data!D1709,0,(-2018+'Summary P&amp;L'!$D$6-1)*12+'Summary P&amp;L'!$D$2-1))</f>
        <v>0</v>
      </c>
      <c r="F1709" s="91" t="str">
        <f>IFERROR(IF(VLOOKUP(IS_Data!B1709,'Summary P&amp;L'!$Q$9:$S$15,3,FALSE)="Yes",IS_Data!B1709,"No"),"No")</f>
        <v>No</v>
      </c>
    </row>
    <row r="1710" spans="1:6" x14ac:dyDescent="0.5">
      <c r="A1710">
        <f>+IS_Data!C1710</f>
        <v>0</v>
      </c>
      <c r="B1710" s="91" t="str">
        <f>IF(F1710="No","",IF('Summary P&amp;L'!$F$4="Libs Rollup","Libs Rollup",F1710))</f>
        <v/>
      </c>
      <c r="C1710">
        <f>+IS_Data!A1710</f>
        <v>0</v>
      </c>
      <c r="D1710">
        <f ca="1">SUM(OFFSET(IS_Data!D1710,0,(-2018+'Summary P&amp;L'!$D$6)*12+'Summary P&amp;L'!$D$1-1):OFFSET(IS_Data!D1710,0,(-2018+'Summary P&amp;L'!$D$6)*12+'Summary P&amp;L'!$D$2-1))</f>
        <v>0</v>
      </c>
      <c r="E1710">
        <f ca="1">SUM(OFFSET(IS_Data!D1710,0,(-2018+'Summary P&amp;L'!$D$6-1)*12+'Summary P&amp;L'!$D$1-1):OFFSET(IS_Data!D1710,0,(-2018+'Summary P&amp;L'!$D$6-1)*12+'Summary P&amp;L'!$D$2-1))</f>
        <v>0</v>
      </c>
      <c r="F1710" s="91" t="str">
        <f>IFERROR(IF(VLOOKUP(IS_Data!B1710,'Summary P&amp;L'!$Q$9:$S$15,3,FALSE)="Yes",IS_Data!B1710,"No"),"No")</f>
        <v>No</v>
      </c>
    </row>
    <row r="1711" spans="1:6" x14ac:dyDescent="0.5">
      <c r="A1711">
        <f>+IS_Data!C1711</f>
        <v>0</v>
      </c>
      <c r="B1711" s="91" t="str">
        <f>IF(F1711="No","",IF('Summary P&amp;L'!$F$4="Libs Rollup","Libs Rollup",F1711))</f>
        <v/>
      </c>
      <c r="C1711">
        <f>+IS_Data!A1711</f>
        <v>0</v>
      </c>
      <c r="D1711">
        <f ca="1">SUM(OFFSET(IS_Data!D1711,0,(-2018+'Summary P&amp;L'!$D$6)*12+'Summary P&amp;L'!$D$1-1):OFFSET(IS_Data!D1711,0,(-2018+'Summary P&amp;L'!$D$6)*12+'Summary P&amp;L'!$D$2-1))</f>
        <v>0</v>
      </c>
      <c r="E1711">
        <f ca="1">SUM(OFFSET(IS_Data!D1711,0,(-2018+'Summary P&amp;L'!$D$6-1)*12+'Summary P&amp;L'!$D$1-1):OFFSET(IS_Data!D1711,0,(-2018+'Summary P&amp;L'!$D$6-1)*12+'Summary P&amp;L'!$D$2-1))</f>
        <v>0</v>
      </c>
      <c r="F1711" s="91" t="str">
        <f>IFERROR(IF(VLOOKUP(IS_Data!B1711,'Summary P&amp;L'!$Q$9:$S$15,3,FALSE)="Yes",IS_Data!B1711,"No"),"No")</f>
        <v>No</v>
      </c>
    </row>
    <row r="1712" spans="1:6" x14ac:dyDescent="0.5">
      <c r="A1712">
        <f>+IS_Data!C1712</f>
        <v>0</v>
      </c>
      <c r="B1712" s="91" t="str">
        <f>IF(F1712="No","",IF('Summary P&amp;L'!$F$4="Libs Rollup","Libs Rollup",F1712))</f>
        <v/>
      </c>
      <c r="C1712">
        <f>+IS_Data!A1712</f>
        <v>0</v>
      </c>
      <c r="D1712">
        <f ca="1">SUM(OFFSET(IS_Data!D1712,0,(-2018+'Summary P&amp;L'!$D$6)*12+'Summary P&amp;L'!$D$1-1):OFFSET(IS_Data!D1712,0,(-2018+'Summary P&amp;L'!$D$6)*12+'Summary P&amp;L'!$D$2-1))</f>
        <v>0</v>
      </c>
      <c r="E1712">
        <f ca="1">SUM(OFFSET(IS_Data!D1712,0,(-2018+'Summary P&amp;L'!$D$6-1)*12+'Summary P&amp;L'!$D$1-1):OFFSET(IS_Data!D1712,0,(-2018+'Summary P&amp;L'!$D$6-1)*12+'Summary P&amp;L'!$D$2-1))</f>
        <v>0</v>
      </c>
      <c r="F1712" s="91" t="str">
        <f>IFERROR(IF(VLOOKUP(IS_Data!B1712,'Summary P&amp;L'!$Q$9:$S$15,3,FALSE)="Yes",IS_Data!B1712,"No"),"No")</f>
        <v>No</v>
      </c>
    </row>
    <row r="1713" spans="1:6" x14ac:dyDescent="0.5">
      <c r="A1713">
        <f>+IS_Data!C1713</f>
        <v>0</v>
      </c>
      <c r="B1713" s="91" t="str">
        <f>IF(F1713="No","",IF('Summary P&amp;L'!$F$4="Libs Rollup","Libs Rollup",F1713))</f>
        <v/>
      </c>
      <c r="C1713">
        <f>+IS_Data!A1713</f>
        <v>0</v>
      </c>
      <c r="D1713">
        <f ca="1">SUM(OFFSET(IS_Data!D1713,0,(-2018+'Summary P&amp;L'!$D$6)*12+'Summary P&amp;L'!$D$1-1):OFFSET(IS_Data!D1713,0,(-2018+'Summary P&amp;L'!$D$6)*12+'Summary P&amp;L'!$D$2-1))</f>
        <v>0</v>
      </c>
      <c r="E1713">
        <f ca="1">SUM(OFFSET(IS_Data!D1713,0,(-2018+'Summary P&amp;L'!$D$6-1)*12+'Summary P&amp;L'!$D$1-1):OFFSET(IS_Data!D1713,0,(-2018+'Summary P&amp;L'!$D$6-1)*12+'Summary P&amp;L'!$D$2-1))</f>
        <v>0</v>
      </c>
      <c r="F1713" s="91" t="str">
        <f>IFERROR(IF(VLOOKUP(IS_Data!B1713,'Summary P&amp;L'!$Q$9:$S$15,3,FALSE)="Yes",IS_Data!B1713,"No"),"No")</f>
        <v>No</v>
      </c>
    </row>
    <row r="1714" spans="1:6" x14ac:dyDescent="0.5">
      <c r="A1714">
        <f>+IS_Data!C1714</f>
        <v>0</v>
      </c>
      <c r="B1714" s="91" t="str">
        <f>IF(F1714="No","",IF('Summary P&amp;L'!$F$4="Libs Rollup","Libs Rollup",F1714))</f>
        <v/>
      </c>
      <c r="C1714">
        <f>+IS_Data!A1714</f>
        <v>0</v>
      </c>
      <c r="D1714">
        <f ca="1">SUM(OFFSET(IS_Data!D1714,0,(-2018+'Summary P&amp;L'!$D$6)*12+'Summary P&amp;L'!$D$1-1):OFFSET(IS_Data!D1714,0,(-2018+'Summary P&amp;L'!$D$6)*12+'Summary P&amp;L'!$D$2-1))</f>
        <v>0</v>
      </c>
      <c r="E1714">
        <f ca="1">SUM(OFFSET(IS_Data!D1714,0,(-2018+'Summary P&amp;L'!$D$6-1)*12+'Summary P&amp;L'!$D$1-1):OFFSET(IS_Data!D1714,0,(-2018+'Summary P&amp;L'!$D$6-1)*12+'Summary P&amp;L'!$D$2-1))</f>
        <v>0</v>
      </c>
      <c r="F1714" s="91" t="str">
        <f>IFERROR(IF(VLOOKUP(IS_Data!B1714,'Summary P&amp;L'!$Q$9:$S$15,3,FALSE)="Yes",IS_Data!B1714,"No"),"No")</f>
        <v>No</v>
      </c>
    </row>
    <row r="1715" spans="1:6" x14ac:dyDescent="0.5">
      <c r="A1715">
        <f>+IS_Data!C1715</f>
        <v>0</v>
      </c>
      <c r="B1715" s="91" t="str">
        <f>IF(F1715="No","",IF('Summary P&amp;L'!$F$4="Libs Rollup","Libs Rollup",F1715))</f>
        <v/>
      </c>
      <c r="C1715">
        <f>+IS_Data!A1715</f>
        <v>0</v>
      </c>
      <c r="D1715">
        <f ca="1">SUM(OFFSET(IS_Data!D1715,0,(-2018+'Summary P&amp;L'!$D$6)*12+'Summary P&amp;L'!$D$1-1):OFFSET(IS_Data!D1715,0,(-2018+'Summary P&amp;L'!$D$6)*12+'Summary P&amp;L'!$D$2-1))</f>
        <v>0</v>
      </c>
      <c r="E1715">
        <f ca="1">SUM(OFFSET(IS_Data!D1715,0,(-2018+'Summary P&amp;L'!$D$6-1)*12+'Summary P&amp;L'!$D$1-1):OFFSET(IS_Data!D1715,0,(-2018+'Summary P&amp;L'!$D$6-1)*12+'Summary P&amp;L'!$D$2-1))</f>
        <v>0</v>
      </c>
      <c r="F1715" s="91" t="str">
        <f>IFERROR(IF(VLOOKUP(IS_Data!B1715,'Summary P&amp;L'!$Q$9:$S$15,3,FALSE)="Yes",IS_Data!B1715,"No"),"No")</f>
        <v>No</v>
      </c>
    </row>
    <row r="1716" spans="1:6" x14ac:dyDescent="0.5">
      <c r="A1716">
        <f>+IS_Data!C1716</f>
        <v>0</v>
      </c>
      <c r="B1716" s="91" t="str">
        <f>IF(F1716="No","",IF('Summary P&amp;L'!$F$4="Libs Rollup","Libs Rollup",F1716))</f>
        <v/>
      </c>
      <c r="C1716">
        <f>+IS_Data!A1716</f>
        <v>0</v>
      </c>
      <c r="D1716">
        <f ca="1">SUM(OFFSET(IS_Data!D1716,0,(-2018+'Summary P&amp;L'!$D$6)*12+'Summary P&amp;L'!$D$1-1):OFFSET(IS_Data!D1716,0,(-2018+'Summary P&amp;L'!$D$6)*12+'Summary P&amp;L'!$D$2-1))</f>
        <v>0</v>
      </c>
      <c r="E1716">
        <f ca="1">SUM(OFFSET(IS_Data!D1716,0,(-2018+'Summary P&amp;L'!$D$6-1)*12+'Summary P&amp;L'!$D$1-1):OFFSET(IS_Data!D1716,0,(-2018+'Summary P&amp;L'!$D$6-1)*12+'Summary P&amp;L'!$D$2-1))</f>
        <v>0</v>
      </c>
      <c r="F1716" s="91" t="str">
        <f>IFERROR(IF(VLOOKUP(IS_Data!B1716,'Summary P&amp;L'!$Q$9:$S$15,3,FALSE)="Yes",IS_Data!B1716,"No"),"No")</f>
        <v>No</v>
      </c>
    </row>
    <row r="1717" spans="1:6" x14ac:dyDescent="0.5">
      <c r="A1717">
        <f>+IS_Data!C1717</f>
        <v>0</v>
      </c>
      <c r="B1717" s="91" t="str">
        <f>IF(F1717="No","",IF('Summary P&amp;L'!$F$4="Libs Rollup","Libs Rollup",F1717))</f>
        <v/>
      </c>
      <c r="C1717">
        <f>+IS_Data!A1717</f>
        <v>0</v>
      </c>
      <c r="D1717">
        <f ca="1">SUM(OFFSET(IS_Data!D1717,0,(-2018+'Summary P&amp;L'!$D$6)*12+'Summary P&amp;L'!$D$1-1):OFFSET(IS_Data!D1717,0,(-2018+'Summary P&amp;L'!$D$6)*12+'Summary P&amp;L'!$D$2-1))</f>
        <v>0</v>
      </c>
      <c r="E1717">
        <f ca="1">SUM(OFFSET(IS_Data!D1717,0,(-2018+'Summary P&amp;L'!$D$6-1)*12+'Summary P&amp;L'!$D$1-1):OFFSET(IS_Data!D1717,0,(-2018+'Summary P&amp;L'!$D$6-1)*12+'Summary P&amp;L'!$D$2-1))</f>
        <v>0</v>
      </c>
      <c r="F1717" s="91" t="str">
        <f>IFERROR(IF(VLOOKUP(IS_Data!B1717,'Summary P&amp;L'!$Q$9:$S$15,3,FALSE)="Yes",IS_Data!B1717,"No"),"No")</f>
        <v>No</v>
      </c>
    </row>
    <row r="1718" spans="1:6" x14ac:dyDescent="0.5">
      <c r="A1718">
        <f>+IS_Data!C1718</f>
        <v>0</v>
      </c>
      <c r="B1718" s="91" t="str">
        <f>IF(F1718="No","",IF('Summary P&amp;L'!$F$4="Libs Rollup","Libs Rollup",F1718))</f>
        <v/>
      </c>
      <c r="C1718">
        <f>+IS_Data!A1718</f>
        <v>0</v>
      </c>
      <c r="D1718">
        <f ca="1">SUM(OFFSET(IS_Data!D1718,0,(-2018+'Summary P&amp;L'!$D$6)*12+'Summary P&amp;L'!$D$1-1):OFFSET(IS_Data!D1718,0,(-2018+'Summary P&amp;L'!$D$6)*12+'Summary P&amp;L'!$D$2-1))</f>
        <v>0</v>
      </c>
      <c r="E1718">
        <f ca="1">SUM(OFFSET(IS_Data!D1718,0,(-2018+'Summary P&amp;L'!$D$6-1)*12+'Summary P&amp;L'!$D$1-1):OFFSET(IS_Data!D1718,0,(-2018+'Summary P&amp;L'!$D$6-1)*12+'Summary P&amp;L'!$D$2-1))</f>
        <v>0</v>
      </c>
      <c r="F1718" s="91" t="str">
        <f>IFERROR(IF(VLOOKUP(IS_Data!B1718,'Summary P&amp;L'!$Q$9:$S$15,3,FALSE)="Yes",IS_Data!B1718,"No"),"No")</f>
        <v>No</v>
      </c>
    </row>
    <row r="1719" spans="1:6" x14ac:dyDescent="0.5">
      <c r="A1719">
        <f>+IS_Data!C1719</f>
        <v>0</v>
      </c>
      <c r="B1719" s="91" t="str">
        <f>IF(F1719="No","",IF('Summary P&amp;L'!$F$4="Libs Rollup","Libs Rollup",F1719))</f>
        <v/>
      </c>
      <c r="C1719">
        <f>+IS_Data!A1719</f>
        <v>0</v>
      </c>
      <c r="D1719">
        <f ca="1">SUM(OFFSET(IS_Data!D1719,0,(-2018+'Summary P&amp;L'!$D$6)*12+'Summary P&amp;L'!$D$1-1):OFFSET(IS_Data!D1719,0,(-2018+'Summary P&amp;L'!$D$6)*12+'Summary P&amp;L'!$D$2-1))</f>
        <v>0</v>
      </c>
      <c r="E1719">
        <f ca="1">SUM(OFFSET(IS_Data!D1719,0,(-2018+'Summary P&amp;L'!$D$6-1)*12+'Summary P&amp;L'!$D$1-1):OFFSET(IS_Data!D1719,0,(-2018+'Summary P&amp;L'!$D$6-1)*12+'Summary P&amp;L'!$D$2-1))</f>
        <v>0</v>
      </c>
      <c r="F1719" s="91" t="str">
        <f>IFERROR(IF(VLOOKUP(IS_Data!B1719,'Summary P&amp;L'!$Q$9:$S$15,3,FALSE)="Yes",IS_Data!B1719,"No"),"No")</f>
        <v>No</v>
      </c>
    </row>
    <row r="1720" spans="1:6" x14ac:dyDescent="0.5">
      <c r="A1720">
        <f>+IS_Data!C1720</f>
        <v>0</v>
      </c>
      <c r="B1720" s="91" t="str">
        <f>IF(F1720="No","",IF('Summary P&amp;L'!$F$4="Libs Rollup","Libs Rollup",F1720))</f>
        <v/>
      </c>
      <c r="C1720">
        <f>+IS_Data!A1720</f>
        <v>0</v>
      </c>
      <c r="D1720">
        <f ca="1">SUM(OFFSET(IS_Data!D1720,0,(-2018+'Summary P&amp;L'!$D$6)*12+'Summary P&amp;L'!$D$1-1):OFFSET(IS_Data!D1720,0,(-2018+'Summary P&amp;L'!$D$6)*12+'Summary P&amp;L'!$D$2-1))</f>
        <v>0</v>
      </c>
      <c r="E1720">
        <f ca="1">SUM(OFFSET(IS_Data!D1720,0,(-2018+'Summary P&amp;L'!$D$6-1)*12+'Summary P&amp;L'!$D$1-1):OFFSET(IS_Data!D1720,0,(-2018+'Summary P&amp;L'!$D$6-1)*12+'Summary P&amp;L'!$D$2-1))</f>
        <v>0</v>
      </c>
      <c r="F1720" s="91" t="str">
        <f>IFERROR(IF(VLOOKUP(IS_Data!B1720,'Summary P&amp;L'!$Q$9:$S$15,3,FALSE)="Yes",IS_Data!B1720,"No"),"No")</f>
        <v>No</v>
      </c>
    </row>
    <row r="1721" spans="1:6" x14ac:dyDescent="0.5">
      <c r="A1721">
        <f>+IS_Data!C1721</f>
        <v>0</v>
      </c>
      <c r="B1721" s="91" t="str">
        <f>IF(F1721="No","",IF('Summary P&amp;L'!$F$4="Libs Rollup","Libs Rollup",F1721))</f>
        <v/>
      </c>
      <c r="C1721">
        <f>+IS_Data!A1721</f>
        <v>0</v>
      </c>
      <c r="D1721">
        <f ca="1">SUM(OFFSET(IS_Data!D1721,0,(-2018+'Summary P&amp;L'!$D$6)*12+'Summary P&amp;L'!$D$1-1):OFFSET(IS_Data!D1721,0,(-2018+'Summary P&amp;L'!$D$6)*12+'Summary P&amp;L'!$D$2-1))</f>
        <v>0</v>
      </c>
      <c r="E1721">
        <f ca="1">SUM(OFFSET(IS_Data!D1721,0,(-2018+'Summary P&amp;L'!$D$6-1)*12+'Summary P&amp;L'!$D$1-1):OFFSET(IS_Data!D1721,0,(-2018+'Summary P&amp;L'!$D$6-1)*12+'Summary P&amp;L'!$D$2-1))</f>
        <v>0</v>
      </c>
      <c r="F1721" s="91" t="str">
        <f>IFERROR(IF(VLOOKUP(IS_Data!B1721,'Summary P&amp;L'!$Q$9:$S$15,3,FALSE)="Yes",IS_Data!B1721,"No"),"No")</f>
        <v>No</v>
      </c>
    </row>
    <row r="1722" spans="1:6" x14ac:dyDescent="0.5">
      <c r="A1722">
        <f>+IS_Data!C1722</f>
        <v>0</v>
      </c>
      <c r="B1722" s="91" t="str">
        <f>IF(F1722="No","",IF('Summary P&amp;L'!$F$4="Libs Rollup","Libs Rollup",F1722))</f>
        <v/>
      </c>
      <c r="C1722">
        <f>+IS_Data!A1722</f>
        <v>0</v>
      </c>
      <c r="D1722">
        <f ca="1">SUM(OFFSET(IS_Data!D1722,0,(-2018+'Summary P&amp;L'!$D$6)*12+'Summary P&amp;L'!$D$1-1):OFFSET(IS_Data!D1722,0,(-2018+'Summary P&amp;L'!$D$6)*12+'Summary P&amp;L'!$D$2-1))</f>
        <v>0</v>
      </c>
      <c r="E1722">
        <f ca="1">SUM(OFFSET(IS_Data!D1722,0,(-2018+'Summary P&amp;L'!$D$6-1)*12+'Summary P&amp;L'!$D$1-1):OFFSET(IS_Data!D1722,0,(-2018+'Summary P&amp;L'!$D$6-1)*12+'Summary P&amp;L'!$D$2-1))</f>
        <v>0</v>
      </c>
      <c r="F1722" s="91" t="str">
        <f>IFERROR(IF(VLOOKUP(IS_Data!B1722,'Summary P&amp;L'!$Q$9:$S$15,3,FALSE)="Yes",IS_Data!B1722,"No"),"No")</f>
        <v>No</v>
      </c>
    </row>
    <row r="1723" spans="1:6" x14ac:dyDescent="0.5">
      <c r="A1723">
        <f>+IS_Data!C1723</f>
        <v>0</v>
      </c>
      <c r="B1723" s="91" t="str">
        <f>IF(F1723="No","",IF('Summary P&amp;L'!$F$4="Libs Rollup","Libs Rollup",F1723))</f>
        <v/>
      </c>
      <c r="C1723">
        <f>+IS_Data!A1723</f>
        <v>0</v>
      </c>
      <c r="D1723">
        <f ca="1">SUM(OFFSET(IS_Data!D1723,0,(-2018+'Summary P&amp;L'!$D$6)*12+'Summary P&amp;L'!$D$1-1):OFFSET(IS_Data!D1723,0,(-2018+'Summary P&amp;L'!$D$6)*12+'Summary P&amp;L'!$D$2-1))</f>
        <v>0</v>
      </c>
      <c r="E1723">
        <f ca="1">SUM(OFFSET(IS_Data!D1723,0,(-2018+'Summary P&amp;L'!$D$6-1)*12+'Summary P&amp;L'!$D$1-1):OFFSET(IS_Data!D1723,0,(-2018+'Summary P&amp;L'!$D$6-1)*12+'Summary P&amp;L'!$D$2-1))</f>
        <v>0</v>
      </c>
      <c r="F1723" s="91" t="str">
        <f>IFERROR(IF(VLOOKUP(IS_Data!B1723,'Summary P&amp;L'!$Q$9:$S$15,3,FALSE)="Yes",IS_Data!B1723,"No"),"No")</f>
        <v>No</v>
      </c>
    </row>
    <row r="1724" spans="1:6" x14ac:dyDescent="0.5">
      <c r="A1724">
        <f>+IS_Data!C1724</f>
        <v>0</v>
      </c>
      <c r="B1724" s="91" t="str">
        <f>IF(F1724="No","",IF('Summary P&amp;L'!$F$4="Libs Rollup","Libs Rollup",F1724))</f>
        <v/>
      </c>
      <c r="C1724">
        <f>+IS_Data!A1724</f>
        <v>0</v>
      </c>
      <c r="D1724">
        <f ca="1">SUM(OFFSET(IS_Data!D1724,0,(-2018+'Summary P&amp;L'!$D$6)*12+'Summary P&amp;L'!$D$1-1):OFFSET(IS_Data!D1724,0,(-2018+'Summary P&amp;L'!$D$6)*12+'Summary P&amp;L'!$D$2-1))</f>
        <v>0</v>
      </c>
      <c r="E1724">
        <f ca="1">SUM(OFFSET(IS_Data!D1724,0,(-2018+'Summary P&amp;L'!$D$6-1)*12+'Summary P&amp;L'!$D$1-1):OFFSET(IS_Data!D1724,0,(-2018+'Summary P&amp;L'!$D$6-1)*12+'Summary P&amp;L'!$D$2-1))</f>
        <v>0</v>
      </c>
      <c r="F1724" s="91" t="str">
        <f>IFERROR(IF(VLOOKUP(IS_Data!B1724,'Summary P&amp;L'!$Q$9:$S$15,3,FALSE)="Yes",IS_Data!B1724,"No"),"No")</f>
        <v>No</v>
      </c>
    </row>
    <row r="1725" spans="1:6" x14ac:dyDescent="0.5">
      <c r="A1725">
        <f>+IS_Data!C1725</f>
        <v>0</v>
      </c>
      <c r="B1725" s="91" t="str">
        <f>IF(F1725="No","",IF('Summary P&amp;L'!$F$4="Libs Rollup","Libs Rollup",F1725))</f>
        <v/>
      </c>
      <c r="C1725">
        <f>+IS_Data!A1725</f>
        <v>0</v>
      </c>
      <c r="D1725">
        <f ca="1">SUM(OFFSET(IS_Data!D1725,0,(-2018+'Summary P&amp;L'!$D$6)*12+'Summary P&amp;L'!$D$1-1):OFFSET(IS_Data!D1725,0,(-2018+'Summary P&amp;L'!$D$6)*12+'Summary P&amp;L'!$D$2-1))</f>
        <v>0</v>
      </c>
      <c r="E1725">
        <f ca="1">SUM(OFFSET(IS_Data!D1725,0,(-2018+'Summary P&amp;L'!$D$6-1)*12+'Summary P&amp;L'!$D$1-1):OFFSET(IS_Data!D1725,0,(-2018+'Summary P&amp;L'!$D$6-1)*12+'Summary P&amp;L'!$D$2-1))</f>
        <v>0</v>
      </c>
      <c r="F1725" s="91" t="str">
        <f>IFERROR(IF(VLOOKUP(IS_Data!B1725,'Summary P&amp;L'!$Q$9:$S$15,3,FALSE)="Yes",IS_Data!B1725,"No"),"No")</f>
        <v>No</v>
      </c>
    </row>
    <row r="1726" spans="1:6" x14ac:dyDescent="0.5">
      <c r="A1726">
        <f>+IS_Data!C1726</f>
        <v>0</v>
      </c>
      <c r="B1726" s="91" t="str">
        <f>IF(F1726="No","",IF('Summary P&amp;L'!$F$4="Libs Rollup","Libs Rollup",F1726))</f>
        <v/>
      </c>
      <c r="C1726">
        <f>+IS_Data!A1726</f>
        <v>0</v>
      </c>
      <c r="D1726">
        <f ca="1">SUM(OFFSET(IS_Data!D1726,0,(-2018+'Summary P&amp;L'!$D$6)*12+'Summary P&amp;L'!$D$1-1):OFFSET(IS_Data!D1726,0,(-2018+'Summary P&amp;L'!$D$6)*12+'Summary P&amp;L'!$D$2-1))</f>
        <v>0</v>
      </c>
      <c r="E1726">
        <f ca="1">SUM(OFFSET(IS_Data!D1726,0,(-2018+'Summary P&amp;L'!$D$6-1)*12+'Summary P&amp;L'!$D$1-1):OFFSET(IS_Data!D1726,0,(-2018+'Summary P&amp;L'!$D$6-1)*12+'Summary P&amp;L'!$D$2-1))</f>
        <v>0</v>
      </c>
      <c r="F1726" s="91" t="str">
        <f>IFERROR(IF(VLOOKUP(IS_Data!B1726,'Summary P&amp;L'!$Q$9:$S$15,3,FALSE)="Yes",IS_Data!B1726,"No"),"No")</f>
        <v>No</v>
      </c>
    </row>
    <row r="1727" spans="1:6" x14ac:dyDescent="0.5">
      <c r="A1727">
        <f>+IS_Data!C1727</f>
        <v>0</v>
      </c>
      <c r="B1727" s="91" t="str">
        <f>IF(F1727="No","",IF('Summary P&amp;L'!$F$4="Libs Rollup","Libs Rollup",F1727))</f>
        <v/>
      </c>
      <c r="C1727">
        <f>+IS_Data!A1727</f>
        <v>0</v>
      </c>
      <c r="D1727">
        <f ca="1">SUM(OFFSET(IS_Data!D1727,0,(-2018+'Summary P&amp;L'!$D$6)*12+'Summary P&amp;L'!$D$1-1):OFFSET(IS_Data!D1727,0,(-2018+'Summary P&amp;L'!$D$6)*12+'Summary P&amp;L'!$D$2-1))</f>
        <v>0</v>
      </c>
      <c r="E1727">
        <f ca="1">SUM(OFFSET(IS_Data!D1727,0,(-2018+'Summary P&amp;L'!$D$6-1)*12+'Summary P&amp;L'!$D$1-1):OFFSET(IS_Data!D1727,0,(-2018+'Summary P&amp;L'!$D$6-1)*12+'Summary P&amp;L'!$D$2-1))</f>
        <v>0</v>
      </c>
      <c r="F1727" s="91" t="str">
        <f>IFERROR(IF(VLOOKUP(IS_Data!B1727,'Summary P&amp;L'!$Q$9:$S$15,3,FALSE)="Yes",IS_Data!B1727,"No"),"No")</f>
        <v>No</v>
      </c>
    </row>
    <row r="1728" spans="1:6" x14ac:dyDescent="0.5">
      <c r="A1728">
        <f>+IS_Data!C1728</f>
        <v>0</v>
      </c>
      <c r="B1728" s="91" t="str">
        <f>IF(F1728="No","",IF('Summary P&amp;L'!$F$4="Libs Rollup","Libs Rollup",F1728))</f>
        <v/>
      </c>
      <c r="C1728">
        <f>+IS_Data!A1728</f>
        <v>0</v>
      </c>
      <c r="D1728">
        <f ca="1">SUM(OFFSET(IS_Data!D1728,0,(-2018+'Summary P&amp;L'!$D$6)*12+'Summary P&amp;L'!$D$1-1):OFFSET(IS_Data!D1728,0,(-2018+'Summary P&amp;L'!$D$6)*12+'Summary P&amp;L'!$D$2-1))</f>
        <v>0</v>
      </c>
      <c r="E1728">
        <f ca="1">SUM(OFFSET(IS_Data!D1728,0,(-2018+'Summary P&amp;L'!$D$6-1)*12+'Summary P&amp;L'!$D$1-1):OFFSET(IS_Data!D1728,0,(-2018+'Summary P&amp;L'!$D$6-1)*12+'Summary P&amp;L'!$D$2-1))</f>
        <v>0</v>
      </c>
      <c r="F1728" s="91" t="str">
        <f>IFERROR(IF(VLOOKUP(IS_Data!B1728,'Summary P&amp;L'!$Q$9:$S$15,3,FALSE)="Yes",IS_Data!B1728,"No"),"No")</f>
        <v>No</v>
      </c>
    </row>
    <row r="1729" spans="1:6" x14ac:dyDescent="0.5">
      <c r="A1729">
        <f>+IS_Data!C1729</f>
        <v>0</v>
      </c>
      <c r="B1729" s="91" t="str">
        <f>IF(F1729="No","",IF('Summary P&amp;L'!$F$4="Libs Rollup","Libs Rollup",F1729))</f>
        <v/>
      </c>
      <c r="C1729">
        <f>+IS_Data!A1729</f>
        <v>0</v>
      </c>
      <c r="D1729">
        <f ca="1">SUM(OFFSET(IS_Data!D1729,0,(-2018+'Summary P&amp;L'!$D$6)*12+'Summary P&amp;L'!$D$1-1):OFFSET(IS_Data!D1729,0,(-2018+'Summary P&amp;L'!$D$6)*12+'Summary P&amp;L'!$D$2-1))</f>
        <v>0</v>
      </c>
      <c r="E1729">
        <f ca="1">SUM(OFFSET(IS_Data!D1729,0,(-2018+'Summary P&amp;L'!$D$6-1)*12+'Summary P&amp;L'!$D$1-1):OFFSET(IS_Data!D1729,0,(-2018+'Summary P&amp;L'!$D$6-1)*12+'Summary P&amp;L'!$D$2-1))</f>
        <v>0</v>
      </c>
      <c r="F1729" s="91" t="str">
        <f>IFERROR(IF(VLOOKUP(IS_Data!B1729,'Summary P&amp;L'!$Q$9:$S$15,3,FALSE)="Yes",IS_Data!B1729,"No"),"No")</f>
        <v>No</v>
      </c>
    </row>
    <row r="1730" spans="1:6" x14ac:dyDescent="0.5">
      <c r="A1730">
        <f>+IS_Data!C1730</f>
        <v>0</v>
      </c>
      <c r="B1730" s="91" t="str">
        <f>IF(F1730="No","",IF('Summary P&amp;L'!$F$4="Libs Rollup","Libs Rollup",F1730))</f>
        <v/>
      </c>
      <c r="C1730">
        <f>+IS_Data!A1730</f>
        <v>0</v>
      </c>
      <c r="D1730">
        <f ca="1">SUM(OFFSET(IS_Data!D1730,0,(-2018+'Summary P&amp;L'!$D$6)*12+'Summary P&amp;L'!$D$1-1):OFFSET(IS_Data!D1730,0,(-2018+'Summary P&amp;L'!$D$6)*12+'Summary P&amp;L'!$D$2-1))</f>
        <v>0</v>
      </c>
      <c r="E1730">
        <f ca="1">SUM(OFFSET(IS_Data!D1730,0,(-2018+'Summary P&amp;L'!$D$6-1)*12+'Summary P&amp;L'!$D$1-1):OFFSET(IS_Data!D1730,0,(-2018+'Summary P&amp;L'!$D$6-1)*12+'Summary P&amp;L'!$D$2-1))</f>
        <v>0</v>
      </c>
      <c r="F1730" s="91" t="str">
        <f>IFERROR(IF(VLOOKUP(IS_Data!B1730,'Summary P&amp;L'!$Q$9:$S$15,3,FALSE)="Yes",IS_Data!B1730,"No"),"No")</f>
        <v>No</v>
      </c>
    </row>
    <row r="1731" spans="1:6" x14ac:dyDescent="0.5">
      <c r="A1731">
        <f>+IS_Data!C1731</f>
        <v>0</v>
      </c>
      <c r="B1731" s="91" t="str">
        <f>IF(F1731="No","",IF('Summary P&amp;L'!$F$4="Libs Rollup","Libs Rollup",F1731))</f>
        <v/>
      </c>
      <c r="C1731">
        <f>+IS_Data!A1731</f>
        <v>0</v>
      </c>
      <c r="D1731">
        <f ca="1">SUM(OFFSET(IS_Data!D1731,0,(-2018+'Summary P&amp;L'!$D$6)*12+'Summary P&amp;L'!$D$1-1):OFFSET(IS_Data!D1731,0,(-2018+'Summary P&amp;L'!$D$6)*12+'Summary P&amp;L'!$D$2-1))</f>
        <v>0</v>
      </c>
      <c r="E1731">
        <f ca="1">SUM(OFFSET(IS_Data!D1731,0,(-2018+'Summary P&amp;L'!$D$6-1)*12+'Summary P&amp;L'!$D$1-1):OFFSET(IS_Data!D1731,0,(-2018+'Summary P&amp;L'!$D$6-1)*12+'Summary P&amp;L'!$D$2-1))</f>
        <v>0</v>
      </c>
      <c r="F1731" s="91" t="str">
        <f>IFERROR(IF(VLOOKUP(IS_Data!B1731,'Summary P&amp;L'!$Q$9:$S$15,3,FALSE)="Yes",IS_Data!B1731,"No"),"No")</f>
        <v>No</v>
      </c>
    </row>
    <row r="1732" spans="1:6" x14ac:dyDescent="0.5">
      <c r="A1732">
        <f>+IS_Data!C1732</f>
        <v>0</v>
      </c>
      <c r="B1732" s="91" t="str">
        <f>IF(F1732="No","",IF('Summary P&amp;L'!$F$4="Libs Rollup","Libs Rollup",F1732))</f>
        <v/>
      </c>
      <c r="C1732">
        <f>+IS_Data!A1732</f>
        <v>0</v>
      </c>
      <c r="D1732">
        <f ca="1">SUM(OFFSET(IS_Data!D1732,0,(-2018+'Summary P&amp;L'!$D$6)*12+'Summary P&amp;L'!$D$1-1):OFFSET(IS_Data!D1732,0,(-2018+'Summary P&amp;L'!$D$6)*12+'Summary P&amp;L'!$D$2-1))</f>
        <v>0</v>
      </c>
      <c r="E1732">
        <f ca="1">SUM(OFFSET(IS_Data!D1732,0,(-2018+'Summary P&amp;L'!$D$6-1)*12+'Summary P&amp;L'!$D$1-1):OFFSET(IS_Data!D1732,0,(-2018+'Summary P&amp;L'!$D$6-1)*12+'Summary P&amp;L'!$D$2-1))</f>
        <v>0</v>
      </c>
      <c r="F1732" s="91" t="str">
        <f>IFERROR(IF(VLOOKUP(IS_Data!B1732,'Summary P&amp;L'!$Q$9:$S$15,3,FALSE)="Yes",IS_Data!B1732,"No"),"No")</f>
        <v>No</v>
      </c>
    </row>
    <row r="1733" spans="1:6" x14ac:dyDescent="0.5">
      <c r="A1733">
        <f>+IS_Data!C1733</f>
        <v>0</v>
      </c>
      <c r="B1733" s="91" t="str">
        <f>IF(F1733="No","",IF('Summary P&amp;L'!$F$4="Libs Rollup","Libs Rollup",F1733))</f>
        <v/>
      </c>
      <c r="C1733">
        <f>+IS_Data!A1733</f>
        <v>0</v>
      </c>
      <c r="D1733">
        <f ca="1">SUM(OFFSET(IS_Data!D1733,0,(-2018+'Summary P&amp;L'!$D$6)*12+'Summary P&amp;L'!$D$1-1):OFFSET(IS_Data!D1733,0,(-2018+'Summary P&amp;L'!$D$6)*12+'Summary P&amp;L'!$D$2-1))</f>
        <v>0</v>
      </c>
      <c r="E1733">
        <f ca="1">SUM(OFFSET(IS_Data!D1733,0,(-2018+'Summary P&amp;L'!$D$6-1)*12+'Summary P&amp;L'!$D$1-1):OFFSET(IS_Data!D1733,0,(-2018+'Summary P&amp;L'!$D$6-1)*12+'Summary P&amp;L'!$D$2-1))</f>
        <v>0</v>
      </c>
      <c r="F1733" s="91" t="str">
        <f>IFERROR(IF(VLOOKUP(IS_Data!B1733,'Summary P&amp;L'!$Q$9:$S$15,3,FALSE)="Yes",IS_Data!B1733,"No"),"No")</f>
        <v>No</v>
      </c>
    </row>
    <row r="1734" spans="1:6" x14ac:dyDescent="0.5">
      <c r="A1734">
        <f>+IS_Data!C1734</f>
        <v>0</v>
      </c>
      <c r="B1734" s="91" t="str">
        <f>IF(F1734="No","",IF('Summary P&amp;L'!$F$4="Libs Rollup","Libs Rollup",F1734))</f>
        <v/>
      </c>
      <c r="C1734">
        <f>+IS_Data!A1734</f>
        <v>0</v>
      </c>
      <c r="D1734">
        <f ca="1">SUM(OFFSET(IS_Data!D1734,0,(-2018+'Summary P&amp;L'!$D$6)*12+'Summary P&amp;L'!$D$1-1):OFFSET(IS_Data!D1734,0,(-2018+'Summary P&amp;L'!$D$6)*12+'Summary P&amp;L'!$D$2-1))</f>
        <v>0</v>
      </c>
      <c r="E1734">
        <f ca="1">SUM(OFFSET(IS_Data!D1734,0,(-2018+'Summary P&amp;L'!$D$6-1)*12+'Summary P&amp;L'!$D$1-1):OFFSET(IS_Data!D1734,0,(-2018+'Summary P&amp;L'!$D$6-1)*12+'Summary P&amp;L'!$D$2-1))</f>
        <v>0</v>
      </c>
      <c r="F1734" s="91" t="str">
        <f>IFERROR(IF(VLOOKUP(IS_Data!B1734,'Summary P&amp;L'!$Q$9:$S$15,3,FALSE)="Yes",IS_Data!B1734,"No"),"No")</f>
        <v>No</v>
      </c>
    </row>
    <row r="1735" spans="1:6" x14ac:dyDescent="0.5">
      <c r="A1735">
        <f>+IS_Data!C1735</f>
        <v>0</v>
      </c>
      <c r="B1735" s="91" t="str">
        <f>IF(F1735="No","",IF('Summary P&amp;L'!$F$4="Libs Rollup","Libs Rollup",F1735))</f>
        <v/>
      </c>
      <c r="C1735">
        <f>+IS_Data!A1735</f>
        <v>0</v>
      </c>
      <c r="D1735">
        <f ca="1">SUM(OFFSET(IS_Data!D1735,0,(-2018+'Summary P&amp;L'!$D$6)*12+'Summary P&amp;L'!$D$1-1):OFFSET(IS_Data!D1735,0,(-2018+'Summary P&amp;L'!$D$6)*12+'Summary P&amp;L'!$D$2-1))</f>
        <v>0</v>
      </c>
      <c r="E1735">
        <f ca="1">SUM(OFFSET(IS_Data!D1735,0,(-2018+'Summary P&amp;L'!$D$6-1)*12+'Summary P&amp;L'!$D$1-1):OFFSET(IS_Data!D1735,0,(-2018+'Summary P&amp;L'!$D$6-1)*12+'Summary P&amp;L'!$D$2-1))</f>
        <v>0</v>
      </c>
      <c r="F1735" s="91" t="str">
        <f>IFERROR(IF(VLOOKUP(IS_Data!B1735,'Summary P&amp;L'!$Q$9:$S$15,3,FALSE)="Yes",IS_Data!B1735,"No"),"No")</f>
        <v>No</v>
      </c>
    </row>
    <row r="1736" spans="1:6" x14ac:dyDescent="0.5">
      <c r="A1736">
        <f>+IS_Data!C1736</f>
        <v>0</v>
      </c>
      <c r="B1736" s="91" t="str">
        <f>IF(F1736="No","",IF('Summary P&amp;L'!$F$4="Libs Rollup","Libs Rollup",F1736))</f>
        <v/>
      </c>
      <c r="C1736">
        <f>+IS_Data!A1736</f>
        <v>0</v>
      </c>
      <c r="D1736">
        <f ca="1">SUM(OFFSET(IS_Data!D1736,0,(-2018+'Summary P&amp;L'!$D$6)*12+'Summary P&amp;L'!$D$1-1):OFFSET(IS_Data!D1736,0,(-2018+'Summary P&amp;L'!$D$6)*12+'Summary P&amp;L'!$D$2-1))</f>
        <v>0</v>
      </c>
      <c r="E1736">
        <f ca="1">SUM(OFFSET(IS_Data!D1736,0,(-2018+'Summary P&amp;L'!$D$6-1)*12+'Summary P&amp;L'!$D$1-1):OFFSET(IS_Data!D1736,0,(-2018+'Summary P&amp;L'!$D$6-1)*12+'Summary P&amp;L'!$D$2-1))</f>
        <v>0</v>
      </c>
      <c r="F1736" s="91" t="str">
        <f>IFERROR(IF(VLOOKUP(IS_Data!B1736,'Summary P&amp;L'!$Q$9:$S$15,3,FALSE)="Yes",IS_Data!B1736,"No"),"No")</f>
        <v>No</v>
      </c>
    </row>
    <row r="1737" spans="1:6" x14ac:dyDescent="0.5">
      <c r="A1737">
        <f>+IS_Data!C1737</f>
        <v>0</v>
      </c>
      <c r="B1737" s="91" t="str">
        <f>IF(F1737="No","",IF('Summary P&amp;L'!$F$4="Libs Rollup","Libs Rollup",F1737))</f>
        <v/>
      </c>
      <c r="C1737">
        <f>+IS_Data!A1737</f>
        <v>0</v>
      </c>
      <c r="D1737">
        <f ca="1">SUM(OFFSET(IS_Data!D1737,0,(-2018+'Summary P&amp;L'!$D$6)*12+'Summary P&amp;L'!$D$1-1):OFFSET(IS_Data!D1737,0,(-2018+'Summary P&amp;L'!$D$6)*12+'Summary P&amp;L'!$D$2-1))</f>
        <v>0</v>
      </c>
      <c r="E1737">
        <f ca="1">SUM(OFFSET(IS_Data!D1737,0,(-2018+'Summary P&amp;L'!$D$6-1)*12+'Summary P&amp;L'!$D$1-1):OFFSET(IS_Data!D1737,0,(-2018+'Summary P&amp;L'!$D$6-1)*12+'Summary P&amp;L'!$D$2-1))</f>
        <v>0</v>
      </c>
      <c r="F1737" s="91" t="str">
        <f>IFERROR(IF(VLOOKUP(IS_Data!B1737,'Summary P&amp;L'!$Q$9:$S$15,3,FALSE)="Yes",IS_Data!B1737,"No"),"No")</f>
        <v>No</v>
      </c>
    </row>
    <row r="1738" spans="1:6" x14ac:dyDescent="0.5">
      <c r="A1738">
        <f>+IS_Data!C1738</f>
        <v>0</v>
      </c>
      <c r="B1738" s="91" t="str">
        <f>IF(F1738="No","",IF('Summary P&amp;L'!$F$4="Libs Rollup","Libs Rollup",F1738))</f>
        <v/>
      </c>
      <c r="C1738">
        <f>+IS_Data!A1738</f>
        <v>0</v>
      </c>
      <c r="D1738">
        <f ca="1">SUM(OFFSET(IS_Data!D1738,0,(-2018+'Summary P&amp;L'!$D$6)*12+'Summary P&amp;L'!$D$1-1):OFFSET(IS_Data!D1738,0,(-2018+'Summary P&amp;L'!$D$6)*12+'Summary P&amp;L'!$D$2-1))</f>
        <v>0</v>
      </c>
      <c r="E1738">
        <f ca="1">SUM(OFFSET(IS_Data!D1738,0,(-2018+'Summary P&amp;L'!$D$6-1)*12+'Summary P&amp;L'!$D$1-1):OFFSET(IS_Data!D1738,0,(-2018+'Summary P&amp;L'!$D$6-1)*12+'Summary P&amp;L'!$D$2-1))</f>
        <v>0</v>
      </c>
      <c r="F1738" s="91" t="str">
        <f>IFERROR(IF(VLOOKUP(IS_Data!B1738,'Summary P&amp;L'!$Q$9:$S$15,3,FALSE)="Yes",IS_Data!B1738,"No"),"No")</f>
        <v>No</v>
      </c>
    </row>
    <row r="1739" spans="1:6" x14ac:dyDescent="0.5">
      <c r="A1739">
        <f>+IS_Data!C1739</f>
        <v>0</v>
      </c>
      <c r="B1739" s="91" t="str">
        <f>IF(F1739="No","",IF('Summary P&amp;L'!$F$4="Libs Rollup","Libs Rollup",F1739))</f>
        <v/>
      </c>
      <c r="C1739">
        <f>+IS_Data!A1739</f>
        <v>0</v>
      </c>
      <c r="D1739">
        <f ca="1">SUM(OFFSET(IS_Data!D1739,0,(-2018+'Summary P&amp;L'!$D$6)*12+'Summary P&amp;L'!$D$1-1):OFFSET(IS_Data!D1739,0,(-2018+'Summary P&amp;L'!$D$6)*12+'Summary P&amp;L'!$D$2-1))</f>
        <v>0</v>
      </c>
      <c r="E1739">
        <f ca="1">SUM(OFFSET(IS_Data!D1739,0,(-2018+'Summary P&amp;L'!$D$6-1)*12+'Summary P&amp;L'!$D$1-1):OFFSET(IS_Data!D1739,0,(-2018+'Summary P&amp;L'!$D$6-1)*12+'Summary P&amp;L'!$D$2-1))</f>
        <v>0</v>
      </c>
      <c r="F1739" s="91" t="str">
        <f>IFERROR(IF(VLOOKUP(IS_Data!B1739,'Summary P&amp;L'!$Q$9:$S$15,3,FALSE)="Yes",IS_Data!B1739,"No"),"No")</f>
        <v>No</v>
      </c>
    </row>
    <row r="1740" spans="1:6" x14ac:dyDescent="0.5">
      <c r="A1740">
        <f>+IS_Data!C1740</f>
        <v>0</v>
      </c>
      <c r="B1740" s="91" t="str">
        <f>IF(F1740="No","",IF('Summary P&amp;L'!$F$4="Libs Rollup","Libs Rollup",F1740))</f>
        <v/>
      </c>
      <c r="C1740">
        <f>+IS_Data!A1740</f>
        <v>0</v>
      </c>
      <c r="D1740">
        <f ca="1">SUM(OFFSET(IS_Data!D1740,0,(-2018+'Summary P&amp;L'!$D$6)*12+'Summary P&amp;L'!$D$1-1):OFFSET(IS_Data!D1740,0,(-2018+'Summary P&amp;L'!$D$6)*12+'Summary P&amp;L'!$D$2-1))</f>
        <v>0</v>
      </c>
      <c r="E1740">
        <f ca="1">SUM(OFFSET(IS_Data!D1740,0,(-2018+'Summary P&amp;L'!$D$6-1)*12+'Summary P&amp;L'!$D$1-1):OFFSET(IS_Data!D1740,0,(-2018+'Summary P&amp;L'!$D$6-1)*12+'Summary P&amp;L'!$D$2-1))</f>
        <v>0</v>
      </c>
      <c r="F1740" s="91" t="str">
        <f>IFERROR(IF(VLOOKUP(IS_Data!B1740,'Summary P&amp;L'!$Q$9:$S$15,3,FALSE)="Yes",IS_Data!B1740,"No"),"No")</f>
        <v>No</v>
      </c>
    </row>
    <row r="1741" spans="1:6" x14ac:dyDescent="0.5">
      <c r="A1741">
        <f>+IS_Data!C1741</f>
        <v>0</v>
      </c>
      <c r="B1741" s="91" t="str">
        <f>IF(F1741="No","",IF('Summary P&amp;L'!$F$4="Libs Rollup","Libs Rollup",F1741))</f>
        <v/>
      </c>
      <c r="C1741">
        <f>+IS_Data!A1741</f>
        <v>0</v>
      </c>
      <c r="D1741">
        <f ca="1">SUM(OFFSET(IS_Data!D1741,0,(-2018+'Summary P&amp;L'!$D$6)*12+'Summary P&amp;L'!$D$1-1):OFFSET(IS_Data!D1741,0,(-2018+'Summary P&amp;L'!$D$6)*12+'Summary P&amp;L'!$D$2-1))</f>
        <v>0</v>
      </c>
      <c r="E1741">
        <f ca="1">SUM(OFFSET(IS_Data!D1741,0,(-2018+'Summary P&amp;L'!$D$6-1)*12+'Summary P&amp;L'!$D$1-1):OFFSET(IS_Data!D1741,0,(-2018+'Summary P&amp;L'!$D$6-1)*12+'Summary P&amp;L'!$D$2-1))</f>
        <v>0</v>
      </c>
      <c r="F1741" s="91" t="str">
        <f>IFERROR(IF(VLOOKUP(IS_Data!B1741,'Summary P&amp;L'!$Q$9:$S$15,3,FALSE)="Yes",IS_Data!B1741,"No"),"No")</f>
        <v>No</v>
      </c>
    </row>
    <row r="1742" spans="1:6" x14ac:dyDescent="0.5">
      <c r="A1742">
        <f>+IS_Data!C1742</f>
        <v>0</v>
      </c>
      <c r="B1742" s="91" t="str">
        <f>IF(F1742="No","",IF('Summary P&amp;L'!$F$4="Libs Rollup","Libs Rollup",F1742))</f>
        <v/>
      </c>
      <c r="C1742">
        <f>+IS_Data!A1742</f>
        <v>0</v>
      </c>
      <c r="D1742">
        <f ca="1">SUM(OFFSET(IS_Data!D1742,0,(-2018+'Summary P&amp;L'!$D$6)*12+'Summary P&amp;L'!$D$1-1):OFFSET(IS_Data!D1742,0,(-2018+'Summary P&amp;L'!$D$6)*12+'Summary P&amp;L'!$D$2-1))</f>
        <v>0</v>
      </c>
      <c r="E1742">
        <f ca="1">SUM(OFFSET(IS_Data!D1742,0,(-2018+'Summary P&amp;L'!$D$6-1)*12+'Summary P&amp;L'!$D$1-1):OFFSET(IS_Data!D1742,0,(-2018+'Summary P&amp;L'!$D$6-1)*12+'Summary P&amp;L'!$D$2-1))</f>
        <v>0</v>
      </c>
      <c r="F1742" s="91" t="str">
        <f>IFERROR(IF(VLOOKUP(IS_Data!B1742,'Summary P&amp;L'!$Q$9:$S$15,3,FALSE)="Yes",IS_Data!B1742,"No"),"No")</f>
        <v>No</v>
      </c>
    </row>
    <row r="1743" spans="1:6" x14ac:dyDescent="0.5">
      <c r="A1743">
        <f>+IS_Data!C1743</f>
        <v>0</v>
      </c>
      <c r="B1743" s="91" t="str">
        <f>IF(F1743="No","",IF('Summary P&amp;L'!$F$4="Libs Rollup","Libs Rollup",F1743))</f>
        <v/>
      </c>
      <c r="C1743">
        <f>+IS_Data!A1743</f>
        <v>0</v>
      </c>
      <c r="D1743">
        <f ca="1">SUM(OFFSET(IS_Data!D1743,0,(-2018+'Summary P&amp;L'!$D$6)*12+'Summary P&amp;L'!$D$1-1):OFFSET(IS_Data!D1743,0,(-2018+'Summary P&amp;L'!$D$6)*12+'Summary P&amp;L'!$D$2-1))</f>
        <v>0</v>
      </c>
      <c r="E1743">
        <f ca="1">SUM(OFFSET(IS_Data!D1743,0,(-2018+'Summary P&amp;L'!$D$6-1)*12+'Summary P&amp;L'!$D$1-1):OFFSET(IS_Data!D1743,0,(-2018+'Summary P&amp;L'!$D$6-1)*12+'Summary P&amp;L'!$D$2-1))</f>
        <v>0</v>
      </c>
      <c r="F1743" s="91" t="str">
        <f>IFERROR(IF(VLOOKUP(IS_Data!B1743,'Summary P&amp;L'!$Q$9:$S$15,3,FALSE)="Yes",IS_Data!B1743,"No"),"No")</f>
        <v>No</v>
      </c>
    </row>
    <row r="1744" spans="1:6" x14ac:dyDescent="0.5">
      <c r="A1744">
        <f>+IS_Data!C1744</f>
        <v>0</v>
      </c>
      <c r="B1744" s="91" t="str">
        <f>IF(F1744="No","",IF('Summary P&amp;L'!$F$4="Libs Rollup","Libs Rollup",F1744))</f>
        <v/>
      </c>
      <c r="C1744">
        <f>+IS_Data!A1744</f>
        <v>0</v>
      </c>
      <c r="D1744">
        <f ca="1">SUM(OFFSET(IS_Data!D1744,0,(-2018+'Summary P&amp;L'!$D$6)*12+'Summary P&amp;L'!$D$1-1):OFFSET(IS_Data!D1744,0,(-2018+'Summary P&amp;L'!$D$6)*12+'Summary P&amp;L'!$D$2-1))</f>
        <v>0</v>
      </c>
      <c r="E1744">
        <f ca="1">SUM(OFFSET(IS_Data!D1744,0,(-2018+'Summary P&amp;L'!$D$6-1)*12+'Summary P&amp;L'!$D$1-1):OFFSET(IS_Data!D1744,0,(-2018+'Summary P&amp;L'!$D$6-1)*12+'Summary P&amp;L'!$D$2-1))</f>
        <v>0</v>
      </c>
      <c r="F1744" s="91" t="str">
        <f>IFERROR(IF(VLOOKUP(IS_Data!B1744,'Summary P&amp;L'!$Q$9:$S$15,3,FALSE)="Yes",IS_Data!B1744,"No"),"No")</f>
        <v>No</v>
      </c>
    </row>
    <row r="1745" spans="1:6" x14ac:dyDescent="0.5">
      <c r="A1745">
        <f>+IS_Data!C1745</f>
        <v>0</v>
      </c>
      <c r="B1745" s="91" t="str">
        <f>IF(F1745="No","",IF('Summary P&amp;L'!$F$4="Libs Rollup","Libs Rollup",F1745))</f>
        <v/>
      </c>
      <c r="C1745">
        <f>+IS_Data!A1745</f>
        <v>0</v>
      </c>
      <c r="D1745">
        <f ca="1">SUM(OFFSET(IS_Data!D1745,0,(-2018+'Summary P&amp;L'!$D$6)*12+'Summary P&amp;L'!$D$1-1):OFFSET(IS_Data!D1745,0,(-2018+'Summary P&amp;L'!$D$6)*12+'Summary P&amp;L'!$D$2-1))</f>
        <v>0</v>
      </c>
      <c r="E1745">
        <f ca="1">SUM(OFFSET(IS_Data!D1745,0,(-2018+'Summary P&amp;L'!$D$6-1)*12+'Summary P&amp;L'!$D$1-1):OFFSET(IS_Data!D1745,0,(-2018+'Summary P&amp;L'!$D$6-1)*12+'Summary P&amp;L'!$D$2-1))</f>
        <v>0</v>
      </c>
      <c r="F1745" s="91" t="str">
        <f>IFERROR(IF(VLOOKUP(IS_Data!B1745,'Summary P&amp;L'!$Q$9:$S$15,3,FALSE)="Yes",IS_Data!B1745,"No"),"No")</f>
        <v>No</v>
      </c>
    </row>
    <row r="1746" spans="1:6" x14ac:dyDescent="0.5">
      <c r="A1746">
        <f>+IS_Data!C1746</f>
        <v>0</v>
      </c>
      <c r="B1746" s="91" t="str">
        <f>IF(F1746="No","",IF('Summary P&amp;L'!$F$4="Libs Rollup","Libs Rollup",F1746))</f>
        <v/>
      </c>
      <c r="C1746">
        <f>+IS_Data!A1746</f>
        <v>0</v>
      </c>
      <c r="D1746">
        <f ca="1">SUM(OFFSET(IS_Data!D1746,0,(-2018+'Summary P&amp;L'!$D$6)*12+'Summary P&amp;L'!$D$1-1):OFFSET(IS_Data!D1746,0,(-2018+'Summary P&amp;L'!$D$6)*12+'Summary P&amp;L'!$D$2-1))</f>
        <v>0</v>
      </c>
      <c r="E1746">
        <f ca="1">SUM(OFFSET(IS_Data!D1746,0,(-2018+'Summary P&amp;L'!$D$6-1)*12+'Summary P&amp;L'!$D$1-1):OFFSET(IS_Data!D1746,0,(-2018+'Summary P&amp;L'!$D$6-1)*12+'Summary P&amp;L'!$D$2-1))</f>
        <v>0</v>
      </c>
      <c r="F1746" s="91" t="str">
        <f>IFERROR(IF(VLOOKUP(IS_Data!B1746,'Summary P&amp;L'!$Q$9:$S$15,3,FALSE)="Yes",IS_Data!B1746,"No"),"No")</f>
        <v>No</v>
      </c>
    </row>
    <row r="1747" spans="1:6" x14ac:dyDescent="0.5">
      <c r="A1747">
        <f>+IS_Data!C1747</f>
        <v>0</v>
      </c>
      <c r="B1747" s="91" t="str">
        <f>IF(F1747="No","",IF('Summary P&amp;L'!$F$4="Libs Rollup","Libs Rollup",F1747))</f>
        <v/>
      </c>
      <c r="C1747">
        <f>+IS_Data!A1747</f>
        <v>0</v>
      </c>
      <c r="D1747">
        <f ca="1">SUM(OFFSET(IS_Data!D1747,0,(-2018+'Summary P&amp;L'!$D$6)*12+'Summary P&amp;L'!$D$1-1):OFFSET(IS_Data!D1747,0,(-2018+'Summary P&amp;L'!$D$6)*12+'Summary P&amp;L'!$D$2-1))</f>
        <v>0</v>
      </c>
      <c r="E1747">
        <f ca="1">SUM(OFFSET(IS_Data!D1747,0,(-2018+'Summary P&amp;L'!$D$6-1)*12+'Summary P&amp;L'!$D$1-1):OFFSET(IS_Data!D1747,0,(-2018+'Summary P&amp;L'!$D$6-1)*12+'Summary P&amp;L'!$D$2-1))</f>
        <v>0</v>
      </c>
      <c r="F1747" s="91" t="str">
        <f>IFERROR(IF(VLOOKUP(IS_Data!B1747,'Summary P&amp;L'!$Q$9:$S$15,3,FALSE)="Yes",IS_Data!B1747,"No"),"No")</f>
        <v>No</v>
      </c>
    </row>
    <row r="1748" spans="1:6" x14ac:dyDescent="0.5">
      <c r="A1748">
        <f>+IS_Data!C1748</f>
        <v>0</v>
      </c>
      <c r="B1748" s="91" t="str">
        <f>IF(F1748="No","",IF('Summary P&amp;L'!$F$4="Libs Rollup","Libs Rollup",F1748))</f>
        <v/>
      </c>
      <c r="C1748">
        <f>+IS_Data!A1748</f>
        <v>0</v>
      </c>
      <c r="D1748">
        <f ca="1">SUM(OFFSET(IS_Data!D1748,0,(-2018+'Summary P&amp;L'!$D$6)*12+'Summary P&amp;L'!$D$1-1):OFFSET(IS_Data!D1748,0,(-2018+'Summary P&amp;L'!$D$6)*12+'Summary P&amp;L'!$D$2-1))</f>
        <v>0</v>
      </c>
      <c r="E1748">
        <f ca="1">SUM(OFFSET(IS_Data!D1748,0,(-2018+'Summary P&amp;L'!$D$6-1)*12+'Summary P&amp;L'!$D$1-1):OFFSET(IS_Data!D1748,0,(-2018+'Summary P&amp;L'!$D$6-1)*12+'Summary P&amp;L'!$D$2-1))</f>
        <v>0</v>
      </c>
      <c r="F1748" s="91" t="str">
        <f>IFERROR(IF(VLOOKUP(IS_Data!B1748,'Summary P&amp;L'!$Q$9:$S$15,3,FALSE)="Yes",IS_Data!B1748,"No"),"No")</f>
        <v>No</v>
      </c>
    </row>
    <row r="1749" spans="1:6" x14ac:dyDescent="0.5">
      <c r="A1749">
        <f>+IS_Data!C1749</f>
        <v>0</v>
      </c>
      <c r="B1749" s="91" t="str">
        <f>IF(F1749="No","",IF('Summary P&amp;L'!$F$4="Libs Rollup","Libs Rollup",F1749))</f>
        <v/>
      </c>
      <c r="C1749">
        <f>+IS_Data!A1749</f>
        <v>0</v>
      </c>
      <c r="D1749">
        <f ca="1">SUM(OFFSET(IS_Data!D1749,0,(-2018+'Summary P&amp;L'!$D$6)*12+'Summary P&amp;L'!$D$1-1):OFFSET(IS_Data!D1749,0,(-2018+'Summary P&amp;L'!$D$6)*12+'Summary P&amp;L'!$D$2-1))</f>
        <v>0</v>
      </c>
      <c r="E1749">
        <f ca="1">SUM(OFFSET(IS_Data!D1749,0,(-2018+'Summary P&amp;L'!$D$6-1)*12+'Summary P&amp;L'!$D$1-1):OFFSET(IS_Data!D1749,0,(-2018+'Summary P&amp;L'!$D$6-1)*12+'Summary P&amp;L'!$D$2-1))</f>
        <v>0</v>
      </c>
      <c r="F1749" s="91" t="str">
        <f>IFERROR(IF(VLOOKUP(IS_Data!B1749,'Summary P&amp;L'!$Q$9:$S$15,3,FALSE)="Yes",IS_Data!B1749,"No"),"No")</f>
        <v>No</v>
      </c>
    </row>
    <row r="1750" spans="1:6" x14ac:dyDescent="0.5">
      <c r="A1750">
        <f>+IS_Data!C1750</f>
        <v>0</v>
      </c>
      <c r="B1750" s="91" t="str">
        <f>IF(F1750="No","",IF('Summary P&amp;L'!$F$4="Libs Rollup","Libs Rollup",F1750))</f>
        <v/>
      </c>
      <c r="C1750">
        <f>+IS_Data!A1750</f>
        <v>0</v>
      </c>
      <c r="D1750">
        <f ca="1">SUM(OFFSET(IS_Data!D1750,0,(-2018+'Summary P&amp;L'!$D$6)*12+'Summary P&amp;L'!$D$1-1):OFFSET(IS_Data!D1750,0,(-2018+'Summary P&amp;L'!$D$6)*12+'Summary P&amp;L'!$D$2-1))</f>
        <v>0</v>
      </c>
      <c r="E1750">
        <f ca="1">SUM(OFFSET(IS_Data!D1750,0,(-2018+'Summary P&amp;L'!$D$6-1)*12+'Summary P&amp;L'!$D$1-1):OFFSET(IS_Data!D1750,0,(-2018+'Summary P&amp;L'!$D$6-1)*12+'Summary P&amp;L'!$D$2-1))</f>
        <v>0</v>
      </c>
      <c r="F1750" s="91" t="str">
        <f>IFERROR(IF(VLOOKUP(IS_Data!B1750,'Summary P&amp;L'!$Q$9:$S$15,3,FALSE)="Yes",IS_Data!B1750,"No"),"No")</f>
        <v>No</v>
      </c>
    </row>
    <row r="1751" spans="1:6" x14ac:dyDescent="0.5">
      <c r="A1751">
        <f>+IS_Data!C1751</f>
        <v>0</v>
      </c>
      <c r="B1751" s="91" t="str">
        <f>IF(F1751="No","",IF('Summary P&amp;L'!$F$4="Libs Rollup","Libs Rollup",F1751))</f>
        <v/>
      </c>
      <c r="C1751">
        <f>+IS_Data!A1751</f>
        <v>0</v>
      </c>
      <c r="D1751">
        <f ca="1">SUM(OFFSET(IS_Data!D1751,0,(-2018+'Summary P&amp;L'!$D$6)*12+'Summary P&amp;L'!$D$1-1):OFFSET(IS_Data!D1751,0,(-2018+'Summary P&amp;L'!$D$6)*12+'Summary P&amp;L'!$D$2-1))</f>
        <v>0</v>
      </c>
      <c r="E1751">
        <f ca="1">SUM(OFFSET(IS_Data!D1751,0,(-2018+'Summary P&amp;L'!$D$6-1)*12+'Summary P&amp;L'!$D$1-1):OFFSET(IS_Data!D1751,0,(-2018+'Summary P&amp;L'!$D$6-1)*12+'Summary P&amp;L'!$D$2-1))</f>
        <v>0</v>
      </c>
      <c r="F1751" s="91" t="str">
        <f>IFERROR(IF(VLOOKUP(IS_Data!B1751,'Summary P&amp;L'!$Q$9:$S$15,3,FALSE)="Yes",IS_Data!B1751,"No"),"No")</f>
        <v>No</v>
      </c>
    </row>
    <row r="1752" spans="1:6" x14ac:dyDescent="0.5">
      <c r="A1752">
        <f>+IS_Data!C1752</f>
        <v>0</v>
      </c>
      <c r="B1752" s="91" t="str">
        <f>IF(F1752="No","",IF('Summary P&amp;L'!$F$4="Libs Rollup","Libs Rollup",F1752))</f>
        <v/>
      </c>
      <c r="C1752">
        <f>+IS_Data!A1752</f>
        <v>0</v>
      </c>
      <c r="D1752">
        <f ca="1">SUM(OFFSET(IS_Data!D1752,0,(-2018+'Summary P&amp;L'!$D$6)*12+'Summary P&amp;L'!$D$1-1):OFFSET(IS_Data!D1752,0,(-2018+'Summary P&amp;L'!$D$6)*12+'Summary P&amp;L'!$D$2-1))</f>
        <v>0</v>
      </c>
      <c r="E1752">
        <f ca="1">SUM(OFFSET(IS_Data!D1752,0,(-2018+'Summary P&amp;L'!$D$6-1)*12+'Summary P&amp;L'!$D$1-1):OFFSET(IS_Data!D1752,0,(-2018+'Summary P&amp;L'!$D$6-1)*12+'Summary P&amp;L'!$D$2-1))</f>
        <v>0</v>
      </c>
      <c r="F1752" s="91" t="str">
        <f>IFERROR(IF(VLOOKUP(IS_Data!B1752,'Summary P&amp;L'!$Q$9:$S$15,3,FALSE)="Yes",IS_Data!B1752,"No"),"No")</f>
        <v>No</v>
      </c>
    </row>
    <row r="1753" spans="1:6" x14ac:dyDescent="0.5">
      <c r="A1753">
        <f>+IS_Data!C1753</f>
        <v>0</v>
      </c>
      <c r="B1753" s="91" t="str">
        <f>IF(F1753="No","",IF('Summary P&amp;L'!$F$4="Libs Rollup","Libs Rollup",F1753))</f>
        <v/>
      </c>
      <c r="C1753">
        <f>+IS_Data!A1753</f>
        <v>0</v>
      </c>
      <c r="D1753">
        <f ca="1">SUM(OFFSET(IS_Data!D1753,0,(-2018+'Summary P&amp;L'!$D$6)*12+'Summary P&amp;L'!$D$1-1):OFFSET(IS_Data!D1753,0,(-2018+'Summary P&amp;L'!$D$6)*12+'Summary P&amp;L'!$D$2-1))</f>
        <v>0</v>
      </c>
      <c r="E1753">
        <f ca="1">SUM(OFFSET(IS_Data!D1753,0,(-2018+'Summary P&amp;L'!$D$6-1)*12+'Summary P&amp;L'!$D$1-1):OFFSET(IS_Data!D1753,0,(-2018+'Summary P&amp;L'!$D$6-1)*12+'Summary P&amp;L'!$D$2-1))</f>
        <v>0</v>
      </c>
      <c r="F1753" s="91" t="str">
        <f>IFERROR(IF(VLOOKUP(IS_Data!B1753,'Summary P&amp;L'!$Q$9:$S$15,3,FALSE)="Yes",IS_Data!B1753,"No"),"No")</f>
        <v>No</v>
      </c>
    </row>
    <row r="1754" spans="1:6" x14ac:dyDescent="0.5">
      <c r="A1754">
        <f>+IS_Data!C1754</f>
        <v>0</v>
      </c>
      <c r="B1754" s="91" t="str">
        <f>IF(F1754="No","",IF('Summary P&amp;L'!$F$4="Libs Rollup","Libs Rollup",F1754))</f>
        <v/>
      </c>
      <c r="C1754">
        <f>+IS_Data!A1754</f>
        <v>0</v>
      </c>
      <c r="D1754">
        <f ca="1">SUM(OFFSET(IS_Data!D1754,0,(-2018+'Summary P&amp;L'!$D$6)*12+'Summary P&amp;L'!$D$1-1):OFFSET(IS_Data!D1754,0,(-2018+'Summary P&amp;L'!$D$6)*12+'Summary P&amp;L'!$D$2-1))</f>
        <v>0</v>
      </c>
      <c r="E1754">
        <f ca="1">SUM(OFFSET(IS_Data!D1754,0,(-2018+'Summary P&amp;L'!$D$6-1)*12+'Summary P&amp;L'!$D$1-1):OFFSET(IS_Data!D1754,0,(-2018+'Summary P&amp;L'!$D$6-1)*12+'Summary P&amp;L'!$D$2-1))</f>
        <v>0</v>
      </c>
      <c r="F1754" s="91" t="str">
        <f>IFERROR(IF(VLOOKUP(IS_Data!B1754,'Summary P&amp;L'!$Q$9:$S$15,3,FALSE)="Yes",IS_Data!B1754,"No"),"No")</f>
        <v>No</v>
      </c>
    </row>
    <row r="1755" spans="1:6" x14ac:dyDescent="0.5">
      <c r="A1755">
        <f>+IS_Data!C1755</f>
        <v>0</v>
      </c>
      <c r="B1755" s="91" t="str">
        <f>IF(F1755="No","",IF('Summary P&amp;L'!$F$4="Libs Rollup","Libs Rollup",F1755))</f>
        <v/>
      </c>
      <c r="C1755">
        <f>+IS_Data!A1755</f>
        <v>0</v>
      </c>
      <c r="D1755">
        <f ca="1">SUM(OFFSET(IS_Data!D1755,0,(-2018+'Summary P&amp;L'!$D$6)*12+'Summary P&amp;L'!$D$1-1):OFFSET(IS_Data!D1755,0,(-2018+'Summary P&amp;L'!$D$6)*12+'Summary P&amp;L'!$D$2-1))</f>
        <v>0</v>
      </c>
      <c r="E1755">
        <f ca="1">SUM(OFFSET(IS_Data!D1755,0,(-2018+'Summary P&amp;L'!$D$6-1)*12+'Summary P&amp;L'!$D$1-1):OFFSET(IS_Data!D1755,0,(-2018+'Summary P&amp;L'!$D$6-1)*12+'Summary P&amp;L'!$D$2-1))</f>
        <v>0</v>
      </c>
      <c r="F1755" s="91" t="str">
        <f>IFERROR(IF(VLOOKUP(IS_Data!B1755,'Summary P&amp;L'!$Q$9:$S$15,3,FALSE)="Yes",IS_Data!B1755,"No"),"No")</f>
        <v>No</v>
      </c>
    </row>
    <row r="1756" spans="1:6" x14ac:dyDescent="0.5">
      <c r="A1756">
        <f>+IS_Data!C1756</f>
        <v>0</v>
      </c>
      <c r="B1756" s="91" t="str">
        <f>IF(F1756="No","",IF('Summary P&amp;L'!$F$4="Libs Rollup","Libs Rollup",F1756))</f>
        <v/>
      </c>
      <c r="C1756">
        <f>+IS_Data!A1756</f>
        <v>0</v>
      </c>
      <c r="D1756">
        <f ca="1">SUM(OFFSET(IS_Data!D1756,0,(-2018+'Summary P&amp;L'!$D$6)*12+'Summary P&amp;L'!$D$1-1):OFFSET(IS_Data!D1756,0,(-2018+'Summary P&amp;L'!$D$6)*12+'Summary P&amp;L'!$D$2-1))</f>
        <v>0</v>
      </c>
      <c r="E1756">
        <f ca="1">SUM(OFFSET(IS_Data!D1756,0,(-2018+'Summary P&amp;L'!$D$6-1)*12+'Summary P&amp;L'!$D$1-1):OFFSET(IS_Data!D1756,0,(-2018+'Summary P&amp;L'!$D$6-1)*12+'Summary P&amp;L'!$D$2-1))</f>
        <v>0</v>
      </c>
      <c r="F1756" s="91" t="str">
        <f>IFERROR(IF(VLOOKUP(IS_Data!B1756,'Summary P&amp;L'!$Q$9:$S$15,3,FALSE)="Yes",IS_Data!B1756,"No"),"No")</f>
        <v>No</v>
      </c>
    </row>
    <row r="1757" spans="1:6" x14ac:dyDescent="0.5">
      <c r="A1757">
        <f>+IS_Data!C1757</f>
        <v>0</v>
      </c>
      <c r="B1757" s="91" t="str">
        <f>IF(F1757="No","",IF('Summary P&amp;L'!$F$4="Libs Rollup","Libs Rollup",F1757))</f>
        <v/>
      </c>
      <c r="C1757">
        <f>+IS_Data!A1757</f>
        <v>0</v>
      </c>
      <c r="D1757">
        <f ca="1">SUM(OFFSET(IS_Data!D1757,0,(-2018+'Summary P&amp;L'!$D$6)*12+'Summary P&amp;L'!$D$1-1):OFFSET(IS_Data!D1757,0,(-2018+'Summary P&amp;L'!$D$6)*12+'Summary P&amp;L'!$D$2-1))</f>
        <v>0</v>
      </c>
      <c r="E1757">
        <f ca="1">SUM(OFFSET(IS_Data!D1757,0,(-2018+'Summary P&amp;L'!$D$6-1)*12+'Summary P&amp;L'!$D$1-1):OFFSET(IS_Data!D1757,0,(-2018+'Summary P&amp;L'!$D$6-1)*12+'Summary P&amp;L'!$D$2-1))</f>
        <v>0</v>
      </c>
      <c r="F1757" s="91" t="str">
        <f>IFERROR(IF(VLOOKUP(IS_Data!B1757,'Summary P&amp;L'!$Q$9:$S$15,3,FALSE)="Yes",IS_Data!B1757,"No"),"No")</f>
        <v>No</v>
      </c>
    </row>
    <row r="1758" spans="1:6" x14ac:dyDescent="0.5">
      <c r="A1758">
        <f>+IS_Data!C1758</f>
        <v>0</v>
      </c>
      <c r="B1758" s="91" t="str">
        <f>IF(F1758="No","",IF('Summary P&amp;L'!$F$4="Libs Rollup","Libs Rollup",F1758))</f>
        <v/>
      </c>
      <c r="C1758">
        <f>+IS_Data!A1758</f>
        <v>0</v>
      </c>
      <c r="D1758">
        <f ca="1">SUM(OFFSET(IS_Data!D1758,0,(-2018+'Summary P&amp;L'!$D$6)*12+'Summary P&amp;L'!$D$1-1):OFFSET(IS_Data!D1758,0,(-2018+'Summary P&amp;L'!$D$6)*12+'Summary P&amp;L'!$D$2-1))</f>
        <v>0</v>
      </c>
      <c r="E1758">
        <f ca="1">SUM(OFFSET(IS_Data!D1758,0,(-2018+'Summary P&amp;L'!$D$6-1)*12+'Summary P&amp;L'!$D$1-1):OFFSET(IS_Data!D1758,0,(-2018+'Summary P&amp;L'!$D$6-1)*12+'Summary P&amp;L'!$D$2-1))</f>
        <v>0</v>
      </c>
      <c r="F1758" s="91" t="str">
        <f>IFERROR(IF(VLOOKUP(IS_Data!B1758,'Summary P&amp;L'!$Q$9:$S$15,3,FALSE)="Yes",IS_Data!B1758,"No"),"No")</f>
        <v>No</v>
      </c>
    </row>
    <row r="1759" spans="1:6" x14ac:dyDescent="0.5">
      <c r="A1759">
        <f>+IS_Data!C1759</f>
        <v>0</v>
      </c>
      <c r="B1759" s="91" t="str">
        <f>IF(F1759="No","",IF('Summary P&amp;L'!$F$4="Libs Rollup","Libs Rollup",F1759))</f>
        <v/>
      </c>
      <c r="C1759">
        <f>+IS_Data!A1759</f>
        <v>0</v>
      </c>
      <c r="D1759">
        <f ca="1">SUM(OFFSET(IS_Data!D1759,0,(-2018+'Summary P&amp;L'!$D$6)*12+'Summary P&amp;L'!$D$1-1):OFFSET(IS_Data!D1759,0,(-2018+'Summary P&amp;L'!$D$6)*12+'Summary P&amp;L'!$D$2-1))</f>
        <v>0</v>
      </c>
      <c r="E1759">
        <f ca="1">SUM(OFFSET(IS_Data!D1759,0,(-2018+'Summary P&amp;L'!$D$6-1)*12+'Summary P&amp;L'!$D$1-1):OFFSET(IS_Data!D1759,0,(-2018+'Summary P&amp;L'!$D$6-1)*12+'Summary P&amp;L'!$D$2-1))</f>
        <v>0</v>
      </c>
      <c r="F1759" s="91" t="str">
        <f>IFERROR(IF(VLOOKUP(IS_Data!B1759,'Summary P&amp;L'!$Q$9:$S$15,3,FALSE)="Yes",IS_Data!B1759,"No"),"No")</f>
        <v>No</v>
      </c>
    </row>
    <row r="1760" spans="1:6" x14ac:dyDescent="0.5">
      <c r="A1760">
        <f>+IS_Data!C1760</f>
        <v>0</v>
      </c>
      <c r="B1760" s="91" t="str">
        <f>IF(F1760="No","",IF('Summary P&amp;L'!$F$4="Libs Rollup","Libs Rollup",F1760))</f>
        <v/>
      </c>
      <c r="C1760">
        <f>+IS_Data!A1760</f>
        <v>0</v>
      </c>
      <c r="D1760">
        <f ca="1">SUM(OFFSET(IS_Data!D1760,0,(-2018+'Summary P&amp;L'!$D$6)*12+'Summary P&amp;L'!$D$1-1):OFFSET(IS_Data!D1760,0,(-2018+'Summary P&amp;L'!$D$6)*12+'Summary P&amp;L'!$D$2-1))</f>
        <v>0</v>
      </c>
      <c r="E1760">
        <f ca="1">SUM(OFFSET(IS_Data!D1760,0,(-2018+'Summary P&amp;L'!$D$6-1)*12+'Summary P&amp;L'!$D$1-1):OFFSET(IS_Data!D1760,0,(-2018+'Summary P&amp;L'!$D$6-1)*12+'Summary P&amp;L'!$D$2-1))</f>
        <v>0</v>
      </c>
      <c r="F1760" s="91" t="str">
        <f>IFERROR(IF(VLOOKUP(IS_Data!B1760,'Summary P&amp;L'!$Q$9:$S$15,3,FALSE)="Yes",IS_Data!B1760,"No"),"No")</f>
        <v>No</v>
      </c>
    </row>
    <row r="1761" spans="1:6" x14ac:dyDescent="0.5">
      <c r="A1761">
        <f>+IS_Data!C1761</f>
        <v>0</v>
      </c>
      <c r="B1761" s="91" t="str">
        <f>IF(F1761="No","",IF('Summary P&amp;L'!$F$4="Libs Rollup","Libs Rollup",F1761))</f>
        <v/>
      </c>
      <c r="C1761">
        <f>+IS_Data!A1761</f>
        <v>0</v>
      </c>
      <c r="D1761">
        <f ca="1">SUM(OFFSET(IS_Data!D1761,0,(-2018+'Summary P&amp;L'!$D$6)*12+'Summary P&amp;L'!$D$1-1):OFFSET(IS_Data!D1761,0,(-2018+'Summary P&amp;L'!$D$6)*12+'Summary P&amp;L'!$D$2-1))</f>
        <v>0</v>
      </c>
      <c r="E1761">
        <f ca="1">SUM(OFFSET(IS_Data!D1761,0,(-2018+'Summary P&amp;L'!$D$6-1)*12+'Summary P&amp;L'!$D$1-1):OFFSET(IS_Data!D1761,0,(-2018+'Summary P&amp;L'!$D$6-1)*12+'Summary P&amp;L'!$D$2-1))</f>
        <v>0</v>
      </c>
      <c r="F1761" s="91" t="str">
        <f>IFERROR(IF(VLOOKUP(IS_Data!B1761,'Summary P&amp;L'!$Q$9:$S$15,3,FALSE)="Yes",IS_Data!B1761,"No"),"No")</f>
        <v>No</v>
      </c>
    </row>
    <row r="1762" spans="1:6" x14ac:dyDescent="0.5">
      <c r="A1762">
        <f>+IS_Data!C1762</f>
        <v>0</v>
      </c>
      <c r="B1762" s="91" t="str">
        <f>IF(F1762="No","",IF('Summary P&amp;L'!$F$4="Libs Rollup","Libs Rollup",F1762))</f>
        <v/>
      </c>
      <c r="C1762">
        <f>+IS_Data!A1762</f>
        <v>0</v>
      </c>
      <c r="D1762">
        <f ca="1">SUM(OFFSET(IS_Data!D1762,0,(-2018+'Summary P&amp;L'!$D$6)*12+'Summary P&amp;L'!$D$1-1):OFFSET(IS_Data!D1762,0,(-2018+'Summary P&amp;L'!$D$6)*12+'Summary P&amp;L'!$D$2-1))</f>
        <v>0</v>
      </c>
      <c r="E1762">
        <f ca="1">SUM(OFFSET(IS_Data!D1762,0,(-2018+'Summary P&amp;L'!$D$6-1)*12+'Summary P&amp;L'!$D$1-1):OFFSET(IS_Data!D1762,0,(-2018+'Summary P&amp;L'!$D$6-1)*12+'Summary P&amp;L'!$D$2-1))</f>
        <v>0</v>
      </c>
      <c r="F1762" s="91" t="str">
        <f>IFERROR(IF(VLOOKUP(IS_Data!B1762,'Summary P&amp;L'!$Q$9:$S$15,3,FALSE)="Yes",IS_Data!B1762,"No"),"No")</f>
        <v>No</v>
      </c>
    </row>
    <row r="1763" spans="1:6" x14ac:dyDescent="0.5">
      <c r="A1763">
        <f>+IS_Data!C1763</f>
        <v>0</v>
      </c>
      <c r="B1763" s="91" t="str">
        <f>IF(F1763="No","",IF('Summary P&amp;L'!$F$4="Libs Rollup","Libs Rollup",F1763))</f>
        <v/>
      </c>
      <c r="C1763">
        <f>+IS_Data!A1763</f>
        <v>0</v>
      </c>
      <c r="D1763">
        <f ca="1">SUM(OFFSET(IS_Data!D1763,0,(-2018+'Summary P&amp;L'!$D$6)*12+'Summary P&amp;L'!$D$1-1):OFFSET(IS_Data!D1763,0,(-2018+'Summary P&amp;L'!$D$6)*12+'Summary P&amp;L'!$D$2-1))</f>
        <v>0</v>
      </c>
      <c r="E1763">
        <f ca="1">SUM(OFFSET(IS_Data!D1763,0,(-2018+'Summary P&amp;L'!$D$6-1)*12+'Summary P&amp;L'!$D$1-1):OFFSET(IS_Data!D1763,0,(-2018+'Summary P&amp;L'!$D$6-1)*12+'Summary P&amp;L'!$D$2-1))</f>
        <v>0</v>
      </c>
      <c r="F1763" s="91" t="str">
        <f>IFERROR(IF(VLOOKUP(IS_Data!B1763,'Summary P&amp;L'!$Q$9:$S$15,3,FALSE)="Yes",IS_Data!B1763,"No"),"No")</f>
        <v>No</v>
      </c>
    </row>
    <row r="1764" spans="1:6" x14ac:dyDescent="0.5">
      <c r="A1764">
        <f>+IS_Data!C1764</f>
        <v>0</v>
      </c>
      <c r="B1764" s="91" t="str">
        <f>IF(F1764="No","",IF('Summary P&amp;L'!$F$4="Libs Rollup","Libs Rollup",F1764))</f>
        <v/>
      </c>
      <c r="C1764">
        <f>+IS_Data!A1764</f>
        <v>0</v>
      </c>
      <c r="D1764">
        <f ca="1">SUM(OFFSET(IS_Data!D1764,0,(-2018+'Summary P&amp;L'!$D$6)*12+'Summary P&amp;L'!$D$1-1):OFFSET(IS_Data!D1764,0,(-2018+'Summary P&amp;L'!$D$6)*12+'Summary P&amp;L'!$D$2-1))</f>
        <v>0</v>
      </c>
      <c r="E1764">
        <f ca="1">SUM(OFFSET(IS_Data!D1764,0,(-2018+'Summary P&amp;L'!$D$6-1)*12+'Summary P&amp;L'!$D$1-1):OFFSET(IS_Data!D1764,0,(-2018+'Summary P&amp;L'!$D$6-1)*12+'Summary P&amp;L'!$D$2-1))</f>
        <v>0</v>
      </c>
      <c r="F1764" s="91" t="str">
        <f>IFERROR(IF(VLOOKUP(IS_Data!B1764,'Summary P&amp;L'!$Q$9:$S$15,3,FALSE)="Yes",IS_Data!B1764,"No"),"No")</f>
        <v>No</v>
      </c>
    </row>
    <row r="1765" spans="1:6" x14ac:dyDescent="0.5">
      <c r="A1765">
        <f>+IS_Data!C1765</f>
        <v>0</v>
      </c>
      <c r="B1765" s="91" t="str">
        <f>IF(F1765="No","",IF('Summary P&amp;L'!$F$4="Libs Rollup","Libs Rollup",F1765))</f>
        <v/>
      </c>
      <c r="C1765">
        <f>+IS_Data!A1765</f>
        <v>0</v>
      </c>
      <c r="D1765">
        <f ca="1">SUM(OFFSET(IS_Data!D1765,0,(-2018+'Summary P&amp;L'!$D$6)*12+'Summary P&amp;L'!$D$1-1):OFFSET(IS_Data!D1765,0,(-2018+'Summary P&amp;L'!$D$6)*12+'Summary P&amp;L'!$D$2-1))</f>
        <v>0</v>
      </c>
      <c r="E1765">
        <f ca="1">SUM(OFFSET(IS_Data!D1765,0,(-2018+'Summary P&amp;L'!$D$6-1)*12+'Summary P&amp;L'!$D$1-1):OFFSET(IS_Data!D1765,0,(-2018+'Summary P&amp;L'!$D$6-1)*12+'Summary P&amp;L'!$D$2-1))</f>
        <v>0</v>
      </c>
      <c r="F1765" s="91" t="str">
        <f>IFERROR(IF(VLOOKUP(IS_Data!B1765,'Summary P&amp;L'!$Q$9:$S$15,3,FALSE)="Yes",IS_Data!B1765,"No"),"No")</f>
        <v>No</v>
      </c>
    </row>
    <row r="1766" spans="1:6" x14ac:dyDescent="0.5">
      <c r="A1766">
        <f>+IS_Data!C1766</f>
        <v>0</v>
      </c>
      <c r="B1766" s="91" t="str">
        <f>IF(F1766="No","",IF('Summary P&amp;L'!$F$4="Libs Rollup","Libs Rollup",F1766))</f>
        <v/>
      </c>
      <c r="C1766">
        <f>+IS_Data!A1766</f>
        <v>0</v>
      </c>
      <c r="D1766">
        <f ca="1">SUM(OFFSET(IS_Data!D1766,0,(-2018+'Summary P&amp;L'!$D$6)*12+'Summary P&amp;L'!$D$1-1):OFFSET(IS_Data!D1766,0,(-2018+'Summary P&amp;L'!$D$6)*12+'Summary P&amp;L'!$D$2-1))</f>
        <v>0</v>
      </c>
      <c r="E1766">
        <f ca="1">SUM(OFFSET(IS_Data!D1766,0,(-2018+'Summary P&amp;L'!$D$6-1)*12+'Summary P&amp;L'!$D$1-1):OFFSET(IS_Data!D1766,0,(-2018+'Summary P&amp;L'!$D$6-1)*12+'Summary P&amp;L'!$D$2-1))</f>
        <v>0</v>
      </c>
      <c r="F1766" s="91" t="str">
        <f>IFERROR(IF(VLOOKUP(IS_Data!B1766,'Summary P&amp;L'!$Q$9:$S$15,3,FALSE)="Yes",IS_Data!B1766,"No"),"No")</f>
        <v>No</v>
      </c>
    </row>
    <row r="1767" spans="1:6" x14ac:dyDescent="0.5">
      <c r="A1767">
        <f>+IS_Data!C1767</f>
        <v>0</v>
      </c>
      <c r="B1767" s="91" t="str">
        <f>IF(F1767="No","",IF('Summary P&amp;L'!$F$4="Libs Rollup","Libs Rollup",F1767))</f>
        <v/>
      </c>
      <c r="C1767">
        <f>+IS_Data!A1767</f>
        <v>0</v>
      </c>
      <c r="D1767">
        <f ca="1">SUM(OFFSET(IS_Data!D1767,0,(-2018+'Summary P&amp;L'!$D$6)*12+'Summary P&amp;L'!$D$1-1):OFFSET(IS_Data!D1767,0,(-2018+'Summary P&amp;L'!$D$6)*12+'Summary P&amp;L'!$D$2-1))</f>
        <v>0</v>
      </c>
      <c r="E1767">
        <f ca="1">SUM(OFFSET(IS_Data!D1767,0,(-2018+'Summary P&amp;L'!$D$6-1)*12+'Summary P&amp;L'!$D$1-1):OFFSET(IS_Data!D1767,0,(-2018+'Summary P&amp;L'!$D$6-1)*12+'Summary P&amp;L'!$D$2-1))</f>
        <v>0</v>
      </c>
      <c r="F1767" s="91" t="str">
        <f>IFERROR(IF(VLOOKUP(IS_Data!B1767,'Summary P&amp;L'!$Q$9:$S$15,3,FALSE)="Yes",IS_Data!B1767,"No"),"No")</f>
        <v>No</v>
      </c>
    </row>
    <row r="1768" spans="1:6" x14ac:dyDescent="0.5">
      <c r="A1768">
        <f>+IS_Data!C1768</f>
        <v>0</v>
      </c>
      <c r="B1768" s="91" t="str">
        <f>IF(F1768="No","",IF('Summary P&amp;L'!$F$4="Libs Rollup","Libs Rollup",F1768))</f>
        <v/>
      </c>
      <c r="C1768">
        <f>+IS_Data!A1768</f>
        <v>0</v>
      </c>
      <c r="D1768">
        <f ca="1">SUM(OFFSET(IS_Data!D1768,0,(-2018+'Summary P&amp;L'!$D$6)*12+'Summary P&amp;L'!$D$1-1):OFFSET(IS_Data!D1768,0,(-2018+'Summary P&amp;L'!$D$6)*12+'Summary P&amp;L'!$D$2-1))</f>
        <v>0</v>
      </c>
      <c r="E1768">
        <f ca="1">SUM(OFFSET(IS_Data!D1768,0,(-2018+'Summary P&amp;L'!$D$6-1)*12+'Summary P&amp;L'!$D$1-1):OFFSET(IS_Data!D1768,0,(-2018+'Summary P&amp;L'!$D$6-1)*12+'Summary P&amp;L'!$D$2-1))</f>
        <v>0</v>
      </c>
      <c r="F1768" s="91" t="str">
        <f>IFERROR(IF(VLOOKUP(IS_Data!B1768,'Summary P&amp;L'!$Q$9:$S$15,3,FALSE)="Yes",IS_Data!B1768,"No"),"No")</f>
        <v>No</v>
      </c>
    </row>
    <row r="1769" spans="1:6" x14ac:dyDescent="0.5">
      <c r="A1769">
        <f>+IS_Data!C1769</f>
        <v>0</v>
      </c>
      <c r="B1769" s="91" t="str">
        <f>IF(F1769="No","",IF('Summary P&amp;L'!$F$4="Libs Rollup","Libs Rollup",F1769))</f>
        <v/>
      </c>
      <c r="C1769">
        <f>+IS_Data!A1769</f>
        <v>0</v>
      </c>
      <c r="D1769">
        <f ca="1">SUM(OFFSET(IS_Data!D1769,0,(-2018+'Summary P&amp;L'!$D$6)*12+'Summary P&amp;L'!$D$1-1):OFFSET(IS_Data!D1769,0,(-2018+'Summary P&amp;L'!$D$6)*12+'Summary P&amp;L'!$D$2-1))</f>
        <v>0</v>
      </c>
      <c r="E1769">
        <f ca="1">SUM(OFFSET(IS_Data!D1769,0,(-2018+'Summary P&amp;L'!$D$6-1)*12+'Summary P&amp;L'!$D$1-1):OFFSET(IS_Data!D1769,0,(-2018+'Summary P&amp;L'!$D$6-1)*12+'Summary P&amp;L'!$D$2-1))</f>
        <v>0</v>
      </c>
      <c r="F1769" s="91" t="str">
        <f>IFERROR(IF(VLOOKUP(IS_Data!B1769,'Summary P&amp;L'!$Q$9:$S$15,3,FALSE)="Yes",IS_Data!B1769,"No"),"No")</f>
        <v>No</v>
      </c>
    </row>
    <row r="1770" spans="1:6" x14ac:dyDescent="0.5">
      <c r="A1770">
        <f>+IS_Data!C1770</f>
        <v>0</v>
      </c>
      <c r="B1770" s="91" t="str">
        <f>IF(F1770="No","",IF('Summary P&amp;L'!$F$4="Libs Rollup","Libs Rollup",F1770))</f>
        <v/>
      </c>
      <c r="C1770">
        <f>+IS_Data!A1770</f>
        <v>0</v>
      </c>
      <c r="D1770">
        <f ca="1">SUM(OFFSET(IS_Data!D1770,0,(-2018+'Summary P&amp;L'!$D$6)*12+'Summary P&amp;L'!$D$1-1):OFFSET(IS_Data!D1770,0,(-2018+'Summary P&amp;L'!$D$6)*12+'Summary P&amp;L'!$D$2-1))</f>
        <v>0</v>
      </c>
      <c r="E1770">
        <f ca="1">SUM(OFFSET(IS_Data!D1770,0,(-2018+'Summary P&amp;L'!$D$6-1)*12+'Summary P&amp;L'!$D$1-1):OFFSET(IS_Data!D1770,0,(-2018+'Summary P&amp;L'!$D$6-1)*12+'Summary P&amp;L'!$D$2-1))</f>
        <v>0</v>
      </c>
      <c r="F1770" s="91" t="str">
        <f>IFERROR(IF(VLOOKUP(IS_Data!B1770,'Summary P&amp;L'!$Q$9:$S$15,3,FALSE)="Yes",IS_Data!B1770,"No"),"No")</f>
        <v>No</v>
      </c>
    </row>
    <row r="1771" spans="1:6" x14ac:dyDescent="0.5">
      <c r="A1771">
        <f>+IS_Data!C1771</f>
        <v>0</v>
      </c>
      <c r="B1771" s="91" t="str">
        <f>IF(F1771="No","",IF('Summary P&amp;L'!$F$4="Libs Rollup","Libs Rollup",F1771))</f>
        <v/>
      </c>
      <c r="C1771">
        <f>+IS_Data!A1771</f>
        <v>0</v>
      </c>
      <c r="D1771">
        <f ca="1">SUM(OFFSET(IS_Data!D1771,0,(-2018+'Summary P&amp;L'!$D$6)*12+'Summary P&amp;L'!$D$1-1):OFFSET(IS_Data!D1771,0,(-2018+'Summary P&amp;L'!$D$6)*12+'Summary P&amp;L'!$D$2-1))</f>
        <v>0</v>
      </c>
      <c r="E1771">
        <f ca="1">SUM(OFFSET(IS_Data!D1771,0,(-2018+'Summary P&amp;L'!$D$6-1)*12+'Summary P&amp;L'!$D$1-1):OFFSET(IS_Data!D1771,0,(-2018+'Summary P&amp;L'!$D$6-1)*12+'Summary P&amp;L'!$D$2-1))</f>
        <v>0</v>
      </c>
      <c r="F1771" s="91" t="str">
        <f>IFERROR(IF(VLOOKUP(IS_Data!B1771,'Summary P&amp;L'!$Q$9:$S$15,3,FALSE)="Yes",IS_Data!B1771,"No"),"No")</f>
        <v>No</v>
      </c>
    </row>
    <row r="1772" spans="1:6" x14ac:dyDescent="0.5">
      <c r="A1772">
        <f>+IS_Data!C1772</f>
        <v>0</v>
      </c>
      <c r="B1772" s="91" t="str">
        <f>IF(F1772="No","",IF('Summary P&amp;L'!$F$4="Libs Rollup","Libs Rollup",F1772))</f>
        <v/>
      </c>
      <c r="C1772">
        <f>+IS_Data!A1772</f>
        <v>0</v>
      </c>
      <c r="D1772">
        <f ca="1">SUM(OFFSET(IS_Data!D1772,0,(-2018+'Summary P&amp;L'!$D$6)*12+'Summary P&amp;L'!$D$1-1):OFFSET(IS_Data!D1772,0,(-2018+'Summary P&amp;L'!$D$6)*12+'Summary P&amp;L'!$D$2-1))</f>
        <v>0</v>
      </c>
      <c r="E1772">
        <f ca="1">SUM(OFFSET(IS_Data!D1772,0,(-2018+'Summary P&amp;L'!$D$6-1)*12+'Summary P&amp;L'!$D$1-1):OFFSET(IS_Data!D1772,0,(-2018+'Summary P&amp;L'!$D$6-1)*12+'Summary P&amp;L'!$D$2-1))</f>
        <v>0</v>
      </c>
      <c r="F1772" s="91" t="str">
        <f>IFERROR(IF(VLOOKUP(IS_Data!B1772,'Summary P&amp;L'!$Q$9:$S$15,3,FALSE)="Yes",IS_Data!B1772,"No"),"No")</f>
        <v>No</v>
      </c>
    </row>
    <row r="1773" spans="1:6" x14ac:dyDescent="0.5">
      <c r="A1773">
        <f>+IS_Data!C1773</f>
        <v>0</v>
      </c>
      <c r="B1773" s="91" t="str">
        <f>IF(F1773="No","",IF('Summary P&amp;L'!$F$4="Libs Rollup","Libs Rollup",F1773))</f>
        <v/>
      </c>
      <c r="C1773">
        <f>+IS_Data!A1773</f>
        <v>0</v>
      </c>
      <c r="D1773">
        <f ca="1">SUM(OFFSET(IS_Data!D1773,0,(-2018+'Summary P&amp;L'!$D$6)*12+'Summary P&amp;L'!$D$1-1):OFFSET(IS_Data!D1773,0,(-2018+'Summary P&amp;L'!$D$6)*12+'Summary P&amp;L'!$D$2-1))</f>
        <v>0</v>
      </c>
      <c r="E1773">
        <f ca="1">SUM(OFFSET(IS_Data!D1773,0,(-2018+'Summary P&amp;L'!$D$6-1)*12+'Summary P&amp;L'!$D$1-1):OFFSET(IS_Data!D1773,0,(-2018+'Summary P&amp;L'!$D$6-1)*12+'Summary P&amp;L'!$D$2-1))</f>
        <v>0</v>
      </c>
      <c r="F1773" s="91" t="str">
        <f>IFERROR(IF(VLOOKUP(IS_Data!B1773,'Summary P&amp;L'!$Q$9:$S$15,3,FALSE)="Yes",IS_Data!B1773,"No"),"No")</f>
        <v>No</v>
      </c>
    </row>
    <row r="1774" spans="1:6" x14ac:dyDescent="0.5">
      <c r="A1774">
        <f>+IS_Data!C1774</f>
        <v>0</v>
      </c>
      <c r="B1774" s="91" t="str">
        <f>IF(F1774="No","",IF('Summary P&amp;L'!$F$4="Libs Rollup","Libs Rollup",F1774))</f>
        <v/>
      </c>
      <c r="C1774">
        <f>+IS_Data!A1774</f>
        <v>0</v>
      </c>
      <c r="D1774">
        <f ca="1">SUM(OFFSET(IS_Data!D1774,0,(-2018+'Summary P&amp;L'!$D$6)*12+'Summary P&amp;L'!$D$1-1):OFFSET(IS_Data!D1774,0,(-2018+'Summary P&amp;L'!$D$6)*12+'Summary P&amp;L'!$D$2-1))</f>
        <v>0</v>
      </c>
      <c r="E1774">
        <f ca="1">SUM(OFFSET(IS_Data!D1774,0,(-2018+'Summary P&amp;L'!$D$6-1)*12+'Summary P&amp;L'!$D$1-1):OFFSET(IS_Data!D1774,0,(-2018+'Summary P&amp;L'!$D$6-1)*12+'Summary P&amp;L'!$D$2-1))</f>
        <v>0</v>
      </c>
      <c r="F1774" s="91" t="str">
        <f>IFERROR(IF(VLOOKUP(IS_Data!B1774,'Summary P&amp;L'!$Q$9:$S$15,3,FALSE)="Yes",IS_Data!B1774,"No"),"No")</f>
        <v>No</v>
      </c>
    </row>
    <row r="1775" spans="1:6" x14ac:dyDescent="0.5">
      <c r="A1775">
        <f>+IS_Data!C1775</f>
        <v>0</v>
      </c>
      <c r="B1775" s="91" t="str">
        <f>IF(F1775="No","",IF('Summary P&amp;L'!$F$4="Libs Rollup","Libs Rollup",F1775))</f>
        <v/>
      </c>
      <c r="C1775">
        <f>+IS_Data!A1775</f>
        <v>0</v>
      </c>
      <c r="D1775">
        <f ca="1">SUM(OFFSET(IS_Data!D1775,0,(-2018+'Summary P&amp;L'!$D$6)*12+'Summary P&amp;L'!$D$1-1):OFFSET(IS_Data!D1775,0,(-2018+'Summary P&amp;L'!$D$6)*12+'Summary P&amp;L'!$D$2-1))</f>
        <v>0</v>
      </c>
      <c r="E1775">
        <f ca="1">SUM(OFFSET(IS_Data!D1775,0,(-2018+'Summary P&amp;L'!$D$6-1)*12+'Summary P&amp;L'!$D$1-1):OFFSET(IS_Data!D1775,0,(-2018+'Summary P&amp;L'!$D$6-1)*12+'Summary P&amp;L'!$D$2-1))</f>
        <v>0</v>
      </c>
      <c r="F1775" s="91" t="str">
        <f>IFERROR(IF(VLOOKUP(IS_Data!B1775,'Summary P&amp;L'!$Q$9:$S$15,3,FALSE)="Yes",IS_Data!B1775,"No"),"No")</f>
        <v>No</v>
      </c>
    </row>
    <row r="1776" spans="1:6" x14ac:dyDescent="0.5">
      <c r="A1776">
        <f>+IS_Data!C1776</f>
        <v>0</v>
      </c>
      <c r="B1776" s="91" t="str">
        <f>IF(F1776="No","",IF('Summary P&amp;L'!$F$4="Libs Rollup","Libs Rollup",F1776))</f>
        <v/>
      </c>
      <c r="C1776">
        <f>+IS_Data!A1776</f>
        <v>0</v>
      </c>
      <c r="D1776">
        <f ca="1">SUM(OFFSET(IS_Data!D1776,0,(-2018+'Summary P&amp;L'!$D$6)*12+'Summary P&amp;L'!$D$1-1):OFFSET(IS_Data!D1776,0,(-2018+'Summary P&amp;L'!$D$6)*12+'Summary P&amp;L'!$D$2-1))</f>
        <v>0</v>
      </c>
      <c r="E1776">
        <f ca="1">SUM(OFFSET(IS_Data!D1776,0,(-2018+'Summary P&amp;L'!$D$6-1)*12+'Summary P&amp;L'!$D$1-1):OFFSET(IS_Data!D1776,0,(-2018+'Summary P&amp;L'!$D$6-1)*12+'Summary P&amp;L'!$D$2-1))</f>
        <v>0</v>
      </c>
      <c r="F1776" s="91" t="str">
        <f>IFERROR(IF(VLOOKUP(IS_Data!B1776,'Summary P&amp;L'!$Q$9:$S$15,3,FALSE)="Yes",IS_Data!B1776,"No"),"No")</f>
        <v>No</v>
      </c>
    </row>
    <row r="1777" spans="1:6" x14ac:dyDescent="0.5">
      <c r="A1777">
        <f>+IS_Data!C1777</f>
        <v>0</v>
      </c>
      <c r="B1777" s="91" t="str">
        <f>IF(F1777="No","",IF('Summary P&amp;L'!$F$4="Libs Rollup","Libs Rollup",F1777))</f>
        <v/>
      </c>
      <c r="C1777">
        <f>+IS_Data!A1777</f>
        <v>0</v>
      </c>
      <c r="D1777">
        <f ca="1">SUM(OFFSET(IS_Data!D1777,0,(-2018+'Summary P&amp;L'!$D$6)*12+'Summary P&amp;L'!$D$1-1):OFFSET(IS_Data!D1777,0,(-2018+'Summary P&amp;L'!$D$6)*12+'Summary P&amp;L'!$D$2-1))</f>
        <v>0</v>
      </c>
      <c r="E1777">
        <f ca="1">SUM(OFFSET(IS_Data!D1777,0,(-2018+'Summary P&amp;L'!$D$6-1)*12+'Summary P&amp;L'!$D$1-1):OFFSET(IS_Data!D1777,0,(-2018+'Summary P&amp;L'!$D$6-1)*12+'Summary P&amp;L'!$D$2-1))</f>
        <v>0</v>
      </c>
      <c r="F1777" s="91" t="str">
        <f>IFERROR(IF(VLOOKUP(IS_Data!B1777,'Summary P&amp;L'!$Q$9:$S$15,3,FALSE)="Yes",IS_Data!B1777,"No"),"No")</f>
        <v>No</v>
      </c>
    </row>
    <row r="1778" spans="1:6" x14ac:dyDescent="0.5">
      <c r="A1778">
        <f>+IS_Data!C1778</f>
        <v>0</v>
      </c>
      <c r="B1778" s="91" t="str">
        <f>IF(F1778="No","",IF('Summary P&amp;L'!$F$4="Libs Rollup","Libs Rollup",F1778))</f>
        <v/>
      </c>
      <c r="C1778">
        <f>+IS_Data!A1778</f>
        <v>0</v>
      </c>
      <c r="D1778">
        <f ca="1">SUM(OFFSET(IS_Data!D1778,0,(-2018+'Summary P&amp;L'!$D$6)*12+'Summary P&amp;L'!$D$1-1):OFFSET(IS_Data!D1778,0,(-2018+'Summary P&amp;L'!$D$6)*12+'Summary P&amp;L'!$D$2-1))</f>
        <v>0</v>
      </c>
      <c r="E1778">
        <f ca="1">SUM(OFFSET(IS_Data!D1778,0,(-2018+'Summary P&amp;L'!$D$6-1)*12+'Summary P&amp;L'!$D$1-1):OFFSET(IS_Data!D1778,0,(-2018+'Summary P&amp;L'!$D$6-1)*12+'Summary P&amp;L'!$D$2-1))</f>
        <v>0</v>
      </c>
      <c r="F1778" s="91" t="str">
        <f>IFERROR(IF(VLOOKUP(IS_Data!B1778,'Summary P&amp;L'!$Q$9:$S$15,3,FALSE)="Yes",IS_Data!B1778,"No"),"No")</f>
        <v>No</v>
      </c>
    </row>
    <row r="1779" spans="1:6" x14ac:dyDescent="0.5">
      <c r="A1779">
        <f>+IS_Data!C1779</f>
        <v>0</v>
      </c>
      <c r="B1779" s="91" t="str">
        <f>IF(F1779="No","",IF('Summary P&amp;L'!$F$4="Libs Rollup","Libs Rollup",F1779))</f>
        <v/>
      </c>
      <c r="C1779">
        <f>+IS_Data!A1779</f>
        <v>0</v>
      </c>
      <c r="D1779">
        <f ca="1">SUM(OFFSET(IS_Data!D1779,0,(-2018+'Summary P&amp;L'!$D$6)*12+'Summary P&amp;L'!$D$1-1):OFFSET(IS_Data!D1779,0,(-2018+'Summary P&amp;L'!$D$6)*12+'Summary P&amp;L'!$D$2-1))</f>
        <v>0</v>
      </c>
      <c r="E1779">
        <f ca="1">SUM(OFFSET(IS_Data!D1779,0,(-2018+'Summary P&amp;L'!$D$6-1)*12+'Summary P&amp;L'!$D$1-1):OFFSET(IS_Data!D1779,0,(-2018+'Summary P&amp;L'!$D$6-1)*12+'Summary P&amp;L'!$D$2-1))</f>
        <v>0</v>
      </c>
      <c r="F1779" s="91" t="str">
        <f>IFERROR(IF(VLOOKUP(IS_Data!B1779,'Summary P&amp;L'!$Q$9:$S$15,3,FALSE)="Yes",IS_Data!B1779,"No"),"No")</f>
        <v>No</v>
      </c>
    </row>
    <row r="1780" spans="1:6" x14ac:dyDescent="0.5">
      <c r="A1780">
        <f>+IS_Data!C1780</f>
        <v>0</v>
      </c>
      <c r="B1780" s="91" t="str">
        <f>IF(F1780="No","",IF('Summary P&amp;L'!$F$4="Libs Rollup","Libs Rollup",F1780))</f>
        <v/>
      </c>
      <c r="C1780">
        <f>+IS_Data!A1780</f>
        <v>0</v>
      </c>
      <c r="D1780">
        <f ca="1">SUM(OFFSET(IS_Data!D1780,0,(-2018+'Summary P&amp;L'!$D$6)*12+'Summary P&amp;L'!$D$1-1):OFFSET(IS_Data!D1780,0,(-2018+'Summary P&amp;L'!$D$6)*12+'Summary P&amp;L'!$D$2-1))</f>
        <v>0</v>
      </c>
      <c r="E1780">
        <f ca="1">SUM(OFFSET(IS_Data!D1780,0,(-2018+'Summary P&amp;L'!$D$6-1)*12+'Summary P&amp;L'!$D$1-1):OFFSET(IS_Data!D1780,0,(-2018+'Summary P&amp;L'!$D$6-1)*12+'Summary P&amp;L'!$D$2-1))</f>
        <v>0</v>
      </c>
      <c r="F1780" s="91" t="str">
        <f>IFERROR(IF(VLOOKUP(IS_Data!B1780,'Summary P&amp;L'!$Q$9:$S$15,3,FALSE)="Yes",IS_Data!B1780,"No"),"No")</f>
        <v>No</v>
      </c>
    </row>
    <row r="1781" spans="1:6" x14ac:dyDescent="0.5">
      <c r="A1781">
        <f>+IS_Data!C1781</f>
        <v>0</v>
      </c>
      <c r="B1781" s="91" t="str">
        <f>IF(F1781="No","",IF('Summary P&amp;L'!$F$4="Libs Rollup","Libs Rollup",F1781))</f>
        <v/>
      </c>
      <c r="C1781">
        <f>+IS_Data!A1781</f>
        <v>0</v>
      </c>
      <c r="D1781">
        <f ca="1">SUM(OFFSET(IS_Data!D1781,0,(-2018+'Summary P&amp;L'!$D$6)*12+'Summary P&amp;L'!$D$1-1):OFFSET(IS_Data!D1781,0,(-2018+'Summary P&amp;L'!$D$6)*12+'Summary P&amp;L'!$D$2-1))</f>
        <v>0</v>
      </c>
      <c r="E1781">
        <f ca="1">SUM(OFFSET(IS_Data!D1781,0,(-2018+'Summary P&amp;L'!$D$6-1)*12+'Summary P&amp;L'!$D$1-1):OFFSET(IS_Data!D1781,0,(-2018+'Summary P&amp;L'!$D$6-1)*12+'Summary P&amp;L'!$D$2-1))</f>
        <v>0</v>
      </c>
      <c r="F1781" s="91" t="str">
        <f>IFERROR(IF(VLOOKUP(IS_Data!B1781,'Summary P&amp;L'!$Q$9:$S$15,3,FALSE)="Yes",IS_Data!B1781,"No"),"No")</f>
        <v>No</v>
      </c>
    </row>
    <row r="1782" spans="1:6" x14ac:dyDescent="0.5">
      <c r="A1782">
        <f>+IS_Data!C1782</f>
        <v>0</v>
      </c>
      <c r="B1782" s="91" t="str">
        <f>IF(F1782="No","",IF('Summary P&amp;L'!$F$4="Libs Rollup","Libs Rollup",F1782))</f>
        <v/>
      </c>
      <c r="C1782">
        <f>+IS_Data!A1782</f>
        <v>0</v>
      </c>
      <c r="D1782">
        <f ca="1">SUM(OFFSET(IS_Data!D1782,0,(-2018+'Summary P&amp;L'!$D$6)*12+'Summary P&amp;L'!$D$1-1):OFFSET(IS_Data!D1782,0,(-2018+'Summary P&amp;L'!$D$6)*12+'Summary P&amp;L'!$D$2-1))</f>
        <v>0</v>
      </c>
      <c r="E1782">
        <f ca="1">SUM(OFFSET(IS_Data!D1782,0,(-2018+'Summary P&amp;L'!$D$6-1)*12+'Summary P&amp;L'!$D$1-1):OFFSET(IS_Data!D1782,0,(-2018+'Summary P&amp;L'!$D$6-1)*12+'Summary P&amp;L'!$D$2-1))</f>
        <v>0</v>
      </c>
      <c r="F1782" s="91" t="str">
        <f>IFERROR(IF(VLOOKUP(IS_Data!B1782,'Summary P&amp;L'!$Q$9:$S$15,3,FALSE)="Yes",IS_Data!B1782,"No"),"No")</f>
        <v>No</v>
      </c>
    </row>
    <row r="1783" spans="1:6" x14ac:dyDescent="0.5">
      <c r="A1783">
        <f>+IS_Data!C1783</f>
        <v>0</v>
      </c>
      <c r="B1783" s="91" t="str">
        <f>IF(F1783="No","",IF('Summary P&amp;L'!$F$4="Libs Rollup","Libs Rollup",F1783))</f>
        <v/>
      </c>
      <c r="C1783">
        <f>+IS_Data!A1783</f>
        <v>0</v>
      </c>
      <c r="D1783">
        <f ca="1">SUM(OFFSET(IS_Data!D1783,0,(-2018+'Summary P&amp;L'!$D$6)*12+'Summary P&amp;L'!$D$1-1):OFFSET(IS_Data!D1783,0,(-2018+'Summary P&amp;L'!$D$6)*12+'Summary P&amp;L'!$D$2-1))</f>
        <v>0</v>
      </c>
      <c r="E1783">
        <f ca="1">SUM(OFFSET(IS_Data!D1783,0,(-2018+'Summary P&amp;L'!$D$6-1)*12+'Summary P&amp;L'!$D$1-1):OFFSET(IS_Data!D1783,0,(-2018+'Summary P&amp;L'!$D$6-1)*12+'Summary P&amp;L'!$D$2-1))</f>
        <v>0</v>
      </c>
      <c r="F1783" s="91" t="str">
        <f>IFERROR(IF(VLOOKUP(IS_Data!B1783,'Summary P&amp;L'!$Q$9:$S$15,3,FALSE)="Yes",IS_Data!B1783,"No"),"No")</f>
        <v>No</v>
      </c>
    </row>
    <row r="1784" spans="1:6" x14ac:dyDescent="0.5">
      <c r="A1784">
        <f>+IS_Data!C1784</f>
        <v>0</v>
      </c>
      <c r="B1784" s="91" t="str">
        <f>IF(F1784="No","",IF('Summary P&amp;L'!$F$4="Libs Rollup","Libs Rollup",F1784))</f>
        <v/>
      </c>
      <c r="C1784">
        <f>+IS_Data!A1784</f>
        <v>0</v>
      </c>
      <c r="D1784">
        <f ca="1">SUM(OFFSET(IS_Data!D1784,0,(-2018+'Summary P&amp;L'!$D$6)*12+'Summary P&amp;L'!$D$1-1):OFFSET(IS_Data!D1784,0,(-2018+'Summary P&amp;L'!$D$6)*12+'Summary P&amp;L'!$D$2-1))</f>
        <v>0</v>
      </c>
      <c r="E1784">
        <f ca="1">SUM(OFFSET(IS_Data!D1784,0,(-2018+'Summary P&amp;L'!$D$6-1)*12+'Summary P&amp;L'!$D$1-1):OFFSET(IS_Data!D1784,0,(-2018+'Summary P&amp;L'!$D$6-1)*12+'Summary P&amp;L'!$D$2-1))</f>
        <v>0</v>
      </c>
      <c r="F1784" s="91" t="str">
        <f>IFERROR(IF(VLOOKUP(IS_Data!B1784,'Summary P&amp;L'!$Q$9:$S$15,3,FALSE)="Yes",IS_Data!B1784,"No"),"No")</f>
        <v>No</v>
      </c>
    </row>
    <row r="1785" spans="1:6" x14ac:dyDescent="0.5">
      <c r="A1785">
        <f>+IS_Data!C1785</f>
        <v>0</v>
      </c>
      <c r="B1785" s="91" t="str">
        <f>IF(F1785="No","",IF('Summary P&amp;L'!$F$4="Libs Rollup","Libs Rollup",F1785))</f>
        <v/>
      </c>
      <c r="C1785">
        <f>+IS_Data!A1785</f>
        <v>0</v>
      </c>
      <c r="D1785">
        <f ca="1">SUM(OFFSET(IS_Data!D1785,0,(-2018+'Summary P&amp;L'!$D$6)*12+'Summary P&amp;L'!$D$1-1):OFFSET(IS_Data!D1785,0,(-2018+'Summary P&amp;L'!$D$6)*12+'Summary P&amp;L'!$D$2-1))</f>
        <v>0</v>
      </c>
      <c r="E1785">
        <f ca="1">SUM(OFFSET(IS_Data!D1785,0,(-2018+'Summary P&amp;L'!$D$6-1)*12+'Summary P&amp;L'!$D$1-1):OFFSET(IS_Data!D1785,0,(-2018+'Summary P&amp;L'!$D$6-1)*12+'Summary P&amp;L'!$D$2-1))</f>
        <v>0</v>
      </c>
      <c r="F1785" s="91" t="str">
        <f>IFERROR(IF(VLOOKUP(IS_Data!B1785,'Summary P&amp;L'!$Q$9:$S$15,3,FALSE)="Yes",IS_Data!B1785,"No"),"No")</f>
        <v>No</v>
      </c>
    </row>
    <row r="1786" spans="1:6" x14ac:dyDescent="0.5">
      <c r="A1786">
        <f>+IS_Data!C1786</f>
        <v>0</v>
      </c>
      <c r="B1786" s="91" t="str">
        <f>IF(F1786="No","",IF('Summary P&amp;L'!$F$4="Libs Rollup","Libs Rollup",F1786))</f>
        <v/>
      </c>
      <c r="C1786">
        <f>+IS_Data!A1786</f>
        <v>0</v>
      </c>
      <c r="D1786">
        <f ca="1">SUM(OFFSET(IS_Data!D1786,0,(-2018+'Summary P&amp;L'!$D$6)*12+'Summary P&amp;L'!$D$1-1):OFFSET(IS_Data!D1786,0,(-2018+'Summary P&amp;L'!$D$6)*12+'Summary P&amp;L'!$D$2-1))</f>
        <v>0</v>
      </c>
      <c r="E1786">
        <f ca="1">SUM(OFFSET(IS_Data!D1786,0,(-2018+'Summary P&amp;L'!$D$6-1)*12+'Summary P&amp;L'!$D$1-1):OFFSET(IS_Data!D1786,0,(-2018+'Summary P&amp;L'!$D$6-1)*12+'Summary P&amp;L'!$D$2-1))</f>
        <v>0</v>
      </c>
      <c r="F1786" s="91" t="str">
        <f>IFERROR(IF(VLOOKUP(IS_Data!B1786,'Summary P&amp;L'!$Q$9:$S$15,3,FALSE)="Yes",IS_Data!B1786,"No"),"No")</f>
        <v>No</v>
      </c>
    </row>
    <row r="1787" spans="1:6" x14ac:dyDescent="0.5">
      <c r="A1787">
        <f>+IS_Data!C1787</f>
        <v>0</v>
      </c>
      <c r="B1787" s="91" t="str">
        <f>IF(F1787="No","",IF('Summary P&amp;L'!$F$4="Libs Rollup","Libs Rollup",F1787))</f>
        <v/>
      </c>
      <c r="C1787">
        <f>+IS_Data!A1787</f>
        <v>0</v>
      </c>
      <c r="D1787">
        <f ca="1">SUM(OFFSET(IS_Data!D1787,0,(-2018+'Summary P&amp;L'!$D$6)*12+'Summary P&amp;L'!$D$1-1):OFFSET(IS_Data!D1787,0,(-2018+'Summary P&amp;L'!$D$6)*12+'Summary P&amp;L'!$D$2-1))</f>
        <v>0</v>
      </c>
      <c r="E1787">
        <f ca="1">SUM(OFFSET(IS_Data!D1787,0,(-2018+'Summary P&amp;L'!$D$6-1)*12+'Summary P&amp;L'!$D$1-1):OFFSET(IS_Data!D1787,0,(-2018+'Summary P&amp;L'!$D$6-1)*12+'Summary P&amp;L'!$D$2-1))</f>
        <v>0</v>
      </c>
      <c r="F1787" s="91" t="str">
        <f>IFERROR(IF(VLOOKUP(IS_Data!B1787,'Summary P&amp;L'!$Q$9:$S$15,3,FALSE)="Yes",IS_Data!B1787,"No"),"No")</f>
        <v>No</v>
      </c>
    </row>
    <row r="1788" spans="1:6" x14ac:dyDescent="0.5">
      <c r="A1788">
        <f>+IS_Data!C1788</f>
        <v>0</v>
      </c>
      <c r="B1788" s="91" t="str">
        <f>IF(F1788="No","",IF('Summary P&amp;L'!$F$4="Libs Rollup","Libs Rollup",F1788))</f>
        <v/>
      </c>
      <c r="C1788">
        <f>+IS_Data!A1788</f>
        <v>0</v>
      </c>
      <c r="D1788">
        <f ca="1">SUM(OFFSET(IS_Data!D1788,0,(-2018+'Summary P&amp;L'!$D$6)*12+'Summary P&amp;L'!$D$1-1):OFFSET(IS_Data!D1788,0,(-2018+'Summary P&amp;L'!$D$6)*12+'Summary P&amp;L'!$D$2-1))</f>
        <v>0</v>
      </c>
      <c r="E1788">
        <f ca="1">SUM(OFFSET(IS_Data!D1788,0,(-2018+'Summary P&amp;L'!$D$6-1)*12+'Summary P&amp;L'!$D$1-1):OFFSET(IS_Data!D1788,0,(-2018+'Summary P&amp;L'!$D$6-1)*12+'Summary P&amp;L'!$D$2-1))</f>
        <v>0</v>
      </c>
      <c r="F1788" s="91" t="str">
        <f>IFERROR(IF(VLOOKUP(IS_Data!B1788,'Summary P&amp;L'!$Q$9:$S$15,3,FALSE)="Yes",IS_Data!B1788,"No"),"No")</f>
        <v>No</v>
      </c>
    </row>
    <row r="1789" spans="1:6" x14ac:dyDescent="0.5">
      <c r="A1789">
        <f>+IS_Data!C1789</f>
        <v>0</v>
      </c>
      <c r="B1789" s="91" t="str">
        <f>IF(F1789="No","",IF('Summary P&amp;L'!$F$4="Libs Rollup","Libs Rollup",F1789))</f>
        <v/>
      </c>
      <c r="C1789">
        <f>+IS_Data!A1789</f>
        <v>0</v>
      </c>
      <c r="D1789">
        <f ca="1">SUM(OFFSET(IS_Data!D1789,0,(-2018+'Summary P&amp;L'!$D$6)*12+'Summary P&amp;L'!$D$1-1):OFFSET(IS_Data!D1789,0,(-2018+'Summary P&amp;L'!$D$6)*12+'Summary P&amp;L'!$D$2-1))</f>
        <v>0</v>
      </c>
      <c r="E1789">
        <f ca="1">SUM(OFFSET(IS_Data!D1789,0,(-2018+'Summary P&amp;L'!$D$6-1)*12+'Summary P&amp;L'!$D$1-1):OFFSET(IS_Data!D1789,0,(-2018+'Summary P&amp;L'!$D$6-1)*12+'Summary P&amp;L'!$D$2-1))</f>
        <v>0</v>
      </c>
      <c r="F1789" s="91" t="str">
        <f>IFERROR(IF(VLOOKUP(IS_Data!B1789,'Summary P&amp;L'!$Q$9:$S$15,3,FALSE)="Yes",IS_Data!B1789,"No"),"No")</f>
        <v>No</v>
      </c>
    </row>
    <row r="1790" spans="1:6" x14ac:dyDescent="0.5">
      <c r="A1790">
        <f>+IS_Data!C1790</f>
        <v>0</v>
      </c>
      <c r="B1790" s="91" t="str">
        <f>IF(F1790="No","",IF('Summary P&amp;L'!$F$4="Libs Rollup","Libs Rollup",F1790))</f>
        <v/>
      </c>
      <c r="C1790">
        <f>+IS_Data!A1790</f>
        <v>0</v>
      </c>
      <c r="D1790">
        <f ca="1">SUM(OFFSET(IS_Data!D1790,0,(-2018+'Summary P&amp;L'!$D$6)*12+'Summary P&amp;L'!$D$1-1):OFFSET(IS_Data!D1790,0,(-2018+'Summary P&amp;L'!$D$6)*12+'Summary P&amp;L'!$D$2-1))</f>
        <v>0</v>
      </c>
      <c r="E1790">
        <f ca="1">SUM(OFFSET(IS_Data!D1790,0,(-2018+'Summary P&amp;L'!$D$6-1)*12+'Summary P&amp;L'!$D$1-1):OFFSET(IS_Data!D1790,0,(-2018+'Summary P&amp;L'!$D$6-1)*12+'Summary P&amp;L'!$D$2-1))</f>
        <v>0</v>
      </c>
      <c r="F1790" s="91" t="str">
        <f>IFERROR(IF(VLOOKUP(IS_Data!B1790,'Summary P&amp;L'!$Q$9:$S$15,3,FALSE)="Yes",IS_Data!B1790,"No"),"No")</f>
        <v>No</v>
      </c>
    </row>
    <row r="1791" spans="1:6" x14ac:dyDescent="0.5">
      <c r="A1791">
        <f>+IS_Data!C1791</f>
        <v>0</v>
      </c>
      <c r="B1791" s="91" t="str">
        <f>IF(F1791="No","",IF('Summary P&amp;L'!$F$4="Libs Rollup","Libs Rollup",F1791))</f>
        <v/>
      </c>
      <c r="C1791">
        <f>+IS_Data!A1791</f>
        <v>0</v>
      </c>
      <c r="D1791">
        <f ca="1">SUM(OFFSET(IS_Data!D1791,0,(-2018+'Summary P&amp;L'!$D$6)*12+'Summary P&amp;L'!$D$1-1):OFFSET(IS_Data!D1791,0,(-2018+'Summary P&amp;L'!$D$6)*12+'Summary P&amp;L'!$D$2-1))</f>
        <v>0</v>
      </c>
      <c r="E1791">
        <f ca="1">SUM(OFFSET(IS_Data!D1791,0,(-2018+'Summary P&amp;L'!$D$6-1)*12+'Summary P&amp;L'!$D$1-1):OFFSET(IS_Data!D1791,0,(-2018+'Summary P&amp;L'!$D$6-1)*12+'Summary P&amp;L'!$D$2-1))</f>
        <v>0</v>
      </c>
      <c r="F1791" s="91" t="str">
        <f>IFERROR(IF(VLOOKUP(IS_Data!B1791,'Summary P&amp;L'!$Q$9:$S$15,3,FALSE)="Yes",IS_Data!B1791,"No"),"No")</f>
        <v>No</v>
      </c>
    </row>
    <row r="1792" spans="1:6" x14ac:dyDescent="0.5">
      <c r="A1792">
        <f>+IS_Data!C1792</f>
        <v>0</v>
      </c>
      <c r="B1792" s="91" t="str">
        <f>IF(F1792="No","",IF('Summary P&amp;L'!$F$4="Libs Rollup","Libs Rollup",F1792))</f>
        <v/>
      </c>
      <c r="C1792">
        <f>+IS_Data!A1792</f>
        <v>0</v>
      </c>
      <c r="D1792">
        <f ca="1">SUM(OFFSET(IS_Data!D1792,0,(-2018+'Summary P&amp;L'!$D$6)*12+'Summary P&amp;L'!$D$1-1):OFFSET(IS_Data!D1792,0,(-2018+'Summary P&amp;L'!$D$6)*12+'Summary P&amp;L'!$D$2-1))</f>
        <v>0</v>
      </c>
      <c r="E1792">
        <f ca="1">SUM(OFFSET(IS_Data!D1792,0,(-2018+'Summary P&amp;L'!$D$6-1)*12+'Summary P&amp;L'!$D$1-1):OFFSET(IS_Data!D1792,0,(-2018+'Summary P&amp;L'!$D$6-1)*12+'Summary P&amp;L'!$D$2-1))</f>
        <v>0</v>
      </c>
      <c r="F1792" s="91" t="str">
        <f>IFERROR(IF(VLOOKUP(IS_Data!B1792,'Summary P&amp;L'!$Q$9:$S$15,3,FALSE)="Yes",IS_Data!B1792,"No"),"No")</f>
        <v>No</v>
      </c>
    </row>
    <row r="1793" spans="1:6" x14ac:dyDescent="0.5">
      <c r="A1793">
        <f>+IS_Data!C1793</f>
        <v>0</v>
      </c>
      <c r="B1793" s="91" t="str">
        <f>IF(F1793="No","",IF('Summary P&amp;L'!$F$4="Libs Rollup","Libs Rollup",F1793))</f>
        <v/>
      </c>
      <c r="C1793">
        <f>+IS_Data!A1793</f>
        <v>0</v>
      </c>
      <c r="D1793">
        <f ca="1">SUM(OFFSET(IS_Data!D1793,0,(-2018+'Summary P&amp;L'!$D$6)*12+'Summary P&amp;L'!$D$1-1):OFFSET(IS_Data!D1793,0,(-2018+'Summary P&amp;L'!$D$6)*12+'Summary P&amp;L'!$D$2-1))</f>
        <v>0</v>
      </c>
      <c r="E1793">
        <f ca="1">SUM(OFFSET(IS_Data!D1793,0,(-2018+'Summary P&amp;L'!$D$6-1)*12+'Summary P&amp;L'!$D$1-1):OFFSET(IS_Data!D1793,0,(-2018+'Summary P&amp;L'!$D$6-1)*12+'Summary P&amp;L'!$D$2-1))</f>
        <v>0</v>
      </c>
      <c r="F1793" s="91" t="str">
        <f>IFERROR(IF(VLOOKUP(IS_Data!B1793,'Summary P&amp;L'!$Q$9:$S$15,3,FALSE)="Yes",IS_Data!B1793,"No"),"No")</f>
        <v>No</v>
      </c>
    </row>
    <row r="1794" spans="1:6" x14ac:dyDescent="0.5">
      <c r="A1794">
        <f>+IS_Data!C1794</f>
        <v>0</v>
      </c>
      <c r="B1794" s="91" t="str">
        <f>IF(F1794="No","",IF('Summary P&amp;L'!$F$4="Libs Rollup","Libs Rollup",F1794))</f>
        <v/>
      </c>
      <c r="C1794">
        <f>+IS_Data!A1794</f>
        <v>0</v>
      </c>
      <c r="D1794">
        <f ca="1">SUM(OFFSET(IS_Data!D1794,0,(-2018+'Summary P&amp;L'!$D$6)*12+'Summary P&amp;L'!$D$1-1):OFFSET(IS_Data!D1794,0,(-2018+'Summary P&amp;L'!$D$6)*12+'Summary P&amp;L'!$D$2-1))</f>
        <v>0</v>
      </c>
      <c r="E1794">
        <f ca="1">SUM(OFFSET(IS_Data!D1794,0,(-2018+'Summary P&amp;L'!$D$6-1)*12+'Summary P&amp;L'!$D$1-1):OFFSET(IS_Data!D1794,0,(-2018+'Summary P&amp;L'!$D$6-1)*12+'Summary P&amp;L'!$D$2-1))</f>
        <v>0</v>
      </c>
      <c r="F1794" s="91" t="str">
        <f>IFERROR(IF(VLOOKUP(IS_Data!B1794,'Summary P&amp;L'!$Q$9:$S$15,3,FALSE)="Yes",IS_Data!B1794,"No"),"No")</f>
        <v>No</v>
      </c>
    </row>
    <row r="1795" spans="1:6" x14ac:dyDescent="0.5">
      <c r="A1795">
        <f>+IS_Data!C1795</f>
        <v>0</v>
      </c>
      <c r="B1795" s="91" t="str">
        <f>IF(F1795="No","",IF('Summary P&amp;L'!$F$4="Libs Rollup","Libs Rollup",F1795))</f>
        <v/>
      </c>
      <c r="C1795">
        <f>+IS_Data!A1795</f>
        <v>0</v>
      </c>
      <c r="D1795">
        <f ca="1">SUM(OFFSET(IS_Data!D1795,0,(-2018+'Summary P&amp;L'!$D$6)*12+'Summary P&amp;L'!$D$1-1):OFFSET(IS_Data!D1795,0,(-2018+'Summary P&amp;L'!$D$6)*12+'Summary P&amp;L'!$D$2-1))</f>
        <v>0</v>
      </c>
      <c r="E1795">
        <f ca="1">SUM(OFFSET(IS_Data!D1795,0,(-2018+'Summary P&amp;L'!$D$6-1)*12+'Summary P&amp;L'!$D$1-1):OFFSET(IS_Data!D1795,0,(-2018+'Summary P&amp;L'!$D$6-1)*12+'Summary P&amp;L'!$D$2-1))</f>
        <v>0</v>
      </c>
      <c r="F1795" s="91" t="str">
        <f>IFERROR(IF(VLOOKUP(IS_Data!B1795,'Summary P&amp;L'!$Q$9:$S$15,3,FALSE)="Yes",IS_Data!B1795,"No"),"No")</f>
        <v>No</v>
      </c>
    </row>
    <row r="1796" spans="1:6" x14ac:dyDescent="0.5">
      <c r="A1796">
        <f>+IS_Data!C1796</f>
        <v>0</v>
      </c>
      <c r="B1796" s="91" t="str">
        <f>IF(F1796="No","",IF('Summary P&amp;L'!$F$4="Libs Rollup","Libs Rollup",F1796))</f>
        <v/>
      </c>
      <c r="C1796">
        <f>+IS_Data!A1796</f>
        <v>0</v>
      </c>
      <c r="D1796">
        <f ca="1">SUM(OFFSET(IS_Data!D1796,0,(-2018+'Summary P&amp;L'!$D$6)*12+'Summary P&amp;L'!$D$1-1):OFFSET(IS_Data!D1796,0,(-2018+'Summary P&amp;L'!$D$6)*12+'Summary P&amp;L'!$D$2-1))</f>
        <v>0</v>
      </c>
      <c r="E1796">
        <f ca="1">SUM(OFFSET(IS_Data!D1796,0,(-2018+'Summary P&amp;L'!$D$6-1)*12+'Summary P&amp;L'!$D$1-1):OFFSET(IS_Data!D1796,0,(-2018+'Summary P&amp;L'!$D$6-1)*12+'Summary P&amp;L'!$D$2-1))</f>
        <v>0</v>
      </c>
      <c r="F1796" s="91" t="str">
        <f>IFERROR(IF(VLOOKUP(IS_Data!B1796,'Summary P&amp;L'!$Q$9:$S$15,3,FALSE)="Yes",IS_Data!B1796,"No"),"No")</f>
        <v>No</v>
      </c>
    </row>
    <row r="1797" spans="1:6" x14ac:dyDescent="0.5">
      <c r="A1797">
        <f>+IS_Data!C1797</f>
        <v>0</v>
      </c>
      <c r="B1797" s="91" t="str">
        <f>IF(F1797="No","",IF('Summary P&amp;L'!$F$4="Libs Rollup","Libs Rollup",F1797))</f>
        <v/>
      </c>
      <c r="C1797">
        <f>+IS_Data!A1797</f>
        <v>0</v>
      </c>
      <c r="D1797">
        <f ca="1">SUM(OFFSET(IS_Data!D1797,0,(-2018+'Summary P&amp;L'!$D$6)*12+'Summary P&amp;L'!$D$1-1):OFFSET(IS_Data!D1797,0,(-2018+'Summary P&amp;L'!$D$6)*12+'Summary P&amp;L'!$D$2-1))</f>
        <v>0</v>
      </c>
      <c r="E1797">
        <f ca="1">SUM(OFFSET(IS_Data!D1797,0,(-2018+'Summary P&amp;L'!$D$6-1)*12+'Summary P&amp;L'!$D$1-1):OFFSET(IS_Data!D1797,0,(-2018+'Summary P&amp;L'!$D$6-1)*12+'Summary P&amp;L'!$D$2-1))</f>
        <v>0</v>
      </c>
      <c r="F1797" s="91" t="str">
        <f>IFERROR(IF(VLOOKUP(IS_Data!B1797,'Summary P&amp;L'!$Q$9:$S$15,3,FALSE)="Yes",IS_Data!B1797,"No"),"No")</f>
        <v>No</v>
      </c>
    </row>
    <row r="1798" spans="1:6" x14ac:dyDescent="0.5">
      <c r="A1798">
        <f>+IS_Data!C1798</f>
        <v>0</v>
      </c>
      <c r="B1798" s="91" t="str">
        <f>IF(F1798="No","",IF('Summary P&amp;L'!$F$4="Libs Rollup","Libs Rollup",F1798))</f>
        <v/>
      </c>
      <c r="C1798">
        <f>+IS_Data!A1798</f>
        <v>0</v>
      </c>
      <c r="D1798">
        <f ca="1">SUM(OFFSET(IS_Data!D1798,0,(-2018+'Summary P&amp;L'!$D$6)*12+'Summary P&amp;L'!$D$1-1):OFFSET(IS_Data!D1798,0,(-2018+'Summary P&amp;L'!$D$6)*12+'Summary P&amp;L'!$D$2-1))</f>
        <v>0</v>
      </c>
      <c r="E1798">
        <f ca="1">SUM(OFFSET(IS_Data!D1798,0,(-2018+'Summary P&amp;L'!$D$6-1)*12+'Summary P&amp;L'!$D$1-1):OFFSET(IS_Data!D1798,0,(-2018+'Summary P&amp;L'!$D$6-1)*12+'Summary P&amp;L'!$D$2-1))</f>
        <v>0</v>
      </c>
      <c r="F1798" s="91" t="str">
        <f>IFERROR(IF(VLOOKUP(IS_Data!B1798,'Summary P&amp;L'!$Q$9:$S$15,3,FALSE)="Yes",IS_Data!B1798,"No"),"No")</f>
        <v>No</v>
      </c>
    </row>
    <row r="1799" spans="1:6" x14ac:dyDescent="0.5">
      <c r="A1799">
        <f>+IS_Data!C1799</f>
        <v>0</v>
      </c>
      <c r="B1799" s="91" t="str">
        <f>IF(F1799="No","",IF('Summary P&amp;L'!$F$4="Libs Rollup","Libs Rollup",F1799))</f>
        <v/>
      </c>
      <c r="C1799">
        <f>+IS_Data!A1799</f>
        <v>0</v>
      </c>
      <c r="D1799">
        <f ca="1">SUM(OFFSET(IS_Data!D1799,0,(-2018+'Summary P&amp;L'!$D$6)*12+'Summary P&amp;L'!$D$1-1):OFFSET(IS_Data!D1799,0,(-2018+'Summary P&amp;L'!$D$6)*12+'Summary P&amp;L'!$D$2-1))</f>
        <v>0</v>
      </c>
      <c r="E1799">
        <f ca="1">SUM(OFFSET(IS_Data!D1799,0,(-2018+'Summary P&amp;L'!$D$6-1)*12+'Summary P&amp;L'!$D$1-1):OFFSET(IS_Data!D1799,0,(-2018+'Summary P&amp;L'!$D$6-1)*12+'Summary P&amp;L'!$D$2-1))</f>
        <v>0</v>
      </c>
      <c r="F1799" s="91" t="str">
        <f>IFERROR(IF(VLOOKUP(IS_Data!B1799,'Summary P&amp;L'!$Q$9:$S$15,3,FALSE)="Yes",IS_Data!B1799,"No"),"No")</f>
        <v>No</v>
      </c>
    </row>
    <row r="1800" spans="1:6" x14ac:dyDescent="0.5">
      <c r="A1800">
        <f>+IS_Data!C1800</f>
        <v>0</v>
      </c>
      <c r="B1800" s="91" t="str">
        <f>IF(F1800="No","",IF('Summary P&amp;L'!$F$4="Libs Rollup","Libs Rollup",F1800))</f>
        <v/>
      </c>
      <c r="C1800">
        <f>+IS_Data!A1800</f>
        <v>0</v>
      </c>
      <c r="D1800">
        <f ca="1">SUM(OFFSET(IS_Data!D1800,0,(-2018+'Summary P&amp;L'!$D$6)*12+'Summary P&amp;L'!$D$1-1):OFFSET(IS_Data!D1800,0,(-2018+'Summary P&amp;L'!$D$6)*12+'Summary P&amp;L'!$D$2-1))</f>
        <v>0</v>
      </c>
      <c r="E1800">
        <f ca="1">SUM(OFFSET(IS_Data!D1800,0,(-2018+'Summary P&amp;L'!$D$6-1)*12+'Summary P&amp;L'!$D$1-1):OFFSET(IS_Data!D1800,0,(-2018+'Summary P&amp;L'!$D$6-1)*12+'Summary P&amp;L'!$D$2-1))</f>
        <v>0</v>
      </c>
      <c r="F1800" s="91" t="str">
        <f>IFERROR(IF(VLOOKUP(IS_Data!B1800,'Summary P&amp;L'!$Q$9:$S$15,3,FALSE)="Yes",IS_Data!B1800,"No"),"No")</f>
        <v>No</v>
      </c>
    </row>
    <row r="1801" spans="1:6" x14ac:dyDescent="0.5">
      <c r="A1801">
        <f>+IS_Data!C1801</f>
        <v>0</v>
      </c>
      <c r="B1801" s="91" t="str">
        <f>IF(F1801="No","",IF('Summary P&amp;L'!$F$4="Libs Rollup","Libs Rollup",F1801))</f>
        <v/>
      </c>
      <c r="C1801">
        <f>+IS_Data!A1801</f>
        <v>0</v>
      </c>
      <c r="D1801">
        <f ca="1">SUM(OFFSET(IS_Data!D1801,0,(-2018+'Summary P&amp;L'!$D$6)*12+'Summary P&amp;L'!$D$1-1):OFFSET(IS_Data!D1801,0,(-2018+'Summary P&amp;L'!$D$6)*12+'Summary P&amp;L'!$D$2-1))</f>
        <v>0</v>
      </c>
      <c r="E1801">
        <f ca="1">SUM(OFFSET(IS_Data!D1801,0,(-2018+'Summary P&amp;L'!$D$6-1)*12+'Summary P&amp;L'!$D$1-1):OFFSET(IS_Data!D1801,0,(-2018+'Summary P&amp;L'!$D$6-1)*12+'Summary P&amp;L'!$D$2-1))</f>
        <v>0</v>
      </c>
      <c r="F1801" s="91" t="str">
        <f>IFERROR(IF(VLOOKUP(IS_Data!B1801,'Summary P&amp;L'!$Q$9:$S$15,3,FALSE)="Yes",IS_Data!B1801,"No"),"No")</f>
        <v>No</v>
      </c>
    </row>
    <row r="1802" spans="1:6" x14ac:dyDescent="0.5">
      <c r="A1802">
        <f>+IS_Data!C1802</f>
        <v>0</v>
      </c>
      <c r="B1802" s="91" t="str">
        <f>IF(F1802="No","",IF('Summary P&amp;L'!$F$4="Libs Rollup","Libs Rollup",F1802))</f>
        <v/>
      </c>
      <c r="C1802">
        <f>+IS_Data!A1802</f>
        <v>0</v>
      </c>
      <c r="D1802">
        <f ca="1">SUM(OFFSET(IS_Data!D1802,0,(-2018+'Summary P&amp;L'!$D$6)*12+'Summary P&amp;L'!$D$1-1):OFFSET(IS_Data!D1802,0,(-2018+'Summary P&amp;L'!$D$6)*12+'Summary P&amp;L'!$D$2-1))</f>
        <v>0</v>
      </c>
      <c r="E1802">
        <f ca="1">SUM(OFFSET(IS_Data!D1802,0,(-2018+'Summary P&amp;L'!$D$6-1)*12+'Summary P&amp;L'!$D$1-1):OFFSET(IS_Data!D1802,0,(-2018+'Summary P&amp;L'!$D$6-1)*12+'Summary P&amp;L'!$D$2-1))</f>
        <v>0</v>
      </c>
      <c r="F1802" s="91" t="str">
        <f>IFERROR(IF(VLOOKUP(IS_Data!B1802,'Summary P&amp;L'!$Q$9:$S$15,3,FALSE)="Yes",IS_Data!B1802,"No"),"No")</f>
        <v>No</v>
      </c>
    </row>
    <row r="1803" spans="1:6" x14ac:dyDescent="0.5">
      <c r="A1803">
        <f>+IS_Data!C1803</f>
        <v>0</v>
      </c>
      <c r="B1803" s="91" t="str">
        <f>IF(F1803="No","",IF('Summary P&amp;L'!$F$4="Libs Rollup","Libs Rollup",F1803))</f>
        <v/>
      </c>
      <c r="C1803">
        <f>+IS_Data!A1803</f>
        <v>0</v>
      </c>
      <c r="D1803">
        <f ca="1">SUM(OFFSET(IS_Data!D1803,0,(-2018+'Summary P&amp;L'!$D$6)*12+'Summary P&amp;L'!$D$1-1):OFFSET(IS_Data!D1803,0,(-2018+'Summary P&amp;L'!$D$6)*12+'Summary P&amp;L'!$D$2-1))</f>
        <v>0</v>
      </c>
      <c r="E1803">
        <f ca="1">SUM(OFFSET(IS_Data!D1803,0,(-2018+'Summary P&amp;L'!$D$6-1)*12+'Summary P&amp;L'!$D$1-1):OFFSET(IS_Data!D1803,0,(-2018+'Summary P&amp;L'!$D$6-1)*12+'Summary P&amp;L'!$D$2-1))</f>
        <v>0</v>
      </c>
      <c r="F1803" s="91" t="str">
        <f>IFERROR(IF(VLOOKUP(IS_Data!B1803,'Summary P&amp;L'!$Q$9:$S$15,3,FALSE)="Yes",IS_Data!B1803,"No"),"No")</f>
        <v>No</v>
      </c>
    </row>
    <row r="1804" spans="1:6" x14ac:dyDescent="0.5">
      <c r="A1804">
        <f>+IS_Data!C1804</f>
        <v>0</v>
      </c>
      <c r="B1804" s="91" t="str">
        <f>IF(F1804="No","",IF('Summary P&amp;L'!$F$4="Libs Rollup","Libs Rollup",F1804))</f>
        <v/>
      </c>
      <c r="C1804">
        <f>+IS_Data!A1804</f>
        <v>0</v>
      </c>
      <c r="D1804">
        <f ca="1">SUM(OFFSET(IS_Data!D1804,0,(-2018+'Summary P&amp;L'!$D$6)*12+'Summary P&amp;L'!$D$1-1):OFFSET(IS_Data!D1804,0,(-2018+'Summary P&amp;L'!$D$6)*12+'Summary P&amp;L'!$D$2-1))</f>
        <v>0</v>
      </c>
      <c r="E1804">
        <f ca="1">SUM(OFFSET(IS_Data!D1804,0,(-2018+'Summary P&amp;L'!$D$6-1)*12+'Summary P&amp;L'!$D$1-1):OFFSET(IS_Data!D1804,0,(-2018+'Summary P&amp;L'!$D$6-1)*12+'Summary P&amp;L'!$D$2-1))</f>
        <v>0</v>
      </c>
      <c r="F1804" s="91" t="str">
        <f>IFERROR(IF(VLOOKUP(IS_Data!B1804,'Summary P&amp;L'!$Q$9:$S$15,3,FALSE)="Yes",IS_Data!B1804,"No"),"No")</f>
        <v>No</v>
      </c>
    </row>
    <row r="1805" spans="1:6" x14ac:dyDescent="0.5">
      <c r="A1805">
        <f>+IS_Data!C1805</f>
        <v>0</v>
      </c>
      <c r="B1805" s="91" t="str">
        <f>IF(F1805="No","",IF('Summary P&amp;L'!$F$4="Libs Rollup","Libs Rollup",F1805))</f>
        <v/>
      </c>
      <c r="C1805">
        <f>+IS_Data!A1805</f>
        <v>0</v>
      </c>
      <c r="D1805">
        <f ca="1">SUM(OFFSET(IS_Data!D1805,0,(-2018+'Summary P&amp;L'!$D$6)*12+'Summary P&amp;L'!$D$1-1):OFFSET(IS_Data!D1805,0,(-2018+'Summary P&amp;L'!$D$6)*12+'Summary P&amp;L'!$D$2-1))</f>
        <v>0</v>
      </c>
      <c r="E1805">
        <f ca="1">SUM(OFFSET(IS_Data!D1805,0,(-2018+'Summary P&amp;L'!$D$6-1)*12+'Summary P&amp;L'!$D$1-1):OFFSET(IS_Data!D1805,0,(-2018+'Summary P&amp;L'!$D$6-1)*12+'Summary P&amp;L'!$D$2-1))</f>
        <v>0</v>
      </c>
      <c r="F1805" s="91" t="str">
        <f>IFERROR(IF(VLOOKUP(IS_Data!B1805,'Summary P&amp;L'!$Q$9:$S$15,3,FALSE)="Yes",IS_Data!B1805,"No"),"No")</f>
        <v>No</v>
      </c>
    </row>
    <row r="1806" spans="1:6" x14ac:dyDescent="0.5">
      <c r="A1806">
        <f>+IS_Data!C1806</f>
        <v>0</v>
      </c>
      <c r="B1806" s="91" t="str">
        <f>IF(F1806="No","",IF('Summary P&amp;L'!$F$4="Libs Rollup","Libs Rollup",F1806))</f>
        <v/>
      </c>
      <c r="C1806">
        <f>+IS_Data!A1806</f>
        <v>0</v>
      </c>
      <c r="D1806">
        <f ca="1">SUM(OFFSET(IS_Data!D1806,0,(-2018+'Summary P&amp;L'!$D$6)*12+'Summary P&amp;L'!$D$1-1):OFFSET(IS_Data!D1806,0,(-2018+'Summary P&amp;L'!$D$6)*12+'Summary P&amp;L'!$D$2-1))</f>
        <v>0</v>
      </c>
      <c r="E1806">
        <f ca="1">SUM(OFFSET(IS_Data!D1806,0,(-2018+'Summary P&amp;L'!$D$6-1)*12+'Summary P&amp;L'!$D$1-1):OFFSET(IS_Data!D1806,0,(-2018+'Summary P&amp;L'!$D$6-1)*12+'Summary P&amp;L'!$D$2-1))</f>
        <v>0</v>
      </c>
      <c r="F1806" s="91" t="str">
        <f>IFERROR(IF(VLOOKUP(IS_Data!B1806,'Summary P&amp;L'!$Q$9:$S$15,3,FALSE)="Yes",IS_Data!B1806,"No"),"No")</f>
        <v>No</v>
      </c>
    </row>
    <row r="1807" spans="1:6" x14ac:dyDescent="0.5">
      <c r="A1807">
        <f>+IS_Data!C1807</f>
        <v>0</v>
      </c>
      <c r="B1807" s="91" t="str">
        <f>IF(F1807="No","",IF('Summary P&amp;L'!$F$4="Libs Rollup","Libs Rollup",F1807))</f>
        <v/>
      </c>
      <c r="C1807">
        <f>+IS_Data!A1807</f>
        <v>0</v>
      </c>
      <c r="D1807">
        <f ca="1">SUM(OFFSET(IS_Data!D1807,0,(-2018+'Summary P&amp;L'!$D$6)*12+'Summary P&amp;L'!$D$1-1):OFFSET(IS_Data!D1807,0,(-2018+'Summary P&amp;L'!$D$6)*12+'Summary P&amp;L'!$D$2-1))</f>
        <v>0</v>
      </c>
      <c r="E1807">
        <f ca="1">SUM(OFFSET(IS_Data!D1807,0,(-2018+'Summary P&amp;L'!$D$6-1)*12+'Summary P&amp;L'!$D$1-1):OFFSET(IS_Data!D1807,0,(-2018+'Summary P&amp;L'!$D$6-1)*12+'Summary P&amp;L'!$D$2-1))</f>
        <v>0</v>
      </c>
      <c r="F1807" s="91" t="str">
        <f>IFERROR(IF(VLOOKUP(IS_Data!B1807,'Summary P&amp;L'!$Q$9:$S$15,3,FALSE)="Yes",IS_Data!B1807,"No"),"No")</f>
        <v>No</v>
      </c>
    </row>
    <row r="1808" spans="1:6" x14ac:dyDescent="0.5">
      <c r="A1808">
        <f>+IS_Data!C1808</f>
        <v>0</v>
      </c>
      <c r="B1808" s="91" t="str">
        <f>IF(F1808="No","",IF('Summary P&amp;L'!$F$4="Libs Rollup","Libs Rollup",F1808))</f>
        <v/>
      </c>
      <c r="C1808">
        <f>+IS_Data!A1808</f>
        <v>0</v>
      </c>
      <c r="D1808">
        <f ca="1">SUM(OFFSET(IS_Data!D1808,0,(-2018+'Summary P&amp;L'!$D$6)*12+'Summary P&amp;L'!$D$1-1):OFFSET(IS_Data!D1808,0,(-2018+'Summary P&amp;L'!$D$6)*12+'Summary P&amp;L'!$D$2-1))</f>
        <v>0</v>
      </c>
      <c r="E1808">
        <f ca="1">SUM(OFFSET(IS_Data!D1808,0,(-2018+'Summary P&amp;L'!$D$6-1)*12+'Summary P&amp;L'!$D$1-1):OFFSET(IS_Data!D1808,0,(-2018+'Summary P&amp;L'!$D$6-1)*12+'Summary P&amp;L'!$D$2-1))</f>
        <v>0</v>
      </c>
      <c r="F1808" s="91" t="str">
        <f>IFERROR(IF(VLOOKUP(IS_Data!B1808,'Summary P&amp;L'!$Q$9:$S$15,3,FALSE)="Yes",IS_Data!B1808,"No"),"No")</f>
        <v>No</v>
      </c>
    </row>
    <row r="1809" spans="1:6" x14ac:dyDescent="0.5">
      <c r="A1809">
        <f>+IS_Data!C1809</f>
        <v>0</v>
      </c>
      <c r="B1809" s="91" t="str">
        <f>IF(F1809="No","",IF('Summary P&amp;L'!$F$4="Libs Rollup","Libs Rollup",F1809))</f>
        <v/>
      </c>
      <c r="C1809">
        <f>+IS_Data!A1809</f>
        <v>0</v>
      </c>
      <c r="D1809">
        <f ca="1">SUM(OFFSET(IS_Data!D1809,0,(-2018+'Summary P&amp;L'!$D$6)*12+'Summary P&amp;L'!$D$1-1):OFFSET(IS_Data!D1809,0,(-2018+'Summary P&amp;L'!$D$6)*12+'Summary P&amp;L'!$D$2-1))</f>
        <v>0</v>
      </c>
      <c r="E1809">
        <f ca="1">SUM(OFFSET(IS_Data!D1809,0,(-2018+'Summary P&amp;L'!$D$6-1)*12+'Summary P&amp;L'!$D$1-1):OFFSET(IS_Data!D1809,0,(-2018+'Summary P&amp;L'!$D$6-1)*12+'Summary P&amp;L'!$D$2-1))</f>
        <v>0</v>
      </c>
      <c r="F1809" s="91" t="str">
        <f>IFERROR(IF(VLOOKUP(IS_Data!B1809,'Summary P&amp;L'!$Q$9:$S$15,3,FALSE)="Yes",IS_Data!B1809,"No"),"No")</f>
        <v>No</v>
      </c>
    </row>
    <row r="1810" spans="1:6" x14ac:dyDescent="0.5">
      <c r="A1810">
        <f>+IS_Data!C1810</f>
        <v>0</v>
      </c>
      <c r="B1810" s="91" t="str">
        <f>IF(F1810="No","",IF('Summary P&amp;L'!$F$4="Libs Rollup","Libs Rollup",F1810))</f>
        <v/>
      </c>
      <c r="C1810">
        <f>+IS_Data!A1810</f>
        <v>0</v>
      </c>
      <c r="D1810">
        <f ca="1">SUM(OFFSET(IS_Data!D1810,0,(-2018+'Summary P&amp;L'!$D$6)*12+'Summary P&amp;L'!$D$1-1):OFFSET(IS_Data!D1810,0,(-2018+'Summary P&amp;L'!$D$6)*12+'Summary P&amp;L'!$D$2-1))</f>
        <v>0</v>
      </c>
      <c r="E1810">
        <f ca="1">SUM(OFFSET(IS_Data!D1810,0,(-2018+'Summary P&amp;L'!$D$6-1)*12+'Summary P&amp;L'!$D$1-1):OFFSET(IS_Data!D1810,0,(-2018+'Summary P&amp;L'!$D$6-1)*12+'Summary P&amp;L'!$D$2-1))</f>
        <v>0</v>
      </c>
      <c r="F1810" s="91" t="str">
        <f>IFERROR(IF(VLOOKUP(IS_Data!B1810,'Summary P&amp;L'!$Q$9:$S$15,3,FALSE)="Yes",IS_Data!B1810,"No"),"No")</f>
        <v>No</v>
      </c>
    </row>
    <row r="1811" spans="1:6" x14ac:dyDescent="0.5">
      <c r="A1811">
        <f>+IS_Data!C1811</f>
        <v>0</v>
      </c>
      <c r="B1811" s="91" t="str">
        <f>IF(F1811="No","",IF('Summary P&amp;L'!$F$4="Libs Rollup","Libs Rollup",F1811))</f>
        <v/>
      </c>
      <c r="C1811">
        <f>+IS_Data!A1811</f>
        <v>0</v>
      </c>
      <c r="D1811">
        <f ca="1">SUM(OFFSET(IS_Data!D1811,0,(-2018+'Summary P&amp;L'!$D$6)*12+'Summary P&amp;L'!$D$1-1):OFFSET(IS_Data!D1811,0,(-2018+'Summary P&amp;L'!$D$6)*12+'Summary P&amp;L'!$D$2-1))</f>
        <v>0</v>
      </c>
      <c r="E1811">
        <f ca="1">SUM(OFFSET(IS_Data!D1811,0,(-2018+'Summary P&amp;L'!$D$6-1)*12+'Summary P&amp;L'!$D$1-1):OFFSET(IS_Data!D1811,0,(-2018+'Summary P&amp;L'!$D$6-1)*12+'Summary P&amp;L'!$D$2-1))</f>
        <v>0</v>
      </c>
      <c r="F1811" s="91" t="str">
        <f>IFERROR(IF(VLOOKUP(IS_Data!B1811,'Summary P&amp;L'!$Q$9:$S$15,3,FALSE)="Yes",IS_Data!B1811,"No"),"No")</f>
        <v>No</v>
      </c>
    </row>
    <row r="1812" spans="1:6" x14ac:dyDescent="0.5">
      <c r="A1812">
        <f>+IS_Data!C1812</f>
        <v>0</v>
      </c>
      <c r="B1812" s="91" t="str">
        <f>IF(F1812="No","",IF('Summary P&amp;L'!$F$4="Libs Rollup","Libs Rollup",F1812))</f>
        <v/>
      </c>
      <c r="C1812">
        <f>+IS_Data!A1812</f>
        <v>0</v>
      </c>
      <c r="D1812">
        <f ca="1">SUM(OFFSET(IS_Data!D1812,0,(-2018+'Summary P&amp;L'!$D$6)*12+'Summary P&amp;L'!$D$1-1):OFFSET(IS_Data!D1812,0,(-2018+'Summary P&amp;L'!$D$6)*12+'Summary P&amp;L'!$D$2-1))</f>
        <v>0</v>
      </c>
      <c r="E1812">
        <f ca="1">SUM(OFFSET(IS_Data!D1812,0,(-2018+'Summary P&amp;L'!$D$6-1)*12+'Summary P&amp;L'!$D$1-1):OFFSET(IS_Data!D1812,0,(-2018+'Summary P&amp;L'!$D$6-1)*12+'Summary P&amp;L'!$D$2-1))</f>
        <v>0</v>
      </c>
      <c r="F1812" s="91" t="str">
        <f>IFERROR(IF(VLOOKUP(IS_Data!B1812,'Summary P&amp;L'!$Q$9:$S$15,3,FALSE)="Yes",IS_Data!B1812,"No"),"No")</f>
        <v>No</v>
      </c>
    </row>
    <row r="1813" spans="1:6" x14ac:dyDescent="0.5">
      <c r="A1813">
        <f>+IS_Data!C1813</f>
        <v>0</v>
      </c>
      <c r="B1813" s="91" t="str">
        <f>IF(F1813="No","",IF('Summary P&amp;L'!$F$4="Libs Rollup","Libs Rollup",F1813))</f>
        <v/>
      </c>
      <c r="C1813">
        <f>+IS_Data!A1813</f>
        <v>0</v>
      </c>
      <c r="D1813">
        <f ca="1">SUM(OFFSET(IS_Data!D1813,0,(-2018+'Summary P&amp;L'!$D$6)*12+'Summary P&amp;L'!$D$1-1):OFFSET(IS_Data!D1813,0,(-2018+'Summary P&amp;L'!$D$6)*12+'Summary P&amp;L'!$D$2-1))</f>
        <v>0</v>
      </c>
      <c r="E1813">
        <f ca="1">SUM(OFFSET(IS_Data!D1813,0,(-2018+'Summary P&amp;L'!$D$6-1)*12+'Summary P&amp;L'!$D$1-1):OFFSET(IS_Data!D1813,0,(-2018+'Summary P&amp;L'!$D$6-1)*12+'Summary P&amp;L'!$D$2-1))</f>
        <v>0</v>
      </c>
      <c r="F1813" s="91" t="str">
        <f>IFERROR(IF(VLOOKUP(IS_Data!B1813,'Summary P&amp;L'!$Q$9:$S$15,3,FALSE)="Yes",IS_Data!B1813,"No"),"No")</f>
        <v>No</v>
      </c>
    </row>
    <row r="1814" spans="1:6" x14ac:dyDescent="0.5">
      <c r="A1814">
        <f>+IS_Data!C1814</f>
        <v>0</v>
      </c>
      <c r="B1814" s="91" t="str">
        <f>IF(F1814="No","",IF('Summary P&amp;L'!$F$4="Libs Rollup","Libs Rollup",F1814))</f>
        <v/>
      </c>
      <c r="C1814">
        <f>+IS_Data!A1814</f>
        <v>0</v>
      </c>
      <c r="D1814">
        <f ca="1">SUM(OFFSET(IS_Data!D1814,0,(-2018+'Summary P&amp;L'!$D$6)*12+'Summary P&amp;L'!$D$1-1):OFFSET(IS_Data!D1814,0,(-2018+'Summary P&amp;L'!$D$6)*12+'Summary P&amp;L'!$D$2-1))</f>
        <v>0</v>
      </c>
      <c r="E1814">
        <f ca="1">SUM(OFFSET(IS_Data!D1814,0,(-2018+'Summary P&amp;L'!$D$6-1)*12+'Summary P&amp;L'!$D$1-1):OFFSET(IS_Data!D1814,0,(-2018+'Summary P&amp;L'!$D$6-1)*12+'Summary P&amp;L'!$D$2-1))</f>
        <v>0</v>
      </c>
      <c r="F1814" s="91" t="str">
        <f>IFERROR(IF(VLOOKUP(IS_Data!B1814,'Summary P&amp;L'!$Q$9:$S$15,3,FALSE)="Yes",IS_Data!B1814,"No"),"No")</f>
        <v>No</v>
      </c>
    </row>
    <row r="1815" spans="1:6" x14ac:dyDescent="0.5">
      <c r="A1815">
        <f>+IS_Data!C1815</f>
        <v>0</v>
      </c>
      <c r="B1815" s="91" t="str">
        <f>IF(F1815="No","",IF('Summary P&amp;L'!$F$4="Libs Rollup","Libs Rollup",F1815))</f>
        <v/>
      </c>
      <c r="C1815">
        <f>+IS_Data!A1815</f>
        <v>0</v>
      </c>
      <c r="D1815">
        <f ca="1">SUM(OFFSET(IS_Data!D1815,0,(-2018+'Summary P&amp;L'!$D$6)*12+'Summary P&amp;L'!$D$1-1):OFFSET(IS_Data!D1815,0,(-2018+'Summary P&amp;L'!$D$6)*12+'Summary P&amp;L'!$D$2-1))</f>
        <v>0</v>
      </c>
      <c r="E1815">
        <f ca="1">SUM(OFFSET(IS_Data!D1815,0,(-2018+'Summary P&amp;L'!$D$6-1)*12+'Summary P&amp;L'!$D$1-1):OFFSET(IS_Data!D1815,0,(-2018+'Summary P&amp;L'!$D$6-1)*12+'Summary P&amp;L'!$D$2-1))</f>
        <v>0</v>
      </c>
      <c r="F1815" s="91" t="str">
        <f>IFERROR(IF(VLOOKUP(IS_Data!B1815,'Summary P&amp;L'!$Q$9:$S$15,3,FALSE)="Yes",IS_Data!B1815,"No"),"No")</f>
        <v>No</v>
      </c>
    </row>
    <row r="1816" spans="1:6" x14ac:dyDescent="0.5">
      <c r="A1816">
        <f>+IS_Data!C1816</f>
        <v>0</v>
      </c>
      <c r="B1816" s="91" t="str">
        <f>IF(F1816="No","",IF('Summary P&amp;L'!$F$4="Libs Rollup","Libs Rollup",F1816))</f>
        <v/>
      </c>
      <c r="C1816">
        <f>+IS_Data!A1816</f>
        <v>0</v>
      </c>
      <c r="D1816">
        <f ca="1">SUM(OFFSET(IS_Data!D1816,0,(-2018+'Summary P&amp;L'!$D$6)*12+'Summary P&amp;L'!$D$1-1):OFFSET(IS_Data!D1816,0,(-2018+'Summary P&amp;L'!$D$6)*12+'Summary P&amp;L'!$D$2-1))</f>
        <v>0</v>
      </c>
      <c r="E1816">
        <f ca="1">SUM(OFFSET(IS_Data!D1816,0,(-2018+'Summary P&amp;L'!$D$6-1)*12+'Summary P&amp;L'!$D$1-1):OFFSET(IS_Data!D1816,0,(-2018+'Summary P&amp;L'!$D$6-1)*12+'Summary P&amp;L'!$D$2-1))</f>
        <v>0</v>
      </c>
      <c r="F1816" s="91" t="str">
        <f>IFERROR(IF(VLOOKUP(IS_Data!B1816,'Summary P&amp;L'!$Q$9:$S$15,3,FALSE)="Yes",IS_Data!B1816,"No"),"No")</f>
        <v>No</v>
      </c>
    </row>
    <row r="1817" spans="1:6" x14ac:dyDescent="0.5">
      <c r="A1817">
        <f>+IS_Data!C1817</f>
        <v>0</v>
      </c>
      <c r="B1817" s="91" t="str">
        <f>IF(F1817="No","",IF('Summary P&amp;L'!$F$4="Libs Rollup","Libs Rollup",F1817))</f>
        <v/>
      </c>
      <c r="C1817">
        <f>+IS_Data!A1817</f>
        <v>0</v>
      </c>
      <c r="D1817">
        <f ca="1">SUM(OFFSET(IS_Data!D1817,0,(-2018+'Summary P&amp;L'!$D$6)*12+'Summary P&amp;L'!$D$1-1):OFFSET(IS_Data!D1817,0,(-2018+'Summary P&amp;L'!$D$6)*12+'Summary P&amp;L'!$D$2-1))</f>
        <v>0</v>
      </c>
      <c r="E1817">
        <f ca="1">SUM(OFFSET(IS_Data!D1817,0,(-2018+'Summary P&amp;L'!$D$6-1)*12+'Summary P&amp;L'!$D$1-1):OFFSET(IS_Data!D1817,0,(-2018+'Summary P&amp;L'!$D$6-1)*12+'Summary P&amp;L'!$D$2-1))</f>
        <v>0</v>
      </c>
      <c r="F1817" s="91" t="str">
        <f>IFERROR(IF(VLOOKUP(IS_Data!B1817,'Summary P&amp;L'!$Q$9:$S$15,3,FALSE)="Yes",IS_Data!B1817,"No"),"No")</f>
        <v>No</v>
      </c>
    </row>
    <row r="1818" spans="1:6" x14ac:dyDescent="0.5">
      <c r="A1818">
        <f>+IS_Data!C1818</f>
        <v>0</v>
      </c>
      <c r="B1818" s="91" t="str">
        <f>IF(F1818="No","",IF('Summary P&amp;L'!$F$4="Libs Rollup","Libs Rollup",F1818))</f>
        <v/>
      </c>
      <c r="C1818">
        <f>+IS_Data!A1818</f>
        <v>0</v>
      </c>
      <c r="D1818">
        <f ca="1">SUM(OFFSET(IS_Data!D1818,0,(-2018+'Summary P&amp;L'!$D$6)*12+'Summary P&amp;L'!$D$1-1):OFFSET(IS_Data!D1818,0,(-2018+'Summary P&amp;L'!$D$6)*12+'Summary P&amp;L'!$D$2-1))</f>
        <v>0</v>
      </c>
      <c r="E1818">
        <f ca="1">SUM(OFFSET(IS_Data!D1818,0,(-2018+'Summary P&amp;L'!$D$6-1)*12+'Summary P&amp;L'!$D$1-1):OFFSET(IS_Data!D1818,0,(-2018+'Summary P&amp;L'!$D$6-1)*12+'Summary P&amp;L'!$D$2-1))</f>
        <v>0</v>
      </c>
      <c r="F1818" s="91" t="str">
        <f>IFERROR(IF(VLOOKUP(IS_Data!B1818,'Summary P&amp;L'!$Q$9:$S$15,3,FALSE)="Yes",IS_Data!B1818,"No"),"No")</f>
        <v>No</v>
      </c>
    </row>
    <row r="1819" spans="1:6" x14ac:dyDescent="0.5">
      <c r="A1819">
        <f>+IS_Data!C1819</f>
        <v>0</v>
      </c>
      <c r="B1819" s="91" t="str">
        <f>IF(F1819="No","",IF('Summary P&amp;L'!$F$4="Libs Rollup","Libs Rollup",F1819))</f>
        <v/>
      </c>
      <c r="C1819">
        <f>+IS_Data!A1819</f>
        <v>0</v>
      </c>
      <c r="D1819">
        <f ca="1">SUM(OFFSET(IS_Data!D1819,0,(-2018+'Summary P&amp;L'!$D$6)*12+'Summary P&amp;L'!$D$1-1):OFFSET(IS_Data!D1819,0,(-2018+'Summary P&amp;L'!$D$6)*12+'Summary P&amp;L'!$D$2-1))</f>
        <v>0</v>
      </c>
      <c r="E1819">
        <f ca="1">SUM(OFFSET(IS_Data!D1819,0,(-2018+'Summary P&amp;L'!$D$6-1)*12+'Summary P&amp;L'!$D$1-1):OFFSET(IS_Data!D1819,0,(-2018+'Summary P&amp;L'!$D$6-1)*12+'Summary P&amp;L'!$D$2-1))</f>
        <v>0</v>
      </c>
      <c r="F1819" s="91" t="str">
        <f>IFERROR(IF(VLOOKUP(IS_Data!B1819,'Summary P&amp;L'!$Q$9:$S$15,3,FALSE)="Yes",IS_Data!B1819,"No"),"No")</f>
        <v>No</v>
      </c>
    </row>
    <row r="1820" spans="1:6" x14ac:dyDescent="0.5">
      <c r="A1820">
        <f>+IS_Data!C1820</f>
        <v>0</v>
      </c>
      <c r="B1820" s="91" t="str">
        <f>IF(F1820="No","",IF('Summary P&amp;L'!$F$4="Libs Rollup","Libs Rollup",F1820))</f>
        <v/>
      </c>
      <c r="C1820">
        <f>+IS_Data!A1820</f>
        <v>0</v>
      </c>
      <c r="D1820">
        <f ca="1">SUM(OFFSET(IS_Data!D1820,0,(-2018+'Summary P&amp;L'!$D$6)*12+'Summary P&amp;L'!$D$1-1):OFFSET(IS_Data!D1820,0,(-2018+'Summary P&amp;L'!$D$6)*12+'Summary P&amp;L'!$D$2-1))</f>
        <v>0</v>
      </c>
      <c r="E1820">
        <f ca="1">SUM(OFFSET(IS_Data!D1820,0,(-2018+'Summary P&amp;L'!$D$6-1)*12+'Summary P&amp;L'!$D$1-1):OFFSET(IS_Data!D1820,0,(-2018+'Summary P&amp;L'!$D$6-1)*12+'Summary P&amp;L'!$D$2-1))</f>
        <v>0</v>
      </c>
      <c r="F1820" s="91" t="str">
        <f>IFERROR(IF(VLOOKUP(IS_Data!B1820,'Summary P&amp;L'!$Q$9:$S$15,3,FALSE)="Yes",IS_Data!B1820,"No"),"No")</f>
        <v>No</v>
      </c>
    </row>
    <row r="1821" spans="1:6" x14ac:dyDescent="0.5">
      <c r="A1821">
        <f>+IS_Data!C1821</f>
        <v>0</v>
      </c>
      <c r="B1821" s="91" t="str">
        <f>IF(F1821="No","",IF('Summary P&amp;L'!$F$4="Libs Rollup","Libs Rollup",F1821))</f>
        <v/>
      </c>
      <c r="C1821">
        <f>+IS_Data!A1821</f>
        <v>0</v>
      </c>
      <c r="D1821">
        <f ca="1">SUM(OFFSET(IS_Data!D1821,0,(-2018+'Summary P&amp;L'!$D$6)*12+'Summary P&amp;L'!$D$1-1):OFFSET(IS_Data!D1821,0,(-2018+'Summary P&amp;L'!$D$6)*12+'Summary P&amp;L'!$D$2-1))</f>
        <v>0</v>
      </c>
      <c r="E1821">
        <f ca="1">SUM(OFFSET(IS_Data!D1821,0,(-2018+'Summary P&amp;L'!$D$6-1)*12+'Summary P&amp;L'!$D$1-1):OFFSET(IS_Data!D1821,0,(-2018+'Summary P&amp;L'!$D$6-1)*12+'Summary P&amp;L'!$D$2-1))</f>
        <v>0</v>
      </c>
      <c r="F1821" s="91" t="str">
        <f>IFERROR(IF(VLOOKUP(IS_Data!B1821,'Summary P&amp;L'!$Q$9:$S$15,3,FALSE)="Yes",IS_Data!B1821,"No"),"No")</f>
        <v>No</v>
      </c>
    </row>
    <row r="1822" spans="1:6" x14ac:dyDescent="0.5">
      <c r="A1822">
        <f>+IS_Data!C1822</f>
        <v>0</v>
      </c>
      <c r="B1822" s="91" t="str">
        <f>IF(F1822="No","",IF('Summary P&amp;L'!$F$4="Libs Rollup","Libs Rollup",F1822))</f>
        <v/>
      </c>
      <c r="C1822">
        <f>+IS_Data!A1822</f>
        <v>0</v>
      </c>
      <c r="D1822">
        <f ca="1">SUM(OFFSET(IS_Data!D1822,0,(-2018+'Summary P&amp;L'!$D$6)*12+'Summary P&amp;L'!$D$1-1):OFFSET(IS_Data!D1822,0,(-2018+'Summary P&amp;L'!$D$6)*12+'Summary P&amp;L'!$D$2-1))</f>
        <v>0</v>
      </c>
      <c r="E1822">
        <f ca="1">SUM(OFFSET(IS_Data!D1822,0,(-2018+'Summary P&amp;L'!$D$6-1)*12+'Summary P&amp;L'!$D$1-1):OFFSET(IS_Data!D1822,0,(-2018+'Summary P&amp;L'!$D$6-1)*12+'Summary P&amp;L'!$D$2-1))</f>
        <v>0</v>
      </c>
      <c r="F1822" s="91" t="str">
        <f>IFERROR(IF(VLOOKUP(IS_Data!B1822,'Summary P&amp;L'!$Q$9:$S$15,3,FALSE)="Yes",IS_Data!B1822,"No"),"No")</f>
        <v>No</v>
      </c>
    </row>
    <row r="1823" spans="1:6" x14ac:dyDescent="0.5">
      <c r="A1823">
        <f>+IS_Data!C1823</f>
        <v>0</v>
      </c>
      <c r="B1823" s="91" t="str">
        <f>IF(F1823="No","",IF('Summary P&amp;L'!$F$4="Libs Rollup","Libs Rollup",F1823))</f>
        <v/>
      </c>
      <c r="C1823">
        <f>+IS_Data!A1823</f>
        <v>0</v>
      </c>
      <c r="D1823">
        <f ca="1">SUM(OFFSET(IS_Data!D1823,0,(-2018+'Summary P&amp;L'!$D$6)*12+'Summary P&amp;L'!$D$1-1):OFFSET(IS_Data!D1823,0,(-2018+'Summary P&amp;L'!$D$6)*12+'Summary P&amp;L'!$D$2-1))</f>
        <v>0</v>
      </c>
      <c r="E1823">
        <f ca="1">SUM(OFFSET(IS_Data!D1823,0,(-2018+'Summary P&amp;L'!$D$6-1)*12+'Summary P&amp;L'!$D$1-1):OFFSET(IS_Data!D1823,0,(-2018+'Summary P&amp;L'!$D$6-1)*12+'Summary P&amp;L'!$D$2-1))</f>
        <v>0</v>
      </c>
      <c r="F1823" s="91" t="str">
        <f>IFERROR(IF(VLOOKUP(IS_Data!B1823,'Summary P&amp;L'!$Q$9:$S$15,3,FALSE)="Yes",IS_Data!B1823,"No"),"No")</f>
        <v>No</v>
      </c>
    </row>
    <row r="1824" spans="1:6" x14ac:dyDescent="0.5">
      <c r="A1824">
        <f>+IS_Data!C1824</f>
        <v>0</v>
      </c>
      <c r="B1824" s="91" t="str">
        <f>IF(F1824="No","",IF('Summary P&amp;L'!$F$4="Libs Rollup","Libs Rollup",F1824))</f>
        <v/>
      </c>
      <c r="C1824">
        <f>+IS_Data!A1824</f>
        <v>0</v>
      </c>
      <c r="D1824">
        <f ca="1">SUM(OFFSET(IS_Data!D1824,0,(-2018+'Summary P&amp;L'!$D$6)*12+'Summary P&amp;L'!$D$1-1):OFFSET(IS_Data!D1824,0,(-2018+'Summary P&amp;L'!$D$6)*12+'Summary P&amp;L'!$D$2-1))</f>
        <v>0</v>
      </c>
      <c r="E1824">
        <f ca="1">SUM(OFFSET(IS_Data!D1824,0,(-2018+'Summary P&amp;L'!$D$6-1)*12+'Summary P&amp;L'!$D$1-1):OFFSET(IS_Data!D1824,0,(-2018+'Summary P&amp;L'!$D$6-1)*12+'Summary P&amp;L'!$D$2-1))</f>
        <v>0</v>
      </c>
      <c r="F1824" s="91" t="str">
        <f>IFERROR(IF(VLOOKUP(IS_Data!B1824,'Summary P&amp;L'!$Q$9:$S$15,3,FALSE)="Yes",IS_Data!B1824,"No"),"No")</f>
        <v>No</v>
      </c>
    </row>
    <row r="1825" spans="1:6" x14ac:dyDescent="0.5">
      <c r="A1825">
        <f>+IS_Data!C1825</f>
        <v>0</v>
      </c>
      <c r="B1825" s="91" t="str">
        <f>IF(F1825="No","",IF('Summary P&amp;L'!$F$4="Libs Rollup","Libs Rollup",F1825))</f>
        <v/>
      </c>
      <c r="C1825">
        <f>+IS_Data!A1825</f>
        <v>0</v>
      </c>
      <c r="D1825">
        <f ca="1">SUM(OFFSET(IS_Data!D1825,0,(-2018+'Summary P&amp;L'!$D$6)*12+'Summary P&amp;L'!$D$1-1):OFFSET(IS_Data!D1825,0,(-2018+'Summary P&amp;L'!$D$6)*12+'Summary P&amp;L'!$D$2-1))</f>
        <v>0</v>
      </c>
      <c r="E1825">
        <f ca="1">SUM(OFFSET(IS_Data!D1825,0,(-2018+'Summary P&amp;L'!$D$6-1)*12+'Summary P&amp;L'!$D$1-1):OFFSET(IS_Data!D1825,0,(-2018+'Summary P&amp;L'!$D$6-1)*12+'Summary P&amp;L'!$D$2-1))</f>
        <v>0</v>
      </c>
      <c r="F1825" s="91" t="str">
        <f>IFERROR(IF(VLOOKUP(IS_Data!B1825,'Summary P&amp;L'!$Q$9:$S$15,3,FALSE)="Yes",IS_Data!B1825,"No"),"No")</f>
        <v>No</v>
      </c>
    </row>
    <row r="1826" spans="1:6" x14ac:dyDescent="0.5">
      <c r="A1826">
        <f>+IS_Data!C1826</f>
        <v>0</v>
      </c>
      <c r="B1826" s="91" t="str">
        <f>IF(F1826="No","",IF('Summary P&amp;L'!$F$4="Libs Rollup","Libs Rollup",F1826))</f>
        <v/>
      </c>
      <c r="C1826">
        <f>+IS_Data!A1826</f>
        <v>0</v>
      </c>
      <c r="D1826">
        <f ca="1">SUM(OFFSET(IS_Data!D1826,0,(-2018+'Summary P&amp;L'!$D$6)*12+'Summary P&amp;L'!$D$1-1):OFFSET(IS_Data!D1826,0,(-2018+'Summary P&amp;L'!$D$6)*12+'Summary P&amp;L'!$D$2-1))</f>
        <v>0</v>
      </c>
      <c r="E1826">
        <f ca="1">SUM(OFFSET(IS_Data!D1826,0,(-2018+'Summary P&amp;L'!$D$6-1)*12+'Summary P&amp;L'!$D$1-1):OFFSET(IS_Data!D1826,0,(-2018+'Summary P&amp;L'!$D$6-1)*12+'Summary P&amp;L'!$D$2-1))</f>
        <v>0</v>
      </c>
      <c r="F1826" s="91" t="str">
        <f>IFERROR(IF(VLOOKUP(IS_Data!B1826,'Summary P&amp;L'!$Q$9:$S$15,3,FALSE)="Yes",IS_Data!B1826,"No"),"No")</f>
        <v>No</v>
      </c>
    </row>
    <row r="1827" spans="1:6" x14ac:dyDescent="0.5">
      <c r="A1827">
        <f>+IS_Data!C1827</f>
        <v>0</v>
      </c>
      <c r="B1827" s="91" t="str">
        <f>IF(F1827="No","",IF('Summary P&amp;L'!$F$4="Libs Rollup","Libs Rollup",F1827))</f>
        <v/>
      </c>
      <c r="C1827">
        <f>+IS_Data!A1827</f>
        <v>0</v>
      </c>
      <c r="D1827">
        <f ca="1">SUM(OFFSET(IS_Data!D1827,0,(-2018+'Summary P&amp;L'!$D$6)*12+'Summary P&amp;L'!$D$1-1):OFFSET(IS_Data!D1827,0,(-2018+'Summary P&amp;L'!$D$6)*12+'Summary P&amp;L'!$D$2-1))</f>
        <v>0</v>
      </c>
      <c r="E1827">
        <f ca="1">SUM(OFFSET(IS_Data!D1827,0,(-2018+'Summary P&amp;L'!$D$6-1)*12+'Summary P&amp;L'!$D$1-1):OFFSET(IS_Data!D1827,0,(-2018+'Summary P&amp;L'!$D$6-1)*12+'Summary P&amp;L'!$D$2-1))</f>
        <v>0</v>
      </c>
      <c r="F1827" s="91" t="str">
        <f>IFERROR(IF(VLOOKUP(IS_Data!B1827,'Summary P&amp;L'!$Q$9:$S$15,3,FALSE)="Yes",IS_Data!B1827,"No"),"No")</f>
        <v>No</v>
      </c>
    </row>
    <row r="1828" spans="1:6" x14ac:dyDescent="0.5">
      <c r="A1828">
        <f>+IS_Data!C1828</f>
        <v>0</v>
      </c>
      <c r="B1828" s="91" t="str">
        <f>IF(F1828="No","",IF('Summary P&amp;L'!$F$4="Libs Rollup","Libs Rollup",F1828))</f>
        <v/>
      </c>
      <c r="C1828">
        <f>+IS_Data!A1828</f>
        <v>0</v>
      </c>
      <c r="D1828">
        <f ca="1">SUM(OFFSET(IS_Data!D1828,0,(-2018+'Summary P&amp;L'!$D$6)*12+'Summary P&amp;L'!$D$1-1):OFFSET(IS_Data!D1828,0,(-2018+'Summary P&amp;L'!$D$6)*12+'Summary P&amp;L'!$D$2-1))</f>
        <v>0</v>
      </c>
      <c r="E1828">
        <f ca="1">SUM(OFFSET(IS_Data!D1828,0,(-2018+'Summary P&amp;L'!$D$6-1)*12+'Summary P&amp;L'!$D$1-1):OFFSET(IS_Data!D1828,0,(-2018+'Summary P&amp;L'!$D$6-1)*12+'Summary P&amp;L'!$D$2-1))</f>
        <v>0</v>
      </c>
      <c r="F1828" s="91" t="str">
        <f>IFERROR(IF(VLOOKUP(IS_Data!B1828,'Summary P&amp;L'!$Q$9:$S$15,3,FALSE)="Yes",IS_Data!B1828,"No"),"No")</f>
        <v>No</v>
      </c>
    </row>
    <row r="1829" spans="1:6" x14ac:dyDescent="0.5">
      <c r="A1829">
        <f>+IS_Data!C1829</f>
        <v>0</v>
      </c>
      <c r="B1829" s="91" t="str">
        <f>IF(F1829="No","",IF('Summary P&amp;L'!$F$4="Libs Rollup","Libs Rollup",F1829))</f>
        <v/>
      </c>
      <c r="C1829">
        <f>+IS_Data!A1829</f>
        <v>0</v>
      </c>
      <c r="D1829">
        <f ca="1">SUM(OFFSET(IS_Data!D1829,0,(-2018+'Summary P&amp;L'!$D$6)*12+'Summary P&amp;L'!$D$1-1):OFFSET(IS_Data!D1829,0,(-2018+'Summary P&amp;L'!$D$6)*12+'Summary P&amp;L'!$D$2-1))</f>
        <v>0</v>
      </c>
      <c r="E1829">
        <f ca="1">SUM(OFFSET(IS_Data!D1829,0,(-2018+'Summary P&amp;L'!$D$6-1)*12+'Summary P&amp;L'!$D$1-1):OFFSET(IS_Data!D1829,0,(-2018+'Summary P&amp;L'!$D$6-1)*12+'Summary P&amp;L'!$D$2-1))</f>
        <v>0</v>
      </c>
      <c r="F1829" s="91" t="str">
        <f>IFERROR(IF(VLOOKUP(IS_Data!B1829,'Summary P&amp;L'!$Q$9:$S$15,3,FALSE)="Yes",IS_Data!B1829,"No"),"No")</f>
        <v>No</v>
      </c>
    </row>
    <row r="1830" spans="1:6" x14ac:dyDescent="0.5">
      <c r="A1830">
        <f>+IS_Data!C1830</f>
        <v>0</v>
      </c>
      <c r="B1830" s="91" t="str">
        <f>IF(F1830="No","",IF('Summary P&amp;L'!$F$4="Libs Rollup","Libs Rollup",F1830))</f>
        <v/>
      </c>
      <c r="C1830">
        <f>+IS_Data!A1830</f>
        <v>0</v>
      </c>
      <c r="D1830">
        <f ca="1">SUM(OFFSET(IS_Data!D1830,0,(-2018+'Summary P&amp;L'!$D$6)*12+'Summary P&amp;L'!$D$1-1):OFFSET(IS_Data!D1830,0,(-2018+'Summary P&amp;L'!$D$6)*12+'Summary P&amp;L'!$D$2-1))</f>
        <v>0</v>
      </c>
      <c r="E1830">
        <f ca="1">SUM(OFFSET(IS_Data!D1830,0,(-2018+'Summary P&amp;L'!$D$6-1)*12+'Summary P&amp;L'!$D$1-1):OFFSET(IS_Data!D1830,0,(-2018+'Summary P&amp;L'!$D$6-1)*12+'Summary P&amp;L'!$D$2-1))</f>
        <v>0</v>
      </c>
      <c r="F1830" s="91" t="str">
        <f>IFERROR(IF(VLOOKUP(IS_Data!B1830,'Summary P&amp;L'!$Q$9:$S$15,3,FALSE)="Yes",IS_Data!B1830,"No"),"No")</f>
        <v>No</v>
      </c>
    </row>
    <row r="1831" spans="1:6" x14ac:dyDescent="0.5">
      <c r="A1831">
        <f>+IS_Data!C1831</f>
        <v>0</v>
      </c>
      <c r="B1831" s="91" t="str">
        <f>IF(F1831="No","",IF('Summary P&amp;L'!$F$4="Libs Rollup","Libs Rollup",F1831))</f>
        <v/>
      </c>
      <c r="C1831">
        <f>+IS_Data!A1831</f>
        <v>0</v>
      </c>
      <c r="D1831">
        <f ca="1">SUM(OFFSET(IS_Data!D1831,0,(-2018+'Summary P&amp;L'!$D$6)*12+'Summary P&amp;L'!$D$1-1):OFFSET(IS_Data!D1831,0,(-2018+'Summary P&amp;L'!$D$6)*12+'Summary P&amp;L'!$D$2-1))</f>
        <v>0</v>
      </c>
      <c r="E1831">
        <f ca="1">SUM(OFFSET(IS_Data!D1831,0,(-2018+'Summary P&amp;L'!$D$6-1)*12+'Summary P&amp;L'!$D$1-1):OFFSET(IS_Data!D1831,0,(-2018+'Summary P&amp;L'!$D$6-1)*12+'Summary P&amp;L'!$D$2-1))</f>
        <v>0</v>
      </c>
      <c r="F1831" s="91" t="str">
        <f>IFERROR(IF(VLOOKUP(IS_Data!B1831,'Summary P&amp;L'!$Q$9:$S$15,3,FALSE)="Yes",IS_Data!B1831,"No"),"No")</f>
        <v>No</v>
      </c>
    </row>
    <row r="1832" spans="1:6" x14ac:dyDescent="0.5">
      <c r="A1832">
        <f>+IS_Data!C1832</f>
        <v>0</v>
      </c>
      <c r="B1832" s="91" t="str">
        <f>IF(F1832="No","",IF('Summary P&amp;L'!$F$4="Libs Rollup","Libs Rollup",F1832))</f>
        <v/>
      </c>
      <c r="C1832">
        <f>+IS_Data!A1832</f>
        <v>0</v>
      </c>
      <c r="D1832">
        <f ca="1">SUM(OFFSET(IS_Data!D1832,0,(-2018+'Summary P&amp;L'!$D$6)*12+'Summary P&amp;L'!$D$1-1):OFFSET(IS_Data!D1832,0,(-2018+'Summary P&amp;L'!$D$6)*12+'Summary P&amp;L'!$D$2-1))</f>
        <v>0</v>
      </c>
      <c r="E1832">
        <f ca="1">SUM(OFFSET(IS_Data!D1832,0,(-2018+'Summary P&amp;L'!$D$6-1)*12+'Summary P&amp;L'!$D$1-1):OFFSET(IS_Data!D1832,0,(-2018+'Summary P&amp;L'!$D$6-1)*12+'Summary P&amp;L'!$D$2-1))</f>
        <v>0</v>
      </c>
      <c r="F1832" s="91" t="str">
        <f>IFERROR(IF(VLOOKUP(IS_Data!B1832,'Summary P&amp;L'!$Q$9:$S$15,3,FALSE)="Yes",IS_Data!B1832,"No"),"No")</f>
        <v>No</v>
      </c>
    </row>
    <row r="1833" spans="1:6" x14ac:dyDescent="0.5">
      <c r="A1833">
        <f>+IS_Data!C1833</f>
        <v>0</v>
      </c>
      <c r="B1833" s="91" t="str">
        <f>IF(F1833="No","",IF('Summary P&amp;L'!$F$4="Libs Rollup","Libs Rollup",F1833))</f>
        <v/>
      </c>
      <c r="C1833">
        <f>+IS_Data!A1833</f>
        <v>0</v>
      </c>
      <c r="D1833">
        <f ca="1">SUM(OFFSET(IS_Data!D1833,0,(-2018+'Summary P&amp;L'!$D$6)*12+'Summary P&amp;L'!$D$1-1):OFFSET(IS_Data!D1833,0,(-2018+'Summary P&amp;L'!$D$6)*12+'Summary P&amp;L'!$D$2-1))</f>
        <v>0</v>
      </c>
      <c r="E1833">
        <f ca="1">SUM(OFFSET(IS_Data!D1833,0,(-2018+'Summary P&amp;L'!$D$6-1)*12+'Summary P&amp;L'!$D$1-1):OFFSET(IS_Data!D1833,0,(-2018+'Summary P&amp;L'!$D$6-1)*12+'Summary P&amp;L'!$D$2-1))</f>
        <v>0</v>
      </c>
      <c r="F1833" s="91" t="str">
        <f>IFERROR(IF(VLOOKUP(IS_Data!B1833,'Summary P&amp;L'!$Q$9:$S$15,3,FALSE)="Yes",IS_Data!B1833,"No"),"No")</f>
        <v>No</v>
      </c>
    </row>
    <row r="1834" spans="1:6" x14ac:dyDescent="0.5">
      <c r="A1834">
        <f>+IS_Data!C1834</f>
        <v>0</v>
      </c>
      <c r="B1834" s="91" t="str">
        <f>IF(F1834="No","",IF('Summary P&amp;L'!$F$4="Libs Rollup","Libs Rollup",F1834))</f>
        <v/>
      </c>
      <c r="C1834">
        <f>+IS_Data!A1834</f>
        <v>0</v>
      </c>
      <c r="D1834">
        <f ca="1">SUM(OFFSET(IS_Data!D1834,0,(-2018+'Summary P&amp;L'!$D$6)*12+'Summary P&amp;L'!$D$1-1):OFFSET(IS_Data!D1834,0,(-2018+'Summary P&amp;L'!$D$6)*12+'Summary P&amp;L'!$D$2-1))</f>
        <v>0</v>
      </c>
      <c r="E1834">
        <f ca="1">SUM(OFFSET(IS_Data!D1834,0,(-2018+'Summary P&amp;L'!$D$6-1)*12+'Summary P&amp;L'!$D$1-1):OFFSET(IS_Data!D1834,0,(-2018+'Summary P&amp;L'!$D$6-1)*12+'Summary P&amp;L'!$D$2-1))</f>
        <v>0</v>
      </c>
      <c r="F1834" s="91" t="str">
        <f>IFERROR(IF(VLOOKUP(IS_Data!B1834,'Summary P&amp;L'!$Q$9:$S$15,3,FALSE)="Yes",IS_Data!B1834,"No"),"No")</f>
        <v>No</v>
      </c>
    </row>
    <row r="1835" spans="1:6" x14ac:dyDescent="0.5">
      <c r="A1835">
        <f>+IS_Data!C1835</f>
        <v>0</v>
      </c>
      <c r="B1835" s="91" t="str">
        <f>IF(F1835="No","",IF('Summary P&amp;L'!$F$4="Libs Rollup","Libs Rollup",F1835))</f>
        <v/>
      </c>
      <c r="C1835">
        <f>+IS_Data!A1835</f>
        <v>0</v>
      </c>
      <c r="D1835">
        <f ca="1">SUM(OFFSET(IS_Data!D1835,0,(-2018+'Summary P&amp;L'!$D$6)*12+'Summary P&amp;L'!$D$1-1):OFFSET(IS_Data!D1835,0,(-2018+'Summary P&amp;L'!$D$6)*12+'Summary P&amp;L'!$D$2-1))</f>
        <v>0</v>
      </c>
      <c r="E1835">
        <f ca="1">SUM(OFFSET(IS_Data!D1835,0,(-2018+'Summary P&amp;L'!$D$6-1)*12+'Summary P&amp;L'!$D$1-1):OFFSET(IS_Data!D1835,0,(-2018+'Summary P&amp;L'!$D$6-1)*12+'Summary P&amp;L'!$D$2-1))</f>
        <v>0</v>
      </c>
      <c r="F1835" s="91" t="str">
        <f>IFERROR(IF(VLOOKUP(IS_Data!B1835,'Summary P&amp;L'!$Q$9:$S$15,3,FALSE)="Yes",IS_Data!B1835,"No"),"No")</f>
        <v>No</v>
      </c>
    </row>
    <row r="1836" spans="1:6" x14ac:dyDescent="0.5">
      <c r="A1836">
        <f>+IS_Data!C1836</f>
        <v>0</v>
      </c>
      <c r="B1836" s="91" t="str">
        <f>IF(F1836="No","",IF('Summary P&amp;L'!$F$4="Libs Rollup","Libs Rollup",F1836))</f>
        <v/>
      </c>
      <c r="C1836">
        <f>+IS_Data!A1836</f>
        <v>0</v>
      </c>
      <c r="D1836">
        <f ca="1">SUM(OFFSET(IS_Data!D1836,0,(-2018+'Summary P&amp;L'!$D$6)*12+'Summary P&amp;L'!$D$1-1):OFFSET(IS_Data!D1836,0,(-2018+'Summary P&amp;L'!$D$6)*12+'Summary P&amp;L'!$D$2-1))</f>
        <v>0</v>
      </c>
      <c r="E1836">
        <f ca="1">SUM(OFFSET(IS_Data!D1836,0,(-2018+'Summary P&amp;L'!$D$6-1)*12+'Summary P&amp;L'!$D$1-1):OFFSET(IS_Data!D1836,0,(-2018+'Summary P&amp;L'!$D$6-1)*12+'Summary P&amp;L'!$D$2-1))</f>
        <v>0</v>
      </c>
      <c r="F1836" s="91" t="str">
        <f>IFERROR(IF(VLOOKUP(IS_Data!B1836,'Summary P&amp;L'!$Q$9:$S$15,3,FALSE)="Yes",IS_Data!B1836,"No"),"No")</f>
        <v>No</v>
      </c>
    </row>
    <row r="1837" spans="1:6" x14ac:dyDescent="0.5">
      <c r="A1837">
        <f>+IS_Data!C1837</f>
        <v>0</v>
      </c>
      <c r="B1837" s="91" t="str">
        <f>IF(F1837="No","",IF('Summary P&amp;L'!$F$4="Libs Rollup","Libs Rollup",F1837))</f>
        <v/>
      </c>
      <c r="C1837">
        <f>+IS_Data!A1837</f>
        <v>0</v>
      </c>
      <c r="D1837">
        <f ca="1">SUM(OFFSET(IS_Data!D1837,0,(-2018+'Summary P&amp;L'!$D$6)*12+'Summary P&amp;L'!$D$1-1):OFFSET(IS_Data!D1837,0,(-2018+'Summary P&amp;L'!$D$6)*12+'Summary P&amp;L'!$D$2-1))</f>
        <v>0</v>
      </c>
      <c r="E1837">
        <f ca="1">SUM(OFFSET(IS_Data!D1837,0,(-2018+'Summary P&amp;L'!$D$6-1)*12+'Summary P&amp;L'!$D$1-1):OFFSET(IS_Data!D1837,0,(-2018+'Summary P&amp;L'!$D$6-1)*12+'Summary P&amp;L'!$D$2-1))</f>
        <v>0</v>
      </c>
      <c r="F1837" s="91" t="str">
        <f>IFERROR(IF(VLOOKUP(IS_Data!B1837,'Summary P&amp;L'!$Q$9:$S$15,3,FALSE)="Yes",IS_Data!B1837,"No"),"No")</f>
        <v>No</v>
      </c>
    </row>
    <row r="1838" spans="1:6" x14ac:dyDescent="0.5">
      <c r="A1838">
        <f>+IS_Data!C1838</f>
        <v>0</v>
      </c>
      <c r="B1838" s="91" t="str">
        <f>IF(F1838="No","",IF('Summary P&amp;L'!$F$4="Libs Rollup","Libs Rollup",F1838))</f>
        <v/>
      </c>
      <c r="C1838">
        <f>+IS_Data!A1838</f>
        <v>0</v>
      </c>
      <c r="D1838">
        <f ca="1">SUM(OFFSET(IS_Data!D1838,0,(-2018+'Summary P&amp;L'!$D$6)*12+'Summary P&amp;L'!$D$1-1):OFFSET(IS_Data!D1838,0,(-2018+'Summary P&amp;L'!$D$6)*12+'Summary P&amp;L'!$D$2-1))</f>
        <v>0</v>
      </c>
      <c r="E1838">
        <f ca="1">SUM(OFFSET(IS_Data!D1838,0,(-2018+'Summary P&amp;L'!$D$6-1)*12+'Summary P&amp;L'!$D$1-1):OFFSET(IS_Data!D1838,0,(-2018+'Summary P&amp;L'!$D$6-1)*12+'Summary P&amp;L'!$D$2-1))</f>
        <v>0</v>
      </c>
      <c r="F1838" s="91" t="str">
        <f>IFERROR(IF(VLOOKUP(IS_Data!B1838,'Summary P&amp;L'!$Q$9:$S$15,3,FALSE)="Yes",IS_Data!B1838,"No"),"No")</f>
        <v>No</v>
      </c>
    </row>
    <row r="1839" spans="1:6" x14ac:dyDescent="0.5">
      <c r="A1839">
        <f>+IS_Data!C1839</f>
        <v>0</v>
      </c>
      <c r="B1839" s="91" t="str">
        <f>IF(F1839="No","",IF('Summary P&amp;L'!$F$4="Libs Rollup","Libs Rollup",F1839))</f>
        <v/>
      </c>
      <c r="C1839">
        <f>+IS_Data!A1839</f>
        <v>0</v>
      </c>
      <c r="D1839">
        <f ca="1">SUM(OFFSET(IS_Data!D1839,0,(-2018+'Summary P&amp;L'!$D$6)*12+'Summary P&amp;L'!$D$1-1):OFFSET(IS_Data!D1839,0,(-2018+'Summary P&amp;L'!$D$6)*12+'Summary P&amp;L'!$D$2-1))</f>
        <v>0</v>
      </c>
      <c r="E1839">
        <f ca="1">SUM(OFFSET(IS_Data!D1839,0,(-2018+'Summary P&amp;L'!$D$6-1)*12+'Summary P&amp;L'!$D$1-1):OFFSET(IS_Data!D1839,0,(-2018+'Summary P&amp;L'!$D$6-1)*12+'Summary P&amp;L'!$D$2-1))</f>
        <v>0</v>
      </c>
      <c r="F1839" s="91" t="str">
        <f>IFERROR(IF(VLOOKUP(IS_Data!B1839,'Summary P&amp;L'!$Q$9:$S$15,3,FALSE)="Yes",IS_Data!B1839,"No"),"No")</f>
        <v>No</v>
      </c>
    </row>
    <row r="1840" spans="1:6" x14ac:dyDescent="0.5">
      <c r="A1840">
        <f>+IS_Data!C1840</f>
        <v>0</v>
      </c>
      <c r="B1840" s="91" t="str">
        <f>IF(F1840="No","",IF('Summary P&amp;L'!$F$4="Libs Rollup","Libs Rollup",F1840))</f>
        <v/>
      </c>
      <c r="C1840">
        <f>+IS_Data!A1840</f>
        <v>0</v>
      </c>
      <c r="D1840">
        <f ca="1">SUM(OFFSET(IS_Data!D1840,0,(-2018+'Summary P&amp;L'!$D$6)*12+'Summary P&amp;L'!$D$1-1):OFFSET(IS_Data!D1840,0,(-2018+'Summary P&amp;L'!$D$6)*12+'Summary P&amp;L'!$D$2-1))</f>
        <v>0</v>
      </c>
      <c r="E1840">
        <f ca="1">SUM(OFFSET(IS_Data!D1840,0,(-2018+'Summary P&amp;L'!$D$6-1)*12+'Summary P&amp;L'!$D$1-1):OFFSET(IS_Data!D1840,0,(-2018+'Summary P&amp;L'!$D$6-1)*12+'Summary P&amp;L'!$D$2-1))</f>
        <v>0</v>
      </c>
      <c r="F1840" s="91" t="str">
        <f>IFERROR(IF(VLOOKUP(IS_Data!B1840,'Summary P&amp;L'!$Q$9:$S$15,3,FALSE)="Yes",IS_Data!B1840,"No"),"No")</f>
        <v>No</v>
      </c>
    </row>
    <row r="1841" spans="1:6" x14ac:dyDescent="0.5">
      <c r="A1841">
        <f>+IS_Data!C1841</f>
        <v>0</v>
      </c>
      <c r="B1841" s="91" t="str">
        <f>IF(F1841="No","",IF('Summary P&amp;L'!$F$4="Libs Rollup","Libs Rollup",F1841))</f>
        <v/>
      </c>
      <c r="C1841">
        <f>+IS_Data!A1841</f>
        <v>0</v>
      </c>
      <c r="D1841">
        <f ca="1">SUM(OFFSET(IS_Data!D1841,0,(-2018+'Summary P&amp;L'!$D$6)*12+'Summary P&amp;L'!$D$1-1):OFFSET(IS_Data!D1841,0,(-2018+'Summary P&amp;L'!$D$6)*12+'Summary P&amp;L'!$D$2-1))</f>
        <v>0</v>
      </c>
      <c r="E1841">
        <f ca="1">SUM(OFFSET(IS_Data!D1841,0,(-2018+'Summary P&amp;L'!$D$6-1)*12+'Summary P&amp;L'!$D$1-1):OFFSET(IS_Data!D1841,0,(-2018+'Summary P&amp;L'!$D$6-1)*12+'Summary P&amp;L'!$D$2-1))</f>
        <v>0</v>
      </c>
      <c r="F1841" s="91" t="str">
        <f>IFERROR(IF(VLOOKUP(IS_Data!B1841,'Summary P&amp;L'!$Q$9:$S$15,3,FALSE)="Yes",IS_Data!B1841,"No"),"No")</f>
        <v>No</v>
      </c>
    </row>
    <row r="1842" spans="1:6" x14ac:dyDescent="0.5">
      <c r="A1842">
        <f>+IS_Data!C1842</f>
        <v>0</v>
      </c>
      <c r="B1842" s="91" t="str">
        <f>IF(F1842="No","",IF('Summary P&amp;L'!$F$4="Libs Rollup","Libs Rollup",F1842))</f>
        <v/>
      </c>
      <c r="C1842">
        <f>+IS_Data!A1842</f>
        <v>0</v>
      </c>
      <c r="D1842">
        <f ca="1">SUM(OFFSET(IS_Data!D1842,0,(-2018+'Summary P&amp;L'!$D$6)*12+'Summary P&amp;L'!$D$1-1):OFFSET(IS_Data!D1842,0,(-2018+'Summary P&amp;L'!$D$6)*12+'Summary P&amp;L'!$D$2-1))</f>
        <v>0</v>
      </c>
      <c r="E1842">
        <f ca="1">SUM(OFFSET(IS_Data!D1842,0,(-2018+'Summary P&amp;L'!$D$6-1)*12+'Summary P&amp;L'!$D$1-1):OFFSET(IS_Data!D1842,0,(-2018+'Summary P&amp;L'!$D$6-1)*12+'Summary P&amp;L'!$D$2-1))</f>
        <v>0</v>
      </c>
      <c r="F1842" s="91" t="str">
        <f>IFERROR(IF(VLOOKUP(IS_Data!B1842,'Summary P&amp;L'!$Q$9:$S$15,3,FALSE)="Yes",IS_Data!B1842,"No"),"No")</f>
        <v>No</v>
      </c>
    </row>
    <row r="1843" spans="1:6" x14ac:dyDescent="0.5">
      <c r="A1843">
        <f>+IS_Data!C1843</f>
        <v>0</v>
      </c>
      <c r="B1843" s="91" t="str">
        <f>IF(F1843="No","",IF('Summary P&amp;L'!$F$4="Libs Rollup","Libs Rollup",F1843))</f>
        <v/>
      </c>
      <c r="C1843">
        <f>+IS_Data!A1843</f>
        <v>0</v>
      </c>
      <c r="D1843">
        <f ca="1">SUM(OFFSET(IS_Data!D1843,0,(-2018+'Summary P&amp;L'!$D$6)*12+'Summary P&amp;L'!$D$1-1):OFFSET(IS_Data!D1843,0,(-2018+'Summary P&amp;L'!$D$6)*12+'Summary P&amp;L'!$D$2-1))</f>
        <v>0</v>
      </c>
      <c r="E1843">
        <f ca="1">SUM(OFFSET(IS_Data!D1843,0,(-2018+'Summary P&amp;L'!$D$6-1)*12+'Summary P&amp;L'!$D$1-1):OFFSET(IS_Data!D1843,0,(-2018+'Summary P&amp;L'!$D$6-1)*12+'Summary P&amp;L'!$D$2-1))</f>
        <v>0</v>
      </c>
      <c r="F1843" s="91" t="str">
        <f>IFERROR(IF(VLOOKUP(IS_Data!B1843,'Summary P&amp;L'!$Q$9:$S$15,3,FALSE)="Yes",IS_Data!B1843,"No"),"No")</f>
        <v>No</v>
      </c>
    </row>
    <row r="1844" spans="1:6" x14ac:dyDescent="0.5">
      <c r="A1844">
        <f>+IS_Data!C1844</f>
        <v>0</v>
      </c>
      <c r="B1844" s="91" t="str">
        <f>IF(F1844="No","",IF('Summary P&amp;L'!$F$4="Libs Rollup","Libs Rollup",F1844))</f>
        <v/>
      </c>
      <c r="C1844">
        <f>+IS_Data!A1844</f>
        <v>0</v>
      </c>
      <c r="D1844">
        <f ca="1">SUM(OFFSET(IS_Data!D1844,0,(-2018+'Summary P&amp;L'!$D$6)*12+'Summary P&amp;L'!$D$1-1):OFFSET(IS_Data!D1844,0,(-2018+'Summary P&amp;L'!$D$6)*12+'Summary P&amp;L'!$D$2-1))</f>
        <v>0</v>
      </c>
      <c r="E1844">
        <f ca="1">SUM(OFFSET(IS_Data!D1844,0,(-2018+'Summary P&amp;L'!$D$6-1)*12+'Summary P&amp;L'!$D$1-1):OFFSET(IS_Data!D1844,0,(-2018+'Summary P&amp;L'!$D$6-1)*12+'Summary P&amp;L'!$D$2-1))</f>
        <v>0</v>
      </c>
      <c r="F1844" s="91" t="str">
        <f>IFERROR(IF(VLOOKUP(IS_Data!B1844,'Summary P&amp;L'!$Q$9:$S$15,3,FALSE)="Yes",IS_Data!B1844,"No"),"No")</f>
        <v>No</v>
      </c>
    </row>
    <row r="1845" spans="1:6" x14ac:dyDescent="0.5">
      <c r="A1845">
        <f>+IS_Data!C1845</f>
        <v>0</v>
      </c>
      <c r="B1845" s="91" t="str">
        <f>IF(F1845="No","",IF('Summary P&amp;L'!$F$4="Libs Rollup","Libs Rollup",F1845))</f>
        <v/>
      </c>
      <c r="C1845">
        <f>+IS_Data!A1845</f>
        <v>0</v>
      </c>
      <c r="D1845">
        <f ca="1">SUM(OFFSET(IS_Data!D1845,0,(-2018+'Summary P&amp;L'!$D$6)*12+'Summary P&amp;L'!$D$1-1):OFFSET(IS_Data!D1845,0,(-2018+'Summary P&amp;L'!$D$6)*12+'Summary P&amp;L'!$D$2-1))</f>
        <v>0</v>
      </c>
      <c r="E1845">
        <f ca="1">SUM(OFFSET(IS_Data!D1845,0,(-2018+'Summary P&amp;L'!$D$6-1)*12+'Summary P&amp;L'!$D$1-1):OFFSET(IS_Data!D1845,0,(-2018+'Summary P&amp;L'!$D$6-1)*12+'Summary P&amp;L'!$D$2-1))</f>
        <v>0</v>
      </c>
      <c r="F1845" s="91" t="str">
        <f>IFERROR(IF(VLOOKUP(IS_Data!B1845,'Summary P&amp;L'!$Q$9:$S$15,3,FALSE)="Yes",IS_Data!B1845,"No"),"No")</f>
        <v>No</v>
      </c>
    </row>
    <row r="1846" spans="1:6" x14ac:dyDescent="0.5">
      <c r="A1846">
        <f>+IS_Data!C1846</f>
        <v>0</v>
      </c>
      <c r="B1846" s="91" t="str">
        <f>IF(F1846="No","",IF('Summary P&amp;L'!$F$4="Libs Rollup","Libs Rollup",F1846))</f>
        <v/>
      </c>
      <c r="C1846">
        <f>+IS_Data!A1846</f>
        <v>0</v>
      </c>
      <c r="D1846">
        <f ca="1">SUM(OFFSET(IS_Data!D1846,0,(-2018+'Summary P&amp;L'!$D$6)*12+'Summary P&amp;L'!$D$1-1):OFFSET(IS_Data!D1846,0,(-2018+'Summary P&amp;L'!$D$6)*12+'Summary P&amp;L'!$D$2-1))</f>
        <v>0</v>
      </c>
      <c r="E1846">
        <f ca="1">SUM(OFFSET(IS_Data!D1846,0,(-2018+'Summary P&amp;L'!$D$6-1)*12+'Summary P&amp;L'!$D$1-1):OFFSET(IS_Data!D1846,0,(-2018+'Summary P&amp;L'!$D$6-1)*12+'Summary P&amp;L'!$D$2-1))</f>
        <v>0</v>
      </c>
      <c r="F1846" s="91" t="str">
        <f>IFERROR(IF(VLOOKUP(IS_Data!B1846,'Summary P&amp;L'!$Q$9:$S$15,3,FALSE)="Yes",IS_Data!B1846,"No"),"No")</f>
        <v>No</v>
      </c>
    </row>
    <row r="1847" spans="1:6" x14ac:dyDescent="0.5">
      <c r="A1847">
        <f>+IS_Data!C1847</f>
        <v>0</v>
      </c>
      <c r="B1847" s="91" t="str">
        <f>IF(F1847="No","",IF('Summary P&amp;L'!$F$4="Libs Rollup","Libs Rollup",F1847))</f>
        <v/>
      </c>
      <c r="C1847">
        <f>+IS_Data!A1847</f>
        <v>0</v>
      </c>
      <c r="D1847">
        <f ca="1">SUM(OFFSET(IS_Data!D1847,0,(-2018+'Summary P&amp;L'!$D$6)*12+'Summary P&amp;L'!$D$1-1):OFFSET(IS_Data!D1847,0,(-2018+'Summary P&amp;L'!$D$6)*12+'Summary P&amp;L'!$D$2-1))</f>
        <v>0</v>
      </c>
      <c r="E1847">
        <f ca="1">SUM(OFFSET(IS_Data!D1847,0,(-2018+'Summary P&amp;L'!$D$6-1)*12+'Summary P&amp;L'!$D$1-1):OFFSET(IS_Data!D1847,0,(-2018+'Summary P&amp;L'!$D$6-1)*12+'Summary P&amp;L'!$D$2-1))</f>
        <v>0</v>
      </c>
      <c r="F1847" s="91" t="str">
        <f>IFERROR(IF(VLOOKUP(IS_Data!B1847,'Summary P&amp;L'!$Q$9:$S$15,3,FALSE)="Yes",IS_Data!B1847,"No"),"No")</f>
        <v>No</v>
      </c>
    </row>
    <row r="1848" spans="1:6" x14ac:dyDescent="0.5">
      <c r="A1848">
        <f>+IS_Data!C1848</f>
        <v>0</v>
      </c>
      <c r="B1848" s="91" t="str">
        <f>IF(F1848="No","",IF('Summary P&amp;L'!$F$4="Libs Rollup","Libs Rollup",F1848))</f>
        <v/>
      </c>
      <c r="C1848">
        <f>+IS_Data!A1848</f>
        <v>0</v>
      </c>
      <c r="D1848">
        <f ca="1">SUM(OFFSET(IS_Data!D1848,0,(-2018+'Summary P&amp;L'!$D$6)*12+'Summary P&amp;L'!$D$1-1):OFFSET(IS_Data!D1848,0,(-2018+'Summary P&amp;L'!$D$6)*12+'Summary P&amp;L'!$D$2-1))</f>
        <v>0</v>
      </c>
      <c r="E1848">
        <f ca="1">SUM(OFFSET(IS_Data!D1848,0,(-2018+'Summary P&amp;L'!$D$6-1)*12+'Summary P&amp;L'!$D$1-1):OFFSET(IS_Data!D1848,0,(-2018+'Summary P&amp;L'!$D$6-1)*12+'Summary P&amp;L'!$D$2-1))</f>
        <v>0</v>
      </c>
      <c r="F1848" s="91" t="str">
        <f>IFERROR(IF(VLOOKUP(IS_Data!B1848,'Summary P&amp;L'!$Q$9:$S$15,3,FALSE)="Yes",IS_Data!B1848,"No"),"No")</f>
        <v>No</v>
      </c>
    </row>
    <row r="1849" spans="1:6" x14ac:dyDescent="0.5">
      <c r="A1849">
        <f>+IS_Data!C1849</f>
        <v>0</v>
      </c>
      <c r="B1849" s="91" t="str">
        <f>IF(F1849="No","",IF('Summary P&amp;L'!$F$4="Libs Rollup","Libs Rollup",F1849))</f>
        <v/>
      </c>
      <c r="C1849">
        <f>+IS_Data!A1849</f>
        <v>0</v>
      </c>
      <c r="D1849">
        <f ca="1">SUM(OFFSET(IS_Data!D1849,0,(-2018+'Summary P&amp;L'!$D$6)*12+'Summary P&amp;L'!$D$1-1):OFFSET(IS_Data!D1849,0,(-2018+'Summary P&amp;L'!$D$6)*12+'Summary P&amp;L'!$D$2-1))</f>
        <v>0</v>
      </c>
      <c r="E1849">
        <f ca="1">SUM(OFFSET(IS_Data!D1849,0,(-2018+'Summary P&amp;L'!$D$6-1)*12+'Summary P&amp;L'!$D$1-1):OFFSET(IS_Data!D1849,0,(-2018+'Summary P&amp;L'!$D$6-1)*12+'Summary P&amp;L'!$D$2-1))</f>
        <v>0</v>
      </c>
      <c r="F1849" s="91" t="str">
        <f>IFERROR(IF(VLOOKUP(IS_Data!B1849,'Summary P&amp;L'!$Q$9:$S$15,3,FALSE)="Yes",IS_Data!B1849,"No"),"No")</f>
        <v>No</v>
      </c>
    </row>
    <row r="1850" spans="1:6" x14ac:dyDescent="0.5">
      <c r="A1850">
        <f>+IS_Data!C1850</f>
        <v>0</v>
      </c>
      <c r="B1850" s="91" t="str">
        <f>IF(F1850="No","",IF('Summary P&amp;L'!$F$4="Libs Rollup","Libs Rollup",F1850))</f>
        <v/>
      </c>
      <c r="C1850">
        <f>+IS_Data!A1850</f>
        <v>0</v>
      </c>
      <c r="D1850">
        <f ca="1">SUM(OFFSET(IS_Data!D1850,0,(-2018+'Summary P&amp;L'!$D$6)*12+'Summary P&amp;L'!$D$1-1):OFFSET(IS_Data!D1850,0,(-2018+'Summary P&amp;L'!$D$6)*12+'Summary P&amp;L'!$D$2-1))</f>
        <v>0</v>
      </c>
      <c r="E1850">
        <f ca="1">SUM(OFFSET(IS_Data!D1850,0,(-2018+'Summary P&amp;L'!$D$6-1)*12+'Summary P&amp;L'!$D$1-1):OFFSET(IS_Data!D1850,0,(-2018+'Summary P&amp;L'!$D$6-1)*12+'Summary P&amp;L'!$D$2-1))</f>
        <v>0</v>
      </c>
      <c r="F1850" s="91" t="str">
        <f>IFERROR(IF(VLOOKUP(IS_Data!B1850,'Summary P&amp;L'!$Q$9:$S$15,3,FALSE)="Yes",IS_Data!B1850,"No"),"No")</f>
        <v>No</v>
      </c>
    </row>
    <row r="1851" spans="1:6" x14ac:dyDescent="0.5">
      <c r="A1851">
        <f>+IS_Data!C1851</f>
        <v>0</v>
      </c>
      <c r="B1851" s="91" t="str">
        <f>IF(F1851="No","",IF('Summary P&amp;L'!$F$4="Libs Rollup","Libs Rollup",F1851))</f>
        <v/>
      </c>
      <c r="C1851">
        <f>+IS_Data!A1851</f>
        <v>0</v>
      </c>
      <c r="D1851">
        <f ca="1">SUM(OFFSET(IS_Data!D1851,0,(-2018+'Summary P&amp;L'!$D$6)*12+'Summary P&amp;L'!$D$1-1):OFFSET(IS_Data!D1851,0,(-2018+'Summary P&amp;L'!$D$6)*12+'Summary P&amp;L'!$D$2-1))</f>
        <v>0</v>
      </c>
      <c r="E1851">
        <f ca="1">SUM(OFFSET(IS_Data!D1851,0,(-2018+'Summary P&amp;L'!$D$6-1)*12+'Summary P&amp;L'!$D$1-1):OFFSET(IS_Data!D1851,0,(-2018+'Summary P&amp;L'!$D$6-1)*12+'Summary P&amp;L'!$D$2-1))</f>
        <v>0</v>
      </c>
      <c r="F1851" s="91" t="str">
        <f>IFERROR(IF(VLOOKUP(IS_Data!B1851,'Summary P&amp;L'!$Q$9:$S$15,3,FALSE)="Yes",IS_Data!B1851,"No"),"No")</f>
        <v>No</v>
      </c>
    </row>
    <row r="1852" spans="1:6" x14ac:dyDescent="0.5">
      <c r="A1852">
        <f>+IS_Data!C1852</f>
        <v>0</v>
      </c>
      <c r="B1852" s="91" t="str">
        <f>IF(F1852="No","",IF('Summary P&amp;L'!$F$4="Libs Rollup","Libs Rollup",F1852))</f>
        <v/>
      </c>
      <c r="C1852">
        <f>+IS_Data!A1852</f>
        <v>0</v>
      </c>
      <c r="D1852">
        <f ca="1">SUM(OFFSET(IS_Data!D1852,0,(-2018+'Summary P&amp;L'!$D$6)*12+'Summary P&amp;L'!$D$1-1):OFFSET(IS_Data!D1852,0,(-2018+'Summary P&amp;L'!$D$6)*12+'Summary P&amp;L'!$D$2-1))</f>
        <v>0</v>
      </c>
      <c r="E1852">
        <f ca="1">SUM(OFFSET(IS_Data!D1852,0,(-2018+'Summary P&amp;L'!$D$6-1)*12+'Summary P&amp;L'!$D$1-1):OFFSET(IS_Data!D1852,0,(-2018+'Summary P&amp;L'!$D$6-1)*12+'Summary P&amp;L'!$D$2-1))</f>
        <v>0</v>
      </c>
      <c r="F1852" s="91" t="str">
        <f>IFERROR(IF(VLOOKUP(IS_Data!B1852,'Summary P&amp;L'!$Q$9:$S$15,3,FALSE)="Yes",IS_Data!B1852,"No"),"No")</f>
        <v>No</v>
      </c>
    </row>
    <row r="1853" spans="1:6" x14ac:dyDescent="0.5">
      <c r="A1853">
        <f>+IS_Data!C1853</f>
        <v>0</v>
      </c>
      <c r="B1853" s="91" t="str">
        <f>IF(F1853="No","",IF('Summary P&amp;L'!$F$4="Libs Rollup","Libs Rollup",F1853))</f>
        <v/>
      </c>
      <c r="C1853">
        <f>+IS_Data!A1853</f>
        <v>0</v>
      </c>
      <c r="D1853">
        <f ca="1">SUM(OFFSET(IS_Data!D1853,0,(-2018+'Summary P&amp;L'!$D$6)*12+'Summary P&amp;L'!$D$1-1):OFFSET(IS_Data!D1853,0,(-2018+'Summary P&amp;L'!$D$6)*12+'Summary P&amp;L'!$D$2-1))</f>
        <v>0</v>
      </c>
      <c r="E1853">
        <f ca="1">SUM(OFFSET(IS_Data!D1853,0,(-2018+'Summary P&amp;L'!$D$6-1)*12+'Summary P&amp;L'!$D$1-1):OFFSET(IS_Data!D1853,0,(-2018+'Summary P&amp;L'!$D$6-1)*12+'Summary P&amp;L'!$D$2-1))</f>
        <v>0</v>
      </c>
      <c r="F1853" s="91" t="str">
        <f>IFERROR(IF(VLOOKUP(IS_Data!B1853,'Summary P&amp;L'!$Q$9:$S$15,3,FALSE)="Yes",IS_Data!B1853,"No"),"No")</f>
        <v>No</v>
      </c>
    </row>
    <row r="1854" spans="1:6" x14ac:dyDescent="0.5">
      <c r="A1854">
        <f>+IS_Data!C1854</f>
        <v>0</v>
      </c>
      <c r="B1854" s="91" t="str">
        <f>IF(F1854="No","",IF('Summary P&amp;L'!$F$4="Libs Rollup","Libs Rollup",F1854))</f>
        <v/>
      </c>
      <c r="C1854">
        <f>+IS_Data!A1854</f>
        <v>0</v>
      </c>
      <c r="D1854">
        <f ca="1">SUM(OFFSET(IS_Data!D1854,0,(-2018+'Summary P&amp;L'!$D$6)*12+'Summary P&amp;L'!$D$1-1):OFFSET(IS_Data!D1854,0,(-2018+'Summary P&amp;L'!$D$6)*12+'Summary P&amp;L'!$D$2-1))</f>
        <v>0</v>
      </c>
      <c r="E1854">
        <f ca="1">SUM(OFFSET(IS_Data!D1854,0,(-2018+'Summary P&amp;L'!$D$6-1)*12+'Summary P&amp;L'!$D$1-1):OFFSET(IS_Data!D1854,0,(-2018+'Summary P&amp;L'!$D$6-1)*12+'Summary P&amp;L'!$D$2-1))</f>
        <v>0</v>
      </c>
      <c r="F1854" s="91" t="str">
        <f>IFERROR(IF(VLOOKUP(IS_Data!B1854,'Summary P&amp;L'!$Q$9:$S$15,3,FALSE)="Yes",IS_Data!B1854,"No"),"No")</f>
        <v>No</v>
      </c>
    </row>
    <row r="1855" spans="1:6" x14ac:dyDescent="0.5">
      <c r="A1855">
        <f>+IS_Data!C1855</f>
        <v>0</v>
      </c>
      <c r="B1855" s="91" t="str">
        <f>IF(F1855="No","",IF('Summary P&amp;L'!$F$4="Libs Rollup","Libs Rollup",F1855))</f>
        <v/>
      </c>
      <c r="C1855">
        <f>+IS_Data!A1855</f>
        <v>0</v>
      </c>
      <c r="D1855">
        <f ca="1">SUM(OFFSET(IS_Data!D1855,0,(-2018+'Summary P&amp;L'!$D$6)*12+'Summary P&amp;L'!$D$1-1):OFFSET(IS_Data!D1855,0,(-2018+'Summary P&amp;L'!$D$6)*12+'Summary P&amp;L'!$D$2-1))</f>
        <v>0</v>
      </c>
      <c r="E1855">
        <f ca="1">SUM(OFFSET(IS_Data!D1855,0,(-2018+'Summary P&amp;L'!$D$6-1)*12+'Summary P&amp;L'!$D$1-1):OFFSET(IS_Data!D1855,0,(-2018+'Summary P&amp;L'!$D$6-1)*12+'Summary P&amp;L'!$D$2-1))</f>
        <v>0</v>
      </c>
      <c r="F1855" s="91" t="str">
        <f>IFERROR(IF(VLOOKUP(IS_Data!B1855,'Summary P&amp;L'!$Q$9:$S$15,3,FALSE)="Yes",IS_Data!B1855,"No"),"No")</f>
        <v>No</v>
      </c>
    </row>
    <row r="1856" spans="1:6" x14ac:dyDescent="0.5">
      <c r="A1856">
        <f>+IS_Data!C1856</f>
        <v>0</v>
      </c>
      <c r="B1856" s="91" t="str">
        <f>IF(F1856="No","",IF('Summary P&amp;L'!$F$4="Libs Rollup","Libs Rollup",F1856))</f>
        <v/>
      </c>
      <c r="C1856">
        <f>+IS_Data!A1856</f>
        <v>0</v>
      </c>
      <c r="D1856">
        <f ca="1">SUM(OFFSET(IS_Data!D1856,0,(-2018+'Summary P&amp;L'!$D$6)*12+'Summary P&amp;L'!$D$1-1):OFFSET(IS_Data!D1856,0,(-2018+'Summary P&amp;L'!$D$6)*12+'Summary P&amp;L'!$D$2-1))</f>
        <v>0</v>
      </c>
      <c r="E1856">
        <f ca="1">SUM(OFFSET(IS_Data!D1856,0,(-2018+'Summary P&amp;L'!$D$6-1)*12+'Summary P&amp;L'!$D$1-1):OFFSET(IS_Data!D1856,0,(-2018+'Summary P&amp;L'!$D$6-1)*12+'Summary P&amp;L'!$D$2-1))</f>
        <v>0</v>
      </c>
      <c r="F1856" s="91" t="str">
        <f>IFERROR(IF(VLOOKUP(IS_Data!B1856,'Summary P&amp;L'!$Q$9:$S$15,3,FALSE)="Yes",IS_Data!B1856,"No"),"No")</f>
        <v>No</v>
      </c>
    </row>
    <row r="1857" spans="1:6" x14ac:dyDescent="0.5">
      <c r="A1857">
        <f>+IS_Data!C1857</f>
        <v>0</v>
      </c>
      <c r="B1857" s="91" t="str">
        <f>IF(F1857="No","",IF('Summary P&amp;L'!$F$4="Libs Rollup","Libs Rollup",F1857))</f>
        <v/>
      </c>
      <c r="C1857">
        <f>+IS_Data!A1857</f>
        <v>0</v>
      </c>
      <c r="D1857">
        <f ca="1">SUM(OFFSET(IS_Data!D1857,0,(-2018+'Summary P&amp;L'!$D$6)*12+'Summary P&amp;L'!$D$1-1):OFFSET(IS_Data!D1857,0,(-2018+'Summary P&amp;L'!$D$6)*12+'Summary P&amp;L'!$D$2-1))</f>
        <v>0</v>
      </c>
      <c r="E1857">
        <f ca="1">SUM(OFFSET(IS_Data!D1857,0,(-2018+'Summary P&amp;L'!$D$6-1)*12+'Summary P&amp;L'!$D$1-1):OFFSET(IS_Data!D1857,0,(-2018+'Summary P&amp;L'!$D$6-1)*12+'Summary P&amp;L'!$D$2-1))</f>
        <v>0</v>
      </c>
      <c r="F1857" s="91" t="str">
        <f>IFERROR(IF(VLOOKUP(IS_Data!B1857,'Summary P&amp;L'!$Q$9:$S$15,3,FALSE)="Yes",IS_Data!B1857,"No"),"No")</f>
        <v>No</v>
      </c>
    </row>
    <row r="1858" spans="1:6" x14ac:dyDescent="0.5">
      <c r="A1858">
        <f>+IS_Data!C1858</f>
        <v>0</v>
      </c>
      <c r="B1858" s="91" t="str">
        <f>IF(F1858="No","",IF('Summary P&amp;L'!$F$4="Libs Rollup","Libs Rollup",F1858))</f>
        <v/>
      </c>
      <c r="C1858">
        <f>+IS_Data!A1858</f>
        <v>0</v>
      </c>
      <c r="D1858">
        <f ca="1">SUM(OFFSET(IS_Data!D1858,0,(-2018+'Summary P&amp;L'!$D$6)*12+'Summary P&amp;L'!$D$1-1):OFFSET(IS_Data!D1858,0,(-2018+'Summary P&amp;L'!$D$6)*12+'Summary P&amp;L'!$D$2-1))</f>
        <v>0</v>
      </c>
      <c r="E1858">
        <f ca="1">SUM(OFFSET(IS_Data!D1858,0,(-2018+'Summary P&amp;L'!$D$6-1)*12+'Summary P&amp;L'!$D$1-1):OFFSET(IS_Data!D1858,0,(-2018+'Summary P&amp;L'!$D$6-1)*12+'Summary P&amp;L'!$D$2-1))</f>
        <v>0</v>
      </c>
      <c r="F1858" s="91" t="str">
        <f>IFERROR(IF(VLOOKUP(IS_Data!B1858,'Summary P&amp;L'!$Q$9:$S$15,3,FALSE)="Yes",IS_Data!B1858,"No"),"No")</f>
        <v>No</v>
      </c>
    </row>
    <row r="1859" spans="1:6" x14ac:dyDescent="0.5">
      <c r="A1859">
        <f>+IS_Data!C1859</f>
        <v>0</v>
      </c>
      <c r="B1859" s="91" t="str">
        <f>IF(F1859="No","",IF('Summary P&amp;L'!$F$4="Libs Rollup","Libs Rollup",F1859))</f>
        <v/>
      </c>
      <c r="C1859">
        <f>+IS_Data!A1859</f>
        <v>0</v>
      </c>
      <c r="D1859">
        <f ca="1">SUM(OFFSET(IS_Data!D1859,0,(-2018+'Summary P&amp;L'!$D$6)*12+'Summary P&amp;L'!$D$1-1):OFFSET(IS_Data!D1859,0,(-2018+'Summary P&amp;L'!$D$6)*12+'Summary P&amp;L'!$D$2-1))</f>
        <v>0</v>
      </c>
      <c r="E1859">
        <f ca="1">SUM(OFFSET(IS_Data!D1859,0,(-2018+'Summary P&amp;L'!$D$6-1)*12+'Summary P&amp;L'!$D$1-1):OFFSET(IS_Data!D1859,0,(-2018+'Summary P&amp;L'!$D$6-1)*12+'Summary P&amp;L'!$D$2-1))</f>
        <v>0</v>
      </c>
      <c r="F1859" s="91" t="str">
        <f>IFERROR(IF(VLOOKUP(IS_Data!B1859,'Summary P&amp;L'!$Q$9:$S$15,3,FALSE)="Yes",IS_Data!B1859,"No"),"No")</f>
        <v>No</v>
      </c>
    </row>
    <row r="1860" spans="1:6" x14ac:dyDescent="0.5">
      <c r="A1860">
        <f>+IS_Data!C1860</f>
        <v>0</v>
      </c>
      <c r="B1860" s="91" t="str">
        <f>IF(F1860="No","",IF('Summary P&amp;L'!$F$4="Libs Rollup","Libs Rollup",F1860))</f>
        <v/>
      </c>
      <c r="C1860">
        <f>+IS_Data!A1860</f>
        <v>0</v>
      </c>
      <c r="D1860">
        <f ca="1">SUM(OFFSET(IS_Data!D1860,0,(-2018+'Summary P&amp;L'!$D$6)*12+'Summary P&amp;L'!$D$1-1):OFFSET(IS_Data!D1860,0,(-2018+'Summary P&amp;L'!$D$6)*12+'Summary P&amp;L'!$D$2-1))</f>
        <v>0</v>
      </c>
      <c r="E1860">
        <f ca="1">SUM(OFFSET(IS_Data!D1860,0,(-2018+'Summary P&amp;L'!$D$6-1)*12+'Summary P&amp;L'!$D$1-1):OFFSET(IS_Data!D1860,0,(-2018+'Summary P&amp;L'!$D$6-1)*12+'Summary P&amp;L'!$D$2-1))</f>
        <v>0</v>
      </c>
      <c r="F1860" s="91" t="str">
        <f>IFERROR(IF(VLOOKUP(IS_Data!B1860,'Summary P&amp;L'!$Q$9:$S$15,3,FALSE)="Yes",IS_Data!B1860,"No"),"No")</f>
        <v>No</v>
      </c>
    </row>
    <row r="1861" spans="1:6" x14ac:dyDescent="0.5">
      <c r="A1861">
        <f>+IS_Data!C1861</f>
        <v>0</v>
      </c>
      <c r="B1861" s="91" t="str">
        <f>IF(F1861="No","",IF('Summary P&amp;L'!$F$4="Libs Rollup","Libs Rollup",F1861))</f>
        <v/>
      </c>
      <c r="C1861">
        <f>+IS_Data!A1861</f>
        <v>0</v>
      </c>
      <c r="D1861">
        <f ca="1">SUM(OFFSET(IS_Data!D1861,0,(-2018+'Summary P&amp;L'!$D$6)*12+'Summary P&amp;L'!$D$1-1):OFFSET(IS_Data!D1861,0,(-2018+'Summary P&amp;L'!$D$6)*12+'Summary P&amp;L'!$D$2-1))</f>
        <v>0</v>
      </c>
      <c r="E1861">
        <f ca="1">SUM(OFFSET(IS_Data!D1861,0,(-2018+'Summary P&amp;L'!$D$6-1)*12+'Summary P&amp;L'!$D$1-1):OFFSET(IS_Data!D1861,0,(-2018+'Summary P&amp;L'!$D$6-1)*12+'Summary P&amp;L'!$D$2-1))</f>
        <v>0</v>
      </c>
      <c r="F1861" s="91" t="str">
        <f>IFERROR(IF(VLOOKUP(IS_Data!B1861,'Summary P&amp;L'!$Q$9:$S$15,3,FALSE)="Yes",IS_Data!B1861,"No"),"No")</f>
        <v>No</v>
      </c>
    </row>
    <row r="1862" spans="1:6" x14ac:dyDescent="0.5">
      <c r="A1862">
        <f>+IS_Data!C1862</f>
        <v>0</v>
      </c>
      <c r="B1862" s="91" t="str">
        <f>IF(F1862="No","",IF('Summary P&amp;L'!$F$4="Libs Rollup","Libs Rollup",F1862))</f>
        <v/>
      </c>
      <c r="C1862">
        <f>+IS_Data!A1862</f>
        <v>0</v>
      </c>
      <c r="D1862">
        <f ca="1">SUM(OFFSET(IS_Data!D1862,0,(-2018+'Summary P&amp;L'!$D$6)*12+'Summary P&amp;L'!$D$1-1):OFFSET(IS_Data!D1862,0,(-2018+'Summary P&amp;L'!$D$6)*12+'Summary P&amp;L'!$D$2-1))</f>
        <v>0</v>
      </c>
      <c r="E1862">
        <f ca="1">SUM(OFFSET(IS_Data!D1862,0,(-2018+'Summary P&amp;L'!$D$6-1)*12+'Summary P&amp;L'!$D$1-1):OFFSET(IS_Data!D1862,0,(-2018+'Summary P&amp;L'!$D$6-1)*12+'Summary P&amp;L'!$D$2-1))</f>
        <v>0</v>
      </c>
      <c r="F1862" s="91" t="str">
        <f>IFERROR(IF(VLOOKUP(IS_Data!B1862,'Summary P&amp;L'!$Q$9:$S$15,3,FALSE)="Yes",IS_Data!B1862,"No"),"No")</f>
        <v>No</v>
      </c>
    </row>
    <row r="1863" spans="1:6" x14ac:dyDescent="0.5">
      <c r="A1863">
        <f>+IS_Data!C1863</f>
        <v>0</v>
      </c>
      <c r="B1863" s="91" t="str">
        <f>IF(F1863="No","",IF('Summary P&amp;L'!$F$4="Libs Rollup","Libs Rollup",F1863))</f>
        <v/>
      </c>
      <c r="C1863">
        <f>+IS_Data!A1863</f>
        <v>0</v>
      </c>
      <c r="D1863">
        <f ca="1">SUM(OFFSET(IS_Data!D1863,0,(-2018+'Summary P&amp;L'!$D$6)*12+'Summary P&amp;L'!$D$1-1):OFFSET(IS_Data!D1863,0,(-2018+'Summary P&amp;L'!$D$6)*12+'Summary P&amp;L'!$D$2-1))</f>
        <v>0</v>
      </c>
      <c r="E1863">
        <f ca="1">SUM(OFFSET(IS_Data!D1863,0,(-2018+'Summary P&amp;L'!$D$6-1)*12+'Summary P&amp;L'!$D$1-1):OFFSET(IS_Data!D1863,0,(-2018+'Summary P&amp;L'!$D$6-1)*12+'Summary P&amp;L'!$D$2-1))</f>
        <v>0</v>
      </c>
      <c r="F1863" s="91" t="str">
        <f>IFERROR(IF(VLOOKUP(IS_Data!B1863,'Summary P&amp;L'!$Q$9:$S$15,3,FALSE)="Yes",IS_Data!B1863,"No"),"No")</f>
        <v>No</v>
      </c>
    </row>
    <row r="1864" spans="1:6" x14ac:dyDescent="0.5">
      <c r="A1864">
        <f>+IS_Data!C1864</f>
        <v>0</v>
      </c>
      <c r="B1864" s="91" t="str">
        <f>IF(F1864="No","",IF('Summary P&amp;L'!$F$4="Libs Rollup","Libs Rollup",F1864))</f>
        <v/>
      </c>
      <c r="C1864">
        <f>+IS_Data!A1864</f>
        <v>0</v>
      </c>
      <c r="D1864">
        <f ca="1">SUM(OFFSET(IS_Data!D1864,0,(-2018+'Summary P&amp;L'!$D$6)*12+'Summary P&amp;L'!$D$1-1):OFFSET(IS_Data!D1864,0,(-2018+'Summary P&amp;L'!$D$6)*12+'Summary P&amp;L'!$D$2-1))</f>
        <v>0</v>
      </c>
      <c r="E1864">
        <f ca="1">SUM(OFFSET(IS_Data!D1864,0,(-2018+'Summary P&amp;L'!$D$6-1)*12+'Summary P&amp;L'!$D$1-1):OFFSET(IS_Data!D1864,0,(-2018+'Summary P&amp;L'!$D$6-1)*12+'Summary P&amp;L'!$D$2-1))</f>
        <v>0</v>
      </c>
      <c r="F1864" s="91" t="str">
        <f>IFERROR(IF(VLOOKUP(IS_Data!B1864,'Summary P&amp;L'!$Q$9:$S$15,3,FALSE)="Yes",IS_Data!B1864,"No"),"No")</f>
        <v>No</v>
      </c>
    </row>
    <row r="1865" spans="1:6" x14ac:dyDescent="0.5">
      <c r="A1865">
        <f>+IS_Data!C1865</f>
        <v>0</v>
      </c>
      <c r="B1865" s="91" t="str">
        <f>IF(F1865="No","",IF('Summary P&amp;L'!$F$4="Libs Rollup","Libs Rollup",F1865))</f>
        <v/>
      </c>
      <c r="C1865">
        <f>+IS_Data!A1865</f>
        <v>0</v>
      </c>
      <c r="D1865">
        <f ca="1">SUM(OFFSET(IS_Data!D1865,0,(-2018+'Summary P&amp;L'!$D$6)*12+'Summary P&amp;L'!$D$1-1):OFFSET(IS_Data!D1865,0,(-2018+'Summary P&amp;L'!$D$6)*12+'Summary P&amp;L'!$D$2-1))</f>
        <v>0</v>
      </c>
      <c r="E1865">
        <f ca="1">SUM(OFFSET(IS_Data!D1865,0,(-2018+'Summary P&amp;L'!$D$6-1)*12+'Summary P&amp;L'!$D$1-1):OFFSET(IS_Data!D1865,0,(-2018+'Summary P&amp;L'!$D$6-1)*12+'Summary P&amp;L'!$D$2-1))</f>
        <v>0</v>
      </c>
      <c r="F1865" s="91" t="str">
        <f>IFERROR(IF(VLOOKUP(IS_Data!B1865,'Summary P&amp;L'!$Q$9:$S$15,3,FALSE)="Yes",IS_Data!B1865,"No"),"No")</f>
        <v>No</v>
      </c>
    </row>
    <row r="1866" spans="1:6" x14ac:dyDescent="0.5">
      <c r="A1866">
        <f>+IS_Data!C1866</f>
        <v>0</v>
      </c>
      <c r="B1866" s="91" t="str">
        <f>IF(F1866="No","",IF('Summary P&amp;L'!$F$4="Libs Rollup","Libs Rollup",F1866))</f>
        <v/>
      </c>
      <c r="C1866">
        <f>+IS_Data!A1866</f>
        <v>0</v>
      </c>
      <c r="D1866">
        <f ca="1">SUM(OFFSET(IS_Data!D1866,0,(-2018+'Summary P&amp;L'!$D$6)*12+'Summary P&amp;L'!$D$1-1):OFFSET(IS_Data!D1866,0,(-2018+'Summary P&amp;L'!$D$6)*12+'Summary P&amp;L'!$D$2-1))</f>
        <v>0</v>
      </c>
      <c r="E1866">
        <f ca="1">SUM(OFFSET(IS_Data!D1866,0,(-2018+'Summary P&amp;L'!$D$6-1)*12+'Summary P&amp;L'!$D$1-1):OFFSET(IS_Data!D1866,0,(-2018+'Summary P&amp;L'!$D$6-1)*12+'Summary P&amp;L'!$D$2-1))</f>
        <v>0</v>
      </c>
      <c r="F1866" s="91" t="str">
        <f>IFERROR(IF(VLOOKUP(IS_Data!B1866,'Summary P&amp;L'!$Q$9:$S$15,3,FALSE)="Yes",IS_Data!B1866,"No"),"No")</f>
        <v>No</v>
      </c>
    </row>
    <row r="1867" spans="1:6" x14ac:dyDescent="0.5">
      <c r="A1867">
        <f>+IS_Data!C1867</f>
        <v>0</v>
      </c>
      <c r="B1867" s="91" t="str">
        <f>IF(F1867="No","",IF('Summary P&amp;L'!$F$4="Libs Rollup","Libs Rollup",F1867))</f>
        <v/>
      </c>
      <c r="C1867">
        <f>+IS_Data!A1867</f>
        <v>0</v>
      </c>
      <c r="D1867">
        <f ca="1">SUM(OFFSET(IS_Data!D1867,0,(-2018+'Summary P&amp;L'!$D$6)*12+'Summary P&amp;L'!$D$1-1):OFFSET(IS_Data!D1867,0,(-2018+'Summary P&amp;L'!$D$6)*12+'Summary P&amp;L'!$D$2-1))</f>
        <v>0</v>
      </c>
      <c r="E1867">
        <f ca="1">SUM(OFFSET(IS_Data!D1867,0,(-2018+'Summary P&amp;L'!$D$6-1)*12+'Summary P&amp;L'!$D$1-1):OFFSET(IS_Data!D1867,0,(-2018+'Summary P&amp;L'!$D$6-1)*12+'Summary P&amp;L'!$D$2-1))</f>
        <v>0</v>
      </c>
      <c r="F1867" s="91" t="str">
        <f>IFERROR(IF(VLOOKUP(IS_Data!B1867,'Summary P&amp;L'!$Q$9:$S$15,3,FALSE)="Yes",IS_Data!B1867,"No"),"No")</f>
        <v>No</v>
      </c>
    </row>
    <row r="1868" spans="1:6" x14ac:dyDescent="0.5">
      <c r="A1868">
        <f>+IS_Data!C1868</f>
        <v>0</v>
      </c>
      <c r="B1868" s="91" t="str">
        <f>IF(F1868="No","",IF('Summary P&amp;L'!$F$4="Libs Rollup","Libs Rollup",F1868))</f>
        <v/>
      </c>
      <c r="C1868">
        <f>+IS_Data!A1868</f>
        <v>0</v>
      </c>
      <c r="D1868">
        <f ca="1">SUM(OFFSET(IS_Data!D1868,0,(-2018+'Summary P&amp;L'!$D$6)*12+'Summary P&amp;L'!$D$1-1):OFFSET(IS_Data!D1868,0,(-2018+'Summary P&amp;L'!$D$6)*12+'Summary P&amp;L'!$D$2-1))</f>
        <v>0</v>
      </c>
      <c r="E1868">
        <f ca="1">SUM(OFFSET(IS_Data!D1868,0,(-2018+'Summary P&amp;L'!$D$6-1)*12+'Summary P&amp;L'!$D$1-1):OFFSET(IS_Data!D1868,0,(-2018+'Summary P&amp;L'!$D$6-1)*12+'Summary P&amp;L'!$D$2-1))</f>
        <v>0</v>
      </c>
      <c r="F1868" s="91" t="str">
        <f>IFERROR(IF(VLOOKUP(IS_Data!B1868,'Summary P&amp;L'!$Q$9:$S$15,3,FALSE)="Yes",IS_Data!B1868,"No"),"No")</f>
        <v>No</v>
      </c>
    </row>
    <row r="1869" spans="1:6" x14ac:dyDescent="0.5">
      <c r="A1869">
        <f>+IS_Data!C1869</f>
        <v>0</v>
      </c>
      <c r="B1869" s="91" t="str">
        <f>IF(F1869="No","",IF('Summary P&amp;L'!$F$4="Libs Rollup","Libs Rollup",F1869))</f>
        <v/>
      </c>
      <c r="C1869">
        <f>+IS_Data!A1869</f>
        <v>0</v>
      </c>
      <c r="D1869">
        <f ca="1">SUM(OFFSET(IS_Data!D1869,0,(-2018+'Summary P&amp;L'!$D$6)*12+'Summary P&amp;L'!$D$1-1):OFFSET(IS_Data!D1869,0,(-2018+'Summary P&amp;L'!$D$6)*12+'Summary P&amp;L'!$D$2-1))</f>
        <v>0</v>
      </c>
      <c r="E1869">
        <f ca="1">SUM(OFFSET(IS_Data!D1869,0,(-2018+'Summary P&amp;L'!$D$6-1)*12+'Summary P&amp;L'!$D$1-1):OFFSET(IS_Data!D1869,0,(-2018+'Summary P&amp;L'!$D$6-1)*12+'Summary P&amp;L'!$D$2-1))</f>
        <v>0</v>
      </c>
      <c r="F1869" s="91" t="str">
        <f>IFERROR(IF(VLOOKUP(IS_Data!B1869,'Summary P&amp;L'!$Q$9:$S$15,3,FALSE)="Yes",IS_Data!B1869,"No"),"No")</f>
        <v>No</v>
      </c>
    </row>
    <row r="1870" spans="1:6" x14ac:dyDescent="0.5">
      <c r="A1870">
        <f>+IS_Data!C1870</f>
        <v>0</v>
      </c>
      <c r="B1870" s="91" t="str">
        <f>IF(F1870="No","",IF('Summary P&amp;L'!$F$4="Libs Rollup","Libs Rollup",F1870))</f>
        <v/>
      </c>
      <c r="C1870">
        <f>+IS_Data!A1870</f>
        <v>0</v>
      </c>
      <c r="D1870">
        <f ca="1">SUM(OFFSET(IS_Data!D1870,0,(-2018+'Summary P&amp;L'!$D$6)*12+'Summary P&amp;L'!$D$1-1):OFFSET(IS_Data!D1870,0,(-2018+'Summary P&amp;L'!$D$6)*12+'Summary P&amp;L'!$D$2-1))</f>
        <v>0</v>
      </c>
      <c r="E1870">
        <f ca="1">SUM(OFFSET(IS_Data!D1870,0,(-2018+'Summary P&amp;L'!$D$6-1)*12+'Summary P&amp;L'!$D$1-1):OFFSET(IS_Data!D1870,0,(-2018+'Summary P&amp;L'!$D$6-1)*12+'Summary P&amp;L'!$D$2-1))</f>
        <v>0</v>
      </c>
      <c r="F1870" s="91" t="str">
        <f>IFERROR(IF(VLOOKUP(IS_Data!B1870,'Summary P&amp;L'!$Q$9:$S$15,3,FALSE)="Yes",IS_Data!B1870,"No"),"No")</f>
        <v>No</v>
      </c>
    </row>
    <row r="1871" spans="1:6" x14ac:dyDescent="0.5">
      <c r="A1871">
        <f>+IS_Data!C1871</f>
        <v>0</v>
      </c>
      <c r="B1871" s="91" t="str">
        <f>IF(F1871="No","",IF('Summary P&amp;L'!$F$4="Libs Rollup","Libs Rollup",F1871))</f>
        <v/>
      </c>
      <c r="C1871">
        <f>+IS_Data!A1871</f>
        <v>0</v>
      </c>
      <c r="D1871">
        <f ca="1">SUM(OFFSET(IS_Data!D1871,0,(-2018+'Summary P&amp;L'!$D$6)*12+'Summary P&amp;L'!$D$1-1):OFFSET(IS_Data!D1871,0,(-2018+'Summary P&amp;L'!$D$6)*12+'Summary P&amp;L'!$D$2-1))</f>
        <v>0</v>
      </c>
      <c r="E1871">
        <f ca="1">SUM(OFFSET(IS_Data!D1871,0,(-2018+'Summary P&amp;L'!$D$6-1)*12+'Summary P&amp;L'!$D$1-1):OFFSET(IS_Data!D1871,0,(-2018+'Summary P&amp;L'!$D$6-1)*12+'Summary P&amp;L'!$D$2-1))</f>
        <v>0</v>
      </c>
      <c r="F1871" s="91" t="str">
        <f>IFERROR(IF(VLOOKUP(IS_Data!B1871,'Summary P&amp;L'!$Q$9:$S$15,3,FALSE)="Yes",IS_Data!B1871,"No"),"No")</f>
        <v>No</v>
      </c>
    </row>
    <row r="1872" spans="1:6" x14ac:dyDescent="0.5">
      <c r="A1872">
        <f>+IS_Data!C1872</f>
        <v>0</v>
      </c>
      <c r="B1872" s="91" t="str">
        <f>IF(F1872="No","",IF('Summary P&amp;L'!$F$4="Libs Rollup","Libs Rollup",F1872))</f>
        <v/>
      </c>
      <c r="C1872">
        <f>+IS_Data!A1872</f>
        <v>0</v>
      </c>
      <c r="D1872">
        <f ca="1">SUM(OFFSET(IS_Data!D1872,0,(-2018+'Summary P&amp;L'!$D$6)*12+'Summary P&amp;L'!$D$1-1):OFFSET(IS_Data!D1872,0,(-2018+'Summary P&amp;L'!$D$6)*12+'Summary P&amp;L'!$D$2-1))</f>
        <v>0</v>
      </c>
      <c r="E1872">
        <f ca="1">SUM(OFFSET(IS_Data!D1872,0,(-2018+'Summary P&amp;L'!$D$6-1)*12+'Summary P&amp;L'!$D$1-1):OFFSET(IS_Data!D1872,0,(-2018+'Summary P&amp;L'!$D$6-1)*12+'Summary P&amp;L'!$D$2-1))</f>
        <v>0</v>
      </c>
      <c r="F1872" s="91" t="str">
        <f>IFERROR(IF(VLOOKUP(IS_Data!B1872,'Summary P&amp;L'!$Q$9:$S$15,3,FALSE)="Yes",IS_Data!B1872,"No"),"No")</f>
        <v>No</v>
      </c>
    </row>
    <row r="1873" spans="1:6" x14ac:dyDescent="0.5">
      <c r="A1873">
        <f>+IS_Data!C1873</f>
        <v>0</v>
      </c>
      <c r="B1873" s="91" t="str">
        <f>IF(F1873="No","",IF('Summary P&amp;L'!$F$4="Libs Rollup","Libs Rollup",F1873))</f>
        <v/>
      </c>
      <c r="C1873">
        <f>+IS_Data!A1873</f>
        <v>0</v>
      </c>
      <c r="D1873">
        <f ca="1">SUM(OFFSET(IS_Data!D1873,0,(-2018+'Summary P&amp;L'!$D$6)*12+'Summary P&amp;L'!$D$1-1):OFFSET(IS_Data!D1873,0,(-2018+'Summary P&amp;L'!$D$6)*12+'Summary P&amp;L'!$D$2-1))</f>
        <v>0</v>
      </c>
      <c r="E1873">
        <f ca="1">SUM(OFFSET(IS_Data!D1873,0,(-2018+'Summary P&amp;L'!$D$6-1)*12+'Summary P&amp;L'!$D$1-1):OFFSET(IS_Data!D1873,0,(-2018+'Summary P&amp;L'!$D$6-1)*12+'Summary P&amp;L'!$D$2-1))</f>
        <v>0</v>
      </c>
      <c r="F1873" s="91" t="str">
        <f>IFERROR(IF(VLOOKUP(IS_Data!B1873,'Summary P&amp;L'!$Q$9:$S$15,3,FALSE)="Yes",IS_Data!B1873,"No"),"No")</f>
        <v>No</v>
      </c>
    </row>
    <row r="1874" spans="1:6" x14ac:dyDescent="0.5">
      <c r="A1874">
        <f>+IS_Data!C1874</f>
        <v>0</v>
      </c>
      <c r="B1874" s="91" t="str">
        <f>IF(F1874="No","",IF('Summary P&amp;L'!$F$4="Libs Rollup","Libs Rollup",F1874))</f>
        <v/>
      </c>
      <c r="C1874">
        <f>+IS_Data!A1874</f>
        <v>0</v>
      </c>
      <c r="D1874">
        <f ca="1">SUM(OFFSET(IS_Data!D1874,0,(-2018+'Summary P&amp;L'!$D$6)*12+'Summary P&amp;L'!$D$1-1):OFFSET(IS_Data!D1874,0,(-2018+'Summary P&amp;L'!$D$6)*12+'Summary P&amp;L'!$D$2-1))</f>
        <v>0</v>
      </c>
      <c r="E1874">
        <f ca="1">SUM(OFFSET(IS_Data!D1874,0,(-2018+'Summary P&amp;L'!$D$6-1)*12+'Summary P&amp;L'!$D$1-1):OFFSET(IS_Data!D1874,0,(-2018+'Summary P&amp;L'!$D$6-1)*12+'Summary P&amp;L'!$D$2-1))</f>
        <v>0</v>
      </c>
      <c r="F1874" s="91" t="str">
        <f>IFERROR(IF(VLOOKUP(IS_Data!B1874,'Summary P&amp;L'!$Q$9:$S$15,3,FALSE)="Yes",IS_Data!B1874,"No"),"No")</f>
        <v>No</v>
      </c>
    </row>
    <row r="1875" spans="1:6" x14ac:dyDescent="0.5">
      <c r="A1875">
        <f>+IS_Data!C1875</f>
        <v>0</v>
      </c>
      <c r="B1875" s="91" t="str">
        <f>IF(F1875="No","",IF('Summary P&amp;L'!$F$4="Libs Rollup","Libs Rollup",F1875))</f>
        <v/>
      </c>
      <c r="C1875">
        <f>+IS_Data!A1875</f>
        <v>0</v>
      </c>
      <c r="D1875">
        <f ca="1">SUM(OFFSET(IS_Data!D1875,0,(-2018+'Summary P&amp;L'!$D$6)*12+'Summary P&amp;L'!$D$1-1):OFFSET(IS_Data!D1875,0,(-2018+'Summary P&amp;L'!$D$6)*12+'Summary P&amp;L'!$D$2-1))</f>
        <v>0</v>
      </c>
      <c r="E1875">
        <f ca="1">SUM(OFFSET(IS_Data!D1875,0,(-2018+'Summary P&amp;L'!$D$6-1)*12+'Summary P&amp;L'!$D$1-1):OFFSET(IS_Data!D1875,0,(-2018+'Summary P&amp;L'!$D$6-1)*12+'Summary P&amp;L'!$D$2-1))</f>
        <v>0</v>
      </c>
      <c r="F1875" s="91" t="str">
        <f>IFERROR(IF(VLOOKUP(IS_Data!B1875,'Summary P&amp;L'!$Q$9:$S$15,3,FALSE)="Yes",IS_Data!B1875,"No"),"No")</f>
        <v>No</v>
      </c>
    </row>
    <row r="1876" spans="1:6" x14ac:dyDescent="0.5">
      <c r="A1876">
        <f>+IS_Data!C1876</f>
        <v>0</v>
      </c>
      <c r="B1876" s="91" t="str">
        <f>IF(F1876="No","",IF('Summary P&amp;L'!$F$4="Libs Rollup","Libs Rollup",F1876))</f>
        <v/>
      </c>
      <c r="C1876">
        <f>+IS_Data!A1876</f>
        <v>0</v>
      </c>
      <c r="D1876">
        <f ca="1">SUM(OFFSET(IS_Data!D1876,0,(-2018+'Summary P&amp;L'!$D$6)*12+'Summary P&amp;L'!$D$1-1):OFFSET(IS_Data!D1876,0,(-2018+'Summary P&amp;L'!$D$6)*12+'Summary P&amp;L'!$D$2-1))</f>
        <v>0</v>
      </c>
      <c r="E1876">
        <f ca="1">SUM(OFFSET(IS_Data!D1876,0,(-2018+'Summary P&amp;L'!$D$6-1)*12+'Summary P&amp;L'!$D$1-1):OFFSET(IS_Data!D1876,0,(-2018+'Summary P&amp;L'!$D$6-1)*12+'Summary P&amp;L'!$D$2-1))</f>
        <v>0</v>
      </c>
      <c r="F1876" s="91" t="str">
        <f>IFERROR(IF(VLOOKUP(IS_Data!B1876,'Summary P&amp;L'!$Q$9:$S$15,3,FALSE)="Yes",IS_Data!B1876,"No"),"No")</f>
        <v>No</v>
      </c>
    </row>
    <row r="1877" spans="1:6" x14ac:dyDescent="0.5">
      <c r="A1877">
        <f>+IS_Data!C1877</f>
        <v>0</v>
      </c>
      <c r="B1877" s="91" t="str">
        <f>IF(F1877="No","",IF('Summary P&amp;L'!$F$4="Libs Rollup","Libs Rollup",F1877))</f>
        <v/>
      </c>
      <c r="C1877">
        <f>+IS_Data!A1877</f>
        <v>0</v>
      </c>
      <c r="D1877">
        <f ca="1">SUM(OFFSET(IS_Data!D1877,0,(-2018+'Summary P&amp;L'!$D$6)*12+'Summary P&amp;L'!$D$1-1):OFFSET(IS_Data!D1877,0,(-2018+'Summary P&amp;L'!$D$6)*12+'Summary P&amp;L'!$D$2-1))</f>
        <v>0</v>
      </c>
      <c r="E1877">
        <f ca="1">SUM(OFFSET(IS_Data!D1877,0,(-2018+'Summary P&amp;L'!$D$6-1)*12+'Summary P&amp;L'!$D$1-1):OFFSET(IS_Data!D1877,0,(-2018+'Summary P&amp;L'!$D$6-1)*12+'Summary P&amp;L'!$D$2-1))</f>
        <v>0</v>
      </c>
      <c r="F1877" s="91" t="str">
        <f>IFERROR(IF(VLOOKUP(IS_Data!B1877,'Summary P&amp;L'!$Q$9:$S$15,3,FALSE)="Yes",IS_Data!B1877,"No"),"No")</f>
        <v>No</v>
      </c>
    </row>
    <row r="1878" spans="1:6" x14ac:dyDescent="0.5">
      <c r="A1878">
        <f>+IS_Data!C1878</f>
        <v>0</v>
      </c>
      <c r="B1878" s="91" t="str">
        <f>IF(F1878="No","",IF('Summary P&amp;L'!$F$4="Libs Rollup","Libs Rollup",F1878))</f>
        <v/>
      </c>
      <c r="C1878">
        <f>+IS_Data!A1878</f>
        <v>0</v>
      </c>
      <c r="D1878">
        <f ca="1">SUM(OFFSET(IS_Data!D1878,0,(-2018+'Summary P&amp;L'!$D$6)*12+'Summary P&amp;L'!$D$1-1):OFFSET(IS_Data!D1878,0,(-2018+'Summary P&amp;L'!$D$6)*12+'Summary P&amp;L'!$D$2-1))</f>
        <v>0</v>
      </c>
      <c r="E1878">
        <f ca="1">SUM(OFFSET(IS_Data!D1878,0,(-2018+'Summary P&amp;L'!$D$6-1)*12+'Summary P&amp;L'!$D$1-1):OFFSET(IS_Data!D1878,0,(-2018+'Summary P&amp;L'!$D$6-1)*12+'Summary P&amp;L'!$D$2-1))</f>
        <v>0</v>
      </c>
      <c r="F1878" s="91" t="str">
        <f>IFERROR(IF(VLOOKUP(IS_Data!B1878,'Summary P&amp;L'!$Q$9:$S$15,3,FALSE)="Yes",IS_Data!B1878,"No"),"No")</f>
        <v>No</v>
      </c>
    </row>
    <row r="1879" spans="1:6" x14ac:dyDescent="0.5">
      <c r="A1879">
        <f>+IS_Data!C1879</f>
        <v>0</v>
      </c>
      <c r="B1879" s="91" t="str">
        <f>IF(F1879="No","",IF('Summary P&amp;L'!$F$4="Libs Rollup","Libs Rollup",F1879))</f>
        <v/>
      </c>
      <c r="C1879">
        <f>+IS_Data!A1879</f>
        <v>0</v>
      </c>
      <c r="D1879">
        <f ca="1">SUM(OFFSET(IS_Data!D1879,0,(-2018+'Summary P&amp;L'!$D$6)*12+'Summary P&amp;L'!$D$1-1):OFFSET(IS_Data!D1879,0,(-2018+'Summary P&amp;L'!$D$6)*12+'Summary P&amp;L'!$D$2-1))</f>
        <v>0</v>
      </c>
      <c r="E1879">
        <f ca="1">SUM(OFFSET(IS_Data!D1879,0,(-2018+'Summary P&amp;L'!$D$6-1)*12+'Summary P&amp;L'!$D$1-1):OFFSET(IS_Data!D1879,0,(-2018+'Summary P&amp;L'!$D$6-1)*12+'Summary P&amp;L'!$D$2-1))</f>
        <v>0</v>
      </c>
      <c r="F1879" s="91" t="str">
        <f>IFERROR(IF(VLOOKUP(IS_Data!B1879,'Summary P&amp;L'!$Q$9:$S$15,3,FALSE)="Yes",IS_Data!B1879,"No"),"No")</f>
        <v>No</v>
      </c>
    </row>
    <row r="1880" spans="1:6" x14ac:dyDescent="0.5">
      <c r="A1880">
        <f>+IS_Data!C1880</f>
        <v>0</v>
      </c>
      <c r="B1880" s="91" t="str">
        <f>IF(F1880="No","",IF('Summary P&amp;L'!$F$4="Libs Rollup","Libs Rollup",F1880))</f>
        <v/>
      </c>
      <c r="C1880">
        <f>+IS_Data!A1880</f>
        <v>0</v>
      </c>
      <c r="D1880">
        <f ca="1">SUM(OFFSET(IS_Data!D1880,0,(-2018+'Summary P&amp;L'!$D$6)*12+'Summary P&amp;L'!$D$1-1):OFFSET(IS_Data!D1880,0,(-2018+'Summary P&amp;L'!$D$6)*12+'Summary P&amp;L'!$D$2-1))</f>
        <v>0</v>
      </c>
      <c r="E1880">
        <f ca="1">SUM(OFFSET(IS_Data!D1880,0,(-2018+'Summary P&amp;L'!$D$6-1)*12+'Summary P&amp;L'!$D$1-1):OFFSET(IS_Data!D1880,0,(-2018+'Summary P&amp;L'!$D$6-1)*12+'Summary P&amp;L'!$D$2-1))</f>
        <v>0</v>
      </c>
      <c r="F1880" s="91" t="str">
        <f>IFERROR(IF(VLOOKUP(IS_Data!B1880,'Summary P&amp;L'!$Q$9:$S$15,3,FALSE)="Yes",IS_Data!B1880,"No"),"No")</f>
        <v>No</v>
      </c>
    </row>
    <row r="1881" spans="1:6" x14ac:dyDescent="0.5">
      <c r="A1881">
        <f>+IS_Data!C1881</f>
        <v>0</v>
      </c>
      <c r="B1881" s="91" t="str">
        <f>IF(F1881="No","",IF('Summary P&amp;L'!$F$4="Libs Rollup","Libs Rollup",F1881))</f>
        <v/>
      </c>
      <c r="C1881">
        <f>+IS_Data!A1881</f>
        <v>0</v>
      </c>
      <c r="D1881">
        <f ca="1">SUM(OFFSET(IS_Data!D1881,0,(-2018+'Summary P&amp;L'!$D$6)*12+'Summary P&amp;L'!$D$1-1):OFFSET(IS_Data!D1881,0,(-2018+'Summary P&amp;L'!$D$6)*12+'Summary P&amp;L'!$D$2-1))</f>
        <v>0</v>
      </c>
      <c r="E1881">
        <f ca="1">SUM(OFFSET(IS_Data!D1881,0,(-2018+'Summary P&amp;L'!$D$6-1)*12+'Summary P&amp;L'!$D$1-1):OFFSET(IS_Data!D1881,0,(-2018+'Summary P&amp;L'!$D$6-1)*12+'Summary P&amp;L'!$D$2-1))</f>
        <v>0</v>
      </c>
      <c r="F1881" s="91" t="str">
        <f>IFERROR(IF(VLOOKUP(IS_Data!B1881,'Summary P&amp;L'!$Q$9:$S$15,3,FALSE)="Yes",IS_Data!B1881,"No"),"No")</f>
        <v>No</v>
      </c>
    </row>
    <row r="1882" spans="1:6" x14ac:dyDescent="0.5">
      <c r="A1882">
        <f>+IS_Data!C1882</f>
        <v>0</v>
      </c>
      <c r="B1882" s="91" t="str">
        <f>IF(F1882="No","",IF('Summary P&amp;L'!$F$4="Libs Rollup","Libs Rollup",F1882))</f>
        <v/>
      </c>
      <c r="C1882">
        <f>+IS_Data!A1882</f>
        <v>0</v>
      </c>
      <c r="D1882">
        <f ca="1">SUM(OFFSET(IS_Data!D1882,0,(-2018+'Summary P&amp;L'!$D$6)*12+'Summary P&amp;L'!$D$1-1):OFFSET(IS_Data!D1882,0,(-2018+'Summary P&amp;L'!$D$6)*12+'Summary P&amp;L'!$D$2-1))</f>
        <v>0</v>
      </c>
      <c r="E1882">
        <f ca="1">SUM(OFFSET(IS_Data!D1882,0,(-2018+'Summary P&amp;L'!$D$6-1)*12+'Summary P&amp;L'!$D$1-1):OFFSET(IS_Data!D1882,0,(-2018+'Summary P&amp;L'!$D$6-1)*12+'Summary P&amp;L'!$D$2-1))</f>
        <v>0</v>
      </c>
      <c r="F1882" s="91" t="str">
        <f>IFERROR(IF(VLOOKUP(IS_Data!B1882,'Summary P&amp;L'!$Q$9:$S$15,3,FALSE)="Yes",IS_Data!B1882,"No"),"No")</f>
        <v>No</v>
      </c>
    </row>
    <row r="1883" spans="1:6" x14ac:dyDescent="0.5">
      <c r="A1883">
        <f>+IS_Data!C1883</f>
        <v>0</v>
      </c>
      <c r="B1883" s="91" t="str">
        <f>IF(F1883="No","",IF('Summary P&amp;L'!$F$4="Libs Rollup","Libs Rollup",F1883))</f>
        <v/>
      </c>
      <c r="C1883">
        <f>+IS_Data!A1883</f>
        <v>0</v>
      </c>
      <c r="D1883">
        <f ca="1">SUM(OFFSET(IS_Data!D1883,0,(-2018+'Summary P&amp;L'!$D$6)*12+'Summary P&amp;L'!$D$1-1):OFFSET(IS_Data!D1883,0,(-2018+'Summary P&amp;L'!$D$6)*12+'Summary P&amp;L'!$D$2-1))</f>
        <v>0</v>
      </c>
      <c r="E1883">
        <f ca="1">SUM(OFFSET(IS_Data!D1883,0,(-2018+'Summary P&amp;L'!$D$6-1)*12+'Summary P&amp;L'!$D$1-1):OFFSET(IS_Data!D1883,0,(-2018+'Summary P&amp;L'!$D$6-1)*12+'Summary P&amp;L'!$D$2-1))</f>
        <v>0</v>
      </c>
      <c r="F1883" s="91" t="str">
        <f>IFERROR(IF(VLOOKUP(IS_Data!B1883,'Summary P&amp;L'!$Q$9:$S$15,3,FALSE)="Yes",IS_Data!B1883,"No"),"No")</f>
        <v>No</v>
      </c>
    </row>
    <row r="1884" spans="1:6" x14ac:dyDescent="0.5">
      <c r="A1884">
        <f>+IS_Data!C1884</f>
        <v>0</v>
      </c>
      <c r="B1884" s="91" t="str">
        <f>IF(F1884="No","",IF('Summary P&amp;L'!$F$4="Libs Rollup","Libs Rollup",F1884))</f>
        <v/>
      </c>
      <c r="C1884">
        <f>+IS_Data!A1884</f>
        <v>0</v>
      </c>
      <c r="D1884">
        <f ca="1">SUM(OFFSET(IS_Data!D1884,0,(-2018+'Summary P&amp;L'!$D$6)*12+'Summary P&amp;L'!$D$1-1):OFFSET(IS_Data!D1884,0,(-2018+'Summary P&amp;L'!$D$6)*12+'Summary P&amp;L'!$D$2-1))</f>
        <v>0</v>
      </c>
      <c r="E1884">
        <f ca="1">SUM(OFFSET(IS_Data!D1884,0,(-2018+'Summary P&amp;L'!$D$6-1)*12+'Summary P&amp;L'!$D$1-1):OFFSET(IS_Data!D1884,0,(-2018+'Summary P&amp;L'!$D$6-1)*12+'Summary P&amp;L'!$D$2-1))</f>
        <v>0</v>
      </c>
      <c r="F1884" s="91" t="str">
        <f>IFERROR(IF(VLOOKUP(IS_Data!B1884,'Summary P&amp;L'!$Q$9:$S$15,3,FALSE)="Yes",IS_Data!B1884,"No"),"No")</f>
        <v>No</v>
      </c>
    </row>
    <row r="1885" spans="1:6" x14ac:dyDescent="0.5">
      <c r="A1885">
        <f>+IS_Data!C1885</f>
        <v>0</v>
      </c>
      <c r="B1885" s="91" t="str">
        <f>IF(F1885="No","",IF('Summary P&amp;L'!$F$4="Libs Rollup","Libs Rollup",F1885))</f>
        <v/>
      </c>
      <c r="C1885">
        <f>+IS_Data!A1885</f>
        <v>0</v>
      </c>
      <c r="D1885">
        <f ca="1">SUM(OFFSET(IS_Data!D1885,0,(-2018+'Summary P&amp;L'!$D$6)*12+'Summary P&amp;L'!$D$1-1):OFFSET(IS_Data!D1885,0,(-2018+'Summary P&amp;L'!$D$6)*12+'Summary P&amp;L'!$D$2-1))</f>
        <v>0</v>
      </c>
      <c r="E1885">
        <f ca="1">SUM(OFFSET(IS_Data!D1885,0,(-2018+'Summary P&amp;L'!$D$6-1)*12+'Summary P&amp;L'!$D$1-1):OFFSET(IS_Data!D1885,0,(-2018+'Summary P&amp;L'!$D$6-1)*12+'Summary P&amp;L'!$D$2-1))</f>
        <v>0</v>
      </c>
      <c r="F1885" s="91" t="str">
        <f>IFERROR(IF(VLOOKUP(IS_Data!B1885,'Summary P&amp;L'!$Q$9:$S$15,3,FALSE)="Yes",IS_Data!B1885,"No"),"No")</f>
        <v>No</v>
      </c>
    </row>
    <row r="1886" spans="1:6" x14ac:dyDescent="0.5">
      <c r="A1886">
        <f>+IS_Data!C1886</f>
        <v>0</v>
      </c>
      <c r="B1886" s="91" t="str">
        <f>IF(F1886="No","",IF('Summary P&amp;L'!$F$4="Libs Rollup","Libs Rollup",F1886))</f>
        <v/>
      </c>
      <c r="C1886">
        <f>+IS_Data!A1886</f>
        <v>0</v>
      </c>
      <c r="D1886">
        <f ca="1">SUM(OFFSET(IS_Data!D1886,0,(-2018+'Summary P&amp;L'!$D$6)*12+'Summary P&amp;L'!$D$1-1):OFFSET(IS_Data!D1886,0,(-2018+'Summary P&amp;L'!$D$6)*12+'Summary P&amp;L'!$D$2-1))</f>
        <v>0</v>
      </c>
      <c r="E1886">
        <f ca="1">SUM(OFFSET(IS_Data!D1886,0,(-2018+'Summary P&amp;L'!$D$6-1)*12+'Summary P&amp;L'!$D$1-1):OFFSET(IS_Data!D1886,0,(-2018+'Summary P&amp;L'!$D$6-1)*12+'Summary P&amp;L'!$D$2-1))</f>
        <v>0</v>
      </c>
      <c r="F1886" s="91" t="str">
        <f>IFERROR(IF(VLOOKUP(IS_Data!B1886,'Summary P&amp;L'!$Q$9:$S$15,3,FALSE)="Yes",IS_Data!B1886,"No"),"No")</f>
        <v>No</v>
      </c>
    </row>
    <row r="1887" spans="1:6" x14ac:dyDescent="0.5">
      <c r="A1887">
        <f>+IS_Data!C1887</f>
        <v>0</v>
      </c>
      <c r="B1887" s="91" t="str">
        <f>IF(F1887="No","",IF('Summary P&amp;L'!$F$4="Libs Rollup","Libs Rollup",F1887))</f>
        <v/>
      </c>
      <c r="C1887">
        <f>+IS_Data!A1887</f>
        <v>0</v>
      </c>
      <c r="D1887">
        <f ca="1">SUM(OFFSET(IS_Data!D1887,0,(-2018+'Summary P&amp;L'!$D$6)*12+'Summary P&amp;L'!$D$1-1):OFFSET(IS_Data!D1887,0,(-2018+'Summary P&amp;L'!$D$6)*12+'Summary P&amp;L'!$D$2-1))</f>
        <v>0</v>
      </c>
      <c r="E1887">
        <f ca="1">SUM(OFFSET(IS_Data!D1887,0,(-2018+'Summary P&amp;L'!$D$6-1)*12+'Summary P&amp;L'!$D$1-1):OFFSET(IS_Data!D1887,0,(-2018+'Summary P&amp;L'!$D$6-1)*12+'Summary P&amp;L'!$D$2-1))</f>
        <v>0</v>
      </c>
      <c r="F1887" s="91" t="str">
        <f>IFERROR(IF(VLOOKUP(IS_Data!B1887,'Summary P&amp;L'!$Q$9:$S$15,3,FALSE)="Yes",IS_Data!B1887,"No"),"No")</f>
        <v>No</v>
      </c>
    </row>
    <row r="1888" spans="1:6" x14ac:dyDescent="0.5">
      <c r="A1888">
        <f>+IS_Data!C1888</f>
        <v>0</v>
      </c>
      <c r="B1888" s="91" t="str">
        <f>IF(F1888="No","",IF('Summary P&amp;L'!$F$4="Libs Rollup","Libs Rollup",F1888))</f>
        <v/>
      </c>
      <c r="C1888">
        <f>+IS_Data!A1888</f>
        <v>0</v>
      </c>
      <c r="D1888">
        <f ca="1">SUM(OFFSET(IS_Data!D1888,0,(-2018+'Summary P&amp;L'!$D$6)*12+'Summary P&amp;L'!$D$1-1):OFFSET(IS_Data!D1888,0,(-2018+'Summary P&amp;L'!$D$6)*12+'Summary P&amp;L'!$D$2-1))</f>
        <v>0</v>
      </c>
      <c r="E1888">
        <f ca="1">SUM(OFFSET(IS_Data!D1888,0,(-2018+'Summary P&amp;L'!$D$6-1)*12+'Summary P&amp;L'!$D$1-1):OFFSET(IS_Data!D1888,0,(-2018+'Summary P&amp;L'!$D$6-1)*12+'Summary P&amp;L'!$D$2-1))</f>
        <v>0</v>
      </c>
      <c r="F1888" s="91" t="str">
        <f>IFERROR(IF(VLOOKUP(IS_Data!B1888,'Summary P&amp;L'!$Q$9:$S$15,3,FALSE)="Yes",IS_Data!B1888,"No"),"No")</f>
        <v>No</v>
      </c>
    </row>
    <row r="1889" spans="1:6" x14ac:dyDescent="0.5">
      <c r="A1889">
        <f>+IS_Data!C1889</f>
        <v>0</v>
      </c>
      <c r="B1889" s="91" t="str">
        <f>IF(F1889="No","",IF('Summary P&amp;L'!$F$4="Libs Rollup","Libs Rollup",F1889))</f>
        <v/>
      </c>
      <c r="C1889">
        <f>+IS_Data!A1889</f>
        <v>0</v>
      </c>
      <c r="D1889">
        <f ca="1">SUM(OFFSET(IS_Data!D1889,0,(-2018+'Summary P&amp;L'!$D$6)*12+'Summary P&amp;L'!$D$1-1):OFFSET(IS_Data!D1889,0,(-2018+'Summary P&amp;L'!$D$6)*12+'Summary P&amp;L'!$D$2-1))</f>
        <v>0</v>
      </c>
      <c r="E1889">
        <f ca="1">SUM(OFFSET(IS_Data!D1889,0,(-2018+'Summary P&amp;L'!$D$6-1)*12+'Summary P&amp;L'!$D$1-1):OFFSET(IS_Data!D1889,0,(-2018+'Summary P&amp;L'!$D$6-1)*12+'Summary P&amp;L'!$D$2-1))</f>
        <v>0</v>
      </c>
      <c r="F1889" s="91" t="str">
        <f>IFERROR(IF(VLOOKUP(IS_Data!B1889,'Summary P&amp;L'!$Q$9:$S$15,3,FALSE)="Yes",IS_Data!B1889,"No"),"No")</f>
        <v>No</v>
      </c>
    </row>
    <row r="1890" spans="1:6" x14ac:dyDescent="0.5">
      <c r="A1890">
        <f>+IS_Data!C1890</f>
        <v>0</v>
      </c>
      <c r="B1890" s="91" t="str">
        <f>IF(F1890="No","",IF('Summary P&amp;L'!$F$4="Libs Rollup","Libs Rollup",F1890))</f>
        <v/>
      </c>
      <c r="C1890">
        <f>+IS_Data!A1890</f>
        <v>0</v>
      </c>
      <c r="D1890">
        <f ca="1">SUM(OFFSET(IS_Data!D1890,0,(-2018+'Summary P&amp;L'!$D$6)*12+'Summary P&amp;L'!$D$1-1):OFFSET(IS_Data!D1890,0,(-2018+'Summary P&amp;L'!$D$6)*12+'Summary P&amp;L'!$D$2-1))</f>
        <v>0</v>
      </c>
      <c r="E1890">
        <f ca="1">SUM(OFFSET(IS_Data!D1890,0,(-2018+'Summary P&amp;L'!$D$6-1)*12+'Summary P&amp;L'!$D$1-1):OFFSET(IS_Data!D1890,0,(-2018+'Summary P&amp;L'!$D$6-1)*12+'Summary P&amp;L'!$D$2-1))</f>
        <v>0</v>
      </c>
      <c r="F1890" s="91" t="str">
        <f>IFERROR(IF(VLOOKUP(IS_Data!B1890,'Summary P&amp;L'!$Q$9:$S$15,3,FALSE)="Yes",IS_Data!B1890,"No"),"No")</f>
        <v>No</v>
      </c>
    </row>
    <row r="1891" spans="1:6" x14ac:dyDescent="0.5">
      <c r="A1891">
        <f>+IS_Data!C1891</f>
        <v>0</v>
      </c>
      <c r="B1891" s="91" t="str">
        <f>IF(F1891="No","",IF('Summary P&amp;L'!$F$4="Libs Rollup","Libs Rollup",F1891))</f>
        <v/>
      </c>
      <c r="C1891">
        <f>+IS_Data!A1891</f>
        <v>0</v>
      </c>
      <c r="D1891">
        <f ca="1">SUM(OFFSET(IS_Data!D1891,0,(-2018+'Summary P&amp;L'!$D$6)*12+'Summary P&amp;L'!$D$1-1):OFFSET(IS_Data!D1891,0,(-2018+'Summary P&amp;L'!$D$6)*12+'Summary P&amp;L'!$D$2-1))</f>
        <v>0</v>
      </c>
      <c r="E1891">
        <f ca="1">SUM(OFFSET(IS_Data!D1891,0,(-2018+'Summary P&amp;L'!$D$6-1)*12+'Summary P&amp;L'!$D$1-1):OFFSET(IS_Data!D1891,0,(-2018+'Summary P&amp;L'!$D$6-1)*12+'Summary P&amp;L'!$D$2-1))</f>
        <v>0</v>
      </c>
      <c r="F1891" s="91" t="str">
        <f>IFERROR(IF(VLOOKUP(IS_Data!B1891,'Summary P&amp;L'!$Q$9:$S$15,3,FALSE)="Yes",IS_Data!B1891,"No"),"No")</f>
        <v>No</v>
      </c>
    </row>
    <row r="1892" spans="1:6" x14ac:dyDescent="0.5">
      <c r="A1892">
        <f>+IS_Data!C1892</f>
        <v>0</v>
      </c>
      <c r="B1892" s="91" t="str">
        <f>IF(F1892="No","",IF('Summary P&amp;L'!$F$4="Libs Rollup","Libs Rollup",F1892))</f>
        <v/>
      </c>
      <c r="C1892">
        <f>+IS_Data!A1892</f>
        <v>0</v>
      </c>
      <c r="D1892">
        <f ca="1">SUM(OFFSET(IS_Data!D1892,0,(-2018+'Summary P&amp;L'!$D$6)*12+'Summary P&amp;L'!$D$1-1):OFFSET(IS_Data!D1892,0,(-2018+'Summary P&amp;L'!$D$6)*12+'Summary P&amp;L'!$D$2-1))</f>
        <v>0</v>
      </c>
      <c r="E1892">
        <f ca="1">SUM(OFFSET(IS_Data!D1892,0,(-2018+'Summary P&amp;L'!$D$6-1)*12+'Summary P&amp;L'!$D$1-1):OFFSET(IS_Data!D1892,0,(-2018+'Summary P&amp;L'!$D$6-1)*12+'Summary P&amp;L'!$D$2-1))</f>
        <v>0</v>
      </c>
      <c r="F1892" s="91" t="str">
        <f>IFERROR(IF(VLOOKUP(IS_Data!B1892,'Summary P&amp;L'!$Q$9:$S$15,3,FALSE)="Yes",IS_Data!B1892,"No"),"No")</f>
        <v>No</v>
      </c>
    </row>
    <row r="1893" spans="1:6" x14ac:dyDescent="0.5">
      <c r="A1893">
        <f>+IS_Data!C1893</f>
        <v>0</v>
      </c>
      <c r="B1893" s="91" t="str">
        <f>IF(F1893="No","",IF('Summary P&amp;L'!$F$4="Libs Rollup","Libs Rollup",F1893))</f>
        <v/>
      </c>
      <c r="C1893">
        <f>+IS_Data!A1893</f>
        <v>0</v>
      </c>
      <c r="D1893">
        <f ca="1">SUM(OFFSET(IS_Data!D1893,0,(-2018+'Summary P&amp;L'!$D$6)*12+'Summary P&amp;L'!$D$1-1):OFFSET(IS_Data!D1893,0,(-2018+'Summary P&amp;L'!$D$6)*12+'Summary P&amp;L'!$D$2-1))</f>
        <v>0</v>
      </c>
      <c r="E1893">
        <f ca="1">SUM(OFFSET(IS_Data!D1893,0,(-2018+'Summary P&amp;L'!$D$6-1)*12+'Summary P&amp;L'!$D$1-1):OFFSET(IS_Data!D1893,0,(-2018+'Summary P&amp;L'!$D$6-1)*12+'Summary P&amp;L'!$D$2-1))</f>
        <v>0</v>
      </c>
      <c r="F1893" s="91" t="str">
        <f>IFERROR(IF(VLOOKUP(IS_Data!B1893,'Summary P&amp;L'!$Q$9:$S$15,3,FALSE)="Yes",IS_Data!B1893,"No"),"No")</f>
        <v>No</v>
      </c>
    </row>
    <row r="1894" spans="1:6" x14ac:dyDescent="0.5">
      <c r="A1894">
        <f>+IS_Data!C1894</f>
        <v>0</v>
      </c>
      <c r="B1894" s="91" t="str">
        <f>IF(F1894="No","",IF('Summary P&amp;L'!$F$4="Libs Rollup","Libs Rollup",F1894))</f>
        <v/>
      </c>
      <c r="C1894">
        <f>+IS_Data!A1894</f>
        <v>0</v>
      </c>
      <c r="D1894">
        <f ca="1">SUM(OFFSET(IS_Data!D1894,0,(-2018+'Summary P&amp;L'!$D$6)*12+'Summary P&amp;L'!$D$1-1):OFFSET(IS_Data!D1894,0,(-2018+'Summary P&amp;L'!$D$6)*12+'Summary P&amp;L'!$D$2-1))</f>
        <v>0</v>
      </c>
      <c r="E1894">
        <f ca="1">SUM(OFFSET(IS_Data!D1894,0,(-2018+'Summary P&amp;L'!$D$6-1)*12+'Summary P&amp;L'!$D$1-1):OFFSET(IS_Data!D1894,0,(-2018+'Summary P&amp;L'!$D$6-1)*12+'Summary P&amp;L'!$D$2-1))</f>
        <v>0</v>
      </c>
      <c r="F1894" s="91" t="str">
        <f>IFERROR(IF(VLOOKUP(IS_Data!B1894,'Summary P&amp;L'!$Q$9:$S$15,3,FALSE)="Yes",IS_Data!B1894,"No"),"No")</f>
        <v>No</v>
      </c>
    </row>
    <row r="1895" spans="1:6" x14ac:dyDescent="0.5">
      <c r="A1895">
        <f>+IS_Data!C1895</f>
        <v>0</v>
      </c>
      <c r="B1895" s="91" t="str">
        <f>IF(F1895="No","",IF('Summary P&amp;L'!$F$4="Libs Rollup","Libs Rollup",F1895))</f>
        <v/>
      </c>
      <c r="C1895">
        <f>+IS_Data!A1895</f>
        <v>0</v>
      </c>
      <c r="D1895">
        <f ca="1">SUM(OFFSET(IS_Data!D1895,0,(-2018+'Summary P&amp;L'!$D$6)*12+'Summary P&amp;L'!$D$1-1):OFFSET(IS_Data!D1895,0,(-2018+'Summary P&amp;L'!$D$6)*12+'Summary P&amp;L'!$D$2-1))</f>
        <v>0</v>
      </c>
      <c r="E1895">
        <f ca="1">SUM(OFFSET(IS_Data!D1895,0,(-2018+'Summary P&amp;L'!$D$6-1)*12+'Summary P&amp;L'!$D$1-1):OFFSET(IS_Data!D1895,0,(-2018+'Summary P&amp;L'!$D$6-1)*12+'Summary P&amp;L'!$D$2-1))</f>
        <v>0</v>
      </c>
      <c r="F1895" s="91" t="str">
        <f>IFERROR(IF(VLOOKUP(IS_Data!B1895,'Summary P&amp;L'!$Q$9:$S$15,3,FALSE)="Yes",IS_Data!B1895,"No"),"No")</f>
        <v>No</v>
      </c>
    </row>
    <row r="1896" spans="1:6" x14ac:dyDescent="0.5">
      <c r="A1896">
        <f>+IS_Data!C1896</f>
        <v>0</v>
      </c>
      <c r="B1896" s="91" t="str">
        <f>IF(F1896="No","",IF('Summary P&amp;L'!$F$4="Libs Rollup","Libs Rollup",F1896))</f>
        <v/>
      </c>
      <c r="C1896">
        <f>+IS_Data!A1896</f>
        <v>0</v>
      </c>
      <c r="D1896">
        <f ca="1">SUM(OFFSET(IS_Data!D1896,0,(-2018+'Summary P&amp;L'!$D$6)*12+'Summary P&amp;L'!$D$1-1):OFFSET(IS_Data!D1896,0,(-2018+'Summary P&amp;L'!$D$6)*12+'Summary P&amp;L'!$D$2-1))</f>
        <v>0</v>
      </c>
      <c r="E1896">
        <f ca="1">SUM(OFFSET(IS_Data!D1896,0,(-2018+'Summary P&amp;L'!$D$6-1)*12+'Summary P&amp;L'!$D$1-1):OFFSET(IS_Data!D1896,0,(-2018+'Summary P&amp;L'!$D$6-1)*12+'Summary P&amp;L'!$D$2-1))</f>
        <v>0</v>
      </c>
      <c r="F1896" s="91" t="str">
        <f>IFERROR(IF(VLOOKUP(IS_Data!B1896,'Summary P&amp;L'!$Q$9:$S$15,3,FALSE)="Yes",IS_Data!B1896,"No"),"No")</f>
        <v>No</v>
      </c>
    </row>
    <row r="1897" spans="1:6" x14ac:dyDescent="0.5">
      <c r="A1897">
        <f>+IS_Data!C1897</f>
        <v>0</v>
      </c>
      <c r="B1897" s="91" t="str">
        <f>IF(F1897="No","",IF('Summary P&amp;L'!$F$4="Libs Rollup","Libs Rollup",F1897))</f>
        <v/>
      </c>
      <c r="C1897">
        <f>+IS_Data!A1897</f>
        <v>0</v>
      </c>
      <c r="D1897">
        <f ca="1">SUM(OFFSET(IS_Data!D1897,0,(-2018+'Summary P&amp;L'!$D$6)*12+'Summary P&amp;L'!$D$1-1):OFFSET(IS_Data!D1897,0,(-2018+'Summary P&amp;L'!$D$6)*12+'Summary P&amp;L'!$D$2-1))</f>
        <v>0</v>
      </c>
      <c r="E1897">
        <f ca="1">SUM(OFFSET(IS_Data!D1897,0,(-2018+'Summary P&amp;L'!$D$6-1)*12+'Summary P&amp;L'!$D$1-1):OFFSET(IS_Data!D1897,0,(-2018+'Summary P&amp;L'!$D$6-1)*12+'Summary P&amp;L'!$D$2-1))</f>
        <v>0</v>
      </c>
      <c r="F1897" s="91" t="str">
        <f>IFERROR(IF(VLOOKUP(IS_Data!B1897,'Summary P&amp;L'!$Q$9:$S$15,3,FALSE)="Yes",IS_Data!B1897,"No"),"No")</f>
        <v>No</v>
      </c>
    </row>
    <row r="1898" spans="1:6" x14ac:dyDescent="0.5">
      <c r="A1898">
        <f>+IS_Data!C1898</f>
        <v>0</v>
      </c>
      <c r="B1898" s="91" t="str">
        <f>IF(F1898="No","",IF('Summary P&amp;L'!$F$4="Libs Rollup","Libs Rollup",F1898))</f>
        <v/>
      </c>
      <c r="C1898">
        <f>+IS_Data!A1898</f>
        <v>0</v>
      </c>
      <c r="D1898">
        <f ca="1">SUM(OFFSET(IS_Data!D1898,0,(-2018+'Summary P&amp;L'!$D$6)*12+'Summary P&amp;L'!$D$1-1):OFFSET(IS_Data!D1898,0,(-2018+'Summary P&amp;L'!$D$6)*12+'Summary P&amp;L'!$D$2-1))</f>
        <v>0</v>
      </c>
      <c r="E1898">
        <f ca="1">SUM(OFFSET(IS_Data!D1898,0,(-2018+'Summary P&amp;L'!$D$6-1)*12+'Summary P&amp;L'!$D$1-1):OFFSET(IS_Data!D1898,0,(-2018+'Summary P&amp;L'!$D$6-1)*12+'Summary P&amp;L'!$D$2-1))</f>
        <v>0</v>
      </c>
      <c r="F1898" s="91" t="str">
        <f>IFERROR(IF(VLOOKUP(IS_Data!B1898,'Summary P&amp;L'!$Q$9:$S$15,3,FALSE)="Yes",IS_Data!B1898,"No"),"No")</f>
        <v>No</v>
      </c>
    </row>
    <row r="1899" spans="1:6" x14ac:dyDescent="0.5">
      <c r="A1899">
        <f>+IS_Data!C1899</f>
        <v>0</v>
      </c>
      <c r="B1899" s="91" t="str">
        <f>IF(F1899="No","",IF('Summary P&amp;L'!$F$4="Libs Rollup","Libs Rollup",F1899))</f>
        <v/>
      </c>
      <c r="C1899">
        <f>+IS_Data!A1899</f>
        <v>0</v>
      </c>
      <c r="D1899">
        <f ca="1">SUM(OFFSET(IS_Data!D1899,0,(-2018+'Summary P&amp;L'!$D$6)*12+'Summary P&amp;L'!$D$1-1):OFFSET(IS_Data!D1899,0,(-2018+'Summary P&amp;L'!$D$6)*12+'Summary P&amp;L'!$D$2-1))</f>
        <v>0</v>
      </c>
      <c r="E1899">
        <f ca="1">SUM(OFFSET(IS_Data!D1899,0,(-2018+'Summary P&amp;L'!$D$6-1)*12+'Summary P&amp;L'!$D$1-1):OFFSET(IS_Data!D1899,0,(-2018+'Summary P&amp;L'!$D$6-1)*12+'Summary P&amp;L'!$D$2-1))</f>
        <v>0</v>
      </c>
      <c r="F1899" s="91" t="str">
        <f>IFERROR(IF(VLOOKUP(IS_Data!B1899,'Summary P&amp;L'!$Q$9:$S$15,3,FALSE)="Yes",IS_Data!B1899,"No"),"No")</f>
        <v>No</v>
      </c>
    </row>
    <row r="1900" spans="1:6" x14ac:dyDescent="0.5">
      <c r="A1900">
        <f>+IS_Data!C1900</f>
        <v>0</v>
      </c>
      <c r="B1900" s="91" t="str">
        <f>IF(F1900="No","",IF('Summary P&amp;L'!$F$4="Libs Rollup","Libs Rollup",F1900))</f>
        <v/>
      </c>
      <c r="C1900">
        <f>+IS_Data!A1900</f>
        <v>0</v>
      </c>
      <c r="D1900">
        <f ca="1">SUM(OFFSET(IS_Data!D1900,0,(-2018+'Summary P&amp;L'!$D$6)*12+'Summary P&amp;L'!$D$1-1):OFFSET(IS_Data!D1900,0,(-2018+'Summary P&amp;L'!$D$6)*12+'Summary P&amp;L'!$D$2-1))</f>
        <v>0</v>
      </c>
      <c r="E1900">
        <f ca="1">SUM(OFFSET(IS_Data!D1900,0,(-2018+'Summary P&amp;L'!$D$6-1)*12+'Summary P&amp;L'!$D$1-1):OFFSET(IS_Data!D1900,0,(-2018+'Summary P&amp;L'!$D$6-1)*12+'Summary P&amp;L'!$D$2-1))</f>
        <v>0</v>
      </c>
      <c r="F1900" s="91" t="str">
        <f>IFERROR(IF(VLOOKUP(IS_Data!B1900,'Summary P&amp;L'!$Q$9:$S$15,3,FALSE)="Yes",IS_Data!B1900,"No"),"No")</f>
        <v>No</v>
      </c>
    </row>
    <row r="1901" spans="1:6" x14ac:dyDescent="0.5">
      <c r="A1901">
        <f>+IS_Data!C1901</f>
        <v>0</v>
      </c>
      <c r="B1901" s="91" t="str">
        <f>IF(F1901="No","",IF('Summary P&amp;L'!$F$4="Libs Rollup","Libs Rollup",F1901))</f>
        <v/>
      </c>
      <c r="C1901">
        <f>+IS_Data!A1901</f>
        <v>0</v>
      </c>
      <c r="D1901">
        <f ca="1">SUM(OFFSET(IS_Data!D1901,0,(-2018+'Summary P&amp;L'!$D$6)*12+'Summary P&amp;L'!$D$1-1):OFFSET(IS_Data!D1901,0,(-2018+'Summary P&amp;L'!$D$6)*12+'Summary P&amp;L'!$D$2-1))</f>
        <v>0</v>
      </c>
      <c r="E1901">
        <f ca="1">SUM(OFFSET(IS_Data!D1901,0,(-2018+'Summary P&amp;L'!$D$6-1)*12+'Summary P&amp;L'!$D$1-1):OFFSET(IS_Data!D1901,0,(-2018+'Summary P&amp;L'!$D$6-1)*12+'Summary P&amp;L'!$D$2-1))</f>
        <v>0</v>
      </c>
      <c r="F1901" s="91" t="str">
        <f>IFERROR(IF(VLOOKUP(IS_Data!B1901,'Summary P&amp;L'!$Q$9:$S$15,3,FALSE)="Yes",IS_Data!B1901,"No"),"No")</f>
        <v>No</v>
      </c>
    </row>
    <row r="1902" spans="1:6" x14ac:dyDescent="0.5">
      <c r="A1902">
        <f>+IS_Data!C1902</f>
        <v>0</v>
      </c>
      <c r="B1902" s="91" t="str">
        <f>IF(F1902="No","",IF('Summary P&amp;L'!$F$4="Libs Rollup","Libs Rollup",F1902))</f>
        <v/>
      </c>
      <c r="C1902">
        <f>+IS_Data!A1902</f>
        <v>0</v>
      </c>
      <c r="D1902">
        <f ca="1">SUM(OFFSET(IS_Data!D1902,0,(-2018+'Summary P&amp;L'!$D$6)*12+'Summary P&amp;L'!$D$1-1):OFFSET(IS_Data!D1902,0,(-2018+'Summary P&amp;L'!$D$6)*12+'Summary P&amp;L'!$D$2-1))</f>
        <v>0</v>
      </c>
      <c r="E1902">
        <f ca="1">SUM(OFFSET(IS_Data!D1902,0,(-2018+'Summary P&amp;L'!$D$6-1)*12+'Summary P&amp;L'!$D$1-1):OFFSET(IS_Data!D1902,0,(-2018+'Summary P&amp;L'!$D$6-1)*12+'Summary P&amp;L'!$D$2-1))</f>
        <v>0</v>
      </c>
      <c r="F1902" s="91" t="str">
        <f>IFERROR(IF(VLOOKUP(IS_Data!B1902,'Summary P&amp;L'!$Q$9:$S$15,3,FALSE)="Yes",IS_Data!B1902,"No"),"No")</f>
        <v>No</v>
      </c>
    </row>
    <row r="1903" spans="1:6" x14ac:dyDescent="0.5">
      <c r="A1903">
        <f>+IS_Data!C1903</f>
        <v>0</v>
      </c>
      <c r="B1903" s="91" t="str">
        <f>IF(F1903="No","",IF('Summary P&amp;L'!$F$4="Libs Rollup","Libs Rollup",F1903))</f>
        <v/>
      </c>
      <c r="C1903">
        <f>+IS_Data!A1903</f>
        <v>0</v>
      </c>
      <c r="D1903">
        <f ca="1">SUM(OFFSET(IS_Data!D1903,0,(-2018+'Summary P&amp;L'!$D$6)*12+'Summary P&amp;L'!$D$1-1):OFFSET(IS_Data!D1903,0,(-2018+'Summary P&amp;L'!$D$6)*12+'Summary P&amp;L'!$D$2-1))</f>
        <v>0</v>
      </c>
      <c r="E1903">
        <f ca="1">SUM(OFFSET(IS_Data!D1903,0,(-2018+'Summary P&amp;L'!$D$6-1)*12+'Summary P&amp;L'!$D$1-1):OFFSET(IS_Data!D1903,0,(-2018+'Summary P&amp;L'!$D$6-1)*12+'Summary P&amp;L'!$D$2-1))</f>
        <v>0</v>
      </c>
      <c r="F1903" s="91" t="str">
        <f>IFERROR(IF(VLOOKUP(IS_Data!B1903,'Summary P&amp;L'!$Q$9:$S$15,3,FALSE)="Yes",IS_Data!B1903,"No"),"No")</f>
        <v>No</v>
      </c>
    </row>
    <row r="1904" spans="1:6" x14ac:dyDescent="0.5">
      <c r="A1904">
        <f>+IS_Data!C1904</f>
        <v>0</v>
      </c>
      <c r="B1904" s="91" t="str">
        <f>IF(F1904="No","",IF('Summary P&amp;L'!$F$4="Libs Rollup","Libs Rollup",F1904))</f>
        <v/>
      </c>
      <c r="C1904">
        <f>+IS_Data!A1904</f>
        <v>0</v>
      </c>
      <c r="D1904">
        <f ca="1">SUM(OFFSET(IS_Data!D1904,0,(-2018+'Summary P&amp;L'!$D$6)*12+'Summary P&amp;L'!$D$1-1):OFFSET(IS_Data!D1904,0,(-2018+'Summary P&amp;L'!$D$6)*12+'Summary P&amp;L'!$D$2-1))</f>
        <v>0</v>
      </c>
      <c r="E1904">
        <f ca="1">SUM(OFFSET(IS_Data!D1904,0,(-2018+'Summary P&amp;L'!$D$6-1)*12+'Summary P&amp;L'!$D$1-1):OFFSET(IS_Data!D1904,0,(-2018+'Summary P&amp;L'!$D$6-1)*12+'Summary P&amp;L'!$D$2-1))</f>
        <v>0</v>
      </c>
      <c r="F1904" s="91" t="str">
        <f>IFERROR(IF(VLOOKUP(IS_Data!B1904,'Summary P&amp;L'!$Q$9:$S$15,3,FALSE)="Yes",IS_Data!B1904,"No"),"No")</f>
        <v>No</v>
      </c>
    </row>
    <row r="1905" spans="1:6" x14ac:dyDescent="0.5">
      <c r="A1905">
        <f>+IS_Data!C1905</f>
        <v>0</v>
      </c>
      <c r="B1905" s="91" t="str">
        <f>IF(F1905="No","",IF('Summary P&amp;L'!$F$4="Libs Rollup","Libs Rollup",F1905))</f>
        <v/>
      </c>
      <c r="C1905">
        <f>+IS_Data!A1905</f>
        <v>0</v>
      </c>
      <c r="D1905">
        <f ca="1">SUM(OFFSET(IS_Data!D1905,0,(-2018+'Summary P&amp;L'!$D$6)*12+'Summary P&amp;L'!$D$1-1):OFFSET(IS_Data!D1905,0,(-2018+'Summary P&amp;L'!$D$6)*12+'Summary P&amp;L'!$D$2-1))</f>
        <v>0</v>
      </c>
      <c r="E1905">
        <f ca="1">SUM(OFFSET(IS_Data!D1905,0,(-2018+'Summary P&amp;L'!$D$6-1)*12+'Summary P&amp;L'!$D$1-1):OFFSET(IS_Data!D1905,0,(-2018+'Summary P&amp;L'!$D$6-1)*12+'Summary P&amp;L'!$D$2-1))</f>
        <v>0</v>
      </c>
      <c r="F1905" s="91" t="str">
        <f>IFERROR(IF(VLOOKUP(IS_Data!B1905,'Summary P&amp;L'!$Q$9:$S$15,3,FALSE)="Yes",IS_Data!B1905,"No"),"No")</f>
        <v>No</v>
      </c>
    </row>
    <row r="1906" spans="1:6" x14ac:dyDescent="0.5">
      <c r="A1906">
        <f>+IS_Data!C1906</f>
        <v>0</v>
      </c>
      <c r="B1906" s="91" t="str">
        <f>IF(F1906="No","",IF('Summary P&amp;L'!$F$4="Libs Rollup","Libs Rollup",F1906))</f>
        <v/>
      </c>
      <c r="C1906">
        <f>+IS_Data!A1906</f>
        <v>0</v>
      </c>
      <c r="D1906">
        <f ca="1">SUM(OFFSET(IS_Data!D1906,0,(-2018+'Summary P&amp;L'!$D$6)*12+'Summary P&amp;L'!$D$1-1):OFFSET(IS_Data!D1906,0,(-2018+'Summary P&amp;L'!$D$6)*12+'Summary P&amp;L'!$D$2-1))</f>
        <v>0</v>
      </c>
      <c r="E1906">
        <f ca="1">SUM(OFFSET(IS_Data!D1906,0,(-2018+'Summary P&amp;L'!$D$6-1)*12+'Summary P&amp;L'!$D$1-1):OFFSET(IS_Data!D1906,0,(-2018+'Summary P&amp;L'!$D$6-1)*12+'Summary P&amp;L'!$D$2-1))</f>
        <v>0</v>
      </c>
      <c r="F1906" s="91" t="str">
        <f>IFERROR(IF(VLOOKUP(IS_Data!B1906,'Summary P&amp;L'!$Q$9:$S$15,3,FALSE)="Yes",IS_Data!B1906,"No"),"No")</f>
        <v>No</v>
      </c>
    </row>
    <row r="1907" spans="1:6" x14ac:dyDescent="0.5">
      <c r="A1907">
        <f>+IS_Data!C1907</f>
        <v>0</v>
      </c>
      <c r="B1907" s="91" t="str">
        <f>IF(F1907="No","",IF('Summary P&amp;L'!$F$4="Libs Rollup","Libs Rollup",F1907))</f>
        <v/>
      </c>
      <c r="C1907">
        <f>+IS_Data!A1907</f>
        <v>0</v>
      </c>
      <c r="D1907">
        <f ca="1">SUM(OFFSET(IS_Data!D1907,0,(-2018+'Summary P&amp;L'!$D$6)*12+'Summary P&amp;L'!$D$1-1):OFFSET(IS_Data!D1907,0,(-2018+'Summary P&amp;L'!$D$6)*12+'Summary P&amp;L'!$D$2-1))</f>
        <v>0</v>
      </c>
      <c r="E1907">
        <f ca="1">SUM(OFFSET(IS_Data!D1907,0,(-2018+'Summary P&amp;L'!$D$6-1)*12+'Summary P&amp;L'!$D$1-1):OFFSET(IS_Data!D1907,0,(-2018+'Summary P&amp;L'!$D$6-1)*12+'Summary P&amp;L'!$D$2-1))</f>
        <v>0</v>
      </c>
      <c r="F1907" s="91" t="str">
        <f>IFERROR(IF(VLOOKUP(IS_Data!B1907,'Summary P&amp;L'!$Q$9:$S$15,3,FALSE)="Yes",IS_Data!B1907,"No"),"No")</f>
        <v>No</v>
      </c>
    </row>
    <row r="1908" spans="1:6" x14ac:dyDescent="0.5">
      <c r="A1908">
        <f>+IS_Data!C1908</f>
        <v>0</v>
      </c>
      <c r="B1908" s="91" t="str">
        <f>IF(F1908="No","",IF('Summary P&amp;L'!$F$4="Libs Rollup","Libs Rollup",F1908))</f>
        <v/>
      </c>
      <c r="C1908">
        <f>+IS_Data!A1908</f>
        <v>0</v>
      </c>
      <c r="D1908">
        <f ca="1">SUM(OFFSET(IS_Data!D1908,0,(-2018+'Summary P&amp;L'!$D$6)*12+'Summary P&amp;L'!$D$1-1):OFFSET(IS_Data!D1908,0,(-2018+'Summary P&amp;L'!$D$6)*12+'Summary P&amp;L'!$D$2-1))</f>
        <v>0</v>
      </c>
      <c r="E1908">
        <f ca="1">SUM(OFFSET(IS_Data!D1908,0,(-2018+'Summary P&amp;L'!$D$6-1)*12+'Summary P&amp;L'!$D$1-1):OFFSET(IS_Data!D1908,0,(-2018+'Summary P&amp;L'!$D$6-1)*12+'Summary P&amp;L'!$D$2-1))</f>
        <v>0</v>
      </c>
      <c r="F1908" s="91" t="str">
        <f>IFERROR(IF(VLOOKUP(IS_Data!B1908,'Summary P&amp;L'!$Q$9:$S$15,3,FALSE)="Yes",IS_Data!B1908,"No"),"No")</f>
        <v>No</v>
      </c>
    </row>
    <row r="1909" spans="1:6" x14ac:dyDescent="0.5">
      <c r="A1909">
        <f>+IS_Data!C1909</f>
        <v>0</v>
      </c>
      <c r="B1909" s="91" t="str">
        <f>IF(F1909="No","",IF('Summary P&amp;L'!$F$4="Libs Rollup","Libs Rollup",F1909))</f>
        <v/>
      </c>
      <c r="C1909">
        <f>+IS_Data!A1909</f>
        <v>0</v>
      </c>
      <c r="D1909">
        <f ca="1">SUM(OFFSET(IS_Data!D1909,0,(-2018+'Summary P&amp;L'!$D$6)*12+'Summary P&amp;L'!$D$1-1):OFFSET(IS_Data!D1909,0,(-2018+'Summary P&amp;L'!$D$6)*12+'Summary P&amp;L'!$D$2-1))</f>
        <v>0</v>
      </c>
      <c r="E1909">
        <f ca="1">SUM(OFFSET(IS_Data!D1909,0,(-2018+'Summary P&amp;L'!$D$6-1)*12+'Summary P&amp;L'!$D$1-1):OFFSET(IS_Data!D1909,0,(-2018+'Summary P&amp;L'!$D$6-1)*12+'Summary P&amp;L'!$D$2-1))</f>
        <v>0</v>
      </c>
      <c r="F1909" s="91" t="str">
        <f>IFERROR(IF(VLOOKUP(IS_Data!B1909,'Summary P&amp;L'!$Q$9:$S$15,3,FALSE)="Yes",IS_Data!B1909,"No"),"No")</f>
        <v>No</v>
      </c>
    </row>
    <row r="1910" spans="1:6" x14ac:dyDescent="0.5">
      <c r="A1910">
        <f>+IS_Data!C1910</f>
        <v>0</v>
      </c>
      <c r="B1910" s="91" t="str">
        <f>IF(F1910="No","",IF('Summary P&amp;L'!$F$4="Libs Rollup","Libs Rollup",F1910))</f>
        <v/>
      </c>
      <c r="C1910">
        <f>+IS_Data!A1910</f>
        <v>0</v>
      </c>
      <c r="D1910">
        <f ca="1">SUM(OFFSET(IS_Data!D1910,0,(-2018+'Summary P&amp;L'!$D$6)*12+'Summary P&amp;L'!$D$1-1):OFFSET(IS_Data!D1910,0,(-2018+'Summary P&amp;L'!$D$6)*12+'Summary P&amp;L'!$D$2-1))</f>
        <v>0</v>
      </c>
      <c r="E1910">
        <f ca="1">SUM(OFFSET(IS_Data!D1910,0,(-2018+'Summary P&amp;L'!$D$6-1)*12+'Summary P&amp;L'!$D$1-1):OFFSET(IS_Data!D1910,0,(-2018+'Summary P&amp;L'!$D$6-1)*12+'Summary P&amp;L'!$D$2-1))</f>
        <v>0</v>
      </c>
      <c r="F1910" s="91" t="str">
        <f>IFERROR(IF(VLOOKUP(IS_Data!B1910,'Summary P&amp;L'!$Q$9:$S$15,3,FALSE)="Yes",IS_Data!B1910,"No"),"No")</f>
        <v>No</v>
      </c>
    </row>
    <row r="1911" spans="1:6" x14ac:dyDescent="0.5">
      <c r="A1911">
        <f>+IS_Data!C1911</f>
        <v>0</v>
      </c>
      <c r="B1911" s="91" t="str">
        <f>IF(F1911="No","",IF('Summary P&amp;L'!$F$4="Libs Rollup","Libs Rollup",F1911))</f>
        <v/>
      </c>
      <c r="C1911">
        <f>+IS_Data!A1911</f>
        <v>0</v>
      </c>
      <c r="D1911">
        <f ca="1">SUM(OFFSET(IS_Data!D1911,0,(-2018+'Summary P&amp;L'!$D$6)*12+'Summary P&amp;L'!$D$1-1):OFFSET(IS_Data!D1911,0,(-2018+'Summary P&amp;L'!$D$6)*12+'Summary P&amp;L'!$D$2-1))</f>
        <v>0</v>
      </c>
      <c r="E1911">
        <f ca="1">SUM(OFFSET(IS_Data!D1911,0,(-2018+'Summary P&amp;L'!$D$6-1)*12+'Summary P&amp;L'!$D$1-1):OFFSET(IS_Data!D1911,0,(-2018+'Summary P&amp;L'!$D$6-1)*12+'Summary P&amp;L'!$D$2-1))</f>
        <v>0</v>
      </c>
      <c r="F1911" s="91" t="str">
        <f>IFERROR(IF(VLOOKUP(IS_Data!B1911,'Summary P&amp;L'!$Q$9:$S$15,3,FALSE)="Yes",IS_Data!B1911,"No"),"No")</f>
        <v>No</v>
      </c>
    </row>
    <row r="1912" spans="1:6" x14ac:dyDescent="0.5">
      <c r="A1912">
        <f>+IS_Data!C1912</f>
        <v>0</v>
      </c>
      <c r="B1912" s="91" t="str">
        <f>IF(F1912="No","",IF('Summary P&amp;L'!$F$4="Libs Rollup","Libs Rollup",F1912))</f>
        <v/>
      </c>
      <c r="C1912">
        <f>+IS_Data!A1912</f>
        <v>0</v>
      </c>
      <c r="D1912">
        <f ca="1">SUM(OFFSET(IS_Data!D1912,0,(-2018+'Summary P&amp;L'!$D$6)*12+'Summary P&amp;L'!$D$1-1):OFFSET(IS_Data!D1912,0,(-2018+'Summary P&amp;L'!$D$6)*12+'Summary P&amp;L'!$D$2-1))</f>
        <v>0</v>
      </c>
      <c r="E1912">
        <f ca="1">SUM(OFFSET(IS_Data!D1912,0,(-2018+'Summary P&amp;L'!$D$6-1)*12+'Summary P&amp;L'!$D$1-1):OFFSET(IS_Data!D1912,0,(-2018+'Summary P&amp;L'!$D$6-1)*12+'Summary P&amp;L'!$D$2-1))</f>
        <v>0</v>
      </c>
      <c r="F1912" s="91" t="str">
        <f>IFERROR(IF(VLOOKUP(IS_Data!B1912,'Summary P&amp;L'!$Q$9:$S$15,3,FALSE)="Yes",IS_Data!B1912,"No"),"No")</f>
        <v>No</v>
      </c>
    </row>
    <row r="1913" spans="1:6" x14ac:dyDescent="0.5">
      <c r="A1913">
        <f>+IS_Data!C1913</f>
        <v>0</v>
      </c>
      <c r="B1913" s="91" t="str">
        <f>IF(F1913="No","",IF('Summary P&amp;L'!$F$4="Libs Rollup","Libs Rollup",F1913))</f>
        <v/>
      </c>
      <c r="C1913">
        <f>+IS_Data!A1913</f>
        <v>0</v>
      </c>
      <c r="D1913">
        <f ca="1">SUM(OFFSET(IS_Data!D1913,0,(-2018+'Summary P&amp;L'!$D$6)*12+'Summary P&amp;L'!$D$1-1):OFFSET(IS_Data!D1913,0,(-2018+'Summary P&amp;L'!$D$6)*12+'Summary P&amp;L'!$D$2-1))</f>
        <v>0</v>
      </c>
      <c r="E1913">
        <f ca="1">SUM(OFFSET(IS_Data!D1913,0,(-2018+'Summary P&amp;L'!$D$6-1)*12+'Summary P&amp;L'!$D$1-1):OFFSET(IS_Data!D1913,0,(-2018+'Summary P&amp;L'!$D$6-1)*12+'Summary P&amp;L'!$D$2-1))</f>
        <v>0</v>
      </c>
      <c r="F1913" s="91" t="str">
        <f>IFERROR(IF(VLOOKUP(IS_Data!B1913,'Summary P&amp;L'!$Q$9:$S$15,3,FALSE)="Yes",IS_Data!B1913,"No"),"No")</f>
        <v>No</v>
      </c>
    </row>
    <row r="1914" spans="1:6" x14ac:dyDescent="0.5">
      <c r="A1914">
        <f>+IS_Data!C1914</f>
        <v>0</v>
      </c>
      <c r="B1914" s="91" t="str">
        <f>IF(F1914="No","",IF('Summary P&amp;L'!$F$4="Libs Rollup","Libs Rollup",F1914))</f>
        <v/>
      </c>
      <c r="C1914">
        <f>+IS_Data!A1914</f>
        <v>0</v>
      </c>
      <c r="D1914">
        <f ca="1">SUM(OFFSET(IS_Data!D1914,0,(-2018+'Summary P&amp;L'!$D$6)*12+'Summary P&amp;L'!$D$1-1):OFFSET(IS_Data!D1914,0,(-2018+'Summary P&amp;L'!$D$6)*12+'Summary P&amp;L'!$D$2-1))</f>
        <v>0</v>
      </c>
      <c r="E1914">
        <f ca="1">SUM(OFFSET(IS_Data!D1914,0,(-2018+'Summary P&amp;L'!$D$6-1)*12+'Summary P&amp;L'!$D$1-1):OFFSET(IS_Data!D1914,0,(-2018+'Summary P&amp;L'!$D$6-1)*12+'Summary P&amp;L'!$D$2-1))</f>
        <v>0</v>
      </c>
      <c r="F1914" s="91" t="str">
        <f>IFERROR(IF(VLOOKUP(IS_Data!B1914,'Summary P&amp;L'!$Q$9:$S$15,3,FALSE)="Yes",IS_Data!B1914,"No"),"No")</f>
        <v>No</v>
      </c>
    </row>
    <row r="1915" spans="1:6" x14ac:dyDescent="0.5">
      <c r="A1915">
        <f>+IS_Data!C1915</f>
        <v>0</v>
      </c>
      <c r="B1915" s="91" t="str">
        <f>IF(F1915="No","",IF('Summary P&amp;L'!$F$4="Libs Rollup","Libs Rollup",F1915))</f>
        <v/>
      </c>
      <c r="C1915">
        <f>+IS_Data!A1915</f>
        <v>0</v>
      </c>
      <c r="D1915">
        <f ca="1">SUM(OFFSET(IS_Data!D1915,0,(-2018+'Summary P&amp;L'!$D$6)*12+'Summary P&amp;L'!$D$1-1):OFFSET(IS_Data!D1915,0,(-2018+'Summary P&amp;L'!$D$6)*12+'Summary P&amp;L'!$D$2-1))</f>
        <v>0</v>
      </c>
      <c r="E1915">
        <f ca="1">SUM(OFFSET(IS_Data!D1915,0,(-2018+'Summary P&amp;L'!$D$6-1)*12+'Summary P&amp;L'!$D$1-1):OFFSET(IS_Data!D1915,0,(-2018+'Summary P&amp;L'!$D$6-1)*12+'Summary P&amp;L'!$D$2-1))</f>
        <v>0</v>
      </c>
      <c r="F1915" s="91" t="str">
        <f>IFERROR(IF(VLOOKUP(IS_Data!B1915,'Summary P&amp;L'!$Q$9:$S$15,3,FALSE)="Yes",IS_Data!B1915,"No"),"No")</f>
        <v>No</v>
      </c>
    </row>
    <row r="1916" spans="1:6" x14ac:dyDescent="0.5">
      <c r="A1916">
        <f>+IS_Data!C1916</f>
        <v>0</v>
      </c>
      <c r="B1916" s="91" t="str">
        <f>IF(F1916="No","",IF('Summary P&amp;L'!$F$4="Libs Rollup","Libs Rollup",F1916))</f>
        <v/>
      </c>
      <c r="C1916">
        <f>+IS_Data!A1916</f>
        <v>0</v>
      </c>
      <c r="D1916">
        <f ca="1">SUM(OFFSET(IS_Data!D1916,0,(-2018+'Summary P&amp;L'!$D$6)*12+'Summary P&amp;L'!$D$1-1):OFFSET(IS_Data!D1916,0,(-2018+'Summary P&amp;L'!$D$6)*12+'Summary P&amp;L'!$D$2-1))</f>
        <v>0</v>
      </c>
      <c r="E1916">
        <f ca="1">SUM(OFFSET(IS_Data!D1916,0,(-2018+'Summary P&amp;L'!$D$6-1)*12+'Summary P&amp;L'!$D$1-1):OFFSET(IS_Data!D1916,0,(-2018+'Summary P&amp;L'!$D$6-1)*12+'Summary P&amp;L'!$D$2-1))</f>
        <v>0</v>
      </c>
      <c r="F1916" s="91" t="str">
        <f>IFERROR(IF(VLOOKUP(IS_Data!B1916,'Summary P&amp;L'!$Q$9:$S$15,3,FALSE)="Yes",IS_Data!B1916,"No"),"No")</f>
        <v>No</v>
      </c>
    </row>
    <row r="1917" spans="1:6" x14ac:dyDescent="0.5">
      <c r="A1917">
        <f>+IS_Data!C1917</f>
        <v>0</v>
      </c>
      <c r="B1917" s="91" t="str">
        <f>IF(F1917="No","",IF('Summary P&amp;L'!$F$4="Libs Rollup","Libs Rollup",F1917))</f>
        <v/>
      </c>
      <c r="C1917">
        <f>+IS_Data!A1917</f>
        <v>0</v>
      </c>
      <c r="D1917">
        <f ca="1">SUM(OFFSET(IS_Data!D1917,0,(-2018+'Summary P&amp;L'!$D$6)*12+'Summary P&amp;L'!$D$1-1):OFFSET(IS_Data!D1917,0,(-2018+'Summary P&amp;L'!$D$6)*12+'Summary P&amp;L'!$D$2-1))</f>
        <v>0</v>
      </c>
      <c r="E1917">
        <f ca="1">SUM(OFFSET(IS_Data!D1917,0,(-2018+'Summary P&amp;L'!$D$6-1)*12+'Summary P&amp;L'!$D$1-1):OFFSET(IS_Data!D1917,0,(-2018+'Summary P&amp;L'!$D$6-1)*12+'Summary P&amp;L'!$D$2-1))</f>
        <v>0</v>
      </c>
      <c r="F1917" s="91" t="str">
        <f>IFERROR(IF(VLOOKUP(IS_Data!B1917,'Summary P&amp;L'!$Q$9:$S$15,3,FALSE)="Yes",IS_Data!B1917,"No"),"No")</f>
        <v>No</v>
      </c>
    </row>
    <row r="1918" spans="1:6" x14ac:dyDescent="0.5">
      <c r="A1918">
        <f>+IS_Data!C1918</f>
        <v>0</v>
      </c>
      <c r="B1918" s="91" t="str">
        <f>IF(F1918="No","",IF('Summary P&amp;L'!$F$4="Libs Rollup","Libs Rollup",F1918))</f>
        <v/>
      </c>
      <c r="C1918">
        <f>+IS_Data!A1918</f>
        <v>0</v>
      </c>
      <c r="D1918">
        <f ca="1">SUM(OFFSET(IS_Data!D1918,0,(-2018+'Summary P&amp;L'!$D$6)*12+'Summary P&amp;L'!$D$1-1):OFFSET(IS_Data!D1918,0,(-2018+'Summary P&amp;L'!$D$6)*12+'Summary P&amp;L'!$D$2-1))</f>
        <v>0</v>
      </c>
      <c r="E1918">
        <f ca="1">SUM(OFFSET(IS_Data!D1918,0,(-2018+'Summary P&amp;L'!$D$6-1)*12+'Summary P&amp;L'!$D$1-1):OFFSET(IS_Data!D1918,0,(-2018+'Summary P&amp;L'!$D$6-1)*12+'Summary P&amp;L'!$D$2-1))</f>
        <v>0</v>
      </c>
      <c r="F1918" s="91" t="str">
        <f>IFERROR(IF(VLOOKUP(IS_Data!B1918,'Summary P&amp;L'!$Q$9:$S$15,3,FALSE)="Yes",IS_Data!B1918,"No"),"No")</f>
        <v>No</v>
      </c>
    </row>
    <row r="1919" spans="1:6" x14ac:dyDescent="0.5">
      <c r="A1919">
        <f>+IS_Data!C1919</f>
        <v>0</v>
      </c>
      <c r="B1919" s="91" t="str">
        <f>IF(F1919="No","",IF('Summary P&amp;L'!$F$4="Libs Rollup","Libs Rollup",F1919))</f>
        <v/>
      </c>
      <c r="C1919">
        <f>+IS_Data!A1919</f>
        <v>0</v>
      </c>
      <c r="D1919">
        <f ca="1">SUM(OFFSET(IS_Data!D1919,0,(-2018+'Summary P&amp;L'!$D$6)*12+'Summary P&amp;L'!$D$1-1):OFFSET(IS_Data!D1919,0,(-2018+'Summary P&amp;L'!$D$6)*12+'Summary P&amp;L'!$D$2-1))</f>
        <v>0</v>
      </c>
      <c r="E1919">
        <f ca="1">SUM(OFFSET(IS_Data!D1919,0,(-2018+'Summary P&amp;L'!$D$6-1)*12+'Summary P&amp;L'!$D$1-1):OFFSET(IS_Data!D1919,0,(-2018+'Summary P&amp;L'!$D$6-1)*12+'Summary P&amp;L'!$D$2-1))</f>
        <v>0</v>
      </c>
      <c r="F1919" s="91" t="str">
        <f>IFERROR(IF(VLOOKUP(IS_Data!B1919,'Summary P&amp;L'!$Q$9:$S$15,3,FALSE)="Yes",IS_Data!B1919,"No"),"No")</f>
        <v>No</v>
      </c>
    </row>
    <row r="1920" spans="1:6" x14ac:dyDescent="0.5">
      <c r="A1920">
        <f>+IS_Data!C1920</f>
        <v>0</v>
      </c>
      <c r="B1920" s="91" t="str">
        <f>IF(F1920="No","",IF('Summary P&amp;L'!$F$4="Libs Rollup","Libs Rollup",F1920))</f>
        <v/>
      </c>
      <c r="C1920">
        <f>+IS_Data!A1920</f>
        <v>0</v>
      </c>
      <c r="D1920">
        <f ca="1">SUM(OFFSET(IS_Data!D1920,0,(-2018+'Summary P&amp;L'!$D$6)*12+'Summary P&amp;L'!$D$1-1):OFFSET(IS_Data!D1920,0,(-2018+'Summary P&amp;L'!$D$6)*12+'Summary P&amp;L'!$D$2-1))</f>
        <v>0</v>
      </c>
      <c r="E1920">
        <f ca="1">SUM(OFFSET(IS_Data!D1920,0,(-2018+'Summary P&amp;L'!$D$6-1)*12+'Summary P&amp;L'!$D$1-1):OFFSET(IS_Data!D1920,0,(-2018+'Summary P&amp;L'!$D$6-1)*12+'Summary P&amp;L'!$D$2-1))</f>
        <v>0</v>
      </c>
      <c r="F1920" s="91" t="str">
        <f>IFERROR(IF(VLOOKUP(IS_Data!B1920,'Summary P&amp;L'!$Q$9:$S$15,3,FALSE)="Yes",IS_Data!B1920,"No"),"No")</f>
        <v>No</v>
      </c>
    </row>
    <row r="1921" spans="1:6" x14ac:dyDescent="0.5">
      <c r="A1921">
        <f>+IS_Data!C1921</f>
        <v>0</v>
      </c>
      <c r="B1921" s="91" t="str">
        <f>IF(F1921="No","",IF('Summary P&amp;L'!$F$4="Libs Rollup","Libs Rollup",F1921))</f>
        <v/>
      </c>
      <c r="C1921">
        <f>+IS_Data!A1921</f>
        <v>0</v>
      </c>
      <c r="D1921">
        <f ca="1">SUM(OFFSET(IS_Data!D1921,0,(-2018+'Summary P&amp;L'!$D$6)*12+'Summary P&amp;L'!$D$1-1):OFFSET(IS_Data!D1921,0,(-2018+'Summary P&amp;L'!$D$6)*12+'Summary P&amp;L'!$D$2-1))</f>
        <v>0</v>
      </c>
      <c r="E1921">
        <f ca="1">SUM(OFFSET(IS_Data!D1921,0,(-2018+'Summary P&amp;L'!$D$6-1)*12+'Summary P&amp;L'!$D$1-1):OFFSET(IS_Data!D1921,0,(-2018+'Summary P&amp;L'!$D$6-1)*12+'Summary P&amp;L'!$D$2-1))</f>
        <v>0</v>
      </c>
      <c r="F1921" s="91" t="str">
        <f>IFERROR(IF(VLOOKUP(IS_Data!B1921,'Summary P&amp;L'!$Q$9:$S$15,3,FALSE)="Yes",IS_Data!B1921,"No"),"No")</f>
        <v>No</v>
      </c>
    </row>
    <row r="1922" spans="1:6" x14ac:dyDescent="0.5">
      <c r="A1922">
        <f>+IS_Data!C1922</f>
        <v>0</v>
      </c>
      <c r="B1922" s="91" t="str">
        <f>IF(F1922="No","",IF('Summary P&amp;L'!$F$4="Libs Rollup","Libs Rollup",F1922))</f>
        <v/>
      </c>
      <c r="C1922">
        <f>+IS_Data!A1922</f>
        <v>0</v>
      </c>
      <c r="D1922">
        <f ca="1">SUM(OFFSET(IS_Data!D1922,0,(-2018+'Summary P&amp;L'!$D$6)*12+'Summary P&amp;L'!$D$1-1):OFFSET(IS_Data!D1922,0,(-2018+'Summary P&amp;L'!$D$6)*12+'Summary P&amp;L'!$D$2-1))</f>
        <v>0</v>
      </c>
      <c r="E1922">
        <f ca="1">SUM(OFFSET(IS_Data!D1922,0,(-2018+'Summary P&amp;L'!$D$6-1)*12+'Summary P&amp;L'!$D$1-1):OFFSET(IS_Data!D1922,0,(-2018+'Summary P&amp;L'!$D$6-1)*12+'Summary P&amp;L'!$D$2-1))</f>
        <v>0</v>
      </c>
      <c r="F1922" s="91" t="str">
        <f>IFERROR(IF(VLOOKUP(IS_Data!B1922,'Summary P&amp;L'!$Q$9:$S$15,3,FALSE)="Yes",IS_Data!B1922,"No"),"No")</f>
        <v>No</v>
      </c>
    </row>
    <row r="1923" spans="1:6" x14ac:dyDescent="0.5">
      <c r="A1923">
        <f>+IS_Data!C1923</f>
        <v>0</v>
      </c>
      <c r="B1923" s="91" t="str">
        <f>IF(F1923="No","",IF('Summary P&amp;L'!$F$4="Libs Rollup","Libs Rollup",F1923))</f>
        <v/>
      </c>
      <c r="C1923">
        <f>+IS_Data!A1923</f>
        <v>0</v>
      </c>
      <c r="D1923">
        <f ca="1">SUM(OFFSET(IS_Data!D1923,0,(-2018+'Summary P&amp;L'!$D$6)*12+'Summary P&amp;L'!$D$1-1):OFFSET(IS_Data!D1923,0,(-2018+'Summary P&amp;L'!$D$6)*12+'Summary P&amp;L'!$D$2-1))</f>
        <v>0</v>
      </c>
      <c r="E1923">
        <f ca="1">SUM(OFFSET(IS_Data!D1923,0,(-2018+'Summary P&amp;L'!$D$6-1)*12+'Summary P&amp;L'!$D$1-1):OFFSET(IS_Data!D1923,0,(-2018+'Summary P&amp;L'!$D$6-1)*12+'Summary P&amp;L'!$D$2-1))</f>
        <v>0</v>
      </c>
      <c r="F1923" s="91" t="str">
        <f>IFERROR(IF(VLOOKUP(IS_Data!B1923,'Summary P&amp;L'!$Q$9:$S$15,3,FALSE)="Yes",IS_Data!B1923,"No"),"No")</f>
        <v>No</v>
      </c>
    </row>
    <row r="1924" spans="1:6" x14ac:dyDescent="0.5">
      <c r="A1924">
        <f>+IS_Data!C1924</f>
        <v>0</v>
      </c>
      <c r="B1924" s="91" t="str">
        <f>IF(F1924="No","",IF('Summary P&amp;L'!$F$4="Libs Rollup","Libs Rollup",F1924))</f>
        <v/>
      </c>
      <c r="C1924">
        <f>+IS_Data!A1924</f>
        <v>0</v>
      </c>
      <c r="D1924">
        <f ca="1">SUM(OFFSET(IS_Data!D1924,0,(-2018+'Summary P&amp;L'!$D$6)*12+'Summary P&amp;L'!$D$1-1):OFFSET(IS_Data!D1924,0,(-2018+'Summary P&amp;L'!$D$6)*12+'Summary P&amp;L'!$D$2-1))</f>
        <v>0</v>
      </c>
      <c r="E1924">
        <f ca="1">SUM(OFFSET(IS_Data!D1924,0,(-2018+'Summary P&amp;L'!$D$6-1)*12+'Summary P&amp;L'!$D$1-1):OFFSET(IS_Data!D1924,0,(-2018+'Summary P&amp;L'!$D$6-1)*12+'Summary P&amp;L'!$D$2-1))</f>
        <v>0</v>
      </c>
      <c r="F1924" s="91" t="str">
        <f>IFERROR(IF(VLOOKUP(IS_Data!B1924,'Summary P&amp;L'!$Q$9:$S$15,3,FALSE)="Yes",IS_Data!B1924,"No"),"No")</f>
        <v>No</v>
      </c>
    </row>
    <row r="1925" spans="1:6" x14ac:dyDescent="0.5">
      <c r="A1925">
        <f>+IS_Data!C1925</f>
        <v>0</v>
      </c>
      <c r="B1925" s="91" t="str">
        <f>IF(F1925="No","",IF('Summary P&amp;L'!$F$4="Libs Rollup","Libs Rollup",F1925))</f>
        <v/>
      </c>
      <c r="C1925">
        <f>+IS_Data!A1925</f>
        <v>0</v>
      </c>
      <c r="D1925">
        <f ca="1">SUM(OFFSET(IS_Data!D1925,0,(-2018+'Summary P&amp;L'!$D$6)*12+'Summary P&amp;L'!$D$1-1):OFFSET(IS_Data!D1925,0,(-2018+'Summary P&amp;L'!$D$6)*12+'Summary P&amp;L'!$D$2-1))</f>
        <v>0</v>
      </c>
      <c r="E1925">
        <f ca="1">SUM(OFFSET(IS_Data!D1925,0,(-2018+'Summary P&amp;L'!$D$6-1)*12+'Summary P&amp;L'!$D$1-1):OFFSET(IS_Data!D1925,0,(-2018+'Summary P&amp;L'!$D$6-1)*12+'Summary P&amp;L'!$D$2-1))</f>
        <v>0</v>
      </c>
      <c r="F1925" s="91" t="str">
        <f>IFERROR(IF(VLOOKUP(IS_Data!B1925,'Summary P&amp;L'!$Q$9:$S$15,3,FALSE)="Yes",IS_Data!B1925,"No"),"No")</f>
        <v>No</v>
      </c>
    </row>
    <row r="1926" spans="1:6" x14ac:dyDescent="0.5">
      <c r="A1926">
        <f>+IS_Data!C1926</f>
        <v>0</v>
      </c>
      <c r="B1926" s="91" t="str">
        <f>IF(F1926="No","",IF('Summary P&amp;L'!$F$4="Libs Rollup","Libs Rollup",F1926))</f>
        <v/>
      </c>
      <c r="C1926">
        <f>+IS_Data!A1926</f>
        <v>0</v>
      </c>
      <c r="D1926">
        <f ca="1">SUM(OFFSET(IS_Data!D1926,0,(-2018+'Summary P&amp;L'!$D$6)*12+'Summary P&amp;L'!$D$1-1):OFFSET(IS_Data!D1926,0,(-2018+'Summary P&amp;L'!$D$6)*12+'Summary P&amp;L'!$D$2-1))</f>
        <v>0</v>
      </c>
      <c r="E1926">
        <f ca="1">SUM(OFFSET(IS_Data!D1926,0,(-2018+'Summary P&amp;L'!$D$6-1)*12+'Summary P&amp;L'!$D$1-1):OFFSET(IS_Data!D1926,0,(-2018+'Summary P&amp;L'!$D$6-1)*12+'Summary P&amp;L'!$D$2-1))</f>
        <v>0</v>
      </c>
      <c r="F1926" s="91" t="str">
        <f>IFERROR(IF(VLOOKUP(IS_Data!B1926,'Summary P&amp;L'!$Q$9:$S$15,3,FALSE)="Yes",IS_Data!B1926,"No"),"No")</f>
        <v>No</v>
      </c>
    </row>
    <row r="1927" spans="1:6" x14ac:dyDescent="0.5">
      <c r="A1927">
        <f>+IS_Data!C1927</f>
        <v>0</v>
      </c>
      <c r="B1927" s="91" t="str">
        <f>IF(F1927="No","",IF('Summary P&amp;L'!$F$4="Libs Rollup","Libs Rollup",F1927))</f>
        <v/>
      </c>
      <c r="C1927">
        <f>+IS_Data!A1927</f>
        <v>0</v>
      </c>
      <c r="D1927">
        <f ca="1">SUM(OFFSET(IS_Data!D1927,0,(-2018+'Summary P&amp;L'!$D$6)*12+'Summary P&amp;L'!$D$1-1):OFFSET(IS_Data!D1927,0,(-2018+'Summary P&amp;L'!$D$6)*12+'Summary P&amp;L'!$D$2-1))</f>
        <v>0</v>
      </c>
      <c r="E1927">
        <f ca="1">SUM(OFFSET(IS_Data!D1927,0,(-2018+'Summary P&amp;L'!$D$6-1)*12+'Summary P&amp;L'!$D$1-1):OFFSET(IS_Data!D1927,0,(-2018+'Summary P&amp;L'!$D$6-1)*12+'Summary P&amp;L'!$D$2-1))</f>
        <v>0</v>
      </c>
      <c r="F1927" s="91" t="str">
        <f>IFERROR(IF(VLOOKUP(IS_Data!B1927,'Summary P&amp;L'!$Q$9:$S$15,3,FALSE)="Yes",IS_Data!B1927,"No"),"No")</f>
        <v>No</v>
      </c>
    </row>
    <row r="1928" spans="1:6" x14ac:dyDescent="0.5">
      <c r="A1928">
        <f>+IS_Data!C1928</f>
        <v>0</v>
      </c>
      <c r="B1928" s="91" t="str">
        <f>IF(F1928="No","",IF('Summary P&amp;L'!$F$4="Libs Rollup","Libs Rollup",F1928))</f>
        <v/>
      </c>
      <c r="C1928">
        <f>+IS_Data!A1928</f>
        <v>0</v>
      </c>
      <c r="D1928">
        <f ca="1">SUM(OFFSET(IS_Data!D1928,0,(-2018+'Summary P&amp;L'!$D$6)*12+'Summary P&amp;L'!$D$1-1):OFFSET(IS_Data!D1928,0,(-2018+'Summary P&amp;L'!$D$6)*12+'Summary P&amp;L'!$D$2-1))</f>
        <v>0</v>
      </c>
      <c r="E1928">
        <f ca="1">SUM(OFFSET(IS_Data!D1928,0,(-2018+'Summary P&amp;L'!$D$6-1)*12+'Summary P&amp;L'!$D$1-1):OFFSET(IS_Data!D1928,0,(-2018+'Summary P&amp;L'!$D$6-1)*12+'Summary P&amp;L'!$D$2-1))</f>
        <v>0</v>
      </c>
      <c r="F1928" s="91" t="str">
        <f>IFERROR(IF(VLOOKUP(IS_Data!B1928,'Summary P&amp;L'!$Q$9:$S$15,3,FALSE)="Yes",IS_Data!B1928,"No"),"No")</f>
        <v>No</v>
      </c>
    </row>
    <row r="1929" spans="1:6" x14ac:dyDescent="0.5">
      <c r="A1929">
        <f>+IS_Data!C1929</f>
        <v>0</v>
      </c>
      <c r="B1929" s="91" t="str">
        <f>IF(F1929="No","",IF('Summary P&amp;L'!$F$4="Libs Rollup","Libs Rollup",F1929))</f>
        <v/>
      </c>
      <c r="C1929">
        <f>+IS_Data!A1929</f>
        <v>0</v>
      </c>
      <c r="D1929">
        <f ca="1">SUM(OFFSET(IS_Data!D1929,0,(-2018+'Summary P&amp;L'!$D$6)*12+'Summary P&amp;L'!$D$1-1):OFFSET(IS_Data!D1929,0,(-2018+'Summary P&amp;L'!$D$6)*12+'Summary P&amp;L'!$D$2-1))</f>
        <v>0</v>
      </c>
      <c r="E1929">
        <f ca="1">SUM(OFFSET(IS_Data!D1929,0,(-2018+'Summary P&amp;L'!$D$6-1)*12+'Summary P&amp;L'!$D$1-1):OFFSET(IS_Data!D1929,0,(-2018+'Summary P&amp;L'!$D$6-1)*12+'Summary P&amp;L'!$D$2-1))</f>
        <v>0</v>
      </c>
      <c r="F1929" s="91" t="str">
        <f>IFERROR(IF(VLOOKUP(IS_Data!B1929,'Summary P&amp;L'!$Q$9:$S$15,3,FALSE)="Yes",IS_Data!B1929,"No"),"No")</f>
        <v>No</v>
      </c>
    </row>
    <row r="1930" spans="1:6" x14ac:dyDescent="0.5">
      <c r="A1930">
        <f>+IS_Data!C1930</f>
        <v>0</v>
      </c>
      <c r="B1930" s="91" t="str">
        <f>IF(F1930="No","",IF('Summary P&amp;L'!$F$4="Libs Rollup","Libs Rollup",F1930))</f>
        <v/>
      </c>
      <c r="C1930">
        <f>+IS_Data!A1930</f>
        <v>0</v>
      </c>
      <c r="D1930">
        <f ca="1">SUM(OFFSET(IS_Data!D1930,0,(-2018+'Summary P&amp;L'!$D$6)*12+'Summary P&amp;L'!$D$1-1):OFFSET(IS_Data!D1930,0,(-2018+'Summary P&amp;L'!$D$6)*12+'Summary P&amp;L'!$D$2-1))</f>
        <v>0</v>
      </c>
      <c r="E1930">
        <f ca="1">SUM(OFFSET(IS_Data!D1930,0,(-2018+'Summary P&amp;L'!$D$6-1)*12+'Summary P&amp;L'!$D$1-1):OFFSET(IS_Data!D1930,0,(-2018+'Summary P&amp;L'!$D$6-1)*12+'Summary P&amp;L'!$D$2-1))</f>
        <v>0</v>
      </c>
      <c r="F1930" s="91" t="str">
        <f>IFERROR(IF(VLOOKUP(IS_Data!B1930,'Summary P&amp;L'!$Q$9:$S$15,3,FALSE)="Yes",IS_Data!B1930,"No"),"No")</f>
        <v>No</v>
      </c>
    </row>
    <row r="1931" spans="1:6" x14ac:dyDescent="0.5">
      <c r="A1931">
        <f>+IS_Data!C1931</f>
        <v>0</v>
      </c>
      <c r="B1931" s="91" t="str">
        <f>IF(F1931="No","",IF('Summary P&amp;L'!$F$4="Libs Rollup","Libs Rollup",F1931))</f>
        <v/>
      </c>
      <c r="C1931">
        <f>+IS_Data!A1931</f>
        <v>0</v>
      </c>
      <c r="D1931">
        <f ca="1">SUM(OFFSET(IS_Data!D1931,0,(-2018+'Summary P&amp;L'!$D$6)*12+'Summary P&amp;L'!$D$1-1):OFFSET(IS_Data!D1931,0,(-2018+'Summary P&amp;L'!$D$6)*12+'Summary P&amp;L'!$D$2-1))</f>
        <v>0</v>
      </c>
      <c r="E1931">
        <f ca="1">SUM(OFFSET(IS_Data!D1931,0,(-2018+'Summary P&amp;L'!$D$6-1)*12+'Summary P&amp;L'!$D$1-1):OFFSET(IS_Data!D1931,0,(-2018+'Summary P&amp;L'!$D$6-1)*12+'Summary P&amp;L'!$D$2-1))</f>
        <v>0</v>
      </c>
      <c r="F1931" s="91" t="str">
        <f>IFERROR(IF(VLOOKUP(IS_Data!B1931,'Summary P&amp;L'!$Q$9:$S$15,3,FALSE)="Yes",IS_Data!B1931,"No"),"No")</f>
        <v>No</v>
      </c>
    </row>
    <row r="1932" spans="1:6" x14ac:dyDescent="0.5">
      <c r="A1932">
        <f>+IS_Data!C1932</f>
        <v>0</v>
      </c>
      <c r="B1932" s="91" t="str">
        <f>IF(F1932="No","",IF('Summary P&amp;L'!$F$4="Libs Rollup","Libs Rollup",F1932))</f>
        <v/>
      </c>
      <c r="C1932">
        <f>+IS_Data!A1932</f>
        <v>0</v>
      </c>
      <c r="D1932">
        <f ca="1">SUM(OFFSET(IS_Data!D1932,0,(-2018+'Summary P&amp;L'!$D$6)*12+'Summary P&amp;L'!$D$1-1):OFFSET(IS_Data!D1932,0,(-2018+'Summary P&amp;L'!$D$6)*12+'Summary P&amp;L'!$D$2-1))</f>
        <v>0</v>
      </c>
      <c r="E1932">
        <f ca="1">SUM(OFFSET(IS_Data!D1932,0,(-2018+'Summary P&amp;L'!$D$6-1)*12+'Summary P&amp;L'!$D$1-1):OFFSET(IS_Data!D1932,0,(-2018+'Summary P&amp;L'!$D$6-1)*12+'Summary P&amp;L'!$D$2-1))</f>
        <v>0</v>
      </c>
      <c r="F1932" s="91" t="str">
        <f>IFERROR(IF(VLOOKUP(IS_Data!B1932,'Summary P&amp;L'!$Q$9:$S$15,3,FALSE)="Yes",IS_Data!B1932,"No"),"No")</f>
        <v>No</v>
      </c>
    </row>
    <row r="1933" spans="1:6" x14ac:dyDescent="0.5">
      <c r="A1933">
        <f>+IS_Data!C1933</f>
        <v>0</v>
      </c>
      <c r="B1933" s="91" t="str">
        <f>IF(F1933="No","",IF('Summary P&amp;L'!$F$4="Libs Rollup","Libs Rollup",F1933))</f>
        <v/>
      </c>
      <c r="C1933">
        <f>+IS_Data!A1933</f>
        <v>0</v>
      </c>
      <c r="D1933">
        <f ca="1">SUM(OFFSET(IS_Data!D1933,0,(-2018+'Summary P&amp;L'!$D$6)*12+'Summary P&amp;L'!$D$1-1):OFFSET(IS_Data!D1933,0,(-2018+'Summary P&amp;L'!$D$6)*12+'Summary P&amp;L'!$D$2-1))</f>
        <v>0</v>
      </c>
      <c r="E1933">
        <f ca="1">SUM(OFFSET(IS_Data!D1933,0,(-2018+'Summary P&amp;L'!$D$6-1)*12+'Summary P&amp;L'!$D$1-1):OFFSET(IS_Data!D1933,0,(-2018+'Summary P&amp;L'!$D$6-1)*12+'Summary P&amp;L'!$D$2-1))</f>
        <v>0</v>
      </c>
      <c r="F1933" s="91" t="str">
        <f>IFERROR(IF(VLOOKUP(IS_Data!B1933,'Summary P&amp;L'!$Q$9:$S$15,3,FALSE)="Yes",IS_Data!B1933,"No"),"No")</f>
        <v>No</v>
      </c>
    </row>
    <row r="1934" spans="1:6" x14ac:dyDescent="0.5">
      <c r="A1934">
        <f>+IS_Data!C1934</f>
        <v>0</v>
      </c>
      <c r="B1934" s="91" t="str">
        <f>IF(F1934="No","",IF('Summary P&amp;L'!$F$4="Libs Rollup","Libs Rollup",F1934))</f>
        <v/>
      </c>
      <c r="C1934">
        <f>+IS_Data!A1934</f>
        <v>0</v>
      </c>
      <c r="D1934">
        <f ca="1">SUM(OFFSET(IS_Data!D1934,0,(-2018+'Summary P&amp;L'!$D$6)*12+'Summary P&amp;L'!$D$1-1):OFFSET(IS_Data!D1934,0,(-2018+'Summary P&amp;L'!$D$6)*12+'Summary P&amp;L'!$D$2-1))</f>
        <v>0</v>
      </c>
      <c r="E1934">
        <f ca="1">SUM(OFFSET(IS_Data!D1934,0,(-2018+'Summary P&amp;L'!$D$6-1)*12+'Summary P&amp;L'!$D$1-1):OFFSET(IS_Data!D1934,0,(-2018+'Summary P&amp;L'!$D$6-1)*12+'Summary P&amp;L'!$D$2-1))</f>
        <v>0</v>
      </c>
      <c r="F1934" s="91" t="str">
        <f>IFERROR(IF(VLOOKUP(IS_Data!B1934,'Summary P&amp;L'!$Q$9:$S$15,3,FALSE)="Yes",IS_Data!B1934,"No"),"No")</f>
        <v>No</v>
      </c>
    </row>
    <row r="1935" spans="1:6" x14ac:dyDescent="0.5">
      <c r="A1935">
        <f>+IS_Data!C1935</f>
        <v>0</v>
      </c>
      <c r="B1935" s="91" t="str">
        <f>IF(F1935="No","",IF('Summary P&amp;L'!$F$4="Libs Rollup","Libs Rollup",F1935))</f>
        <v/>
      </c>
      <c r="C1935">
        <f>+IS_Data!A1935</f>
        <v>0</v>
      </c>
      <c r="D1935">
        <f ca="1">SUM(OFFSET(IS_Data!D1935,0,(-2018+'Summary P&amp;L'!$D$6)*12+'Summary P&amp;L'!$D$1-1):OFFSET(IS_Data!D1935,0,(-2018+'Summary P&amp;L'!$D$6)*12+'Summary P&amp;L'!$D$2-1))</f>
        <v>0</v>
      </c>
      <c r="E1935">
        <f ca="1">SUM(OFFSET(IS_Data!D1935,0,(-2018+'Summary P&amp;L'!$D$6-1)*12+'Summary P&amp;L'!$D$1-1):OFFSET(IS_Data!D1935,0,(-2018+'Summary P&amp;L'!$D$6-1)*12+'Summary P&amp;L'!$D$2-1))</f>
        <v>0</v>
      </c>
      <c r="F1935" s="91" t="str">
        <f>IFERROR(IF(VLOOKUP(IS_Data!B1935,'Summary P&amp;L'!$Q$9:$S$15,3,FALSE)="Yes",IS_Data!B1935,"No"),"No")</f>
        <v>No</v>
      </c>
    </row>
    <row r="1936" spans="1:6" x14ac:dyDescent="0.5">
      <c r="A1936">
        <f>+IS_Data!C1936</f>
        <v>0</v>
      </c>
      <c r="B1936" s="91" t="str">
        <f>IF(F1936="No","",IF('Summary P&amp;L'!$F$4="Libs Rollup","Libs Rollup",F1936))</f>
        <v/>
      </c>
      <c r="C1936">
        <f>+IS_Data!A1936</f>
        <v>0</v>
      </c>
      <c r="D1936">
        <f ca="1">SUM(OFFSET(IS_Data!D1936,0,(-2018+'Summary P&amp;L'!$D$6)*12+'Summary P&amp;L'!$D$1-1):OFFSET(IS_Data!D1936,0,(-2018+'Summary P&amp;L'!$D$6)*12+'Summary P&amp;L'!$D$2-1))</f>
        <v>0</v>
      </c>
      <c r="E1936">
        <f ca="1">SUM(OFFSET(IS_Data!D1936,0,(-2018+'Summary P&amp;L'!$D$6-1)*12+'Summary P&amp;L'!$D$1-1):OFFSET(IS_Data!D1936,0,(-2018+'Summary P&amp;L'!$D$6-1)*12+'Summary P&amp;L'!$D$2-1))</f>
        <v>0</v>
      </c>
      <c r="F1936" s="91" t="str">
        <f>IFERROR(IF(VLOOKUP(IS_Data!B1936,'Summary P&amp;L'!$Q$9:$S$15,3,FALSE)="Yes",IS_Data!B1936,"No"),"No")</f>
        <v>No</v>
      </c>
    </row>
    <row r="1937" spans="1:6" x14ac:dyDescent="0.5">
      <c r="A1937">
        <f>+IS_Data!C1937</f>
        <v>0</v>
      </c>
      <c r="B1937" s="91" t="str">
        <f>IF(F1937="No","",IF('Summary P&amp;L'!$F$4="Libs Rollup","Libs Rollup",F1937))</f>
        <v/>
      </c>
      <c r="C1937">
        <f>+IS_Data!A1937</f>
        <v>0</v>
      </c>
      <c r="D1937">
        <f ca="1">SUM(OFFSET(IS_Data!D1937,0,(-2018+'Summary P&amp;L'!$D$6)*12+'Summary P&amp;L'!$D$1-1):OFFSET(IS_Data!D1937,0,(-2018+'Summary P&amp;L'!$D$6)*12+'Summary P&amp;L'!$D$2-1))</f>
        <v>0</v>
      </c>
      <c r="E1937">
        <f ca="1">SUM(OFFSET(IS_Data!D1937,0,(-2018+'Summary P&amp;L'!$D$6-1)*12+'Summary P&amp;L'!$D$1-1):OFFSET(IS_Data!D1937,0,(-2018+'Summary P&amp;L'!$D$6-1)*12+'Summary P&amp;L'!$D$2-1))</f>
        <v>0</v>
      </c>
      <c r="F1937" s="91" t="str">
        <f>IFERROR(IF(VLOOKUP(IS_Data!B1937,'Summary P&amp;L'!$Q$9:$S$15,3,FALSE)="Yes",IS_Data!B1937,"No"),"No")</f>
        <v>No</v>
      </c>
    </row>
    <row r="1938" spans="1:6" x14ac:dyDescent="0.5">
      <c r="A1938">
        <f>+IS_Data!C1938</f>
        <v>0</v>
      </c>
      <c r="B1938" s="91" t="str">
        <f>IF(F1938="No","",IF('Summary P&amp;L'!$F$4="Libs Rollup","Libs Rollup",F1938))</f>
        <v/>
      </c>
      <c r="C1938">
        <f>+IS_Data!A1938</f>
        <v>0</v>
      </c>
      <c r="D1938">
        <f ca="1">SUM(OFFSET(IS_Data!D1938,0,(-2018+'Summary P&amp;L'!$D$6)*12+'Summary P&amp;L'!$D$1-1):OFFSET(IS_Data!D1938,0,(-2018+'Summary P&amp;L'!$D$6)*12+'Summary P&amp;L'!$D$2-1))</f>
        <v>0</v>
      </c>
      <c r="E1938">
        <f ca="1">SUM(OFFSET(IS_Data!D1938,0,(-2018+'Summary P&amp;L'!$D$6-1)*12+'Summary P&amp;L'!$D$1-1):OFFSET(IS_Data!D1938,0,(-2018+'Summary P&amp;L'!$D$6-1)*12+'Summary P&amp;L'!$D$2-1))</f>
        <v>0</v>
      </c>
      <c r="F1938" s="91" t="str">
        <f>IFERROR(IF(VLOOKUP(IS_Data!B1938,'Summary P&amp;L'!$Q$9:$S$15,3,FALSE)="Yes",IS_Data!B1938,"No"),"No")</f>
        <v>No</v>
      </c>
    </row>
    <row r="1939" spans="1:6" x14ac:dyDescent="0.5">
      <c r="A1939">
        <f>+IS_Data!C1939</f>
        <v>0</v>
      </c>
      <c r="B1939" s="91" t="str">
        <f>IF(F1939="No","",IF('Summary P&amp;L'!$F$4="Libs Rollup","Libs Rollup",F1939))</f>
        <v/>
      </c>
      <c r="C1939">
        <f>+IS_Data!A1939</f>
        <v>0</v>
      </c>
      <c r="D1939">
        <f ca="1">SUM(OFFSET(IS_Data!D1939,0,(-2018+'Summary P&amp;L'!$D$6)*12+'Summary P&amp;L'!$D$1-1):OFFSET(IS_Data!D1939,0,(-2018+'Summary P&amp;L'!$D$6)*12+'Summary P&amp;L'!$D$2-1))</f>
        <v>0</v>
      </c>
      <c r="E1939">
        <f ca="1">SUM(OFFSET(IS_Data!D1939,0,(-2018+'Summary P&amp;L'!$D$6-1)*12+'Summary P&amp;L'!$D$1-1):OFFSET(IS_Data!D1939,0,(-2018+'Summary P&amp;L'!$D$6-1)*12+'Summary P&amp;L'!$D$2-1))</f>
        <v>0</v>
      </c>
      <c r="F1939" s="91" t="str">
        <f>IFERROR(IF(VLOOKUP(IS_Data!B1939,'Summary P&amp;L'!$Q$9:$S$15,3,FALSE)="Yes",IS_Data!B1939,"No"),"No")</f>
        <v>No</v>
      </c>
    </row>
    <row r="1940" spans="1:6" x14ac:dyDescent="0.5">
      <c r="A1940">
        <f>+IS_Data!C1940</f>
        <v>0</v>
      </c>
      <c r="B1940" s="91" t="str">
        <f>IF(F1940="No","",IF('Summary P&amp;L'!$F$4="Libs Rollup","Libs Rollup",F1940))</f>
        <v/>
      </c>
      <c r="C1940">
        <f>+IS_Data!A1940</f>
        <v>0</v>
      </c>
      <c r="D1940">
        <f ca="1">SUM(OFFSET(IS_Data!D1940,0,(-2018+'Summary P&amp;L'!$D$6)*12+'Summary P&amp;L'!$D$1-1):OFFSET(IS_Data!D1940,0,(-2018+'Summary P&amp;L'!$D$6)*12+'Summary P&amp;L'!$D$2-1))</f>
        <v>0</v>
      </c>
      <c r="E1940">
        <f ca="1">SUM(OFFSET(IS_Data!D1940,0,(-2018+'Summary P&amp;L'!$D$6-1)*12+'Summary P&amp;L'!$D$1-1):OFFSET(IS_Data!D1940,0,(-2018+'Summary P&amp;L'!$D$6-1)*12+'Summary P&amp;L'!$D$2-1))</f>
        <v>0</v>
      </c>
      <c r="F1940" s="91" t="str">
        <f>IFERROR(IF(VLOOKUP(IS_Data!B1940,'Summary P&amp;L'!$Q$9:$S$15,3,FALSE)="Yes",IS_Data!B1940,"No"),"No")</f>
        <v>No</v>
      </c>
    </row>
    <row r="1941" spans="1:6" x14ac:dyDescent="0.5">
      <c r="A1941">
        <f>+IS_Data!C1941</f>
        <v>0</v>
      </c>
      <c r="B1941" s="91" t="str">
        <f>IF(F1941="No","",IF('Summary P&amp;L'!$F$4="Libs Rollup","Libs Rollup",F1941))</f>
        <v/>
      </c>
      <c r="C1941">
        <f>+IS_Data!A1941</f>
        <v>0</v>
      </c>
      <c r="D1941">
        <f ca="1">SUM(OFFSET(IS_Data!D1941,0,(-2018+'Summary P&amp;L'!$D$6)*12+'Summary P&amp;L'!$D$1-1):OFFSET(IS_Data!D1941,0,(-2018+'Summary P&amp;L'!$D$6)*12+'Summary P&amp;L'!$D$2-1))</f>
        <v>0</v>
      </c>
      <c r="E1941">
        <f ca="1">SUM(OFFSET(IS_Data!D1941,0,(-2018+'Summary P&amp;L'!$D$6-1)*12+'Summary P&amp;L'!$D$1-1):OFFSET(IS_Data!D1941,0,(-2018+'Summary P&amp;L'!$D$6-1)*12+'Summary P&amp;L'!$D$2-1))</f>
        <v>0</v>
      </c>
      <c r="F1941" s="91" t="str">
        <f>IFERROR(IF(VLOOKUP(IS_Data!B1941,'Summary P&amp;L'!$Q$9:$S$15,3,FALSE)="Yes",IS_Data!B1941,"No"),"No")</f>
        <v>No</v>
      </c>
    </row>
    <row r="1942" spans="1:6" x14ac:dyDescent="0.5">
      <c r="A1942">
        <f>+IS_Data!C1942</f>
        <v>0</v>
      </c>
      <c r="B1942" s="91" t="str">
        <f>IF(F1942="No","",IF('Summary P&amp;L'!$F$4="Libs Rollup","Libs Rollup",F1942))</f>
        <v/>
      </c>
      <c r="C1942">
        <f>+IS_Data!A1942</f>
        <v>0</v>
      </c>
      <c r="D1942">
        <f ca="1">SUM(OFFSET(IS_Data!D1942,0,(-2018+'Summary P&amp;L'!$D$6)*12+'Summary P&amp;L'!$D$1-1):OFFSET(IS_Data!D1942,0,(-2018+'Summary P&amp;L'!$D$6)*12+'Summary P&amp;L'!$D$2-1))</f>
        <v>0</v>
      </c>
      <c r="E1942">
        <f ca="1">SUM(OFFSET(IS_Data!D1942,0,(-2018+'Summary P&amp;L'!$D$6-1)*12+'Summary P&amp;L'!$D$1-1):OFFSET(IS_Data!D1942,0,(-2018+'Summary P&amp;L'!$D$6-1)*12+'Summary P&amp;L'!$D$2-1))</f>
        <v>0</v>
      </c>
      <c r="F1942" s="91" t="str">
        <f>IFERROR(IF(VLOOKUP(IS_Data!B1942,'Summary P&amp;L'!$Q$9:$S$15,3,FALSE)="Yes",IS_Data!B1942,"No"),"No")</f>
        <v>No</v>
      </c>
    </row>
    <row r="1943" spans="1:6" x14ac:dyDescent="0.5">
      <c r="A1943">
        <f>+IS_Data!C1943</f>
        <v>0</v>
      </c>
      <c r="B1943" s="91" t="str">
        <f>IF(F1943="No","",IF('Summary P&amp;L'!$F$4="Libs Rollup","Libs Rollup",F1943))</f>
        <v/>
      </c>
      <c r="C1943">
        <f>+IS_Data!A1943</f>
        <v>0</v>
      </c>
      <c r="D1943">
        <f ca="1">SUM(OFFSET(IS_Data!D1943,0,(-2018+'Summary P&amp;L'!$D$6)*12+'Summary P&amp;L'!$D$1-1):OFFSET(IS_Data!D1943,0,(-2018+'Summary P&amp;L'!$D$6)*12+'Summary P&amp;L'!$D$2-1))</f>
        <v>0</v>
      </c>
      <c r="E1943">
        <f ca="1">SUM(OFFSET(IS_Data!D1943,0,(-2018+'Summary P&amp;L'!$D$6-1)*12+'Summary P&amp;L'!$D$1-1):OFFSET(IS_Data!D1943,0,(-2018+'Summary P&amp;L'!$D$6-1)*12+'Summary P&amp;L'!$D$2-1))</f>
        <v>0</v>
      </c>
      <c r="F1943" s="91" t="str">
        <f>IFERROR(IF(VLOOKUP(IS_Data!B1943,'Summary P&amp;L'!$Q$9:$S$15,3,FALSE)="Yes",IS_Data!B1943,"No"),"No")</f>
        <v>No</v>
      </c>
    </row>
    <row r="1944" spans="1:6" x14ac:dyDescent="0.5">
      <c r="A1944">
        <f>+IS_Data!C1944</f>
        <v>0</v>
      </c>
      <c r="B1944" s="91" t="str">
        <f>IF(F1944="No","",IF('Summary P&amp;L'!$F$4="Libs Rollup","Libs Rollup",F1944))</f>
        <v/>
      </c>
      <c r="C1944">
        <f>+IS_Data!A1944</f>
        <v>0</v>
      </c>
      <c r="D1944">
        <f ca="1">SUM(OFFSET(IS_Data!D1944,0,(-2018+'Summary P&amp;L'!$D$6)*12+'Summary P&amp;L'!$D$1-1):OFFSET(IS_Data!D1944,0,(-2018+'Summary P&amp;L'!$D$6)*12+'Summary P&amp;L'!$D$2-1))</f>
        <v>0</v>
      </c>
      <c r="E1944">
        <f ca="1">SUM(OFFSET(IS_Data!D1944,0,(-2018+'Summary P&amp;L'!$D$6-1)*12+'Summary P&amp;L'!$D$1-1):OFFSET(IS_Data!D1944,0,(-2018+'Summary P&amp;L'!$D$6-1)*12+'Summary P&amp;L'!$D$2-1))</f>
        <v>0</v>
      </c>
      <c r="F1944" s="91" t="str">
        <f>IFERROR(IF(VLOOKUP(IS_Data!B1944,'Summary P&amp;L'!$Q$9:$S$15,3,FALSE)="Yes",IS_Data!B1944,"No"),"No")</f>
        <v>No</v>
      </c>
    </row>
    <row r="1945" spans="1:6" x14ac:dyDescent="0.5">
      <c r="A1945">
        <f>+IS_Data!C1945</f>
        <v>0</v>
      </c>
      <c r="B1945" s="91" t="str">
        <f>IF(F1945="No","",IF('Summary P&amp;L'!$F$4="Libs Rollup","Libs Rollup",F1945))</f>
        <v/>
      </c>
      <c r="C1945">
        <f>+IS_Data!A1945</f>
        <v>0</v>
      </c>
      <c r="D1945">
        <f ca="1">SUM(OFFSET(IS_Data!D1945,0,(-2018+'Summary P&amp;L'!$D$6)*12+'Summary P&amp;L'!$D$1-1):OFFSET(IS_Data!D1945,0,(-2018+'Summary P&amp;L'!$D$6)*12+'Summary P&amp;L'!$D$2-1))</f>
        <v>0</v>
      </c>
      <c r="E1945">
        <f ca="1">SUM(OFFSET(IS_Data!D1945,0,(-2018+'Summary P&amp;L'!$D$6-1)*12+'Summary P&amp;L'!$D$1-1):OFFSET(IS_Data!D1945,0,(-2018+'Summary P&amp;L'!$D$6-1)*12+'Summary P&amp;L'!$D$2-1))</f>
        <v>0</v>
      </c>
      <c r="F1945" s="91" t="str">
        <f>IFERROR(IF(VLOOKUP(IS_Data!B1945,'Summary P&amp;L'!$Q$9:$S$15,3,FALSE)="Yes",IS_Data!B1945,"No"),"No")</f>
        <v>No</v>
      </c>
    </row>
    <row r="1946" spans="1:6" x14ac:dyDescent="0.5">
      <c r="A1946">
        <f>+IS_Data!C1946</f>
        <v>0</v>
      </c>
      <c r="B1946" s="91" t="str">
        <f>IF(F1946="No","",IF('Summary P&amp;L'!$F$4="Libs Rollup","Libs Rollup",F1946))</f>
        <v/>
      </c>
      <c r="C1946">
        <f>+IS_Data!A1946</f>
        <v>0</v>
      </c>
      <c r="D1946">
        <f ca="1">SUM(OFFSET(IS_Data!D1946,0,(-2018+'Summary P&amp;L'!$D$6)*12+'Summary P&amp;L'!$D$1-1):OFFSET(IS_Data!D1946,0,(-2018+'Summary P&amp;L'!$D$6)*12+'Summary P&amp;L'!$D$2-1))</f>
        <v>0</v>
      </c>
      <c r="E1946">
        <f ca="1">SUM(OFFSET(IS_Data!D1946,0,(-2018+'Summary P&amp;L'!$D$6-1)*12+'Summary P&amp;L'!$D$1-1):OFFSET(IS_Data!D1946,0,(-2018+'Summary P&amp;L'!$D$6-1)*12+'Summary P&amp;L'!$D$2-1))</f>
        <v>0</v>
      </c>
      <c r="F1946" s="91" t="str">
        <f>IFERROR(IF(VLOOKUP(IS_Data!B1946,'Summary P&amp;L'!$Q$9:$S$15,3,FALSE)="Yes",IS_Data!B1946,"No"),"No")</f>
        <v>No</v>
      </c>
    </row>
    <row r="1947" spans="1:6" x14ac:dyDescent="0.5">
      <c r="A1947">
        <f>+IS_Data!C1947</f>
        <v>0</v>
      </c>
      <c r="B1947" s="91" t="str">
        <f>IF(F1947="No","",IF('Summary P&amp;L'!$F$4="Libs Rollup","Libs Rollup",F1947))</f>
        <v/>
      </c>
      <c r="C1947">
        <f>+IS_Data!A1947</f>
        <v>0</v>
      </c>
      <c r="D1947">
        <f ca="1">SUM(OFFSET(IS_Data!D1947,0,(-2018+'Summary P&amp;L'!$D$6)*12+'Summary P&amp;L'!$D$1-1):OFFSET(IS_Data!D1947,0,(-2018+'Summary P&amp;L'!$D$6)*12+'Summary P&amp;L'!$D$2-1))</f>
        <v>0</v>
      </c>
      <c r="E1947">
        <f ca="1">SUM(OFFSET(IS_Data!D1947,0,(-2018+'Summary P&amp;L'!$D$6-1)*12+'Summary P&amp;L'!$D$1-1):OFFSET(IS_Data!D1947,0,(-2018+'Summary P&amp;L'!$D$6-1)*12+'Summary P&amp;L'!$D$2-1))</f>
        <v>0</v>
      </c>
      <c r="F1947" s="91" t="str">
        <f>IFERROR(IF(VLOOKUP(IS_Data!B1947,'Summary P&amp;L'!$Q$9:$S$15,3,FALSE)="Yes",IS_Data!B1947,"No"),"No")</f>
        <v>No</v>
      </c>
    </row>
    <row r="1948" spans="1:6" x14ac:dyDescent="0.5">
      <c r="A1948">
        <f>+IS_Data!C1948</f>
        <v>0</v>
      </c>
      <c r="B1948" s="91" t="str">
        <f>IF(F1948="No","",IF('Summary P&amp;L'!$F$4="Libs Rollup","Libs Rollup",F1948))</f>
        <v/>
      </c>
      <c r="C1948">
        <f>+IS_Data!A1948</f>
        <v>0</v>
      </c>
      <c r="D1948">
        <f ca="1">SUM(OFFSET(IS_Data!D1948,0,(-2018+'Summary P&amp;L'!$D$6)*12+'Summary P&amp;L'!$D$1-1):OFFSET(IS_Data!D1948,0,(-2018+'Summary P&amp;L'!$D$6)*12+'Summary P&amp;L'!$D$2-1))</f>
        <v>0</v>
      </c>
      <c r="E1948">
        <f ca="1">SUM(OFFSET(IS_Data!D1948,0,(-2018+'Summary P&amp;L'!$D$6-1)*12+'Summary P&amp;L'!$D$1-1):OFFSET(IS_Data!D1948,0,(-2018+'Summary P&amp;L'!$D$6-1)*12+'Summary P&amp;L'!$D$2-1))</f>
        <v>0</v>
      </c>
      <c r="F1948" s="91" t="str">
        <f>IFERROR(IF(VLOOKUP(IS_Data!B1948,'Summary P&amp;L'!$Q$9:$S$15,3,FALSE)="Yes",IS_Data!B1948,"No"),"No")</f>
        <v>No</v>
      </c>
    </row>
    <row r="1949" spans="1:6" x14ac:dyDescent="0.5">
      <c r="A1949">
        <f>+IS_Data!C1949</f>
        <v>0</v>
      </c>
      <c r="B1949" s="91" t="str">
        <f>IF(F1949="No","",IF('Summary P&amp;L'!$F$4="Libs Rollup","Libs Rollup",F1949))</f>
        <v/>
      </c>
      <c r="C1949">
        <f>+IS_Data!A1949</f>
        <v>0</v>
      </c>
      <c r="D1949">
        <f ca="1">SUM(OFFSET(IS_Data!D1949,0,(-2018+'Summary P&amp;L'!$D$6)*12+'Summary P&amp;L'!$D$1-1):OFFSET(IS_Data!D1949,0,(-2018+'Summary P&amp;L'!$D$6)*12+'Summary P&amp;L'!$D$2-1))</f>
        <v>0</v>
      </c>
      <c r="E1949">
        <f ca="1">SUM(OFFSET(IS_Data!D1949,0,(-2018+'Summary P&amp;L'!$D$6-1)*12+'Summary P&amp;L'!$D$1-1):OFFSET(IS_Data!D1949,0,(-2018+'Summary P&amp;L'!$D$6-1)*12+'Summary P&amp;L'!$D$2-1))</f>
        <v>0</v>
      </c>
      <c r="F1949" s="91" t="str">
        <f>IFERROR(IF(VLOOKUP(IS_Data!B1949,'Summary P&amp;L'!$Q$9:$S$15,3,FALSE)="Yes",IS_Data!B1949,"No"),"No")</f>
        <v>No</v>
      </c>
    </row>
    <row r="1950" spans="1:6" x14ac:dyDescent="0.5">
      <c r="A1950">
        <f>+IS_Data!C1950</f>
        <v>0</v>
      </c>
      <c r="B1950" s="91" t="str">
        <f>IF(F1950="No","",IF('Summary P&amp;L'!$F$4="Libs Rollup","Libs Rollup",F1950))</f>
        <v/>
      </c>
      <c r="C1950">
        <f>+IS_Data!A1950</f>
        <v>0</v>
      </c>
      <c r="D1950">
        <f ca="1">SUM(OFFSET(IS_Data!D1950,0,(-2018+'Summary P&amp;L'!$D$6)*12+'Summary P&amp;L'!$D$1-1):OFFSET(IS_Data!D1950,0,(-2018+'Summary P&amp;L'!$D$6)*12+'Summary P&amp;L'!$D$2-1))</f>
        <v>0</v>
      </c>
      <c r="E1950">
        <f ca="1">SUM(OFFSET(IS_Data!D1950,0,(-2018+'Summary P&amp;L'!$D$6-1)*12+'Summary P&amp;L'!$D$1-1):OFFSET(IS_Data!D1950,0,(-2018+'Summary P&amp;L'!$D$6-1)*12+'Summary P&amp;L'!$D$2-1))</f>
        <v>0</v>
      </c>
      <c r="F1950" s="91" t="str">
        <f>IFERROR(IF(VLOOKUP(IS_Data!B1950,'Summary P&amp;L'!$Q$9:$S$15,3,FALSE)="Yes",IS_Data!B1950,"No"),"No")</f>
        <v>No</v>
      </c>
    </row>
    <row r="1951" spans="1:6" x14ac:dyDescent="0.5">
      <c r="A1951">
        <f>+IS_Data!C1951</f>
        <v>0</v>
      </c>
      <c r="B1951" s="91" t="str">
        <f>IF(F1951="No","",IF('Summary P&amp;L'!$F$4="Libs Rollup","Libs Rollup",F1951))</f>
        <v/>
      </c>
      <c r="C1951">
        <f>+IS_Data!A1951</f>
        <v>0</v>
      </c>
      <c r="D1951">
        <f ca="1">SUM(OFFSET(IS_Data!D1951,0,(-2018+'Summary P&amp;L'!$D$6)*12+'Summary P&amp;L'!$D$1-1):OFFSET(IS_Data!D1951,0,(-2018+'Summary P&amp;L'!$D$6)*12+'Summary P&amp;L'!$D$2-1))</f>
        <v>0</v>
      </c>
      <c r="E1951">
        <f ca="1">SUM(OFFSET(IS_Data!D1951,0,(-2018+'Summary P&amp;L'!$D$6-1)*12+'Summary P&amp;L'!$D$1-1):OFFSET(IS_Data!D1951,0,(-2018+'Summary P&amp;L'!$D$6-1)*12+'Summary P&amp;L'!$D$2-1))</f>
        <v>0</v>
      </c>
      <c r="F1951" s="91" t="str">
        <f>IFERROR(IF(VLOOKUP(IS_Data!B1951,'Summary P&amp;L'!$Q$9:$S$15,3,FALSE)="Yes",IS_Data!B1951,"No"),"No")</f>
        <v>No</v>
      </c>
    </row>
    <row r="1952" spans="1:6" x14ac:dyDescent="0.5">
      <c r="A1952">
        <f>+IS_Data!C1952</f>
        <v>0</v>
      </c>
      <c r="B1952" s="91" t="str">
        <f>IF(F1952="No","",IF('Summary P&amp;L'!$F$4="Libs Rollup","Libs Rollup",F1952))</f>
        <v/>
      </c>
      <c r="C1952">
        <f>+IS_Data!A1952</f>
        <v>0</v>
      </c>
      <c r="D1952">
        <f ca="1">SUM(OFFSET(IS_Data!D1952,0,(-2018+'Summary P&amp;L'!$D$6)*12+'Summary P&amp;L'!$D$1-1):OFFSET(IS_Data!D1952,0,(-2018+'Summary P&amp;L'!$D$6)*12+'Summary P&amp;L'!$D$2-1))</f>
        <v>0</v>
      </c>
      <c r="E1952">
        <f ca="1">SUM(OFFSET(IS_Data!D1952,0,(-2018+'Summary P&amp;L'!$D$6-1)*12+'Summary P&amp;L'!$D$1-1):OFFSET(IS_Data!D1952,0,(-2018+'Summary P&amp;L'!$D$6-1)*12+'Summary P&amp;L'!$D$2-1))</f>
        <v>0</v>
      </c>
      <c r="F1952" s="91" t="str">
        <f>IFERROR(IF(VLOOKUP(IS_Data!B1952,'Summary P&amp;L'!$Q$9:$S$15,3,FALSE)="Yes",IS_Data!B1952,"No"),"No")</f>
        <v>No</v>
      </c>
    </row>
    <row r="1953" spans="1:6" x14ac:dyDescent="0.5">
      <c r="A1953">
        <f>+IS_Data!C1953</f>
        <v>0</v>
      </c>
      <c r="B1953" s="91" t="str">
        <f>IF(F1953="No","",IF('Summary P&amp;L'!$F$4="Libs Rollup","Libs Rollup",F1953))</f>
        <v/>
      </c>
      <c r="C1953">
        <f>+IS_Data!A1953</f>
        <v>0</v>
      </c>
      <c r="D1953">
        <f ca="1">SUM(OFFSET(IS_Data!D1953,0,(-2018+'Summary P&amp;L'!$D$6)*12+'Summary P&amp;L'!$D$1-1):OFFSET(IS_Data!D1953,0,(-2018+'Summary P&amp;L'!$D$6)*12+'Summary P&amp;L'!$D$2-1))</f>
        <v>0</v>
      </c>
      <c r="E1953">
        <f ca="1">SUM(OFFSET(IS_Data!D1953,0,(-2018+'Summary P&amp;L'!$D$6-1)*12+'Summary P&amp;L'!$D$1-1):OFFSET(IS_Data!D1953,0,(-2018+'Summary P&amp;L'!$D$6-1)*12+'Summary P&amp;L'!$D$2-1))</f>
        <v>0</v>
      </c>
      <c r="F1953" s="91" t="str">
        <f>IFERROR(IF(VLOOKUP(IS_Data!B1953,'Summary P&amp;L'!$Q$9:$S$15,3,FALSE)="Yes",IS_Data!B1953,"No"),"No")</f>
        <v>No</v>
      </c>
    </row>
    <row r="1954" spans="1:6" x14ac:dyDescent="0.5">
      <c r="A1954">
        <f>+IS_Data!C1954</f>
        <v>0</v>
      </c>
      <c r="B1954" s="91" t="str">
        <f>IF(F1954="No","",IF('Summary P&amp;L'!$F$4="Libs Rollup","Libs Rollup",F1954))</f>
        <v/>
      </c>
      <c r="C1954">
        <f>+IS_Data!A1954</f>
        <v>0</v>
      </c>
      <c r="D1954">
        <f ca="1">SUM(OFFSET(IS_Data!D1954,0,(-2018+'Summary P&amp;L'!$D$6)*12+'Summary P&amp;L'!$D$1-1):OFFSET(IS_Data!D1954,0,(-2018+'Summary P&amp;L'!$D$6)*12+'Summary P&amp;L'!$D$2-1))</f>
        <v>0</v>
      </c>
      <c r="E1954">
        <f ca="1">SUM(OFFSET(IS_Data!D1954,0,(-2018+'Summary P&amp;L'!$D$6-1)*12+'Summary P&amp;L'!$D$1-1):OFFSET(IS_Data!D1954,0,(-2018+'Summary P&amp;L'!$D$6-1)*12+'Summary P&amp;L'!$D$2-1))</f>
        <v>0</v>
      </c>
      <c r="F1954" s="91" t="str">
        <f>IFERROR(IF(VLOOKUP(IS_Data!B1954,'Summary P&amp;L'!$Q$9:$S$15,3,FALSE)="Yes",IS_Data!B1954,"No"),"No")</f>
        <v>No</v>
      </c>
    </row>
    <row r="1955" spans="1:6" x14ac:dyDescent="0.5">
      <c r="A1955">
        <f>+IS_Data!C1955</f>
        <v>0</v>
      </c>
      <c r="B1955" s="91" t="str">
        <f>IF(F1955="No","",IF('Summary P&amp;L'!$F$4="Libs Rollup","Libs Rollup",F1955))</f>
        <v/>
      </c>
      <c r="C1955">
        <f>+IS_Data!A1955</f>
        <v>0</v>
      </c>
      <c r="D1955">
        <f ca="1">SUM(OFFSET(IS_Data!D1955,0,(-2018+'Summary P&amp;L'!$D$6)*12+'Summary P&amp;L'!$D$1-1):OFFSET(IS_Data!D1955,0,(-2018+'Summary P&amp;L'!$D$6)*12+'Summary P&amp;L'!$D$2-1))</f>
        <v>0</v>
      </c>
      <c r="E1955">
        <f ca="1">SUM(OFFSET(IS_Data!D1955,0,(-2018+'Summary P&amp;L'!$D$6-1)*12+'Summary P&amp;L'!$D$1-1):OFFSET(IS_Data!D1955,0,(-2018+'Summary P&amp;L'!$D$6-1)*12+'Summary P&amp;L'!$D$2-1))</f>
        <v>0</v>
      </c>
      <c r="F1955" s="91" t="str">
        <f>IFERROR(IF(VLOOKUP(IS_Data!B1955,'Summary P&amp;L'!$Q$9:$S$15,3,FALSE)="Yes",IS_Data!B1955,"No"),"No")</f>
        <v>No</v>
      </c>
    </row>
    <row r="1956" spans="1:6" x14ac:dyDescent="0.5">
      <c r="A1956">
        <f>+IS_Data!C1956</f>
        <v>0</v>
      </c>
      <c r="B1956" s="91" t="str">
        <f>IF(F1956="No","",IF('Summary P&amp;L'!$F$4="Libs Rollup","Libs Rollup",F1956))</f>
        <v/>
      </c>
      <c r="C1956">
        <f>+IS_Data!A1956</f>
        <v>0</v>
      </c>
      <c r="D1956">
        <f ca="1">SUM(OFFSET(IS_Data!D1956,0,(-2018+'Summary P&amp;L'!$D$6)*12+'Summary P&amp;L'!$D$1-1):OFFSET(IS_Data!D1956,0,(-2018+'Summary P&amp;L'!$D$6)*12+'Summary P&amp;L'!$D$2-1))</f>
        <v>0</v>
      </c>
      <c r="E1956">
        <f ca="1">SUM(OFFSET(IS_Data!D1956,0,(-2018+'Summary P&amp;L'!$D$6-1)*12+'Summary P&amp;L'!$D$1-1):OFFSET(IS_Data!D1956,0,(-2018+'Summary P&amp;L'!$D$6-1)*12+'Summary P&amp;L'!$D$2-1))</f>
        <v>0</v>
      </c>
      <c r="F1956" s="91" t="str">
        <f>IFERROR(IF(VLOOKUP(IS_Data!B1956,'Summary P&amp;L'!$Q$9:$S$15,3,FALSE)="Yes",IS_Data!B1956,"No"),"No")</f>
        <v>No</v>
      </c>
    </row>
    <row r="1957" spans="1:6" x14ac:dyDescent="0.5">
      <c r="A1957">
        <f>+IS_Data!C1957</f>
        <v>0</v>
      </c>
      <c r="B1957" s="91" t="str">
        <f>IF(F1957="No","",IF('Summary P&amp;L'!$F$4="Libs Rollup","Libs Rollup",F1957))</f>
        <v/>
      </c>
      <c r="C1957">
        <f>+IS_Data!A1957</f>
        <v>0</v>
      </c>
      <c r="D1957">
        <f ca="1">SUM(OFFSET(IS_Data!D1957,0,(-2018+'Summary P&amp;L'!$D$6)*12+'Summary P&amp;L'!$D$1-1):OFFSET(IS_Data!D1957,0,(-2018+'Summary P&amp;L'!$D$6)*12+'Summary P&amp;L'!$D$2-1))</f>
        <v>0</v>
      </c>
      <c r="E1957">
        <f ca="1">SUM(OFFSET(IS_Data!D1957,0,(-2018+'Summary P&amp;L'!$D$6-1)*12+'Summary P&amp;L'!$D$1-1):OFFSET(IS_Data!D1957,0,(-2018+'Summary P&amp;L'!$D$6-1)*12+'Summary P&amp;L'!$D$2-1))</f>
        <v>0</v>
      </c>
      <c r="F1957" s="91" t="str">
        <f>IFERROR(IF(VLOOKUP(IS_Data!B1957,'Summary P&amp;L'!$Q$9:$S$15,3,FALSE)="Yes",IS_Data!B1957,"No"),"No")</f>
        <v>No</v>
      </c>
    </row>
    <row r="1958" spans="1:6" x14ac:dyDescent="0.5">
      <c r="A1958">
        <f>+IS_Data!C1958</f>
        <v>0</v>
      </c>
      <c r="B1958" s="91" t="str">
        <f>IF(F1958="No","",IF('Summary P&amp;L'!$F$4="Libs Rollup","Libs Rollup",F1958))</f>
        <v/>
      </c>
      <c r="C1958">
        <f>+IS_Data!A1958</f>
        <v>0</v>
      </c>
      <c r="D1958">
        <f ca="1">SUM(OFFSET(IS_Data!D1958,0,(-2018+'Summary P&amp;L'!$D$6)*12+'Summary P&amp;L'!$D$1-1):OFFSET(IS_Data!D1958,0,(-2018+'Summary P&amp;L'!$D$6)*12+'Summary P&amp;L'!$D$2-1))</f>
        <v>0</v>
      </c>
      <c r="E1958">
        <f ca="1">SUM(OFFSET(IS_Data!D1958,0,(-2018+'Summary P&amp;L'!$D$6-1)*12+'Summary P&amp;L'!$D$1-1):OFFSET(IS_Data!D1958,0,(-2018+'Summary P&amp;L'!$D$6-1)*12+'Summary P&amp;L'!$D$2-1))</f>
        <v>0</v>
      </c>
      <c r="F1958" s="91" t="str">
        <f>IFERROR(IF(VLOOKUP(IS_Data!B1958,'Summary P&amp;L'!$Q$9:$S$15,3,FALSE)="Yes",IS_Data!B1958,"No"),"No")</f>
        <v>No</v>
      </c>
    </row>
    <row r="1959" spans="1:6" x14ac:dyDescent="0.5">
      <c r="A1959">
        <f>+IS_Data!C1959</f>
        <v>0</v>
      </c>
      <c r="B1959" s="91" t="str">
        <f>IF(F1959="No","",IF('Summary P&amp;L'!$F$4="Libs Rollup","Libs Rollup",F1959))</f>
        <v/>
      </c>
      <c r="C1959">
        <f>+IS_Data!A1959</f>
        <v>0</v>
      </c>
      <c r="D1959">
        <f ca="1">SUM(OFFSET(IS_Data!D1959,0,(-2018+'Summary P&amp;L'!$D$6)*12+'Summary P&amp;L'!$D$1-1):OFFSET(IS_Data!D1959,0,(-2018+'Summary P&amp;L'!$D$6)*12+'Summary P&amp;L'!$D$2-1))</f>
        <v>0</v>
      </c>
      <c r="E1959">
        <f ca="1">SUM(OFFSET(IS_Data!D1959,0,(-2018+'Summary P&amp;L'!$D$6-1)*12+'Summary P&amp;L'!$D$1-1):OFFSET(IS_Data!D1959,0,(-2018+'Summary P&amp;L'!$D$6-1)*12+'Summary P&amp;L'!$D$2-1))</f>
        <v>0</v>
      </c>
      <c r="F1959" s="91" t="str">
        <f>IFERROR(IF(VLOOKUP(IS_Data!B1959,'Summary P&amp;L'!$Q$9:$S$15,3,FALSE)="Yes",IS_Data!B1959,"No"),"No")</f>
        <v>No</v>
      </c>
    </row>
    <row r="1960" spans="1:6" x14ac:dyDescent="0.5">
      <c r="A1960">
        <f>+IS_Data!C1960</f>
        <v>0</v>
      </c>
      <c r="B1960" s="91" t="str">
        <f>IF(F1960="No","",IF('Summary P&amp;L'!$F$4="Libs Rollup","Libs Rollup",F1960))</f>
        <v/>
      </c>
      <c r="C1960">
        <f>+IS_Data!A1960</f>
        <v>0</v>
      </c>
      <c r="D1960">
        <f ca="1">SUM(OFFSET(IS_Data!D1960,0,(-2018+'Summary P&amp;L'!$D$6)*12+'Summary P&amp;L'!$D$1-1):OFFSET(IS_Data!D1960,0,(-2018+'Summary P&amp;L'!$D$6)*12+'Summary P&amp;L'!$D$2-1))</f>
        <v>0</v>
      </c>
      <c r="E1960">
        <f ca="1">SUM(OFFSET(IS_Data!D1960,0,(-2018+'Summary P&amp;L'!$D$6-1)*12+'Summary P&amp;L'!$D$1-1):OFFSET(IS_Data!D1960,0,(-2018+'Summary P&amp;L'!$D$6-1)*12+'Summary P&amp;L'!$D$2-1))</f>
        <v>0</v>
      </c>
      <c r="F1960" s="91" t="str">
        <f>IFERROR(IF(VLOOKUP(IS_Data!B1960,'Summary P&amp;L'!$Q$9:$S$15,3,FALSE)="Yes",IS_Data!B1960,"No"),"No")</f>
        <v>No</v>
      </c>
    </row>
    <row r="1961" spans="1:6" x14ac:dyDescent="0.5">
      <c r="A1961">
        <f>+IS_Data!C1961</f>
        <v>0</v>
      </c>
      <c r="B1961" s="91" t="str">
        <f>IF(F1961="No","",IF('Summary P&amp;L'!$F$4="Libs Rollup","Libs Rollup",F1961))</f>
        <v/>
      </c>
      <c r="C1961">
        <f>+IS_Data!A1961</f>
        <v>0</v>
      </c>
      <c r="D1961">
        <f ca="1">SUM(OFFSET(IS_Data!D1961,0,(-2018+'Summary P&amp;L'!$D$6)*12+'Summary P&amp;L'!$D$1-1):OFFSET(IS_Data!D1961,0,(-2018+'Summary P&amp;L'!$D$6)*12+'Summary P&amp;L'!$D$2-1))</f>
        <v>0</v>
      </c>
      <c r="E1961">
        <f ca="1">SUM(OFFSET(IS_Data!D1961,0,(-2018+'Summary P&amp;L'!$D$6-1)*12+'Summary P&amp;L'!$D$1-1):OFFSET(IS_Data!D1961,0,(-2018+'Summary P&amp;L'!$D$6-1)*12+'Summary P&amp;L'!$D$2-1))</f>
        <v>0</v>
      </c>
      <c r="F1961" s="91" t="str">
        <f>IFERROR(IF(VLOOKUP(IS_Data!B1961,'Summary P&amp;L'!$Q$9:$S$15,3,FALSE)="Yes",IS_Data!B1961,"No"),"No")</f>
        <v>No</v>
      </c>
    </row>
    <row r="1962" spans="1:6" x14ac:dyDescent="0.5">
      <c r="A1962">
        <f>+IS_Data!C1962</f>
        <v>0</v>
      </c>
      <c r="B1962" s="91" t="str">
        <f>IF(F1962="No","",IF('Summary P&amp;L'!$F$4="Libs Rollup","Libs Rollup",F1962))</f>
        <v/>
      </c>
      <c r="C1962">
        <f>+IS_Data!A1962</f>
        <v>0</v>
      </c>
      <c r="D1962">
        <f ca="1">SUM(OFFSET(IS_Data!D1962,0,(-2018+'Summary P&amp;L'!$D$6)*12+'Summary P&amp;L'!$D$1-1):OFFSET(IS_Data!D1962,0,(-2018+'Summary P&amp;L'!$D$6)*12+'Summary P&amp;L'!$D$2-1))</f>
        <v>0</v>
      </c>
      <c r="E1962">
        <f ca="1">SUM(OFFSET(IS_Data!D1962,0,(-2018+'Summary P&amp;L'!$D$6-1)*12+'Summary P&amp;L'!$D$1-1):OFFSET(IS_Data!D1962,0,(-2018+'Summary P&amp;L'!$D$6-1)*12+'Summary P&amp;L'!$D$2-1))</f>
        <v>0</v>
      </c>
      <c r="F1962" s="91" t="str">
        <f>IFERROR(IF(VLOOKUP(IS_Data!B1962,'Summary P&amp;L'!$Q$9:$S$15,3,FALSE)="Yes",IS_Data!B1962,"No"),"No")</f>
        <v>No</v>
      </c>
    </row>
    <row r="1963" spans="1:6" x14ac:dyDescent="0.5">
      <c r="A1963">
        <f>+IS_Data!C1963</f>
        <v>0</v>
      </c>
      <c r="B1963" s="91" t="str">
        <f>IF(F1963="No","",IF('Summary P&amp;L'!$F$4="Libs Rollup","Libs Rollup",F1963))</f>
        <v/>
      </c>
      <c r="C1963">
        <f>+IS_Data!A1963</f>
        <v>0</v>
      </c>
      <c r="D1963">
        <f ca="1">SUM(OFFSET(IS_Data!D1963,0,(-2018+'Summary P&amp;L'!$D$6)*12+'Summary P&amp;L'!$D$1-1):OFFSET(IS_Data!D1963,0,(-2018+'Summary P&amp;L'!$D$6)*12+'Summary P&amp;L'!$D$2-1))</f>
        <v>0</v>
      </c>
      <c r="E1963">
        <f ca="1">SUM(OFFSET(IS_Data!D1963,0,(-2018+'Summary P&amp;L'!$D$6-1)*12+'Summary P&amp;L'!$D$1-1):OFFSET(IS_Data!D1963,0,(-2018+'Summary P&amp;L'!$D$6-1)*12+'Summary P&amp;L'!$D$2-1))</f>
        <v>0</v>
      </c>
      <c r="F1963" s="91" t="str">
        <f>IFERROR(IF(VLOOKUP(IS_Data!B1963,'Summary P&amp;L'!$Q$9:$S$15,3,FALSE)="Yes",IS_Data!B1963,"No"),"No")</f>
        <v>No</v>
      </c>
    </row>
    <row r="1964" spans="1:6" x14ac:dyDescent="0.5">
      <c r="A1964">
        <f>+IS_Data!C1964</f>
        <v>0</v>
      </c>
      <c r="B1964" s="91" t="str">
        <f>IF(F1964="No","",IF('Summary P&amp;L'!$F$4="Libs Rollup","Libs Rollup",F1964))</f>
        <v/>
      </c>
      <c r="C1964">
        <f>+IS_Data!A1964</f>
        <v>0</v>
      </c>
      <c r="D1964">
        <f ca="1">SUM(OFFSET(IS_Data!D1964,0,(-2018+'Summary P&amp;L'!$D$6)*12+'Summary P&amp;L'!$D$1-1):OFFSET(IS_Data!D1964,0,(-2018+'Summary P&amp;L'!$D$6)*12+'Summary P&amp;L'!$D$2-1))</f>
        <v>0</v>
      </c>
      <c r="E1964">
        <f ca="1">SUM(OFFSET(IS_Data!D1964,0,(-2018+'Summary P&amp;L'!$D$6-1)*12+'Summary P&amp;L'!$D$1-1):OFFSET(IS_Data!D1964,0,(-2018+'Summary P&amp;L'!$D$6-1)*12+'Summary P&amp;L'!$D$2-1))</f>
        <v>0</v>
      </c>
      <c r="F1964" s="91" t="str">
        <f>IFERROR(IF(VLOOKUP(IS_Data!B1964,'Summary P&amp;L'!$Q$9:$S$15,3,FALSE)="Yes",IS_Data!B1964,"No"),"No")</f>
        <v>No</v>
      </c>
    </row>
    <row r="1965" spans="1:6" x14ac:dyDescent="0.5">
      <c r="A1965">
        <f>+IS_Data!C1965</f>
        <v>0</v>
      </c>
      <c r="B1965" s="91" t="str">
        <f>IF(F1965="No","",IF('Summary P&amp;L'!$F$4="Libs Rollup","Libs Rollup",F1965))</f>
        <v/>
      </c>
      <c r="C1965">
        <f>+IS_Data!A1965</f>
        <v>0</v>
      </c>
      <c r="D1965">
        <f ca="1">SUM(OFFSET(IS_Data!D1965,0,(-2018+'Summary P&amp;L'!$D$6)*12+'Summary P&amp;L'!$D$1-1):OFFSET(IS_Data!D1965,0,(-2018+'Summary P&amp;L'!$D$6)*12+'Summary P&amp;L'!$D$2-1))</f>
        <v>0</v>
      </c>
      <c r="E1965">
        <f ca="1">SUM(OFFSET(IS_Data!D1965,0,(-2018+'Summary P&amp;L'!$D$6-1)*12+'Summary P&amp;L'!$D$1-1):OFFSET(IS_Data!D1965,0,(-2018+'Summary P&amp;L'!$D$6-1)*12+'Summary P&amp;L'!$D$2-1))</f>
        <v>0</v>
      </c>
      <c r="F1965" s="91" t="str">
        <f>IFERROR(IF(VLOOKUP(IS_Data!B1965,'Summary P&amp;L'!$Q$9:$S$15,3,FALSE)="Yes",IS_Data!B1965,"No"),"No")</f>
        <v>No</v>
      </c>
    </row>
    <row r="1966" spans="1:6" x14ac:dyDescent="0.5">
      <c r="A1966">
        <f>+IS_Data!C1966</f>
        <v>0</v>
      </c>
      <c r="B1966" s="91" t="str">
        <f>IF(F1966="No","",IF('Summary P&amp;L'!$F$4="Libs Rollup","Libs Rollup",F1966))</f>
        <v/>
      </c>
      <c r="C1966">
        <f>+IS_Data!A1966</f>
        <v>0</v>
      </c>
      <c r="D1966">
        <f ca="1">SUM(OFFSET(IS_Data!D1966,0,(-2018+'Summary P&amp;L'!$D$6)*12+'Summary P&amp;L'!$D$1-1):OFFSET(IS_Data!D1966,0,(-2018+'Summary P&amp;L'!$D$6)*12+'Summary P&amp;L'!$D$2-1))</f>
        <v>0</v>
      </c>
      <c r="E1966">
        <f ca="1">SUM(OFFSET(IS_Data!D1966,0,(-2018+'Summary P&amp;L'!$D$6-1)*12+'Summary P&amp;L'!$D$1-1):OFFSET(IS_Data!D1966,0,(-2018+'Summary P&amp;L'!$D$6-1)*12+'Summary P&amp;L'!$D$2-1))</f>
        <v>0</v>
      </c>
      <c r="F1966" s="91" t="str">
        <f>IFERROR(IF(VLOOKUP(IS_Data!B1966,'Summary P&amp;L'!$Q$9:$S$15,3,FALSE)="Yes",IS_Data!B1966,"No"),"No")</f>
        <v>No</v>
      </c>
    </row>
    <row r="1967" spans="1:6" x14ac:dyDescent="0.5">
      <c r="A1967">
        <f>+IS_Data!C1967</f>
        <v>0</v>
      </c>
      <c r="B1967" s="91" t="str">
        <f>IF(F1967="No","",IF('Summary P&amp;L'!$F$4="Libs Rollup","Libs Rollup",F1967))</f>
        <v/>
      </c>
      <c r="C1967">
        <f>+IS_Data!A1967</f>
        <v>0</v>
      </c>
      <c r="D1967">
        <f ca="1">SUM(OFFSET(IS_Data!D1967,0,(-2018+'Summary P&amp;L'!$D$6)*12+'Summary P&amp;L'!$D$1-1):OFFSET(IS_Data!D1967,0,(-2018+'Summary P&amp;L'!$D$6)*12+'Summary P&amp;L'!$D$2-1))</f>
        <v>0</v>
      </c>
      <c r="E1967">
        <f ca="1">SUM(OFFSET(IS_Data!D1967,0,(-2018+'Summary P&amp;L'!$D$6-1)*12+'Summary P&amp;L'!$D$1-1):OFFSET(IS_Data!D1967,0,(-2018+'Summary P&amp;L'!$D$6-1)*12+'Summary P&amp;L'!$D$2-1))</f>
        <v>0</v>
      </c>
      <c r="F1967" s="91" t="str">
        <f>IFERROR(IF(VLOOKUP(IS_Data!B1967,'Summary P&amp;L'!$Q$9:$S$15,3,FALSE)="Yes",IS_Data!B1967,"No"),"No")</f>
        <v>No</v>
      </c>
    </row>
    <row r="1968" spans="1:6" x14ac:dyDescent="0.5">
      <c r="A1968">
        <f>+IS_Data!C1968</f>
        <v>0</v>
      </c>
      <c r="B1968" s="91" t="str">
        <f>IF(F1968="No","",IF('Summary P&amp;L'!$F$4="Libs Rollup","Libs Rollup",F1968))</f>
        <v/>
      </c>
      <c r="C1968">
        <f>+IS_Data!A1968</f>
        <v>0</v>
      </c>
      <c r="D1968">
        <f ca="1">SUM(OFFSET(IS_Data!D1968,0,(-2018+'Summary P&amp;L'!$D$6)*12+'Summary P&amp;L'!$D$1-1):OFFSET(IS_Data!D1968,0,(-2018+'Summary P&amp;L'!$D$6)*12+'Summary P&amp;L'!$D$2-1))</f>
        <v>0</v>
      </c>
      <c r="E1968">
        <f ca="1">SUM(OFFSET(IS_Data!D1968,0,(-2018+'Summary P&amp;L'!$D$6-1)*12+'Summary P&amp;L'!$D$1-1):OFFSET(IS_Data!D1968,0,(-2018+'Summary P&amp;L'!$D$6-1)*12+'Summary P&amp;L'!$D$2-1))</f>
        <v>0</v>
      </c>
      <c r="F1968" s="91" t="str">
        <f>IFERROR(IF(VLOOKUP(IS_Data!B1968,'Summary P&amp;L'!$Q$9:$S$15,3,FALSE)="Yes",IS_Data!B1968,"No"),"No")</f>
        <v>No</v>
      </c>
    </row>
    <row r="1969" spans="1:6" x14ac:dyDescent="0.5">
      <c r="A1969">
        <f>+IS_Data!C1969</f>
        <v>0</v>
      </c>
      <c r="B1969" s="91" t="str">
        <f>IF(F1969="No","",IF('Summary P&amp;L'!$F$4="Libs Rollup","Libs Rollup",F1969))</f>
        <v/>
      </c>
      <c r="C1969">
        <f>+IS_Data!A1969</f>
        <v>0</v>
      </c>
      <c r="D1969">
        <f ca="1">SUM(OFFSET(IS_Data!D1969,0,(-2018+'Summary P&amp;L'!$D$6)*12+'Summary P&amp;L'!$D$1-1):OFFSET(IS_Data!D1969,0,(-2018+'Summary P&amp;L'!$D$6)*12+'Summary P&amp;L'!$D$2-1))</f>
        <v>0</v>
      </c>
      <c r="E1969">
        <f ca="1">SUM(OFFSET(IS_Data!D1969,0,(-2018+'Summary P&amp;L'!$D$6-1)*12+'Summary P&amp;L'!$D$1-1):OFFSET(IS_Data!D1969,0,(-2018+'Summary P&amp;L'!$D$6-1)*12+'Summary P&amp;L'!$D$2-1))</f>
        <v>0</v>
      </c>
      <c r="F1969" s="91" t="str">
        <f>IFERROR(IF(VLOOKUP(IS_Data!B1969,'Summary P&amp;L'!$Q$9:$S$15,3,FALSE)="Yes",IS_Data!B1969,"No"),"No")</f>
        <v>No</v>
      </c>
    </row>
    <row r="1970" spans="1:6" x14ac:dyDescent="0.5">
      <c r="A1970">
        <f>+IS_Data!C1970</f>
        <v>0</v>
      </c>
      <c r="B1970" s="91" t="str">
        <f>IF(F1970="No","",IF('Summary P&amp;L'!$F$4="Libs Rollup","Libs Rollup",F1970))</f>
        <v/>
      </c>
      <c r="C1970">
        <f>+IS_Data!A1970</f>
        <v>0</v>
      </c>
      <c r="D1970">
        <f ca="1">SUM(OFFSET(IS_Data!D1970,0,(-2018+'Summary P&amp;L'!$D$6)*12+'Summary P&amp;L'!$D$1-1):OFFSET(IS_Data!D1970,0,(-2018+'Summary P&amp;L'!$D$6)*12+'Summary P&amp;L'!$D$2-1))</f>
        <v>0</v>
      </c>
      <c r="E1970">
        <f ca="1">SUM(OFFSET(IS_Data!D1970,0,(-2018+'Summary P&amp;L'!$D$6-1)*12+'Summary P&amp;L'!$D$1-1):OFFSET(IS_Data!D1970,0,(-2018+'Summary P&amp;L'!$D$6-1)*12+'Summary P&amp;L'!$D$2-1))</f>
        <v>0</v>
      </c>
      <c r="F1970" s="91" t="str">
        <f>IFERROR(IF(VLOOKUP(IS_Data!B1970,'Summary P&amp;L'!$Q$9:$S$15,3,FALSE)="Yes",IS_Data!B1970,"No"),"No")</f>
        <v>No</v>
      </c>
    </row>
    <row r="1971" spans="1:6" x14ac:dyDescent="0.5">
      <c r="A1971">
        <f>+IS_Data!C1971</f>
        <v>0</v>
      </c>
      <c r="B1971" s="91" t="str">
        <f>IF(F1971="No","",IF('Summary P&amp;L'!$F$4="Libs Rollup","Libs Rollup",F1971))</f>
        <v/>
      </c>
      <c r="C1971">
        <f>+IS_Data!A1971</f>
        <v>0</v>
      </c>
      <c r="D1971">
        <f ca="1">SUM(OFFSET(IS_Data!D1971,0,(-2018+'Summary P&amp;L'!$D$6)*12+'Summary P&amp;L'!$D$1-1):OFFSET(IS_Data!D1971,0,(-2018+'Summary P&amp;L'!$D$6)*12+'Summary P&amp;L'!$D$2-1))</f>
        <v>0</v>
      </c>
      <c r="E1971">
        <f ca="1">SUM(OFFSET(IS_Data!D1971,0,(-2018+'Summary P&amp;L'!$D$6-1)*12+'Summary P&amp;L'!$D$1-1):OFFSET(IS_Data!D1971,0,(-2018+'Summary P&amp;L'!$D$6-1)*12+'Summary P&amp;L'!$D$2-1))</f>
        <v>0</v>
      </c>
      <c r="F1971" s="91" t="str">
        <f>IFERROR(IF(VLOOKUP(IS_Data!B1971,'Summary P&amp;L'!$Q$9:$S$15,3,FALSE)="Yes",IS_Data!B1971,"No"),"No")</f>
        <v>No</v>
      </c>
    </row>
    <row r="1972" spans="1:6" x14ac:dyDescent="0.5">
      <c r="A1972">
        <f>+IS_Data!C1972</f>
        <v>0</v>
      </c>
      <c r="B1972" s="91" t="str">
        <f>IF(F1972="No","",IF('Summary P&amp;L'!$F$4="Libs Rollup","Libs Rollup",F1972))</f>
        <v/>
      </c>
      <c r="C1972">
        <f>+IS_Data!A1972</f>
        <v>0</v>
      </c>
      <c r="D1972">
        <f ca="1">SUM(OFFSET(IS_Data!D1972,0,(-2018+'Summary P&amp;L'!$D$6)*12+'Summary P&amp;L'!$D$1-1):OFFSET(IS_Data!D1972,0,(-2018+'Summary P&amp;L'!$D$6)*12+'Summary P&amp;L'!$D$2-1))</f>
        <v>0</v>
      </c>
      <c r="E1972">
        <f ca="1">SUM(OFFSET(IS_Data!D1972,0,(-2018+'Summary P&amp;L'!$D$6-1)*12+'Summary P&amp;L'!$D$1-1):OFFSET(IS_Data!D1972,0,(-2018+'Summary P&amp;L'!$D$6-1)*12+'Summary P&amp;L'!$D$2-1))</f>
        <v>0</v>
      </c>
      <c r="F1972" s="91" t="str">
        <f>IFERROR(IF(VLOOKUP(IS_Data!B1972,'Summary P&amp;L'!$Q$9:$S$15,3,FALSE)="Yes",IS_Data!B1972,"No"),"No")</f>
        <v>No</v>
      </c>
    </row>
    <row r="1973" spans="1:6" x14ac:dyDescent="0.5">
      <c r="A1973">
        <f>+IS_Data!C1973</f>
        <v>0</v>
      </c>
      <c r="B1973" s="91" t="str">
        <f>IF(F1973="No","",IF('Summary P&amp;L'!$F$4="Libs Rollup","Libs Rollup",F1973))</f>
        <v/>
      </c>
      <c r="C1973">
        <f>+IS_Data!A1973</f>
        <v>0</v>
      </c>
      <c r="D1973">
        <f ca="1">SUM(OFFSET(IS_Data!D1973,0,(-2018+'Summary P&amp;L'!$D$6)*12+'Summary P&amp;L'!$D$1-1):OFFSET(IS_Data!D1973,0,(-2018+'Summary P&amp;L'!$D$6)*12+'Summary P&amp;L'!$D$2-1))</f>
        <v>0</v>
      </c>
      <c r="E1973">
        <f ca="1">SUM(OFFSET(IS_Data!D1973,0,(-2018+'Summary P&amp;L'!$D$6-1)*12+'Summary P&amp;L'!$D$1-1):OFFSET(IS_Data!D1973,0,(-2018+'Summary P&amp;L'!$D$6-1)*12+'Summary P&amp;L'!$D$2-1))</f>
        <v>0</v>
      </c>
      <c r="F1973" s="91" t="str">
        <f>IFERROR(IF(VLOOKUP(IS_Data!B1973,'Summary P&amp;L'!$Q$9:$S$15,3,FALSE)="Yes",IS_Data!B1973,"No"),"No")</f>
        <v>No</v>
      </c>
    </row>
    <row r="1974" spans="1:6" x14ac:dyDescent="0.5">
      <c r="A1974">
        <f>+IS_Data!C1974</f>
        <v>0</v>
      </c>
      <c r="B1974" s="91" t="str">
        <f>IF(F1974="No","",IF('Summary P&amp;L'!$F$4="Libs Rollup","Libs Rollup",F1974))</f>
        <v/>
      </c>
      <c r="C1974">
        <f>+IS_Data!A1974</f>
        <v>0</v>
      </c>
      <c r="D1974">
        <f ca="1">SUM(OFFSET(IS_Data!D1974,0,(-2018+'Summary P&amp;L'!$D$6)*12+'Summary P&amp;L'!$D$1-1):OFFSET(IS_Data!D1974,0,(-2018+'Summary P&amp;L'!$D$6)*12+'Summary P&amp;L'!$D$2-1))</f>
        <v>0</v>
      </c>
      <c r="E1974">
        <f ca="1">SUM(OFFSET(IS_Data!D1974,0,(-2018+'Summary P&amp;L'!$D$6-1)*12+'Summary P&amp;L'!$D$1-1):OFFSET(IS_Data!D1974,0,(-2018+'Summary P&amp;L'!$D$6-1)*12+'Summary P&amp;L'!$D$2-1))</f>
        <v>0</v>
      </c>
      <c r="F1974" s="91" t="str">
        <f>IFERROR(IF(VLOOKUP(IS_Data!B1974,'Summary P&amp;L'!$Q$9:$S$15,3,FALSE)="Yes",IS_Data!B1974,"No"),"No")</f>
        <v>No</v>
      </c>
    </row>
    <row r="1975" spans="1:6" x14ac:dyDescent="0.5">
      <c r="A1975">
        <f>+IS_Data!C1975</f>
        <v>0</v>
      </c>
      <c r="B1975" s="91" t="str">
        <f>IF(F1975="No","",IF('Summary P&amp;L'!$F$4="Libs Rollup","Libs Rollup",F1975))</f>
        <v/>
      </c>
      <c r="C1975">
        <f>+IS_Data!A1975</f>
        <v>0</v>
      </c>
      <c r="D1975">
        <f ca="1">SUM(OFFSET(IS_Data!D1975,0,(-2018+'Summary P&amp;L'!$D$6)*12+'Summary P&amp;L'!$D$1-1):OFFSET(IS_Data!D1975,0,(-2018+'Summary P&amp;L'!$D$6)*12+'Summary P&amp;L'!$D$2-1))</f>
        <v>0</v>
      </c>
      <c r="E1975">
        <f ca="1">SUM(OFFSET(IS_Data!D1975,0,(-2018+'Summary P&amp;L'!$D$6-1)*12+'Summary P&amp;L'!$D$1-1):OFFSET(IS_Data!D1975,0,(-2018+'Summary P&amp;L'!$D$6-1)*12+'Summary P&amp;L'!$D$2-1))</f>
        <v>0</v>
      </c>
      <c r="F1975" s="91" t="str">
        <f>IFERROR(IF(VLOOKUP(IS_Data!B1975,'Summary P&amp;L'!$Q$9:$S$15,3,FALSE)="Yes",IS_Data!B1975,"No"),"No")</f>
        <v>No</v>
      </c>
    </row>
    <row r="1976" spans="1:6" x14ac:dyDescent="0.5">
      <c r="A1976">
        <f>+IS_Data!C1976</f>
        <v>0</v>
      </c>
      <c r="B1976" s="91" t="str">
        <f>IF(F1976="No","",IF('Summary P&amp;L'!$F$4="Libs Rollup","Libs Rollup",F1976))</f>
        <v/>
      </c>
      <c r="C1976">
        <f>+IS_Data!A1976</f>
        <v>0</v>
      </c>
      <c r="D1976">
        <f ca="1">SUM(OFFSET(IS_Data!D1976,0,(-2018+'Summary P&amp;L'!$D$6)*12+'Summary P&amp;L'!$D$1-1):OFFSET(IS_Data!D1976,0,(-2018+'Summary P&amp;L'!$D$6)*12+'Summary P&amp;L'!$D$2-1))</f>
        <v>0</v>
      </c>
      <c r="E1976">
        <f ca="1">SUM(OFFSET(IS_Data!D1976,0,(-2018+'Summary P&amp;L'!$D$6-1)*12+'Summary P&amp;L'!$D$1-1):OFFSET(IS_Data!D1976,0,(-2018+'Summary P&amp;L'!$D$6-1)*12+'Summary P&amp;L'!$D$2-1))</f>
        <v>0</v>
      </c>
      <c r="F1976" s="91" t="str">
        <f>IFERROR(IF(VLOOKUP(IS_Data!B1976,'Summary P&amp;L'!$Q$9:$S$15,3,FALSE)="Yes",IS_Data!B1976,"No"),"No")</f>
        <v>No</v>
      </c>
    </row>
    <row r="1977" spans="1:6" x14ac:dyDescent="0.5">
      <c r="A1977">
        <f>+IS_Data!C1977</f>
        <v>0</v>
      </c>
      <c r="B1977" s="91" t="str">
        <f>IF(F1977="No","",IF('Summary P&amp;L'!$F$4="Libs Rollup","Libs Rollup",F1977))</f>
        <v/>
      </c>
      <c r="C1977">
        <f>+IS_Data!A1977</f>
        <v>0</v>
      </c>
      <c r="D1977">
        <f ca="1">SUM(OFFSET(IS_Data!D1977,0,(-2018+'Summary P&amp;L'!$D$6)*12+'Summary P&amp;L'!$D$1-1):OFFSET(IS_Data!D1977,0,(-2018+'Summary P&amp;L'!$D$6)*12+'Summary P&amp;L'!$D$2-1))</f>
        <v>0</v>
      </c>
      <c r="E1977">
        <f ca="1">SUM(OFFSET(IS_Data!D1977,0,(-2018+'Summary P&amp;L'!$D$6-1)*12+'Summary P&amp;L'!$D$1-1):OFFSET(IS_Data!D1977,0,(-2018+'Summary P&amp;L'!$D$6-1)*12+'Summary P&amp;L'!$D$2-1))</f>
        <v>0</v>
      </c>
      <c r="F1977" s="91" t="str">
        <f>IFERROR(IF(VLOOKUP(IS_Data!B1977,'Summary P&amp;L'!$Q$9:$S$15,3,FALSE)="Yes",IS_Data!B1977,"No"),"No")</f>
        <v>No</v>
      </c>
    </row>
    <row r="1978" spans="1:6" x14ac:dyDescent="0.5">
      <c r="A1978">
        <f>+IS_Data!C1978</f>
        <v>0</v>
      </c>
      <c r="B1978" s="91" t="str">
        <f>IF(F1978="No","",IF('Summary P&amp;L'!$F$4="Libs Rollup","Libs Rollup",F1978))</f>
        <v/>
      </c>
      <c r="C1978">
        <f>+IS_Data!A1978</f>
        <v>0</v>
      </c>
      <c r="D1978">
        <f ca="1">SUM(OFFSET(IS_Data!D1978,0,(-2018+'Summary P&amp;L'!$D$6)*12+'Summary P&amp;L'!$D$1-1):OFFSET(IS_Data!D1978,0,(-2018+'Summary P&amp;L'!$D$6)*12+'Summary P&amp;L'!$D$2-1))</f>
        <v>0</v>
      </c>
      <c r="E1978">
        <f ca="1">SUM(OFFSET(IS_Data!D1978,0,(-2018+'Summary P&amp;L'!$D$6-1)*12+'Summary P&amp;L'!$D$1-1):OFFSET(IS_Data!D1978,0,(-2018+'Summary P&amp;L'!$D$6-1)*12+'Summary P&amp;L'!$D$2-1))</f>
        <v>0</v>
      </c>
      <c r="F1978" s="91" t="str">
        <f>IFERROR(IF(VLOOKUP(IS_Data!B1978,'Summary P&amp;L'!$Q$9:$S$15,3,FALSE)="Yes",IS_Data!B1978,"No"),"No")</f>
        <v>No</v>
      </c>
    </row>
    <row r="1979" spans="1:6" x14ac:dyDescent="0.5">
      <c r="A1979">
        <f>+IS_Data!C1979</f>
        <v>0</v>
      </c>
      <c r="B1979" s="91" t="str">
        <f>IF(F1979="No","",IF('Summary P&amp;L'!$F$4="Libs Rollup","Libs Rollup",F1979))</f>
        <v/>
      </c>
      <c r="C1979">
        <f>+IS_Data!A1979</f>
        <v>0</v>
      </c>
      <c r="D1979">
        <f ca="1">SUM(OFFSET(IS_Data!D1979,0,(-2018+'Summary P&amp;L'!$D$6)*12+'Summary P&amp;L'!$D$1-1):OFFSET(IS_Data!D1979,0,(-2018+'Summary P&amp;L'!$D$6)*12+'Summary P&amp;L'!$D$2-1))</f>
        <v>0</v>
      </c>
      <c r="E1979">
        <f ca="1">SUM(OFFSET(IS_Data!D1979,0,(-2018+'Summary P&amp;L'!$D$6-1)*12+'Summary P&amp;L'!$D$1-1):OFFSET(IS_Data!D1979,0,(-2018+'Summary P&amp;L'!$D$6-1)*12+'Summary P&amp;L'!$D$2-1))</f>
        <v>0</v>
      </c>
      <c r="F1979" s="91" t="str">
        <f>IFERROR(IF(VLOOKUP(IS_Data!B1979,'Summary P&amp;L'!$Q$9:$S$15,3,FALSE)="Yes",IS_Data!B1979,"No"),"No")</f>
        <v>No</v>
      </c>
    </row>
    <row r="1980" spans="1:6" x14ac:dyDescent="0.5">
      <c r="A1980">
        <f>+IS_Data!C1980</f>
        <v>0</v>
      </c>
      <c r="B1980" s="91" t="str">
        <f>IF(F1980="No","",IF('Summary P&amp;L'!$F$4="Libs Rollup","Libs Rollup",F1980))</f>
        <v/>
      </c>
      <c r="C1980">
        <f>+IS_Data!A1980</f>
        <v>0</v>
      </c>
      <c r="D1980">
        <f ca="1">SUM(OFFSET(IS_Data!D1980,0,(-2018+'Summary P&amp;L'!$D$6)*12+'Summary P&amp;L'!$D$1-1):OFFSET(IS_Data!D1980,0,(-2018+'Summary P&amp;L'!$D$6)*12+'Summary P&amp;L'!$D$2-1))</f>
        <v>0</v>
      </c>
      <c r="E1980">
        <f ca="1">SUM(OFFSET(IS_Data!D1980,0,(-2018+'Summary P&amp;L'!$D$6-1)*12+'Summary P&amp;L'!$D$1-1):OFFSET(IS_Data!D1980,0,(-2018+'Summary P&amp;L'!$D$6-1)*12+'Summary P&amp;L'!$D$2-1))</f>
        <v>0</v>
      </c>
      <c r="F1980" s="91" t="str">
        <f>IFERROR(IF(VLOOKUP(IS_Data!B1980,'Summary P&amp;L'!$Q$9:$S$15,3,FALSE)="Yes",IS_Data!B1980,"No"),"No")</f>
        <v>No</v>
      </c>
    </row>
    <row r="1981" spans="1:6" x14ac:dyDescent="0.5">
      <c r="A1981">
        <f>+IS_Data!C1981</f>
        <v>0</v>
      </c>
      <c r="B1981" s="91" t="str">
        <f>IF(F1981="No","",IF('Summary P&amp;L'!$F$4="Libs Rollup","Libs Rollup",F1981))</f>
        <v/>
      </c>
      <c r="C1981">
        <f>+IS_Data!A1981</f>
        <v>0</v>
      </c>
      <c r="D1981">
        <f ca="1">SUM(OFFSET(IS_Data!D1981,0,(-2018+'Summary P&amp;L'!$D$6)*12+'Summary P&amp;L'!$D$1-1):OFFSET(IS_Data!D1981,0,(-2018+'Summary P&amp;L'!$D$6)*12+'Summary P&amp;L'!$D$2-1))</f>
        <v>0</v>
      </c>
      <c r="E1981">
        <f ca="1">SUM(OFFSET(IS_Data!D1981,0,(-2018+'Summary P&amp;L'!$D$6-1)*12+'Summary P&amp;L'!$D$1-1):OFFSET(IS_Data!D1981,0,(-2018+'Summary P&amp;L'!$D$6-1)*12+'Summary P&amp;L'!$D$2-1))</f>
        <v>0</v>
      </c>
      <c r="F1981" s="91" t="str">
        <f>IFERROR(IF(VLOOKUP(IS_Data!B1981,'Summary P&amp;L'!$Q$9:$S$15,3,FALSE)="Yes",IS_Data!B1981,"No"),"No")</f>
        <v>No</v>
      </c>
    </row>
    <row r="1982" spans="1:6" x14ac:dyDescent="0.5">
      <c r="A1982">
        <f>+IS_Data!C1982</f>
        <v>0</v>
      </c>
      <c r="B1982" s="91" t="str">
        <f>IF(F1982="No","",IF('Summary P&amp;L'!$F$4="Libs Rollup","Libs Rollup",F1982))</f>
        <v/>
      </c>
      <c r="C1982">
        <f>+IS_Data!A1982</f>
        <v>0</v>
      </c>
      <c r="D1982">
        <f ca="1">SUM(OFFSET(IS_Data!D1982,0,(-2018+'Summary P&amp;L'!$D$6)*12+'Summary P&amp;L'!$D$1-1):OFFSET(IS_Data!D1982,0,(-2018+'Summary P&amp;L'!$D$6)*12+'Summary P&amp;L'!$D$2-1))</f>
        <v>0</v>
      </c>
      <c r="E1982">
        <f ca="1">SUM(OFFSET(IS_Data!D1982,0,(-2018+'Summary P&amp;L'!$D$6-1)*12+'Summary P&amp;L'!$D$1-1):OFFSET(IS_Data!D1982,0,(-2018+'Summary P&amp;L'!$D$6-1)*12+'Summary P&amp;L'!$D$2-1))</f>
        <v>0</v>
      </c>
      <c r="F1982" s="91" t="str">
        <f>IFERROR(IF(VLOOKUP(IS_Data!B1982,'Summary P&amp;L'!$Q$9:$S$15,3,FALSE)="Yes",IS_Data!B1982,"No"),"No")</f>
        <v>No</v>
      </c>
    </row>
    <row r="1983" spans="1:6" x14ac:dyDescent="0.5">
      <c r="A1983">
        <f>+IS_Data!C1983</f>
        <v>0</v>
      </c>
      <c r="B1983" s="91" t="str">
        <f>IF(F1983="No","",IF('Summary P&amp;L'!$F$4="Libs Rollup","Libs Rollup",F1983))</f>
        <v/>
      </c>
      <c r="C1983">
        <f>+IS_Data!A1983</f>
        <v>0</v>
      </c>
      <c r="D1983">
        <f ca="1">SUM(OFFSET(IS_Data!D1983,0,(-2018+'Summary P&amp;L'!$D$6)*12+'Summary P&amp;L'!$D$1-1):OFFSET(IS_Data!D1983,0,(-2018+'Summary P&amp;L'!$D$6)*12+'Summary P&amp;L'!$D$2-1))</f>
        <v>0</v>
      </c>
      <c r="E1983">
        <f ca="1">SUM(OFFSET(IS_Data!D1983,0,(-2018+'Summary P&amp;L'!$D$6-1)*12+'Summary P&amp;L'!$D$1-1):OFFSET(IS_Data!D1983,0,(-2018+'Summary P&amp;L'!$D$6-1)*12+'Summary P&amp;L'!$D$2-1))</f>
        <v>0</v>
      </c>
      <c r="F1983" s="91" t="str">
        <f>IFERROR(IF(VLOOKUP(IS_Data!B1983,'Summary P&amp;L'!$Q$9:$S$15,3,FALSE)="Yes",IS_Data!B1983,"No"),"No")</f>
        <v>No</v>
      </c>
    </row>
    <row r="1984" spans="1:6" x14ac:dyDescent="0.5">
      <c r="A1984">
        <f>+IS_Data!C1984</f>
        <v>0</v>
      </c>
      <c r="B1984" s="91" t="str">
        <f>IF(F1984="No","",IF('Summary P&amp;L'!$F$4="Libs Rollup","Libs Rollup",F1984))</f>
        <v/>
      </c>
      <c r="C1984">
        <f>+IS_Data!A1984</f>
        <v>0</v>
      </c>
      <c r="D1984">
        <f ca="1">SUM(OFFSET(IS_Data!D1984,0,(-2018+'Summary P&amp;L'!$D$6)*12+'Summary P&amp;L'!$D$1-1):OFFSET(IS_Data!D1984,0,(-2018+'Summary P&amp;L'!$D$6)*12+'Summary P&amp;L'!$D$2-1))</f>
        <v>0</v>
      </c>
      <c r="E1984">
        <f ca="1">SUM(OFFSET(IS_Data!D1984,0,(-2018+'Summary P&amp;L'!$D$6-1)*12+'Summary P&amp;L'!$D$1-1):OFFSET(IS_Data!D1984,0,(-2018+'Summary P&amp;L'!$D$6-1)*12+'Summary P&amp;L'!$D$2-1))</f>
        <v>0</v>
      </c>
      <c r="F1984" s="91" t="str">
        <f>IFERROR(IF(VLOOKUP(IS_Data!B1984,'Summary P&amp;L'!$Q$9:$S$15,3,FALSE)="Yes",IS_Data!B1984,"No"),"No")</f>
        <v>No</v>
      </c>
    </row>
    <row r="1985" spans="1:6" x14ac:dyDescent="0.5">
      <c r="A1985">
        <f>+IS_Data!C1985</f>
        <v>0</v>
      </c>
      <c r="B1985" s="91" t="str">
        <f>IF(F1985="No","",IF('Summary P&amp;L'!$F$4="Libs Rollup","Libs Rollup",F1985))</f>
        <v/>
      </c>
      <c r="C1985">
        <f>+IS_Data!A1985</f>
        <v>0</v>
      </c>
      <c r="D1985">
        <f ca="1">SUM(OFFSET(IS_Data!D1985,0,(-2018+'Summary P&amp;L'!$D$6)*12+'Summary P&amp;L'!$D$1-1):OFFSET(IS_Data!D1985,0,(-2018+'Summary P&amp;L'!$D$6)*12+'Summary P&amp;L'!$D$2-1))</f>
        <v>0</v>
      </c>
      <c r="E1985">
        <f ca="1">SUM(OFFSET(IS_Data!D1985,0,(-2018+'Summary P&amp;L'!$D$6-1)*12+'Summary P&amp;L'!$D$1-1):OFFSET(IS_Data!D1985,0,(-2018+'Summary P&amp;L'!$D$6-1)*12+'Summary P&amp;L'!$D$2-1))</f>
        <v>0</v>
      </c>
      <c r="F1985" s="91" t="str">
        <f>IFERROR(IF(VLOOKUP(IS_Data!B1985,'Summary P&amp;L'!$Q$9:$S$15,3,FALSE)="Yes",IS_Data!B1985,"No"),"No")</f>
        <v>No</v>
      </c>
    </row>
    <row r="1986" spans="1:6" x14ac:dyDescent="0.5">
      <c r="A1986">
        <f>+IS_Data!C1986</f>
        <v>0</v>
      </c>
      <c r="B1986" s="91" t="str">
        <f>IF(F1986="No","",IF('Summary P&amp;L'!$F$4="Libs Rollup","Libs Rollup",F1986))</f>
        <v/>
      </c>
      <c r="C1986">
        <f>+IS_Data!A1986</f>
        <v>0</v>
      </c>
      <c r="D1986">
        <f ca="1">SUM(OFFSET(IS_Data!D1986,0,(-2018+'Summary P&amp;L'!$D$6)*12+'Summary P&amp;L'!$D$1-1):OFFSET(IS_Data!D1986,0,(-2018+'Summary P&amp;L'!$D$6)*12+'Summary P&amp;L'!$D$2-1))</f>
        <v>0</v>
      </c>
      <c r="E1986">
        <f ca="1">SUM(OFFSET(IS_Data!D1986,0,(-2018+'Summary P&amp;L'!$D$6-1)*12+'Summary P&amp;L'!$D$1-1):OFFSET(IS_Data!D1986,0,(-2018+'Summary P&amp;L'!$D$6-1)*12+'Summary P&amp;L'!$D$2-1))</f>
        <v>0</v>
      </c>
      <c r="F1986" s="91" t="str">
        <f>IFERROR(IF(VLOOKUP(IS_Data!B1986,'Summary P&amp;L'!$Q$9:$S$15,3,FALSE)="Yes",IS_Data!B1986,"No"),"No")</f>
        <v>No</v>
      </c>
    </row>
    <row r="1987" spans="1:6" x14ac:dyDescent="0.5">
      <c r="A1987">
        <f>+IS_Data!C1987</f>
        <v>0</v>
      </c>
      <c r="B1987" s="91" t="str">
        <f>IF(F1987="No","",IF('Summary P&amp;L'!$F$4="Libs Rollup","Libs Rollup",F1987))</f>
        <v/>
      </c>
      <c r="C1987">
        <f>+IS_Data!A1987</f>
        <v>0</v>
      </c>
      <c r="D1987">
        <f ca="1">SUM(OFFSET(IS_Data!D1987,0,(-2018+'Summary P&amp;L'!$D$6)*12+'Summary P&amp;L'!$D$1-1):OFFSET(IS_Data!D1987,0,(-2018+'Summary P&amp;L'!$D$6)*12+'Summary P&amp;L'!$D$2-1))</f>
        <v>0</v>
      </c>
      <c r="E1987">
        <f ca="1">SUM(OFFSET(IS_Data!D1987,0,(-2018+'Summary P&amp;L'!$D$6-1)*12+'Summary P&amp;L'!$D$1-1):OFFSET(IS_Data!D1987,0,(-2018+'Summary P&amp;L'!$D$6-1)*12+'Summary P&amp;L'!$D$2-1))</f>
        <v>0</v>
      </c>
      <c r="F1987" s="91" t="str">
        <f>IFERROR(IF(VLOOKUP(IS_Data!B1987,'Summary P&amp;L'!$Q$9:$S$15,3,FALSE)="Yes",IS_Data!B1987,"No"),"No")</f>
        <v>No</v>
      </c>
    </row>
    <row r="1988" spans="1:6" x14ac:dyDescent="0.5">
      <c r="A1988">
        <f>+IS_Data!C1988</f>
        <v>0</v>
      </c>
      <c r="B1988" s="91" t="str">
        <f>IF(F1988="No","",IF('Summary P&amp;L'!$F$4="Libs Rollup","Libs Rollup",F1988))</f>
        <v/>
      </c>
      <c r="C1988">
        <f>+IS_Data!A1988</f>
        <v>0</v>
      </c>
      <c r="D1988">
        <f ca="1">SUM(OFFSET(IS_Data!D1988,0,(-2018+'Summary P&amp;L'!$D$6)*12+'Summary P&amp;L'!$D$1-1):OFFSET(IS_Data!D1988,0,(-2018+'Summary P&amp;L'!$D$6)*12+'Summary P&amp;L'!$D$2-1))</f>
        <v>0</v>
      </c>
      <c r="E1988">
        <f ca="1">SUM(OFFSET(IS_Data!D1988,0,(-2018+'Summary P&amp;L'!$D$6-1)*12+'Summary P&amp;L'!$D$1-1):OFFSET(IS_Data!D1988,0,(-2018+'Summary P&amp;L'!$D$6-1)*12+'Summary P&amp;L'!$D$2-1))</f>
        <v>0</v>
      </c>
      <c r="F1988" s="91" t="str">
        <f>IFERROR(IF(VLOOKUP(IS_Data!B1988,'Summary P&amp;L'!$Q$9:$S$15,3,FALSE)="Yes",IS_Data!B1988,"No"),"No")</f>
        <v>No</v>
      </c>
    </row>
    <row r="1989" spans="1:6" x14ac:dyDescent="0.5">
      <c r="A1989">
        <f>+IS_Data!C1989</f>
        <v>0</v>
      </c>
      <c r="B1989" s="91" t="str">
        <f>IF(F1989="No","",IF('Summary P&amp;L'!$F$4="Libs Rollup","Libs Rollup",F1989))</f>
        <v/>
      </c>
      <c r="C1989">
        <f>+IS_Data!A1989</f>
        <v>0</v>
      </c>
      <c r="D1989">
        <f ca="1">SUM(OFFSET(IS_Data!D1989,0,(-2018+'Summary P&amp;L'!$D$6)*12+'Summary P&amp;L'!$D$1-1):OFFSET(IS_Data!D1989,0,(-2018+'Summary P&amp;L'!$D$6)*12+'Summary P&amp;L'!$D$2-1))</f>
        <v>0</v>
      </c>
      <c r="E1989">
        <f ca="1">SUM(OFFSET(IS_Data!D1989,0,(-2018+'Summary P&amp;L'!$D$6-1)*12+'Summary P&amp;L'!$D$1-1):OFFSET(IS_Data!D1989,0,(-2018+'Summary P&amp;L'!$D$6-1)*12+'Summary P&amp;L'!$D$2-1))</f>
        <v>0</v>
      </c>
      <c r="F1989" s="91" t="str">
        <f>IFERROR(IF(VLOOKUP(IS_Data!B1989,'Summary P&amp;L'!$Q$9:$S$15,3,FALSE)="Yes",IS_Data!B1989,"No"),"No")</f>
        <v>No</v>
      </c>
    </row>
    <row r="1990" spans="1:6" x14ac:dyDescent="0.5">
      <c r="A1990">
        <f>+IS_Data!C1990</f>
        <v>0</v>
      </c>
      <c r="B1990" s="91" t="str">
        <f>IF(F1990="No","",IF('Summary P&amp;L'!$F$4="Libs Rollup","Libs Rollup",F1990))</f>
        <v/>
      </c>
      <c r="C1990">
        <f>+IS_Data!A1990</f>
        <v>0</v>
      </c>
      <c r="D1990">
        <f ca="1">SUM(OFFSET(IS_Data!D1990,0,(-2018+'Summary P&amp;L'!$D$6)*12+'Summary P&amp;L'!$D$1-1):OFFSET(IS_Data!D1990,0,(-2018+'Summary P&amp;L'!$D$6)*12+'Summary P&amp;L'!$D$2-1))</f>
        <v>0</v>
      </c>
      <c r="E1990">
        <f ca="1">SUM(OFFSET(IS_Data!D1990,0,(-2018+'Summary P&amp;L'!$D$6-1)*12+'Summary P&amp;L'!$D$1-1):OFFSET(IS_Data!D1990,0,(-2018+'Summary P&amp;L'!$D$6-1)*12+'Summary P&amp;L'!$D$2-1))</f>
        <v>0</v>
      </c>
      <c r="F1990" s="91" t="str">
        <f>IFERROR(IF(VLOOKUP(IS_Data!B1990,'Summary P&amp;L'!$Q$9:$S$15,3,FALSE)="Yes",IS_Data!B1990,"No"),"No")</f>
        <v>No</v>
      </c>
    </row>
    <row r="1991" spans="1:6" x14ac:dyDescent="0.5">
      <c r="A1991">
        <f>+IS_Data!C1991</f>
        <v>0</v>
      </c>
      <c r="B1991" s="91" t="str">
        <f>IF(F1991="No","",IF('Summary P&amp;L'!$F$4="Libs Rollup","Libs Rollup",F1991))</f>
        <v/>
      </c>
      <c r="C1991">
        <f>+IS_Data!A1991</f>
        <v>0</v>
      </c>
      <c r="D1991">
        <f ca="1">SUM(OFFSET(IS_Data!D1991,0,(-2018+'Summary P&amp;L'!$D$6)*12+'Summary P&amp;L'!$D$1-1):OFFSET(IS_Data!D1991,0,(-2018+'Summary P&amp;L'!$D$6)*12+'Summary P&amp;L'!$D$2-1))</f>
        <v>0</v>
      </c>
      <c r="E1991">
        <f ca="1">SUM(OFFSET(IS_Data!D1991,0,(-2018+'Summary P&amp;L'!$D$6-1)*12+'Summary P&amp;L'!$D$1-1):OFFSET(IS_Data!D1991,0,(-2018+'Summary P&amp;L'!$D$6-1)*12+'Summary P&amp;L'!$D$2-1))</f>
        <v>0</v>
      </c>
      <c r="F1991" s="91" t="str">
        <f>IFERROR(IF(VLOOKUP(IS_Data!B1991,'Summary P&amp;L'!$Q$9:$S$15,3,FALSE)="Yes",IS_Data!B1991,"No"),"No")</f>
        <v>No</v>
      </c>
    </row>
    <row r="1992" spans="1:6" x14ac:dyDescent="0.5">
      <c r="A1992">
        <f>+IS_Data!C1992</f>
        <v>0</v>
      </c>
      <c r="B1992" s="91" t="str">
        <f>IF(F1992="No","",IF('Summary P&amp;L'!$F$4="Libs Rollup","Libs Rollup",F1992))</f>
        <v/>
      </c>
      <c r="C1992">
        <f>+IS_Data!A1992</f>
        <v>0</v>
      </c>
      <c r="D1992">
        <f ca="1">SUM(OFFSET(IS_Data!D1992,0,(-2018+'Summary P&amp;L'!$D$6)*12+'Summary P&amp;L'!$D$1-1):OFFSET(IS_Data!D1992,0,(-2018+'Summary P&amp;L'!$D$6)*12+'Summary P&amp;L'!$D$2-1))</f>
        <v>0</v>
      </c>
      <c r="E1992">
        <f ca="1">SUM(OFFSET(IS_Data!D1992,0,(-2018+'Summary P&amp;L'!$D$6-1)*12+'Summary P&amp;L'!$D$1-1):OFFSET(IS_Data!D1992,0,(-2018+'Summary P&amp;L'!$D$6-1)*12+'Summary P&amp;L'!$D$2-1))</f>
        <v>0</v>
      </c>
      <c r="F1992" s="91" t="str">
        <f>IFERROR(IF(VLOOKUP(IS_Data!B1992,'Summary P&amp;L'!$Q$9:$S$15,3,FALSE)="Yes",IS_Data!B1992,"No"),"No")</f>
        <v>No</v>
      </c>
    </row>
    <row r="1993" spans="1:6" x14ac:dyDescent="0.5">
      <c r="A1993">
        <f>+IS_Data!C1993</f>
        <v>0</v>
      </c>
      <c r="B1993" s="91" t="str">
        <f>IF(F1993="No","",IF('Summary P&amp;L'!$F$4="Libs Rollup","Libs Rollup",F1993))</f>
        <v/>
      </c>
      <c r="C1993">
        <f>+IS_Data!A1993</f>
        <v>0</v>
      </c>
      <c r="D1993">
        <f ca="1">SUM(OFFSET(IS_Data!D1993,0,(-2018+'Summary P&amp;L'!$D$6)*12+'Summary P&amp;L'!$D$1-1):OFFSET(IS_Data!D1993,0,(-2018+'Summary P&amp;L'!$D$6)*12+'Summary P&amp;L'!$D$2-1))</f>
        <v>0</v>
      </c>
      <c r="E1993">
        <f ca="1">SUM(OFFSET(IS_Data!D1993,0,(-2018+'Summary P&amp;L'!$D$6-1)*12+'Summary P&amp;L'!$D$1-1):OFFSET(IS_Data!D1993,0,(-2018+'Summary P&amp;L'!$D$6-1)*12+'Summary P&amp;L'!$D$2-1))</f>
        <v>0</v>
      </c>
      <c r="F1993" s="91" t="str">
        <f>IFERROR(IF(VLOOKUP(IS_Data!B1993,'Summary P&amp;L'!$Q$9:$S$15,3,FALSE)="Yes",IS_Data!B1993,"No"),"No")</f>
        <v>No</v>
      </c>
    </row>
    <row r="1994" spans="1:6" x14ac:dyDescent="0.5">
      <c r="A1994">
        <f>+IS_Data!C1994</f>
        <v>0</v>
      </c>
      <c r="B1994" s="91" t="str">
        <f>IF(F1994="No","",IF('Summary P&amp;L'!$F$4="Libs Rollup","Libs Rollup",F1994))</f>
        <v/>
      </c>
      <c r="C1994">
        <f>+IS_Data!A1994</f>
        <v>0</v>
      </c>
      <c r="D1994">
        <f ca="1">SUM(OFFSET(IS_Data!D1994,0,(-2018+'Summary P&amp;L'!$D$6)*12+'Summary P&amp;L'!$D$1-1):OFFSET(IS_Data!D1994,0,(-2018+'Summary P&amp;L'!$D$6)*12+'Summary P&amp;L'!$D$2-1))</f>
        <v>0</v>
      </c>
      <c r="E1994">
        <f ca="1">SUM(OFFSET(IS_Data!D1994,0,(-2018+'Summary P&amp;L'!$D$6-1)*12+'Summary P&amp;L'!$D$1-1):OFFSET(IS_Data!D1994,0,(-2018+'Summary P&amp;L'!$D$6-1)*12+'Summary P&amp;L'!$D$2-1))</f>
        <v>0</v>
      </c>
      <c r="F1994" s="91" t="str">
        <f>IFERROR(IF(VLOOKUP(IS_Data!B1994,'Summary P&amp;L'!$Q$9:$S$15,3,FALSE)="Yes",IS_Data!B1994,"No"),"No")</f>
        <v>No</v>
      </c>
    </row>
    <row r="1995" spans="1:6" x14ac:dyDescent="0.5">
      <c r="A1995">
        <f>+IS_Data!C1995</f>
        <v>0</v>
      </c>
      <c r="B1995" s="91" t="str">
        <f>IF(F1995="No","",IF('Summary P&amp;L'!$F$4="Libs Rollup","Libs Rollup",F1995))</f>
        <v/>
      </c>
      <c r="C1995">
        <f>+IS_Data!A1995</f>
        <v>0</v>
      </c>
      <c r="D1995">
        <f ca="1">SUM(OFFSET(IS_Data!D1995,0,(-2018+'Summary P&amp;L'!$D$6)*12+'Summary P&amp;L'!$D$1-1):OFFSET(IS_Data!D1995,0,(-2018+'Summary P&amp;L'!$D$6)*12+'Summary P&amp;L'!$D$2-1))</f>
        <v>0</v>
      </c>
      <c r="E1995">
        <f ca="1">SUM(OFFSET(IS_Data!D1995,0,(-2018+'Summary P&amp;L'!$D$6-1)*12+'Summary P&amp;L'!$D$1-1):OFFSET(IS_Data!D1995,0,(-2018+'Summary P&amp;L'!$D$6-1)*12+'Summary P&amp;L'!$D$2-1))</f>
        <v>0</v>
      </c>
      <c r="F1995" s="91" t="str">
        <f>IFERROR(IF(VLOOKUP(IS_Data!B1995,'Summary P&amp;L'!$Q$9:$S$15,3,FALSE)="Yes",IS_Data!B1995,"No"),"No")</f>
        <v>No</v>
      </c>
    </row>
    <row r="1996" spans="1:6" x14ac:dyDescent="0.5">
      <c r="A1996">
        <f>+IS_Data!C1996</f>
        <v>0</v>
      </c>
      <c r="B1996" s="91" t="str">
        <f>IF(F1996="No","",IF('Summary P&amp;L'!$F$4="Libs Rollup","Libs Rollup",F1996))</f>
        <v/>
      </c>
      <c r="C1996">
        <f>+IS_Data!A1996</f>
        <v>0</v>
      </c>
      <c r="D1996">
        <f ca="1">SUM(OFFSET(IS_Data!D1996,0,(-2018+'Summary P&amp;L'!$D$6)*12+'Summary P&amp;L'!$D$1-1):OFFSET(IS_Data!D1996,0,(-2018+'Summary P&amp;L'!$D$6)*12+'Summary P&amp;L'!$D$2-1))</f>
        <v>0</v>
      </c>
      <c r="E1996">
        <f ca="1">SUM(OFFSET(IS_Data!D1996,0,(-2018+'Summary P&amp;L'!$D$6-1)*12+'Summary P&amp;L'!$D$1-1):OFFSET(IS_Data!D1996,0,(-2018+'Summary P&amp;L'!$D$6-1)*12+'Summary P&amp;L'!$D$2-1))</f>
        <v>0</v>
      </c>
      <c r="F1996" s="91" t="str">
        <f>IFERROR(IF(VLOOKUP(IS_Data!B1996,'Summary P&amp;L'!$Q$9:$S$15,3,FALSE)="Yes",IS_Data!B1996,"No"),"No")</f>
        <v>No</v>
      </c>
    </row>
    <row r="1997" spans="1:6" x14ac:dyDescent="0.5">
      <c r="A1997">
        <f>+IS_Data!C1997</f>
        <v>0</v>
      </c>
      <c r="B1997" s="91" t="str">
        <f>IF(F1997="No","",IF('Summary P&amp;L'!$F$4="Libs Rollup","Libs Rollup",F1997))</f>
        <v/>
      </c>
      <c r="C1997">
        <f>+IS_Data!A1997</f>
        <v>0</v>
      </c>
      <c r="D1997">
        <f ca="1">SUM(OFFSET(IS_Data!D1997,0,(-2018+'Summary P&amp;L'!$D$6)*12+'Summary P&amp;L'!$D$1-1):OFFSET(IS_Data!D1997,0,(-2018+'Summary P&amp;L'!$D$6)*12+'Summary P&amp;L'!$D$2-1))</f>
        <v>0</v>
      </c>
      <c r="E1997">
        <f ca="1">SUM(OFFSET(IS_Data!D1997,0,(-2018+'Summary P&amp;L'!$D$6-1)*12+'Summary P&amp;L'!$D$1-1):OFFSET(IS_Data!D1997,0,(-2018+'Summary P&amp;L'!$D$6-1)*12+'Summary P&amp;L'!$D$2-1))</f>
        <v>0</v>
      </c>
      <c r="F1997" s="91" t="str">
        <f>IFERROR(IF(VLOOKUP(IS_Data!B1997,'Summary P&amp;L'!$Q$9:$S$15,3,FALSE)="Yes",IS_Data!B1997,"No"),"No")</f>
        <v>No</v>
      </c>
    </row>
    <row r="1998" spans="1:6" x14ac:dyDescent="0.5">
      <c r="A1998">
        <f>+IS_Data!C1998</f>
        <v>0</v>
      </c>
      <c r="B1998" s="91" t="str">
        <f>IF(F1998="No","",IF('Summary P&amp;L'!$F$4="Libs Rollup","Libs Rollup",F1998))</f>
        <v/>
      </c>
      <c r="C1998">
        <f>+IS_Data!A1998</f>
        <v>0</v>
      </c>
      <c r="D1998">
        <f ca="1">SUM(OFFSET(IS_Data!D1998,0,(-2018+'Summary P&amp;L'!$D$6)*12+'Summary P&amp;L'!$D$1-1):OFFSET(IS_Data!D1998,0,(-2018+'Summary P&amp;L'!$D$6)*12+'Summary P&amp;L'!$D$2-1))</f>
        <v>0</v>
      </c>
      <c r="E1998">
        <f ca="1">SUM(OFFSET(IS_Data!D1998,0,(-2018+'Summary P&amp;L'!$D$6-1)*12+'Summary P&amp;L'!$D$1-1):OFFSET(IS_Data!D1998,0,(-2018+'Summary P&amp;L'!$D$6-1)*12+'Summary P&amp;L'!$D$2-1))</f>
        <v>0</v>
      </c>
      <c r="F1998" s="91" t="str">
        <f>IFERROR(IF(VLOOKUP(IS_Data!B1998,'Summary P&amp;L'!$Q$9:$S$15,3,FALSE)="Yes",IS_Data!B1998,"No"),"No")</f>
        <v>No</v>
      </c>
    </row>
    <row r="1999" spans="1:6" x14ac:dyDescent="0.5">
      <c r="A1999">
        <f>+IS_Data!C1999</f>
        <v>0</v>
      </c>
      <c r="B1999" s="91" t="str">
        <f>IF(F1999="No","",IF('Summary P&amp;L'!$F$4="Libs Rollup","Libs Rollup",F1999))</f>
        <v/>
      </c>
      <c r="C1999">
        <f>+IS_Data!A1999</f>
        <v>0</v>
      </c>
      <c r="D1999">
        <f ca="1">SUM(OFFSET(IS_Data!D1999,0,(-2018+'Summary P&amp;L'!$D$6)*12+'Summary P&amp;L'!$D$1-1):OFFSET(IS_Data!D1999,0,(-2018+'Summary P&amp;L'!$D$6)*12+'Summary P&amp;L'!$D$2-1))</f>
        <v>0</v>
      </c>
      <c r="E1999">
        <f ca="1">SUM(OFFSET(IS_Data!D1999,0,(-2018+'Summary P&amp;L'!$D$6-1)*12+'Summary P&amp;L'!$D$1-1):OFFSET(IS_Data!D1999,0,(-2018+'Summary P&amp;L'!$D$6-1)*12+'Summary P&amp;L'!$D$2-1))</f>
        <v>0</v>
      </c>
      <c r="F1999" s="91" t="str">
        <f>IFERROR(IF(VLOOKUP(IS_Data!B1999,'Summary P&amp;L'!$Q$9:$S$15,3,FALSE)="Yes",IS_Data!B1999,"No"),"No")</f>
        <v>No</v>
      </c>
    </row>
    <row r="2000" spans="1:6" x14ac:dyDescent="0.5">
      <c r="A2000">
        <f>+IS_Data!C2000</f>
        <v>0</v>
      </c>
      <c r="B2000" s="91" t="str">
        <f>IF(F2000="No","",IF('Summary P&amp;L'!$F$4="Libs Rollup","Libs Rollup",F2000))</f>
        <v/>
      </c>
      <c r="C2000">
        <f>+IS_Data!A2000</f>
        <v>0</v>
      </c>
      <c r="D2000">
        <f ca="1">SUM(OFFSET(IS_Data!D2000,0,(-2018+'Summary P&amp;L'!$D$6)*12+'Summary P&amp;L'!$D$1-1):OFFSET(IS_Data!D2000,0,(-2018+'Summary P&amp;L'!$D$6)*12+'Summary P&amp;L'!$D$2-1))</f>
        <v>0</v>
      </c>
      <c r="E2000">
        <f ca="1">SUM(OFFSET(IS_Data!D2000,0,(-2018+'Summary P&amp;L'!$D$6-1)*12+'Summary P&amp;L'!$D$1-1):OFFSET(IS_Data!D2000,0,(-2018+'Summary P&amp;L'!$D$6-1)*12+'Summary P&amp;L'!$D$2-1))</f>
        <v>0</v>
      </c>
      <c r="F2000" s="91" t="str">
        <f>IFERROR(IF(VLOOKUP(IS_Data!B2000,'Summary P&amp;L'!$Q$9:$S$15,3,FALSE)="Yes",IS_Data!B2000,"No"),"No")</f>
        <v>No</v>
      </c>
    </row>
    <row r="2001" spans="1:6" x14ac:dyDescent="0.5">
      <c r="A2001">
        <f>+IS_Data!C2001</f>
        <v>0</v>
      </c>
      <c r="B2001" s="91" t="str">
        <f>IF(F2001="No","",IF('Summary P&amp;L'!$F$4="Libs Rollup","Libs Rollup",F2001))</f>
        <v/>
      </c>
      <c r="C2001">
        <f>+IS_Data!A2001</f>
        <v>0</v>
      </c>
      <c r="D2001">
        <f ca="1">SUM(OFFSET(IS_Data!D2001,0,(-2018+'Summary P&amp;L'!$D$6)*12+'Summary P&amp;L'!$D$1-1):OFFSET(IS_Data!D2001,0,(-2018+'Summary P&amp;L'!$D$6)*12+'Summary P&amp;L'!$D$2-1))</f>
        <v>0</v>
      </c>
      <c r="E2001">
        <f ca="1">SUM(OFFSET(IS_Data!D2001,0,(-2018+'Summary P&amp;L'!$D$6-1)*12+'Summary P&amp;L'!$D$1-1):OFFSET(IS_Data!D2001,0,(-2018+'Summary P&amp;L'!$D$6-1)*12+'Summary P&amp;L'!$D$2-1))</f>
        <v>0</v>
      </c>
      <c r="F2001" s="91" t="str">
        <f>IFERROR(IF(VLOOKUP(IS_Data!B2001,'Summary P&amp;L'!$Q$9:$S$15,3,FALSE)="Yes",IS_Data!B2001,"No"),"No")</f>
        <v>No</v>
      </c>
    </row>
    <row r="2002" spans="1:6" x14ac:dyDescent="0.5">
      <c r="A2002">
        <f>+IS_Data!C2002</f>
        <v>0</v>
      </c>
      <c r="B2002" s="91" t="str">
        <f>IF(F2002="No","",IF('Summary P&amp;L'!$F$4="Libs Rollup","Libs Rollup",F2002))</f>
        <v/>
      </c>
      <c r="C2002">
        <f>+IS_Data!A2002</f>
        <v>0</v>
      </c>
      <c r="D2002">
        <f ca="1">SUM(OFFSET(IS_Data!D2002,0,(-2018+'Summary P&amp;L'!$D$6)*12+'Summary P&amp;L'!$D$1-1):OFFSET(IS_Data!D2002,0,(-2018+'Summary P&amp;L'!$D$6)*12+'Summary P&amp;L'!$D$2-1))</f>
        <v>0</v>
      </c>
      <c r="E2002">
        <f ca="1">SUM(OFFSET(IS_Data!D2002,0,(-2018+'Summary P&amp;L'!$D$6-1)*12+'Summary P&amp;L'!$D$1-1):OFFSET(IS_Data!D2002,0,(-2018+'Summary P&amp;L'!$D$6-1)*12+'Summary P&amp;L'!$D$2-1))</f>
        <v>0</v>
      </c>
      <c r="F2002" s="91" t="str">
        <f>IFERROR(IF(VLOOKUP(IS_Data!B2002,'Summary P&amp;L'!$Q$9:$S$15,3,FALSE)="Yes",IS_Data!B2002,"No"),"No")</f>
        <v>No</v>
      </c>
    </row>
    <row r="2003" spans="1:6" x14ac:dyDescent="0.5">
      <c r="A2003">
        <f>+IS_Data!C2003</f>
        <v>0</v>
      </c>
      <c r="B2003" s="91" t="str">
        <f>IF(F2003="No","",IF('Summary P&amp;L'!$F$4="Libs Rollup","Libs Rollup",F2003))</f>
        <v/>
      </c>
      <c r="C2003">
        <f>+IS_Data!A2003</f>
        <v>0</v>
      </c>
      <c r="D2003">
        <f ca="1">SUM(OFFSET(IS_Data!D2003,0,(-2018+'Summary P&amp;L'!$D$6)*12+'Summary P&amp;L'!$D$1-1):OFFSET(IS_Data!D2003,0,(-2018+'Summary P&amp;L'!$D$6)*12+'Summary P&amp;L'!$D$2-1))</f>
        <v>0</v>
      </c>
      <c r="E2003">
        <f ca="1">SUM(OFFSET(IS_Data!D2003,0,(-2018+'Summary P&amp;L'!$D$6-1)*12+'Summary P&amp;L'!$D$1-1):OFFSET(IS_Data!D2003,0,(-2018+'Summary P&amp;L'!$D$6-1)*12+'Summary P&amp;L'!$D$2-1))</f>
        <v>0</v>
      </c>
      <c r="F2003" s="91" t="str">
        <f>IFERROR(IF(VLOOKUP(IS_Data!B2003,'Summary P&amp;L'!$Q$9:$S$15,3,FALSE)="Yes",IS_Data!B2003,"No"),"No")</f>
        <v>No</v>
      </c>
    </row>
    <row r="2004" spans="1:6" x14ac:dyDescent="0.5">
      <c r="A2004">
        <f>+IS_Data!C2004</f>
        <v>0</v>
      </c>
      <c r="B2004" s="91" t="str">
        <f>IF(F2004="No","",IF('Summary P&amp;L'!$F$4="Libs Rollup","Libs Rollup",F2004))</f>
        <v/>
      </c>
      <c r="C2004">
        <f>+IS_Data!A2004</f>
        <v>0</v>
      </c>
      <c r="D2004">
        <f ca="1">SUM(OFFSET(IS_Data!D2004,0,(-2018+'Summary P&amp;L'!$D$6)*12+'Summary P&amp;L'!$D$1-1):OFFSET(IS_Data!D2004,0,(-2018+'Summary P&amp;L'!$D$6)*12+'Summary P&amp;L'!$D$2-1))</f>
        <v>0</v>
      </c>
      <c r="E2004">
        <f ca="1">SUM(OFFSET(IS_Data!D2004,0,(-2018+'Summary P&amp;L'!$D$6-1)*12+'Summary P&amp;L'!$D$1-1):OFFSET(IS_Data!D2004,0,(-2018+'Summary P&amp;L'!$D$6-1)*12+'Summary P&amp;L'!$D$2-1))</f>
        <v>0</v>
      </c>
      <c r="F2004" s="91" t="str">
        <f>IFERROR(IF(VLOOKUP(IS_Data!B2004,'Summary P&amp;L'!$Q$9:$S$15,3,FALSE)="Yes",IS_Data!B2004,"No"),"No")</f>
        <v>No</v>
      </c>
    </row>
    <row r="2005" spans="1:6" x14ac:dyDescent="0.5">
      <c r="A2005">
        <f>+IS_Data!C2005</f>
        <v>0</v>
      </c>
      <c r="B2005" s="91" t="str">
        <f>IF(F2005="No","",IF('Summary P&amp;L'!$F$4="Libs Rollup","Libs Rollup",F2005))</f>
        <v/>
      </c>
      <c r="C2005">
        <f>+IS_Data!A2005</f>
        <v>0</v>
      </c>
      <c r="D2005">
        <f ca="1">SUM(OFFSET(IS_Data!D2005,0,(-2018+'Summary P&amp;L'!$D$6)*12+'Summary P&amp;L'!$D$1-1):OFFSET(IS_Data!D2005,0,(-2018+'Summary P&amp;L'!$D$6)*12+'Summary P&amp;L'!$D$2-1))</f>
        <v>0</v>
      </c>
      <c r="E2005">
        <f ca="1">SUM(OFFSET(IS_Data!D2005,0,(-2018+'Summary P&amp;L'!$D$6-1)*12+'Summary P&amp;L'!$D$1-1):OFFSET(IS_Data!D2005,0,(-2018+'Summary P&amp;L'!$D$6-1)*12+'Summary P&amp;L'!$D$2-1))</f>
        <v>0</v>
      </c>
      <c r="F2005" s="91" t="str">
        <f>IFERROR(IF(VLOOKUP(IS_Data!B2005,'Summary P&amp;L'!$Q$9:$S$15,3,FALSE)="Yes",IS_Data!B2005,"No"),"No")</f>
        <v>No</v>
      </c>
    </row>
    <row r="2006" spans="1:6" x14ac:dyDescent="0.5">
      <c r="A2006">
        <f>+IS_Data!C2006</f>
        <v>0</v>
      </c>
      <c r="B2006" s="91" t="str">
        <f>IF(F2006="No","",IF('Summary P&amp;L'!$F$4="Libs Rollup","Libs Rollup",F2006))</f>
        <v/>
      </c>
      <c r="C2006">
        <f>+IS_Data!A2006</f>
        <v>0</v>
      </c>
      <c r="D2006">
        <f ca="1">SUM(OFFSET(IS_Data!D2006,0,(-2018+'Summary P&amp;L'!$D$6)*12+'Summary P&amp;L'!$D$1-1):OFFSET(IS_Data!D2006,0,(-2018+'Summary P&amp;L'!$D$6)*12+'Summary P&amp;L'!$D$2-1))</f>
        <v>0</v>
      </c>
      <c r="E2006">
        <f ca="1">SUM(OFFSET(IS_Data!D2006,0,(-2018+'Summary P&amp;L'!$D$6-1)*12+'Summary P&amp;L'!$D$1-1):OFFSET(IS_Data!D2006,0,(-2018+'Summary P&amp;L'!$D$6-1)*12+'Summary P&amp;L'!$D$2-1))</f>
        <v>0</v>
      </c>
      <c r="F2006" s="91" t="str">
        <f>IFERROR(IF(VLOOKUP(IS_Data!B2006,'Summary P&amp;L'!$Q$9:$S$15,3,FALSE)="Yes",IS_Data!B2006,"No"),"No")</f>
        <v>No</v>
      </c>
    </row>
    <row r="2007" spans="1:6" x14ac:dyDescent="0.5">
      <c r="A2007">
        <f>+IS_Data!C2007</f>
        <v>0</v>
      </c>
      <c r="B2007" s="91" t="str">
        <f>IF(F2007="No","",IF('Summary P&amp;L'!$F$4="Libs Rollup","Libs Rollup",F2007))</f>
        <v/>
      </c>
      <c r="C2007">
        <f>+IS_Data!A2007</f>
        <v>0</v>
      </c>
      <c r="D2007">
        <f ca="1">SUM(OFFSET(IS_Data!D2007,0,(-2018+'Summary P&amp;L'!$D$6)*12+'Summary P&amp;L'!$D$1-1):OFFSET(IS_Data!D2007,0,(-2018+'Summary P&amp;L'!$D$6)*12+'Summary P&amp;L'!$D$2-1))</f>
        <v>0</v>
      </c>
      <c r="E2007">
        <f ca="1">SUM(OFFSET(IS_Data!D2007,0,(-2018+'Summary P&amp;L'!$D$6-1)*12+'Summary P&amp;L'!$D$1-1):OFFSET(IS_Data!D2007,0,(-2018+'Summary P&amp;L'!$D$6-1)*12+'Summary P&amp;L'!$D$2-1))</f>
        <v>0</v>
      </c>
      <c r="F2007" s="91" t="str">
        <f>IFERROR(IF(VLOOKUP(IS_Data!B2007,'Summary P&amp;L'!$Q$9:$S$15,3,FALSE)="Yes",IS_Data!B2007,"No"),"No")</f>
        <v>No</v>
      </c>
    </row>
    <row r="2008" spans="1:6" x14ac:dyDescent="0.5">
      <c r="A2008">
        <f>+IS_Data!C2008</f>
        <v>0</v>
      </c>
      <c r="B2008" s="91" t="str">
        <f>IF(F2008="No","",IF('Summary P&amp;L'!$F$4="Libs Rollup","Libs Rollup",F2008))</f>
        <v/>
      </c>
      <c r="C2008">
        <f>+IS_Data!A2008</f>
        <v>0</v>
      </c>
      <c r="D2008">
        <f ca="1">SUM(OFFSET(IS_Data!D2008,0,(-2018+'Summary P&amp;L'!$D$6)*12+'Summary P&amp;L'!$D$1-1):OFFSET(IS_Data!D2008,0,(-2018+'Summary P&amp;L'!$D$6)*12+'Summary P&amp;L'!$D$2-1))</f>
        <v>0</v>
      </c>
      <c r="E2008">
        <f ca="1">SUM(OFFSET(IS_Data!D2008,0,(-2018+'Summary P&amp;L'!$D$6-1)*12+'Summary P&amp;L'!$D$1-1):OFFSET(IS_Data!D2008,0,(-2018+'Summary P&amp;L'!$D$6-1)*12+'Summary P&amp;L'!$D$2-1))</f>
        <v>0</v>
      </c>
      <c r="F2008" s="91" t="str">
        <f>IFERROR(IF(VLOOKUP(IS_Data!B2008,'Summary P&amp;L'!$Q$9:$S$15,3,FALSE)="Yes",IS_Data!B2008,"No"),"No")</f>
        <v>No</v>
      </c>
    </row>
    <row r="2009" spans="1:6" x14ac:dyDescent="0.5">
      <c r="A2009">
        <f>+IS_Data!C2009</f>
        <v>0</v>
      </c>
      <c r="B2009" s="91" t="str">
        <f>IF(F2009="No","",IF('Summary P&amp;L'!$F$4="Libs Rollup","Libs Rollup",F2009))</f>
        <v/>
      </c>
      <c r="C2009">
        <f>+IS_Data!A2009</f>
        <v>0</v>
      </c>
      <c r="D2009">
        <f ca="1">SUM(OFFSET(IS_Data!D2009,0,(-2018+'Summary P&amp;L'!$D$6)*12+'Summary P&amp;L'!$D$1-1):OFFSET(IS_Data!D2009,0,(-2018+'Summary P&amp;L'!$D$6)*12+'Summary P&amp;L'!$D$2-1))</f>
        <v>0</v>
      </c>
      <c r="E2009">
        <f ca="1">SUM(OFFSET(IS_Data!D2009,0,(-2018+'Summary P&amp;L'!$D$6-1)*12+'Summary P&amp;L'!$D$1-1):OFFSET(IS_Data!D2009,0,(-2018+'Summary P&amp;L'!$D$6-1)*12+'Summary P&amp;L'!$D$2-1))</f>
        <v>0</v>
      </c>
      <c r="F2009" s="91" t="str">
        <f>IFERROR(IF(VLOOKUP(IS_Data!B2009,'Summary P&amp;L'!$Q$9:$S$15,3,FALSE)="Yes",IS_Data!B2009,"No"),"No")</f>
        <v>No</v>
      </c>
    </row>
    <row r="2010" spans="1:6" x14ac:dyDescent="0.5">
      <c r="A2010">
        <f>+IS_Data!C2010</f>
        <v>0</v>
      </c>
      <c r="B2010" s="91" t="str">
        <f>IF(F2010="No","",IF('Summary P&amp;L'!$F$4="Libs Rollup","Libs Rollup",F2010))</f>
        <v/>
      </c>
      <c r="C2010">
        <f>+IS_Data!A2010</f>
        <v>0</v>
      </c>
      <c r="D2010">
        <f ca="1">SUM(OFFSET(IS_Data!D2010,0,(-2018+'Summary P&amp;L'!$D$6)*12+'Summary P&amp;L'!$D$1-1):OFFSET(IS_Data!D2010,0,(-2018+'Summary P&amp;L'!$D$6)*12+'Summary P&amp;L'!$D$2-1))</f>
        <v>0</v>
      </c>
      <c r="E2010">
        <f ca="1">SUM(OFFSET(IS_Data!D2010,0,(-2018+'Summary P&amp;L'!$D$6-1)*12+'Summary P&amp;L'!$D$1-1):OFFSET(IS_Data!D2010,0,(-2018+'Summary P&amp;L'!$D$6-1)*12+'Summary P&amp;L'!$D$2-1))</f>
        <v>0</v>
      </c>
      <c r="F2010" s="91" t="str">
        <f>IFERROR(IF(VLOOKUP(IS_Data!B2010,'Summary P&amp;L'!$Q$9:$S$15,3,FALSE)="Yes",IS_Data!B2010,"No"),"No")</f>
        <v>No</v>
      </c>
    </row>
    <row r="2011" spans="1:6" x14ac:dyDescent="0.5">
      <c r="A2011">
        <f>+IS_Data!C2011</f>
        <v>0</v>
      </c>
      <c r="B2011" s="91" t="str">
        <f>IF(F2011="No","",IF('Summary P&amp;L'!$F$4="Libs Rollup","Libs Rollup",F2011))</f>
        <v/>
      </c>
      <c r="C2011">
        <f>+IS_Data!A2011</f>
        <v>0</v>
      </c>
      <c r="D2011">
        <f ca="1">SUM(OFFSET(IS_Data!D2011,0,(-2018+'Summary P&amp;L'!$D$6)*12+'Summary P&amp;L'!$D$1-1):OFFSET(IS_Data!D2011,0,(-2018+'Summary P&amp;L'!$D$6)*12+'Summary P&amp;L'!$D$2-1))</f>
        <v>0</v>
      </c>
      <c r="E2011">
        <f ca="1">SUM(OFFSET(IS_Data!D2011,0,(-2018+'Summary P&amp;L'!$D$6-1)*12+'Summary P&amp;L'!$D$1-1):OFFSET(IS_Data!D2011,0,(-2018+'Summary P&amp;L'!$D$6-1)*12+'Summary P&amp;L'!$D$2-1))</f>
        <v>0</v>
      </c>
      <c r="F2011" s="91" t="str">
        <f>IFERROR(IF(VLOOKUP(IS_Data!B2011,'Summary P&amp;L'!$Q$9:$S$15,3,FALSE)="Yes",IS_Data!B2011,"No"),"No")</f>
        <v>No</v>
      </c>
    </row>
    <row r="2012" spans="1:6" x14ac:dyDescent="0.5">
      <c r="A2012">
        <f>+IS_Data!C2012</f>
        <v>0</v>
      </c>
      <c r="B2012" s="91" t="str">
        <f>IF(F2012="No","",IF('Summary P&amp;L'!$F$4="Libs Rollup","Libs Rollup",F2012))</f>
        <v/>
      </c>
      <c r="C2012">
        <f>+IS_Data!A2012</f>
        <v>0</v>
      </c>
      <c r="D2012">
        <f ca="1">SUM(OFFSET(IS_Data!D2012,0,(-2018+'Summary P&amp;L'!$D$6)*12+'Summary P&amp;L'!$D$1-1):OFFSET(IS_Data!D2012,0,(-2018+'Summary P&amp;L'!$D$6)*12+'Summary P&amp;L'!$D$2-1))</f>
        <v>0</v>
      </c>
      <c r="E2012">
        <f ca="1">SUM(OFFSET(IS_Data!D2012,0,(-2018+'Summary P&amp;L'!$D$6-1)*12+'Summary P&amp;L'!$D$1-1):OFFSET(IS_Data!D2012,0,(-2018+'Summary P&amp;L'!$D$6-1)*12+'Summary P&amp;L'!$D$2-1))</f>
        <v>0</v>
      </c>
      <c r="F2012" s="91" t="str">
        <f>IFERROR(IF(VLOOKUP(IS_Data!B2012,'Summary P&amp;L'!$Q$9:$S$15,3,FALSE)="Yes",IS_Data!B2012,"No"),"No")</f>
        <v>No</v>
      </c>
    </row>
    <row r="2013" spans="1:6" x14ac:dyDescent="0.5">
      <c r="A2013">
        <f>+IS_Data!C2013</f>
        <v>0</v>
      </c>
      <c r="B2013" s="91" t="str">
        <f>IF(F2013="No","",IF('Summary P&amp;L'!$F$4="Libs Rollup","Libs Rollup",F2013))</f>
        <v/>
      </c>
      <c r="C2013">
        <f>+IS_Data!A2013</f>
        <v>0</v>
      </c>
      <c r="D2013">
        <f ca="1">SUM(OFFSET(IS_Data!D2013,0,(-2018+'Summary P&amp;L'!$D$6)*12+'Summary P&amp;L'!$D$1-1):OFFSET(IS_Data!D2013,0,(-2018+'Summary P&amp;L'!$D$6)*12+'Summary P&amp;L'!$D$2-1))</f>
        <v>0</v>
      </c>
      <c r="E2013">
        <f ca="1">SUM(OFFSET(IS_Data!D2013,0,(-2018+'Summary P&amp;L'!$D$6-1)*12+'Summary P&amp;L'!$D$1-1):OFFSET(IS_Data!D2013,0,(-2018+'Summary P&amp;L'!$D$6-1)*12+'Summary P&amp;L'!$D$2-1))</f>
        <v>0</v>
      </c>
      <c r="F2013" s="91" t="str">
        <f>IFERROR(IF(VLOOKUP(IS_Data!B2013,'Summary P&amp;L'!$Q$9:$S$15,3,FALSE)="Yes",IS_Data!B2013,"No"),"No")</f>
        <v>No</v>
      </c>
    </row>
    <row r="2014" spans="1:6" x14ac:dyDescent="0.5">
      <c r="A2014">
        <f>+IS_Data!C2014</f>
        <v>0</v>
      </c>
      <c r="B2014" s="91" t="str">
        <f>IF(F2014="No","",IF('Summary P&amp;L'!$F$4="Libs Rollup","Libs Rollup",F2014))</f>
        <v/>
      </c>
      <c r="C2014">
        <f>+IS_Data!A2014</f>
        <v>0</v>
      </c>
      <c r="D2014">
        <f ca="1">SUM(OFFSET(IS_Data!D2014,0,(-2018+'Summary P&amp;L'!$D$6)*12+'Summary P&amp;L'!$D$1-1):OFFSET(IS_Data!D2014,0,(-2018+'Summary P&amp;L'!$D$6)*12+'Summary P&amp;L'!$D$2-1))</f>
        <v>0</v>
      </c>
      <c r="E2014">
        <f ca="1">SUM(OFFSET(IS_Data!D2014,0,(-2018+'Summary P&amp;L'!$D$6-1)*12+'Summary P&amp;L'!$D$1-1):OFFSET(IS_Data!D2014,0,(-2018+'Summary P&amp;L'!$D$6-1)*12+'Summary P&amp;L'!$D$2-1))</f>
        <v>0</v>
      </c>
      <c r="F2014" s="91" t="str">
        <f>IFERROR(IF(VLOOKUP(IS_Data!B2014,'Summary P&amp;L'!$Q$9:$S$15,3,FALSE)="Yes",IS_Data!B2014,"No"),"No")</f>
        <v>No</v>
      </c>
    </row>
    <row r="2015" spans="1:6" x14ac:dyDescent="0.5">
      <c r="A2015">
        <f>+IS_Data!C2015</f>
        <v>0</v>
      </c>
      <c r="B2015" s="91" t="str">
        <f>IF(F2015="No","",IF('Summary P&amp;L'!$F$4="Libs Rollup","Libs Rollup",F2015))</f>
        <v/>
      </c>
      <c r="C2015">
        <f>+IS_Data!A2015</f>
        <v>0</v>
      </c>
      <c r="D2015">
        <f ca="1">SUM(OFFSET(IS_Data!D2015,0,(-2018+'Summary P&amp;L'!$D$6)*12+'Summary P&amp;L'!$D$1-1):OFFSET(IS_Data!D2015,0,(-2018+'Summary P&amp;L'!$D$6)*12+'Summary P&amp;L'!$D$2-1))</f>
        <v>0</v>
      </c>
      <c r="E2015">
        <f ca="1">SUM(OFFSET(IS_Data!D2015,0,(-2018+'Summary P&amp;L'!$D$6-1)*12+'Summary P&amp;L'!$D$1-1):OFFSET(IS_Data!D2015,0,(-2018+'Summary P&amp;L'!$D$6-1)*12+'Summary P&amp;L'!$D$2-1))</f>
        <v>0</v>
      </c>
      <c r="F2015" s="91" t="str">
        <f>IFERROR(IF(VLOOKUP(IS_Data!B2015,'Summary P&amp;L'!$Q$9:$S$15,3,FALSE)="Yes",IS_Data!B2015,"No"),"No")</f>
        <v>No</v>
      </c>
    </row>
    <row r="2016" spans="1:6" x14ac:dyDescent="0.5">
      <c r="A2016">
        <f>+IS_Data!C2016</f>
        <v>0</v>
      </c>
      <c r="B2016" s="91" t="str">
        <f>IF(F2016="No","",IF('Summary P&amp;L'!$F$4="Libs Rollup","Libs Rollup",F2016))</f>
        <v/>
      </c>
      <c r="C2016">
        <f>+IS_Data!A2016</f>
        <v>0</v>
      </c>
      <c r="D2016">
        <f ca="1">SUM(OFFSET(IS_Data!D2016,0,(-2018+'Summary P&amp;L'!$D$6)*12+'Summary P&amp;L'!$D$1-1):OFFSET(IS_Data!D2016,0,(-2018+'Summary P&amp;L'!$D$6)*12+'Summary P&amp;L'!$D$2-1))</f>
        <v>0</v>
      </c>
      <c r="E2016">
        <f ca="1">SUM(OFFSET(IS_Data!D2016,0,(-2018+'Summary P&amp;L'!$D$6-1)*12+'Summary P&amp;L'!$D$1-1):OFFSET(IS_Data!D2016,0,(-2018+'Summary P&amp;L'!$D$6-1)*12+'Summary P&amp;L'!$D$2-1))</f>
        <v>0</v>
      </c>
      <c r="F2016" s="91" t="str">
        <f>IFERROR(IF(VLOOKUP(IS_Data!B2016,'Summary P&amp;L'!$Q$9:$S$15,3,FALSE)="Yes",IS_Data!B2016,"No"),"No")</f>
        <v>No</v>
      </c>
    </row>
    <row r="2017" spans="1:6" x14ac:dyDescent="0.5">
      <c r="A2017">
        <f>+IS_Data!C2017</f>
        <v>0</v>
      </c>
      <c r="B2017" s="91" t="str">
        <f>IF(F2017="No","",IF('Summary P&amp;L'!$F$4="Libs Rollup","Libs Rollup",F2017))</f>
        <v/>
      </c>
      <c r="C2017">
        <f>+IS_Data!A2017</f>
        <v>0</v>
      </c>
      <c r="D2017">
        <f ca="1">SUM(OFFSET(IS_Data!D2017,0,(-2018+'Summary P&amp;L'!$D$6)*12+'Summary P&amp;L'!$D$1-1):OFFSET(IS_Data!D2017,0,(-2018+'Summary P&amp;L'!$D$6)*12+'Summary P&amp;L'!$D$2-1))</f>
        <v>0</v>
      </c>
      <c r="E2017">
        <f ca="1">SUM(OFFSET(IS_Data!D2017,0,(-2018+'Summary P&amp;L'!$D$6-1)*12+'Summary P&amp;L'!$D$1-1):OFFSET(IS_Data!D2017,0,(-2018+'Summary P&amp;L'!$D$6-1)*12+'Summary P&amp;L'!$D$2-1))</f>
        <v>0</v>
      </c>
      <c r="F2017" s="91" t="str">
        <f>IFERROR(IF(VLOOKUP(IS_Data!B2017,'Summary P&amp;L'!$Q$9:$S$15,3,FALSE)="Yes",IS_Data!B2017,"No"),"No")</f>
        <v>No</v>
      </c>
    </row>
    <row r="2018" spans="1:6" x14ac:dyDescent="0.5">
      <c r="A2018">
        <f>+IS_Data!C2018</f>
        <v>0</v>
      </c>
      <c r="B2018" s="91" t="str">
        <f>IF(F2018="No","",IF('Summary P&amp;L'!$F$4="Libs Rollup","Libs Rollup",F2018))</f>
        <v/>
      </c>
      <c r="C2018">
        <f>+IS_Data!A2018</f>
        <v>0</v>
      </c>
      <c r="D2018">
        <f ca="1">SUM(OFFSET(IS_Data!D2018,0,(-2018+'Summary P&amp;L'!$D$6)*12+'Summary P&amp;L'!$D$1-1):OFFSET(IS_Data!D2018,0,(-2018+'Summary P&amp;L'!$D$6)*12+'Summary P&amp;L'!$D$2-1))</f>
        <v>0</v>
      </c>
      <c r="E2018">
        <f ca="1">SUM(OFFSET(IS_Data!D2018,0,(-2018+'Summary P&amp;L'!$D$6-1)*12+'Summary P&amp;L'!$D$1-1):OFFSET(IS_Data!D2018,0,(-2018+'Summary P&amp;L'!$D$6-1)*12+'Summary P&amp;L'!$D$2-1))</f>
        <v>0</v>
      </c>
      <c r="F2018" s="91" t="str">
        <f>IFERROR(IF(VLOOKUP(IS_Data!B2018,'Summary P&amp;L'!$Q$9:$S$15,3,FALSE)="Yes",IS_Data!B2018,"No"),"No")</f>
        <v>No</v>
      </c>
    </row>
    <row r="2019" spans="1:6" x14ac:dyDescent="0.5">
      <c r="A2019">
        <f>+IS_Data!C2019</f>
        <v>0</v>
      </c>
      <c r="B2019" s="91" t="str">
        <f>IF(F2019="No","",IF('Summary P&amp;L'!$F$4="Libs Rollup","Libs Rollup",F2019))</f>
        <v/>
      </c>
      <c r="C2019">
        <f>+IS_Data!A2019</f>
        <v>0</v>
      </c>
      <c r="D2019">
        <f ca="1">SUM(OFFSET(IS_Data!D2019,0,(-2018+'Summary P&amp;L'!$D$6)*12+'Summary P&amp;L'!$D$1-1):OFFSET(IS_Data!D2019,0,(-2018+'Summary P&amp;L'!$D$6)*12+'Summary P&amp;L'!$D$2-1))</f>
        <v>0</v>
      </c>
      <c r="E2019">
        <f ca="1">SUM(OFFSET(IS_Data!D2019,0,(-2018+'Summary P&amp;L'!$D$6-1)*12+'Summary P&amp;L'!$D$1-1):OFFSET(IS_Data!D2019,0,(-2018+'Summary P&amp;L'!$D$6-1)*12+'Summary P&amp;L'!$D$2-1))</f>
        <v>0</v>
      </c>
      <c r="F2019" s="91" t="str">
        <f>IFERROR(IF(VLOOKUP(IS_Data!B2019,'Summary P&amp;L'!$Q$9:$S$15,3,FALSE)="Yes",IS_Data!B2019,"No"),"No")</f>
        <v>No</v>
      </c>
    </row>
    <row r="2020" spans="1:6" x14ac:dyDescent="0.5">
      <c r="A2020">
        <f>+IS_Data!C2020</f>
        <v>0</v>
      </c>
      <c r="B2020" s="91" t="str">
        <f>IF(F2020="No","",IF('Summary P&amp;L'!$F$4="Libs Rollup","Libs Rollup",F2020))</f>
        <v/>
      </c>
      <c r="C2020">
        <f>+IS_Data!A2020</f>
        <v>0</v>
      </c>
      <c r="D2020">
        <f ca="1">SUM(OFFSET(IS_Data!D2020,0,(-2018+'Summary P&amp;L'!$D$6)*12+'Summary P&amp;L'!$D$1-1):OFFSET(IS_Data!D2020,0,(-2018+'Summary P&amp;L'!$D$6)*12+'Summary P&amp;L'!$D$2-1))</f>
        <v>0</v>
      </c>
      <c r="E2020">
        <f ca="1">SUM(OFFSET(IS_Data!D2020,0,(-2018+'Summary P&amp;L'!$D$6-1)*12+'Summary P&amp;L'!$D$1-1):OFFSET(IS_Data!D2020,0,(-2018+'Summary P&amp;L'!$D$6-1)*12+'Summary P&amp;L'!$D$2-1))</f>
        <v>0</v>
      </c>
      <c r="F2020" s="91" t="str">
        <f>IFERROR(IF(VLOOKUP(IS_Data!B2020,'Summary P&amp;L'!$Q$9:$S$15,3,FALSE)="Yes",IS_Data!B2020,"No"),"No")</f>
        <v>No</v>
      </c>
    </row>
    <row r="2021" spans="1:6" x14ac:dyDescent="0.5">
      <c r="A2021">
        <f>+IS_Data!C2021</f>
        <v>0</v>
      </c>
      <c r="B2021" s="91" t="str">
        <f>IF(F2021="No","",IF('Summary P&amp;L'!$F$4="Libs Rollup","Libs Rollup",F2021))</f>
        <v/>
      </c>
      <c r="C2021">
        <f>+IS_Data!A2021</f>
        <v>0</v>
      </c>
      <c r="D2021">
        <f ca="1">SUM(OFFSET(IS_Data!D2021,0,(-2018+'Summary P&amp;L'!$D$6)*12+'Summary P&amp;L'!$D$1-1):OFFSET(IS_Data!D2021,0,(-2018+'Summary P&amp;L'!$D$6)*12+'Summary P&amp;L'!$D$2-1))</f>
        <v>0</v>
      </c>
      <c r="E2021">
        <f ca="1">SUM(OFFSET(IS_Data!D2021,0,(-2018+'Summary P&amp;L'!$D$6-1)*12+'Summary P&amp;L'!$D$1-1):OFFSET(IS_Data!D2021,0,(-2018+'Summary P&amp;L'!$D$6-1)*12+'Summary P&amp;L'!$D$2-1))</f>
        <v>0</v>
      </c>
      <c r="F2021" s="91" t="str">
        <f>IFERROR(IF(VLOOKUP(IS_Data!B2021,'Summary P&amp;L'!$Q$9:$S$15,3,FALSE)="Yes",IS_Data!B2021,"No"),"No")</f>
        <v>No</v>
      </c>
    </row>
    <row r="2022" spans="1:6" x14ac:dyDescent="0.5">
      <c r="A2022">
        <f>+IS_Data!C2022</f>
        <v>0</v>
      </c>
      <c r="B2022" s="91" t="str">
        <f>IF(F2022="No","",IF('Summary P&amp;L'!$F$4="Libs Rollup","Libs Rollup",F2022))</f>
        <v/>
      </c>
      <c r="C2022">
        <f>+IS_Data!A2022</f>
        <v>0</v>
      </c>
      <c r="D2022">
        <f ca="1">SUM(OFFSET(IS_Data!D2022,0,(-2018+'Summary P&amp;L'!$D$6)*12+'Summary P&amp;L'!$D$1-1):OFFSET(IS_Data!D2022,0,(-2018+'Summary P&amp;L'!$D$6)*12+'Summary P&amp;L'!$D$2-1))</f>
        <v>0</v>
      </c>
      <c r="E2022">
        <f ca="1">SUM(OFFSET(IS_Data!D2022,0,(-2018+'Summary P&amp;L'!$D$6-1)*12+'Summary P&amp;L'!$D$1-1):OFFSET(IS_Data!D2022,0,(-2018+'Summary P&amp;L'!$D$6-1)*12+'Summary P&amp;L'!$D$2-1))</f>
        <v>0</v>
      </c>
      <c r="F2022" s="91" t="str">
        <f>IFERROR(IF(VLOOKUP(IS_Data!B2022,'Summary P&amp;L'!$Q$9:$S$15,3,FALSE)="Yes",IS_Data!B2022,"No"),"No")</f>
        <v>No</v>
      </c>
    </row>
    <row r="2023" spans="1:6" x14ac:dyDescent="0.5">
      <c r="A2023">
        <f>+IS_Data!C2023</f>
        <v>0</v>
      </c>
      <c r="B2023" s="91" t="str">
        <f>IF(F2023="No","",IF('Summary P&amp;L'!$F$4="Libs Rollup","Libs Rollup",F2023))</f>
        <v/>
      </c>
      <c r="C2023">
        <f>+IS_Data!A2023</f>
        <v>0</v>
      </c>
      <c r="D2023">
        <f ca="1">SUM(OFFSET(IS_Data!D2023,0,(-2018+'Summary P&amp;L'!$D$6)*12+'Summary P&amp;L'!$D$1-1):OFFSET(IS_Data!D2023,0,(-2018+'Summary P&amp;L'!$D$6)*12+'Summary P&amp;L'!$D$2-1))</f>
        <v>0</v>
      </c>
      <c r="E2023">
        <f ca="1">SUM(OFFSET(IS_Data!D2023,0,(-2018+'Summary P&amp;L'!$D$6-1)*12+'Summary P&amp;L'!$D$1-1):OFFSET(IS_Data!D2023,0,(-2018+'Summary P&amp;L'!$D$6-1)*12+'Summary P&amp;L'!$D$2-1))</f>
        <v>0</v>
      </c>
      <c r="F2023" s="91" t="str">
        <f>IFERROR(IF(VLOOKUP(IS_Data!B2023,'Summary P&amp;L'!$Q$9:$S$15,3,FALSE)="Yes",IS_Data!B2023,"No"),"No")</f>
        <v>No</v>
      </c>
    </row>
    <row r="2024" spans="1:6" x14ac:dyDescent="0.5">
      <c r="A2024">
        <f>+IS_Data!C2024</f>
        <v>0</v>
      </c>
      <c r="B2024" s="91" t="str">
        <f>IF(F2024="No","",IF('Summary P&amp;L'!$F$4="Libs Rollup","Libs Rollup",F2024))</f>
        <v/>
      </c>
      <c r="C2024">
        <f>+IS_Data!A2024</f>
        <v>0</v>
      </c>
      <c r="D2024">
        <f ca="1">SUM(OFFSET(IS_Data!D2024,0,(-2018+'Summary P&amp;L'!$D$6)*12+'Summary P&amp;L'!$D$1-1):OFFSET(IS_Data!D2024,0,(-2018+'Summary P&amp;L'!$D$6)*12+'Summary P&amp;L'!$D$2-1))</f>
        <v>0</v>
      </c>
      <c r="E2024">
        <f ca="1">SUM(OFFSET(IS_Data!D2024,0,(-2018+'Summary P&amp;L'!$D$6-1)*12+'Summary P&amp;L'!$D$1-1):OFFSET(IS_Data!D2024,0,(-2018+'Summary P&amp;L'!$D$6-1)*12+'Summary P&amp;L'!$D$2-1))</f>
        <v>0</v>
      </c>
      <c r="F2024" s="91" t="str">
        <f>IFERROR(IF(VLOOKUP(IS_Data!B2024,'Summary P&amp;L'!$Q$9:$S$15,3,FALSE)="Yes",IS_Data!B2024,"No"),"No")</f>
        <v>No</v>
      </c>
    </row>
    <row r="2025" spans="1:6" x14ac:dyDescent="0.5">
      <c r="A2025">
        <f>+IS_Data!C2025</f>
        <v>0</v>
      </c>
      <c r="B2025" s="91" t="str">
        <f>IF(F2025="No","",IF('Summary P&amp;L'!$F$4="Libs Rollup","Libs Rollup",F2025))</f>
        <v/>
      </c>
      <c r="C2025">
        <f>+IS_Data!A2025</f>
        <v>0</v>
      </c>
      <c r="D2025">
        <f ca="1">SUM(OFFSET(IS_Data!D2025,0,(-2018+'Summary P&amp;L'!$D$6)*12+'Summary P&amp;L'!$D$1-1):OFFSET(IS_Data!D2025,0,(-2018+'Summary P&amp;L'!$D$6)*12+'Summary P&amp;L'!$D$2-1))</f>
        <v>0</v>
      </c>
      <c r="E2025">
        <f ca="1">SUM(OFFSET(IS_Data!D2025,0,(-2018+'Summary P&amp;L'!$D$6-1)*12+'Summary P&amp;L'!$D$1-1):OFFSET(IS_Data!D2025,0,(-2018+'Summary P&amp;L'!$D$6-1)*12+'Summary P&amp;L'!$D$2-1))</f>
        <v>0</v>
      </c>
      <c r="F2025" s="91" t="str">
        <f>IFERROR(IF(VLOOKUP(IS_Data!B2025,'Summary P&amp;L'!$Q$9:$S$15,3,FALSE)="Yes",IS_Data!B2025,"No"),"No")</f>
        <v>No</v>
      </c>
    </row>
    <row r="2026" spans="1:6" x14ac:dyDescent="0.5">
      <c r="A2026">
        <f>+IS_Data!C2026</f>
        <v>0</v>
      </c>
      <c r="B2026" s="91" t="str">
        <f>IF(F2026="No","",IF('Summary P&amp;L'!$F$4="Libs Rollup","Libs Rollup",F2026))</f>
        <v/>
      </c>
      <c r="C2026">
        <f>+IS_Data!A2026</f>
        <v>0</v>
      </c>
      <c r="D2026">
        <f ca="1">SUM(OFFSET(IS_Data!D2026,0,(-2018+'Summary P&amp;L'!$D$6)*12+'Summary P&amp;L'!$D$1-1):OFFSET(IS_Data!D2026,0,(-2018+'Summary P&amp;L'!$D$6)*12+'Summary P&amp;L'!$D$2-1))</f>
        <v>0</v>
      </c>
      <c r="E2026">
        <f ca="1">SUM(OFFSET(IS_Data!D2026,0,(-2018+'Summary P&amp;L'!$D$6-1)*12+'Summary P&amp;L'!$D$1-1):OFFSET(IS_Data!D2026,0,(-2018+'Summary P&amp;L'!$D$6-1)*12+'Summary P&amp;L'!$D$2-1))</f>
        <v>0</v>
      </c>
      <c r="F2026" s="91" t="str">
        <f>IFERROR(IF(VLOOKUP(IS_Data!B2026,'Summary P&amp;L'!$Q$9:$S$15,3,FALSE)="Yes",IS_Data!B2026,"No"),"No")</f>
        <v>No</v>
      </c>
    </row>
    <row r="2027" spans="1:6" x14ac:dyDescent="0.5">
      <c r="A2027">
        <f>+IS_Data!C2027</f>
        <v>0</v>
      </c>
      <c r="B2027" s="91" t="str">
        <f>IF(F2027="No","",IF('Summary P&amp;L'!$F$4="Libs Rollup","Libs Rollup",F2027))</f>
        <v/>
      </c>
      <c r="C2027">
        <f>+IS_Data!A2027</f>
        <v>0</v>
      </c>
      <c r="D2027">
        <f ca="1">SUM(OFFSET(IS_Data!D2027,0,(-2018+'Summary P&amp;L'!$D$6)*12+'Summary P&amp;L'!$D$1-1):OFFSET(IS_Data!D2027,0,(-2018+'Summary P&amp;L'!$D$6)*12+'Summary P&amp;L'!$D$2-1))</f>
        <v>0</v>
      </c>
      <c r="E2027">
        <f ca="1">SUM(OFFSET(IS_Data!D2027,0,(-2018+'Summary P&amp;L'!$D$6-1)*12+'Summary P&amp;L'!$D$1-1):OFFSET(IS_Data!D2027,0,(-2018+'Summary P&amp;L'!$D$6-1)*12+'Summary P&amp;L'!$D$2-1))</f>
        <v>0</v>
      </c>
      <c r="F2027" s="91" t="str">
        <f>IFERROR(IF(VLOOKUP(IS_Data!B2027,'Summary P&amp;L'!$Q$9:$S$15,3,FALSE)="Yes",IS_Data!B2027,"No"),"No")</f>
        <v>No</v>
      </c>
    </row>
    <row r="2028" spans="1:6" x14ac:dyDescent="0.5">
      <c r="A2028">
        <f>+IS_Data!C2028</f>
        <v>0</v>
      </c>
      <c r="B2028" s="91" t="str">
        <f>IF(F2028="No","",IF('Summary P&amp;L'!$F$4="Libs Rollup","Libs Rollup",F2028))</f>
        <v/>
      </c>
      <c r="C2028">
        <f>+IS_Data!A2028</f>
        <v>0</v>
      </c>
      <c r="D2028">
        <f ca="1">SUM(OFFSET(IS_Data!D2028,0,(-2018+'Summary P&amp;L'!$D$6)*12+'Summary P&amp;L'!$D$1-1):OFFSET(IS_Data!D2028,0,(-2018+'Summary P&amp;L'!$D$6)*12+'Summary P&amp;L'!$D$2-1))</f>
        <v>0</v>
      </c>
      <c r="E2028">
        <f ca="1">SUM(OFFSET(IS_Data!D2028,0,(-2018+'Summary P&amp;L'!$D$6-1)*12+'Summary P&amp;L'!$D$1-1):OFFSET(IS_Data!D2028,0,(-2018+'Summary P&amp;L'!$D$6-1)*12+'Summary P&amp;L'!$D$2-1))</f>
        <v>0</v>
      </c>
      <c r="F2028" s="91" t="str">
        <f>IFERROR(IF(VLOOKUP(IS_Data!B2028,'Summary P&amp;L'!$Q$9:$S$15,3,FALSE)="Yes",IS_Data!B2028,"No"),"No")</f>
        <v>No</v>
      </c>
    </row>
    <row r="2029" spans="1:6" x14ac:dyDescent="0.5">
      <c r="A2029">
        <f>+IS_Data!C2029</f>
        <v>0</v>
      </c>
      <c r="B2029" s="91" t="str">
        <f>IF(F2029="No","",IF('Summary P&amp;L'!$F$4="Libs Rollup","Libs Rollup",F2029))</f>
        <v/>
      </c>
      <c r="C2029">
        <f>+IS_Data!A2029</f>
        <v>0</v>
      </c>
      <c r="D2029">
        <f ca="1">SUM(OFFSET(IS_Data!D2029,0,(-2018+'Summary P&amp;L'!$D$6)*12+'Summary P&amp;L'!$D$1-1):OFFSET(IS_Data!D2029,0,(-2018+'Summary P&amp;L'!$D$6)*12+'Summary P&amp;L'!$D$2-1))</f>
        <v>0</v>
      </c>
      <c r="E2029">
        <f ca="1">SUM(OFFSET(IS_Data!D2029,0,(-2018+'Summary P&amp;L'!$D$6-1)*12+'Summary P&amp;L'!$D$1-1):OFFSET(IS_Data!D2029,0,(-2018+'Summary P&amp;L'!$D$6-1)*12+'Summary P&amp;L'!$D$2-1))</f>
        <v>0</v>
      </c>
      <c r="F2029" s="91" t="str">
        <f>IFERROR(IF(VLOOKUP(IS_Data!B2029,'Summary P&amp;L'!$Q$9:$S$15,3,FALSE)="Yes",IS_Data!B2029,"No"),"No")</f>
        <v>No</v>
      </c>
    </row>
    <row r="2030" spans="1:6" x14ac:dyDescent="0.5">
      <c r="A2030">
        <f>+IS_Data!C2030</f>
        <v>0</v>
      </c>
      <c r="B2030" s="91" t="str">
        <f>IF(F2030="No","",IF('Summary P&amp;L'!$F$4="Libs Rollup","Libs Rollup",F2030))</f>
        <v/>
      </c>
      <c r="C2030">
        <f>+IS_Data!A2030</f>
        <v>0</v>
      </c>
      <c r="D2030">
        <f ca="1">SUM(OFFSET(IS_Data!D2030,0,(-2018+'Summary P&amp;L'!$D$6)*12+'Summary P&amp;L'!$D$1-1):OFFSET(IS_Data!D2030,0,(-2018+'Summary P&amp;L'!$D$6)*12+'Summary P&amp;L'!$D$2-1))</f>
        <v>0</v>
      </c>
      <c r="E2030">
        <f ca="1">SUM(OFFSET(IS_Data!D2030,0,(-2018+'Summary P&amp;L'!$D$6-1)*12+'Summary P&amp;L'!$D$1-1):OFFSET(IS_Data!D2030,0,(-2018+'Summary P&amp;L'!$D$6-1)*12+'Summary P&amp;L'!$D$2-1))</f>
        <v>0</v>
      </c>
      <c r="F2030" s="91" t="str">
        <f>IFERROR(IF(VLOOKUP(IS_Data!B2030,'Summary P&amp;L'!$Q$9:$S$15,3,FALSE)="Yes",IS_Data!B2030,"No"),"No")</f>
        <v>No</v>
      </c>
    </row>
    <row r="2031" spans="1:6" x14ac:dyDescent="0.5">
      <c r="A2031">
        <f>+IS_Data!C2031</f>
        <v>0</v>
      </c>
      <c r="B2031" s="91" t="str">
        <f>IF(F2031="No","",IF('Summary P&amp;L'!$F$4="Libs Rollup","Libs Rollup",F2031))</f>
        <v/>
      </c>
      <c r="C2031">
        <f>+IS_Data!A2031</f>
        <v>0</v>
      </c>
      <c r="D2031">
        <f ca="1">SUM(OFFSET(IS_Data!D2031,0,(-2018+'Summary P&amp;L'!$D$6)*12+'Summary P&amp;L'!$D$1-1):OFFSET(IS_Data!D2031,0,(-2018+'Summary P&amp;L'!$D$6)*12+'Summary P&amp;L'!$D$2-1))</f>
        <v>0</v>
      </c>
      <c r="E2031">
        <f ca="1">SUM(OFFSET(IS_Data!D2031,0,(-2018+'Summary P&amp;L'!$D$6-1)*12+'Summary P&amp;L'!$D$1-1):OFFSET(IS_Data!D2031,0,(-2018+'Summary P&amp;L'!$D$6-1)*12+'Summary P&amp;L'!$D$2-1))</f>
        <v>0</v>
      </c>
      <c r="F2031" s="91" t="str">
        <f>IFERROR(IF(VLOOKUP(IS_Data!B2031,'Summary P&amp;L'!$Q$9:$S$15,3,FALSE)="Yes",IS_Data!B2031,"No"),"No")</f>
        <v>No</v>
      </c>
    </row>
    <row r="2032" spans="1:6" x14ac:dyDescent="0.5">
      <c r="A2032">
        <f>+IS_Data!C2032</f>
        <v>0</v>
      </c>
      <c r="B2032" s="91" t="str">
        <f>IF(F2032="No","",IF('Summary P&amp;L'!$F$4="Libs Rollup","Libs Rollup",F2032))</f>
        <v/>
      </c>
      <c r="C2032">
        <f>+IS_Data!A2032</f>
        <v>0</v>
      </c>
      <c r="D2032">
        <f ca="1">SUM(OFFSET(IS_Data!D2032,0,(-2018+'Summary P&amp;L'!$D$6)*12+'Summary P&amp;L'!$D$1-1):OFFSET(IS_Data!D2032,0,(-2018+'Summary P&amp;L'!$D$6)*12+'Summary P&amp;L'!$D$2-1))</f>
        <v>0</v>
      </c>
      <c r="E2032">
        <f ca="1">SUM(OFFSET(IS_Data!D2032,0,(-2018+'Summary P&amp;L'!$D$6-1)*12+'Summary P&amp;L'!$D$1-1):OFFSET(IS_Data!D2032,0,(-2018+'Summary P&amp;L'!$D$6-1)*12+'Summary P&amp;L'!$D$2-1))</f>
        <v>0</v>
      </c>
      <c r="F2032" s="91" t="str">
        <f>IFERROR(IF(VLOOKUP(IS_Data!B2032,'Summary P&amp;L'!$Q$9:$S$15,3,FALSE)="Yes",IS_Data!B2032,"No"),"No")</f>
        <v>No</v>
      </c>
    </row>
    <row r="2033" spans="1:6" x14ac:dyDescent="0.5">
      <c r="A2033">
        <f>+IS_Data!C2033</f>
        <v>0</v>
      </c>
      <c r="B2033" s="91" t="str">
        <f>IF(F2033="No","",IF('Summary P&amp;L'!$F$4="Libs Rollup","Libs Rollup",F2033))</f>
        <v/>
      </c>
      <c r="C2033">
        <f>+IS_Data!A2033</f>
        <v>0</v>
      </c>
      <c r="D2033">
        <f ca="1">SUM(OFFSET(IS_Data!D2033,0,(-2018+'Summary P&amp;L'!$D$6)*12+'Summary P&amp;L'!$D$1-1):OFFSET(IS_Data!D2033,0,(-2018+'Summary P&amp;L'!$D$6)*12+'Summary P&amp;L'!$D$2-1))</f>
        <v>0</v>
      </c>
      <c r="E2033">
        <f ca="1">SUM(OFFSET(IS_Data!D2033,0,(-2018+'Summary P&amp;L'!$D$6-1)*12+'Summary P&amp;L'!$D$1-1):OFFSET(IS_Data!D2033,0,(-2018+'Summary P&amp;L'!$D$6-1)*12+'Summary P&amp;L'!$D$2-1))</f>
        <v>0</v>
      </c>
      <c r="F2033" s="91" t="str">
        <f>IFERROR(IF(VLOOKUP(IS_Data!B2033,'Summary P&amp;L'!$Q$9:$S$15,3,FALSE)="Yes",IS_Data!B2033,"No"),"No")</f>
        <v>No</v>
      </c>
    </row>
    <row r="2034" spans="1:6" x14ac:dyDescent="0.5">
      <c r="A2034">
        <f>+IS_Data!C2034</f>
        <v>0</v>
      </c>
      <c r="B2034" s="91" t="str">
        <f>IF(F2034="No","",IF('Summary P&amp;L'!$F$4="Libs Rollup","Libs Rollup",F2034))</f>
        <v/>
      </c>
      <c r="C2034">
        <f>+IS_Data!A2034</f>
        <v>0</v>
      </c>
      <c r="D2034">
        <f ca="1">SUM(OFFSET(IS_Data!D2034,0,(-2018+'Summary P&amp;L'!$D$6)*12+'Summary P&amp;L'!$D$1-1):OFFSET(IS_Data!D2034,0,(-2018+'Summary P&amp;L'!$D$6)*12+'Summary P&amp;L'!$D$2-1))</f>
        <v>0</v>
      </c>
      <c r="E2034">
        <f ca="1">SUM(OFFSET(IS_Data!D2034,0,(-2018+'Summary P&amp;L'!$D$6-1)*12+'Summary P&amp;L'!$D$1-1):OFFSET(IS_Data!D2034,0,(-2018+'Summary P&amp;L'!$D$6-1)*12+'Summary P&amp;L'!$D$2-1))</f>
        <v>0</v>
      </c>
      <c r="F2034" s="91" t="str">
        <f>IFERROR(IF(VLOOKUP(IS_Data!B2034,'Summary P&amp;L'!$Q$9:$S$15,3,FALSE)="Yes",IS_Data!B2034,"No"),"No")</f>
        <v>No</v>
      </c>
    </row>
    <row r="2035" spans="1:6" x14ac:dyDescent="0.5">
      <c r="A2035">
        <f>+IS_Data!C2035</f>
        <v>0</v>
      </c>
      <c r="B2035" s="91" t="str">
        <f>IF(F2035="No","",IF('Summary P&amp;L'!$F$4="Libs Rollup","Libs Rollup",F2035))</f>
        <v/>
      </c>
      <c r="C2035">
        <f>+IS_Data!A2035</f>
        <v>0</v>
      </c>
      <c r="D2035">
        <f ca="1">SUM(OFFSET(IS_Data!D2035,0,(-2018+'Summary P&amp;L'!$D$6)*12+'Summary P&amp;L'!$D$1-1):OFFSET(IS_Data!D2035,0,(-2018+'Summary P&amp;L'!$D$6)*12+'Summary P&amp;L'!$D$2-1))</f>
        <v>0</v>
      </c>
      <c r="E2035">
        <f ca="1">SUM(OFFSET(IS_Data!D2035,0,(-2018+'Summary P&amp;L'!$D$6-1)*12+'Summary P&amp;L'!$D$1-1):OFFSET(IS_Data!D2035,0,(-2018+'Summary P&amp;L'!$D$6-1)*12+'Summary P&amp;L'!$D$2-1))</f>
        <v>0</v>
      </c>
      <c r="F2035" s="91" t="str">
        <f>IFERROR(IF(VLOOKUP(IS_Data!B2035,'Summary P&amp;L'!$Q$9:$S$15,3,FALSE)="Yes",IS_Data!B2035,"No"),"No")</f>
        <v>No</v>
      </c>
    </row>
    <row r="2036" spans="1:6" x14ac:dyDescent="0.5">
      <c r="A2036">
        <f>+IS_Data!C2036</f>
        <v>0</v>
      </c>
      <c r="B2036" s="91" t="str">
        <f>IF(F2036="No","",IF('Summary P&amp;L'!$F$4="Libs Rollup","Libs Rollup",F2036))</f>
        <v/>
      </c>
      <c r="C2036">
        <f>+IS_Data!A2036</f>
        <v>0</v>
      </c>
      <c r="D2036">
        <f ca="1">SUM(OFFSET(IS_Data!D2036,0,(-2018+'Summary P&amp;L'!$D$6)*12+'Summary P&amp;L'!$D$1-1):OFFSET(IS_Data!D2036,0,(-2018+'Summary P&amp;L'!$D$6)*12+'Summary P&amp;L'!$D$2-1))</f>
        <v>0</v>
      </c>
      <c r="E2036">
        <f ca="1">SUM(OFFSET(IS_Data!D2036,0,(-2018+'Summary P&amp;L'!$D$6-1)*12+'Summary P&amp;L'!$D$1-1):OFFSET(IS_Data!D2036,0,(-2018+'Summary P&amp;L'!$D$6-1)*12+'Summary P&amp;L'!$D$2-1))</f>
        <v>0</v>
      </c>
      <c r="F2036" s="91" t="str">
        <f>IFERROR(IF(VLOOKUP(IS_Data!B2036,'Summary P&amp;L'!$Q$9:$S$15,3,FALSE)="Yes",IS_Data!B2036,"No"),"No")</f>
        <v>No</v>
      </c>
    </row>
    <row r="2037" spans="1:6" x14ac:dyDescent="0.5">
      <c r="A2037">
        <f>+IS_Data!C2037</f>
        <v>0</v>
      </c>
      <c r="B2037" s="91" t="str">
        <f>IF(F2037="No","",IF('Summary P&amp;L'!$F$4="Libs Rollup","Libs Rollup",F2037))</f>
        <v/>
      </c>
      <c r="C2037">
        <f>+IS_Data!A2037</f>
        <v>0</v>
      </c>
      <c r="D2037">
        <f ca="1">SUM(OFFSET(IS_Data!D2037,0,(-2018+'Summary P&amp;L'!$D$6)*12+'Summary P&amp;L'!$D$1-1):OFFSET(IS_Data!D2037,0,(-2018+'Summary P&amp;L'!$D$6)*12+'Summary P&amp;L'!$D$2-1))</f>
        <v>0</v>
      </c>
      <c r="E2037">
        <f ca="1">SUM(OFFSET(IS_Data!D2037,0,(-2018+'Summary P&amp;L'!$D$6-1)*12+'Summary P&amp;L'!$D$1-1):OFFSET(IS_Data!D2037,0,(-2018+'Summary P&amp;L'!$D$6-1)*12+'Summary P&amp;L'!$D$2-1))</f>
        <v>0</v>
      </c>
      <c r="F2037" s="91" t="str">
        <f>IFERROR(IF(VLOOKUP(IS_Data!B2037,'Summary P&amp;L'!$Q$9:$S$15,3,FALSE)="Yes",IS_Data!B2037,"No"),"No")</f>
        <v>No</v>
      </c>
    </row>
    <row r="2038" spans="1:6" x14ac:dyDescent="0.5">
      <c r="A2038">
        <f>+IS_Data!C2038</f>
        <v>0</v>
      </c>
      <c r="B2038" s="91" t="str">
        <f>IF(F2038="No","",IF('Summary P&amp;L'!$F$4="Libs Rollup","Libs Rollup",F2038))</f>
        <v/>
      </c>
      <c r="C2038">
        <f>+IS_Data!A2038</f>
        <v>0</v>
      </c>
      <c r="D2038">
        <f ca="1">SUM(OFFSET(IS_Data!D2038,0,(-2018+'Summary P&amp;L'!$D$6)*12+'Summary P&amp;L'!$D$1-1):OFFSET(IS_Data!D2038,0,(-2018+'Summary P&amp;L'!$D$6)*12+'Summary P&amp;L'!$D$2-1))</f>
        <v>0</v>
      </c>
      <c r="E2038">
        <f ca="1">SUM(OFFSET(IS_Data!D2038,0,(-2018+'Summary P&amp;L'!$D$6-1)*12+'Summary P&amp;L'!$D$1-1):OFFSET(IS_Data!D2038,0,(-2018+'Summary P&amp;L'!$D$6-1)*12+'Summary P&amp;L'!$D$2-1))</f>
        <v>0</v>
      </c>
      <c r="F2038" s="91" t="str">
        <f>IFERROR(IF(VLOOKUP(IS_Data!B2038,'Summary P&amp;L'!$Q$9:$S$15,3,FALSE)="Yes",IS_Data!B2038,"No"),"No")</f>
        <v>No</v>
      </c>
    </row>
    <row r="2039" spans="1:6" x14ac:dyDescent="0.5">
      <c r="A2039">
        <f>+IS_Data!C2039</f>
        <v>0</v>
      </c>
      <c r="B2039" s="91" t="str">
        <f>IF(F2039="No","",IF('Summary P&amp;L'!$F$4="Libs Rollup","Libs Rollup",F2039))</f>
        <v/>
      </c>
      <c r="C2039">
        <f>+IS_Data!A2039</f>
        <v>0</v>
      </c>
      <c r="D2039">
        <f ca="1">SUM(OFFSET(IS_Data!D2039,0,(-2018+'Summary P&amp;L'!$D$6)*12+'Summary P&amp;L'!$D$1-1):OFFSET(IS_Data!D2039,0,(-2018+'Summary P&amp;L'!$D$6)*12+'Summary P&amp;L'!$D$2-1))</f>
        <v>0</v>
      </c>
      <c r="E2039">
        <f ca="1">SUM(OFFSET(IS_Data!D2039,0,(-2018+'Summary P&amp;L'!$D$6-1)*12+'Summary P&amp;L'!$D$1-1):OFFSET(IS_Data!D2039,0,(-2018+'Summary P&amp;L'!$D$6-1)*12+'Summary P&amp;L'!$D$2-1))</f>
        <v>0</v>
      </c>
      <c r="F2039" s="91" t="str">
        <f>IFERROR(IF(VLOOKUP(IS_Data!B2039,'Summary P&amp;L'!$Q$9:$S$15,3,FALSE)="Yes",IS_Data!B2039,"No"),"No")</f>
        <v>No</v>
      </c>
    </row>
    <row r="2040" spans="1:6" x14ac:dyDescent="0.5">
      <c r="A2040">
        <f>+IS_Data!C2040</f>
        <v>0</v>
      </c>
      <c r="B2040" s="91" t="str">
        <f>IF(F2040="No","",IF('Summary P&amp;L'!$F$4="Libs Rollup","Libs Rollup",F2040))</f>
        <v/>
      </c>
      <c r="C2040">
        <f>+IS_Data!A2040</f>
        <v>0</v>
      </c>
      <c r="D2040">
        <f ca="1">SUM(OFFSET(IS_Data!D2040,0,(-2018+'Summary P&amp;L'!$D$6)*12+'Summary P&amp;L'!$D$1-1):OFFSET(IS_Data!D2040,0,(-2018+'Summary P&amp;L'!$D$6)*12+'Summary P&amp;L'!$D$2-1))</f>
        <v>0</v>
      </c>
      <c r="E2040">
        <f ca="1">SUM(OFFSET(IS_Data!D2040,0,(-2018+'Summary P&amp;L'!$D$6-1)*12+'Summary P&amp;L'!$D$1-1):OFFSET(IS_Data!D2040,0,(-2018+'Summary P&amp;L'!$D$6-1)*12+'Summary P&amp;L'!$D$2-1))</f>
        <v>0</v>
      </c>
      <c r="F2040" s="91" t="str">
        <f>IFERROR(IF(VLOOKUP(IS_Data!B2040,'Summary P&amp;L'!$Q$9:$S$15,3,FALSE)="Yes",IS_Data!B2040,"No"),"No")</f>
        <v>No</v>
      </c>
    </row>
    <row r="2041" spans="1:6" x14ac:dyDescent="0.5">
      <c r="A2041">
        <f>+IS_Data!C2041</f>
        <v>0</v>
      </c>
      <c r="B2041" s="91" t="str">
        <f>IF(F2041="No","",IF('Summary P&amp;L'!$F$4="Libs Rollup","Libs Rollup",F2041))</f>
        <v/>
      </c>
      <c r="C2041">
        <f>+IS_Data!A2041</f>
        <v>0</v>
      </c>
      <c r="D2041">
        <f ca="1">SUM(OFFSET(IS_Data!D2041,0,(-2018+'Summary P&amp;L'!$D$6)*12+'Summary P&amp;L'!$D$1-1):OFFSET(IS_Data!D2041,0,(-2018+'Summary P&amp;L'!$D$6)*12+'Summary P&amp;L'!$D$2-1))</f>
        <v>0</v>
      </c>
      <c r="E2041">
        <f ca="1">SUM(OFFSET(IS_Data!D2041,0,(-2018+'Summary P&amp;L'!$D$6-1)*12+'Summary P&amp;L'!$D$1-1):OFFSET(IS_Data!D2041,0,(-2018+'Summary P&amp;L'!$D$6-1)*12+'Summary P&amp;L'!$D$2-1))</f>
        <v>0</v>
      </c>
      <c r="F2041" s="91" t="str">
        <f>IFERROR(IF(VLOOKUP(IS_Data!B2041,'Summary P&amp;L'!$Q$9:$S$15,3,FALSE)="Yes",IS_Data!B2041,"No"),"No")</f>
        <v>No</v>
      </c>
    </row>
    <row r="2042" spans="1:6" x14ac:dyDescent="0.5">
      <c r="A2042">
        <f>+IS_Data!C2042</f>
        <v>0</v>
      </c>
      <c r="B2042" s="91" t="str">
        <f>IF(F2042="No","",IF('Summary P&amp;L'!$F$4="Libs Rollup","Libs Rollup",F2042))</f>
        <v/>
      </c>
      <c r="C2042">
        <f>+IS_Data!A2042</f>
        <v>0</v>
      </c>
      <c r="D2042">
        <f ca="1">SUM(OFFSET(IS_Data!D2042,0,(-2018+'Summary P&amp;L'!$D$6)*12+'Summary P&amp;L'!$D$1-1):OFFSET(IS_Data!D2042,0,(-2018+'Summary P&amp;L'!$D$6)*12+'Summary P&amp;L'!$D$2-1))</f>
        <v>0</v>
      </c>
      <c r="E2042">
        <f ca="1">SUM(OFFSET(IS_Data!D2042,0,(-2018+'Summary P&amp;L'!$D$6-1)*12+'Summary P&amp;L'!$D$1-1):OFFSET(IS_Data!D2042,0,(-2018+'Summary P&amp;L'!$D$6-1)*12+'Summary P&amp;L'!$D$2-1))</f>
        <v>0</v>
      </c>
      <c r="F2042" s="91" t="str">
        <f>IFERROR(IF(VLOOKUP(IS_Data!B2042,'Summary P&amp;L'!$Q$9:$S$15,3,FALSE)="Yes",IS_Data!B2042,"No"),"No")</f>
        <v>No</v>
      </c>
    </row>
    <row r="2043" spans="1:6" x14ac:dyDescent="0.5">
      <c r="A2043">
        <f>+IS_Data!C2043</f>
        <v>0</v>
      </c>
      <c r="B2043" s="91" t="str">
        <f>IF(F2043="No","",IF('Summary P&amp;L'!$F$4="Libs Rollup","Libs Rollup",F2043))</f>
        <v/>
      </c>
      <c r="C2043">
        <f>+IS_Data!A2043</f>
        <v>0</v>
      </c>
      <c r="D2043">
        <f ca="1">SUM(OFFSET(IS_Data!D2043,0,(-2018+'Summary P&amp;L'!$D$6)*12+'Summary P&amp;L'!$D$1-1):OFFSET(IS_Data!D2043,0,(-2018+'Summary P&amp;L'!$D$6)*12+'Summary P&amp;L'!$D$2-1))</f>
        <v>0</v>
      </c>
      <c r="E2043">
        <f ca="1">SUM(OFFSET(IS_Data!D2043,0,(-2018+'Summary P&amp;L'!$D$6-1)*12+'Summary P&amp;L'!$D$1-1):OFFSET(IS_Data!D2043,0,(-2018+'Summary P&amp;L'!$D$6-1)*12+'Summary P&amp;L'!$D$2-1))</f>
        <v>0</v>
      </c>
      <c r="F2043" s="91" t="str">
        <f>IFERROR(IF(VLOOKUP(IS_Data!B2043,'Summary P&amp;L'!$Q$9:$S$15,3,FALSE)="Yes",IS_Data!B2043,"No"),"No")</f>
        <v>No</v>
      </c>
    </row>
    <row r="2044" spans="1:6" x14ac:dyDescent="0.5">
      <c r="A2044">
        <f>+IS_Data!C2044</f>
        <v>0</v>
      </c>
      <c r="B2044" s="91" t="str">
        <f>IF(F2044="No","",IF('Summary P&amp;L'!$F$4="Libs Rollup","Libs Rollup",F2044))</f>
        <v/>
      </c>
      <c r="C2044">
        <f>+IS_Data!A2044</f>
        <v>0</v>
      </c>
      <c r="D2044">
        <f ca="1">SUM(OFFSET(IS_Data!D2044,0,(-2018+'Summary P&amp;L'!$D$6)*12+'Summary P&amp;L'!$D$1-1):OFFSET(IS_Data!D2044,0,(-2018+'Summary P&amp;L'!$D$6)*12+'Summary P&amp;L'!$D$2-1))</f>
        <v>0</v>
      </c>
      <c r="E2044">
        <f ca="1">SUM(OFFSET(IS_Data!D2044,0,(-2018+'Summary P&amp;L'!$D$6-1)*12+'Summary P&amp;L'!$D$1-1):OFFSET(IS_Data!D2044,0,(-2018+'Summary P&amp;L'!$D$6-1)*12+'Summary P&amp;L'!$D$2-1))</f>
        <v>0</v>
      </c>
      <c r="F2044" s="91" t="str">
        <f>IFERROR(IF(VLOOKUP(IS_Data!B2044,'Summary P&amp;L'!$Q$9:$S$15,3,FALSE)="Yes",IS_Data!B2044,"No"),"No")</f>
        <v>No</v>
      </c>
    </row>
    <row r="2045" spans="1:6" x14ac:dyDescent="0.5">
      <c r="A2045">
        <f>+IS_Data!C2045</f>
        <v>0</v>
      </c>
      <c r="B2045" s="91" t="str">
        <f>IF(F2045="No","",IF('Summary P&amp;L'!$F$4="Libs Rollup","Libs Rollup",F2045))</f>
        <v/>
      </c>
      <c r="C2045">
        <f>+IS_Data!A2045</f>
        <v>0</v>
      </c>
      <c r="D2045">
        <f ca="1">SUM(OFFSET(IS_Data!D2045,0,(-2018+'Summary P&amp;L'!$D$6)*12+'Summary P&amp;L'!$D$1-1):OFFSET(IS_Data!D2045,0,(-2018+'Summary P&amp;L'!$D$6)*12+'Summary P&amp;L'!$D$2-1))</f>
        <v>0</v>
      </c>
      <c r="E2045">
        <f ca="1">SUM(OFFSET(IS_Data!D2045,0,(-2018+'Summary P&amp;L'!$D$6-1)*12+'Summary P&amp;L'!$D$1-1):OFFSET(IS_Data!D2045,0,(-2018+'Summary P&amp;L'!$D$6-1)*12+'Summary P&amp;L'!$D$2-1))</f>
        <v>0</v>
      </c>
      <c r="F2045" s="91" t="str">
        <f>IFERROR(IF(VLOOKUP(IS_Data!B2045,'Summary P&amp;L'!$Q$9:$S$15,3,FALSE)="Yes",IS_Data!B2045,"No"),"No")</f>
        <v>No</v>
      </c>
    </row>
    <row r="2046" spans="1:6" x14ac:dyDescent="0.5">
      <c r="A2046">
        <f>+IS_Data!C2046</f>
        <v>0</v>
      </c>
      <c r="B2046" s="91" t="str">
        <f>IF(F2046="No","",IF('Summary P&amp;L'!$F$4="Libs Rollup","Libs Rollup",F2046))</f>
        <v/>
      </c>
      <c r="C2046">
        <f>+IS_Data!A2046</f>
        <v>0</v>
      </c>
      <c r="D2046">
        <f ca="1">SUM(OFFSET(IS_Data!D2046,0,(-2018+'Summary P&amp;L'!$D$6)*12+'Summary P&amp;L'!$D$1-1):OFFSET(IS_Data!D2046,0,(-2018+'Summary P&amp;L'!$D$6)*12+'Summary P&amp;L'!$D$2-1))</f>
        <v>0</v>
      </c>
      <c r="E2046">
        <f ca="1">SUM(OFFSET(IS_Data!D2046,0,(-2018+'Summary P&amp;L'!$D$6-1)*12+'Summary P&amp;L'!$D$1-1):OFFSET(IS_Data!D2046,0,(-2018+'Summary P&amp;L'!$D$6-1)*12+'Summary P&amp;L'!$D$2-1))</f>
        <v>0</v>
      </c>
      <c r="F2046" s="91" t="str">
        <f>IFERROR(IF(VLOOKUP(IS_Data!B2046,'Summary P&amp;L'!$Q$9:$S$15,3,FALSE)="Yes",IS_Data!B2046,"No"),"No")</f>
        <v>No</v>
      </c>
    </row>
    <row r="2047" spans="1:6" x14ac:dyDescent="0.5">
      <c r="A2047">
        <f>+IS_Data!C2047</f>
        <v>0</v>
      </c>
      <c r="B2047" s="91" t="str">
        <f>IF(F2047="No","",IF('Summary P&amp;L'!$F$4="Libs Rollup","Libs Rollup",F2047))</f>
        <v/>
      </c>
      <c r="C2047">
        <f>+IS_Data!A2047</f>
        <v>0</v>
      </c>
      <c r="D2047">
        <f ca="1">SUM(OFFSET(IS_Data!D2047,0,(-2018+'Summary P&amp;L'!$D$6)*12+'Summary P&amp;L'!$D$1-1):OFFSET(IS_Data!D2047,0,(-2018+'Summary P&amp;L'!$D$6)*12+'Summary P&amp;L'!$D$2-1))</f>
        <v>0</v>
      </c>
      <c r="E2047">
        <f ca="1">SUM(OFFSET(IS_Data!D2047,0,(-2018+'Summary P&amp;L'!$D$6-1)*12+'Summary P&amp;L'!$D$1-1):OFFSET(IS_Data!D2047,0,(-2018+'Summary P&amp;L'!$D$6-1)*12+'Summary P&amp;L'!$D$2-1))</f>
        <v>0</v>
      </c>
      <c r="F2047" s="91" t="str">
        <f>IFERROR(IF(VLOOKUP(IS_Data!B2047,'Summary P&amp;L'!$Q$9:$S$15,3,FALSE)="Yes",IS_Data!B2047,"No"),"No")</f>
        <v>No</v>
      </c>
    </row>
    <row r="2048" spans="1:6" x14ac:dyDescent="0.5">
      <c r="A2048">
        <f>+IS_Data!C2048</f>
        <v>0</v>
      </c>
      <c r="B2048" s="91" t="str">
        <f>IF(F2048="No","",IF('Summary P&amp;L'!$F$4="Libs Rollup","Libs Rollup",F2048))</f>
        <v/>
      </c>
      <c r="C2048">
        <f>+IS_Data!A2048</f>
        <v>0</v>
      </c>
      <c r="D2048">
        <f ca="1">SUM(OFFSET(IS_Data!D2048,0,(-2018+'Summary P&amp;L'!$D$6)*12+'Summary P&amp;L'!$D$1-1):OFFSET(IS_Data!D2048,0,(-2018+'Summary P&amp;L'!$D$6)*12+'Summary P&amp;L'!$D$2-1))</f>
        <v>0</v>
      </c>
      <c r="E2048">
        <f ca="1">SUM(OFFSET(IS_Data!D2048,0,(-2018+'Summary P&amp;L'!$D$6-1)*12+'Summary P&amp;L'!$D$1-1):OFFSET(IS_Data!D2048,0,(-2018+'Summary P&amp;L'!$D$6-1)*12+'Summary P&amp;L'!$D$2-1))</f>
        <v>0</v>
      </c>
      <c r="F2048" s="91" t="str">
        <f>IFERROR(IF(VLOOKUP(IS_Data!B2048,'Summary P&amp;L'!$Q$9:$S$15,3,FALSE)="Yes",IS_Data!B2048,"No"),"No")</f>
        <v>No</v>
      </c>
    </row>
    <row r="2049" spans="1:6" x14ac:dyDescent="0.5">
      <c r="A2049">
        <f>+IS_Data!C2049</f>
        <v>0</v>
      </c>
      <c r="B2049" s="91" t="str">
        <f>IF(F2049="No","",IF('Summary P&amp;L'!$F$4="Libs Rollup","Libs Rollup",F2049))</f>
        <v/>
      </c>
      <c r="C2049">
        <f>+IS_Data!A2049</f>
        <v>0</v>
      </c>
      <c r="D2049">
        <f ca="1">SUM(OFFSET(IS_Data!D2049,0,(-2018+'Summary P&amp;L'!$D$6)*12+'Summary P&amp;L'!$D$1-1):OFFSET(IS_Data!D2049,0,(-2018+'Summary P&amp;L'!$D$6)*12+'Summary P&amp;L'!$D$2-1))</f>
        <v>0</v>
      </c>
      <c r="E2049">
        <f ca="1">SUM(OFFSET(IS_Data!D2049,0,(-2018+'Summary P&amp;L'!$D$6-1)*12+'Summary P&amp;L'!$D$1-1):OFFSET(IS_Data!D2049,0,(-2018+'Summary P&amp;L'!$D$6-1)*12+'Summary P&amp;L'!$D$2-1))</f>
        <v>0</v>
      </c>
      <c r="F2049" s="91" t="str">
        <f>IFERROR(IF(VLOOKUP(IS_Data!B2049,'Summary P&amp;L'!$Q$9:$S$15,3,FALSE)="Yes",IS_Data!B2049,"No"),"No")</f>
        <v>No</v>
      </c>
    </row>
    <row r="2050" spans="1:6" x14ac:dyDescent="0.5">
      <c r="A2050">
        <f>+IS_Data!C2050</f>
        <v>0</v>
      </c>
      <c r="B2050" s="91" t="str">
        <f>IF(F2050="No","",IF('Summary P&amp;L'!$F$4="Libs Rollup","Libs Rollup",F2050))</f>
        <v/>
      </c>
      <c r="C2050">
        <f>+IS_Data!A2050</f>
        <v>0</v>
      </c>
      <c r="D2050">
        <f ca="1">SUM(OFFSET(IS_Data!D2050,0,(-2018+'Summary P&amp;L'!$D$6)*12+'Summary P&amp;L'!$D$1-1):OFFSET(IS_Data!D2050,0,(-2018+'Summary P&amp;L'!$D$6)*12+'Summary P&amp;L'!$D$2-1))</f>
        <v>0</v>
      </c>
      <c r="E2050">
        <f ca="1">SUM(OFFSET(IS_Data!D2050,0,(-2018+'Summary P&amp;L'!$D$6-1)*12+'Summary P&amp;L'!$D$1-1):OFFSET(IS_Data!D2050,0,(-2018+'Summary P&amp;L'!$D$6-1)*12+'Summary P&amp;L'!$D$2-1))</f>
        <v>0</v>
      </c>
      <c r="F2050" s="91" t="str">
        <f>IFERROR(IF(VLOOKUP(IS_Data!B2050,'Summary P&amp;L'!$Q$9:$S$15,3,FALSE)="Yes",IS_Data!B2050,"No"),"No")</f>
        <v>No</v>
      </c>
    </row>
    <row r="2051" spans="1:6" x14ac:dyDescent="0.5">
      <c r="A2051">
        <f>+IS_Data!C2051</f>
        <v>0</v>
      </c>
      <c r="B2051" s="91" t="str">
        <f>IF(F2051="No","",IF('Summary P&amp;L'!$F$4="Libs Rollup","Libs Rollup",F2051))</f>
        <v/>
      </c>
      <c r="C2051">
        <f>+IS_Data!A2051</f>
        <v>0</v>
      </c>
      <c r="D2051">
        <f ca="1">SUM(OFFSET(IS_Data!D2051,0,(-2018+'Summary P&amp;L'!$D$6)*12+'Summary P&amp;L'!$D$1-1):OFFSET(IS_Data!D2051,0,(-2018+'Summary P&amp;L'!$D$6)*12+'Summary P&amp;L'!$D$2-1))</f>
        <v>0</v>
      </c>
      <c r="E2051">
        <f ca="1">SUM(OFFSET(IS_Data!D2051,0,(-2018+'Summary P&amp;L'!$D$6-1)*12+'Summary P&amp;L'!$D$1-1):OFFSET(IS_Data!D2051,0,(-2018+'Summary P&amp;L'!$D$6-1)*12+'Summary P&amp;L'!$D$2-1))</f>
        <v>0</v>
      </c>
      <c r="F2051" s="91" t="str">
        <f>IFERROR(IF(VLOOKUP(IS_Data!B2051,'Summary P&amp;L'!$Q$9:$S$15,3,FALSE)="Yes",IS_Data!B2051,"No"),"No")</f>
        <v>No</v>
      </c>
    </row>
    <row r="2052" spans="1:6" x14ac:dyDescent="0.5">
      <c r="A2052">
        <f>+IS_Data!C2052</f>
        <v>0</v>
      </c>
      <c r="B2052" s="91" t="str">
        <f>IF(F2052="No","",IF('Summary P&amp;L'!$F$4="Libs Rollup","Libs Rollup",F2052))</f>
        <v/>
      </c>
      <c r="C2052">
        <f>+IS_Data!A2052</f>
        <v>0</v>
      </c>
      <c r="D2052">
        <f ca="1">SUM(OFFSET(IS_Data!D2052,0,(-2018+'Summary P&amp;L'!$D$6)*12+'Summary P&amp;L'!$D$1-1):OFFSET(IS_Data!D2052,0,(-2018+'Summary P&amp;L'!$D$6)*12+'Summary P&amp;L'!$D$2-1))</f>
        <v>0</v>
      </c>
      <c r="E2052">
        <f ca="1">SUM(OFFSET(IS_Data!D2052,0,(-2018+'Summary P&amp;L'!$D$6-1)*12+'Summary P&amp;L'!$D$1-1):OFFSET(IS_Data!D2052,0,(-2018+'Summary P&amp;L'!$D$6-1)*12+'Summary P&amp;L'!$D$2-1))</f>
        <v>0</v>
      </c>
      <c r="F2052" s="91" t="str">
        <f>IFERROR(IF(VLOOKUP(IS_Data!B2052,'Summary P&amp;L'!$Q$9:$S$15,3,FALSE)="Yes",IS_Data!B2052,"No"),"No")</f>
        <v>No</v>
      </c>
    </row>
    <row r="2053" spans="1:6" x14ac:dyDescent="0.5">
      <c r="A2053">
        <f>+IS_Data!C2053</f>
        <v>0</v>
      </c>
      <c r="B2053" s="91" t="str">
        <f>IF(F2053="No","",IF('Summary P&amp;L'!$F$4="Libs Rollup","Libs Rollup",F2053))</f>
        <v/>
      </c>
      <c r="C2053">
        <f>+IS_Data!A2053</f>
        <v>0</v>
      </c>
      <c r="D2053">
        <f ca="1">SUM(OFFSET(IS_Data!D2053,0,(-2018+'Summary P&amp;L'!$D$6)*12+'Summary P&amp;L'!$D$1-1):OFFSET(IS_Data!D2053,0,(-2018+'Summary P&amp;L'!$D$6)*12+'Summary P&amp;L'!$D$2-1))</f>
        <v>0</v>
      </c>
      <c r="E2053">
        <f ca="1">SUM(OFFSET(IS_Data!D2053,0,(-2018+'Summary P&amp;L'!$D$6-1)*12+'Summary P&amp;L'!$D$1-1):OFFSET(IS_Data!D2053,0,(-2018+'Summary P&amp;L'!$D$6-1)*12+'Summary P&amp;L'!$D$2-1))</f>
        <v>0</v>
      </c>
      <c r="F2053" s="91" t="str">
        <f>IFERROR(IF(VLOOKUP(IS_Data!B2053,'Summary P&amp;L'!$Q$9:$S$15,3,FALSE)="Yes",IS_Data!B2053,"No"),"No")</f>
        <v>No</v>
      </c>
    </row>
    <row r="2054" spans="1:6" x14ac:dyDescent="0.5">
      <c r="A2054">
        <f>+IS_Data!C2054</f>
        <v>0</v>
      </c>
      <c r="B2054" s="91" t="str">
        <f>IF(F2054="No","",IF('Summary P&amp;L'!$F$4="Libs Rollup","Libs Rollup",F2054))</f>
        <v/>
      </c>
      <c r="C2054">
        <f>+IS_Data!A2054</f>
        <v>0</v>
      </c>
      <c r="D2054">
        <f ca="1">SUM(OFFSET(IS_Data!D2054,0,(-2018+'Summary P&amp;L'!$D$6)*12+'Summary P&amp;L'!$D$1-1):OFFSET(IS_Data!D2054,0,(-2018+'Summary P&amp;L'!$D$6)*12+'Summary P&amp;L'!$D$2-1))</f>
        <v>0</v>
      </c>
      <c r="E2054">
        <f ca="1">SUM(OFFSET(IS_Data!D2054,0,(-2018+'Summary P&amp;L'!$D$6-1)*12+'Summary P&amp;L'!$D$1-1):OFFSET(IS_Data!D2054,0,(-2018+'Summary P&amp;L'!$D$6-1)*12+'Summary P&amp;L'!$D$2-1))</f>
        <v>0</v>
      </c>
      <c r="F2054" s="91" t="str">
        <f>IFERROR(IF(VLOOKUP(IS_Data!B2054,'Summary P&amp;L'!$Q$9:$S$15,3,FALSE)="Yes",IS_Data!B2054,"No"),"No")</f>
        <v>No</v>
      </c>
    </row>
    <row r="2055" spans="1:6" x14ac:dyDescent="0.5">
      <c r="A2055">
        <f>+IS_Data!C2055</f>
        <v>0</v>
      </c>
      <c r="B2055" s="91" t="str">
        <f>IF(F2055="No","",IF('Summary P&amp;L'!$F$4="Libs Rollup","Libs Rollup",F2055))</f>
        <v/>
      </c>
      <c r="C2055">
        <f>+IS_Data!A2055</f>
        <v>0</v>
      </c>
      <c r="D2055">
        <f ca="1">SUM(OFFSET(IS_Data!D2055,0,(-2018+'Summary P&amp;L'!$D$6)*12+'Summary P&amp;L'!$D$1-1):OFFSET(IS_Data!D2055,0,(-2018+'Summary P&amp;L'!$D$6)*12+'Summary P&amp;L'!$D$2-1))</f>
        <v>0</v>
      </c>
      <c r="E2055">
        <f ca="1">SUM(OFFSET(IS_Data!D2055,0,(-2018+'Summary P&amp;L'!$D$6-1)*12+'Summary P&amp;L'!$D$1-1):OFFSET(IS_Data!D2055,0,(-2018+'Summary P&amp;L'!$D$6-1)*12+'Summary P&amp;L'!$D$2-1))</f>
        <v>0</v>
      </c>
      <c r="F2055" s="91" t="str">
        <f>IFERROR(IF(VLOOKUP(IS_Data!B2055,'Summary P&amp;L'!$Q$9:$S$15,3,FALSE)="Yes",IS_Data!B2055,"No"),"No")</f>
        <v>No</v>
      </c>
    </row>
    <row r="2056" spans="1:6" x14ac:dyDescent="0.5">
      <c r="A2056">
        <f>+IS_Data!C2056</f>
        <v>0</v>
      </c>
      <c r="B2056" s="91" t="str">
        <f>IF(F2056="No","",IF('Summary P&amp;L'!$F$4="Libs Rollup","Libs Rollup",F2056))</f>
        <v/>
      </c>
      <c r="C2056">
        <f>+IS_Data!A2056</f>
        <v>0</v>
      </c>
      <c r="D2056">
        <f ca="1">SUM(OFFSET(IS_Data!D2056,0,(-2018+'Summary P&amp;L'!$D$6)*12+'Summary P&amp;L'!$D$1-1):OFFSET(IS_Data!D2056,0,(-2018+'Summary P&amp;L'!$D$6)*12+'Summary P&amp;L'!$D$2-1))</f>
        <v>0</v>
      </c>
      <c r="E2056">
        <f ca="1">SUM(OFFSET(IS_Data!D2056,0,(-2018+'Summary P&amp;L'!$D$6-1)*12+'Summary P&amp;L'!$D$1-1):OFFSET(IS_Data!D2056,0,(-2018+'Summary P&amp;L'!$D$6-1)*12+'Summary P&amp;L'!$D$2-1))</f>
        <v>0</v>
      </c>
      <c r="F2056" s="91" t="str">
        <f>IFERROR(IF(VLOOKUP(IS_Data!B2056,'Summary P&amp;L'!$Q$9:$S$15,3,FALSE)="Yes",IS_Data!B2056,"No"),"No")</f>
        <v>No</v>
      </c>
    </row>
    <row r="2057" spans="1:6" x14ac:dyDescent="0.5">
      <c r="A2057">
        <f>+IS_Data!C2057</f>
        <v>0</v>
      </c>
      <c r="B2057" s="91" t="str">
        <f>IF(F2057="No","",IF('Summary P&amp;L'!$F$4="Libs Rollup","Libs Rollup",F2057))</f>
        <v/>
      </c>
      <c r="C2057">
        <f>+IS_Data!A2057</f>
        <v>0</v>
      </c>
      <c r="D2057">
        <f ca="1">SUM(OFFSET(IS_Data!D2057,0,(-2018+'Summary P&amp;L'!$D$6)*12+'Summary P&amp;L'!$D$1-1):OFFSET(IS_Data!D2057,0,(-2018+'Summary P&amp;L'!$D$6)*12+'Summary P&amp;L'!$D$2-1))</f>
        <v>0</v>
      </c>
      <c r="E2057">
        <f ca="1">SUM(OFFSET(IS_Data!D2057,0,(-2018+'Summary P&amp;L'!$D$6-1)*12+'Summary P&amp;L'!$D$1-1):OFFSET(IS_Data!D2057,0,(-2018+'Summary P&amp;L'!$D$6-1)*12+'Summary P&amp;L'!$D$2-1))</f>
        <v>0</v>
      </c>
      <c r="F2057" s="91" t="str">
        <f>IFERROR(IF(VLOOKUP(IS_Data!B2057,'Summary P&amp;L'!$Q$9:$S$15,3,FALSE)="Yes",IS_Data!B2057,"No"),"No")</f>
        <v>No</v>
      </c>
    </row>
    <row r="2058" spans="1:6" x14ac:dyDescent="0.5">
      <c r="A2058">
        <f>+IS_Data!C2058</f>
        <v>0</v>
      </c>
      <c r="B2058" s="91" t="str">
        <f>IF(F2058="No","",IF('Summary P&amp;L'!$F$4="Libs Rollup","Libs Rollup",F2058))</f>
        <v/>
      </c>
      <c r="C2058">
        <f>+IS_Data!A2058</f>
        <v>0</v>
      </c>
      <c r="D2058">
        <f ca="1">SUM(OFFSET(IS_Data!D2058,0,(-2018+'Summary P&amp;L'!$D$6)*12+'Summary P&amp;L'!$D$1-1):OFFSET(IS_Data!D2058,0,(-2018+'Summary P&amp;L'!$D$6)*12+'Summary P&amp;L'!$D$2-1))</f>
        <v>0</v>
      </c>
      <c r="E2058">
        <f ca="1">SUM(OFFSET(IS_Data!D2058,0,(-2018+'Summary P&amp;L'!$D$6-1)*12+'Summary P&amp;L'!$D$1-1):OFFSET(IS_Data!D2058,0,(-2018+'Summary P&amp;L'!$D$6-1)*12+'Summary P&amp;L'!$D$2-1))</f>
        <v>0</v>
      </c>
      <c r="F2058" s="91" t="str">
        <f>IFERROR(IF(VLOOKUP(IS_Data!B2058,'Summary P&amp;L'!$Q$9:$S$15,3,FALSE)="Yes",IS_Data!B2058,"No"),"No")</f>
        <v>No</v>
      </c>
    </row>
    <row r="2059" spans="1:6" x14ac:dyDescent="0.5">
      <c r="A2059">
        <f>+IS_Data!C2059</f>
        <v>0</v>
      </c>
      <c r="B2059" s="91" t="str">
        <f>IF(F2059="No","",IF('Summary P&amp;L'!$F$4="Libs Rollup","Libs Rollup",F2059))</f>
        <v/>
      </c>
      <c r="C2059">
        <f>+IS_Data!A2059</f>
        <v>0</v>
      </c>
      <c r="D2059">
        <f ca="1">SUM(OFFSET(IS_Data!D2059,0,(-2018+'Summary P&amp;L'!$D$6)*12+'Summary P&amp;L'!$D$1-1):OFFSET(IS_Data!D2059,0,(-2018+'Summary P&amp;L'!$D$6)*12+'Summary P&amp;L'!$D$2-1))</f>
        <v>0</v>
      </c>
      <c r="E2059">
        <f ca="1">SUM(OFFSET(IS_Data!D2059,0,(-2018+'Summary P&amp;L'!$D$6-1)*12+'Summary P&amp;L'!$D$1-1):OFFSET(IS_Data!D2059,0,(-2018+'Summary P&amp;L'!$D$6-1)*12+'Summary P&amp;L'!$D$2-1))</f>
        <v>0</v>
      </c>
      <c r="F2059" s="91" t="str">
        <f>IFERROR(IF(VLOOKUP(IS_Data!B2059,'Summary P&amp;L'!$Q$9:$S$15,3,FALSE)="Yes",IS_Data!B2059,"No"),"No")</f>
        <v>No</v>
      </c>
    </row>
    <row r="2060" spans="1:6" x14ac:dyDescent="0.5">
      <c r="A2060">
        <f>+IS_Data!C2060</f>
        <v>0</v>
      </c>
      <c r="B2060" s="91" t="str">
        <f>IF(F2060="No","",IF('Summary P&amp;L'!$F$4="Libs Rollup","Libs Rollup",F2060))</f>
        <v/>
      </c>
      <c r="C2060">
        <f>+IS_Data!A2060</f>
        <v>0</v>
      </c>
      <c r="D2060">
        <f ca="1">SUM(OFFSET(IS_Data!D2060,0,(-2018+'Summary P&amp;L'!$D$6)*12+'Summary P&amp;L'!$D$1-1):OFFSET(IS_Data!D2060,0,(-2018+'Summary P&amp;L'!$D$6)*12+'Summary P&amp;L'!$D$2-1))</f>
        <v>0</v>
      </c>
      <c r="E2060">
        <f ca="1">SUM(OFFSET(IS_Data!D2060,0,(-2018+'Summary P&amp;L'!$D$6-1)*12+'Summary P&amp;L'!$D$1-1):OFFSET(IS_Data!D2060,0,(-2018+'Summary P&amp;L'!$D$6-1)*12+'Summary P&amp;L'!$D$2-1))</f>
        <v>0</v>
      </c>
      <c r="F2060" s="91" t="str">
        <f>IFERROR(IF(VLOOKUP(IS_Data!B2060,'Summary P&amp;L'!$Q$9:$S$15,3,FALSE)="Yes",IS_Data!B2060,"No"),"No")</f>
        <v>No</v>
      </c>
    </row>
    <row r="2061" spans="1:6" x14ac:dyDescent="0.5">
      <c r="A2061">
        <f>+IS_Data!C2061</f>
        <v>0</v>
      </c>
      <c r="B2061" s="91" t="str">
        <f>IF(F2061="No","",IF('Summary P&amp;L'!$F$4="Libs Rollup","Libs Rollup",F2061))</f>
        <v/>
      </c>
      <c r="C2061">
        <f>+IS_Data!A2061</f>
        <v>0</v>
      </c>
      <c r="D2061">
        <f ca="1">SUM(OFFSET(IS_Data!D2061,0,(-2018+'Summary P&amp;L'!$D$6)*12+'Summary P&amp;L'!$D$1-1):OFFSET(IS_Data!D2061,0,(-2018+'Summary P&amp;L'!$D$6)*12+'Summary P&amp;L'!$D$2-1))</f>
        <v>0</v>
      </c>
      <c r="E2061">
        <f ca="1">SUM(OFFSET(IS_Data!D2061,0,(-2018+'Summary P&amp;L'!$D$6-1)*12+'Summary P&amp;L'!$D$1-1):OFFSET(IS_Data!D2061,0,(-2018+'Summary P&amp;L'!$D$6-1)*12+'Summary P&amp;L'!$D$2-1))</f>
        <v>0</v>
      </c>
      <c r="F2061" s="91" t="str">
        <f>IFERROR(IF(VLOOKUP(IS_Data!B2061,'Summary P&amp;L'!$Q$9:$S$15,3,FALSE)="Yes",IS_Data!B2061,"No"),"No")</f>
        <v>No</v>
      </c>
    </row>
    <row r="2062" spans="1:6" x14ac:dyDescent="0.5">
      <c r="A2062">
        <f>+IS_Data!C2062</f>
        <v>0</v>
      </c>
      <c r="B2062" s="91" t="str">
        <f>IF(F2062="No","",IF('Summary P&amp;L'!$F$4="Libs Rollup","Libs Rollup",F2062))</f>
        <v/>
      </c>
      <c r="C2062">
        <f>+IS_Data!A2062</f>
        <v>0</v>
      </c>
      <c r="D2062">
        <f ca="1">SUM(OFFSET(IS_Data!D2062,0,(-2018+'Summary P&amp;L'!$D$6)*12+'Summary P&amp;L'!$D$1-1):OFFSET(IS_Data!D2062,0,(-2018+'Summary P&amp;L'!$D$6)*12+'Summary P&amp;L'!$D$2-1))</f>
        <v>0</v>
      </c>
      <c r="E2062">
        <f ca="1">SUM(OFFSET(IS_Data!D2062,0,(-2018+'Summary P&amp;L'!$D$6-1)*12+'Summary P&amp;L'!$D$1-1):OFFSET(IS_Data!D2062,0,(-2018+'Summary P&amp;L'!$D$6-1)*12+'Summary P&amp;L'!$D$2-1))</f>
        <v>0</v>
      </c>
      <c r="F2062" s="91" t="str">
        <f>IFERROR(IF(VLOOKUP(IS_Data!B2062,'Summary P&amp;L'!$Q$9:$S$15,3,FALSE)="Yes",IS_Data!B2062,"No"),"No")</f>
        <v>No</v>
      </c>
    </row>
    <row r="2063" spans="1:6" x14ac:dyDescent="0.5">
      <c r="A2063">
        <f>+IS_Data!C2063</f>
        <v>0</v>
      </c>
      <c r="B2063" s="91" t="str">
        <f>IF(F2063="No","",IF('Summary P&amp;L'!$F$4="Libs Rollup","Libs Rollup",F2063))</f>
        <v/>
      </c>
      <c r="C2063">
        <f>+IS_Data!A2063</f>
        <v>0</v>
      </c>
      <c r="D2063">
        <f ca="1">SUM(OFFSET(IS_Data!D2063,0,(-2018+'Summary P&amp;L'!$D$6)*12+'Summary P&amp;L'!$D$1-1):OFFSET(IS_Data!D2063,0,(-2018+'Summary P&amp;L'!$D$6)*12+'Summary P&amp;L'!$D$2-1))</f>
        <v>0</v>
      </c>
      <c r="E2063">
        <f ca="1">SUM(OFFSET(IS_Data!D2063,0,(-2018+'Summary P&amp;L'!$D$6-1)*12+'Summary P&amp;L'!$D$1-1):OFFSET(IS_Data!D2063,0,(-2018+'Summary P&amp;L'!$D$6-1)*12+'Summary P&amp;L'!$D$2-1))</f>
        <v>0</v>
      </c>
      <c r="F2063" s="91" t="str">
        <f>IFERROR(IF(VLOOKUP(IS_Data!B2063,'Summary P&amp;L'!$Q$9:$S$15,3,FALSE)="Yes",IS_Data!B2063,"No"),"No")</f>
        <v>No</v>
      </c>
    </row>
    <row r="2064" spans="1:6" x14ac:dyDescent="0.5">
      <c r="A2064">
        <f>+IS_Data!C2064</f>
        <v>0</v>
      </c>
      <c r="B2064" s="91" t="str">
        <f>IF(F2064="No","",IF('Summary P&amp;L'!$F$4="Libs Rollup","Libs Rollup",F2064))</f>
        <v/>
      </c>
      <c r="C2064">
        <f>+IS_Data!A2064</f>
        <v>0</v>
      </c>
      <c r="D2064">
        <f ca="1">SUM(OFFSET(IS_Data!D2064,0,(-2018+'Summary P&amp;L'!$D$6)*12+'Summary P&amp;L'!$D$1-1):OFFSET(IS_Data!D2064,0,(-2018+'Summary P&amp;L'!$D$6)*12+'Summary P&amp;L'!$D$2-1))</f>
        <v>0</v>
      </c>
      <c r="E2064">
        <f ca="1">SUM(OFFSET(IS_Data!D2064,0,(-2018+'Summary P&amp;L'!$D$6-1)*12+'Summary P&amp;L'!$D$1-1):OFFSET(IS_Data!D2064,0,(-2018+'Summary P&amp;L'!$D$6-1)*12+'Summary P&amp;L'!$D$2-1))</f>
        <v>0</v>
      </c>
      <c r="F2064" s="91" t="str">
        <f>IFERROR(IF(VLOOKUP(IS_Data!B2064,'Summary P&amp;L'!$Q$9:$S$15,3,FALSE)="Yes",IS_Data!B2064,"No"),"No")</f>
        <v>No</v>
      </c>
    </row>
    <row r="2065" spans="1:6" x14ac:dyDescent="0.5">
      <c r="A2065">
        <f>+IS_Data!C2065</f>
        <v>0</v>
      </c>
      <c r="B2065" s="91" t="str">
        <f>IF(F2065="No","",IF('Summary P&amp;L'!$F$4="Libs Rollup","Libs Rollup",F2065))</f>
        <v/>
      </c>
      <c r="C2065">
        <f>+IS_Data!A2065</f>
        <v>0</v>
      </c>
      <c r="D2065">
        <f ca="1">SUM(OFFSET(IS_Data!D2065,0,(-2018+'Summary P&amp;L'!$D$6)*12+'Summary P&amp;L'!$D$1-1):OFFSET(IS_Data!D2065,0,(-2018+'Summary P&amp;L'!$D$6)*12+'Summary P&amp;L'!$D$2-1))</f>
        <v>0</v>
      </c>
      <c r="E2065">
        <f ca="1">SUM(OFFSET(IS_Data!D2065,0,(-2018+'Summary P&amp;L'!$D$6-1)*12+'Summary P&amp;L'!$D$1-1):OFFSET(IS_Data!D2065,0,(-2018+'Summary P&amp;L'!$D$6-1)*12+'Summary P&amp;L'!$D$2-1))</f>
        <v>0</v>
      </c>
      <c r="F2065" s="91" t="str">
        <f>IFERROR(IF(VLOOKUP(IS_Data!B2065,'Summary P&amp;L'!$Q$9:$S$15,3,FALSE)="Yes",IS_Data!B2065,"No"),"No")</f>
        <v>No</v>
      </c>
    </row>
    <row r="2066" spans="1:6" x14ac:dyDescent="0.5">
      <c r="A2066">
        <f>+IS_Data!C2066</f>
        <v>0</v>
      </c>
      <c r="B2066" s="91" t="str">
        <f>IF(F2066="No","",IF('Summary P&amp;L'!$F$4="Libs Rollup","Libs Rollup",F2066))</f>
        <v/>
      </c>
      <c r="C2066">
        <f>+IS_Data!A2066</f>
        <v>0</v>
      </c>
      <c r="D2066">
        <f ca="1">SUM(OFFSET(IS_Data!D2066,0,(-2018+'Summary P&amp;L'!$D$6)*12+'Summary P&amp;L'!$D$1-1):OFFSET(IS_Data!D2066,0,(-2018+'Summary P&amp;L'!$D$6)*12+'Summary P&amp;L'!$D$2-1))</f>
        <v>0</v>
      </c>
      <c r="E2066">
        <f ca="1">SUM(OFFSET(IS_Data!D2066,0,(-2018+'Summary P&amp;L'!$D$6-1)*12+'Summary P&amp;L'!$D$1-1):OFFSET(IS_Data!D2066,0,(-2018+'Summary P&amp;L'!$D$6-1)*12+'Summary P&amp;L'!$D$2-1))</f>
        <v>0</v>
      </c>
      <c r="F2066" s="91" t="str">
        <f>IFERROR(IF(VLOOKUP(IS_Data!B2066,'Summary P&amp;L'!$Q$9:$S$15,3,FALSE)="Yes",IS_Data!B2066,"No"),"No")</f>
        <v>No</v>
      </c>
    </row>
    <row r="2067" spans="1:6" x14ac:dyDescent="0.5">
      <c r="A2067">
        <f>+IS_Data!C2067</f>
        <v>0</v>
      </c>
      <c r="B2067" s="91" t="str">
        <f>IF(F2067="No","",IF('Summary P&amp;L'!$F$4="Libs Rollup","Libs Rollup",F2067))</f>
        <v/>
      </c>
      <c r="C2067">
        <f>+IS_Data!A2067</f>
        <v>0</v>
      </c>
      <c r="D2067">
        <f ca="1">SUM(OFFSET(IS_Data!D2067,0,(-2018+'Summary P&amp;L'!$D$6)*12+'Summary P&amp;L'!$D$1-1):OFFSET(IS_Data!D2067,0,(-2018+'Summary P&amp;L'!$D$6)*12+'Summary P&amp;L'!$D$2-1))</f>
        <v>0</v>
      </c>
      <c r="E2067">
        <f ca="1">SUM(OFFSET(IS_Data!D2067,0,(-2018+'Summary P&amp;L'!$D$6-1)*12+'Summary P&amp;L'!$D$1-1):OFFSET(IS_Data!D2067,0,(-2018+'Summary P&amp;L'!$D$6-1)*12+'Summary P&amp;L'!$D$2-1))</f>
        <v>0</v>
      </c>
      <c r="F2067" s="91" t="str">
        <f>IFERROR(IF(VLOOKUP(IS_Data!B2067,'Summary P&amp;L'!$Q$9:$S$15,3,FALSE)="Yes",IS_Data!B2067,"No"),"No")</f>
        <v>No</v>
      </c>
    </row>
    <row r="2068" spans="1:6" x14ac:dyDescent="0.5">
      <c r="A2068">
        <f>+IS_Data!C2068</f>
        <v>0</v>
      </c>
      <c r="B2068" s="91" t="str">
        <f>IF(F2068="No","",IF('Summary P&amp;L'!$F$4="Libs Rollup","Libs Rollup",F2068))</f>
        <v/>
      </c>
      <c r="C2068">
        <f>+IS_Data!A2068</f>
        <v>0</v>
      </c>
      <c r="D2068">
        <f ca="1">SUM(OFFSET(IS_Data!D2068,0,(-2018+'Summary P&amp;L'!$D$6)*12+'Summary P&amp;L'!$D$1-1):OFFSET(IS_Data!D2068,0,(-2018+'Summary P&amp;L'!$D$6)*12+'Summary P&amp;L'!$D$2-1))</f>
        <v>0</v>
      </c>
      <c r="E2068">
        <f ca="1">SUM(OFFSET(IS_Data!D2068,0,(-2018+'Summary P&amp;L'!$D$6-1)*12+'Summary P&amp;L'!$D$1-1):OFFSET(IS_Data!D2068,0,(-2018+'Summary P&amp;L'!$D$6-1)*12+'Summary P&amp;L'!$D$2-1))</f>
        <v>0</v>
      </c>
      <c r="F2068" s="91" t="str">
        <f>IFERROR(IF(VLOOKUP(IS_Data!B2068,'Summary P&amp;L'!$Q$9:$S$15,3,FALSE)="Yes",IS_Data!B2068,"No"),"No")</f>
        <v>No</v>
      </c>
    </row>
    <row r="2069" spans="1:6" x14ac:dyDescent="0.5">
      <c r="A2069">
        <f>+IS_Data!C2069</f>
        <v>0</v>
      </c>
      <c r="B2069" s="91" t="str">
        <f>IF(F2069="No","",IF('Summary P&amp;L'!$F$4="Libs Rollup","Libs Rollup",F2069))</f>
        <v/>
      </c>
      <c r="C2069">
        <f>+IS_Data!A2069</f>
        <v>0</v>
      </c>
      <c r="D2069">
        <f ca="1">SUM(OFFSET(IS_Data!D2069,0,(-2018+'Summary P&amp;L'!$D$6)*12+'Summary P&amp;L'!$D$1-1):OFFSET(IS_Data!D2069,0,(-2018+'Summary P&amp;L'!$D$6)*12+'Summary P&amp;L'!$D$2-1))</f>
        <v>0</v>
      </c>
      <c r="E2069">
        <f ca="1">SUM(OFFSET(IS_Data!D2069,0,(-2018+'Summary P&amp;L'!$D$6-1)*12+'Summary P&amp;L'!$D$1-1):OFFSET(IS_Data!D2069,0,(-2018+'Summary P&amp;L'!$D$6-1)*12+'Summary P&amp;L'!$D$2-1))</f>
        <v>0</v>
      </c>
      <c r="F2069" s="91" t="str">
        <f>IFERROR(IF(VLOOKUP(IS_Data!B2069,'Summary P&amp;L'!$Q$9:$S$15,3,FALSE)="Yes",IS_Data!B2069,"No"),"No")</f>
        <v>No</v>
      </c>
    </row>
    <row r="2070" spans="1:6" x14ac:dyDescent="0.5">
      <c r="A2070">
        <f>+IS_Data!C2070</f>
        <v>0</v>
      </c>
      <c r="B2070" s="91" t="str">
        <f>IF(F2070="No","",IF('Summary P&amp;L'!$F$4="Libs Rollup","Libs Rollup",F2070))</f>
        <v/>
      </c>
      <c r="C2070">
        <f>+IS_Data!A2070</f>
        <v>0</v>
      </c>
      <c r="D2070">
        <f ca="1">SUM(OFFSET(IS_Data!D2070,0,(-2018+'Summary P&amp;L'!$D$6)*12+'Summary P&amp;L'!$D$1-1):OFFSET(IS_Data!D2070,0,(-2018+'Summary P&amp;L'!$D$6)*12+'Summary P&amp;L'!$D$2-1))</f>
        <v>0</v>
      </c>
      <c r="E2070">
        <f ca="1">SUM(OFFSET(IS_Data!D2070,0,(-2018+'Summary P&amp;L'!$D$6-1)*12+'Summary P&amp;L'!$D$1-1):OFFSET(IS_Data!D2070,0,(-2018+'Summary P&amp;L'!$D$6-1)*12+'Summary P&amp;L'!$D$2-1))</f>
        <v>0</v>
      </c>
      <c r="F2070" s="91" t="str">
        <f>IFERROR(IF(VLOOKUP(IS_Data!B2070,'Summary P&amp;L'!$Q$9:$S$15,3,FALSE)="Yes",IS_Data!B2070,"No"),"No")</f>
        <v>No</v>
      </c>
    </row>
    <row r="2071" spans="1:6" x14ac:dyDescent="0.5">
      <c r="A2071">
        <f>+IS_Data!C2071</f>
        <v>0</v>
      </c>
      <c r="B2071" s="91" t="str">
        <f>IF(F2071="No","",IF('Summary P&amp;L'!$F$4="Libs Rollup","Libs Rollup",F2071))</f>
        <v/>
      </c>
      <c r="C2071">
        <f>+IS_Data!A2071</f>
        <v>0</v>
      </c>
      <c r="D2071">
        <f ca="1">SUM(OFFSET(IS_Data!D2071,0,(-2018+'Summary P&amp;L'!$D$6)*12+'Summary P&amp;L'!$D$1-1):OFFSET(IS_Data!D2071,0,(-2018+'Summary P&amp;L'!$D$6)*12+'Summary P&amp;L'!$D$2-1))</f>
        <v>0</v>
      </c>
      <c r="E2071">
        <f ca="1">SUM(OFFSET(IS_Data!D2071,0,(-2018+'Summary P&amp;L'!$D$6-1)*12+'Summary P&amp;L'!$D$1-1):OFFSET(IS_Data!D2071,0,(-2018+'Summary P&amp;L'!$D$6-1)*12+'Summary P&amp;L'!$D$2-1))</f>
        <v>0</v>
      </c>
      <c r="F2071" s="91" t="str">
        <f>IFERROR(IF(VLOOKUP(IS_Data!B2071,'Summary P&amp;L'!$Q$9:$S$15,3,FALSE)="Yes",IS_Data!B2071,"No"),"No")</f>
        <v>No</v>
      </c>
    </row>
    <row r="2072" spans="1:6" x14ac:dyDescent="0.5">
      <c r="A2072">
        <f>+IS_Data!C2072</f>
        <v>0</v>
      </c>
      <c r="B2072" s="91" t="str">
        <f>IF(F2072="No","",IF('Summary P&amp;L'!$F$4="Libs Rollup","Libs Rollup",F2072))</f>
        <v/>
      </c>
      <c r="C2072">
        <f>+IS_Data!A2072</f>
        <v>0</v>
      </c>
      <c r="D2072">
        <f ca="1">SUM(OFFSET(IS_Data!D2072,0,(-2018+'Summary P&amp;L'!$D$6)*12+'Summary P&amp;L'!$D$1-1):OFFSET(IS_Data!D2072,0,(-2018+'Summary P&amp;L'!$D$6)*12+'Summary P&amp;L'!$D$2-1))</f>
        <v>0</v>
      </c>
      <c r="E2072">
        <f ca="1">SUM(OFFSET(IS_Data!D2072,0,(-2018+'Summary P&amp;L'!$D$6-1)*12+'Summary P&amp;L'!$D$1-1):OFFSET(IS_Data!D2072,0,(-2018+'Summary P&amp;L'!$D$6-1)*12+'Summary P&amp;L'!$D$2-1))</f>
        <v>0</v>
      </c>
      <c r="F2072" s="91" t="str">
        <f>IFERROR(IF(VLOOKUP(IS_Data!B2072,'Summary P&amp;L'!$Q$9:$S$15,3,FALSE)="Yes",IS_Data!B2072,"No"),"No")</f>
        <v>No</v>
      </c>
    </row>
    <row r="2073" spans="1:6" x14ac:dyDescent="0.5">
      <c r="A2073">
        <f>+IS_Data!C2073</f>
        <v>0</v>
      </c>
      <c r="B2073" s="91" t="str">
        <f>IF(F2073="No","",IF('Summary P&amp;L'!$F$4="Libs Rollup","Libs Rollup",F2073))</f>
        <v/>
      </c>
      <c r="C2073">
        <f>+IS_Data!A2073</f>
        <v>0</v>
      </c>
      <c r="D2073">
        <f ca="1">SUM(OFFSET(IS_Data!D2073,0,(-2018+'Summary P&amp;L'!$D$6)*12+'Summary P&amp;L'!$D$1-1):OFFSET(IS_Data!D2073,0,(-2018+'Summary P&amp;L'!$D$6)*12+'Summary P&amp;L'!$D$2-1))</f>
        <v>0</v>
      </c>
      <c r="E2073">
        <f ca="1">SUM(OFFSET(IS_Data!D2073,0,(-2018+'Summary P&amp;L'!$D$6-1)*12+'Summary P&amp;L'!$D$1-1):OFFSET(IS_Data!D2073,0,(-2018+'Summary P&amp;L'!$D$6-1)*12+'Summary P&amp;L'!$D$2-1))</f>
        <v>0</v>
      </c>
      <c r="F2073" s="91" t="str">
        <f>IFERROR(IF(VLOOKUP(IS_Data!B2073,'Summary P&amp;L'!$Q$9:$S$15,3,FALSE)="Yes",IS_Data!B2073,"No"),"No")</f>
        <v>No</v>
      </c>
    </row>
    <row r="2074" spans="1:6" x14ac:dyDescent="0.5">
      <c r="A2074">
        <f>+IS_Data!C2074</f>
        <v>0</v>
      </c>
      <c r="B2074" s="91" t="str">
        <f>IF(F2074="No","",IF('Summary P&amp;L'!$F$4="Libs Rollup","Libs Rollup",F2074))</f>
        <v/>
      </c>
      <c r="C2074">
        <f>+IS_Data!A2074</f>
        <v>0</v>
      </c>
      <c r="D2074">
        <f ca="1">SUM(OFFSET(IS_Data!D2074,0,(-2018+'Summary P&amp;L'!$D$6)*12+'Summary P&amp;L'!$D$1-1):OFFSET(IS_Data!D2074,0,(-2018+'Summary P&amp;L'!$D$6)*12+'Summary P&amp;L'!$D$2-1))</f>
        <v>0</v>
      </c>
      <c r="E2074">
        <f ca="1">SUM(OFFSET(IS_Data!D2074,0,(-2018+'Summary P&amp;L'!$D$6-1)*12+'Summary P&amp;L'!$D$1-1):OFFSET(IS_Data!D2074,0,(-2018+'Summary P&amp;L'!$D$6-1)*12+'Summary P&amp;L'!$D$2-1))</f>
        <v>0</v>
      </c>
      <c r="F2074" s="91" t="str">
        <f>IFERROR(IF(VLOOKUP(IS_Data!B2074,'Summary P&amp;L'!$Q$9:$S$15,3,FALSE)="Yes",IS_Data!B2074,"No"),"No")</f>
        <v>No</v>
      </c>
    </row>
    <row r="2075" spans="1:6" x14ac:dyDescent="0.5">
      <c r="A2075">
        <f>+IS_Data!C2075</f>
        <v>0</v>
      </c>
      <c r="B2075" s="91" t="str">
        <f>IF(F2075="No","",IF('Summary P&amp;L'!$F$4="Libs Rollup","Libs Rollup",F2075))</f>
        <v/>
      </c>
      <c r="C2075">
        <f>+IS_Data!A2075</f>
        <v>0</v>
      </c>
      <c r="D2075">
        <f ca="1">SUM(OFFSET(IS_Data!D2075,0,(-2018+'Summary P&amp;L'!$D$6)*12+'Summary P&amp;L'!$D$1-1):OFFSET(IS_Data!D2075,0,(-2018+'Summary P&amp;L'!$D$6)*12+'Summary P&amp;L'!$D$2-1))</f>
        <v>0</v>
      </c>
      <c r="E2075">
        <f ca="1">SUM(OFFSET(IS_Data!D2075,0,(-2018+'Summary P&amp;L'!$D$6-1)*12+'Summary P&amp;L'!$D$1-1):OFFSET(IS_Data!D2075,0,(-2018+'Summary P&amp;L'!$D$6-1)*12+'Summary P&amp;L'!$D$2-1))</f>
        <v>0</v>
      </c>
      <c r="F2075" s="91" t="str">
        <f>IFERROR(IF(VLOOKUP(IS_Data!B2075,'Summary P&amp;L'!$Q$9:$S$15,3,FALSE)="Yes",IS_Data!B2075,"No"),"No")</f>
        <v>No</v>
      </c>
    </row>
    <row r="2076" spans="1:6" x14ac:dyDescent="0.5">
      <c r="A2076">
        <f>+IS_Data!C2076</f>
        <v>0</v>
      </c>
      <c r="B2076" s="91" t="str">
        <f>IF(F2076="No","",IF('Summary P&amp;L'!$F$4="Libs Rollup","Libs Rollup",F2076))</f>
        <v/>
      </c>
      <c r="C2076">
        <f>+IS_Data!A2076</f>
        <v>0</v>
      </c>
      <c r="D2076">
        <f ca="1">SUM(OFFSET(IS_Data!D2076,0,(-2018+'Summary P&amp;L'!$D$6)*12+'Summary P&amp;L'!$D$1-1):OFFSET(IS_Data!D2076,0,(-2018+'Summary P&amp;L'!$D$6)*12+'Summary P&amp;L'!$D$2-1))</f>
        <v>0</v>
      </c>
      <c r="E2076">
        <f ca="1">SUM(OFFSET(IS_Data!D2076,0,(-2018+'Summary P&amp;L'!$D$6-1)*12+'Summary P&amp;L'!$D$1-1):OFFSET(IS_Data!D2076,0,(-2018+'Summary P&amp;L'!$D$6-1)*12+'Summary P&amp;L'!$D$2-1))</f>
        <v>0</v>
      </c>
      <c r="F2076" s="91" t="str">
        <f>IFERROR(IF(VLOOKUP(IS_Data!B2076,'Summary P&amp;L'!$Q$9:$S$15,3,FALSE)="Yes",IS_Data!B2076,"No"),"No")</f>
        <v>No</v>
      </c>
    </row>
    <row r="2077" spans="1:6" x14ac:dyDescent="0.5">
      <c r="A2077">
        <f>+IS_Data!C2077</f>
        <v>0</v>
      </c>
      <c r="B2077" s="91" t="str">
        <f>IF(F2077="No","",IF('Summary P&amp;L'!$F$4="Libs Rollup","Libs Rollup",F2077))</f>
        <v/>
      </c>
      <c r="C2077">
        <f>+IS_Data!A2077</f>
        <v>0</v>
      </c>
      <c r="D2077">
        <f ca="1">SUM(OFFSET(IS_Data!D2077,0,(-2018+'Summary P&amp;L'!$D$6)*12+'Summary P&amp;L'!$D$1-1):OFFSET(IS_Data!D2077,0,(-2018+'Summary P&amp;L'!$D$6)*12+'Summary P&amp;L'!$D$2-1))</f>
        <v>0</v>
      </c>
      <c r="E2077">
        <f ca="1">SUM(OFFSET(IS_Data!D2077,0,(-2018+'Summary P&amp;L'!$D$6-1)*12+'Summary P&amp;L'!$D$1-1):OFFSET(IS_Data!D2077,0,(-2018+'Summary P&amp;L'!$D$6-1)*12+'Summary P&amp;L'!$D$2-1))</f>
        <v>0</v>
      </c>
      <c r="F2077" s="91" t="str">
        <f>IFERROR(IF(VLOOKUP(IS_Data!B2077,'Summary P&amp;L'!$Q$9:$S$15,3,FALSE)="Yes",IS_Data!B2077,"No"),"No")</f>
        <v>No</v>
      </c>
    </row>
    <row r="2078" spans="1:6" x14ac:dyDescent="0.5">
      <c r="A2078">
        <f>+IS_Data!C2078</f>
        <v>0</v>
      </c>
      <c r="B2078" s="91" t="str">
        <f>IF(F2078="No","",IF('Summary P&amp;L'!$F$4="Libs Rollup","Libs Rollup",F2078))</f>
        <v/>
      </c>
      <c r="C2078">
        <f>+IS_Data!A2078</f>
        <v>0</v>
      </c>
      <c r="D2078">
        <f ca="1">SUM(OFFSET(IS_Data!D2078,0,(-2018+'Summary P&amp;L'!$D$6)*12+'Summary P&amp;L'!$D$1-1):OFFSET(IS_Data!D2078,0,(-2018+'Summary P&amp;L'!$D$6)*12+'Summary P&amp;L'!$D$2-1))</f>
        <v>0</v>
      </c>
      <c r="E2078">
        <f ca="1">SUM(OFFSET(IS_Data!D2078,0,(-2018+'Summary P&amp;L'!$D$6-1)*12+'Summary P&amp;L'!$D$1-1):OFFSET(IS_Data!D2078,0,(-2018+'Summary P&amp;L'!$D$6-1)*12+'Summary P&amp;L'!$D$2-1))</f>
        <v>0</v>
      </c>
      <c r="F2078" s="91" t="str">
        <f>IFERROR(IF(VLOOKUP(IS_Data!B2078,'Summary P&amp;L'!$Q$9:$S$15,3,FALSE)="Yes",IS_Data!B2078,"No"),"No")</f>
        <v>No</v>
      </c>
    </row>
    <row r="2079" spans="1:6" x14ac:dyDescent="0.5">
      <c r="A2079">
        <f>+IS_Data!C2079</f>
        <v>0</v>
      </c>
      <c r="B2079" s="91" t="str">
        <f>IF(F2079="No","",IF('Summary P&amp;L'!$F$4="Libs Rollup","Libs Rollup",F2079))</f>
        <v/>
      </c>
      <c r="C2079">
        <f>+IS_Data!A2079</f>
        <v>0</v>
      </c>
      <c r="D2079">
        <f ca="1">SUM(OFFSET(IS_Data!D2079,0,(-2018+'Summary P&amp;L'!$D$6)*12+'Summary P&amp;L'!$D$1-1):OFFSET(IS_Data!D2079,0,(-2018+'Summary P&amp;L'!$D$6)*12+'Summary P&amp;L'!$D$2-1))</f>
        <v>0</v>
      </c>
      <c r="E2079">
        <f ca="1">SUM(OFFSET(IS_Data!D2079,0,(-2018+'Summary P&amp;L'!$D$6-1)*12+'Summary P&amp;L'!$D$1-1):OFFSET(IS_Data!D2079,0,(-2018+'Summary P&amp;L'!$D$6-1)*12+'Summary P&amp;L'!$D$2-1))</f>
        <v>0</v>
      </c>
      <c r="F2079" s="91" t="str">
        <f>IFERROR(IF(VLOOKUP(IS_Data!B2079,'Summary P&amp;L'!$Q$9:$S$15,3,FALSE)="Yes",IS_Data!B2079,"No"),"No")</f>
        <v>No</v>
      </c>
    </row>
    <row r="2080" spans="1:6" x14ac:dyDescent="0.5">
      <c r="A2080">
        <f>+IS_Data!C2080</f>
        <v>0</v>
      </c>
      <c r="B2080" s="91" t="str">
        <f>IF(F2080="No","",IF('Summary P&amp;L'!$F$4="Libs Rollup","Libs Rollup",F2080))</f>
        <v/>
      </c>
      <c r="C2080">
        <f>+IS_Data!A2080</f>
        <v>0</v>
      </c>
      <c r="D2080">
        <f ca="1">SUM(OFFSET(IS_Data!D2080,0,(-2018+'Summary P&amp;L'!$D$6)*12+'Summary P&amp;L'!$D$1-1):OFFSET(IS_Data!D2080,0,(-2018+'Summary P&amp;L'!$D$6)*12+'Summary P&amp;L'!$D$2-1))</f>
        <v>0</v>
      </c>
      <c r="E2080">
        <f ca="1">SUM(OFFSET(IS_Data!D2080,0,(-2018+'Summary P&amp;L'!$D$6-1)*12+'Summary P&amp;L'!$D$1-1):OFFSET(IS_Data!D2080,0,(-2018+'Summary P&amp;L'!$D$6-1)*12+'Summary P&amp;L'!$D$2-1))</f>
        <v>0</v>
      </c>
      <c r="F2080" s="91" t="str">
        <f>IFERROR(IF(VLOOKUP(IS_Data!B2080,'Summary P&amp;L'!$Q$9:$S$15,3,FALSE)="Yes",IS_Data!B2080,"No"),"No")</f>
        <v>No</v>
      </c>
    </row>
    <row r="2081" spans="1:6" x14ac:dyDescent="0.5">
      <c r="A2081">
        <f>+IS_Data!C2081</f>
        <v>0</v>
      </c>
      <c r="B2081" s="91" t="str">
        <f>IF(F2081="No","",IF('Summary P&amp;L'!$F$4="Libs Rollup","Libs Rollup",F2081))</f>
        <v/>
      </c>
      <c r="C2081">
        <f>+IS_Data!A2081</f>
        <v>0</v>
      </c>
      <c r="D2081">
        <f ca="1">SUM(OFFSET(IS_Data!D2081,0,(-2018+'Summary P&amp;L'!$D$6)*12+'Summary P&amp;L'!$D$1-1):OFFSET(IS_Data!D2081,0,(-2018+'Summary P&amp;L'!$D$6)*12+'Summary P&amp;L'!$D$2-1))</f>
        <v>0</v>
      </c>
      <c r="E2081">
        <f ca="1">SUM(OFFSET(IS_Data!D2081,0,(-2018+'Summary P&amp;L'!$D$6-1)*12+'Summary P&amp;L'!$D$1-1):OFFSET(IS_Data!D2081,0,(-2018+'Summary P&amp;L'!$D$6-1)*12+'Summary P&amp;L'!$D$2-1))</f>
        <v>0</v>
      </c>
      <c r="F2081" s="91" t="str">
        <f>IFERROR(IF(VLOOKUP(IS_Data!B2081,'Summary P&amp;L'!$Q$9:$S$15,3,FALSE)="Yes",IS_Data!B2081,"No"),"No")</f>
        <v>No</v>
      </c>
    </row>
    <row r="2082" spans="1:6" x14ac:dyDescent="0.5">
      <c r="A2082">
        <f>+IS_Data!C2082</f>
        <v>0</v>
      </c>
      <c r="B2082" s="91" t="str">
        <f>IF(F2082="No","",IF('Summary P&amp;L'!$F$4="Libs Rollup","Libs Rollup",F2082))</f>
        <v/>
      </c>
      <c r="C2082">
        <f>+IS_Data!A2082</f>
        <v>0</v>
      </c>
      <c r="D2082">
        <f ca="1">SUM(OFFSET(IS_Data!D2082,0,(-2018+'Summary P&amp;L'!$D$6)*12+'Summary P&amp;L'!$D$1-1):OFFSET(IS_Data!D2082,0,(-2018+'Summary P&amp;L'!$D$6)*12+'Summary P&amp;L'!$D$2-1))</f>
        <v>0</v>
      </c>
      <c r="E2082">
        <f ca="1">SUM(OFFSET(IS_Data!D2082,0,(-2018+'Summary P&amp;L'!$D$6-1)*12+'Summary P&amp;L'!$D$1-1):OFFSET(IS_Data!D2082,0,(-2018+'Summary P&amp;L'!$D$6-1)*12+'Summary P&amp;L'!$D$2-1))</f>
        <v>0</v>
      </c>
      <c r="F2082" s="91" t="str">
        <f>IFERROR(IF(VLOOKUP(IS_Data!B2082,'Summary P&amp;L'!$Q$9:$S$15,3,FALSE)="Yes",IS_Data!B2082,"No"),"No")</f>
        <v>No</v>
      </c>
    </row>
    <row r="2083" spans="1:6" x14ac:dyDescent="0.5">
      <c r="A2083">
        <f>+IS_Data!C2083</f>
        <v>0</v>
      </c>
      <c r="B2083" s="91" t="str">
        <f>IF(F2083="No","",IF('Summary P&amp;L'!$F$4="Libs Rollup","Libs Rollup",F2083))</f>
        <v/>
      </c>
      <c r="C2083">
        <f>+IS_Data!A2083</f>
        <v>0</v>
      </c>
      <c r="D2083">
        <f ca="1">SUM(OFFSET(IS_Data!D2083,0,(-2018+'Summary P&amp;L'!$D$6)*12+'Summary P&amp;L'!$D$1-1):OFFSET(IS_Data!D2083,0,(-2018+'Summary P&amp;L'!$D$6)*12+'Summary P&amp;L'!$D$2-1))</f>
        <v>0</v>
      </c>
      <c r="E2083">
        <f ca="1">SUM(OFFSET(IS_Data!D2083,0,(-2018+'Summary P&amp;L'!$D$6-1)*12+'Summary P&amp;L'!$D$1-1):OFFSET(IS_Data!D2083,0,(-2018+'Summary P&amp;L'!$D$6-1)*12+'Summary P&amp;L'!$D$2-1))</f>
        <v>0</v>
      </c>
      <c r="F2083" s="91" t="str">
        <f>IFERROR(IF(VLOOKUP(IS_Data!B2083,'Summary P&amp;L'!$Q$9:$S$15,3,FALSE)="Yes",IS_Data!B2083,"No"),"No")</f>
        <v>No</v>
      </c>
    </row>
    <row r="2084" spans="1:6" x14ac:dyDescent="0.5">
      <c r="A2084">
        <f>+IS_Data!C2084</f>
        <v>0</v>
      </c>
      <c r="B2084" s="91" t="str">
        <f>IF(F2084="No","",IF('Summary P&amp;L'!$F$4="Libs Rollup","Libs Rollup",F2084))</f>
        <v/>
      </c>
      <c r="C2084">
        <f>+IS_Data!A2084</f>
        <v>0</v>
      </c>
      <c r="D2084">
        <f ca="1">SUM(OFFSET(IS_Data!D2084,0,(-2018+'Summary P&amp;L'!$D$6)*12+'Summary P&amp;L'!$D$1-1):OFFSET(IS_Data!D2084,0,(-2018+'Summary P&amp;L'!$D$6)*12+'Summary P&amp;L'!$D$2-1))</f>
        <v>0</v>
      </c>
      <c r="E2084">
        <f ca="1">SUM(OFFSET(IS_Data!D2084,0,(-2018+'Summary P&amp;L'!$D$6-1)*12+'Summary P&amp;L'!$D$1-1):OFFSET(IS_Data!D2084,0,(-2018+'Summary P&amp;L'!$D$6-1)*12+'Summary P&amp;L'!$D$2-1))</f>
        <v>0</v>
      </c>
      <c r="F2084" s="91" t="str">
        <f>IFERROR(IF(VLOOKUP(IS_Data!B2084,'Summary P&amp;L'!$Q$9:$S$15,3,FALSE)="Yes",IS_Data!B2084,"No"),"No")</f>
        <v>No</v>
      </c>
    </row>
    <row r="2085" spans="1:6" x14ac:dyDescent="0.5">
      <c r="A2085">
        <f>+IS_Data!C2085</f>
        <v>0</v>
      </c>
      <c r="B2085" s="91" t="str">
        <f>IF(F2085="No","",IF('Summary P&amp;L'!$F$4="Libs Rollup","Libs Rollup",F2085))</f>
        <v/>
      </c>
      <c r="C2085">
        <f>+IS_Data!A2085</f>
        <v>0</v>
      </c>
      <c r="D2085">
        <f ca="1">SUM(OFFSET(IS_Data!D2085,0,(-2018+'Summary P&amp;L'!$D$6)*12+'Summary P&amp;L'!$D$1-1):OFFSET(IS_Data!D2085,0,(-2018+'Summary P&amp;L'!$D$6)*12+'Summary P&amp;L'!$D$2-1))</f>
        <v>0</v>
      </c>
      <c r="E2085">
        <f ca="1">SUM(OFFSET(IS_Data!D2085,0,(-2018+'Summary P&amp;L'!$D$6-1)*12+'Summary P&amp;L'!$D$1-1):OFFSET(IS_Data!D2085,0,(-2018+'Summary P&amp;L'!$D$6-1)*12+'Summary P&amp;L'!$D$2-1))</f>
        <v>0</v>
      </c>
      <c r="F2085" s="91" t="str">
        <f>IFERROR(IF(VLOOKUP(IS_Data!B2085,'Summary P&amp;L'!$Q$9:$S$15,3,FALSE)="Yes",IS_Data!B2085,"No"),"No")</f>
        <v>No</v>
      </c>
    </row>
    <row r="2086" spans="1:6" x14ac:dyDescent="0.5">
      <c r="A2086">
        <f>+IS_Data!C2086</f>
        <v>0</v>
      </c>
      <c r="B2086" s="91" t="str">
        <f>IF(F2086="No","",IF('Summary P&amp;L'!$F$4="Libs Rollup","Libs Rollup",F2086))</f>
        <v/>
      </c>
      <c r="C2086">
        <f>+IS_Data!A2086</f>
        <v>0</v>
      </c>
      <c r="D2086">
        <f ca="1">SUM(OFFSET(IS_Data!D2086,0,(-2018+'Summary P&amp;L'!$D$6)*12+'Summary P&amp;L'!$D$1-1):OFFSET(IS_Data!D2086,0,(-2018+'Summary P&amp;L'!$D$6)*12+'Summary P&amp;L'!$D$2-1))</f>
        <v>0</v>
      </c>
      <c r="E2086">
        <f ca="1">SUM(OFFSET(IS_Data!D2086,0,(-2018+'Summary P&amp;L'!$D$6-1)*12+'Summary P&amp;L'!$D$1-1):OFFSET(IS_Data!D2086,0,(-2018+'Summary P&amp;L'!$D$6-1)*12+'Summary P&amp;L'!$D$2-1))</f>
        <v>0</v>
      </c>
      <c r="F2086" s="91" t="str">
        <f>IFERROR(IF(VLOOKUP(IS_Data!B2086,'Summary P&amp;L'!$Q$9:$S$15,3,FALSE)="Yes",IS_Data!B2086,"No"),"No")</f>
        <v>No</v>
      </c>
    </row>
    <row r="2087" spans="1:6" x14ac:dyDescent="0.5">
      <c r="A2087">
        <f>+IS_Data!C2087</f>
        <v>0</v>
      </c>
      <c r="B2087" s="91" t="str">
        <f>IF(F2087="No","",IF('Summary P&amp;L'!$F$4="Libs Rollup","Libs Rollup",F2087))</f>
        <v/>
      </c>
      <c r="C2087">
        <f>+IS_Data!A2087</f>
        <v>0</v>
      </c>
      <c r="D2087">
        <f ca="1">SUM(OFFSET(IS_Data!D2087,0,(-2018+'Summary P&amp;L'!$D$6)*12+'Summary P&amp;L'!$D$1-1):OFFSET(IS_Data!D2087,0,(-2018+'Summary P&amp;L'!$D$6)*12+'Summary P&amp;L'!$D$2-1))</f>
        <v>0</v>
      </c>
      <c r="E2087">
        <f ca="1">SUM(OFFSET(IS_Data!D2087,0,(-2018+'Summary P&amp;L'!$D$6-1)*12+'Summary P&amp;L'!$D$1-1):OFFSET(IS_Data!D2087,0,(-2018+'Summary P&amp;L'!$D$6-1)*12+'Summary P&amp;L'!$D$2-1))</f>
        <v>0</v>
      </c>
      <c r="F2087" s="91" t="str">
        <f>IFERROR(IF(VLOOKUP(IS_Data!B2087,'Summary P&amp;L'!$Q$9:$S$15,3,FALSE)="Yes",IS_Data!B2087,"No"),"No")</f>
        <v>No</v>
      </c>
    </row>
    <row r="2088" spans="1:6" x14ac:dyDescent="0.5">
      <c r="A2088">
        <f>+IS_Data!C2088</f>
        <v>0</v>
      </c>
      <c r="B2088" s="91" t="str">
        <f>IF(F2088="No","",IF('Summary P&amp;L'!$F$4="Libs Rollup","Libs Rollup",F2088))</f>
        <v/>
      </c>
      <c r="C2088">
        <f>+IS_Data!A2088</f>
        <v>0</v>
      </c>
      <c r="D2088">
        <f ca="1">SUM(OFFSET(IS_Data!D2088,0,(-2018+'Summary P&amp;L'!$D$6)*12+'Summary P&amp;L'!$D$1-1):OFFSET(IS_Data!D2088,0,(-2018+'Summary P&amp;L'!$D$6)*12+'Summary P&amp;L'!$D$2-1))</f>
        <v>0</v>
      </c>
      <c r="E2088">
        <f ca="1">SUM(OFFSET(IS_Data!D2088,0,(-2018+'Summary P&amp;L'!$D$6-1)*12+'Summary P&amp;L'!$D$1-1):OFFSET(IS_Data!D2088,0,(-2018+'Summary P&amp;L'!$D$6-1)*12+'Summary P&amp;L'!$D$2-1))</f>
        <v>0</v>
      </c>
      <c r="F2088" s="91" t="str">
        <f>IFERROR(IF(VLOOKUP(IS_Data!B2088,'Summary P&amp;L'!$Q$9:$S$15,3,FALSE)="Yes",IS_Data!B2088,"No"),"No")</f>
        <v>No</v>
      </c>
    </row>
    <row r="2089" spans="1:6" x14ac:dyDescent="0.5">
      <c r="A2089">
        <f>+IS_Data!C2089</f>
        <v>0</v>
      </c>
      <c r="B2089" s="91" t="str">
        <f>IF(F2089="No","",IF('Summary P&amp;L'!$F$4="Libs Rollup","Libs Rollup",F2089))</f>
        <v/>
      </c>
      <c r="C2089">
        <f>+IS_Data!A2089</f>
        <v>0</v>
      </c>
      <c r="D2089">
        <f ca="1">SUM(OFFSET(IS_Data!D2089,0,(-2018+'Summary P&amp;L'!$D$6)*12+'Summary P&amp;L'!$D$1-1):OFFSET(IS_Data!D2089,0,(-2018+'Summary P&amp;L'!$D$6)*12+'Summary P&amp;L'!$D$2-1))</f>
        <v>0</v>
      </c>
      <c r="E2089">
        <f ca="1">SUM(OFFSET(IS_Data!D2089,0,(-2018+'Summary P&amp;L'!$D$6-1)*12+'Summary P&amp;L'!$D$1-1):OFFSET(IS_Data!D2089,0,(-2018+'Summary P&amp;L'!$D$6-1)*12+'Summary P&amp;L'!$D$2-1))</f>
        <v>0</v>
      </c>
      <c r="F2089" s="91" t="str">
        <f>IFERROR(IF(VLOOKUP(IS_Data!B2089,'Summary P&amp;L'!$Q$9:$S$15,3,FALSE)="Yes",IS_Data!B2089,"No"),"No")</f>
        <v>No</v>
      </c>
    </row>
    <row r="2090" spans="1:6" x14ac:dyDescent="0.5">
      <c r="A2090">
        <f>+IS_Data!C2090</f>
        <v>0</v>
      </c>
      <c r="B2090" s="91" t="str">
        <f>IF(F2090="No","",IF('Summary P&amp;L'!$F$4="Libs Rollup","Libs Rollup",F2090))</f>
        <v/>
      </c>
      <c r="C2090">
        <f>+IS_Data!A2090</f>
        <v>0</v>
      </c>
      <c r="D2090">
        <f ca="1">SUM(OFFSET(IS_Data!D2090,0,(-2018+'Summary P&amp;L'!$D$6)*12+'Summary P&amp;L'!$D$1-1):OFFSET(IS_Data!D2090,0,(-2018+'Summary P&amp;L'!$D$6)*12+'Summary P&amp;L'!$D$2-1))</f>
        <v>0</v>
      </c>
      <c r="E2090">
        <f ca="1">SUM(OFFSET(IS_Data!D2090,0,(-2018+'Summary P&amp;L'!$D$6-1)*12+'Summary P&amp;L'!$D$1-1):OFFSET(IS_Data!D2090,0,(-2018+'Summary P&amp;L'!$D$6-1)*12+'Summary P&amp;L'!$D$2-1))</f>
        <v>0</v>
      </c>
      <c r="F2090" s="91" t="str">
        <f>IFERROR(IF(VLOOKUP(IS_Data!B2090,'Summary P&amp;L'!$Q$9:$S$15,3,FALSE)="Yes",IS_Data!B2090,"No"),"No")</f>
        <v>No</v>
      </c>
    </row>
    <row r="2091" spans="1:6" x14ac:dyDescent="0.5">
      <c r="A2091">
        <f>+IS_Data!C2091</f>
        <v>0</v>
      </c>
      <c r="B2091" s="91" t="str">
        <f>IF(F2091="No","",IF('Summary P&amp;L'!$F$4="Libs Rollup","Libs Rollup",F2091))</f>
        <v/>
      </c>
      <c r="C2091">
        <f>+IS_Data!A2091</f>
        <v>0</v>
      </c>
      <c r="D2091">
        <f ca="1">SUM(OFFSET(IS_Data!D2091,0,(-2018+'Summary P&amp;L'!$D$6)*12+'Summary P&amp;L'!$D$1-1):OFFSET(IS_Data!D2091,0,(-2018+'Summary P&amp;L'!$D$6)*12+'Summary P&amp;L'!$D$2-1))</f>
        <v>0</v>
      </c>
      <c r="E2091">
        <f ca="1">SUM(OFFSET(IS_Data!D2091,0,(-2018+'Summary P&amp;L'!$D$6-1)*12+'Summary P&amp;L'!$D$1-1):OFFSET(IS_Data!D2091,0,(-2018+'Summary P&amp;L'!$D$6-1)*12+'Summary P&amp;L'!$D$2-1))</f>
        <v>0</v>
      </c>
      <c r="F2091" s="91" t="str">
        <f>IFERROR(IF(VLOOKUP(IS_Data!B2091,'Summary P&amp;L'!$Q$9:$S$15,3,FALSE)="Yes",IS_Data!B2091,"No"),"No")</f>
        <v>No</v>
      </c>
    </row>
    <row r="2092" spans="1:6" x14ac:dyDescent="0.5">
      <c r="A2092">
        <f>+IS_Data!C2092</f>
        <v>0</v>
      </c>
      <c r="B2092" s="91" t="str">
        <f>IF(F2092="No","",IF('Summary P&amp;L'!$F$4="Libs Rollup","Libs Rollup",F2092))</f>
        <v/>
      </c>
      <c r="C2092">
        <f>+IS_Data!A2092</f>
        <v>0</v>
      </c>
      <c r="D2092">
        <f ca="1">SUM(OFFSET(IS_Data!D2092,0,(-2018+'Summary P&amp;L'!$D$6)*12+'Summary P&amp;L'!$D$1-1):OFFSET(IS_Data!D2092,0,(-2018+'Summary P&amp;L'!$D$6)*12+'Summary P&amp;L'!$D$2-1))</f>
        <v>0</v>
      </c>
      <c r="E2092">
        <f ca="1">SUM(OFFSET(IS_Data!D2092,0,(-2018+'Summary P&amp;L'!$D$6-1)*12+'Summary P&amp;L'!$D$1-1):OFFSET(IS_Data!D2092,0,(-2018+'Summary P&amp;L'!$D$6-1)*12+'Summary P&amp;L'!$D$2-1))</f>
        <v>0</v>
      </c>
      <c r="F2092" s="91" t="str">
        <f>IFERROR(IF(VLOOKUP(IS_Data!B2092,'Summary P&amp;L'!$Q$9:$S$15,3,FALSE)="Yes",IS_Data!B2092,"No"),"No")</f>
        <v>No</v>
      </c>
    </row>
    <row r="2093" spans="1:6" x14ac:dyDescent="0.5">
      <c r="A2093">
        <f>+IS_Data!C2093</f>
        <v>0</v>
      </c>
      <c r="B2093" s="91" t="str">
        <f>IF(F2093="No","",IF('Summary P&amp;L'!$F$4="Libs Rollup","Libs Rollup",F2093))</f>
        <v/>
      </c>
      <c r="C2093">
        <f>+IS_Data!A2093</f>
        <v>0</v>
      </c>
      <c r="D2093">
        <f ca="1">SUM(OFFSET(IS_Data!D2093,0,(-2018+'Summary P&amp;L'!$D$6)*12+'Summary P&amp;L'!$D$1-1):OFFSET(IS_Data!D2093,0,(-2018+'Summary P&amp;L'!$D$6)*12+'Summary P&amp;L'!$D$2-1))</f>
        <v>0</v>
      </c>
      <c r="E2093">
        <f ca="1">SUM(OFFSET(IS_Data!D2093,0,(-2018+'Summary P&amp;L'!$D$6-1)*12+'Summary P&amp;L'!$D$1-1):OFFSET(IS_Data!D2093,0,(-2018+'Summary P&amp;L'!$D$6-1)*12+'Summary P&amp;L'!$D$2-1))</f>
        <v>0</v>
      </c>
      <c r="F2093" s="91" t="str">
        <f>IFERROR(IF(VLOOKUP(IS_Data!B2093,'Summary P&amp;L'!$Q$9:$S$15,3,FALSE)="Yes",IS_Data!B2093,"No"),"No")</f>
        <v>No</v>
      </c>
    </row>
    <row r="2094" spans="1:6" x14ac:dyDescent="0.5">
      <c r="A2094">
        <f>+IS_Data!C2094</f>
        <v>0</v>
      </c>
      <c r="B2094" s="91" t="str">
        <f>IF(F2094="No","",IF('Summary P&amp;L'!$F$4="Libs Rollup","Libs Rollup",F2094))</f>
        <v/>
      </c>
      <c r="C2094">
        <f>+IS_Data!A2094</f>
        <v>0</v>
      </c>
      <c r="D2094">
        <f ca="1">SUM(OFFSET(IS_Data!D2094,0,(-2018+'Summary P&amp;L'!$D$6)*12+'Summary P&amp;L'!$D$1-1):OFFSET(IS_Data!D2094,0,(-2018+'Summary P&amp;L'!$D$6)*12+'Summary P&amp;L'!$D$2-1))</f>
        <v>0</v>
      </c>
      <c r="E2094">
        <f ca="1">SUM(OFFSET(IS_Data!D2094,0,(-2018+'Summary P&amp;L'!$D$6-1)*12+'Summary P&amp;L'!$D$1-1):OFFSET(IS_Data!D2094,0,(-2018+'Summary P&amp;L'!$D$6-1)*12+'Summary P&amp;L'!$D$2-1))</f>
        <v>0</v>
      </c>
      <c r="F2094" s="91" t="str">
        <f>IFERROR(IF(VLOOKUP(IS_Data!B2094,'Summary P&amp;L'!$Q$9:$S$15,3,FALSE)="Yes",IS_Data!B2094,"No"),"No")</f>
        <v>No</v>
      </c>
    </row>
    <row r="2095" spans="1:6" x14ac:dyDescent="0.5">
      <c r="A2095">
        <f>+IS_Data!C2095</f>
        <v>0</v>
      </c>
      <c r="B2095" s="91" t="str">
        <f>IF(F2095="No","",IF('Summary P&amp;L'!$F$4="Libs Rollup","Libs Rollup",F2095))</f>
        <v/>
      </c>
      <c r="C2095">
        <f>+IS_Data!A2095</f>
        <v>0</v>
      </c>
      <c r="D2095">
        <f ca="1">SUM(OFFSET(IS_Data!D2095,0,(-2018+'Summary P&amp;L'!$D$6)*12+'Summary P&amp;L'!$D$1-1):OFFSET(IS_Data!D2095,0,(-2018+'Summary P&amp;L'!$D$6)*12+'Summary P&amp;L'!$D$2-1))</f>
        <v>0</v>
      </c>
      <c r="E2095">
        <f ca="1">SUM(OFFSET(IS_Data!D2095,0,(-2018+'Summary P&amp;L'!$D$6-1)*12+'Summary P&amp;L'!$D$1-1):OFFSET(IS_Data!D2095,0,(-2018+'Summary P&amp;L'!$D$6-1)*12+'Summary P&amp;L'!$D$2-1))</f>
        <v>0</v>
      </c>
      <c r="F2095" s="91" t="str">
        <f>IFERROR(IF(VLOOKUP(IS_Data!B2095,'Summary P&amp;L'!$Q$9:$S$15,3,FALSE)="Yes",IS_Data!B2095,"No"),"No")</f>
        <v>No</v>
      </c>
    </row>
    <row r="2096" spans="1:6" x14ac:dyDescent="0.5">
      <c r="A2096">
        <f>+IS_Data!C2096</f>
        <v>0</v>
      </c>
      <c r="B2096" s="91" t="str">
        <f>IF(F2096="No","",IF('Summary P&amp;L'!$F$4="Libs Rollup","Libs Rollup",F2096))</f>
        <v/>
      </c>
      <c r="C2096">
        <f>+IS_Data!A2096</f>
        <v>0</v>
      </c>
      <c r="D2096">
        <f ca="1">SUM(OFFSET(IS_Data!D2096,0,(-2018+'Summary P&amp;L'!$D$6)*12+'Summary P&amp;L'!$D$1-1):OFFSET(IS_Data!D2096,0,(-2018+'Summary P&amp;L'!$D$6)*12+'Summary P&amp;L'!$D$2-1))</f>
        <v>0</v>
      </c>
      <c r="E2096">
        <f ca="1">SUM(OFFSET(IS_Data!D2096,0,(-2018+'Summary P&amp;L'!$D$6-1)*12+'Summary P&amp;L'!$D$1-1):OFFSET(IS_Data!D2096,0,(-2018+'Summary P&amp;L'!$D$6-1)*12+'Summary P&amp;L'!$D$2-1))</f>
        <v>0</v>
      </c>
      <c r="F2096" s="91" t="str">
        <f>IFERROR(IF(VLOOKUP(IS_Data!B2096,'Summary P&amp;L'!$Q$9:$S$15,3,FALSE)="Yes",IS_Data!B2096,"No"),"No")</f>
        <v>No</v>
      </c>
    </row>
    <row r="2097" spans="1:6" x14ac:dyDescent="0.5">
      <c r="A2097">
        <f>+IS_Data!C2097</f>
        <v>0</v>
      </c>
      <c r="B2097" s="91" t="str">
        <f>IF(F2097="No","",IF('Summary P&amp;L'!$F$4="Libs Rollup","Libs Rollup",F2097))</f>
        <v/>
      </c>
      <c r="C2097">
        <f>+IS_Data!A2097</f>
        <v>0</v>
      </c>
      <c r="D2097">
        <f ca="1">SUM(OFFSET(IS_Data!D2097,0,(-2018+'Summary P&amp;L'!$D$6)*12+'Summary P&amp;L'!$D$1-1):OFFSET(IS_Data!D2097,0,(-2018+'Summary P&amp;L'!$D$6)*12+'Summary P&amp;L'!$D$2-1))</f>
        <v>0</v>
      </c>
      <c r="E2097">
        <f ca="1">SUM(OFFSET(IS_Data!D2097,0,(-2018+'Summary P&amp;L'!$D$6-1)*12+'Summary P&amp;L'!$D$1-1):OFFSET(IS_Data!D2097,0,(-2018+'Summary P&amp;L'!$D$6-1)*12+'Summary P&amp;L'!$D$2-1))</f>
        <v>0</v>
      </c>
      <c r="F2097" s="91" t="str">
        <f>IFERROR(IF(VLOOKUP(IS_Data!B2097,'Summary P&amp;L'!$Q$9:$S$15,3,FALSE)="Yes",IS_Data!B2097,"No"),"No")</f>
        <v>No</v>
      </c>
    </row>
    <row r="2098" spans="1:6" x14ac:dyDescent="0.5">
      <c r="A2098">
        <f>+IS_Data!C2098</f>
        <v>0</v>
      </c>
      <c r="B2098" s="91" t="str">
        <f>IF(F2098="No","",IF('Summary P&amp;L'!$F$4="Libs Rollup","Libs Rollup",F2098))</f>
        <v/>
      </c>
      <c r="C2098">
        <f>+IS_Data!A2098</f>
        <v>0</v>
      </c>
      <c r="D2098">
        <f ca="1">SUM(OFFSET(IS_Data!D2098,0,(-2018+'Summary P&amp;L'!$D$6)*12+'Summary P&amp;L'!$D$1-1):OFFSET(IS_Data!D2098,0,(-2018+'Summary P&amp;L'!$D$6)*12+'Summary P&amp;L'!$D$2-1))</f>
        <v>0</v>
      </c>
      <c r="E2098">
        <f ca="1">SUM(OFFSET(IS_Data!D2098,0,(-2018+'Summary P&amp;L'!$D$6-1)*12+'Summary P&amp;L'!$D$1-1):OFFSET(IS_Data!D2098,0,(-2018+'Summary P&amp;L'!$D$6-1)*12+'Summary P&amp;L'!$D$2-1))</f>
        <v>0</v>
      </c>
      <c r="F2098" s="91" t="str">
        <f>IFERROR(IF(VLOOKUP(IS_Data!B2098,'Summary P&amp;L'!$Q$9:$S$15,3,FALSE)="Yes",IS_Data!B2098,"No"),"No")</f>
        <v>No</v>
      </c>
    </row>
    <row r="2099" spans="1:6" x14ac:dyDescent="0.5">
      <c r="A2099">
        <f>+IS_Data!C2099</f>
        <v>0</v>
      </c>
      <c r="B2099" s="91" t="str">
        <f>IF(F2099="No","",IF('Summary P&amp;L'!$F$4="Libs Rollup","Libs Rollup",F2099))</f>
        <v/>
      </c>
      <c r="C2099">
        <f>+IS_Data!A2099</f>
        <v>0</v>
      </c>
      <c r="D2099">
        <f ca="1">SUM(OFFSET(IS_Data!D2099,0,(-2018+'Summary P&amp;L'!$D$6)*12+'Summary P&amp;L'!$D$1-1):OFFSET(IS_Data!D2099,0,(-2018+'Summary P&amp;L'!$D$6)*12+'Summary P&amp;L'!$D$2-1))</f>
        <v>0</v>
      </c>
      <c r="E2099">
        <f ca="1">SUM(OFFSET(IS_Data!D2099,0,(-2018+'Summary P&amp;L'!$D$6-1)*12+'Summary P&amp;L'!$D$1-1):OFFSET(IS_Data!D2099,0,(-2018+'Summary P&amp;L'!$D$6-1)*12+'Summary P&amp;L'!$D$2-1))</f>
        <v>0</v>
      </c>
      <c r="F2099" s="91" t="str">
        <f>IFERROR(IF(VLOOKUP(IS_Data!B2099,'Summary P&amp;L'!$Q$9:$S$15,3,FALSE)="Yes",IS_Data!B2099,"No"),"No")</f>
        <v>No</v>
      </c>
    </row>
    <row r="2100" spans="1:6" x14ac:dyDescent="0.5">
      <c r="A2100">
        <f>+IS_Data!C2100</f>
        <v>0</v>
      </c>
      <c r="B2100" s="91" t="str">
        <f>IF(F2100="No","",IF('Summary P&amp;L'!$F$4="Libs Rollup","Libs Rollup",F2100))</f>
        <v/>
      </c>
      <c r="C2100">
        <f>+IS_Data!A2100</f>
        <v>0</v>
      </c>
      <c r="D2100">
        <f ca="1">SUM(OFFSET(IS_Data!D2100,0,(-2018+'Summary P&amp;L'!$D$6)*12+'Summary P&amp;L'!$D$1-1):OFFSET(IS_Data!D2100,0,(-2018+'Summary P&amp;L'!$D$6)*12+'Summary P&amp;L'!$D$2-1))</f>
        <v>0</v>
      </c>
      <c r="E2100">
        <f ca="1">SUM(OFFSET(IS_Data!D2100,0,(-2018+'Summary P&amp;L'!$D$6-1)*12+'Summary P&amp;L'!$D$1-1):OFFSET(IS_Data!D2100,0,(-2018+'Summary P&amp;L'!$D$6-1)*12+'Summary P&amp;L'!$D$2-1))</f>
        <v>0</v>
      </c>
      <c r="F2100" s="91" t="str">
        <f>IFERROR(IF(VLOOKUP(IS_Data!B2100,'Summary P&amp;L'!$Q$9:$S$15,3,FALSE)="Yes",IS_Data!B2100,"No"),"No")</f>
        <v>No</v>
      </c>
    </row>
    <row r="2101" spans="1:6" x14ac:dyDescent="0.5">
      <c r="A2101">
        <f>+IS_Data!C2101</f>
        <v>0</v>
      </c>
      <c r="B2101" s="91" t="str">
        <f>IF(F2101="No","",IF('Summary P&amp;L'!$F$4="Libs Rollup","Libs Rollup",F2101))</f>
        <v/>
      </c>
      <c r="C2101">
        <f>+IS_Data!A2101</f>
        <v>0</v>
      </c>
      <c r="D2101">
        <f ca="1">SUM(OFFSET(IS_Data!D2101,0,(-2018+'Summary P&amp;L'!$D$6)*12+'Summary P&amp;L'!$D$1-1):OFFSET(IS_Data!D2101,0,(-2018+'Summary P&amp;L'!$D$6)*12+'Summary P&amp;L'!$D$2-1))</f>
        <v>0</v>
      </c>
      <c r="E2101">
        <f ca="1">SUM(OFFSET(IS_Data!D2101,0,(-2018+'Summary P&amp;L'!$D$6-1)*12+'Summary P&amp;L'!$D$1-1):OFFSET(IS_Data!D2101,0,(-2018+'Summary P&amp;L'!$D$6-1)*12+'Summary P&amp;L'!$D$2-1))</f>
        <v>0</v>
      </c>
      <c r="F2101" s="91" t="str">
        <f>IFERROR(IF(VLOOKUP(IS_Data!B2101,'Summary P&amp;L'!$Q$9:$S$15,3,FALSE)="Yes",IS_Data!B2101,"No"),"No")</f>
        <v>No</v>
      </c>
    </row>
    <row r="2102" spans="1:6" x14ac:dyDescent="0.5">
      <c r="A2102">
        <f>+IS_Data!C2102</f>
        <v>0</v>
      </c>
      <c r="B2102" s="91" t="str">
        <f>IF(F2102="No","",IF('Summary P&amp;L'!$F$4="Libs Rollup","Libs Rollup",F2102))</f>
        <v/>
      </c>
      <c r="C2102">
        <f>+IS_Data!A2102</f>
        <v>0</v>
      </c>
      <c r="D2102">
        <f ca="1">SUM(OFFSET(IS_Data!D2102,0,(-2018+'Summary P&amp;L'!$D$6)*12+'Summary P&amp;L'!$D$1-1):OFFSET(IS_Data!D2102,0,(-2018+'Summary P&amp;L'!$D$6)*12+'Summary P&amp;L'!$D$2-1))</f>
        <v>0</v>
      </c>
      <c r="E2102">
        <f ca="1">SUM(OFFSET(IS_Data!D2102,0,(-2018+'Summary P&amp;L'!$D$6-1)*12+'Summary P&amp;L'!$D$1-1):OFFSET(IS_Data!D2102,0,(-2018+'Summary P&amp;L'!$D$6-1)*12+'Summary P&amp;L'!$D$2-1))</f>
        <v>0</v>
      </c>
      <c r="F2102" s="91" t="str">
        <f>IFERROR(IF(VLOOKUP(IS_Data!B2102,'Summary P&amp;L'!$Q$9:$S$15,3,FALSE)="Yes",IS_Data!B2102,"No"),"No")</f>
        <v>No</v>
      </c>
    </row>
    <row r="2103" spans="1:6" x14ac:dyDescent="0.5">
      <c r="A2103">
        <f>+IS_Data!C2103</f>
        <v>0</v>
      </c>
      <c r="B2103" s="91" t="str">
        <f>IF(F2103="No","",IF('Summary P&amp;L'!$F$4="Libs Rollup","Libs Rollup",F2103))</f>
        <v/>
      </c>
      <c r="C2103">
        <f>+IS_Data!A2103</f>
        <v>0</v>
      </c>
      <c r="D2103">
        <f ca="1">SUM(OFFSET(IS_Data!D2103,0,(-2018+'Summary P&amp;L'!$D$6)*12+'Summary P&amp;L'!$D$1-1):OFFSET(IS_Data!D2103,0,(-2018+'Summary P&amp;L'!$D$6)*12+'Summary P&amp;L'!$D$2-1))</f>
        <v>0</v>
      </c>
      <c r="E2103">
        <f ca="1">SUM(OFFSET(IS_Data!D2103,0,(-2018+'Summary P&amp;L'!$D$6-1)*12+'Summary P&amp;L'!$D$1-1):OFFSET(IS_Data!D2103,0,(-2018+'Summary P&amp;L'!$D$6-1)*12+'Summary P&amp;L'!$D$2-1))</f>
        <v>0</v>
      </c>
      <c r="F2103" s="91" t="str">
        <f>IFERROR(IF(VLOOKUP(IS_Data!B2103,'Summary P&amp;L'!$Q$9:$S$15,3,FALSE)="Yes",IS_Data!B2103,"No"),"No")</f>
        <v>No</v>
      </c>
    </row>
    <row r="2104" spans="1:6" x14ac:dyDescent="0.5">
      <c r="A2104">
        <f>+IS_Data!C2104</f>
        <v>0</v>
      </c>
      <c r="B2104" s="91" t="str">
        <f>IF(F2104="No","",IF('Summary P&amp;L'!$F$4="Libs Rollup","Libs Rollup",F2104))</f>
        <v/>
      </c>
      <c r="C2104">
        <f>+IS_Data!A2104</f>
        <v>0</v>
      </c>
      <c r="D2104">
        <f ca="1">SUM(OFFSET(IS_Data!D2104,0,(-2018+'Summary P&amp;L'!$D$6)*12+'Summary P&amp;L'!$D$1-1):OFFSET(IS_Data!D2104,0,(-2018+'Summary P&amp;L'!$D$6)*12+'Summary P&amp;L'!$D$2-1))</f>
        <v>0</v>
      </c>
      <c r="E2104">
        <f ca="1">SUM(OFFSET(IS_Data!D2104,0,(-2018+'Summary P&amp;L'!$D$6-1)*12+'Summary P&amp;L'!$D$1-1):OFFSET(IS_Data!D2104,0,(-2018+'Summary P&amp;L'!$D$6-1)*12+'Summary P&amp;L'!$D$2-1))</f>
        <v>0</v>
      </c>
      <c r="F2104" s="91" t="str">
        <f>IFERROR(IF(VLOOKUP(IS_Data!B2104,'Summary P&amp;L'!$Q$9:$S$15,3,FALSE)="Yes",IS_Data!B2104,"No"),"No")</f>
        <v>No</v>
      </c>
    </row>
    <row r="2105" spans="1:6" x14ac:dyDescent="0.5">
      <c r="A2105">
        <f>+IS_Data!C2105</f>
        <v>0</v>
      </c>
      <c r="B2105" s="91" t="str">
        <f>IF(F2105="No","",IF('Summary P&amp;L'!$F$4="Libs Rollup","Libs Rollup",F2105))</f>
        <v/>
      </c>
      <c r="C2105">
        <f>+IS_Data!A2105</f>
        <v>0</v>
      </c>
      <c r="D2105">
        <f ca="1">SUM(OFFSET(IS_Data!D2105,0,(-2018+'Summary P&amp;L'!$D$6)*12+'Summary P&amp;L'!$D$1-1):OFFSET(IS_Data!D2105,0,(-2018+'Summary P&amp;L'!$D$6)*12+'Summary P&amp;L'!$D$2-1))</f>
        <v>0</v>
      </c>
      <c r="E2105">
        <f ca="1">SUM(OFFSET(IS_Data!D2105,0,(-2018+'Summary P&amp;L'!$D$6-1)*12+'Summary P&amp;L'!$D$1-1):OFFSET(IS_Data!D2105,0,(-2018+'Summary P&amp;L'!$D$6-1)*12+'Summary P&amp;L'!$D$2-1))</f>
        <v>0</v>
      </c>
      <c r="F2105" s="91" t="str">
        <f>IFERROR(IF(VLOOKUP(IS_Data!B2105,'Summary P&amp;L'!$Q$9:$S$15,3,FALSE)="Yes",IS_Data!B2105,"No"),"No")</f>
        <v>No</v>
      </c>
    </row>
    <row r="2106" spans="1:6" x14ac:dyDescent="0.5">
      <c r="A2106">
        <f>+IS_Data!C2106</f>
        <v>0</v>
      </c>
      <c r="B2106" s="91" t="str">
        <f>IF(F2106="No","",IF('Summary P&amp;L'!$F$4="Libs Rollup","Libs Rollup",F2106))</f>
        <v/>
      </c>
      <c r="C2106">
        <f>+IS_Data!A2106</f>
        <v>0</v>
      </c>
      <c r="D2106">
        <f ca="1">SUM(OFFSET(IS_Data!D2106,0,(-2018+'Summary P&amp;L'!$D$6)*12+'Summary P&amp;L'!$D$1-1):OFFSET(IS_Data!D2106,0,(-2018+'Summary P&amp;L'!$D$6)*12+'Summary P&amp;L'!$D$2-1))</f>
        <v>0</v>
      </c>
      <c r="E2106">
        <f ca="1">SUM(OFFSET(IS_Data!D2106,0,(-2018+'Summary P&amp;L'!$D$6-1)*12+'Summary P&amp;L'!$D$1-1):OFFSET(IS_Data!D2106,0,(-2018+'Summary P&amp;L'!$D$6-1)*12+'Summary P&amp;L'!$D$2-1))</f>
        <v>0</v>
      </c>
      <c r="F2106" s="91" t="str">
        <f>IFERROR(IF(VLOOKUP(IS_Data!B2106,'Summary P&amp;L'!$Q$9:$S$15,3,FALSE)="Yes",IS_Data!B2106,"No"),"No")</f>
        <v>No</v>
      </c>
    </row>
    <row r="2107" spans="1:6" x14ac:dyDescent="0.5">
      <c r="A2107">
        <f>+IS_Data!C2107</f>
        <v>0</v>
      </c>
      <c r="B2107" s="91" t="str">
        <f>IF(F2107="No","",IF('Summary P&amp;L'!$F$4="Libs Rollup","Libs Rollup",F2107))</f>
        <v/>
      </c>
      <c r="C2107">
        <f>+IS_Data!A2107</f>
        <v>0</v>
      </c>
      <c r="D2107">
        <f ca="1">SUM(OFFSET(IS_Data!D2107,0,(-2018+'Summary P&amp;L'!$D$6)*12+'Summary P&amp;L'!$D$1-1):OFFSET(IS_Data!D2107,0,(-2018+'Summary P&amp;L'!$D$6)*12+'Summary P&amp;L'!$D$2-1))</f>
        <v>0</v>
      </c>
      <c r="E2107">
        <f ca="1">SUM(OFFSET(IS_Data!D2107,0,(-2018+'Summary P&amp;L'!$D$6-1)*12+'Summary P&amp;L'!$D$1-1):OFFSET(IS_Data!D2107,0,(-2018+'Summary P&amp;L'!$D$6-1)*12+'Summary P&amp;L'!$D$2-1))</f>
        <v>0</v>
      </c>
      <c r="F2107" s="91" t="str">
        <f>IFERROR(IF(VLOOKUP(IS_Data!B2107,'Summary P&amp;L'!$Q$9:$S$15,3,FALSE)="Yes",IS_Data!B2107,"No"),"No")</f>
        <v>No</v>
      </c>
    </row>
    <row r="2108" spans="1:6" x14ac:dyDescent="0.5">
      <c r="A2108">
        <f>+IS_Data!C2108</f>
        <v>0</v>
      </c>
      <c r="B2108" s="91" t="str">
        <f>IF(F2108="No","",IF('Summary P&amp;L'!$F$4="Libs Rollup","Libs Rollup",F2108))</f>
        <v/>
      </c>
      <c r="C2108">
        <f>+IS_Data!A2108</f>
        <v>0</v>
      </c>
      <c r="D2108">
        <f ca="1">SUM(OFFSET(IS_Data!D2108,0,(-2018+'Summary P&amp;L'!$D$6)*12+'Summary P&amp;L'!$D$1-1):OFFSET(IS_Data!D2108,0,(-2018+'Summary P&amp;L'!$D$6)*12+'Summary P&amp;L'!$D$2-1))</f>
        <v>0</v>
      </c>
      <c r="E2108">
        <f ca="1">SUM(OFFSET(IS_Data!D2108,0,(-2018+'Summary P&amp;L'!$D$6-1)*12+'Summary P&amp;L'!$D$1-1):OFFSET(IS_Data!D2108,0,(-2018+'Summary P&amp;L'!$D$6-1)*12+'Summary P&amp;L'!$D$2-1))</f>
        <v>0</v>
      </c>
      <c r="F2108" s="91" t="str">
        <f>IFERROR(IF(VLOOKUP(IS_Data!B2108,'Summary P&amp;L'!$Q$9:$S$15,3,FALSE)="Yes",IS_Data!B2108,"No"),"No")</f>
        <v>No</v>
      </c>
    </row>
    <row r="2109" spans="1:6" x14ac:dyDescent="0.5">
      <c r="A2109">
        <f>+IS_Data!C2109</f>
        <v>0</v>
      </c>
      <c r="B2109" s="91" t="str">
        <f>IF(F2109="No","",IF('Summary P&amp;L'!$F$4="Libs Rollup","Libs Rollup",F2109))</f>
        <v/>
      </c>
      <c r="C2109">
        <f>+IS_Data!A2109</f>
        <v>0</v>
      </c>
      <c r="D2109">
        <f ca="1">SUM(OFFSET(IS_Data!D2109,0,(-2018+'Summary P&amp;L'!$D$6)*12+'Summary P&amp;L'!$D$1-1):OFFSET(IS_Data!D2109,0,(-2018+'Summary P&amp;L'!$D$6)*12+'Summary P&amp;L'!$D$2-1))</f>
        <v>0</v>
      </c>
      <c r="E2109">
        <f ca="1">SUM(OFFSET(IS_Data!D2109,0,(-2018+'Summary P&amp;L'!$D$6-1)*12+'Summary P&amp;L'!$D$1-1):OFFSET(IS_Data!D2109,0,(-2018+'Summary P&amp;L'!$D$6-1)*12+'Summary P&amp;L'!$D$2-1))</f>
        <v>0</v>
      </c>
      <c r="F2109" s="91" t="str">
        <f>IFERROR(IF(VLOOKUP(IS_Data!B2109,'Summary P&amp;L'!$Q$9:$S$15,3,FALSE)="Yes",IS_Data!B2109,"No"),"No")</f>
        <v>No</v>
      </c>
    </row>
    <row r="2110" spans="1:6" x14ac:dyDescent="0.5">
      <c r="A2110">
        <f>+IS_Data!C2110</f>
        <v>0</v>
      </c>
      <c r="B2110" s="91" t="str">
        <f>IF(F2110="No","",IF('Summary P&amp;L'!$F$4="Libs Rollup","Libs Rollup",F2110))</f>
        <v/>
      </c>
      <c r="C2110">
        <f>+IS_Data!A2110</f>
        <v>0</v>
      </c>
      <c r="D2110">
        <f ca="1">SUM(OFFSET(IS_Data!D2110,0,(-2018+'Summary P&amp;L'!$D$6)*12+'Summary P&amp;L'!$D$1-1):OFFSET(IS_Data!D2110,0,(-2018+'Summary P&amp;L'!$D$6)*12+'Summary P&amp;L'!$D$2-1))</f>
        <v>0</v>
      </c>
      <c r="E2110">
        <f ca="1">SUM(OFFSET(IS_Data!D2110,0,(-2018+'Summary P&amp;L'!$D$6-1)*12+'Summary P&amp;L'!$D$1-1):OFFSET(IS_Data!D2110,0,(-2018+'Summary P&amp;L'!$D$6-1)*12+'Summary P&amp;L'!$D$2-1))</f>
        <v>0</v>
      </c>
      <c r="F2110" s="91" t="str">
        <f>IFERROR(IF(VLOOKUP(IS_Data!B2110,'Summary P&amp;L'!$Q$9:$S$15,3,FALSE)="Yes",IS_Data!B2110,"No"),"No")</f>
        <v>No</v>
      </c>
    </row>
    <row r="2111" spans="1:6" x14ac:dyDescent="0.5">
      <c r="A2111">
        <f>+IS_Data!C2111</f>
        <v>0</v>
      </c>
      <c r="B2111" s="91" t="str">
        <f>IF(F2111="No","",IF('Summary P&amp;L'!$F$4="Libs Rollup","Libs Rollup",F2111))</f>
        <v/>
      </c>
      <c r="C2111">
        <f>+IS_Data!A2111</f>
        <v>0</v>
      </c>
      <c r="D2111">
        <f ca="1">SUM(OFFSET(IS_Data!D2111,0,(-2018+'Summary P&amp;L'!$D$6)*12+'Summary P&amp;L'!$D$1-1):OFFSET(IS_Data!D2111,0,(-2018+'Summary P&amp;L'!$D$6)*12+'Summary P&amp;L'!$D$2-1))</f>
        <v>0</v>
      </c>
      <c r="E2111">
        <f ca="1">SUM(OFFSET(IS_Data!D2111,0,(-2018+'Summary P&amp;L'!$D$6-1)*12+'Summary P&amp;L'!$D$1-1):OFFSET(IS_Data!D2111,0,(-2018+'Summary P&amp;L'!$D$6-1)*12+'Summary P&amp;L'!$D$2-1))</f>
        <v>0</v>
      </c>
      <c r="F2111" s="91" t="str">
        <f>IFERROR(IF(VLOOKUP(IS_Data!B2111,'Summary P&amp;L'!$Q$9:$S$15,3,FALSE)="Yes",IS_Data!B2111,"No"),"No")</f>
        <v>No</v>
      </c>
    </row>
    <row r="2112" spans="1:6" x14ac:dyDescent="0.5">
      <c r="A2112">
        <f>+IS_Data!C2112</f>
        <v>0</v>
      </c>
      <c r="B2112" s="91" t="str">
        <f>IF(F2112="No","",IF('Summary P&amp;L'!$F$4="Libs Rollup","Libs Rollup",F2112))</f>
        <v/>
      </c>
      <c r="C2112">
        <f>+IS_Data!A2112</f>
        <v>0</v>
      </c>
      <c r="D2112">
        <f ca="1">SUM(OFFSET(IS_Data!D2112,0,(-2018+'Summary P&amp;L'!$D$6)*12+'Summary P&amp;L'!$D$1-1):OFFSET(IS_Data!D2112,0,(-2018+'Summary P&amp;L'!$D$6)*12+'Summary P&amp;L'!$D$2-1))</f>
        <v>0</v>
      </c>
      <c r="E2112">
        <f ca="1">SUM(OFFSET(IS_Data!D2112,0,(-2018+'Summary P&amp;L'!$D$6-1)*12+'Summary P&amp;L'!$D$1-1):OFFSET(IS_Data!D2112,0,(-2018+'Summary P&amp;L'!$D$6-1)*12+'Summary P&amp;L'!$D$2-1))</f>
        <v>0</v>
      </c>
      <c r="F2112" s="91" t="str">
        <f>IFERROR(IF(VLOOKUP(IS_Data!B2112,'Summary P&amp;L'!$Q$9:$S$15,3,FALSE)="Yes",IS_Data!B2112,"No"),"No")</f>
        <v>No</v>
      </c>
    </row>
    <row r="2113" spans="1:6" x14ac:dyDescent="0.5">
      <c r="A2113">
        <f>+IS_Data!C2113</f>
        <v>0</v>
      </c>
      <c r="B2113" s="91" t="str">
        <f>IF(F2113="No","",IF('Summary P&amp;L'!$F$4="Libs Rollup","Libs Rollup",F2113))</f>
        <v/>
      </c>
      <c r="C2113">
        <f>+IS_Data!A2113</f>
        <v>0</v>
      </c>
      <c r="D2113">
        <f ca="1">SUM(OFFSET(IS_Data!D2113,0,(-2018+'Summary P&amp;L'!$D$6)*12+'Summary P&amp;L'!$D$1-1):OFFSET(IS_Data!D2113,0,(-2018+'Summary P&amp;L'!$D$6)*12+'Summary P&amp;L'!$D$2-1))</f>
        <v>0</v>
      </c>
      <c r="E2113">
        <f ca="1">SUM(OFFSET(IS_Data!D2113,0,(-2018+'Summary P&amp;L'!$D$6-1)*12+'Summary P&amp;L'!$D$1-1):OFFSET(IS_Data!D2113,0,(-2018+'Summary P&amp;L'!$D$6-1)*12+'Summary P&amp;L'!$D$2-1))</f>
        <v>0</v>
      </c>
      <c r="F2113" s="91" t="str">
        <f>IFERROR(IF(VLOOKUP(IS_Data!B2113,'Summary P&amp;L'!$Q$9:$S$15,3,FALSE)="Yes",IS_Data!B2113,"No"),"No")</f>
        <v>No</v>
      </c>
    </row>
    <row r="2114" spans="1:6" x14ac:dyDescent="0.5">
      <c r="A2114">
        <f>+IS_Data!C2114</f>
        <v>0</v>
      </c>
      <c r="B2114" s="91" t="str">
        <f>IF(F2114="No","",IF('Summary P&amp;L'!$F$4="Libs Rollup","Libs Rollup",F2114))</f>
        <v/>
      </c>
      <c r="C2114">
        <f>+IS_Data!A2114</f>
        <v>0</v>
      </c>
      <c r="D2114">
        <f ca="1">SUM(OFFSET(IS_Data!D2114,0,(-2018+'Summary P&amp;L'!$D$6)*12+'Summary P&amp;L'!$D$1-1):OFFSET(IS_Data!D2114,0,(-2018+'Summary P&amp;L'!$D$6)*12+'Summary P&amp;L'!$D$2-1))</f>
        <v>0</v>
      </c>
      <c r="E2114">
        <f ca="1">SUM(OFFSET(IS_Data!D2114,0,(-2018+'Summary P&amp;L'!$D$6-1)*12+'Summary P&amp;L'!$D$1-1):OFFSET(IS_Data!D2114,0,(-2018+'Summary P&amp;L'!$D$6-1)*12+'Summary P&amp;L'!$D$2-1))</f>
        <v>0</v>
      </c>
      <c r="F2114" s="91" t="str">
        <f>IFERROR(IF(VLOOKUP(IS_Data!B2114,'Summary P&amp;L'!$Q$9:$S$15,3,FALSE)="Yes",IS_Data!B2114,"No"),"No")</f>
        <v>No</v>
      </c>
    </row>
    <row r="2115" spans="1:6" x14ac:dyDescent="0.5">
      <c r="A2115">
        <f>+IS_Data!C2115</f>
        <v>0</v>
      </c>
      <c r="B2115" s="91" t="str">
        <f>IF(F2115="No","",IF('Summary P&amp;L'!$F$4="Libs Rollup","Libs Rollup",F2115))</f>
        <v/>
      </c>
      <c r="C2115">
        <f>+IS_Data!A2115</f>
        <v>0</v>
      </c>
      <c r="D2115">
        <f ca="1">SUM(OFFSET(IS_Data!D2115,0,(-2018+'Summary P&amp;L'!$D$6)*12+'Summary P&amp;L'!$D$1-1):OFFSET(IS_Data!D2115,0,(-2018+'Summary P&amp;L'!$D$6)*12+'Summary P&amp;L'!$D$2-1))</f>
        <v>0</v>
      </c>
      <c r="E2115">
        <f ca="1">SUM(OFFSET(IS_Data!D2115,0,(-2018+'Summary P&amp;L'!$D$6-1)*12+'Summary P&amp;L'!$D$1-1):OFFSET(IS_Data!D2115,0,(-2018+'Summary P&amp;L'!$D$6-1)*12+'Summary P&amp;L'!$D$2-1))</f>
        <v>0</v>
      </c>
      <c r="F2115" s="91" t="str">
        <f>IFERROR(IF(VLOOKUP(IS_Data!B2115,'Summary P&amp;L'!$Q$9:$S$15,3,FALSE)="Yes",IS_Data!B2115,"No"),"No")</f>
        <v>No</v>
      </c>
    </row>
    <row r="2116" spans="1:6" x14ac:dyDescent="0.5">
      <c r="A2116">
        <f>+IS_Data!C2116</f>
        <v>0</v>
      </c>
      <c r="B2116" s="91" t="str">
        <f>IF(F2116="No","",IF('Summary P&amp;L'!$F$4="Libs Rollup","Libs Rollup",F2116))</f>
        <v/>
      </c>
      <c r="C2116">
        <f>+IS_Data!A2116</f>
        <v>0</v>
      </c>
      <c r="D2116">
        <f ca="1">SUM(OFFSET(IS_Data!D2116,0,(-2018+'Summary P&amp;L'!$D$6)*12+'Summary P&amp;L'!$D$1-1):OFFSET(IS_Data!D2116,0,(-2018+'Summary P&amp;L'!$D$6)*12+'Summary P&amp;L'!$D$2-1))</f>
        <v>0</v>
      </c>
      <c r="E2116">
        <f ca="1">SUM(OFFSET(IS_Data!D2116,0,(-2018+'Summary P&amp;L'!$D$6-1)*12+'Summary P&amp;L'!$D$1-1):OFFSET(IS_Data!D2116,0,(-2018+'Summary P&amp;L'!$D$6-1)*12+'Summary P&amp;L'!$D$2-1))</f>
        <v>0</v>
      </c>
      <c r="F2116" s="91" t="str">
        <f>IFERROR(IF(VLOOKUP(IS_Data!B2116,'Summary P&amp;L'!$Q$9:$S$15,3,FALSE)="Yes",IS_Data!B2116,"No"),"No")</f>
        <v>No</v>
      </c>
    </row>
    <row r="2117" spans="1:6" x14ac:dyDescent="0.5">
      <c r="A2117">
        <f>+IS_Data!C2117</f>
        <v>0</v>
      </c>
      <c r="B2117" s="91" t="str">
        <f>IF(F2117="No","",IF('Summary P&amp;L'!$F$4="Libs Rollup","Libs Rollup",F2117))</f>
        <v/>
      </c>
      <c r="C2117">
        <f>+IS_Data!A2117</f>
        <v>0</v>
      </c>
      <c r="D2117">
        <f ca="1">SUM(OFFSET(IS_Data!D2117,0,(-2018+'Summary P&amp;L'!$D$6)*12+'Summary P&amp;L'!$D$1-1):OFFSET(IS_Data!D2117,0,(-2018+'Summary P&amp;L'!$D$6)*12+'Summary P&amp;L'!$D$2-1))</f>
        <v>0</v>
      </c>
      <c r="E2117">
        <f ca="1">SUM(OFFSET(IS_Data!D2117,0,(-2018+'Summary P&amp;L'!$D$6-1)*12+'Summary P&amp;L'!$D$1-1):OFFSET(IS_Data!D2117,0,(-2018+'Summary P&amp;L'!$D$6-1)*12+'Summary P&amp;L'!$D$2-1))</f>
        <v>0</v>
      </c>
      <c r="F2117" s="91" t="str">
        <f>IFERROR(IF(VLOOKUP(IS_Data!B2117,'Summary P&amp;L'!$Q$9:$S$15,3,FALSE)="Yes",IS_Data!B2117,"No"),"No")</f>
        <v>No</v>
      </c>
    </row>
    <row r="2118" spans="1:6" x14ac:dyDescent="0.5">
      <c r="A2118">
        <f>+IS_Data!C2118</f>
        <v>0</v>
      </c>
      <c r="B2118" s="91" t="str">
        <f>IF(F2118="No","",IF('Summary P&amp;L'!$F$4="Libs Rollup","Libs Rollup",F2118))</f>
        <v/>
      </c>
      <c r="C2118">
        <f>+IS_Data!A2118</f>
        <v>0</v>
      </c>
      <c r="D2118">
        <f ca="1">SUM(OFFSET(IS_Data!D2118,0,(-2018+'Summary P&amp;L'!$D$6)*12+'Summary P&amp;L'!$D$1-1):OFFSET(IS_Data!D2118,0,(-2018+'Summary P&amp;L'!$D$6)*12+'Summary P&amp;L'!$D$2-1))</f>
        <v>0</v>
      </c>
      <c r="E2118">
        <f ca="1">SUM(OFFSET(IS_Data!D2118,0,(-2018+'Summary P&amp;L'!$D$6-1)*12+'Summary P&amp;L'!$D$1-1):OFFSET(IS_Data!D2118,0,(-2018+'Summary P&amp;L'!$D$6-1)*12+'Summary P&amp;L'!$D$2-1))</f>
        <v>0</v>
      </c>
      <c r="F2118" s="91" t="str">
        <f>IFERROR(IF(VLOOKUP(IS_Data!B2118,'Summary P&amp;L'!$Q$9:$S$15,3,FALSE)="Yes",IS_Data!B2118,"No"),"No")</f>
        <v>No</v>
      </c>
    </row>
    <row r="2119" spans="1:6" x14ac:dyDescent="0.5">
      <c r="A2119">
        <f>+IS_Data!C2119</f>
        <v>0</v>
      </c>
      <c r="B2119" s="91" t="str">
        <f>IF(F2119="No","",IF('Summary P&amp;L'!$F$4="Libs Rollup","Libs Rollup",F2119))</f>
        <v/>
      </c>
      <c r="C2119">
        <f>+IS_Data!A2119</f>
        <v>0</v>
      </c>
      <c r="D2119">
        <f ca="1">SUM(OFFSET(IS_Data!D2119,0,(-2018+'Summary P&amp;L'!$D$6)*12+'Summary P&amp;L'!$D$1-1):OFFSET(IS_Data!D2119,0,(-2018+'Summary P&amp;L'!$D$6)*12+'Summary P&amp;L'!$D$2-1))</f>
        <v>0</v>
      </c>
      <c r="E2119">
        <f ca="1">SUM(OFFSET(IS_Data!D2119,0,(-2018+'Summary P&amp;L'!$D$6-1)*12+'Summary P&amp;L'!$D$1-1):OFFSET(IS_Data!D2119,0,(-2018+'Summary P&amp;L'!$D$6-1)*12+'Summary P&amp;L'!$D$2-1))</f>
        <v>0</v>
      </c>
      <c r="F2119" s="91" t="str">
        <f>IFERROR(IF(VLOOKUP(IS_Data!B2119,'Summary P&amp;L'!$Q$9:$S$15,3,FALSE)="Yes",IS_Data!B2119,"No"),"No")</f>
        <v>No</v>
      </c>
    </row>
    <row r="2120" spans="1:6" x14ac:dyDescent="0.5">
      <c r="A2120">
        <f>+IS_Data!C2120</f>
        <v>0</v>
      </c>
      <c r="B2120" s="91" t="str">
        <f>IF(F2120="No","",IF('Summary P&amp;L'!$F$4="Libs Rollup","Libs Rollup",F2120))</f>
        <v/>
      </c>
      <c r="C2120">
        <f>+IS_Data!A2120</f>
        <v>0</v>
      </c>
      <c r="D2120">
        <f ca="1">SUM(OFFSET(IS_Data!D2120,0,(-2018+'Summary P&amp;L'!$D$6)*12+'Summary P&amp;L'!$D$1-1):OFFSET(IS_Data!D2120,0,(-2018+'Summary P&amp;L'!$D$6)*12+'Summary P&amp;L'!$D$2-1))</f>
        <v>0</v>
      </c>
      <c r="E2120">
        <f ca="1">SUM(OFFSET(IS_Data!D2120,0,(-2018+'Summary P&amp;L'!$D$6-1)*12+'Summary P&amp;L'!$D$1-1):OFFSET(IS_Data!D2120,0,(-2018+'Summary P&amp;L'!$D$6-1)*12+'Summary P&amp;L'!$D$2-1))</f>
        <v>0</v>
      </c>
      <c r="F2120" s="91" t="str">
        <f>IFERROR(IF(VLOOKUP(IS_Data!B2120,'Summary P&amp;L'!$Q$9:$S$15,3,FALSE)="Yes",IS_Data!B2120,"No"),"No")</f>
        <v>No</v>
      </c>
    </row>
    <row r="2121" spans="1:6" x14ac:dyDescent="0.5">
      <c r="A2121">
        <f>+IS_Data!C2121</f>
        <v>0</v>
      </c>
      <c r="B2121" s="91" t="str">
        <f>IF(F2121="No","",IF('Summary P&amp;L'!$F$4="Libs Rollup","Libs Rollup",F2121))</f>
        <v/>
      </c>
      <c r="C2121">
        <f>+IS_Data!A2121</f>
        <v>0</v>
      </c>
      <c r="D2121">
        <f ca="1">SUM(OFFSET(IS_Data!D2121,0,(-2018+'Summary P&amp;L'!$D$6)*12+'Summary P&amp;L'!$D$1-1):OFFSET(IS_Data!D2121,0,(-2018+'Summary P&amp;L'!$D$6)*12+'Summary P&amp;L'!$D$2-1))</f>
        <v>0</v>
      </c>
      <c r="E2121">
        <f ca="1">SUM(OFFSET(IS_Data!D2121,0,(-2018+'Summary P&amp;L'!$D$6-1)*12+'Summary P&amp;L'!$D$1-1):OFFSET(IS_Data!D2121,0,(-2018+'Summary P&amp;L'!$D$6-1)*12+'Summary P&amp;L'!$D$2-1))</f>
        <v>0</v>
      </c>
      <c r="F2121" s="91" t="str">
        <f>IFERROR(IF(VLOOKUP(IS_Data!B2121,'Summary P&amp;L'!$Q$9:$S$15,3,FALSE)="Yes",IS_Data!B2121,"No"),"No")</f>
        <v>No</v>
      </c>
    </row>
    <row r="2122" spans="1:6" x14ac:dyDescent="0.5">
      <c r="A2122">
        <f>+IS_Data!C2122</f>
        <v>0</v>
      </c>
      <c r="B2122" s="91" t="str">
        <f>IF(F2122="No","",IF('Summary P&amp;L'!$F$4="Libs Rollup","Libs Rollup",F2122))</f>
        <v/>
      </c>
      <c r="C2122">
        <f>+IS_Data!A2122</f>
        <v>0</v>
      </c>
      <c r="D2122">
        <f ca="1">SUM(OFFSET(IS_Data!D2122,0,(-2018+'Summary P&amp;L'!$D$6)*12+'Summary P&amp;L'!$D$1-1):OFFSET(IS_Data!D2122,0,(-2018+'Summary P&amp;L'!$D$6)*12+'Summary P&amp;L'!$D$2-1))</f>
        <v>0</v>
      </c>
      <c r="E2122">
        <f ca="1">SUM(OFFSET(IS_Data!D2122,0,(-2018+'Summary P&amp;L'!$D$6-1)*12+'Summary P&amp;L'!$D$1-1):OFFSET(IS_Data!D2122,0,(-2018+'Summary P&amp;L'!$D$6-1)*12+'Summary P&amp;L'!$D$2-1))</f>
        <v>0</v>
      </c>
      <c r="F2122" s="91" t="str">
        <f>IFERROR(IF(VLOOKUP(IS_Data!B2122,'Summary P&amp;L'!$Q$9:$S$15,3,FALSE)="Yes",IS_Data!B2122,"No"),"No")</f>
        <v>No</v>
      </c>
    </row>
    <row r="2123" spans="1:6" x14ac:dyDescent="0.5">
      <c r="A2123">
        <f>+IS_Data!C2123</f>
        <v>0</v>
      </c>
      <c r="B2123" s="91" t="str">
        <f>IF(F2123="No","",IF('Summary P&amp;L'!$F$4="Libs Rollup","Libs Rollup",F2123))</f>
        <v/>
      </c>
      <c r="C2123">
        <f>+IS_Data!A2123</f>
        <v>0</v>
      </c>
      <c r="D2123">
        <f ca="1">SUM(OFFSET(IS_Data!D2123,0,(-2018+'Summary P&amp;L'!$D$6)*12+'Summary P&amp;L'!$D$1-1):OFFSET(IS_Data!D2123,0,(-2018+'Summary P&amp;L'!$D$6)*12+'Summary P&amp;L'!$D$2-1))</f>
        <v>0</v>
      </c>
      <c r="E2123">
        <f ca="1">SUM(OFFSET(IS_Data!D2123,0,(-2018+'Summary P&amp;L'!$D$6-1)*12+'Summary P&amp;L'!$D$1-1):OFFSET(IS_Data!D2123,0,(-2018+'Summary P&amp;L'!$D$6-1)*12+'Summary P&amp;L'!$D$2-1))</f>
        <v>0</v>
      </c>
      <c r="F2123" s="91" t="str">
        <f>IFERROR(IF(VLOOKUP(IS_Data!B2123,'Summary P&amp;L'!$Q$9:$S$15,3,FALSE)="Yes",IS_Data!B2123,"No"),"No")</f>
        <v>No</v>
      </c>
    </row>
    <row r="2124" spans="1:6" x14ac:dyDescent="0.5">
      <c r="A2124">
        <f>+IS_Data!C2124</f>
        <v>0</v>
      </c>
      <c r="B2124" s="91" t="str">
        <f>IF(F2124="No","",IF('Summary P&amp;L'!$F$4="Libs Rollup","Libs Rollup",F2124))</f>
        <v/>
      </c>
      <c r="C2124">
        <f>+IS_Data!A2124</f>
        <v>0</v>
      </c>
      <c r="D2124">
        <f ca="1">SUM(OFFSET(IS_Data!D2124,0,(-2018+'Summary P&amp;L'!$D$6)*12+'Summary P&amp;L'!$D$1-1):OFFSET(IS_Data!D2124,0,(-2018+'Summary P&amp;L'!$D$6)*12+'Summary P&amp;L'!$D$2-1))</f>
        <v>0</v>
      </c>
      <c r="E2124">
        <f ca="1">SUM(OFFSET(IS_Data!D2124,0,(-2018+'Summary P&amp;L'!$D$6-1)*12+'Summary P&amp;L'!$D$1-1):OFFSET(IS_Data!D2124,0,(-2018+'Summary P&amp;L'!$D$6-1)*12+'Summary P&amp;L'!$D$2-1))</f>
        <v>0</v>
      </c>
      <c r="F2124" s="91" t="str">
        <f>IFERROR(IF(VLOOKUP(IS_Data!B2124,'Summary P&amp;L'!$Q$9:$S$15,3,FALSE)="Yes",IS_Data!B2124,"No"),"No")</f>
        <v>No</v>
      </c>
    </row>
    <row r="2125" spans="1:6" x14ac:dyDescent="0.5">
      <c r="A2125">
        <f>+IS_Data!C2125</f>
        <v>0</v>
      </c>
      <c r="B2125" s="91" t="str">
        <f>IF(F2125="No","",IF('Summary P&amp;L'!$F$4="Libs Rollup","Libs Rollup",F2125))</f>
        <v/>
      </c>
      <c r="C2125">
        <f>+IS_Data!A2125</f>
        <v>0</v>
      </c>
      <c r="D2125">
        <f ca="1">SUM(OFFSET(IS_Data!D2125,0,(-2018+'Summary P&amp;L'!$D$6)*12+'Summary P&amp;L'!$D$1-1):OFFSET(IS_Data!D2125,0,(-2018+'Summary P&amp;L'!$D$6)*12+'Summary P&amp;L'!$D$2-1))</f>
        <v>0</v>
      </c>
      <c r="E2125">
        <f ca="1">SUM(OFFSET(IS_Data!D2125,0,(-2018+'Summary P&amp;L'!$D$6-1)*12+'Summary P&amp;L'!$D$1-1):OFFSET(IS_Data!D2125,0,(-2018+'Summary P&amp;L'!$D$6-1)*12+'Summary P&amp;L'!$D$2-1))</f>
        <v>0</v>
      </c>
      <c r="F2125" s="91" t="str">
        <f>IFERROR(IF(VLOOKUP(IS_Data!B2125,'Summary P&amp;L'!$Q$9:$S$15,3,FALSE)="Yes",IS_Data!B2125,"No"),"No")</f>
        <v>No</v>
      </c>
    </row>
    <row r="2126" spans="1:6" x14ac:dyDescent="0.5">
      <c r="A2126">
        <f>+IS_Data!C2126</f>
        <v>0</v>
      </c>
      <c r="B2126" s="91" t="str">
        <f>IF(F2126="No","",IF('Summary P&amp;L'!$F$4="Libs Rollup","Libs Rollup",F2126))</f>
        <v/>
      </c>
      <c r="C2126">
        <f>+IS_Data!A2126</f>
        <v>0</v>
      </c>
      <c r="D2126">
        <f ca="1">SUM(OFFSET(IS_Data!D2126,0,(-2018+'Summary P&amp;L'!$D$6)*12+'Summary P&amp;L'!$D$1-1):OFFSET(IS_Data!D2126,0,(-2018+'Summary P&amp;L'!$D$6)*12+'Summary P&amp;L'!$D$2-1))</f>
        <v>0</v>
      </c>
      <c r="E2126">
        <f ca="1">SUM(OFFSET(IS_Data!D2126,0,(-2018+'Summary P&amp;L'!$D$6-1)*12+'Summary P&amp;L'!$D$1-1):OFFSET(IS_Data!D2126,0,(-2018+'Summary P&amp;L'!$D$6-1)*12+'Summary P&amp;L'!$D$2-1))</f>
        <v>0</v>
      </c>
      <c r="F2126" s="91" t="str">
        <f>IFERROR(IF(VLOOKUP(IS_Data!B2126,'Summary P&amp;L'!$Q$9:$S$15,3,FALSE)="Yes",IS_Data!B2126,"No"),"No")</f>
        <v>No</v>
      </c>
    </row>
    <row r="2127" spans="1:6" x14ac:dyDescent="0.5">
      <c r="A2127">
        <f>+IS_Data!C2127</f>
        <v>0</v>
      </c>
      <c r="B2127" s="91" t="str">
        <f>IF(F2127="No","",IF('Summary P&amp;L'!$F$4="Libs Rollup","Libs Rollup",F2127))</f>
        <v/>
      </c>
      <c r="C2127">
        <f>+IS_Data!A2127</f>
        <v>0</v>
      </c>
      <c r="D2127">
        <f ca="1">SUM(OFFSET(IS_Data!D2127,0,(-2018+'Summary P&amp;L'!$D$6)*12+'Summary P&amp;L'!$D$1-1):OFFSET(IS_Data!D2127,0,(-2018+'Summary P&amp;L'!$D$6)*12+'Summary P&amp;L'!$D$2-1))</f>
        <v>0</v>
      </c>
      <c r="E2127">
        <f ca="1">SUM(OFFSET(IS_Data!D2127,0,(-2018+'Summary P&amp;L'!$D$6-1)*12+'Summary P&amp;L'!$D$1-1):OFFSET(IS_Data!D2127,0,(-2018+'Summary P&amp;L'!$D$6-1)*12+'Summary P&amp;L'!$D$2-1))</f>
        <v>0</v>
      </c>
      <c r="F2127" s="91" t="str">
        <f>IFERROR(IF(VLOOKUP(IS_Data!B2127,'Summary P&amp;L'!$Q$9:$S$15,3,FALSE)="Yes",IS_Data!B2127,"No"),"No")</f>
        <v>No</v>
      </c>
    </row>
    <row r="2128" spans="1:6" x14ac:dyDescent="0.5">
      <c r="A2128">
        <f>+IS_Data!C2128</f>
        <v>0</v>
      </c>
      <c r="B2128" s="91" t="str">
        <f>IF(F2128="No","",IF('Summary P&amp;L'!$F$4="Libs Rollup","Libs Rollup",F2128))</f>
        <v/>
      </c>
      <c r="C2128">
        <f>+IS_Data!A2128</f>
        <v>0</v>
      </c>
      <c r="D2128">
        <f ca="1">SUM(OFFSET(IS_Data!D2128,0,(-2018+'Summary P&amp;L'!$D$6)*12+'Summary P&amp;L'!$D$1-1):OFFSET(IS_Data!D2128,0,(-2018+'Summary P&amp;L'!$D$6)*12+'Summary P&amp;L'!$D$2-1))</f>
        <v>0</v>
      </c>
      <c r="E2128">
        <f ca="1">SUM(OFFSET(IS_Data!D2128,0,(-2018+'Summary P&amp;L'!$D$6-1)*12+'Summary P&amp;L'!$D$1-1):OFFSET(IS_Data!D2128,0,(-2018+'Summary P&amp;L'!$D$6-1)*12+'Summary P&amp;L'!$D$2-1))</f>
        <v>0</v>
      </c>
      <c r="F2128" s="91" t="str">
        <f>IFERROR(IF(VLOOKUP(IS_Data!B2128,'Summary P&amp;L'!$Q$9:$S$15,3,FALSE)="Yes",IS_Data!B2128,"No"),"No")</f>
        <v>No</v>
      </c>
    </row>
    <row r="2129" spans="1:6" x14ac:dyDescent="0.5">
      <c r="A2129">
        <f>+IS_Data!C2129</f>
        <v>0</v>
      </c>
      <c r="B2129" s="91" t="str">
        <f>IF(F2129="No","",IF('Summary P&amp;L'!$F$4="Libs Rollup","Libs Rollup",F2129))</f>
        <v/>
      </c>
      <c r="C2129">
        <f>+IS_Data!A2129</f>
        <v>0</v>
      </c>
      <c r="D2129">
        <f ca="1">SUM(OFFSET(IS_Data!D2129,0,(-2018+'Summary P&amp;L'!$D$6)*12+'Summary P&amp;L'!$D$1-1):OFFSET(IS_Data!D2129,0,(-2018+'Summary P&amp;L'!$D$6)*12+'Summary P&amp;L'!$D$2-1))</f>
        <v>0</v>
      </c>
      <c r="E2129">
        <f ca="1">SUM(OFFSET(IS_Data!D2129,0,(-2018+'Summary P&amp;L'!$D$6-1)*12+'Summary P&amp;L'!$D$1-1):OFFSET(IS_Data!D2129,0,(-2018+'Summary P&amp;L'!$D$6-1)*12+'Summary P&amp;L'!$D$2-1))</f>
        <v>0</v>
      </c>
      <c r="F2129" s="91" t="str">
        <f>IFERROR(IF(VLOOKUP(IS_Data!B2129,'Summary P&amp;L'!$Q$9:$S$15,3,FALSE)="Yes",IS_Data!B2129,"No"),"No")</f>
        <v>No</v>
      </c>
    </row>
    <row r="2130" spans="1:6" x14ac:dyDescent="0.5">
      <c r="A2130">
        <f>+IS_Data!C2130</f>
        <v>0</v>
      </c>
      <c r="B2130" s="91" t="str">
        <f>IF(F2130="No","",IF('Summary P&amp;L'!$F$4="Libs Rollup","Libs Rollup",F2130))</f>
        <v/>
      </c>
      <c r="C2130">
        <f>+IS_Data!A2130</f>
        <v>0</v>
      </c>
      <c r="D2130">
        <f ca="1">SUM(OFFSET(IS_Data!D2130,0,(-2018+'Summary P&amp;L'!$D$6)*12+'Summary P&amp;L'!$D$1-1):OFFSET(IS_Data!D2130,0,(-2018+'Summary P&amp;L'!$D$6)*12+'Summary P&amp;L'!$D$2-1))</f>
        <v>0</v>
      </c>
      <c r="E2130">
        <f ca="1">SUM(OFFSET(IS_Data!D2130,0,(-2018+'Summary P&amp;L'!$D$6-1)*12+'Summary P&amp;L'!$D$1-1):OFFSET(IS_Data!D2130,0,(-2018+'Summary P&amp;L'!$D$6-1)*12+'Summary P&amp;L'!$D$2-1))</f>
        <v>0</v>
      </c>
      <c r="F2130" s="91" t="str">
        <f>IFERROR(IF(VLOOKUP(IS_Data!B2130,'Summary P&amp;L'!$Q$9:$S$15,3,FALSE)="Yes",IS_Data!B2130,"No"),"No")</f>
        <v>No</v>
      </c>
    </row>
    <row r="2131" spans="1:6" x14ac:dyDescent="0.5">
      <c r="A2131">
        <f>+IS_Data!C2131</f>
        <v>0</v>
      </c>
      <c r="B2131" s="91" t="str">
        <f>IF(F2131="No","",IF('Summary P&amp;L'!$F$4="Libs Rollup","Libs Rollup",F2131))</f>
        <v/>
      </c>
      <c r="C2131">
        <f>+IS_Data!A2131</f>
        <v>0</v>
      </c>
      <c r="D2131">
        <f ca="1">SUM(OFFSET(IS_Data!D2131,0,(-2018+'Summary P&amp;L'!$D$6)*12+'Summary P&amp;L'!$D$1-1):OFFSET(IS_Data!D2131,0,(-2018+'Summary P&amp;L'!$D$6)*12+'Summary P&amp;L'!$D$2-1))</f>
        <v>0</v>
      </c>
      <c r="E2131">
        <f ca="1">SUM(OFFSET(IS_Data!D2131,0,(-2018+'Summary P&amp;L'!$D$6-1)*12+'Summary P&amp;L'!$D$1-1):OFFSET(IS_Data!D2131,0,(-2018+'Summary P&amp;L'!$D$6-1)*12+'Summary P&amp;L'!$D$2-1))</f>
        <v>0</v>
      </c>
      <c r="F2131" s="91" t="str">
        <f>IFERROR(IF(VLOOKUP(IS_Data!B2131,'Summary P&amp;L'!$Q$9:$S$15,3,FALSE)="Yes",IS_Data!B2131,"No"),"No")</f>
        <v>No</v>
      </c>
    </row>
    <row r="2132" spans="1:6" x14ac:dyDescent="0.5">
      <c r="A2132">
        <f>+IS_Data!C2132</f>
        <v>0</v>
      </c>
      <c r="B2132" s="91" t="str">
        <f>IF(F2132="No","",IF('Summary P&amp;L'!$F$4="Libs Rollup","Libs Rollup",F2132))</f>
        <v/>
      </c>
      <c r="C2132">
        <f>+IS_Data!A2132</f>
        <v>0</v>
      </c>
      <c r="D2132">
        <f ca="1">SUM(OFFSET(IS_Data!D2132,0,(-2018+'Summary P&amp;L'!$D$6)*12+'Summary P&amp;L'!$D$1-1):OFFSET(IS_Data!D2132,0,(-2018+'Summary P&amp;L'!$D$6)*12+'Summary P&amp;L'!$D$2-1))</f>
        <v>0</v>
      </c>
      <c r="E2132">
        <f ca="1">SUM(OFFSET(IS_Data!D2132,0,(-2018+'Summary P&amp;L'!$D$6-1)*12+'Summary P&amp;L'!$D$1-1):OFFSET(IS_Data!D2132,0,(-2018+'Summary P&amp;L'!$D$6-1)*12+'Summary P&amp;L'!$D$2-1))</f>
        <v>0</v>
      </c>
      <c r="F2132" s="91" t="str">
        <f>IFERROR(IF(VLOOKUP(IS_Data!B2132,'Summary P&amp;L'!$Q$9:$S$15,3,FALSE)="Yes",IS_Data!B2132,"No"),"No")</f>
        <v>No</v>
      </c>
    </row>
    <row r="2133" spans="1:6" x14ac:dyDescent="0.5">
      <c r="A2133">
        <f>+IS_Data!C2133</f>
        <v>0</v>
      </c>
      <c r="B2133" s="91" t="str">
        <f>IF(F2133="No","",IF('Summary P&amp;L'!$F$4="Libs Rollup","Libs Rollup",F2133))</f>
        <v/>
      </c>
      <c r="C2133">
        <f>+IS_Data!A2133</f>
        <v>0</v>
      </c>
      <c r="D2133">
        <f ca="1">SUM(OFFSET(IS_Data!D2133,0,(-2018+'Summary P&amp;L'!$D$6)*12+'Summary P&amp;L'!$D$1-1):OFFSET(IS_Data!D2133,0,(-2018+'Summary P&amp;L'!$D$6)*12+'Summary P&amp;L'!$D$2-1))</f>
        <v>0</v>
      </c>
      <c r="E2133">
        <f ca="1">SUM(OFFSET(IS_Data!D2133,0,(-2018+'Summary P&amp;L'!$D$6-1)*12+'Summary P&amp;L'!$D$1-1):OFFSET(IS_Data!D2133,0,(-2018+'Summary P&amp;L'!$D$6-1)*12+'Summary P&amp;L'!$D$2-1))</f>
        <v>0</v>
      </c>
      <c r="F2133" s="91" t="str">
        <f>IFERROR(IF(VLOOKUP(IS_Data!B2133,'Summary P&amp;L'!$Q$9:$S$15,3,FALSE)="Yes",IS_Data!B2133,"No"),"No")</f>
        <v>No</v>
      </c>
    </row>
    <row r="2134" spans="1:6" x14ac:dyDescent="0.5">
      <c r="A2134">
        <f>+IS_Data!C2134</f>
        <v>0</v>
      </c>
      <c r="B2134" s="91" t="str">
        <f>IF(F2134="No","",IF('Summary P&amp;L'!$F$4="Libs Rollup","Libs Rollup",F2134))</f>
        <v/>
      </c>
      <c r="C2134">
        <f>+IS_Data!A2134</f>
        <v>0</v>
      </c>
      <c r="D2134">
        <f ca="1">SUM(OFFSET(IS_Data!D2134,0,(-2018+'Summary P&amp;L'!$D$6)*12+'Summary P&amp;L'!$D$1-1):OFFSET(IS_Data!D2134,0,(-2018+'Summary P&amp;L'!$D$6)*12+'Summary P&amp;L'!$D$2-1))</f>
        <v>0</v>
      </c>
      <c r="E2134">
        <f ca="1">SUM(OFFSET(IS_Data!D2134,0,(-2018+'Summary P&amp;L'!$D$6-1)*12+'Summary P&amp;L'!$D$1-1):OFFSET(IS_Data!D2134,0,(-2018+'Summary P&amp;L'!$D$6-1)*12+'Summary P&amp;L'!$D$2-1))</f>
        <v>0</v>
      </c>
      <c r="F2134" s="91" t="str">
        <f>IFERROR(IF(VLOOKUP(IS_Data!B2134,'Summary P&amp;L'!$Q$9:$S$15,3,FALSE)="Yes",IS_Data!B2134,"No"),"No")</f>
        <v>No</v>
      </c>
    </row>
    <row r="2135" spans="1:6" x14ac:dyDescent="0.5">
      <c r="A2135">
        <f>+IS_Data!C2135</f>
        <v>0</v>
      </c>
      <c r="B2135" s="91" t="str">
        <f>IF(F2135="No","",IF('Summary P&amp;L'!$F$4="Libs Rollup","Libs Rollup",F2135))</f>
        <v/>
      </c>
      <c r="C2135">
        <f>+IS_Data!A2135</f>
        <v>0</v>
      </c>
      <c r="D2135">
        <f ca="1">SUM(OFFSET(IS_Data!D2135,0,(-2018+'Summary P&amp;L'!$D$6)*12+'Summary P&amp;L'!$D$1-1):OFFSET(IS_Data!D2135,0,(-2018+'Summary P&amp;L'!$D$6)*12+'Summary P&amp;L'!$D$2-1))</f>
        <v>0</v>
      </c>
      <c r="E2135">
        <f ca="1">SUM(OFFSET(IS_Data!D2135,0,(-2018+'Summary P&amp;L'!$D$6-1)*12+'Summary P&amp;L'!$D$1-1):OFFSET(IS_Data!D2135,0,(-2018+'Summary P&amp;L'!$D$6-1)*12+'Summary P&amp;L'!$D$2-1))</f>
        <v>0</v>
      </c>
      <c r="F2135" s="91" t="str">
        <f>IFERROR(IF(VLOOKUP(IS_Data!B2135,'Summary P&amp;L'!$Q$9:$S$15,3,FALSE)="Yes",IS_Data!B2135,"No"),"No")</f>
        <v>No</v>
      </c>
    </row>
    <row r="2136" spans="1:6" x14ac:dyDescent="0.5">
      <c r="A2136">
        <f>+IS_Data!C2136</f>
        <v>0</v>
      </c>
      <c r="B2136" s="91" t="str">
        <f>IF(F2136="No","",IF('Summary P&amp;L'!$F$4="Libs Rollup","Libs Rollup",F2136))</f>
        <v/>
      </c>
      <c r="C2136">
        <f>+IS_Data!A2136</f>
        <v>0</v>
      </c>
      <c r="D2136">
        <f ca="1">SUM(OFFSET(IS_Data!D2136,0,(-2018+'Summary P&amp;L'!$D$6)*12+'Summary P&amp;L'!$D$1-1):OFFSET(IS_Data!D2136,0,(-2018+'Summary P&amp;L'!$D$6)*12+'Summary P&amp;L'!$D$2-1))</f>
        <v>0</v>
      </c>
      <c r="E2136">
        <f ca="1">SUM(OFFSET(IS_Data!D2136,0,(-2018+'Summary P&amp;L'!$D$6-1)*12+'Summary P&amp;L'!$D$1-1):OFFSET(IS_Data!D2136,0,(-2018+'Summary P&amp;L'!$D$6-1)*12+'Summary P&amp;L'!$D$2-1))</f>
        <v>0</v>
      </c>
      <c r="F2136" s="91" t="str">
        <f>IFERROR(IF(VLOOKUP(IS_Data!B2136,'Summary P&amp;L'!$Q$9:$S$15,3,FALSE)="Yes",IS_Data!B2136,"No"),"No")</f>
        <v>No</v>
      </c>
    </row>
    <row r="2137" spans="1:6" x14ac:dyDescent="0.5">
      <c r="A2137">
        <f>+IS_Data!C2137</f>
        <v>0</v>
      </c>
      <c r="B2137" s="91" t="str">
        <f>IF(F2137="No","",IF('Summary P&amp;L'!$F$4="Libs Rollup","Libs Rollup",F2137))</f>
        <v/>
      </c>
      <c r="C2137">
        <f>+IS_Data!A2137</f>
        <v>0</v>
      </c>
      <c r="D2137">
        <f ca="1">SUM(OFFSET(IS_Data!D2137,0,(-2018+'Summary P&amp;L'!$D$6)*12+'Summary P&amp;L'!$D$1-1):OFFSET(IS_Data!D2137,0,(-2018+'Summary P&amp;L'!$D$6)*12+'Summary P&amp;L'!$D$2-1))</f>
        <v>0</v>
      </c>
      <c r="E2137">
        <f ca="1">SUM(OFFSET(IS_Data!D2137,0,(-2018+'Summary P&amp;L'!$D$6-1)*12+'Summary P&amp;L'!$D$1-1):OFFSET(IS_Data!D2137,0,(-2018+'Summary P&amp;L'!$D$6-1)*12+'Summary P&amp;L'!$D$2-1))</f>
        <v>0</v>
      </c>
      <c r="F2137" s="91" t="str">
        <f>IFERROR(IF(VLOOKUP(IS_Data!B2137,'Summary P&amp;L'!$Q$9:$S$15,3,FALSE)="Yes",IS_Data!B2137,"No"),"No")</f>
        <v>No</v>
      </c>
    </row>
    <row r="2138" spans="1:6" x14ac:dyDescent="0.5">
      <c r="A2138">
        <f>+IS_Data!C2138</f>
        <v>0</v>
      </c>
      <c r="B2138" s="91" t="str">
        <f>IF(F2138="No","",IF('Summary P&amp;L'!$F$4="Libs Rollup","Libs Rollup",F2138))</f>
        <v/>
      </c>
      <c r="C2138">
        <f>+IS_Data!A2138</f>
        <v>0</v>
      </c>
      <c r="D2138">
        <f ca="1">SUM(OFFSET(IS_Data!D2138,0,(-2018+'Summary P&amp;L'!$D$6)*12+'Summary P&amp;L'!$D$1-1):OFFSET(IS_Data!D2138,0,(-2018+'Summary P&amp;L'!$D$6)*12+'Summary P&amp;L'!$D$2-1))</f>
        <v>0</v>
      </c>
      <c r="E2138">
        <f ca="1">SUM(OFFSET(IS_Data!D2138,0,(-2018+'Summary P&amp;L'!$D$6-1)*12+'Summary P&amp;L'!$D$1-1):OFFSET(IS_Data!D2138,0,(-2018+'Summary P&amp;L'!$D$6-1)*12+'Summary P&amp;L'!$D$2-1))</f>
        <v>0</v>
      </c>
      <c r="F2138" s="91" t="str">
        <f>IFERROR(IF(VLOOKUP(IS_Data!B2138,'Summary P&amp;L'!$Q$9:$S$15,3,FALSE)="Yes",IS_Data!B2138,"No"),"No")</f>
        <v>No</v>
      </c>
    </row>
    <row r="2139" spans="1:6" x14ac:dyDescent="0.5">
      <c r="A2139">
        <f>+IS_Data!C2139</f>
        <v>0</v>
      </c>
      <c r="B2139" s="91" t="str">
        <f>IF(F2139="No","",IF('Summary P&amp;L'!$F$4="Libs Rollup","Libs Rollup",F2139))</f>
        <v/>
      </c>
      <c r="C2139">
        <f>+IS_Data!A2139</f>
        <v>0</v>
      </c>
      <c r="D2139">
        <f ca="1">SUM(OFFSET(IS_Data!D2139,0,(-2018+'Summary P&amp;L'!$D$6)*12+'Summary P&amp;L'!$D$1-1):OFFSET(IS_Data!D2139,0,(-2018+'Summary P&amp;L'!$D$6)*12+'Summary P&amp;L'!$D$2-1))</f>
        <v>0</v>
      </c>
      <c r="E2139">
        <f ca="1">SUM(OFFSET(IS_Data!D2139,0,(-2018+'Summary P&amp;L'!$D$6-1)*12+'Summary P&amp;L'!$D$1-1):OFFSET(IS_Data!D2139,0,(-2018+'Summary P&amp;L'!$D$6-1)*12+'Summary P&amp;L'!$D$2-1))</f>
        <v>0</v>
      </c>
      <c r="F2139" s="91" t="str">
        <f>IFERROR(IF(VLOOKUP(IS_Data!B2139,'Summary P&amp;L'!$Q$9:$S$15,3,FALSE)="Yes",IS_Data!B2139,"No"),"No")</f>
        <v>No</v>
      </c>
    </row>
    <row r="2140" spans="1:6" x14ac:dyDescent="0.5">
      <c r="A2140">
        <f>+IS_Data!C2140</f>
        <v>0</v>
      </c>
      <c r="B2140" s="91" t="str">
        <f>IF(F2140="No","",IF('Summary P&amp;L'!$F$4="Libs Rollup","Libs Rollup",F2140))</f>
        <v/>
      </c>
      <c r="C2140">
        <f>+IS_Data!A2140</f>
        <v>0</v>
      </c>
      <c r="D2140">
        <f ca="1">SUM(OFFSET(IS_Data!D2140,0,(-2018+'Summary P&amp;L'!$D$6)*12+'Summary P&amp;L'!$D$1-1):OFFSET(IS_Data!D2140,0,(-2018+'Summary P&amp;L'!$D$6)*12+'Summary P&amp;L'!$D$2-1))</f>
        <v>0</v>
      </c>
      <c r="E2140">
        <f ca="1">SUM(OFFSET(IS_Data!D2140,0,(-2018+'Summary P&amp;L'!$D$6-1)*12+'Summary P&amp;L'!$D$1-1):OFFSET(IS_Data!D2140,0,(-2018+'Summary P&amp;L'!$D$6-1)*12+'Summary P&amp;L'!$D$2-1))</f>
        <v>0</v>
      </c>
      <c r="F2140" s="91" t="str">
        <f>IFERROR(IF(VLOOKUP(IS_Data!B2140,'Summary P&amp;L'!$Q$9:$S$15,3,FALSE)="Yes",IS_Data!B2140,"No"),"No")</f>
        <v>No</v>
      </c>
    </row>
    <row r="2141" spans="1:6" x14ac:dyDescent="0.5">
      <c r="A2141">
        <f>+IS_Data!C2141</f>
        <v>0</v>
      </c>
      <c r="B2141" s="91" t="str">
        <f>IF(F2141="No","",IF('Summary P&amp;L'!$F$4="Libs Rollup","Libs Rollup",F2141))</f>
        <v/>
      </c>
      <c r="C2141">
        <f>+IS_Data!A2141</f>
        <v>0</v>
      </c>
      <c r="D2141">
        <f ca="1">SUM(OFFSET(IS_Data!D2141,0,(-2018+'Summary P&amp;L'!$D$6)*12+'Summary P&amp;L'!$D$1-1):OFFSET(IS_Data!D2141,0,(-2018+'Summary P&amp;L'!$D$6)*12+'Summary P&amp;L'!$D$2-1))</f>
        <v>0</v>
      </c>
      <c r="E2141">
        <f ca="1">SUM(OFFSET(IS_Data!D2141,0,(-2018+'Summary P&amp;L'!$D$6-1)*12+'Summary P&amp;L'!$D$1-1):OFFSET(IS_Data!D2141,0,(-2018+'Summary P&amp;L'!$D$6-1)*12+'Summary P&amp;L'!$D$2-1))</f>
        <v>0</v>
      </c>
      <c r="F2141" s="91" t="str">
        <f>IFERROR(IF(VLOOKUP(IS_Data!B2141,'Summary P&amp;L'!$Q$9:$S$15,3,FALSE)="Yes",IS_Data!B2141,"No"),"No")</f>
        <v>No</v>
      </c>
    </row>
    <row r="2142" spans="1:6" x14ac:dyDescent="0.5">
      <c r="A2142">
        <f>+IS_Data!C2142</f>
        <v>0</v>
      </c>
      <c r="B2142" s="91" t="str">
        <f>IF(F2142="No","",IF('Summary P&amp;L'!$F$4="Libs Rollup","Libs Rollup",F2142))</f>
        <v/>
      </c>
      <c r="C2142">
        <f>+IS_Data!A2142</f>
        <v>0</v>
      </c>
      <c r="D2142">
        <f ca="1">SUM(OFFSET(IS_Data!D2142,0,(-2018+'Summary P&amp;L'!$D$6)*12+'Summary P&amp;L'!$D$1-1):OFFSET(IS_Data!D2142,0,(-2018+'Summary P&amp;L'!$D$6)*12+'Summary P&amp;L'!$D$2-1))</f>
        <v>0</v>
      </c>
      <c r="E2142">
        <f ca="1">SUM(OFFSET(IS_Data!D2142,0,(-2018+'Summary P&amp;L'!$D$6-1)*12+'Summary P&amp;L'!$D$1-1):OFFSET(IS_Data!D2142,0,(-2018+'Summary P&amp;L'!$D$6-1)*12+'Summary P&amp;L'!$D$2-1))</f>
        <v>0</v>
      </c>
      <c r="F2142" s="91" t="str">
        <f>IFERROR(IF(VLOOKUP(IS_Data!B2142,'Summary P&amp;L'!$Q$9:$S$15,3,FALSE)="Yes",IS_Data!B2142,"No"),"No")</f>
        <v>No</v>
      </c>
    </row>
    <row r="2143" spans="1:6" x14ac:dyDescent="0.5">
      <c r="A2143">
        <f>+IS_Data!C2143</f>
        <v>0</v>
      </c>
      <c r="B2143" s="91" t="str">
        <f>IF(F2143="No","",IF('Summary P&amp;L'!$F$4="Libs Rollup","Libs Rollup",F2143))</f>
        <v/>
      </c>
      <c r="C2143">
        <f>+IS_Data!A2143</f>
        <v>0</v>
      </c>
      <c r="D2143">
        <f ca="1">SUM(OFFSET(IS_Data!D2143,0,(-2018+'Summary P&amp;L'!$D$6)*12+'Summary P&amp;L'!$D$1-1):OFFSET(IS_Data!D2143,0,(-2018+'Summary P&amp;L'!$D$6)*12+'Summary P&amp;L'!$D$2-1))</f>
        <v>0</v>
      </c>
      <c r="E2143">
        <f ca="1">SUM(OFFSET(IS_Data!D2143,0,(-2018+'Summary P&amp;L'!$D$6-1)*12+'Summary P&amp;L'!$D$1-1):OFFSET(IS_Data!D2143,0,(-2018+'Summary P&amp;L'!$D$6-1)*12+'Summary P&amp;L'!$D$2-1))</f>
        <v>0</v>
      </c>
      <c r="F2143" s="91" t="str">
        <f>IFERROR(IF(VLOOKUP(IS_Data!B2143,'Summary P&amp;L'!$Q$9:$S$15,3,FALSE)="Yes",IS_Data!B2143,"No"),"No")</f>
        <v>No</v>
      </c>
    </row>
    <row r="2144" spans="1:6" x14ac:dyDescent="0.5">
      <c r="A2144">
        <f>+IS_Data!C2144</f>
        <v>0</v>
      </c>
      <c r="B2144" s="91" t="str">
        <f>IF(F2144="No","",IF('Summary P&amp;L'!$F$4="Libs Rollup","Libs Rollup",F2144))</f>
        <v/>
      </c>
      <c r="C2144">
        <f>+IS_Data!A2144</f>
        <v>0</v>
      </c>
      <c r="D2144">
        <f ca="1">SUM(OFFSET(IS_Data!D2144,0,(-2018+'Summary P&amp;L'!$D$6)*12+'Summary P&amp;L'!$D$1-1):OFFSET(IS_Data!D2144,0,(-2018+'Summary P&amp;L'!$D$6)*12+'Summary P&amp;L'!$D$2-1))</f>
        <v>0</v>
      </c>
      <c r="E2144">
        <f ca="1">SUM(OFFSET(IS_Data!D2144,0,(-2018+'Summary P&amp;L'!$D$6-1)*12+'Summary P&amp;L'!$D$1-1):OFFSET(IS_Data!D2144,0,(-2018+'Summary P&amp;L'!$D$6-1)*12+'Summary P&amp;L'!$D$2-1))</f>
        <v>0</v>
      </c>
      <c r="F2144" s="91" t="str">
        <f>IFERROR(IF(VLOOKUP(IS_Data!B2144,'Summary P&amp;L'!$Q$9:$S$15,3,FALSE)="Yes",IS_Data!B2144,"No"),"No")</f>
        <v>No</v>
      </c>
    </row>
    <row r="2145" spans="1:6" x14ac:dyDescent="0.5">
      <c r="A2145">
        <f>+IS_Data!C2145</f>
        <v>0</v>
      </c>
      <c r="B2145" s="91" t="str">
        <f>IF(F2145="No","",IF('Summary P&amp;L'!$F$4="Libs Rollup","Libs Rollup",F2145))</f>
        <v/>
      </c>
      <c r="C2145">
        <f>+IS_Data!A2145</f>
        <v>0</v>
      </c>
      <c r="D2145">
        <f ca="1">SUM(OFFSET(IS_Data!D2145,0,(-2018+'Summary P&amp;L'!$D$6)*12+'Summary P&amp;L'!$D$1-1):OFFSET(IS_Data!D2145,0,(-2018+'Summary P&amp;L'!$D$6)*12+'Summary P&amp;L'!$D$2-1))</f>
        <v>0</v>
      </c>
      <c r="E2145">
        <f ca="1">SUM(OFFSET(IS_Data!D2145,0,(-2018+'Summary P&amp;L'!$D$6-1)*12+'Summary P&amp;L'!$D$1-1):OFFSET(IS_Data!D2145,0,(-2018+'Summary P&amp;L'!$D$6-1)*12+'Summary P&amp;L'!$D$2-1))</f>
        <v>0</v>
      </c>
      <c r="F2145" s="91" t="str">
        <f>IFERROR(IF(VLOOKUP(IS_Data!B2145,'Summary P&amp;L'!$Q$9:$S$15,3,FALSE)="Yes",IS_Data!B2145,"No"),"No")</f>
        <v>No</v>
      </c>
    </row>
    <row r="2146" spans="1:6" x14ac:dyDescent="0.5">
      <c r="A2146">
        <f>+IS_Data!C2146</f>
        <v>0</v>
      </c>
      <c r="B2146" s="91" t="str">
        <f>IF(F2146="No","",IF('Summary P&amp;L'!$F$4="Libs Rollup","Libs Rollup",F2146))</f>
        <v/>
      </c>
      <c r="C2146">
        <f>+IS_Data!A2146</f>
        <v>0</v>
      </c>
      <c r="D2146">
        <f ca="1">SUM(OFFSET(IS_Data!D2146,0,(-2018+'Summary P&amp;L'!$D$6)*12+'Summary P&amp;L'!$D$1-1):OFFSET(IS_Data!D2146,0,(-2018+'Summary P&amp;L'!$D$6)*12+'Summary P&amp;L'!$D$2-1))</f>
        <v>0</v>
      </c>
      <c r="E2146">
        <f ca="1">SUM(OFFSET(IS_Data!D2146,0,(-2018+'Summary P&amp;L'!$D$6-1)*12+'Summary P&amp;L'!$D$1-1):OFFSET(IS_Data!D2146,0,(-2018+'Summary P&amp;L'!$D$6-1)*12+'Summary P&amp;L'!$D$2-1))</f>
        <v>0</v>
      </c>
      <c r="F2146" s="91" t="str">
        <f>IFERROR(IF(VLOOKUP(IS_Data!B2146,'Summary P&amp;L'!$Q$9:$S$15,3,FALSE)="Yes",IS_Data!B2146,"No"),"No")</f>
        <v>No</v>
      </c>
    </row>
    <row r="2147" spans="1:6" x14ac:dyDescent="0.5">
      <c r="A2147">
        <f>+IS_Data!C2147</f>
        <v>0</v>
      </c>
      <c r="B2147" s="91" t="str">
        <f>IF(F2147="No","",IF('Summary P&amp;L'!$F$4="Libs Rollup","Libs Rollup",F2147))</f>
        <v/>
      </c>
      <c r="C2147">
        <f>+IS_Data!A2147</f>
        <v>0</v>
      </c>
      <c r="D2147">
        <f ca="1">SUM(OFFSET(IS_Data!D2147,0,(-2018+'Summary P&amp;L'!$D$6)*12+'Summary P&amp;L'!$D$1-1):OFFSET(IS_Data!D2147,0,(-2018+'Summary P&amp;L'!$D$6)*12+'Summary P&amp;L'!$D$2-1))</f>
        <v>0</v>
      </c>
      <c r="E2147">
        <f ca="1">SUM(OFFSET(IS_Data!D2147,0,(-2018+'Summary P&amp;L'!$D$6-1)*12+'Summary P&amp;L'!$D$1-1):OFFSET(IS_Data!D2147,0,(-2018+'Summary P&amp;L'!$D$6-1)*12+'Summary P&amp;L'!$D$2-1))</f>
        <v>0</v>
      </c>
      <c r="F2147" s="91" t="str">
        <f>IFERROR(IF(VLOOKUP(IS_Data!B2147,'Summary P&amp;L'!$Q$9:$S$15,3,FALSE)="Yes",IS_Data!B2147,"No"),"No")</f>
        <v>No</v>
      </c>
    </row>
    <row r="2148" spans="1:6" x14ac:dyDescent="0.5">
      <c r="A2148">
        <f>+IS_Data!C2148</f>
        <v>0</v>
      </c>
      <c r="B2148" s="91" t="str">
        <f>IF(F2148="No","",IF('Summary P&amp;L'!$F$4="Libs Rollup","Libs Rollup",F2148))</f>
        <v/>
      </c>
      <c r="C2148">
        <f>+IS_Data!A2148</f>
        <v>0</v>
      </c>
      <c r="D2148">
        <f ca="1">SUM(OFFSET(IS_Data!D2148,0,(-2018+'Summary P&amp;L'!$D$6)*12+'Summary P&amp;L'!$D$1-1):OFFSET(IS_Data!D2148,0,(-2018+'Summary P&amp;L'!$D$6)*12+'Summary P&amp;L'!$D$2-1))</f>
        <v>0</v>
      </c>
      <c r="E2148">
        <f ca="1">SUM(OFFSET(IS_Data!D2148,0,(-2018+'Summary P&amp;L'!$D$6-1)*12+'Summary P&amp;L'!$D$1-1):OFFSET(IS_Data!D2148,0,(-2018+'Summary P&amp;L'!$D$6-1)*12+'Summary P&amp;L'!$D$2-1))</f>
        <v>0</v>
      </c>
      <c r="F2148" s="91" t="str">
        <f>IFERROR(IF(VLOOKUP(IS_Data!B2148,'Summary P&amp;L'!$Q$9:$S$15,3,FALSE)="Yes",IS_Data!B2148,"No"),"No")</f>
        <v>No</v>
      </c>
    </row>
    <row r="2149" spans="1:6" x14ac:dyDescent="0.5">
      <c r="A2149">
        <f>+IS_Data!C2149</f>
        <v>0</v>
      </c>
      <c r="B2149" s="91" t="str">
        <f>IF(F2149="No","",IF('Summary P&amp;L'!$F$4="Libs Rollup","Libs Rollup",F2149))</f>
        <v/>
      </c>
      <c r="C2149">
        <f>+IS_Data!A2149</f>
        <v>0</v>
      </c>
      <c r="D2149">
        <f ca="1">SUM(OFFSET(IS_Data!D2149,0,(-2018+'Summary P&amp;L'!$D$6)*12+'Summary P&amp;L'!$D$1-1):OFFSET(IS_Data!D2149,0,(-2018+'Summary P&amp;L'!$D$6)*12+'Summary P&amp;L'!$D$2-1))</f>
        <v>0</v>
      </c>
      <c r="E2149">
        <f ca="1">SUM(OFFSET(IS_Data!D2149,0,(-2018+'Summary P&amp;L'!$D$6-1)*12+'Summary P&amp;L'!$D$1-1):OFFSET(IS_Data!D2149,0,(-2018+'Summary P&amp;L'!$D$6-1)*12+'Summary P&amp;L'!$D$2-1))</f>
        <v>0</v>
      </c>
      <c r="F2149" s="91" t="str">
        <f>IFERROR(IF(VLOOKUP(IS_Data!B2149,'Summary P&amp;L'!$Q$9:$S$15,3,FALSE)="Yes",IS_Data!B2149,"No"),"No")</f>
        <v>No</v>
      </c>
    </row>
    <row r="2150" spans="1:6" x14ac:dyDescent="0.5">
      <c r="A2150">
        <f>+IS_Data!C2150</f>
        <v>0</v>
      </c>
      <c r="B2150" s="91" t="str">
        <f>IF(F2150="No","",IF('Summary P&amp;L'!$F$4="Libs Rollup","Libs Rollup",F2150))</f>
        <v/>
      </c>
      <c r="C2150">
        <f>+IS_Data!A2150</f>
        <v>0</v>
      </c>
      <c r="D2150">
        <f ca="1">SUM(OFFSET(IS_Data!D2150,0,(-2018+'Summary P&amp;L'!$D$6)*12+'Summary P&amp;L'!$D$1-1):OFFSET(IS_Data!D2150,0,(-2018+'Summary P&amp;L'!$D$6)*12+'Summary P&amp;L'!$D$2-1))</f>
        <v>0</v>
      </c>
      <c r="E2150">
        <f ca="1">SUM(OFFSET(IS_Data!D2150,0,(-2018+'Summary P&amp;L'!$D$6-1)*12+'Summary P&amp;L'!$D$1-1):OFFSET(IS_Data!D2150,0,(-2018+'Summary P&amp;L'!$D$6-1)*12+'Summary P&amp;L'!$D$2-1))</f>
        <v>0</v>
      </c>
      <c r="F2150" s="91" t="str">
        <f>IFERROR(IF(VLOOKUP(IS_Data!B2150,'Summary P&amp;L'!$Q$9:$S$15,3,FALSE)="Yes",IS_Data!B2150,"No"),"No")</f>
        <v>No</v>
      </c>
    </row>
    <row r="2151" spans="1:6" x14ac:dyDescent="0.5">
      <c r="A2151">
        <f>+IS_Data!C2151</f>
        <v>0</v>
      </c>
      <c r="B2151" s="91" t="str">
        <f>IF(F2151="No","",IF('Summary P&amp;L'!$F$4="Libs Rollup","Libs Rollup",F2151))</f>
        <v/>
      </c>
      <c r="C2151">
        <f>+IS_Data!A2151</f>
        <v>0</v>
      </c>
      <c r="D2151">
        <f ca="1">SUM(OFFSET(IS_Data!D2151,0,(-2018+'Summary P&amp;L'!$D$6)*12+'Summary P&amp;L'!$D$1-1):OFFSET(IS_Data!D2151,0,(-2018+'Summary P&amp;L'!$D$6)*12+'Summary P&amp;L'!$D$2-1))</f>
        <v>0</v>
      </c>
      <c r="E2151">
        <f ca="1">SUM(OFFSET(IS_Data!D2151,0,(-2018+'Summary P&amp;L'!$D$6-1)*12+'Summary P&amp;L'!$D$1-1):OFFSET(IS_Data!D2151,0,(-2018+'Summary P&amp;L'!$D$6-1)*12+'Summary P&amp;L'!$D$2-1))</f>
        <v>0</v>
      </c>
      <c r="F2151" s="91" t="str">
        <f>IFERROR(IF(VLOOKUP(IS_Data!B2151,'Summary P&amp;L'!$Q$9:$S$15,3,FALSE)="Yes",IS_Data!B2151,"No"),"No")</f>
        <v>No</v>
      </c>
    </row>
    <row r="2152" spans="1:6" x14ac:dyDescent="0.5">
      <c r="A2152">
        <f>+IS_Data!C2152</f>
        <v>0</v>
      </c>
      <c r="B2152" s="91" t="str">
        <f>IF(F2152="No","",IF('Summary P&amp;L'!$F$4="Libs Rollup","Libs Rollup",F2152))</f>
        <v/>
      </c>
      <c r="C2152">
        <f>+IS_Data!A2152</f>
        <v>0</v>
      </c>
      <c r="D2152">
        <f ca="1">SUM(OFFSET(IS_Data!D2152,0,(-2018+'Summary P&amp;L'!$D$6)*12+'Summary P&amp;L'!$D$1-1):OFFSET(IS_Data!D2152,0,(-2018+'Summary P&amp;L'!$D$6)*12+'Summary P&amp;L'!$D$2-1))</f>
        <v>0</v>
      </c>
      <c r="E2152">
        <f ca="1">SUM(OFFSET(IS_Data!D2152,0,(-2018+'Summary P&amp;L'!$D$6-1)*12+'Summary P&amp;L'!$D$1-1):OFFSET(IS_Data!D2152,0,(-2018+'Summary P&amp;L'!$D$6-1)*12+'Summary P&amp;L'!$D$2-1))</f>
        <v>0</v>
      </c>
      <c r="F2152" s="91" t="str">
        <f>IFERROR(IF(VLOOKUP(IS_Data!B2152,'Summary P&amp;L'!$Q$9:$S$15,3,FALSE)="Yes",IS_Data!B2152,"No"),"No")</f>
        <v>No</v>
      </c>
    </row>
    <row r="2153" spans="1:6" x14ac:dyDescent="0.5">
      <c r="A2153">
        <f>+IS_Data!C2153</f>
        <v>0</v>
      </c>
      <c r="B2153" s="91" t="str">
        <f>IF(F2153="No","",IF('Summary P&amp;L'!$F$4="Libs Rollup","Libs Rollup",F2153))</f>
        <v/>
      </c>
      <c r="C2153">
        <f>+IS_Data!A2153</f>
        <v>0</v>
      </c>
      <c r="D2153">
        <f ca="1">SUM(OFFSET(IS_Data!D2153,0,(-2018+'Summary P&amp;L'!$D$6)*12+'Summary P&amp;L'!$D$1-1):OFFSET(IS_Data!D2153,0,(-2018+'Summary P&amp;L'!$D$6)*12+'Summary P&amp;L'!$D$2-1))</f>
        <v>0</v>
      </c>
      <c r="E2153">
        <f ca="1">SUM(OFFSET(IS_Data!D2153,0,(-2018+'Summary P&amp;L'!$D$6-1)*12+'Summary P&amp;L'!$D$1-1):OFFSET(IS_Data!D2153,0,(-2018+'Summary P&amp;L'!$D$6-1)*12+'Summary P&amp;L'!$D$2-1))</f>
        <v>0</v>
      </c>
      <c r="F2153" s="91" t="str">
        <f>IFERROR(IF(VLOOKUP(IS_Data!B2153,'Summary P&amp;L'!$Q$9:$S$15,3,FALSE)="Yes",IS_Data!B2153,"No"),"No")</f>
        <v>No</v>
      </c>
    </row>
    <row r="2154" spans="1:6" x14ac:dyDescent="0.5">
      <c r="A2154">
        <f>+IS_Data!C2154</f>
        <v>0</v>
      </c>
      <c r="B2154" s="91" t="str">
        <f>IF(F2154="No","",IF('Summary P&amp;L'!$F$4="Libs Rollup","Libs Rollup",F2154))</f>
        <v/>
      </c>
      <c r="C2154">
        <f>+IS_Data!A2154</f>
        <v>0</v>
      </c>
      <c r="D2154">
        <f ca="1">SUM(OFFSET(IS_Data!D2154,0,(-2018+'Summary P&amp;L'!$D$6)*12+'Summary P&amp;L'!$D$1-1):OFFSET(IS_Data!D2154,0,(-2018+'Summary P&amp;L'!$D$6)*12+'Summary P&amp;L'!$D$2-1))</f>
        <v>0</v>
      </c>
      <c r="E2154">
        <f ca="1">SUM(OFFSET(IS_Data!D2154,0,(-2018+'Summary P&amp;L'!$D$6-1)*12+'Summary P&amp;L'!$D$1-1):OFFSET(IS_Data!D2154,0,(-2018+'Summary P&amp;L'!$D$6-1)*12+'Summary P&amp;L'!$D$2-1))</f>
        <v>0</v>
      </c>
      <c r="F2154" s="91" t="str">
        <f>IFERROR(IF(VLOOKUP(IS_Data!B2154,'Summary P&amp;L'!$Q$9:$S$15,3,FALSE)="Yes",IS_Data!B2154,"No"),"No")</f>
        <v>No</v>
      </c>
    </row>
    <row r="2155" spans="1:6" x14ac:dyDescent="0.5">
      <c r="A2155">
        <f>+IS_Data!C2155</f>
        <v>0</v>
      </c>
      <c r="B2155" s="91" t="str">
        <f>IF(F2155="No","",IF('Summary P&amp;L'!$F$4="Libs Rollup","Libs Rollup",F2155))</f>
        <v/>
      </c>
      <c r="C2155">
        <f>+IS_Data!A2155</f>
        <v>0</v>
      </c>
      <c r="D2155">
        <f ca="1">SUM(OFFSET(IS_Data!D2155,0,(-2018+'Summary P&amp;L'!$D$6)*12+'Summary P&amp;L'!$D$1-1):OFFSET(IS_Data!D2155,0,(-2018+'Summary P&amp;L'!$D$6)*12+'Summary P&amp;L'!$D$2-1))</f>
        <v>0</v>
      </c>
      <c r="E2155">
        <f ca="1">SUM(OFFSET(IS_Data!D2155,0,(-2018+'Summary P&amp;L'!$D$6-1)*12+'Summary P&amp;L'!$D$1-1):OFFSET(IS_Data!D2155,0,(-2018+'Summary P&amp;L'!$D$6-1)*12+'Summary P&amp;L'!$D$2-1))</f>
        <v>0</v>
      </c>
      <c r="F2155" s="91" t="str">
        <f>IFERROR(IF(VLOOKUP(IS_Data!B2155,'Summary P&amp;L'!$Q$9:$S$15,3,FALSE)="Yes",IS_Data!B2155,"No"),"No")</f>
        <v>No</v>
      </c>
    </row>
    <row r="2156" spans="1:6" x14ac:dyDescent="0.5">
      <c r="A2156">
        <f>+IS_Data!C2156</f>
        <v>0</v>
      </c>
      <c r="B2156" s="91" t="str">
        <f>IF(F2156="No","",IF('Summary P&amp;L'!$F$4="Libs Rollup","Libs Rollup",F2156))</f>
        <v/>
      </c>
      <c r="C2156">
        <f>+IS_Data!A2156</f>
        <v>0</v>
      </c>
      <c r="D2156">
        <f ca="1">SUM(OFFSET(IS_Data!D2156,0,(-2018+'Summary P&amp;L'!$D$6)*12+'Summary P&amp;L'!$D$1-1):OFFSET(IS_Data!D2156,0,(-2018+'Summary P&amp;L'!$D$6)*12+'Summary P&amp;L'!$D$2-1))</f>
        <v>0</v>
      </c>
      <c r="E2156">
        <f ca="1">SUM(OFFSET(IS_Data!D2156,0,(-2018+'Summary P&amp;L'!$D$6-1)*12+'Summary P&amp;L'!$D$1-1):OFFSET(IS_Data!D2156,0,(-2018+'Summary P&amp;L'!$D$6-1)*12+'Summary P&amp;L'!$D$2-1))</f>
        <v>0</v>
      </c>
      <c r="F2156" s="91" t="str">
        <f>IFERROR(IF(VLOOKUP(IS_Data!B2156,'Summary P&amp;L'!$Q$9:$S$15,3,FALSE)="Yes",IS_Data!B2156,"No"),"No")</f>
        <v>No</v>
      </c>
    </row>
    <row r="2157" spans="1:6" x14ac:dyDescent="0.5">
      <c r="A2157">
        <f>+IS_Data!C2157</f>
        <v>0</v>
      </c>
      <c r="B2157" s="91" t="str">
        <f>IF(F2157="No","",IF('Summary P&amp;L'!$F$4="Libs Rollup","Libs Rollup",F2157))</f>
        <v/>
      </c>
      <c r="C2157">
        <f>+IS_Data!A2157</f>
        <v>0</v>
      </c>
      <c r="D2157">
        <f ca="1">SUM(OFFSET(IS_Data!D2157,0,(-2018+'Summary P&amp;L'!$D$6)*12+'Summary P&amp;L'!$D$1-1):OFFSET(IS_Data!D2157,0,(-2018+'Summary P&amp;L'!$D$6)*12+'Summary P&amp;L'!$D$2-1))</f>
        <v>0</v>
      </c>
      <c r="E2157">
        <f ca="1">SUM(OFFSET(IS_Data!D2157,0,(-2018+'Summary P&amp;L'!$D$6-1)*12+'Summary P&amp;L'!$D$1-1):OFFSET(IS_Data!D2157,0,(-2018+'Summary P&amp;L'!$D$6-1)*12+'Summary P&amp;L'!$D$2-1))</f>
        <v>0</v>
      </c>
      <c r="F2157" s="91" t="str">
        <f>IFERROR(IF(VLOOKUP(IS_Data!B2157,'Summary P&amp;L'!$Q$9:$S$15,3,FALSE)="Yes",IS_Data!B2157,"No"),"No")</f>
        <v>No</v>
      </c>
    </row>
    <row r="2158" spans="1:6" x14ac:dyDescent="0.5">
      <c r="A2158">
        <f>+IS_Data!C2158</f>
        <v>0</v>
      </c>
      <c r="B2158" s="91" t="str">
        <f>IF(F2158="No","",IF('Summary P&amp;L'!$F$4="Libs Rollup","Libs Rollup",F2158))</f>
        <v/>
      </c>
      <c r="C2158">
        <f>+IS_Data!A2158</f>
        <v>0</v>
      </c>
      <c r="D2158">
        <f ca="1">SUM(OFFSET(IS_Data!D2158,0,(-2018+'Summary P&amp;L'!$D$6)*12+'Summary P&amp;L'!$D$1-1):OFFSET(IS_Data!D2158,0,(-2018+'Summary P&amp;L'!$D$6)*12+'Summary P&amp;L'!$D$2-1))</f>
        <v>0</v>
      </c>
      <c r="E2158">
        <f ca="1">SUM(OFFSET(IS_Data!D2158,0,(-2018+'Summary P&amp;L'!$D$6-1)*12+'Summary P&amp;L'!$D$1-1):OFFSET(IS_Data!D2158,0,(-2018+'Summary P&amp;L'!$D$6-1)*12+'Summary P&amp;L'!$D$2-1))</f>
        <v>0</v>
      </c>
      <c r="F2158" s="91" t="str">
        <f>IFERROR(IF(VLOOKUP(IS_Data!B2158,'Summary P&amp;L'!$Q$9:$S$15,3,FALSE)="Yes",IS_Data!B2158,"No"),"No")</f>
        <v>No</v>
      </c>
    </row>
    <row r="2159" spans="1:6" x14ac:dyDescent="0.5">
      <c r="A2159">
        <f>+IS_Data!C2159</f>
        <v>0</v>
      </c>
      <c r="B2159" s="91" t="str">
        <f>IF(F2159="No","",IF('Summary P&amp;L'!$F$4="Libs Rollup","Libs Rollup",F2159))</f>
        <v/>
      </c>
      <c r="C2159">
        <f>+IS_Data!A2159</f>
        <v>0</v>
      </c>
      <c r="D2159">
        <f ca="1">SUM(OFFSET(IS_Data!D2159,0,(-2018+'Summary P&amp;L'!$D$6)*12+'Summary P&amp;L'!$D$1-1):OFFSET(IS_Data!D2159,0,(-2018+'Summary P&amp;L'!$D$6)*12+'Summary P&amp;L'!$D$2-1))</f>
        <v>0</v>
      </c>
      <c r="E2159">
        <f ca="1">SUM(OFFSET(IS_Data!D2159,0,(-2018+'Summary P&amp;L'!$D$6-1)*12+'Summary P&amp;L'!$D$1-1):OFFSET(IS_Data!D2159,0,(-2018+'Summary P&amp;L'!$D$6-1)*12+'Summary P&amp;L'!$D$2-1))</f>
        <v>0</v>
      </c>
      <c r="F2159" s="91" t="str">
        <f>IFERROR(IF(VLOOKUP(IS_Data!B2159,'Summary P&amp;L'!$Q$9:$S$15,3,FALSE)="Yes",IS_Data!B2159,"No"),"No")</f>
        <v>No</v>
      </c>
    </row>
    <row r="2160" spans="1:6" x14ac:dyDescent="0.5">
      <c r="A2160">
        <f>+IS_Data!C2160</f>
        <v>0</v>
      </c>
      <c r="B2160" s="91" t="str">
        <f>IF(F2160="No","",IF('Summary P&amp;L'!$F$4="Libs Rollup","Libs Rollup",F2160))</f>
        <v/>
      </c>
      <c r="C2160">
        <f>+IS_Data!A2160</f>
        <v>0</v>
      </c>
      <c r="D2160">
        <f ca="1">SUM(OFFSET(IS_Data!D2160,0,(-2018+'Summary P&amp;L'!$D$6)*12+'Summary P&amp;L'!$D$1-1):OFFSET(IS_Data!D2160,0,(-2018+'Summary P&amp;L'!$D$6)*12+'Summary P&amp;L'!$D$2-1))</f>
        <v>0</v>
      </c>
      <c r="E2160">
        <f ca="1">SUM(OFFSET(IS_Data!D2160,0,(-2018+'Summary P&amp;L'!$D$6-1)*12+'Summary P&amp;L'!$D$1-1):OFFSET(IS_Data!D2160,0,(-2018+'Summary P&amp;L'!$D$6-1)*12+'Summary P&amp;L'!$D$2-1))</f>
        <v>0</v>
      </c>
      <c r="F2160" s="91" t="str">
        <f>IFERROR(IF(VLOOKUP(IS_Data!B2160,'Summary P&amp;L'!$Q$9:$S$15,3,FALSE)="Yes",IS_Data!B2160,"No"),"No")</f>
        <v>No</v>
      </c>
    </row>
    <row r="2161" spans="1:6" x14ac:dyDescent="0.5">
      <c r="A2161">
        <f>+IS_Data!C2161</f>
        <v>0</v>
      </c>
      <c r="B2161" s="91" t="str">
        <f>IF(F2161="No","",IF('Summary P&amp;L'!$F$4="Libs Rollup","Libs Rollup",F2161))</f>
        <v/>
      </c>
      <c r="C2161">
        <f>+IS_Data!A2161</f>
        <v>0</v>
      </c>
      <c r="D2161">
        <f ca="1">SUM(OFFSET(IS_Data!D2161,0,(-2018+'Summary P&amp;L'!$D$6)*12+'Summary P&amp;L'!$D$1-1):OFFSET(IS_Data!D2161,0,(-2018+'Summary P&amp;L'!$D$6)*12+'Summary P&amp;L'!$D$2-1))</f>
        <v>0</v>
      </c>
      <c r="E2161">
        <f ca="1">SUM(OFFSET(IS_Data!D2161,0,(-2018+'Summary P&amp;L'!$D$6-1)*12+'Summary P&amp;L'!$D$1-1):OFFSET(IS_Data!D2161,0,(-2018+'Summary P&amp;L'!$D$6-1)*12+'Summary P&amp;L'!$D$2-1))</f>
        <v>0</v>
      </c>
      <c r="F2161" s="91" t="str">
        <f>IFERROR(IF(VLOOKUP(IS_Data!B2161,'Summary P&amp;L'!$Q$9:$S$15,3,FALSE)="Yes",IS_Data!B2161,"No"),"No")</f>
        <v>No</v>
      </c>
    </row>
    <row r="2162" spans="1:6" x14ac:dyDescent="0.5">
      <c r="A2162">
        <f>+IS_Data!C2162</f>
        <v>0</v>
      </c>
      <c r="B2162" s="91" t="str">
        <f>IF(F2162="No","",IF('Summary P&amp;L'!$F$4="Libs Rollup","Libs Rollup",F2162))</f>
        <v/>
      </c>
      <c r="C2162">
        <f>+IS_Data!A2162</f>
        <v>0</v>
      </c>
      <c r="D2162">
        <f ca="1">SUM(OFFSET(IS_Data!D2162,0,(-2018+'Summary P&amp;L'!$D$6)*12+'Summary P&amp;L'!$D$1-1):OFFSET(IS_Data!D2162,0,(-2018+'Summary P&amp;L'!$D$6)*12+'Summary P&amp;L'!$D$2-1))</f>
        <v>0</v>
      </c>
      <c r="E2162">
        <f ca="1">SUM(OFFSET(IS_Data!D2162,0,(-2018+'Summary P&amp;L'!$D$6-1)*12+'Summary P&amp;L'!$D$1-1):OFFSET(IS_Data!D2162,0,(-2018+'Summary P&amp;L'!$D$6-1)*12+'Summary P&amp;L'!$D$2-1))</f>
        <v>0</v>
      </c>
      <c r="F2162" s="91" t="str">
        <f>IFERROR(IF(VLOOKUP(IS_Data!B2162,'Summary P&amp;L'!$Q$9:$S$15,3,FALSE)="Yes",IS_Data!B2162,"No"),"No")</f>
        <v>No</v>
      </c>
    </row>
    <row r="2163" spans="1:6" x14ac:dyDescent="0.5">
      <c r="A2163">
        <f>+IS_Data!C2163</f>
        <v>0</v>
      </c>
      <c r="B2163" s="91" t="str">
        <f>IF(F2163="No","",IF('Summary P&amp;L'!$F$4="Libs Rollup","Libs Rollup",F2163))</f>
        <v/>
      </c>
      <c r="C2163">
        <f>+IS_Data!A2163</f>
        <v>0</v>
      </c>
      <c r="D2163">
        <f ca="1">SUM(OFFSET(IS_Data!D2163,0,(-2018+'Summary P&amp;L'!$D$6)*12+'Summary P&amp;L'!$D$1-1):OFFSET(IS_Data!D2163,0,(-2018+'Summary P&amp;L'!$D$6)*12+'Summary P&amp;L'!$D$2-1))</f>
        <v>0</v>
      </c>
      <c r="E2163">
        <f ca="1">SUM(OFFSET(IS_Data!D2163,0,(-2018+'Summary P&amp;L'!$D$6-1)*12+'Summary P&amp;L'!$D$1-1):OFFSET(IS_Data!D2163,0,(-2018+'Summary P&amp;L'!$D$6-1)*12+'Summary P&amp;L'!$D$2-1))</f>
        <v>0</v>
      </c>
      <c r="F2163" s="91" t="str">
        <f>IFERROR(IF(VLOOKUP(IS_Data!B2163,'Summary P&amp;L'!$Q$9:$S$15,3,FALSE)="Yes",IS_Data!B2163,"No"),"No")</f>
        <v>No</v>
      </c>
    </row>
    <row r="2164" spans="1:6" x14ac:dyDescent="0.5">
      <c r="A2164">
        <f>+IS_Data!C2164</f>
        <v>0</v>
      </c>
      <c r="B2164" s="91" t="str">
        <f>IF(F2164="No","",IF('Summary P&amp;L'!$F$4="Libs Rollup","Libs Rollup",F2164))</f>
        <v/>
      </c>
      <c r="C2164">
        <f>+IS_Data!A2164</f>
        <v>0</v>
      </c>
      <c r="D2164">
        <f ca="1">SUM(OFFSET(IS_Data!D2164,0,(-2018+'Summary P&amp;L'!$D$6)*12+'Summary P&amp;L'!$D$1-1):OFFSET(IS_Data!D2164,0,(-2018+'Summary P&amp;L'!$D$6)*12+'Summary P&amp;L'!$D$2-1))</f>
        <v>0</v>
      </c>
      <c r="E2164">
        <f ca="1">SUM(OFFSET(IS_Data!D2164,0,(-2018+'Summary P&amp;L'!$D$6-1)*12+'Summary P&amp;L'!$D$1-1):OFFSET(IS_Data!D2164,0,(-2018+'Summary P&amp;L'!$D$6-1)*12+'Summary P&amp;L'!$D$2-1))</f>
        <v>0</v>
      </c>
      <c r="F2164" s="91" t="str">
        <f>IFERROR(IF(VLOOKUP(IS_Data!B2164,'Summary P&amp;L'!$Q$9:$S$15,3,FALSE)="Yes",IS_Data!B2164,"No"),"No")</f>
        <v>No</v>
      </c>
    </row>
    <row r="2165" spans="1:6" x14ac:dyDescent="0.5">
      <c r="A2165">
        <f>+IS_Data!C2165</f>
        <v>0</v>
      </c>
      <c r="B2165" s="91" t="str">
        <f>IF(F2165="No","",IF('Summary P&amp;L'!$F$4="Libs Rollup","Libs Rollup",F2165))</f>
        <v/>
      </c>
      <c r="C2165">
        <f>+IS_Data!A2165</f>
        <v>0</v>
      </c>
      <c r="D2165">
        <f ca="1">SUM(OFFSET(IS_Data!D2165,0,(-2018+'Summary P&amp;L'!$D$6)*12+'Summary P&amp;L'!$D$1-1):OFFSET(IS_Data!D2165,0,(-2018+'Summary P&amp;L'!$D$6)*12+'Summary P&amp;L'!$D$2-1))</f>
        <v>0</v>
      </c>
      <c r="E2165">
        <f ca="1">SUM(OFFSET(IS_Data!D2165,0,(-2018+'Summary P&amp;L'!$D$6-1)*12+'Summary P&amp;L'!$D$1-1):OFFSET(IS_Data!D2165,0,(-2018+'Summary P&amp;L'!$D$6-1)*12+'Summary P&amp;L'!$D$2-1))</f>
        <v>0</v>
      </c>
      <c r="F2165" s="91" t="str">
        <f>IFERROR(IF(VLOOKUP(IS_Data!B2165,'Summary P&amp;L'!$Q$9:$S$15,3,FALSE)="Yes",IS_Data!B2165,"No"),"No")</f>
        <v>No</v>
      </c>
    </row>
    <row r="2166" spans="1:6" x14ac:dyDescent="0.5">
      <c r="A2166">
        <f>+IS_Data!C2166</f>
        <v>0</v>
      </c>
      <c r="B2166" s="91" t="str">
        <f>IF(F2166="No","",IF('Summary P&amp;L'!$F$4="Libs Rollup","Libs Rollup",F2166))</f>
        <v/>
      </c>
      <c r="C2166">
        <f>+IS_Data!A2166</f>
        <v>0</v>
      </c>
      <c r="D2166">
        <f ca="1">SUM(OFFSET(IS_Data!D2166,0,(-2018+'Summary P&amp;L'!$D$6)*12+'Summary P&amp;L'!$D$1-1):OFFSET(IS_Data!D2166,0,(-2018+'Summary P&amp;L'!$D$6)*12+'Summary P&amp;L'!$D$2-1))</f>
        <v>0</v>
      </c>
      <c r="E2166">
        <f ca="1">SUM(OFFSET(IS_Data!D2166,0,(-2018+'Summary P&amp;L'!$D$6-1)*12+'Summary P&amp;L'!$D$1-1):OFFSET(IS_Data!D2166,0,(-2018+'Summary P&amp;L'!$D$6-1)*12+'Summary P&amp;L'!$D$2-1))</f>
        <v>0</v>
      </c>
      <c r="F2166" s="91" t="str">
        <f>IFERROR(IF(VLOOKUP(IS_Data!B2166,'Summary P&amp;L'!$Q$9:$S$15,3,FALSE)="Yes",IS_Data!B2166,"No"),"No")</f>
        <v>No</v>
      </c>
    </row>
    <row r="2167" spans="1:6" x14ac:dyDescent="0.5">
      <c r="A2167">
        <f>+IS_Data!C2167</f>
        <v>0</v>
      </c>
      <c r="B2167" s="91" t="str">
        <f>IF(F2167="No","",IF('Summary P&amp;L'!$F$4="Libs Rollup","Libs Rollup",F2167))</f>
        <v/>
      </c>
      <c r="C2167">
        <f>+IS_Data!A2167</f>
        <v>0</v>
      </c>
      <c r="D2167">
        <f ca="1">SUM(OFFSET(IS_Data!D2167,0,(-2018+'Summary P&amp;L'!$D$6)*12+'Summary P&amp;L'!$D$1-1):OFFSET(IS_Data!D2167,0,(-2018+'Summary P&amp;L'!$D$6)*12+'Summary P&amp;L'!$D$2-1))</f>
        <v>0</v>
      </c>
      <c r="E2167">
        <f ca="1">SUM(OFFSET(IS_Data!D2167,0,(-2018+'Summary P&amp;L'!$D$6-1)*12+'Summary P&amp;L'!$D$1-1):OFFSET(IS_Data!D2167,0,(-2018+'Summary P&amp;L'!$D$6-1)*12+'Summary P&amp;L'!$D$2-1))</f>
        <v>0</v>
      </c>
      <c r="F2167" s="91" t="str">
        <f>IFERROR(IF(VLOOKUP(IS_Data!B2167,'Summary P&amp;L'!$Q$9:$S$15,3,FALSE)="Yes",IS_Data!B2167,"No"),"No")</f>
        <v>No</v>
      </c>
    </row>
    <row r="2168" spans="1:6" x14ac:dyDescent="0.5">
      <c r="A2168">
        <f>+IS_Data!C2168</f>
        <v>0</v>
      </c>
      <c r="B2168" s="91" t="str">
        <f>IF(F2168="No","",IF('Summary P&amp;L'!$F$4="Libs Rollup","Libs Rollup",F2168))</f>
        <v/>
      </c>
      <c r="C2168">
        <f>+IS_Data!A2168</f>
        <v>0</v>
      </c>
      <c r="D2168">
        <f ca="1">SUM(OFFSET(IS_Data!D2168,0,(-2018+'Summary P&amp;L'!$D$6)*12+'Summary P&amp;L'!$D$1-1):OFFSET(IS_Data!D2168,0,(-2018+'Summary P&amp;L'!$D$6)*12+'Summary P&amp;L'!$D$2-1))</f>
        <v>0</v>
      </c>
      <c r="E2168">
        <f ca="1">SUM(OFFSET(IS_Data!D2168,0,(-2018+'Summary P&amp;L'!$D$6-1)*12+'Summary P&amp;L'!$D$1-1):OFFSET(IS_Data!D2168,0,(-2018+'Summary P&amp;L'!$D$6-1)*12+'Summary P&amp;L'!$D$2-1))</f>
        <v>0</v>
      </c>
      <c r="F2168" s="91" t="str">
        <f>IFERROR(IF(VLOOKUP(IS_Data!B2168,'Summary P&amp;L'!$Q$9:$S$15,3,FALSE)="Yes",IS_Data!B2168,"No"),"No")</f>
        <v>No</v>
      </c>
    </row>
    <row r="2169" spans="1:6" x14ac:dyDescent="0.5">
      <c r="A2169">
        <f>+IS_Data!C2169</f>
        <v>0</v>
      </c>
      <c r="B2169" s="91" t="str">
        <f>IF(F2169="No","",IF('Summary P&amp;L'!$F$4="Libs Rollup","Libs Rollup",F2169))</f>
        <v/>
      </c>
      <c r="C2169">
        <f>+IS_Data!A2169</f>
        <v>0</v>
      </c>
      <c r="D2169">
        <f ca="1">SUM(OFFSET(IS_Data!D2169,0,(-2018+'Summary P&amp;L'!$D$6)*12+'Summary P&amp;L'!$D$1-1):OFFSET(IS_Data!D2169,0,(-2018+'Summary P&amp;L'!$D$6)*12+'Summary P&amp;L'!$D$2-1))</f>
        <v>0</v>
      </c>
      <c r="E2169">
        <f ca="1">SUM(OFFSET(IS_Data!D2169,0,(-2018+'Summary P&amp;L'!$D$6-1)*12+'Summary P&amp;L'!$D$1-1):OFFSET(IS_Data!D2169,0,(-2018+'Summary P&amp;L'!$D$6-1)*12+'Summary P&amp;L'!$D$2-1))</f>
        <v>0</v>
      </c>
      <c r="F2169" s="91" t="str">
        <f>IFERROR(IF(VLOOKUP(IS_Data!B2169,'Summary P&amp;L'!$Q$9:$S$15,3,FALSE)="Yes",IS_Data!B2169,"No"),"No")</f>
        <v>No</v>
      </c>
    </row>
    <row r="2170" spans="1:6" x14ac:dyDescent="0.5">
      <c r="A2170">
        <f>+IS_Data!C2170</f>
        <v>0</v>
      </c>
      <c r="B2170" s="91" t="str">
        <f>IF(F2170="No","",IF('Summary P&amp;L'!$F$4="Libs Rollup","Libs Rollup",F2170))</f>
        <v/>
      </c>
      <c r="C2170">
        <f>+IS_Data!A2170</f>
        <v>0</v>
      </c>
      <c r="D2170">
        <f ca="1">SUM(OFFSET(IS_Data!D2170,0,(-2018+'Summary P&amp;L'!$D$6)*12+'Summary P&amp;L'!$D$1-1):OFFSET(IS_Data!D2170,0,(-2018+'Summary P&amp;L'!$D$6)*12+'Summary P&amp;L'!$D$2-1))</f>
        <v>0</v>
      </c>
      <c r="E2170">
        <f ca="1">SUM(OFFSET(IS_Data!D2170,0,(-2018+'Summary P&amp;L'!$D$6-1)*12+'Summary P&amp;L'!$D$1-1):OFFSET(IS_Data!D2170,0,(-2018+'Summary P&amp;L'!$D$6-1)*12+'Summary P&amp;L'!$D$2-1))</f>
        <v>0</v>
      </c>
      <c r="F2170" s="91" t="str">
        <f>IFERROR(IF(VLOOKUP(IS_Data!B2170,'Summary P&amp;L'!$Q$9:$S$15,3,FALSE)="Yes",IS_Data!B2170,"No"),"No")</f>
        <v>No</v>
      </c>
    </row>
    <row r="2171" spans="1:6" x14ac:dyDescent="0.5">
      <c r="A2171">
        <f>+IS_Data!C2171</f>
        <v>0</v>
      </c>
      <c r="B2171" s="91" t="str">
        <f>IF(F2171="No","",IF('Summary P&amp;L'!$F$4="Libs Rollup","Libs Rollup",F2171))</f>
        <v/>
      </c>
      <c r="C2171">
        <f>+IS_Data!A2171</f>
        <v>0</v>
      </c>
      <c r="D2171">
        <f ca="1">SUM(OFFSET(IS_Data!D2171,0,(-2018+'Summary P&amp;L'!$D$6)*12+'Summary P&amp;L'!$D$1-1):OFFSET(IS_Data!D2171,0,(-2018+'Summary P&amp;L'!$D$6)*12+'Summary P&amp;L'!$D$2-1))</f>
        <v>0</v>
      </c>
      <c r="E2171">
        <f ca="1">SUM(OFFSET(IS_Data!D2171,0,(-2018+'Summary P&amp;L'!$D$6-1)*12+'Summary P&amp;L'!$D$1-1):OFFSET(IS_Data!D2171,0,(-2018+'Summary P&amp;L'!$D$6-1)*12+'Summary P&amp;L'!$D$2-1))</f>
        <v>0</v>
      </c>
      <c r="F2171" s="91" t="str">
        <f>IFERROR(IF(VLOOKUP(IS_Data!B2171,'Summary P&amp;L'!$Q$9:$S$15,3,FALSE)="Yes",IS_Data!B2171,"No"),"No")</f>
        <v>No</v>
      </c>
    </row>
    <row r="2172" spans="1:6" x14ac:dyDescent="0.5">
      <c r="A2172">
        <f>+IS_Data!C2172</f>
        <v>0</v>
      </c>
      <c r="B2172" s="91" t="str">
        <f>IF(F2172="No","",IF('Summary P&amp;L'!$F$4="Libs Rollup","Libs Rollup",F2172))</f>
        <v/>
      </c>
      <c r="C2172">
        <f>+IS_Data!A2172</f>
        <v>0</v>
      </c>
      <c r="D2172">
        <f ca="1">SUM(OFFSET(IS_Data!D2172,0,(-2018+'Summary P&amp;L'!$D$6)*12+'Summary P&amp;L'!$D$1-1):OFFSET(IS_Data!D2172,0,(-2018+'Summary P&amp;L'!$D$6)*12+'Summary P&amp;L'!$D$2-1))</f>
        <v>0</v>
      </c>
      <c r="E2172">
        <f ca="1">SUM(OFFSET(IS_Data!D2172,0,(-2018+'Summary P&amp;L'!$D$6-1)*12+'Summary P&amp;L'!$D$1-1):OFFSET(IS_Data!D2172,0,(-2018+'Summary P&amp;L'!$D$6-1)*12+'Summary P&amp;L'!$D$2-1))</f>
        <v>0</v>
      </c>
      <c r="F2172" s="91" t="str">
        <f>IFERROR(IF(VLOOKUP(IS_Data!B2172,'Summary P&amp;L'!$Q$9:$S$15,3,FALSE)="Yes",IS_Data!B2172,"No"),"No")</f>
        <v>No</v>
      </c>
    </row>
    <row r="2173" spans="1:6" x14ac:dyDescent="0.5">
      <c r="A2173">
        <f>+IS_Data!C2173</f>
        <v>0</v>
      </c>
      <c r="B2173" s="91" t="str">
        <f>IF(F2173="No","",IF('Summary P&amp;L'!$F$4="Libs Rollup","Libs Rollup",F2173))</f>
        <v/>
      </c>
      <c r="C2173">
        <f>+IS_Data!A2173</f>
        <v>0</v>
      </c>
      <c r="D2173">
        <f ca="1">SUM(OFFSET(IS_Data!D2173,0,(-2018+'Summary P&amp;L'!$D$6)*12+'Summary P&amp;L'!$D$1-1):OFFSET(IS_Data!D2173,0,(-2018+'Summary P&amp;L'!$D$6)*12+'Summary P&amp;L'!$D$2-1))</f>
        <v>0</v>
      </c>
      <c r="E2173">
        <f ca="1">SUM(OFFSET(IS_Data!D2173,0,(-2018+'Summary P&amp;L'!$D$6-1)*12+'Summary P&amp;L'!$D$1-1):OFFSET(IS_Data!D2173,0,(-2018+'Summary P&amp;L'!$D$6-1)*12+'Summary P&amp;L'!$D$2-1))</f>
        <v>0</v>
      </c>
      <c r="F2173" s="91" t="str">
        <f>IFERROR(IF(VLOOKUP(IS_Data!B2173,'Summary P&amp;L'!$Q$9:$S$15,3,FALSE)="Yes",IS_Data!B2173,"No"),"No")</f>
        <v>No</v>
      </c>
    </row>
    <row r="2174" spans="1:6" x14ac:dyDescent="0.5">
      <c r="A2174">
        <f>+IS_Data!C2174</f>
        <v>0</v>
      </c>
      <c r="B2174" s="91" t="str">
        <f>IF(F2174="No","",IF('Summary P&amp;L'!$F$4="Libs Rollup","Libs Rollup",F2174))</f>
        <v/>
      </c>
      <c r="C2174">
        <f>+IS_Data!A2174</f>
        <v>0</v>
      </c>
      <c r="D2174">
        <f ca="1">SUM(OFFSET(IS_Data!D2174,0,(-2018+'Summary P&amp;L'!$D$6)*12+'Summary P&amp;L'!$D$1-1):OFFSET(IS_Data!D2174,0,(-2018+'Summary P&amp;L'!$D$6)*12+'Summary P&amp;L'!$D$2-1))</f>
        <v>0</v>
      </c>
      <c r="E2174">
        <f ca="1">SUM(OFFSET(IS_Data!D2174,0,(-2018+'Summary P&amp;L'!$D$6-1)*12+'Summary P&amp;L'!$D$1-1):OFFSET(IS_Data!D2174,0,(-2018+'Summary P&amp;L'!$D$6-1)*12+'Summary P&amp;L'!$D$2-1))</f>
        <v>0</v>
      </c>
      <c r="F2174" s="91" t="str">
        <f>IFERROR(IF(VLOOKUP(IS_Data!B2174,'Summary P&amp;L'!$Q$9:$S$15,3,FALSE)="Yes",IS_Data!B2174,"No"),"No")</f>
        <v>No</v>
      </c>
    </row>
    <row r="2175" spans="1:6" x14ac:dyDescent="0.5">
      <c r="A2175">
        <f>+IS_Data!C2175</f>
        <v>0</v>
      </c>
      <c r="B2175" s="91" t="str">
        <f>IF(F2175="No","",IF('Summary P&amp;L'!$F$4="Libs Rollup","Libs Rollup",F2175))</f>
        <v/>
      </c>
      <c r="C2175">
        <f>+IS_Data!A2175</f>
        <v>0</v>
      </c>
      <c r="D2175">
        <f ca="1">SUM(OFFSET(IS_Data!D2175,0,(-2018+'Summary P&amp;L'!$D$6)*12+'Summary P&amp;L'!$D$1-1):OFFSET(IS_Data!D2175,0,(-2018+'Summary P&amp;L'!$D$6)*12+'Summary P&amp;L'!$D$2-1))</f>
        <v>0</v>
      </c>
      <c r="E2175">
        <f ca="1">SUM(OFFSET(IS_Data!D2175,0,(-2018+'Summary P&amp;L'!$D$6-1)*12+'Summary P&amp;L'!$D$1-1):OFFSET(IS_Data!D2175,0,(-2018+'Summary P&amp;L'!$D$6-1)*12+'Summary P&amp;L'!$D$2-1))</f>
        <v>0</v>
      </c>
      <c r="F2175" s="91" t="str">
        <f>IFERROR(IF(VLOOKUP(IS_Data!B2175,'Summary P&amp;L'!$Q$9:$S$15,3,FALSE)="Yes",IS_Data!B2175,"No"),"No")</f>
        <v>No</v>
      </c>
    </row>
    <row r="2176" spans="1:6" x14ac:dyDescent="0.5">
      <c r="A2176">
        <f>+IS_Data!C2176</f>
        <v>0</v>
      </c>
      <c r="B2176" s="91" t="str">
        <f>IF(F2176="No","",IF('Summary P&amp;L'!$F$4="Libs Rollup","Libs Rollup",F2176))</f>
        <v/>
      </c>
      <c r="C2176">
        <f>+IS_Data!A2176</f>
        <v>0</v>
      </c>
      <c r="D2176">
        <f ca="1">SUM(OFFSET(IS_Data!D2176,0,(-2018+'Summary P&amp;L'!$D$6)*12+'Summary P&amp;L'!$D$1-1):OFFSET(IS_Data!D2176,0,(-2018+'Summary P&amp;L'!$D$6)*12+'Summary P&amp;L'!$D$2-1))</f>
        <v>0</v>
      </c>
      <c r="E2176">
        <f ca="1">SUM(OFFSET(IS_Data!D2176,0,(-2018+'Summary P&amp;L'!$D$6-1)*12+'Summary P&amp;L'!$D$1-1):OFFSET(IS_Data!D2176,0,(-2018+'Summary P&amp;L'!$D$6-1)*12+'Summary P&amp;L'!$D$2-1))</f>
        <v>0</v>
      </c>
      <c r="F2176" s="91" t="str">
        <f>IFERROR(IF(VLOOKUP(IS_Data!B2176,'Summary P&amp;L'!$Q$9:$S$15,3,FALSE)="Yes",IS_Data!B2176,"No"),"No")</f>
        <v>No</v>
      </c>
    </row>
    <row r="2177" spans="1:6" x14ac:dyDescent="0.5">
      <c r="A2177">
        <f>+IS_Data!C2177</f>
        <v>0</v>
      </c>
      <c r="B2177" s="91" t="str">
        <f>IF(F2177="No","",IF('Summary P&amp;L'!$F$4="Libs Rollup","Libs Rollup",F2177))</f>
        <v/>
      </c>
      <c r="C2177">
        <f>+IS_Data!A2177</f>
        <v>0</v>
      </c>
      <c r="D2177">
        <f ca="1">SUM(OFFSET(IS_Data!D2177,0,(-2018+'Summary P&amp;L'!$D$6)*12+'Summary P&amp;L'!$D$1-1):OFFSET(IS_Data!D2177,0,(-2018+'Summary P&amp;L'!$D$6)*12+'Summary P&amp;L'!$D$2-1))</f>
        <v>0</v>
      </c>
      <c r="E2177">
        <f ca="1">SUM(OFFSET(IS_Data!D2177,0,(-2018+'Summary P&amp;L'!$D$6-1)*12+'Summary P&amp;L'!$D$1-1):OFFSET(IS_Data!D2177,0,(-2018+'Summary P&amp;L'!$D$6-1)*12+'Summary P&amp;L'!$D$2-1))</f>
        <v>0</v>
      </c>
      <c r="F2177" s="91" t="str">
        <f>IFERROR(IF(VLOOKUP(IS_Data!B2177,'Summary P&amp;L'!$Q$9:$S$15,3,FALSE)="Yes",IS_Data!B2177,"No"),"No")</f>
        <v>No</v>
      </c>
    </row>
    <row r="2178" spans="1:6" x14ac:dyDescent="0.5">
      <c r="A2178">
        <f>+IS_Data!C2178</f>
        <v>0</v>
      </c>
      <c r="B2178" s="91" t="str">
        <f>IF(F2178="No","",IF('Summary P&amp;L'!$F$4="Libs Rollup","Libs Rollup",F2178))</f>
        <v/>
      </c>
      <c r="C2178">
        <f>+IS_Data!A2178</f>
        <v>0</v>
      </c>
      <c r="D2178">
        <f ca="1">SUM(OFFSET(IS_Data!D2178,0,(-2018+'Summary P&amp;L'!$D$6)*12+'Summary P&amp;L'!$D$1-1):OFFSET(IS_Data!D2178,0,(-2018+'Summary P&amp;L'!$D$6)*12+'Summary P&amp;L'!$D$2-1))</f>
        <v>0</v>
      </c>
      <c r="E2178">
        <f ca="1">SUM(OFFSET(IS_Data!D2178,0,(-2018+'Summary P&amp;L'!$D$6-1)*12+'Summary P&amp;L'!$D$1-1):OFFSET(IS_Data!D2178,0,(-2018+'Summary P&amp;L'!$D$6-1)*12+'Summary P&amp;L'!$D$2-1))</f>
        <v>0</v>
      </c>
      <c r="F2178" s="91" t="str">
        <f>IFERROR(IF(VLOOKUP(IS_Data!B2178,'Summary P&amp;L'!$Q$9:$S$15,3,FALSE)="Yes",IS_Data!B2178,"No"),"No")</f>
        <v>No</v>
      </c>
    </row>
    <row r="2179" spans="1:6" x14ac:dyDescent="0.5">
      <c r="A2179">
        <f>+IS_Data!C2179</f>
        <v>0</v>
      </c>
      <c r="B2179" s="91" t="str">
        <f>IF(F2179="No","",IF('Summary P&amp;L'!$F$4="Libs Rollup","Libs Rollup",F2179))</f>
        <v/>
      </c>
      <c r="C2179">
        <f>+IS_Data!A2179</f>
        <v>0</v>
      </c>
      <c r="D2179">
        <f ca="1">SUM(OFFSET(IS_Data!D2179,0,(-2018+'Summary P&amp;L'!$D$6)*12+'Summary P&amp;L'!$D$1-1):OFFSET(IS_Data!D2179,0,(-2018+'Summary P&amp;L'!$D$6)*12+'Summary P&amp;L'!$D$2-1))</f>
        <v>0</v>
      </c>
      <c r="E2179">
        <f ca="1">SUM(OFFSET(IS_Data!D2179,0,(-2018+'Summary P&amp;L'!$D$6-1)*12+'Summary P&amp;L'!$D$1-1):OFFSET(IS_Data!D2179,0,(-2018+'Summary P&amp;L'!$D$6-1)*12+'Summary P&amp;L'!$D$2-1))</f>
        <v>0</v>
      </c>
      <c r="F2179" s="91" t="str">
        <f>IFERROR(IF(VLOOKUP(IS_Data!B2179,'Summary P&amp;L'!$Q$9:$S$15,3,FALSE)="Yes",IS_Data!B2179,"No"),"No")</f>
        <v>No</v>
      </c>
    </row>
    <row r="2180" spans="1:6" x14ac:dyDescent="0.5">
      <c r="A2180">
        <f>+IS_Data!C2180</f>
        <v>0</v>
      </c>
      <c r="B2180" s="91" t="str">
        <f>IF(F2180="No","",IF('Summary P&amp;L'!$F$4="Libs Rollup","Libs Rollup",F2180))</f>
        <v/>
      </c>
      <c r="C2180">
        <f>+IS_Data!A2180</f>
        <v>0</v>
      </c>
      <c r="D2180">
        <f ca="1">SUM(OFFSET(IS_Data!D2180,0,(-2018+'Summary P&amp;L'!$D$6)*12+'Summary P&amp;L'!$D$1-1):OFFSET(IS_Data!D2180,0,(-2018+'Summary P&amp;L'!$D$6)*12+'Summary P&amp;L'!$D$2-1))</f>
        <v>0</v>
      </c>
      <c r="E2180">
        <f ca="1">SUM(OFFSET(IS_Data!D2180,0,(-2018+'Summary P&amp;L'!$D$6-1)*12+'Summary P&amp;L'!$D$1-1):OFFSET(IS_Data!D2180,0,(-2018+'Summary P&amp;L'!$D$6-1)*12+'Summary P&amp;L'!$D$2-1))</f>
        <v>0</v>
      </c>
      <c r="F2180" s="91" t="str">
        <f>IFERROR(IF(VLOOKUP(IS_Data!B2180,'Summary P&amp;L'!$Q$9:$S$15,3,FALSE)="Yes",IS_Data!B2180,"No"),"No")</f>
        <v>No</v>
      </c>
    </row>
    <row r="2181" spans="1:6" x14ac:dyDescent="0.5">
      <c r="A2181">
        <f>+IS_Data!C2181</f>
        <v>0</v>
      </c>
      <c r="B2181" s="91" t="str">
        <f>IF(F2181="No","",IF('Summary P&amp;L'!$F$4="Libs Rollup","Libs Rollup",F2181))</f>
        <v/>
      </c>
      <c r="C2181">
        <f>+IS_Data!A2181</f>
        <v>0</v>
      </c>
      <c r="D2181">
        <f ca="1">SUM(OFFSET(IS_Data!D2181,0,(-2018+'Summary P&amp;L'!$D$6)*12+'Summary P&amp;L'!$D$1-1):OFFSET(IS_Data!D2181,0,(-2018+'Summary P&amp;L'!$D$6)*12+'Summary P&amp;L'!$D$2-1))</f>
        <v>0</v>
      </c>
      <c r="E2181">
        <f ca="1">SUM(OFFSET(IS_Data!D2181,0,(-2018+'Summary P&amp;L'!$D$6-1)*12+'Summary P&amp;L'!$D$1-1):OFFSET(IS_Data!D2181,0,(-2018+'Summary P&amp;L'!$D$6-1)*12+'Summary P&amp;L'!$D$2-1))</f>
        <v>0</v>
      </c>
      <c r="F2181" s="91" t="str">
        <f>IFERROR(IF(VLOOKUP(IS_Data!B2181,'Summary P&amp;L'!$Q$9:$S$15,3,FALSE)="Yes",IS_Data!B2181,"No"),"No")</f>
        <v>No</v>
      </c>
    </row>
    <row r="2182" spans="1:6" x14ac:dyDescent="0.5">
      <c r="A2182">
        <f>+IS_Data!C2182</f>
        <v>0</v>
      </c>
      <c r="B2182" s="91" t="str">
        <f>IF(F2182="No","",IF('Summary P&amp;L'!$F$4="Libs Rollup","Libs Rollup",F2182))</f>
        <v/>
      </c>
      <c r="C2182">
        <f>+IS_Data!A2182</f>
        <v>0</v>
      </c>
      <c r="D2182">
        <f ca="1">SUM(OFFSET(IS_Data!D2182,0,(-2018+'Summary P&amp;L'!$D$6)*12+'Summary P&amp;L'!$D$1-1):OFFSET(IS_Data!D2182,0,(-2018+'Summary P&amp;L'!$D$6)*12+'Summary P&amp;L'!$D$2-1))</f>
        <v>0</v>
      </c>
      <c r="E2182">
        <f ca="1">SUM(OFFSET(IS_Data!D2182,0,(-2018+'Summary P&amp;L'!$D$6-1)*12+'Summary P&amp;L'!$D$1-1):OFFSET(IS_Data!D2182,0,(-2018+'Summary P&amp;L'!$D$6-1)*12+'Summary P&amp;L'!$D$2-1))</f>
        <v>0</v>
      </c>
      <c r="F2182" s="91" t="str">
        <f>IFERROR(IF(VLOOKUP(IS_Data!B2182,'Summary P&amp;L'!$Q$9:$S$15,3,FALSE)="Yes",IS_Data!B2182,"No"),"No")</f>
        <v>No</v>
      </c>
    </row>
    <row r="2183" spans="1:6" x14ac:dyDescent="0.5">
      <c r="A2183">
        <f>+IS_Data!C2183</f>
        <v>0</v>
      </c>
      <c r="B2183" s="91" t="str">
        <f>IF(F2183="No","",IF('Summary P&amp;L'!$F$4="Libs Rollup","Libs Rollup",F2183))</f>
        <v/>
      </c>
      <c r="C2183">
        <f>+IS_Data!A2183</f>
        <v>0</v>
      </c>
      <c r="D2183">
        <f ca="1">SUM(OFFSET(IS_Data!D2183,0,(-2018+'Summary P&amp;L'!$D$6)*12+'Summary P&amp;L'!$D$1-1):OFFSET(IS_Data!D2183,0,(-2018+'Summary P&amp;L'!$D$6)*12+'Summary P&amp;L'!$D$2-1))</f>
        <v>0</v>
      </c>
      <c r="E2183">
        <f ca="1">SUM(OFFSET(IS_Data!D2183,0,(-2018+'Summary P&amp;L'!$D$6-1)*12+'Summary P&amp;L'!$D$1-1):OFFSET(IS_Data!D2183,0,(-2018+'Summary P&amp;L'!$D$6-1)*12+'Summary P&amp;L'!$D$2-1))</f>
        <v>0</v>
      </c>
      <c r="F2183" s="91" t="str">
        <f>IFERROR(IF(VLOOKUP(IS_Data!B2183,'Summary P&amp;L'!$Q$9:$S$15,3,FALSE)="Yes",IS_Data!B2183,"No"),"No")</f>
        <v>No</v>
      </c>
    </row>
    <row r="2184" spans="1:6" x14ac:dyDescent="0.5">
      <c r="A2184">
        <f>+IS_Data!C2184</f>
        <v>0</v>
      </c>
      <c r="B2184" s="91" t="str">
        <f>IF(F2184="No","",IF('Summary P&amp;L'!$F$4="Libs Rollup","Libs Rollup",F2184))</f>
        <v/>
      </c>
      <c r="C2184">
        <f>+IS_Data!A2184</f>
        <v>0</v>
      </c>
      <c r="D2184">
        <f ca="1">SUM(OFFSET(IS_Data!D2184,0,(-2018+'Summary P&amp;L'!$D$6)*12+'Summary P&amp;L'!$D$1-1):OFFSET(IS_Data!D2184,0,(-2018+'Summary P&amp;L'!$D$6)*12+'Summary P&amp;L'!$D$2-1))</f>
        <v>0</v>
      </c>
      <c r="E2184">
        <f ca="1">SUM(OFFSET(IS_Data!D2184,0,(-2018+'Summary P&amp;L'!$D$6-1)*12+'Summary P&amp;L'!$D$1-1):OFFSET(IS_Data!D2184,0,(-2018+'Summary P&amp;L'!$D$6-1)*12+'Summary P&amp;L'!$D$2-1))</f>
        <v>0</v>
      </c>
      <c r="F2184" s="91" t="str">
        <f>IFERROR(IF(VLOOKUP(IS_Data!B2184,'Summary P&amp;L'!$Q$9:$S$15,3,FALSE)="Yes",IS_Data!B2184,"No"),"No")</f>
        <v>No</v>
      </c>
    </row>
    <row r="2185" spans="1:6" x14ac:dyDescent="0.5">
      <c r="A2185">
        <f>+IS_Data!C2185</f>
        <v>0</v>
      </c>
      <c r="B2185" s="91" t="str">
        <f>IF(F2185="No","",IF('Summary P&amp;L'!$F$4="Libs Rollup","Libs Rollup",F2185))</f>
        <v/>
      </c>
      <c r="C2185">
        <f>+IS_Data!A2185</f>
        <v>0</v>
      </c>
      <c r="D2185">
        <f ca="1">SUM(OFFSET(IS_Data!D2185,0,(-2018+'Summary P&amp;L'!$D$6)*12+'Summary P&amp;L'!$D$1-1):OFFSET(IS_Data!D2185,0,(-2018+'Summary P&amp;L'!$D$6)*12+'Summary P&amp;L'!$D$2-1))</f>
        <v>0</v>
      </c>
      <c r="E2185">
        <f ca="1">SUM(OFFSET(IS_Data!D2185,0,(-2018+'Summary P&amp;L'!$D$6-1)*12+'Summary P&amp;L'!$D$1-1):OFFSET(IS_Data!D2185,0,(-2018+'Summary P&amp;L'!$D$6-1)*12+'Summary P&amp;L'!$D$2-1))</f>
        <v>0</v>
      </c>
      <c r="F2185" s="91" t="str">
        <f>IFERROR(IF(VLOOKUP(IS_Data!B2185,'Summary P&amp;L'!$Q$9:$S$15,3,FALSE)="Yes",IS_Data!B2185,"No"),"No")</f>
        <v>No</v>
      </c>
    </row>
    <row r="2186" spans="1:6" x14ac:dyDescent="0.5">
      <c r="A2186">
        <f>+IS_Data!C2186</f>
        <v>0</v>
      </c>
      <c r="B2186" s="91" t="str">
        <f>IF(F2186="No","",IF('Summary P&amp;L'!$F$4="Libs Rollup","Libs Rollup",F2186))</f>
        <v/>
      </c>
      <c r="C2186">
        <f>+IS_Data!A2186</f>
        <v>0</v>
      </c>
      <c r="D2186">
        <f ca="1">SUM(OFFSET(IS_Data!D2186,0,(-2018+'Summary P&amp;L'!$D$6)*12+'Summary P&amp;L'!$D$1-1):OFFSET(IS_Data!D2186,0,(-2018+'Summary P&amp;L'!$D$6)*12+'Summary P&amp;L'!$D$2-1))</f>
        <v>0</v>
      </c>
      <c r="E2186">
        <f ca="1">SUM(OFFSET(IS_Data!D2186,0,(-2018+'Summary P&amp;L'!$D$6-1)*12+'Summary P&amp;L'!$D$1-1):OFFSET(IS_Data!D2186,0,(-2018+'Summary P&amp;L'!$D$6-1)*12+'Summary P&amp;L'!$D$2-1))</f>
        <v>0</v>
      </c>
      <c r="F2186" s="91" t="str">
        <f>IFERROR(IF(VLOOKUP(IS_Data!B2186,'Summary P&amp;L'!$Q$9:$S$15,3,FALSE)="Yes",IS_Data!B2186,"No"),"No")</f>
        <v>No</v>
      </c>
    </row>
    <row r="2187" spans="1:6" x14ac:dyDescent="0.5">
      <c r="A2187">
        <f>+IS_Data!C2187</f>
        <v>0</v>
      </c>
      <c r="B2187" s="91" t="str">
        <f>IF(F2187="No","",IF('Summary P&amp;L'!$F$4="Libs Rollup","Libs Rollup",F2187))</f>
        <v/>
      </c>
      <c r="C2187">
        <f>+IS_Data!A2187</f>
        <v>0</v>
      </c>
      <c r="D2187">
        <f ca="1">SUM(OFFSET(IS_Data!D2187,0,(-2018+'Summary P&amp;L'!$D$6)*12+'Summary P&amp;L'!$D$1-1):OFFSET(IS_Data!D2187,0,(-2018+'Summary P&amp;L'!$D$6)*12+'Summary P&amp;L'!$D$2-1))</f>
        <v>0</v>
      </c>
      <c r="E2187">
        <f ca="1">SUM(OFFSET(IS_Data!D2187,0,(-2018+'Summary P&amp;L'!$D$6-1)*12+'Summary P&amp;L'!$D$1-1):OFFSET(IS_Data!D2187,0,(-2018+'Summary P&amp;L'!$D$6-1)*12+'Summary P&amp;L'!$D$2-1))</f>
        <v>0</v>
      </c>
      <c r="F2187" s="91" t="str">
        <f>IFERROR(IF(VLOOKUP(IS_Data!B2187,'Summary P&amp;L'!$Q$9:$S$15,3,FALSE)="Yes",IS_Data!B2187,"No"),"No")</f>
        <v>No</v>
      </c>
    </row>
    <row r="2188" spans="1:6" x14ac:dyDescent="0.5">
      <c r="A2188">
        <f>+IS_Data!C2188</f>
        <v>0</v>
      </c>
      <c r="B2188" s="91" t="str">
        <f>IF(F2188="No","",IF('Summary P&amp;L'!$F$4="Libs Rollup","Libs Rollup",F2188))</f>
        <v/>
      </c>
      <c r="C2188">
        <f>+IS_Data!A2188</f>
        <v>0</v>
      </c>
      <c r="D2188">
        <f ca="1">SUM(OFFSET(IS_Data!D2188,0,(-2018+'Summary P&amp;L'!$D$6)*12+'Summary P&amp;L'!$D$1-1):OFFSET(IS_Data!D2188,0,(-2018+'Summary P&amp;L'!$D$6)*12+'Summary P&amp;L'!$D$2-1))</f>
        <v>0</v>
      </c>
      <c r="E2188">
        <f ca="1">SUM(OFFSET(IS_Data!D2188,0,(-2018+'Summary P&amp;L'!$D$6-1)*12+'Summary P&amp;L'!$D$1-1):OFFSET(IS_Data!D2188,0,(-2018+'Summary P&amp;L'!$D$6-1)*12+'Summary P&amp;L'!$D$2-1))</f>
        <v>0</v>
      </c>
      <c r="F2188" s="91" t="str">
        <f>IFERROR(IF(VLOOKUP(IS_Data!B2188,'Summary P&amp;L'!$Q$9:$S$15,3,FALSE)="Yes",IS_Data!B2188,"No"),"No")</f>
        <v>No</v>
      </c>
    </row>
    <row r="2189" spans="1:6" x14ac:dyDescent="0.5">
      <c r="A2189">
        <f>+IS_Data!C2189</f>
        <v>0</v>
      </c>
      <c r="B2189" s="91" t="str">
        <f>IF(F2189="No","",IF('Summary P&amp;L'!$F$4="Libs Rollup","Libs Rollup",F2189))</f>
        <v/>
      </c>
      <c r="C2189">
        <f>+IS_Data!A2189</f>
        <v>0</v>
      </c>
      <c r="D2189">
        <f ca="1">SUM(OFFSET(IS_Data!D2189,0,(-2018+'Summary P&amp;L'!$D$6)*12+'Summary P&amp;L'!$D$1-1):OFFSET(IS_Data!D2189,0,(-2018+'Summary P&amp;L'!$D$6)*12+'Summary P&amp;L'!$D$2-1))</f>
        <v>0</v>
      </c>
      <c r="E2189">
        <f ca="1">SUM(OFFSET(IS_Data!D2189,0,(-2018+'Summary P&amp;L'!$D$6-1)*12+'Summary P&amp;L'!$D$1-1):OFFSET(IS_Data!D2189,0,(-2018+'Summary P&amp;L'!$D$6-1)*12+'Summary P&amp;L'!$D$2-1))</f>
        <v>0</v>
      </c>
      <c r="F2189" s="91" t="str">
        <f>IFERROR(IF(VLOOKUP(IS_Data!B2189,'Summary P&amp;L'!$Q$9:$S$15,3,FALSE)="Yes",IS_Data!B2189,"No"),"No")</f>
        <v>No</v>
      </c>
    </row>
    <row r="2190" spans="1:6" x14ac:dyDescent="0.5">
      <c r="A2190">
        <f>+IS_Data!C2190</f>
        <v>0</v>
      </c>
      <c r="B2190" s="91" t="str">
        <f>IF(F2190="No","",IF('Summary P&amp;L'!$F$4="Libs Rollup","Libs Rollup",F2190))</f>
        <v/>
      </c>
      <c r="C2190">
        <f>+IS_Data!A2190</f>
        <v>0</v>
      </c>
      <c r="D2190">
        <f ca="1">SUM(OFFSET(IS_Data!D2190,0,(-2018+'Summary P&amp;L'!$D$6)*12+'Summary P&amp;L'!$D$1-1):OFFSET(IS_Data!D2190,0,(-2018+'Summary P&amp;L'!$D$6)*12+'Summary P&amp;L'!$D$2-1))</f>
        <v>0</v>
      </c>
      <c r="E2190">
        <f ca="1">SUM(OFFSET(IS_Data!D2190,0,(-2018+'Summary P&amp;L'!$D$6-1)*12+'Summary P&amp;L'!$D$1-1):OFFSET(IS_Data!D2190,0,(-2018+'Summary P&amp;L'!$D$6-1)*12+'Summary P&amp;L'!$D$2-1))</f>
        <v>0</v>
      </c>
      <c r="F2190" s="91" t="str">
        <f>IFERROR(IF(VLOOKUP(IS_Data!B2190,'Summary P&amp;L'!$Q$9:$S$15,3,FALSE)="Yes",IS_Data!B2190,"No"),"No")</f>
        <v>No</v>
      </c>
    </row>
    <row r="2191" spans="1:6" x14ac:dyDescent="0.5">
      <c r="A2191">
        <f>+IS_Data!C2191</f>
        <v>0</v>
      </c>
      <c r="B2191" s="91" t="str">
        <f>IF(F2191="No","",IF('Summary P&amp;L'!$F$4="Libs Rollup","Libs Rollup",F2191))</f>
        <v/>
      </c>
      <c r="C2191">
        <f>+IS_Data!A2191</f>
        <v>0</v>
      </c>
      <c r="D2191">
        <f ca="1">SUM(OFFSET(IS_Data!D2191,0,(-2018+'Summary P&amp;L'!$D$6)*12+'Summary P&amp;L'!$D$1-1):OFFSET(IS_Data!D2191,0,(-2018+'Summary P&amp;L'!$D$6)*12+'Summary P&amp;L'!$D$2-1))</f>
        <v>0</v>
      </c>
      <c r="E2191">
        <f ca="1">SUM(OFFSET(IS_Data!D2191,0,(-2018+'Summary P&amp;L'!$D$6-1)*12+'Summary P&amp;L'!$D$1-1):OFFSET(IS_Data!D2191,0,(-2018+'Summary P&amp;L'!$D$6-1)*12+'Summary P&amp;L'!$D$2-1))</f>
        <v>0</v>
      </c>
      <c r="F2191" s="91" t="str">
        <f>IFERROR(IF(VLOOKUP(IS_Data!B2191,'Summary P&amp;L'!$Q$9:$S$15,3,FALSE)="Yes",IS_Data!B2191,"No"),"No")</f>
        <v>No</v>
      </c>
    </row>
    <row r="2192" spans="1:6" x14ac:dyDescent="0.5">
      <c r="A2192">
        <f>+IS_Data!C2192</f>
        <v>0</v>
      </c>
      <c r="B2192" s="91" t="str">
        <f>IF(F2192="No","",IF('Summary P&amp;L'!$F$4="Libs Rollup","Libs Rollup",F2192))</f>
        <v/>
      </c>
      <c r="C2192">
        <f>+IS_Data!A2192</f>
        <v>0</v>
      </c>
      <c r="D2192">
        <f ca="1">SUM(OFFSET(IS_Data!D2192,0,(-2018+'Summary P&amp;L'!$D$6)*12+'Summary P&amp;L'!$D$1-1):OFFSET(IS_Data!D2192,0,(-2018+'Summary P&amp;L'!$D$6)*12+'Summary P&amp;L'!$D$2-1))</f>
        <v>0</v>
      </c>
      <c r="E2192">
        <f ca="1">SUM(OFFSET(IS_Data!D2192,0,(-2018+'Summary P&amp;L'!$D$6-1)*12+'Summary P&amp;L'!$D$1-1):OFFSET(IS_Data!D2192,0,(-2018+'Summary P&amp;L'!$D$6-1)*12+'Summary P&amp;L'!$D$2-1))</f>
        <v>0</v>
      </c>
      <c r="F2192" s="91" t="str">
        <f>IFERROR(IF(VLOOKUP(IS_Data!B2192,'Summary P&amp;L'!$Q$9:$S$15,3,FALSE)="Yes",IS_Data!B2192,"No"),"No")</f>
        <v>No</v>
      </c>
    </row>
    <row r="2193" spans="1:6" x14ac:dyDescent="0.5">
      <c r="A2193">
        <f>+IS_Data!C2193</f>
        <v>0</v>
      </c>
      <c r="B2193" s="91" t="str">
        <f>IF(F2193="No","",IF('Summary P&amp;L'!$F$4="Libs Rollup","Libs Rollup",F2193))</f>
        <v/>
      </c>
      <c r="C2193">
        <f>+IS_Data!A2193</f>
        <v>0</v>
      </c>
      <c r="D2193">
        <f ca="1">SUM(OFFSET(IS_Data!D2193,0,(-2018+'Summary P&amp;L'!$D$6)*12+'Summary P&amp;L'!$D$1-1):OFFSET(IS_Data!D2193,0,(-2018+'Summary P&amp;L'!$D$6)*12+'Summary P&amp;L'!$D$2-1))</f>
        <v>0</v>
      </c>
      <c r="E2193">
        <f ca="1">SUM(OFFSET(IS_Data!D2193,0,(-2018+'Summary P&amp;L'!$D$6-1)*12+'Summary P&amp;L'!$D$1-1):OFFSET(IS_Data!D2193,0,(-2018+'Summary P&amp;L'!$D$6-1)*12+'Summary P&amp;L'!$D$2-1))</f>
        <v>0</v>
      </c>
      <c r="F2193" s="91" t="str">
        <f>IFERROR(IF(VLOOKUP(IS_Data!B2193,'Summary P&amp;L'!$Q$9:$S$15,3,FALSE)="Yes",IS_Data!B2193,"No"),"No")</f>
        <v>No</v>
      </c>
    </row>
    <row r="2194" spans="1:6" x14ac:dyDescent="0.5">
      <c r="A2194">
        <f>+IS_Data!C2194</f>
        <v>0</v>
      </c>
      <c r="B2194" s="91" t="str">
        <f>IF(F2194="No","",IF('Summary P&amp;L'!$F$4="Libs Rollup","Libs Rollup",F2194))</f>
        <v/>
      </c>
      <c r="C2194">
        <f>+IS_Data!A2194</f>
        <v>0</v>
      </c>
      <c r="D2194">
        <f ca="1">SUM(OFFSET(IS_Data!D2194,0,(-2018+'Summary P&amp;L'!$D$6)*12+'Summary P&amp;L'!$D$1-1):OFFSET(IS_Data!D2194,0,(-2018+'Summary P&amp;L'!$D$6)*12+'Summary P&amp;L'!$D$2-1))</f>
        <v>0</v>
      </c>
      <c r="E2194">
        <f ca="1">SUM(OFFSET(IS_Data!D2194,0,(-2018+'Summary P&amp;L'!$D$6-1)*12+'Summary P&amp;L'!$D$1-1):OFFSET(IS_Data!D2194,0,(-2018+'Summary P&amp;L'!$D$6-1)*12+'Summary P&amp;L'!$D$2-1))</f>
        <v>0</v>
      </c>
      <c r="F2194" s="91" t="str">
        <f>IFERROR(IF(VLOOKUP(IS_Data!B2194,'Summary P&amp;L'!$Q$9:$S$15,3,FALSE)="Yes",IS_Data!B2194,"No"),"No")</f>
        <v>No</v>
      </c>
    </row>
    <row r="2195" spans="1:6" x14ac:dyDescent="0.5">
      <c r="A2195">
        <f>+IS_Data!C2195</f>
        <v>0</v>
      </c>
      <c r="B2195" s="91" t="str">
        <f>IF(F2195="No","",IF('Summary P&amp;L'!$F$4="Libs Rollup","Libs Rollup",F2195))</f>
        <v/>
      </c>
      <c r="C2195">
        <f>+IS_Data!A2195</f>
        <v>0</v>
      </c>
      <c r="D2195">
        <f ca="1">SUM(OFFSET(IS_Data!D2195,0,(-2018+'Summary P&amp;L'!$D$6)*12+'Summary P&amp;L'!$D$1-1):OFFSET(IS_Data!D2195,0,(-2018+'Summary P&amp;L'!$D$6)*12+'Summary P&amp;L'!$D$2-1))</f>
        <v>0</v>
      </c>
      <c r="E2195">
        <f ca="1">SUM(OFFSET(IS_Data!D2195,0,(-2018+'Summary P&amp;L'!$D$6-1)*12+'Summary P&amp;L'!$D$1-1):OFFSET(IS_Data!D2195,0,(-2018+'Summary P&amp;L'!$D$6-1)*12+'Summary P&amp;L'!$D$2-1))</f>
        <v>0</v>
      </c>
      <c r="F2195" s="91" t="str">
        <f>IFERROR(IF(VLOOKUP(IS_Data!B2195,'Summary P&amp;L'!$Q$9:$S$15,3,FALSE)="Yes",IS_Data!B2195,"No"),"No")</f>
        <v>No</v>
      </c>
    </row>
    <row r="2196" spans="1:6" x14ac:dyDescent="0.5">
      <c r="A2196">
        <f>+IS_Data!C2196</f>
        <v>0</v>
      </c>
      <c r="B2196" s="91" t="str">
        <f>IF(F2196="No","",IF('Summary P&amp;L'!$F$4="Libs Rollup","Libs Rollup",F2196))</f>
        <v/>
      </c>
      <c r="C2196">
        <f>+IS_Data!A2196</f>
        <v>0</v>
      </c>
      <c r="D2196">
        <f ca="1">SUM(OFFSET(IS_Data!D2196,0,(-2018+'Summary P&amp;L'!$D$6)*12+'Summary P&amp;L'!$D$1-1):OFFSET(IS_Data!D2196,0,(-2018+'Summary P&amp;L'!$D$6)*12+'Summary P&amp;L'!$D$2-1))</f>
        <v>0</v>
      </c>
      <c r="E2196">
        <f ca="1">SUM(OFFSET(IS_Data!D2196,0,(-2018+'Summary P&amp;L'!$D$6-1)*12+'Summary P&amp;L'!$D$1-1):OFFSET(IS_Data!D2196,0,(-2018+'Summary P&amp;L'!$D$6-1)*12+'Summary P&amp;L'!$D$2-1))</f>
        <v>0</v>
      </c>
      <c r="F2196" s="91" t="str">
        <f>IFERROR(IF(VLOOKUP(IS_Data!B2196,'Summary P&amp;L'!$Q$9:$S$15,3,FALSE)="Yes",IS_Data!B2196,"No"),"No")</f>
        <v>No</v>
      </c>
    </row>
    <row r="2197" spans="1:6" x14ac:dyDescent="0.5">
      <c r="A2197">
        <f>+IS_Data!C2197</f>
        <v>0</v>
      </c>
      <c r="B2197" s="91" t="str">
        <f>IF(F2197="No","",IF('Summary P&amp;L'!$F$4="Libs Rollup","Libs Rollup",F2197))</f>
        <v/>
      </c>
      <c r="C2197">
        <f>+IS_Data!A2197</f>
        <v>0</v>
      </c>
      <c r="D2197">
        <f ca="1">SUM(OFFSET(IS_Data!D2197,0,(-2018+'Summary P&amp;L'!$D$6)*12+'Summary P&amp;L'!$D$1-1):OFFSET(IS_Data!D2197,0,(-2018+'Summary P&amp;L'!$D$6)*12+'Summary P&amp;L'!$D$2-1))</f>
        <v>0</v>
      </c>
      <c r="E2197">
        <f ca="1">SUM(OFFSET(IS_Data!D2197,0,(-2018+'Summary P&amp;L'!$D$6-1)*12+'Summary P&amp;L'!$D$1-1):OFFSET(IS_Data!D2197,0,(-2018+'Summary P&amp;L'!$D$6-1)*12+'Summary P&amp;L'!$D$2-1))</f>
        <v>0</v>
      </c>
      <c r="F2197" s="91" t="str">
        <f>IFERROR(IF(VLOOKUP(IS_Data!B2197,'Summary P&amp;L'!$Q$9:$S$15,3,FALSE)="Yes",IS_Data!B2197,"No"),"No")</f>
        <v>No</v>
      </c>
    </row>
    <row r="2198" spans="1:6" x14ac:dyDescent="0.5">
      <c r="A2198">
        <f>+IS_Data!C2198</f>
        <v>0</v>
      </c>
      <c r="B2198" s="91" t="str">
        <f>IF(F2198="No","",IF('Summary P&amp;L'!$F$4="Libs Rollup","Libs Rollup",F2198))</f>
        <v/>
      </c>
      <c r="C2198">
        <f>+IS_Data!A2198</f>
        <v>0</v>
      </c>
      <c r="D2198">
        <f ca="1">SUM(OFFSET(IS_Data!D2198,0,(-2018+'Summary P&amp;L'!$D$6)*12+'Summary P&amp;L'!$D$1-1):OFFSET(IS_Data!D2198,0,(-2018+'Summary P&amp;L'!$D$6)*12+'Summary P&amp;L'!$D$2-1))</f>
        <v>0</v>
      </c>
      <c r="E2198">
        <f ca="1">SUM(OFFSET(IS_Data!D2198,0,(-2018+'Summary P&amp;L'!$D$6-1)*12+'Summary P&amp;L'!$D$1-1):OFFSET(IS_Data!D2198,0,(-2018+'Summary P&amp;L'!$D$6-1)*12+'Summary P&amp;L'!$D$2-1))</f>
        <v>0</v>
      </c>
      <c r="F2198" s="91" t="str">
        <f>IFERROR(IF(VLOOKUP(IS_Data!B2198,'Summary P&amp;L'!$Q$9:$S$15,3,FALSE)="Yes",IS_Data!B2198,"No"),"No")</f>
        <v>No</v>
      </c>
    </row>
    <row r="2199" spans="1:6" x14ac:dyDescent="0.5">
      <c r="A2199">
        <f>+IS_Data!C2199</f>
        <v>0</v>
      </c>
      <c r="B2199" s="91" t="str">
        <f>IF(F2199="No","",IF('Summary P&amp;L'!$F$4="Libs Rollup","Libs Rollup",F2199))</f>
        <v/>
      </c>
      <c r="C2199">
        <f>+IS_Data!A2199</f>
        <v>0</v>
      </c>
      <c r="D2199">
        <f ca="1">SUM(OFFSET(IS_Data!D2199,0,(-2018+'Summary P&amp;L'!$D$6)*12+'Summary P&amp;L'!$D$1-1):OFFSET(IS_Data!D2199,0,(-2018+'Summary P&amp;L'!$D$6)*12+'Summary P&amp;L'!$D$2-1))</f>
        <v>0</v>
      </c>
      <c r="E2199">
        <f ca="1">SUM(OFFSET(IS_Data!D2199,0,(-2018+'Summary P&amp;L'!$D$6-1)*12+'Summary P&amp;L'!$D$1-1):OFFSET(IS_Data!D2199,0,(-2018+'Summary P&amp;L'!$D$6-1)*12+'Summary P&amp;L'!$D$2-1))</f>
        <v>0</v>
      </c>
      <c r="F2199" s="91" t="str">
        <f>IFERROR(IF(VLOOKUP(IS_Data!B2199,'Summary P&amp;L'!$Q$9:$S$15,3,FALSE)="Yes",IS_Data!B2199,"No"),"No")</f>
        <v>No</v>
      </c>
    </row>
    <row r="2200" spans="1:6" x14ac:dyDescent="0.5">
      <c r="A2200">
        <f>+IS_Data!C2200</f>
        <v>0</v>
      </c>
      <c r="B2200" s="91" t="str">
        <f>IF(F2200="No","",IF('Summary P&amp;L'!$F$4="Libs Rollup","Libs Rollup",F2200))</f>
        <v/>
      </c>
      <c r="C2200">
        <f>+IS_Data!A2200</f>
        <v>0</v>
      </c>
      <c r="D2200">
        <f ca="1">SUM(OFFSET(IS_Data!D2200,0,(-2018+'Summary P&amp;L'!$D$6)*12+'Summary P&amp;L'!$D$1-1):OFFSET(IS_Data!D2200,0,(-2018+'Summary P&amp;L'!$D$6)*12+'Summary P&amp;L'!$D$2-1))</f>
        <v>0</v>
      </c>
      <c r="E2200">
        <f ca="1">SUM(OFFSET(IS_Data!D2200,0,(-2018+'Summary P&amp;L'!$D$6-1)*12+'Summary P&amp;L'!$D$1-1):OFFSET(IS_Data!D2200,0,(-2018+'Summary P&amp;L'!$D$6-1)*12+'Summary P&amp;L'!$D$2-1))</f>
        <v>0</v>
      </c>
      <c r="F2200" s="91" t="str">
        <f>IFERROR(IF(VLOOKUP(IS_Data!B2200,'Summary P&amp;L'!$Q$9:$S$15,3,FALSE)="Yes",IS_Data!B2200,"No"),"No")</f>
        <v>No</v>
      </c>
    </row>
    <row r="2201" spans="1:6" x14ac:dyDescent="0.5">
      <c r="A2201">
        <f>+IS_Data!C2201</f>
        <v>0</v>
      </c>
      <c r="B2201" s="91" t="str">
        <f>IF(F2201="No","",IF('Summary P&amp;L'!$F$4="Libs Rollup","Libs Rollup",F2201))</f>
        <v/>
      </c>
      <c r="C2201">
        <f>+IS_Data!A2201</f>
        <v>0</v>
      </c>
      <c r="D2201">
        <f ca="1">SUM(OFFSET(IS_Data!D2201,0,(-2018+'Summary P&amp;L'!$D$6)*12+'Summary P&amp;L'!$D$1-1):OFFSET(IS_Data!D2201,0,(-2018+'Summary P&amp;L'!$D$6)*12+'Summary P&amp;L'!$D$2-1))</f>
        <v>0</v>
      </c>
      <c r="E2201">
        <f ca="1">SUM(OFFSET(IS_Data!D2201,0,(-2018+'Summary P&amp;L'!$D$6-1)*12+'Summary P&amp;L'!$D$1-1):OFFSET(IS_Data!D2201,0,(-2018+'Summary P&amp;L'!$D$6-1)*12+'Summary P&amp;L'!$D$2-1))</f>
        <v>0</v>
      </c>
      <c r="F2201" s="91" t="str">
        <f>IFERROR(IF(VLOOKUP(IS_Data!B2201,'Summary P&amp;L'!$Q$9:$S$15,3,FALSE)="Yes",IS_Data!B2201,"No"),"No")</f>
        <v>No</v>
      </c>
    </row>
    <row r="2202" spans="1:6" x14ac:dyDescent="0.5">
      <c r="A2202">
        <f>+IS_Data!C2202</f>
        <v>0</v>
      </c>
      <c r="B2202" s="91" t="str">
        <f>IF(F2202="No","",IF('Summary P&amp;L'!$F$4="Libs Rollup","Libs Rollup",F2202))</f>
        <v/>
      </c>
      <c r="C2202">
        <f>+IS_Data!A2202</f>
        <v>0</v>
      </c>
      <c r="D2202">
        <f ca="1">SUM(OFFSET(IS_Data!D2202,0,(-2018+'Summary P&amp;L'!$D$6)*12+'Summary P&amp;L'!$D$1-1):OFFSET(IS_Data!D2202,0,(-2018+'Summary P&amp;L'!$D$6)*12+'Summary P&amp;L'!$D$2-1))</f>
        <v>0</v>
      </c>
      <c r="E2202">
        <f ca="1">SUM(OFFSET(IS_Data!D2202,0,(-2018+'Summary P&amp;L'!$D$6-1)*12+'Summary P&amp;L'!$D$1-1):OFFSET(IS_Data!D2202,0,(-2018+'Summary P&amp;L'!$D$6-1)*12+'Summary P&amp;L'!$D$2-1))</f>
        <v>0</v>
      </c>
      <c r="F2202" s="91" t="str">
        <f>IFERROR(IF(VLOOKUP(IS_Data!B2202,'Summary P&amp;L'!$Q$9:$S$15,3,FALSE)="Yes",IS_Data!B2202,"No"),"No")</f>
        <v>No</v>
      </c>
    </row>
    <row r="2203" spans="1:6" x14ac:dyDescent="0.5">
      <c r="A2203">
        <f>+IS_Data!C2203</f>
        <v>0</v>
      </c>
      <c r="B2203" s="91" t="str">
        <f>IF(F2203="No","",IF('Summary P&amp;L'!$F$4="Libs Rollup","Libs Rollup",F2203))</f>
        <v/>
      </c>
      <c r="C2203">
        <f>+IS_Data!A2203</f>
        <v>0</v>
      </c>
      <c r="D2203">
        <f ca="1">SUM(OFFSET(IS_Data!D2203,0,(-2018+'Summary P&amp;L'!$D$6)*12+'Summary P&amp;L'!$D$1-1):OFFSET(IS_Data!D2203,0,(-2018+'Summary P&amp;L'!$D$6)*12+'Summary P&amp;L'!$D$2-1))</f>
        <v>0</v>
      </c>
      <c r="E2203">
        <f ca="1">SUM(OFFSET(IS_Data!D2203,0,(-2018+'Summary P&amp;L'!$D$6-1)*12+'Summary P&amp;L'!$D$1-1):OFFSET(IS_Data!D2203,0,(-2018+'Summary P&amp;L'!$D$6-1)*12+'Summary P&amp;L'!$D$2-1))</f>
        <v>0</v>
      </c>
      <c r="F2203" s="91" t="str">
        <f>IFERROR(IF(VLOOKUP(IS_Data!B2203,'Summary P&amp;L'!$Q$9:$S$15,3,FALSE)="Yes",IS_Data!B2203,"No"),"No")</f>
        <v>No</v>
      </c>
    </row>
    <row r="2204" spans="1:6" x14ac:dyDescent="0.5">
      <c r="A2204">
        <f>+IS_Data!C2204</f>
        <v>0</v>
      </c>
      <c r="B2204" s="91" t="str">
        <f>IF(F2204="No","",IF('Summary P&amp;L'!$F$4="Libs Rollup","Libs Rollup",F2204))</f>
        <v/>
      </c>
      <c r="C2204">
        <f>+IS_Data!A2204</f>
        <v>0</v>
      </c>
      <c r="D2204">
        <f ca="1">SUM(OFFSET(IS_Data!D2204,0,(-2018+'Summary P&amp;L'!$D$6)*12+'Summary P&amp;L'!$D$1-1):OFFSET(IS_Data!D2204,0,(-2018+'Summary P&amp;L'!$D$6)*12+'Summary P&amp;L'!$D$2-1))</f>
        <v>0</v>
      </c>
      <c r="E2204">
        <f ca="1">SUM(OFFSET(IS_Data!D2204,0,(-2018+'Summary P&amp;L'!$D$6-1)*12+'Summary P&amp;L'!$D$1-1):OFFSET(IS_Data!D2204,0,(-2018+'Summary P&amp;L'!$D$6-1)*12+'Summary P&amp;L'!$D$2-1))</f>
        <v>0</v>
      </c>
      <c r="F2204" s="91" t="str">
        <f>IFERROR(IF(VLOOKUP(IS_Data!B2204,'Summary P&amp;L'!$Q$9:$S$15,3,FALSE)="Yes",IS_Data!B2204,"No"),"No")</f>
        <v>No</v>
      </c>
    </row>
    <row r="2205" spans="1:6" x14ac:dyDescent="0.5">
      <c r="A2205">
        <f>+IS_Data!C2205</f>
        <v>0</v>
      </c>
      <c r="B2205" s="91" t="str">
        <f>IF(F2205="No","",IF('Summary P&amp;L'!$F$4="Libs Rollup","Libs Rollup",F2205))</f>
        <v/>
      </c>
      <c r="C2205">
        <f>+IS_Data!A2205</f>
        <v>0</v>
      </c>
      <c r="D2205">
        <f ca="1">SUM(OFFSET(IS_Data!D2205,0,(-2018+'Summary P&amp;L'!$D$6)*12+'Summary P&amp;L'!$D$1-1):OFFSET(IS_Data!D2205,0,(-2018+'Summary P&amp;L'!$D$6)*12+'Summary P&amp;L'!$D$2-1))</f>
        <v>0</v>
      </c>
      <c r="E2205">
        <f ca="1">SUM(OFFSET(IS_Data!D2205,0,(-2018+'Summary P&amp;L'!$D$6-1)*12+'Summary P&amp;L'!$D$1-1):OFFSET(IS_Data!D2205,0,(-2018+'Summary P&amp;L'!$D$6-1)*12+'Summary P&amp;L'!$D$2-1))</f>
        <v>0</v>
      </c>
      <c r="F2205" s="91" t="str">
        <f>IFERROR(IF(VLOOKUP(IS_Data!B2205,'Summary P&amp;L'!$Q$9:$S$15,3,FALSE)="Yes",IS_Data!B2205,"No"),"No")</f>
        <v>No</v>
      </c>
    </row>
    <row r="2206" spans="1:6" x14ac:dyDescent="0.5">
      <c r="A2206">
        <f>+IS_Data!C2206</f>
        <v>0</v>
      </c>
      <c r="B2206" s="91" t="str">
        <f>IF(F2206="No","",IF('Summary P&amp;L'!$F$4="Libs Rollup","Libs Rollup",F2206))</f>
        <v/>
      </c>
      <c r="C2206">
        <f>+IS_Data!A2206</f>
        <v>0</v>
      </c>
      <c r="D2206">
        <f ca="1">SUM(OFFSET(IS_Data!D2206,0,(-2018+'Summary P&amp;L'!$D$6)*12+'Summary P&amp;L'!$D$1-1):OFFSET(IS_Data!D2206,0,(-2018+'Summary P&amp;L'!$D$6)*12+'Summary P&amp;L'!$D$2-1))</f>
        <v>0</v>
      </c>
      <c r="E2206">
        <f ca="1">SUM(OFFSET(IS_Data!D2206,0,(-2018+'Summary P&amp;L'!$D$6-1)*12+'Summary P&amp;L'!$D$1-1):OFFSET(IS_Data!D2206,0,(-2018+'Summary P&amp;L'!$D$6-1)*12+'Summary P&amp;L'!$D$2-1))</f>
        <v>0</v>
      </c>
      <c r="F2206" s="91" t="str">
        <f>IFERROR(IF(VLOOKUP(IS_Data!B2206,'Summary P&amp;L'!$Q$9:$S$15,3,FALSE)="Yes",IS_Data!B2206,"No"),"No")</f>
        <v>No</v>
      </c>
    </row>
    <row r="2207" spans="1:6" x14ac:dyDescent="0.5">
      <c r="A2207">
        <f>+IS_Data!C2207</f>
        <v>0</v>
      </c>
      <c r="B2207" s="91" t="str">
        <f>IF(F2207="No","",IF('Summary P&amp;L'!$F$4="Libs Rollup","Libs Rollup",F2207))</f>
        <v/>
      </c>
      <c r="C2207">
        <f>+IS_Data!A2207</f>
        <v>0</v>
      </c>
      <c r="D2207">
        <f ca="1">SUM(OFFSET(IS_Data!D2207,0,(-2018+'Summary P&amp;L'!$D$6)*12+'Summary P&amp;L'!$D$1-1):OFFSET(IS_Data!D2207,0,(-2018+'Summary P&amp;L'!$D$6)*12+'Summary P&amp;L'!$D$2-1))</f>
        <v>0</v>
      </c>
      <c r="E2207">
        <f ca="1">SUM(OFFSET(IS_Data!D2207,0,(-2018+'Summary P&amp;L'!$D$6-1)*12+'Summary P&amp;L'!$D$1-1):OFFSET(IS_Data!D2207,0,(-2018+'Summary P&amp;L'!$D$6-1)*12+'Summary P&amp;L'!$D$2-1))</f>
        <v>0</v>
      </c>
      <c r="F2207" s="91" t="str">
        <f>IFERROR(IF(VLOOKUP(IS_Data!B2207,'Summary P&amp;L'!$Q$9:$S$15,3,FALSE)="Yes",IS_Data!B2207,"No"),"No")</f>
        <v>No</v>
      </c>
    </row>
    <row r="2208" spans="1:6" x14ac:dyDescent="0.5">
      <c r="A2208">
        <f>+IS_Data!C2208</f>
        <v>0</v>
      </c>
      <c r="B2208" s="91" t="str">
        <f>IF(F2208="No","",IF('Summary P&amp;L'!$F$4="Libs Rollup","Libs Rollup",F2208))</f>
        <v/>
      </c>
      <c r="C2208">
        <f>+IS_Data!A2208</f>
        <v>0</v>
      </c>
      <c r="D2208">
        <f ca="1">SUM(OFFSET(IS_Data!D2208,0,(-2018+'Summary P&amp;L'!$D$6)*12+'Summary P&amp;L'!$D$1-1):OFFSET(IS_Data!D2208,0,(-2018+'Summary P&amp;L'!$D$6)*12+'Summary P&amp;L'!$D$2-1))</f>
        <v>0</v>
      </c>
      <c r="E2208">
        <f ca="1">SUM(OFFSET(IS_Data!D2208,0,(-2018+'Summary P&amp;L'!$D$6-1)*12+'Summary P&amp;L'!$D$1-1):OFFSET(IS_Data!D2208,0,(-2018+'Summary P&amp;L'!$D$6-1)*12+'Summary P&amp;L'!$D$2-1))</f>
        <v>0</v>
      </c>
      <c r="F2208" s="91" t="str">
        <f>IFERROR(IF(VLOOKUP(IS_Data!B2208,'Summary P&amp;L'!$Q$9:$S$15,3,FALSE)="Yes",IS_Data!B2208,"No"),"No")</f>
        <v>No</v>
      </c>
    </row>
    <row r="2209" spans="1:6" x14ac:dyDescent="0.5">
      <c r="A2209">
        <f>+IS_Data!C2209</f>
        <v>0</v>
      </c>
      <c r="B2209" s="91" t="str">
        <f>IF(F2209="No","",IF('Summary P&amp;L'!$F$4="Libs Rollup","Libs Rollup",F2209))</f>
        <v/>
      </c>
      <c r="C2209">
        <f>+IS_Data!A2209</f>
        <v>0</v>
      </c>
      <c r="D2209">
        <f ca="1">SUM(OFFSET(IS_Data!D2209,0,(-2018+'Summary P&amp;L'!$D$6)*12+'Summary P&amp;L'!$D$1-1):OFFSET(IS_Data!D2209,0,(-2018+'Summary P&amp;L'!$D$6)*12+'Summary P&amp;L'!$D$2-1))</f>
        <v>0</v>
      </c>
      <c r="E2209">
        <f ca="1">SUM(OFFSET(IS_Data!D2209,0,(-2018+'Summary P&amp;L'!$D$6-1)*12+'Summary P&amp;L'!$D$1-1):OFFSET(IS_Data!D2209,0,(-2018+'Summary P&amp;L'!$D$6-1)*12+'Summary P&amp;L'!$D$2-1))</f>
        <v>0</v>
      </c>
      <c r="F2209" s="91" t="str">
        <f>IFERROR(IF(VLOOKUP(IS_Data!B2209,'Summary P&amp;L'!$Q$9:$S$15,3,FALSE)="Yes",IS_Data!B2209,"No"),"No")</f>
        <v>No</v>
      </c>
    </row>
    <row r="2210" spans="1:6" x14ac:dyDescent="0.5">
      <c r="A2210">
        <f>+IS_Data!C2210</f>
        <v>0</v>
      </c>
      <c r="B2210" s="91" t="str">
        <f>IF(F2210="No","",IF('Summary P&amp;L'!$F$4="Libs Rollup","Libs Rollup",F2210))</f>
        <v/>
      </c>
      <c r="C2210">
        <f>+IS_Data!A2210</f>
        <v>0</v>
      </c>
      <c r="D2210">
        <f ca="1">SUM(OFFSET(IS_Data!D2210,0,(-2018+'Summary P&amp;L'!$D$6)*12+'Summary P&amp;L'!$D$1-1):OFFSET(IS_Data!D2210,0,(-2018+'Summary P&amp;L'!$D$6)*12+'Summary P&amp;L'!$D$2-1))</f>
        <v>0</v>
      </c>
      <c r="E2210">
        <f ca="1">SUM(OFFSET(IS_Data!D2210,0,(-2018+'Summary P&amp;L'!$D$6-1)*12+'Summary P&amp;L'!$D$1-1):OFFSET(IS_Data!D2210,0,(-2018+'Summary P&amp;L'!$D$6-1)*12+'Summary P&amp;L'!$D$2-1))</f>
        <v>0</v>
      </c>
      <c r="F2210" s="91" t="str">
        <f>IFERROR(IF(VLOOKUP(IS_Data!B2210,'Summary P&amp;L'!$Q$9:$S$15,3,FALSE)="Yes",IS_Data!B2210,"No"),"No")</f>
        <v>No</v>
      </c>
    </row>
    <row r="2211" spans="1:6" x14ac:dyDescent="0.5">
      <c r="A2211">
        <f>+IS_Data!C2211</f>
        <v>0</v>
      </c>
      <c r="B2211" s="91" t="str">
        <f>IF(F2211="No","",IF('Summary P&amp;L'!$F$4="Libs Rollup","Libs Rollup",F2211))</f>
        <v/>
      </c>
      <c r="C2211">
        <f>+IS_Data!A2211</f>
        <v>0</v>
      </c>
      <c r="D2211">
        <f ca="1">SUM(OFFSET(IS_Data!D2211,0,(-2018+'Summary P&amp;L'!$D$6)*12+'Summary P&amp;L'!$D$1-1):OFFSET(IS_Data!D2211,0,(-2018+'Summary P&amp;L'!$D$6)*12+'Summary P&amp;L'!$D$2-1))</f>
        <v>0</v>
      </c>
      <c r="E2211">
        <f ca="1">SUM(OFFSET(IS_Data!D2211,0,(-2018+'Summary P&amp;L'!$D$6-1)*12+'Summary P&amp;L'!$D$1-1):OFFSET(IS_Data!D2211,0,(-2018+'Summary P&amp;L'!$D$6-1)*12+'Summary P&amp;L'!$D$2-1))</f>
        <v>0</v>
      </c>
      <c r="F2211" s="91" t="str">
        <f>IFERROR(IF(VLOOKUP(IS_Data!B2211,'Summary P&amp;L'!$Q$9:$S$15,3,FALSE)="Yes",IS_Data!B2211,"No"),"No")</f>
        <v>No</v>
      </c>
    </row>
    <row r="2212" spans="1:6" x14ac:dyDescent="0.5">
      <c r="A2212">
        <f>+IS_Data!C2212</f>
        <v>0</v>
      </c>
      <c r="B2212" s="91" t="str">
        <f>IF(F2212="No","",IF('Summary P&amp;L'!$F$4="Libs Rollup","Libs Rollup",F2212))</f>
        <v/>
      </c>
      <c r="C2212">
        <f>+IS_Data!A2212</f>
        <v>0</v>
      </c>
      <c r="D2212">
        <f ca="1">SUM(OFFSET(IS_Data!D2212,0,(-2018+'Summary P&amp;L'!$D$6)*12+'Summary P&amp;L'!$D$1-1):OFFSET(IS_Data!D2212,0,(-2018+'Summary P&amp;L'!$D$6)*12+'Summary P&amp;L'!$D$2-1))</f>
        <v>0</v>
      </c>
      <c r="E2212">
        <f ca="1">SUM(OFFSET(IS_Data!D2212,0,(-2018+'Summary P&amp;L'!$D$6-1)*12+'Summary P&amp;L'!$D$1-1):OFFSET(IS_Data!D2212,0,(-2018+'Summary P&amp;L'!$D$6-1)*12+'Summary P&amp;L'!$D$2-1))</f>
        <v>0</v>
      </c>
      <c r="F2212" s="91" t="str">
        <f>IFERROR(IF(VLOOKUP(IS_Data!B2212,'Summary P&amp;L'!$Q$9:$S$15,3,FALSE)="Yes",IS_Data!B2212,"No"),"No")</f>
        <v>No</v>
      </c>
    </row>
    <row r="2213" spans="1:6" x14ac:dyDescent="0.5">
      <c r="A2213">
        <f>+IS_Data!C2213</f>
        <v>0</v>
      </c>
      <c r="B2213" s="91" t="str">
        <f>IF(F2213="No","",IF('Summary P&amp;L'!$F$4="Libs Rollup","Libs Rollup",F2213))</f>
        <v/>
      </c>
      <c r="C2213">
        <f>+IS_Data!A2213</f>
        <v>0</v>
      </c>
      <c r="D2213">
        <f ca="1">SUM(OFFSET(IS_Data!D2213,0,(-2018+'Summary P&amp;L'!$D$6)*12+'Summary P&amp;L'!$D$1-1):OFFSET(IS_Data!D2213,0,(-2018+'Summary P&amp;L'!$D$6)*12+'Summary P&amp;L'!$D$2-1))</f>
        <v>0</v>
      </c>
      <c r="E2213">
        <f ca="1">SUM(OFFSET(IS_Data!D2213,0,(-2018+'Summary P&amp;L'!$D$6-1)*12+'Summary P&amp;L'!$D$1-1):OFFSET(IS_Data!D2213,0,(-2018+'Summary P&amp;L'!$D$6-1)*12+'Summary P&amp;L'!$D$2-1))</f>
        <v>0</v>
      </c>
      <c r="F2213" s="91" t="str">
        <f>IFERROR(IF(VLOOKUP(IS_Data!B2213,'Summary P&amp;L'!$Q$9:$S$15,3,FALSE)="Yes",IS_Data!B2213,"No"),"No")</f>
        <v>No</v>
      </c>
    </row>
    <row r="2214" spans="1:6" x14ac:dyDescent="0.5">
      <c r="A2214">
        <f>+IS_Data!C2214</f>
        <v>0</v>
      </c>
      <c r="B2214" s="91" t="str">
        <f>IF(F2214="No","",IF('Summary P&amp;L'!$F$4="Libs Rollup","Libs Rollup",F2214))</f>
        <v/>
      </c>
      <c r="C2214">
        <f>+IS_Data!A2214</f>
        <v>0</v>
      </c>
      <c r="D2214">
        <f ca="1">SUM(OFFSET(IS_Data!D2214,0,(-2018+'Summary P&amp;L'!$D$6)*12+'Summary P&amp;L'!$D$1-1):OFFSET(IS_Data!D2214,0,(-2018+'Summary P&amp;L'!$D$6)*12+'Summary P&amp;L'!$D$2-1))</f>
        <v>0</v>
      </c>
      <c r="E2214">
        <f ca="1">SUM(OFFSET(IS_Data!D2214,0,(-2018+'Summary P&amp;L'!$D$6-1)*12+'Summary P&amp;L'!$D$1-1):OFFSET(IS_Data!D2214,0,(-2018+'Summary P&amp;L'!$D$6-1)*12+'Summary P&amp;L'!$D$2-1))</f>
        <v>0</v>
      </c>
      <c r="F2214" s="91" t="str">
        <f>IFERROR(IF(VLOOKUP(IS_Data!B2214,'Summary P&amp;L'!$Q$9:$S$15,3,FALSE)="Yes",IS_Data!B2214,"No"),"No")</f>
        <v>No</v>
      </c>
    </row>
    <row r="2215" spans="1:6" x14ac:dyDescent="0.5">
      <c r="A2215">
        <f>+IS_Data!C2215</f>
        <v>0</v>
      </c>
      <c r="B2215" s="91" t="str">
        <f>IF(F2215="No","",IF('Summary P&amp;L'!$F$4="Libs Rollup","Libs Rollup",F2215))</f>
        <v/>
      </c>
      <c r="C2215">
        <f>+IS_Data!A2215</f>
        <v>0</v>
      </c>
      <c r="D2215">
        <f ca="1">SUM(OFFSET(IS_Data!D2215,0,(-2018+'Summary P&amp;L'!$D$6)*12+'Summary P&amp;L'!$D$1-1):OFFSET(IS_Data!D2215,0,(-2018+'Summary P&amp;L'!$D$6)*12+'Summary P&amp;L'!$D$2-1))</f>
        <v>0</v>
      </c>
      <c r="E2215">
        <f ca="1">SUM(OFFSET(IS_Data!D2215,0,(-2018+'Summary P&amp;L'!$D$6-1)*12+'Summary P&amp;L'!$D$1-1):OFFSET(IS_Data!D2215,0,(-2018+'Summary P&amp;L'!$D$6-1)*12+'Summary P&amp;L'!$D$2-1))</f>
        <v>0</v>
      </c>
      <c r="F2215" s="91" t="str">
        <f>IFERROR(IF(VLOOKUP(IS_Data!B2215,'Summary P&amp;L'!$Q$9:$S$15,3,FALSE)="Yes",IS_Data!B2215,"No"),"No")</f>
        <v>No</v>
      </c>
    </row>
    <row r="2216" spans="1:6" x14ac:dyDescent="0.5">
      <c r="A2216">
        <f>+IS_Data!C2216</f>
        <v>0</v>
      </c>
      <c r="B2216" s="91" t="str">
        <f>IF(F2216="No","",IF('Summary P&amp;L'!$F$4="Libs Rollup","Libs Rollup",F2216))</f>
        <v/>
      </c>
      <c r="C2216">
        <f>+IS_Data!A2216</f>
        <v>0</v>
      </c>
      <c r="D2216">
        <f ca="1">SUM(OFFSET(IS_Data!D2216,0,(-2018+'Summary P&amp;L'!$D$6)*12+'Summary P&amp;L'!$D$1-1):OFFSET(IS_Data!D2216,0,(-2018+'Summary P&amp;L'!$D$6)*12+'Summary P&amp;L'!$D$2-1))</f>
        <v>0</v>
      </c>
      <c r="E2216">
        <f ca="1">SUM(OFFSET(IS_Data!D2216,0,(-2018+'Summary P&amp;L'!$D$6-1)*12+'Summary P&amp;L'!$D$1-1):OFFSET(IS_Data!D2216,0,(-2018+'Summary P&amp;L'!$D$6-1)*12+'Summary P&amp;L'!$D$2-1))</f>
        <v>0</v>
      </c>
      <c r="F2216" s="91" t="str">
        <f>IFERROR(IF(VLOOKUP(IS_Data!B2216,'Summary P&amp;L'!$Q$9:$S$15,3,FALSE)="Yes",IS_Data!B2216,"No"),"No")</f>
        <v>No</v>
      </c>
    </row>
    <row r="2217" spans="1:6" x14ac:dyDescent="0.5">
      <c r="A2217">
        <f>+IS_Data!C2217</f>
        <v>0</v>
      </c>
      <c r="B2217" s="91" t="str">
        <f>IF(F2217="No","",IF('Summary P&amp;L'!$F$4="Libs Rollup","Libs Rollup",F2217))</f>
        <v/>
      </c>
      <c r="C2217">
        <f>+IS_Data!A2217</f>
        <v>0</v>
      </c>
      <c r="D2217">
        <f ca="1">SUM(OFFSET(IS_Data!D2217,0,(-2018+'Summary P&amp;L'!$D$6)*12+'Summary P&amp;L'!$D$1-1):OFFSET(IS_Data!D2217,0,(-2018+'Summary P&amp;L'!$D$6)*12+'Summary P&amp;L'!$D$2-1))</f>
        <v>0</v>
      </c>
      <c r="E2217">
        <f ca="1">SUM(OFFSET(IS_Data!D2217,0,(-2018+'Summary P&amp;L'!$D$6-1)*12+'Summary P&amp;L'!$D$1-1):OFFSET(IS_Data!D2217,0,(-2018+'Summary P&amp;L'!$D$6-1)*12+'Summary P&amp;L'!$D$2-1))</f>
        <v>0</v>
      </c>
      <c r="F2217" s="91" t="str">
        <f>IFERROR(IF(VLOOKUP(IS_Data!B2217,'Summary P&amp;L'!$Q$9:$S$15,3,FALSE)="Yes",IS_Data!B2217,"No"),"No")</f>
        <v>No</v>
      </c>
    </row>
    <row r="2218" spans="1:6" x14ac:dyDescent="0.5">
      <c r="A2218">
        <f>+IS_Data!C2218</f>
        <v>0</v>
      </c>
      <c r="B2218" s="91" t="str">
        <f>IF(F2218="No","",IF('Summary P&amp;L'!$F$4="Libs Rollup","Libs Rollup",F2218))</f>
        <v/>
      </c>
      <c r="C2218">
        <f>+IS_Data!A2218</f>
        <v>0</v>
      </c>
      <c r="D2218">
        <f ca="1">SUM(OFFSET(IS_Data!D2218,0,(-2018+'Summary P&amp;L'!$D$6)*12+'Summary P&amp;L'!$D$1-1):OFFSET(IS_Data!D2218,0,(-2018+'Summary P&amp;L'!$D$6)*12+'Summary P&amp;L'!$D$2-1))</f>
        <v>0</v>
      </c>
      <c r="E2218">
        <f ca="1">SUM(OFFSET(IS_Data!D2218,0,(-2018+'Summary P&amp;L'!$D$6-1)*12+'Summary P&amp;L'!$D$1-1):OFFSET(IS_Data!D2218,0,(-2018+'Summary P&amp;L'!$D$6-1)*12+'Summary P&amp;L'!$D$2-1))</f>
        <v>0</v>
      </c>
      <c r="F2218" s="91" t="str">
        <f>IFERROR(IF(VLOOKUP(IS_Data!B2218,'Summary P&amp;L'!$Q$9:$S$15,3,FALSE)="Yes",IS_Data!B2218,"No"),"No")</f>
        <v>No</v>
      </c>
    </row>
    <row r="2219" spans="1:6" x14ac:dyDescent="0.5">
      <c r="A2219">
        <f>+IS_Data!C2219</f>
        <v>0</v>
      </c>
      <c r="B2219" s="91" t="str">
        <f>IF(F2219="No","",IF('Summary P&amp;L'!$F$4="Libs Rollup","Libs Rollup",F2219))</f>
        <v/>
      </c>
      <c r="C2219">
        <f>+IS_Data!A2219</f>
        <v>0</v>
      </c>
      <c r="D2219">
        <f ca="1">SUM(OFFSET(IS_Data!D2219,0,(-2018+'Summary P&amp;L'!$D$6)*12+'Summary P&amp;L'!$D$1-1):OFFSET(IS_Data!D2219,0,(-2018+'Summary P&amp;L'!$D$6)*12+'Summary P&amp;L'!$D$2-1))</f>
        <v>0</v>
      </c>
      <c r="E2219">
        <f ca="1">SUM(OFFSET(IS_Data!D2219,0,(-2018+'Summary P&amp;L'!$D$6-1)*12+'Summary P&amp;L'!$D$1-1):OFFSET(IS_Data!D2219,0,(-2018+'Summary P&amp;L'!$D$6-1)*12+'Summary P&amp;L'!$D$2-1))</f>
        <v>0</v>
      </c>
      <c r="F2219" s="91" t="str">
        <f>IFERROR(IF(VLOOKUP(IS_Data!B2219,'Summary P&amp;L'!$Q$9:$S$15,3,FALSE)="Yes",IS_Data!B2219,"No"),"No")</f>
        <v>No</v>
      </c>
    </row>
    <row r="2220" spans="1:6" x14ac:dyDescent="0.5">
      <c r="A2220">
        <f>+IS_Data!C2220</f>
        <v>0</v>
      </c>
      <c r="B2220" s="91" t="str">
        <f>IF(F2220="No","",IF('Summary P&amp;L'!$F$4="Libs Rollup","Libs Rollup",F2220))</f>
        <v/>
      </c>
      <c r="C2220">
        <f>+IS_Data!A2220</f>
        <v>0</v>
      </c>
      <c r="D2220">
        <f ca="1">SUM(OFFSET(IS_Data!D2220,0,(-2018+'Summary P&amp;L'!$D$6)*12+'Summary P&amp;L'!$D$1-1):OFFSET(IS_Data!D2220,0,(-2018+'Summary P&amp;L'!$D$6)*12+'Summary P&amp;L'!$D$2-1))</f>
        <v>0</v>
      </c>
      <c r="E2220">
        <f ca="1">SUM(OFFSET(IS_Data!D2220,0,(-2018+'Summary P&amp;L'!$D$6-1)*12+'Summary P&amp;L'!$D$1-1):OFFSET(IS_Data!D2220,0,(-2018+'Summary P&amp;L'!$D$6-1)*12+'Summary P&amp;L'!$D$2-1))</f>
        <v>0</v>
      </c>
      <c r="F2220" s="91" t="str">
        <f>IFERROR(IF(VLOOKUP(IS_Data!B2220,'Summary P&amp;L'!$Q$9:$S$15,3,FALSE)="Yes",IS_Data!B2220,"No"),"No")</f>
        <v>No</v>
      </c>
    </row>
    <row r="2221" spans="1:6" x14ac:dyDescent="0.5">
      <c r="A2221">
        <f>+IS_Data!C2221</f>
        <v>0</v>
      </c>
      <c r="B2221" s="91" t="str">
        <f>IF(F2221="No","",IF('Summary P&amp;L'!$F$4="Libs Rollup","Libs Rollup",F2221))</f>
        <v/>
      </c>
      <c r="C2221">
        <f>+IS_Data!A2221</f>
        <v>0</v>
      </c>
      <c r="D2221">
        <f ca="1">SUM(OFFSET(IS_Data!D2221,0,(-2018+'Summary P&amp;L'!$D$6)*12+'Summary P&amp;L'!$D$1-1):OFFSET(IS_Data!D2221,0,(-2018+'Summary P&amp;L'!$D$6)*12+'Summary P&amp;L'!$D$2-1))</f>
        <v>0</v>
      </c>
      <c r="E2221">
        <f ca="1">SUM(OFFSET(IS_Data!D2221,0,(-2018+'Summary P&amp;L'!$D$6-1)*12+'Summary P&amp;L'!$D$1-1):OFFSET(IS_Data!D2221,0,(-2018+'Summary P&amp;L'!$D$6-1)*12+'Summary P&amp;L'!$D$2-1))</f>
        <v>0</v>
      </c>
      <c r="F2221" s="91" t="str">
        <f>IFERROR(IF(VLOOKUP(IS_Data!B2221,'Summary P&amp;L'!$Q$9:$S$15,3,FALSE)="Yes",IS_Data!B2221,"No"),"No")</f>
        <v>No</v>
      </c>
    </row>
    <row r="2222" spans="1:6" x14ac:dyDescent="0.5">
      <c r="A2222">
        <f>+IS_Data!C2222</f>
        <v>0</v>
      </c>
      <c r="B2222" s="91" t="str">
        <f>IF(F2222="No","",IF('Summary P&amp;L'!$F$4="Libs Rollup","Libs Rollup",F2222))</f>
        <v/>
      </c>
      <c r="C2222">
        <f>+IS_Data!A2222</f>
        <v>0</v>
      </c>
      <c r="D2222">
        <f ca="1">SUM(OFFSET(IS_Data!D2222,0,(-2018+'Summary P&amp;L'!$D$6)*12+'Summary P&amp;L'!$D$1-1):OFFSET(IS_Data!D2222,0,(-2018+'Summary P&amp;L'!$D$6)*12+'Summary P&amp;L'!$D$2-1))</f>
        <v>0</v>
      </c>
      <c r="E2222">
        <f ca="1">SUM(OFFSET(IS_Data!D2222,0,(-2018+'Summary P&amp;L'!$D$6-1)*12+'Summary P&amp;L'!$D$1-1):OFFSET(IS_Data!D2222,0,(-2018+'Summary P&amp;L'!$D$6-1)*12+'Summary P&amp;L'!$D$2-1))</f>
        <v>0</v>
      </c>
      <c r="F2222" s="91" t="str">
        <f>IFERROR(IF(VLOOKUP(IS_Data!B2222,'Summary P&amp;L'!$Q$9:$S$15,3,FALSE)="Yes",IS_Data!B2222,"No"),"No")</f>
        <v>No</v>
      </c>
    </row>
    <row r="2223" spans="1:6" x14ac:dyDescent="0.5">
      <c r="A2223">
        <f>+IS_Data!C2223</f>
        <v>0</v>
      </c>
      <c r="B2223" s="91" t="str">
        <f>IF(F2223="No","",IF('Summary P&amp;L'!$F$4="Libs Rollup","Libs Rollup",F2223))</f>
        <v/>
      </c>
      <c r="C2223">
        <f>+IS_Data!A2223</f>
        <v>0</v>
      </c>
      <c r="D2223">
        <f ca="1">SUM(OFFSET(IS_Data!D2223,0,(-2018+'Summary P&amp;L'!$D$6)*12+'Summary P&amp;L'!$D$1-1):OFFSET(IS_Data!D2223,0,(-2018+'Summary P&amp;L'!$D$6)*12+'Summary P&amp;L'!$D$2-1))</f>
        <v>0</v>
      </c>
      <c r="E2223">
        <f ca="1">SUM(OFFSET(IS_Data!D2223,0,(-2018+'Summary P&amp;L'!$D$6-1)*12+'Summary P&amp;L'!$D$1-1):OFFSET(IS_Data!D2223,0,(-2018+'Summary P&amp;L'!$D$6-1)*12+'Summary P&amp;L'!$D$2-1))</f>
        <v>0</v>
      </c>
      <c r="F2223" s="91" t="str">
        <f>IFERROR(IF(VLOOKUP(IS_Data!B2223,'Summary P&amp;L'!$Q$9:$S$15,3,FALSE)="Yes",IS_Data!B2223,"No"),"No")</f>
        <v>No</v>
      </c>
    </row>
    <row r="2224" spans="1:6" x14ac:dyDescent="0.5">
      <c r="A2224">
        <f>+IS_Data!C2224</f>
        <v>0</v>
      </c>
      <c r="B2224" s="91" t="str">
        <f>IF(F2224="No","",IF('Summary P&amp;L'!$F$4="Libs Rollup","Libs Rollup",F2224))</f>
        <v/>
      </c>
      <c r="C2224">
        <f>+IS_Data!A2224</f>
        <v>0</v>
      </c>
      <c r="D2224">
        <f ca="1">SUM(OFFSET(IS_Data!D2224,0,(-2018+'Summary P&amp;L'!$D$6)*12+'Summary P&amp;L'!$D$1-1):OFFSET(IS_Data!D2224,0,(-2018+'Summary P&amp;L'!$D$6)*12+'Summary P&amp;L'!$D$2-1))</f>
        <v>0</v>
      </c>
      <c r="E2224">
        <f ca="1">SUM(OFFSET(IS_Data!D2224,0,(-2018+'Summary P&amp;L'!$D$6-1)*12+'Summary P&amp;L'!$D$1-1):OFFSET(IS_Data!D2224,0,(-2018+'Summary P&amp;L'!$D$6-1)*12+'Summary P&amp;L'!$D$2-1))</f>
        <v>0</v>
      </c>
      <c r="F2224" s="91" t="str">
        <f>IFERROR(IF(VLOOKUP(IS_Data!B2224,'Summary P&amp;L'!$Q$9:$S$15,3,FALSE)="Yes",IS_Data!B2224,"No"),"No")</f>
        <v>No</v>
      </c>
    </row>
    <row r="2225" spans="1:6" x14ac:dyDescent="0.5">
      <c r="A2225">
        <f>+IS_Data!C2225</f>
        <v>0</v>
      </c>
      <c r="B2225" s="91" t="str">
        <f>IF(F2225="No","",IF('Summary P&amp;L'!$F$4="Libs Rollup","Libs Rollup",F2225))</f>
        <v/>
      </c>
      <c r="C2225">
        <f>+IS_Data!A2225</f>
        <v>0</v>
      </c>
      <c r="D2225">
        <f ca="1">SUM(OFFSET(IS_Data!D2225,0,(-2018+'Summary P&amp;L'!$D$6)*12+'Summary P&amp;L'!$D$1-1):OFFSET(IS_Data!D2225,0,(-2018+'Summary P&amp;L'!$D$6)*12+'Summary P&amp;L'!$D$2-1))</f>
        <v>0</v>
      </c>
      <c r="E2225">
        <f ca="1">SUM(OFFSET(IS_Data!D2225,0,(-2018+'Summary P&amp;L'!$D$6-1)*12+'Summary P&amp;L'!$D$1-1):OFFSET(IS_Data!D2225,0,(-2018+'Summary P&amp;L'!$D$6-1)*12+'Summary P&amp;L'!$D$2-1))</f>
        <v>0</v>
      </c>
      <c r="F2225" s="91" t="str">
        <f>IFERROR(IF(VLOOKUP(IS_Data!B2225,'Summary P&amp;L'!$Q$9:$S$15,3,FALSE)="Yes",IS_Data!B2225,"No"),"No")</f>
        <v>No</v>
      </c>
    </row>
    <row r="2226" spans="1:6" x14ac:dyDescent="0.5">
      <c r="A2226">
        <f>+IS_Data!C2226</f>
        <v>0</v>
      </c>
      <c r="B2226" s="91" t="str">
        <f>IF(F2226="No","",IF('Summary P&amp;L'!$F$4="Libs Rollup","Libs Rollup",F2226))</f>
        <v/>
      </c>
      <c r="C2226">
        <f>+IS_Data!A2226</f>
        <v>0</v>
      </c>
      <c r="D2226">
        <f ca="1">SUM(OFFSET(IS_Data!D2226,0,(-2018+'Summary P&amp;L'!$D$6)*12+'Summary P&amp;L'!$D$1-1):OFFSET(IS_Data!D2226,0,(-2018+'Summary P&amp;L'!$D$6)*12+'Summary P&amp;L'!$D$2-1))</f>
        <v>0</v>
      </c>
      <c r="E2226">
        <f ca="1">SUM(OFFSET(IS_Data!D2226,0,(-2018+'Summary P&amp;L'!$D$6-1)*12+'Summary P&amp;L'!$D$1-1):OFFSET(IS_Data!D2226,0,(-2018+'Summary P&amp;L'!$D$6-1)*12+'Summary P&amp;L'!$D$2-1))</f>
        <v>0</v>
      </c>
      <c r="F2226" s="91" t="str">
        <f>IFERROR(IF(VLOOKUP(IS_Data!B2226,'Summary P&amp;L'!$Q$9:$S$15,3,FALSE)="Yes",IS_Data!B2226,"No"),"No")</f>
        <v>No</v>
      </c>
    </row>
    <row r="2227" spans="1:6" x14ac:dyDescent="0.5">
      <c r="A2227">
        <f>+IS_Data!C2227</f>
        <v>0</v>
      </c>
      <c r="B2227" s="91" t="str">
        <f>IF(F2227="No","",IF('Summary P&amp;L'!$F$4="Libs Rollup","Libs Rollup",F2227))</f>
        <v/>
      </c>
      <c r="C2227">
        <f>+IS_Data!A2227</f>
        <v>0</v>
      </c>
      <c r="D2227">
        <f ca="1">SUM(OFFSET(IS_Data!D2227,0,(-2018+'Summary P&amp;L'!$D$6)*12+'Summary P&amp;L'!$D$1-1):OFFSET(IS_Data!D2227,0,(-2018+'Summary P&amp;L'!$D$6)*12+'Summary P&amp;L'!$D$2-1))</f>
        <v>0</v>
      </c>
      <c r="E2227">
        <f ca="1">SUM(OFFSET(IS_Data!D2227,0,(-2018+'Summary P&amp;L'!$D$6-1)*12+'Summary P&amp;L'!$D$1-1):OFFSET(IS_Data!D2227,0,(-2018+'Summary P&amp;L'!$D$6-1)*12+'Summary P&amp;L'!$D$2-1))</f>
        <v>0</v>
      </c>
      <c r="F2227" s="91" t="str">
        <f>IFERROR(IF(VLOOKUP(IS_Data!B2227,'Summary P&amp;L'!$Q$9:$S$15,3,FALSE)="Yes",IS_Data!B2227,"No"),"No")</f>
        <v>No</v>
      </c>
    </row>
    <row r="2228" spans="1:6" x14ac:dyDescent="0.5">
      <c r="A2228">
        <f>+IS_Data!C2228</f>
        <v>0</v>
      </c>
      <c r="B2228" s="91" t="str">
        <f>IF(F2228="No","",IF('Summary P&amp;L'!$F$4="Libs Rollup","Libs Rollup",F2228))</f>
        <v/>
      </c>
      <c r="C2228">
        <f>+IS_Data!A2228</f>
        <v>0</v>
      </c>
      <c r="D2228">
        <f ca="1">SUM(OFFSET(IS_Data!D2228,0,(-2018+'Summary P&amp;L'!$D$6)*12+'Summary P&amp;L'!$D$1-1):OFFSET(IS_Data!D2228,0,(-2018+'Summary P&amp;L'!$D$6)*12+'Summary P&amp;L'!$D$2-1))</f>
        <v>0</v>
      </c>
      <c r="E2228">
        <f ca="1">SUM(OFFSET(IS_Data!D2228,0,(-2018+'Summary P&amp;L'!$D$6-1)*12+'Summary P&amp;L'!$D$1-1):OFFSET(IS_Data!D2228,0,(-2018+'Summary P&amp;L'!$D$6-1)*12+'Summary P&amp;L'!$D$2-1))</f>
        <v>0</v>
      </c>
      <c r="F2228" s="91" t="str">
        <f>IFERROR(IF(VLOOKUP(IS_Data!B2228,'Summary P&amp;L'!$Q$9:$S$15,3,FALSE)="Yes",IS_Data!B2228,"No"),"No")</f>
        <v>No</v>
      </c>
    </row>
    <row r="2229" spans="1:6" x14ac:dyDescent="0.5">
      <c r="A2229">
        <f>+IS_Data!C2229</f>
        <v>0</v>
      </c>
      <c r="B2229" s="91" t="str">
        <f>IF(F2229="No","",IF('Summary P&amp;L'!$F$4="Libs Rollup","Libs Rollup",F2229))</f>
        <v/>
      </c>
      <c r="C2229">
        <f>+IS_Data!A2229</f>
        <v>0</v>
      </c>
      <c r="D2229">
        <f ca="1">SUM(OFFSET(IS_Data!D2229,0,(-2018+'Summary P&amp;L'!$D$6)*12+'Summary P&amp;L'!$D$1-1):OFFSET(IS_Data!D2229,0,(-2018+'Summary P&amp;L'!$D$6)*12+'Summary P&amp;L'!$D$2-1))</f>
        <v>0</v>
      </c>
      <c r="E2229">
        <f ca="1">SUM(OFFSET(IS_Data!D2229,0,(-2018+'Summary P&amp;L'!$D$6-1)*12+'Summary P&amp;L'!$D$1-1):OFFSET(IS_Data!D2229,0,(-2018+'Summary P&amp;L'!$D$6-1)*12+'Summary P&amp;L'!$D$2-1))</f>
        <v>0</v>
      </c>
      <c r="F2229" s="91" t="str">
        <f>IFERROR(IF(VLOOKUP(IS_Data!B2229,'Summary P&amp;L'!$Q$9:$S$15,3,FALSE)="Yes",IS_Data!B2229,"No"),"No")</f>
        <v>No</v>
      </c>
    </row>
    <row r="2230" spans="1:6" x14ac:dyDescent="0.5">
      <c r="A2230">
        <f>+IS_Data!C2230</f>
        <v>0</v>
      </c>
      <c r="B2230" s="91" t="str">
        <f>IF(F2230="No","",IF('Summary P&amp;L'!$F$4="Libs Rollup","Libs Rollup",F2230))</f>
        <v/>
      </c>
      <c r="C2230">
        <f>+IS_Data!A2230</f>
        <v>0</v>
      </c>
      <c r="D2230">
        <f ca="1">SUM(OFFSET(IS_Data!D2230,0,(-2018+'Summary P&amp;L'!$D$6)*12+'Summary P&amp;L'!$D$1-1):OFFSET(IS_Data!D2230,0,(-2018+'Summary P&amp;L'!$D$6)*12+'Summary P&amp;L'!$D$2-1))</f>
        <v>0</v>
      </c>
      <c r="E2230">
        <f ca="1">SUM(OFFSET(IS_Data!D2230,0,(-2018+'Summary P&amp;L'!$D$6-1)*12+'Summary P&amp;L'!$D$1-1):OFFSET(IS_Data!D2230,0,(-2018+'Summary P&amp;L'!$D$6-1)*12+'Summary P&amp;L'!$D$2-1))</f>
        <v>0</v>
      </c>
      <c r="F2230" s="91" t="str">
        <f>IFERROR(IF(VLOOKUP(IS_Data!B2230,'Summary P&amp;L'!$Q$9:$S$15,3,FALSE)="Yes",IS_Data!B2230,"No"),"No")</f>
        <v>No</v>
      </c>
    </row>
    <row r="2231" spans="1:6" x14ac:dyDescent="0.5">
      <c r="A2231">
        <f>+IS_Data!C2231</f>
        <v>0</v>
      </c>
      <c r="B2231" s="91" t="str">
        <f>IF(F2231="No","",IF('Summary P&amp;L'!$F$4="Libs Rollup","Libs Rollup",F2231))</f>
        <v/>
      </c>
      <c r="C2231">
        <f>+IS_Data!A2231</f>
        <v>0</v>
      </c>
      <c r="D2231">
        <f ca="1">SUM(OFFSET(IS_Data!D2231,0,(-2018+'Summary P&amp;L'!$D$6)*12+'Summary P&amp;L'!$D$1-1):OFFSET(IS_Data!D2231,0,(-2018+'Summary P&amp;L'!$D$6)*12+'Summary P&amp;L'!$D$2-1))</f>
        <v>0</v>
      </c>
      <c r="E2231">
        <f ca="1">SUM(OFFSET(IS_Data!D2231,0,(-2018+'Summary P&amp;L'!$D$6-1)*12+'Summary P&amp;L'!$D$1-1):OFFSET(IS_Data!D2231,0,(-2018+'Summary P&amp;L'!$D$6-1)*12+'Summary P&amp;L'!$D$2-1))</f>
        <v>0</v>
      </c>
      <c r="F2231" s="91" t="str">
        <f>IFERROR(IF(VLOOKUP(IS_Data!B2231,'Summary P&amp;L'!$Q$9:$S$15,3,FALSE)="Yes",IS_Data!B2231,"No"),"No")</f>
        <v>No</v>
      </c>
    </row>
    <row r="2232" spans="1:6" x14ac:dyDescent="0.5">
      <c r="A2232">
        <f>+IS_Data!C2232</f>
        <v>0</v>
      </c>
      <c r="B2232" s="91" t="str">
        <f>IF(F2232="No","",IF('Summary P&amp;L'!$F$4="Libs Rollup","Libs Rollup",F2232))</f>
        <v/>
      </c>
      <c r="C2232">
        <f>+IS_Data!A2232</f>
        <v>0</v>
      </c>
      <c r="D2232">
        <f ca="1">SUM(OFFSET(IS_Data!D2232,0,(-2018+'Summary P&amp;L'!$D$6)*12+'Summary P&amp;L'!$D$1-1):OFFSET(IS_Data!D2232,0,(-2018+'Summary P&amp;L'!$D$6)*12+'Summary P&amp;L'!$D$2-1))</f>
        <v>0</v>
      </c>
      <c r="E2232">
        <f ca="1">SUM(OFFSET(IS_Data!D2232,0,(-2018+'Summary P&amp;L'!$D$6-1)*12+'Summary P&amp;L'!$D$1-1):OFFSET(IS_Data!D2232,0,(-2018+'Summary P&amp;L'!$D$6-1)*12+'Summary P&amp;L'!$D$2-1))</f>
        <v>0</v>
      </c>
      <c r="F2232" s="91" t="str">
        <f>IFERROR(IF(VLOOKUP(IS_Data!B2232,'Summary P&amp;L'!$Q$9:$S$15,3,FALSE)="Yes",IS_Data!B2232,"No"),"No")</f>
        <v>No</v>
      </c>
    </row>
    <row r="2233" spans="1:6" x14ac:dyDescent="0.5">
      <c r="A2233">
        <f>+IS_Data!C2233</f>
        <v>0</v>
      </c>
      <c r="B2233" s="91" t="str">
        <f>IF(F2233="No","",IF('Summary P&amp;L'!$F$4="Libs Rollup","Libs Rollup",F2233))</f>
        <v/>
      </c>
      <c r="C2233">
        <f>+IS_Data!A2233</f>
        <v>0</v>
      </c>
      <c r="D2233">
        <f ca="1">SUM(OFFSET(IS_Data!D2233,0,(-2018+'Summary P&amp;L'!$D$6)*12+'Summary P&amp;L'!$D$1-1):OFFSET(IS_Data!D2233,0,(-2018+'Summary P&amp;L'!$D$6)*12+'Summary P&amp;L'!$D$2-1))</f>
        <v>0</v>
      </c>
      <c r="E2233">
        <f ca="1">SUM(OFFSET(IS_Data!D2233,0,(-2018+'Summary P&amp;L'!$D$6-1)*12+'Summary P&amp;L'!$D$1-1):OFFSET(IS_Data!D2233,0,(-2018+'Summary P&amp;L'!$D$6-1)*12+'Summary P&amp;L'!$D$2-1))</f>
        <v>0</v>
      </c>
      <c r="F2233" s="91" t="str">
        <f>IFERROR(IF(VLOOKUP(IS_Data!B2233,'Summary P&amp;L'!$Q$9:$S$15,3,FALSE)="Yes",IS_Data!B2233,"No"),"No")</f>
        <v>No</v>
      </c>
    </row>
    <row r="2234" spans="1:6" x14ac:dyDescent="0.5">
      <c r="A2234">
        <f>+IS_Data!C2234</f>
        <v>0</v>
      </c>
      <c r="B2234" s="91" t="str">
        <f>IF(F2234="No","",IF('Summary P&amp;L'!$F$4="Libs Rollup","Libs Rollup",F2234))</f>
        <v/>
      </c>
      <c r="C2234">
        <f>+IS_Data!A2234</f>
        <v>0</v>
      </c>
      <c r="D2234">
        <f ca="1">SUM(OFFSET(IS_Data!D2234,0,(-2018+'Summary P&amp;L'!$D$6)*12+'Summary P&amp;L'!$D$1-1):OFFSET(IS_Data!D2234,0,(-2018+'Summary P&amp;L'!$D$6)*12+'Summary P&amp;L'!$D$2-1))</f>
        <v>0</v>
      </c>
      <c r="E2234">
        <f ca="1">SUM(OFFSET(IS_Data!D2234,0,(-2018+'Summary P&amp;L'!$D$6-1)*12+'Summary P&amp;L'!$D$1-1):OFFSET(IS_Data!D2234,0,(-2018+'Summary P&amp;L'!$D$6-1)*12+'Summary P&amp;L'!$D$2-1))</f>
        <v>0</v>
      </c>
      <c r="F2234" s="91" t="str">
        <f>IFERROR(IF(VLOOKUP(IS_Data!B2234,'Summary P&amp;L'!$Q$9:$S$15,3,FALSE)="Yes",IS_Data!B2234,"No"),"No")</f>
        <v>No</v>
      </c>
    </row>
    <row r="2235" spans="1:6" x14ac:dyDescent="0.5">
      <c r="A2235">
        <f>+IS_Data!C2235</f>
        <v>0</v>
      </c>
      <c r="B2235" s="91" t="str">
        <f>IF(F2235="No","",IF('Summary P&amp;L'!$F$4="Libs Rollup","Libs Rollup",F2235))</f>
        <v/>
      </c>
      <c r="C2235">
        <f>+IS_Data!A2235</f>
        <v>0</v>
      </c>
      <c r="D2235">
        <f ca="1">SUM(OFFSET(IS_Data!D2235,0,(-2018+'Summary P&amp;L'!$D$6)*12+'Summary P&amp;L'!$D$1-1):OFFSET(IS_Data!D2235,0,(-2018+'Summary P&amp;L'!$D$6)*12+'Summary P&amp;L'!$D$2-1))</f>
        <v>0</v>
      </c>
      <c r="E2235">
        <f ca="1">SUM(OFFSET(IS_Data!D2235,0,(-2018+'Summary P&amp;L'!$D$6-1)*12+'Summary P&amp;L'!$D$1-1):OFFSET(IS_Data!D2235,0,(-2018+'Summary P&amp;L'!$D$6-1)*12+'Summary P&amp;L'!$D$2-1))</f>
        <v>0</v>
      </c>
      <c r="F2235" s="91" t="str">
        <f>IFERROR(IF(VLOOKUP(IS_Data!B2235,'Summary P&amp;L'!$Q$9:$S$15,3,FALSE)="Yes",IS_Data!B2235,"No"),"No")</f>
        <v>No</v>
      </c>
    </row>
    <row r="2236" spans="1:6" x14ac:dyDescent="0.5">
      <c r="A2236">
        <f>+IS_Data!C2236</f>
        <v>0</v>
      </c>
      <c r="B2236" s="91" t="str">
        <f>IF(F2236="No","",IF('Summary P&amp;L'!$F$4="Libs Rollup","Libs Rollup",F2236))</f>
        <v/>
      </c>
      <c r="C2236">
        <f>+IS_Data!A2236</f>
        <v>0</v>
      </c>
      <c r="D2236">
        <f ca="1">SUM(OFFSET(IS_Data!D2236,0,(-2018+'Summary P&amp;L'!$D$6)*12+'Summary P&amp;L'!$D$1-1):OFFSET(IS_Data!D2236,0,(-2018+'Summary P&amp;L'!$D$6)*12+'Summary P&amp;L'!$D$2-1))</f>
        <v>0</v>
      </c>
      <c r="E2236">
        <f ca="1">SUM(OFFSET(IS_Data!D2236,0,(-2018+'Summary P&amp;L'!$D$6-1)*12+'Summary P&amp;L'!$D$1-1):OFFSET(IS_Data!D2236,0,(-2018+'Summary P&amp;L'!$D$6-1)*12+'Summary P&amp;L'!$D$2-1))</f>
        <v>0</v>
      </c>
      <c r="F2236" s="91" t="str">
        <f>IFERROR(IF(VLOOKUP(IS_Data!B2236,'Summary P&amp;L'!$Q$9:$S$15,3,FALSE)="Yes",IS_Data!B2236,"No"),"No")</f>
        <v>No</v>
      </c>
    </row>
    <row r="2237" spans="1:6" x14ac:dyDescent="0.5">
      <c r="A2237">
        <f>+IS_Data!C2237</f>
        <v>0</v>
      </c>
      <c r="B2237" s="91" t="str">
        <f>IF(F2237="No","",IF('Summary P&amp;L'!$F$4="Libs Rollup","Libs Rollup",F2237))</f>
        <v/>
      </c>
      <c r="C2237">
        <f>+IS_Data!A2237</f>
        <v>0</v>
      </c>
      <c r="D2237">
        <f ca="1">SUM(OFFSET(IS_Data!D2237,0,(-2018+'Summary P&amp;L'!$D$6)*12+'Summary P&amp;L'!$D$1-1):OFFSET(IS_Data!D2237,0,(-2018+'Summary P&amp;L'!$D$6)*12+'Summary P&amp;L'!$D$2-1))</f>
        <v>0</v>
      </c>
      <c r="E2237">
        <f ca="1">SUM(OFFSET(IS_Data!D2237,0,(-2018+'Summary P&amp;L'!$D$6-1)*12+'Summary P&amp;L'!$D$1-1):OFFSET(IS_Data!D2237,0,(-2018+'Summary P&amp;L'!$D$6-1)*12+'Summary P&amp;L'!$D$2-1))</f>
        <v>0</v>
      </c>
      <c r="F2237" s="91" t="str">
        <f>IFERROR(IF(VLOOKUP(IS_Data!B2237,'Summary P&amp;L'!$Q$9:$S$15,3,FALSE)="Yes",IS_Data!B2237,"No"),"No")</f>
        <v>No</v>
      </c>
    </row>
    <row r="2238" spans="1:6" x14ac:dyDescent="0.5">
      <c r="A2238">
        <f>+IS_Data!C2238</f>
        <v>0</v>
      </c>
      <c r="B2238" s="91" t="str">
        <f>IF(F2238="No","",IF('Summary P&amp;L'!$F$4="Libs Rollup","Libs Rollup",F2238))</f>
        <v/>
      </c>
      <c r="C2238">
        <f>+IS_Data!A2238</f>
        <v>0</v>
      </c>
      <c r="D2238">
        <f ca="1">SUM(OFFSET(IS_Data!D2238,0,(-2018+'Summary P&amp;L'!$D$6)*12+'Summary P&amp;L'!$D$1-1):OFFSET(IS_Data!D2238,0,(-2018+'Summary P&amp;L'!$D$6)*12+'Summary P&amp;L'!$D$2-1))</f>
        <v>0</v>
      </c>
      <c r="E2238">
        <f ca="1">SUM(OFFSET(IS_Data!D2238,0,(-2018+'Summary P&amp;L'!$D$6-1)*12+'Summary P&amp;L'!$D$1-1):OFFSET(IS_Data!D2238,0,(-2018+'Summary P&amp;L'!$D$6-1)*12+'Summary P&amp;L'!$D$2-1))</f>
        <v>0</v>
      </c>
      <c r="F2238" s="91" t="str">
        <f>IFERROR(IF(VLOOKUP(IS_Data!B2238,'Summary P&amp;L'!$Q$9:$S$15,3,FALSE)="Yes",IS_Data!B2238,"No"),"No")</f>
        <v>No</v>
      </c>
    </row>
    <row r="2239" spans="1:6" x14ac:dyDescent="0.5">
      <c r="A2239">
        <f>+IS_Data!C2239</f>
        <v>0</v>
      </c>
      <c r="B2239" s="91" t="str">
        <f>IF(F2239="No","",IF('Summary P&amp;L'!$F$4="Libs Rollup","Libs Rollup",F2239))</f>
        <v/>
      </c>
      <c r="C2239">
        <f>+IS_Data!A2239</f>
        <v>0</v>
      </c>
      <c r="D2239">
        <f ca="1">SUM(OFFSET(IS_Data!D2239,0,(-2018+'Summary P&amp;L'!$D$6)*12+'Summary P&amp;L'!$D$1-1):OFFSET(IS_Data!D2239,0,(-2018+'Summary P&amp;L'!$D$6)*12+'Summary P&amp;L'!$D$2-1))</f>
        <v>0</v>
      </c>
      <c r="E2239">
        <f ca="1">SUM(OFFSET(IS_Data!D2239,0,(-2018+'Summary P&amp;L'!$D$6-1)*12+'Summary P&amp;L'!$D$1-1):OFFSET(IS_Data!D2239,0,(-2018+'Summary P&amp;L'!$D$6-1)*12+'Summary P&amp;L'!$D$2-1))</f>
        <v>0</v>
      </c>
      <c r="F2239" s="91" t="str">
        <f>IFERROR(IF(VLOOKUP(IS_Data!B2239,'Summary P&amp;L'!$Q$9:$S$15,3,FALSE)="Yes",IS_Data!B2239,"No"),"No")</f>
        <v>No</v>
      </c>
    </row>
    <row r="2240" spans="1:6" x14ac:dyDescent="0.5">
      <c r="A2240">
        <f>+IS_Data!C2240</f>
        <v>0</v>
      </c>
      <c r="B2240" s="91" t="str">
        <f>IF(F2240="No","",IF('Summary P&amp;L'!$F$4="Libs Rollup","Libs Rollup",F2240))</f>
        <v/>
      </c>
      <c r="C2240">
        <f>+IS_Data!A2240</f>
        <v>0</v>
      </c>
      <c r="D2240">
        <f ca="1">SUM(OFFSET(IS_Data!D2240,0,(-2018+'Summary P&amp;L'!$D$6)*12+'Summary P&amp;L'!$D$1-1):OFFSET(IS_Data!D2240,0,(-2018+'Summary P&amp;L'!$D$6)*12+'Summary P&amp;L'!$D$2-1))</f>
        <v>0</v>
      </c>
      <c r="E2240">
        <f ca="1">SUM(OFFSET(IS_Data!D2240,0,(-2018+'Summary P&amp;L'!$D$6-1)*12+'Summary P&amp;L'!$D$1-1):OFFSET(IS_Data!D2240,0,(-2018+'Summary P&amp;L'!$D$6-1)*12+'Summary P&amp;L'!$D$2-1))</f>
        <v>0</v>
      </c>
      <c r="F2240" s="91" t="str">
        <f>IFERROR(IF(VLOOKUP(IS_Data!B2240,'Summary P&amp;L'!$Q$9:$S$15,3,FALSE)="Yes",IS_Data!B2240,"No"),"No")</f>
        <v>No</v>
      </c>
    </row>
    <row r="2241" spans="1:6" x14ac:dyDescent="0.5">
      <c r="A2241">
        <f>+IS_Data!C2241</f>
        <v>0</v>
      </c>
      <c r="B2241" s="91" t="str">
        <f>IF(F2241="No","",IF('Summary P&amp;L'!$F$4="Libs Rollup","Libs Rollup",F2241))</f>
        <v/>
      </c>
      <c r="C2241">
        <f>+IS_Data!A2241</f>
        <v>0</v>
      </c>
      <c r="D2241">
        <f ca="1">SUM(OFFSET(IS_Data!D2241,0,(-2018+'Summary P&amp;L'!$D$6)*12+'Summary P&amp;L'!$D$1-1):OFFSET(IS_Data!D2241,0,(-2018+'Summary P&amp;L'!$D$6)*12+'Summary P&amp;L'!$D$2-1))</f>
        <v>0</v>
      </c>
      <c r="E2241">
        <f ca="1">SUM(OFFSET(IS_Data!D2241,0,(-2018+'Summary P&amp;L'!$D$6-1)*12+'Summary P&amp;L'!$D$1-1):OFFSET(IS_Data!D2241,0,(-2018+'Summary P&amp;L'!$D$6-1)*12+'Summary P&amp;L'!$D$2-1))</f>
        <v>0</v>
      </c>
      <c r="F2241" s="91" t="str">
        <f>IFERROR(IF(VLOOKUP(IS_Data!B2241,'Summary P&amp;L'!$Q$9:$S$15,3,FALSE)="Yes",IS_Data!B2241,"No"),"No")</f>
        <v>No</v>
      </c>
    </row>
    <row r="2242" spans="1:6" x14ac:dyDescent="0.5">
      <c r="A2242">
        <f>+IS_Data!C2242</f>
        <v>0</v>
      </c>
      <c r="B2242" s="91" t="str">
        <f>IF(F2242="No","",IF('Summary P&amp;L'!$F$4="Libs Rollup","Libs Rollup",F2242))</f>
        <v/>
      </c>
      <c r="C2242">
        <f>+IS_Data!A2242</f>
        <v>0</v>
      </c>
      <c r="D2242">
        <f ca="1">SUM(OFFSET(IS_Data!D2242,0,(-2018+'Summary P&amp;L'!$D$6)*12+'Summary P&amp;L'!$D$1-1):OFFSET(IS_Data!D2242,0,(-2018+'Summary P&amp;L'!$D$6)*12+'Summary P&amp;L'!$D$2-1))</f>
        <v>0</v>
      </c>
      <c r="E2242">
        <f ca="1">SUM(OFFSET(IS_Data!D2242,0,(-2018+'Summary P&amp;L'!$D$6-1)*12+'Summary P&amp;L'!$D$1-1):OFFSET(IS_Data!D2242,0,(-2018+'Summary P&amp;L'!$D$6-1)*12+'Summary P&amp;L'!$D$2-1))</f>
        <v>0</v>
      </c>
      <c r="F2242" s="91" t="str">
        <f>IFERROR(IF(VLOOKUP(IS_Data!B2242,'Summary P&amp;L'!$Q$9:$S$15,3,FALSE)="Yes",IS_Data!B2242,"No"),"No")</f>
        <v>No</v>
      </c>
    </row>
    <row r="2243" spans="1:6" x14ac:dyDescent="0.5">
      <c r="A2243">
        <f>+IS_Data!C2243</f>
        <v>0</v>
      </c>
      <c r="B2243" s="91" t="str">
        <f>IF(F2243="No","",IF('Summary P&amp;L'!$F$4="Libs Rollup","Libs Rollup",F2243))</f>
        <v/>
      </c>
      <c r="C2243">
        <f>+IS_Data!A2243</f>
        <v>0</v>
      </c>
      <c r="D2243">
        <f ca="1">SUM(OFFSET(IS_Data!D2243,0,(-2018+'Summary P&amp;L'!$D$6)*12+'Summary P&amp;L'!$D$1-1):OFFSET(IS_Data!D2243,0,(-2018+'Summary P&amp;L'!$D$6)*12+'Summary P&amp;L'!$D$2-1))</f>
        <v>0</v>
      </c>
      <c r="E2243">
        <f ca="1">SUM(OFFSET(IS_Data!D2243,0,(-2018+'Summary P&amp;L'!$D$6-1)*12+'Summary P&amp;L'!$D$1-1):OFFSET(IS_Data!D2243,0,(-2018+'Summary P&amp;L'!$D$6-1)*12+'Summary P&amp;L'!$D$2-1))</f>
        <v>0</v>
      </c>
      <c r="F2243" s="91" t="str">
        <f>IFERROR(IF(VLOOKUP(IS_Data!B2243,'Summary P&amp;L'!$Q$9:$S$15,3,FALSE)="Yes",IS_Data!B2243,"No"),"No")</f>
        <v>No</v>
      </c>
    </row>
    <row r="2244" spans="1:6" x14ac:dyDescent="0.5">
      <c r="A2244">
        <f>+IS_Data!C2244</f>
        <v>0</v>
      </c>
      <c r="B2244" s="91" t="str">
        <f>IF(F2244="No","",IF('Summary P&amp;L'!$F$4="Libs Rollup","Libs Rollup",F2244))</f>
        <v/>
      </c>
      <c r="C2244">
        <f>+IS_Data!A2244</f>
        <v>0</v>
      </c>
      <c r="D2244">
        <f ca="1">SUM(OFFSET(IS_Data!D2244,0,(-2018+'Summary P&amp;L'!$D$6)*12+'Summary P&amp;L'!$D$1-1):OFFSET(IS_Data!D2244,0,(-2018+'Summary P&amp;L'!$D$6)*12+'Summary P&amp;L'!$D$2-1))</f>
        <v>0</v>
      </c>
      <c r="E2244">
        <f ca="1">SUM(OFFSET(IS_Data!D2244,0,(-2018+'Summary P&amp;L'!$D$6-1)*12+'Summary P&amp;L'!$D$1-1):OFFSET(IS_Data!D2244,0,(-2018+'Summary P&amp;L'!$D$6-1)*12+'Summary P&amp;L'!$D$2-1))</f>
        <v>0</v>
      </c>
      <c r="F2244" s="91" t="str">
        <f>IFERROR(IF(VLOOKUP(IS_Data!B2244,'Summary P&amp;L'!$Q$9:$S$15,3,FALSE)="Yes",IS_Data!B2244,"No"),"No")</f>
        <v>No</v>
      </c>
    </row>
    <row r="2245" spans="1:6" x14ac:dyDescent="0.5">
      <c r="A2245">
        <f>+IS_Data!C2245</f>
        <v>0</v>
      </c>
      <c r="B2245" s="91" t="str">
        <f>IF(F2245="No","",IF('Summary P&amp;L'!$F$4="Libs Rollup","Libs Rollup",F2245))</f>
        <v/>
      </c>
      <c r="C2245">
        <f>+IS_Data!A2245</f>
        <v>0</v>
      </c>
      <c r="D2245">
        <f ca="1">SUM(OFFSET(IS_Data!D2245,0,(-2018+'Summary P&amp;L'!$D$6)*12+'Summary P&amp;L'!$D$1-1):OFFSET(IS_Data!D2245,0,(-2018+'Summary P&amp;L'!$D$6)*12+'Summary P&amp;L'!$D$2-1))</f>
        <v>0</v>
      </c>
      <c r="E2245">
        <f ca="1">SUM(OFFSET(IS_Data!D2245,0,(-2018+'Summary P&amp;L'!$D$6-1)*12+'Summary P&amp;L'!$D$1-1):OFFSET(IS_Data!D2245,0,(-2018+'Summary P&amp;L'!$D$6-1)*12+'Summary P&amp;L'!$D$2-1))</f>
        <v>0</v>
      </c>
      <c r="F2245" s="91" t="str">
        <f>IFERROR(IF(VLOOKUP(IS_Data!B2245,'Summary P&amp;L'!$Q$9:$S$15,3,FALSE)="Yes",IS_Data!B2245,"No"),"No")</f>
        <v>No</v>
      </c>
    </row>
    <row r="2246" spans="1:6" x14ac:dyDescent="0.5">
      <c r="A2246">
        <f>+IS_Data!C2246</f>
        <v>0</v>
      </c>
      <c r="B2246" s="91" t="str">
        <f>IF(F2246="No","",IF('Summary P&amp;L'!$F$4="Libs Rollup","Libs Rollup",F2246))</f>
        <v/>
      </c>
      <c r="C2246">
        <f>+IS_Data!A2246</f>
        <v>0</v>
      </c>
      <c r="D2246">
        <f ca="1">SUM(OFFSET(IS_Data!D2246,0,(-2018+'Summary P&amp;L'!$D$6)*12+'Summary P&amp;L'!$D$1-1):OFFSET(IS_Data!D2246,0,(-2018+'Summary P&amp;L'!$D$6)*12+'Summary P&amp;L'!$D$2-1))</f>
        <v>0</v>
      </c>
      <c r="E2246">
        <f ca="1">SUM(OFFSET(IS_Data!D2246,0,(-2018+'Summary P&amp;L'!$D$6-1)*12+'Summary P&amp;L'!$D$1-1):OFFSET(IS_Data!D2246,0,(-2018+'Summary P&amp;L'!$D$6-1)*12+'Summary P&amp;L'!$D$2-1))</f>
        <v>0</v>
      </c>
      <c r="F2246" s="91" t="str">
        <f>IFERROR(IF(VLOOKUP(IS_Data!B2246,'Summary P&amp;L'!$Q$9:$S$15,3,FALSE)="Yes",IS_Data!B2246,"No"),"No")</f>
        <v>No</v>
      </c>
    </row>
    <row r="2247" spans="1:6" x14ac:dyDescent="0.5">
      <c r="A2247">
        <f>+IS_Data!C2247</f>
        <v>0</v>
      </c>
      <c r="B2247" s="91" t="str">
        <f>IF(F2247="No","",IF('Summary P&amp;L'!$F$4="Libs Rollup","Libs Rollup",F2247))</f>
        <v/>
      </c>
      <c r="C2247">
        <f>+IS_Data!A2247</f>
        <v>0</v>
      </c>
      <c r="D2247">
        <f ca="1">SUM(OFFSET(IS_Data!D2247,0,(-2018+'Summary P&amp;L'!$D$6)*12+'Summary P&amp;L'!$D$1-1):OFFSET(IS_Data!D2247,0,(-2018+'Summary P&amp;L'!$D$6)*12+'Summary P&amp;L'!$D$2-1))</f>
        <v>0</v>
      </c>
      <c r="E2247">
        <f ca="1">SUM(OFFSET(IS_Data!D2247,0,(-2018+'Summary P&amp;L'!$D$6-1)*12+'Summary P&amp;L'!$D$1-1):OFFSET(IS_Data!D2247,0,(-2018+'Summary P&amp;L'!$D$6-1)*12+'Summary P&amp;L'!$D$2-1))</f>
        <v>0</v>
      </c>
      <c r="F2247" s="91" t="str">
        <f>IFERROR(IF(VLOOKUP(IS_Data!B2247,'Summary P&amp;L'!$Q$9:$S$15,3,FALSE)="Yes",IS_Data!B2247,"No"),"No")</f>
        <v>No</v>
      </c>
    </row>
    <row r="2248" spans="1:6" x14ac:dyDescent="0.5">
      <c r="A2248">
        <f>+IS_Data!C2248</f>
        <v>0</v>
      </c>
      <c r="B2248" s="91" t="str">
        <f>IF(F2248="No","",IF('Summary P&amp;L'!$F$4="Libs Rollup","Libs Rollup",F2248))</f>
        <v/>
      </c>
      <c r="C2248">
        <f>+IS_Data!A2248</f>
        <v>0</v>
      </c>
      <c r="D2248">
        <f ca="1">SUM(OFFSET(IS_Data!D2248,0,(-2018+'Summary P&amp;L'!$D$6)*12+'Summary P&amp;L'!$D$1-1):OFFSET(IS_Data!D2248,0,(-2018+'Summary P&amp;L'!$D$6)*12+'Summary P&amp;L'!$D$2-1))</f>
        <v>0</v>
      </c>
      <c r="E2248">
        <f ca="1">SUM(OFFSET(IS_Data!D2248,0,(-2018+'Summary P&amp;L'!$D$6-1)*12+'Summary P&amp;L'!$D$1-1):OFFSET(IS_Data!D2248,0,(-2018+'Summary P&amp;L'!$D$6-1)*12+'Summary P&amp;L'!$D$2-1))</f>
        <v>0</v>
      </c>
      <c r="F2248" s="91" t="str">
        <f>IFERROR(IF(VLOOKUP(IS_Data!B2248,'Summary P&amp;L'!$Q$9:$S$15,3,FALSE)="Yes",IS_Data!B2248,"No"),"No")</f>
        <v>No</v>
      </c>
    </row>
    <row r="2249" spans="1:6" x14ac:dyDescent="0.5">
      <c r="A2249">
        <f>+IS_Data!C2249</f>
        <v>0</v>
      </c>
      <c r="B2249" s="91" t="str">
        <f>IF(F2249="No","",IF('Summary P&amp;L'!$F$4="Libs Rollup","Libs Rollup",F2249))</f>
        <v/>
      </c>
      <c r="C2249">
        <f>+IS_Data!A2249</f>
        <v>0</v>
      </c>
      <c r="D2249">
        <f ca="1">SUM(OFFSET(IS_Data!D2249,0,(-2018+'Summary P&amp;L'!$D$6)*12+'Summary P&amp;L'!$D$1-1):OFFSET(IS_Data!D2249,0,(-2018+'Summary P&amp;L'!$D$6)*12+'Summary P&amp;L'!$D$2-1))</f>
        <v>0</v>
      </c>
      <c r="E2249">
        <f ca="1">SUM(OFFSET(IS_Data!D2249,0,(-2018+'Summary P&amp;L'!$D$6-1)*12+'Summary P&amp;L'!$D$1-1):OFFSET(IS_Data!D2249,0,(-2018+'Summary P&amp;L'!$D$6-1)*12+'Summary P&amp;L'!$D$2-1))</f>
        <v>0</v>
      </c>
      <c r="F2249" s="91" t="str">
        <f>IFERROR(IF(VLOOKUP(IS_Data!B2249,'Summary P&amp;L'!$Q$9:$S$15,3,FALSE)="Yes",IS_Data!B2249,"No"),"No")</f>
        <v>No</v>
      </c>
    </row>
    <row r="2250" spans="1:6" x14ac:dyDescent="0.5">
      <c r="A2250">
        <f>+IS_Data!C2250</f>
        <v>0</v>
      </c>
      <c r="B2250" s="91" t="str">
        <f>IF(F2250="No","",IF('Summary P&amp;L'!$F$4="Libs Rollup","Libs Rollup",F2250))</f>
        <v/>
      </c>
      <c r="C2250">
        <f>+IS_Data!A2250</f>
        <v>0</v>
      </c>
      <c r="D2250">
        <f ca="1">SUM(OFFSET(IS_Data!D2250,0,(-2018+'Summary P&amp;L'!$D$6)*12+'Summary P&amp;L'!$D$1-1):OFFSET(IS_Data!D2250,0,(-2018+'Summary P&amp;L'!$D$6)*12+'Summary P&amp;L'!$D$2-1))</f>
        <v>0</v>
      </c>
      <c r="E2250">
        <f ca="1">SUM(OFFSET(IS_Data!D2250,0,(-2018+'Summary P&amp;L'!$D$6-1)*12+'Summary P&amp;L'!$D$1-1):OFFSET(IS_Data!D2250,0,(-2018+'Summary P&amp;L'!$D$6-1)*12+'Summary P&amp;L'!$D$2-1))</f>
        <v>0</v>
      </c>
      <c r="F2250" s="91" t="str">
        <f>IFERROR(IF(VLOOKUP(IS_Data!B2250,'Summary P&amp;L'!$Q$9:$S$15,3,FALSE)="Yes",IS_Data!B2250,"No"),"No")</f>
        <v>No</v>
      </c>
    </row>
    <row r="2251" spans="1:6" x14ac:dyDescent="0.5">
      <c r="A2251">
        <f>+IS_Data!C2251</f>
        <v>0</v>
      </c>
      <c r="B2251" s="91" t="str">
        <f>IF(F2251="No","",IF('Summary P&amp;L'!$F$4="Libs Rollup","Libs Rollup",F2251))</f>
        <v/>
      </c>
      <c r="C2251">
        <f>+IS_Data!A2251</f>
        <v>0</v>
      </c>
      <c r="D2251">
        <f ca="1">SUM(OFFSET(IS_Data!D2251,0,(-2018+'Summary P&amp;L'!$D$6)*12+'Summary P&amp;L'!$D$1-1):OFFSET(IS_Data!D2251,0,(-2018+'Summary P&amp;L'!$D$6)*12+'Summary P&amp;L'!$D$2-1))</f>
        <v>0</v>
      </c>
      <c r="E2251">
        <f ca="1">SUM(OFFSET(IS_Data!D2251,0,(-2018+'Summary P&amp;L'!$D$6-1)*12+'Summary P&amp;L'!$D$1-1):OFFSET(IS_Data!D2251,0,(-2018+'Summary P&amp;L'!$D$6-1)*12+'Summary P&amp;L'!$D$2-1))</f>
        <v>0</v>
      </c>
      <c r="F2251" s="91" t="str">
        <f>IFERROR(IF(VLOOKUP(IS_Data!B2251,'Summary P&amp;L'!$Q$9:$S$15,3,FALSE)="Yes",IS_Data!B2251,"No"),"No")</f>
        <v>No</v>
      </c>
    </row>
    <row r="2252" spans="1:6" x14ac:dyDescent="0.5">
      <c r="A2252">
        <f>+IS_Data!C2252</f>
        <v>0</v>
      </c>
      <c r="B2252" s="91" t="str">
        <f>IF(F2252="No","",IF('Summary P&amp;L'!$F$4="Libs Rollup","Libs Rollup",F2252))</f>
        <v/>
      </c>
      <c r="C2252">
        <f>+IS_Data!A2252</f>
        <v>0</v>
      </c>
      <c r="D2252">
        <f ca="1">SUM(OFFSET(IS_Data!D2252,0,(-2018+'Summary P&amp;L'!$D$6)*12+'Summary P&amp;L'!$D$1-1):OFFSET(IS_Data!D2252,0,(-2018+'Summary P&amp;L'!$D$6)*12+'Summary P&amp;L'!$D$2-1))</f>
        <v>0</v>
      </c>
      <c r="E2252">
        <f ca="1">SUM(OFFSET(IS_Data!D2252,0,(-2018+'Summary P&amp;L'!$D$6-1)*12+'Summary P&amp;L'!$D$1-1):OFFSET(IS_Data!D2252,0,(-2018+'Summary P&amp;L'!$D$6-1)*12+'Summary P&amp;L'!$D$2-1))</f>
        <v>0</v>
      </c>
      <c r="F2252" s="91" t="str">
        <f>IFERROR(IF(VLOOKUP(IS_Data!B2252,'Summary P&amp;L'!$Q$9:$S$15,3,FALSE)="Yes",IS_Data!B2252,"No"),"No")</f>
        <v>No</v>
      </c>
    </row>
    <row r="2253" spans="1:6" x14ac:dyDescent="0.5">
      <c r="A2253">
        <f>+IS_Data!C2253</f>
        <v>0</v>
      </c>
      <c r="B2253" s="91" t="str">
        <f>IF(F2253="No","",IF('Summary P&amp;L'!$F$4="Libs Rollup","Libs Rollup",F2253))</f>
        <v/>
      </c>
      <c r="C2253">
        <f>+IS_Data!A2253</f>
        <v>0</v>
      </c>
      <c r="D2253">
        <f ca="1">SUM(OFFSET(IS_Data!D2253,0,(-2018+'Summary P&amp;L'!$D$6)*12+'Summary P&amp;L'!$D$1-1):OFFSET(IS_Data!D2253,0,(-2018+'Summary P&amp;L'!$D$6)*12+'Summary P&amp;L'!$D$2-1))</f>
        <v>0</v>
      </c>
      <c r="E2253">
        <f ca="1">SUM(OFFSET(IS_Data!D2253,0,(-2018+'Summary P&amp;L'!$D$6-1)*12+'Summary P&amp;L'!$D$1-1):OFFSET(IS_Data!D2253,0,(-2018+'Summary P&amp;L'!$D$6-1)*12+'Summary P&amp;L'!$D$2-1))</f>
        <v>0</v>
      </c>
      <c r="F2253" s="91" t="str">
        <f>IFERROR(IF(VLOOKUP(IS_Data!B2253,'Summary P&amp;L'!$Q$9:$S$15,3,FALSE)="Yes",IS_Data!B2253,"No"),"No")</f>
        <v>No</v>
      </c>
    </row>
    <row r="2254" spans="1:6" x14ac:dyDescent="0.5">
      <c r="A2254">
        <f>+IS_Data!C2254</f>
        <v>0</v>
      </c>
      <c r="B2254" s="91" t="str">
        <f>IF(F2254="No","",IF('Summary P&amp;L'!$F$4="Libs Rollup","Libs Rollup",F2254))</f>
        <v/>
      </c>
      <c r="C2254">
        <f>+IS_Data!A2254</f>
        <v>0</v>
      </c>
      <c r="D2254">
        <f ca="1">SUM(OFFSET(IS_Data!D2254,0,(-2018+'Summary P&amp;L'!$D$6)*12+'Summary P&amp;L'!$D$1-1):OFFSET(IS_Data!D2254,0,(-2018+'Summary P&amp;L'!$D$6)*12+'Summary P&amp;L'!$D$2-1))</f>
        <v>0</v>
      </c>
      <c r="E2254">
        <f ca="1">SUM(OFFSET(IS_Data!D2254,0,(-2018+'Summary P&amp;L'!$D$6-1)*12+'Summary P&amp;L'!$D$1-1):OFFSET(IS_Data!D2254,0,(-2018+'Summary P&amp;L'!$D$6-1)*12+'Summary P&amp;L'!$D$2-1))</f>
        <v>0</v>
      </c>
      <c r="F2254" s="91" t="str">
        <f>IFERROR(IF(VLOOKUP(IS_Data!B2254,'Summary P&amp;L'!$Q$9:$S$15,3,FALSE)="Yes",IS_Data!B2254,"No"),"No")</f>
        <v>No</v>
      </c>
    </row>
    <row r="2255" spans="1:6" x14ac:dyDescent="0.5">
      <c r="A2255">
        <f>+IS_Data!C2255</f>
        <v>0</v>
      </c>
      <c r="B2255" s="91" t="str">
        <f>IF(F2255="No","",IF('Summary P&amp;L'!$F$4="Libs Rollup","Libs Rollup",F2255))</f>
        <v/>
      </c>
      <c r="C2255">
        <f>+IS_Data!A2255</f>
        <v>0</v>
      </c>
      <c r="D2255">
        <f ca="1">SUM(OFFSET(IS_Data!D2255,0,(-2018+'Summary P&amp;L'!$D$6)*12+'Summary P&amp;L'!$D$1-1):OFFSET(IS_Data!D2255,0,(-2018+'Summary P&amp;L'!$D$6)*12+'Summary P&amp;L'!$D$2-1))</f>
        <v>0</v>
      </c>
      <c r="E2255">
        <f ca="1">SUM(OFFSET(IS_Data!D2255,0,(-2018+'Summary P&amp;L'!$D$6-1)*12+'Summary P&amp;L'!$D$1-1):OFFSET(IS_Data!D2255,0,(-2018+'Summary P&amp;L'!$D$6-1)*12+'Summary P&amp;L'!$D$2-1))</f>
        <v>0</v>
      </c>
      <c r="F2255" s="91" t="str">
        <f>IFERROR(IF(VLOOKUP(IS_Data!B2255,'Summary P&amp;L'!$Q$9:$S$15,3,FALSE)="Yes",IS_Data!B2255,"No"),"No")</f>
        <v>No</v>
      </c>
    </row>
    <row r="2256" spans="1:6" x14ac:dyDescent="0.5">
      <c r="A2256">
        <f>+IS_Data!C2256</f>
        <v>0</v>
      </c>
      <c r="B2256" s="91" t="str">
        <f>IF(F2256="No","",IF('Summary P&amp;L'!$F$4="Libs Rollup","Libs Rollup",F2256))</f>
        <v/>
      </c>
      <c r="C2256">
        <f>+IS_Data!A2256</f>
        <v>0</v>
      </c>
      <c r="D2256">
        <f ca="1">SUM(OFFSET(IS_Data!D2256,0,(-2018+'Summary P&amp;L'!$D$6)*12+'Summary P&amp;L'!$D$1-1):OFFSET(IS_Data!D2256,0,(-2018+'Summary P&amp;L'!$D$6)*12+'Summary P&amp;L'!$D$2-1))</f>
        <v>0</v>
      </c>
      <c r="E2256">
        <f ca="1">SUM(OFFSET(IS_Data!D2256,0,(-2018+'Summary P&amp;L'!$D$6-1)*12+'Summary P&amp;L'!$D$1-1):OFFSET(IS_Data!D2256,0,(-2018+'Summary P&amp;L'!$D$6-1)*12+'Summary P&amp;L'!$D$2-1))</f>
        <v>0</v>
      </c>
      <c r="F2256" s="91" t="str">
        <f>IFERROR(IF(VLOOKUP(IS_Data!B2256,'Summary P&amp;L'!$Q$9:$S$15,3,FALSE)="Yes",IS_Data!B2256,"No"),"No")</f>
        <v>No</v>
      </c>
    </row>
    <row r="2257" spans="1:6" x14ac:dyDescent="0.5">
      <c r="A2257">
        <f>+IS_Data!C2257</f>
        <v>0</v>
      </c>
      <c r="B2257" s="91" t="str">
        <f>IF(F2257="No","",IF('Summary P&amp;L'!$F$4="Libs Rollup","Libs Rollup",F2257))</f>
        <v/>
      </c>
      <c r="C2257">
        <f>+IS_Data!A2257</f>
        <v>0</v>
      </c>
      <c r="D2257">
        <f ca="1">SUM(OFFSET(IS_Data!D2257,0,(-2018+'Summary P&amp;L'!$D$6)*12+'Summary P&amp;L'!$D$1-1):OFFSET(IS_Data!D2257,0,(-2018+'Summary P&amp;L'!$D$6)*12+'Summary P&amp;L'!$D$2-1))</f>
        <v>0</v>
      </c>
      <c r="E2257">
        <f ca="1">SUM(OFFSET(IS_Data!D2257,0,(-2018+'Summary P&amp;L'!$D$6-1)*12+'Summary P&amp;L'!$D$1-1):OFFSET(IS_Data!D2257,0,(-2018+'Summary P&amp;L'!$D$6-1)*12+'Summary P&amp;L'!$D$2-1))</f>
        <v>0</v>
      </c>
      <c r="F2257" s="91" t="str">
        <f>IFERROR(IF(VLOOKUP(IS_Data!B2257,'Summary P&amp;L'!$Q$9:$S$15,3,FALSE)="Yes",IS_Data!B2257,"No"),"No")</f>
        <v>No</v>
      </c>
    </row>
    <row r="2258" spans="1:6" x14ac:dyDescent="0.5">
      <c r="A2258">
        <f>+IS_Data!C2258</f>
        <v>0</v>
      </c>
      <c r="B2258" s="91" t="str">
        <f>IF(F2258="No","",IF('Summary P&amp;L'!$F$4="Libs Rollup","Libs Rollup",F2258))</f>
        <v/>
      </c>
      <c r="C2258">
        <f>+IS_Data!A2258</f>
        <v>0</v>
      </c>
      <c r="D2258">
        <f ca="1">SUM(OFFSET(IS_Data!D2258,0,(-2018+'Summary P&amp;L'!$D$6)*12+'Summary P&amp;L'!$D$1-1):OFFSET(IS_Data!D2258,0,(-2018+'Summary P&amp;L'!$D$6)*12+'Summary P&amp;L'!$D$2-1))</f>
        <v>0</v>
      </c>
      <c r="E2258">
        <f ca="1">SUM(OFFSET(IS_Data!D2258,0,(-2018+'Summary P&amp;L'!$D$6-1)*12+'Summary P&amp;L'!$D$1-1):OFFSET(IS_Data!D2258,0,(-2018+'Summary P&amp;L'!$D$6-1)*12+'Summary P&amp;L'!$D$2-1))</f>
        <v>0</v>
      </c>
      <c r="F2258" s="91" t="str">
        <f>IFERROR(IF(VLOOKUP(IS_Data!B2258,'Summary P&amp;L'!$Q$9:$S$15,3,FALSE)="Yes",IS_Data!B2258,"No"),"No")</f>
        <v>No</v>
      </c>
    </row>
    <row r="2259" spans="1:6" x14ac:dyDescent="0.5">
      <c r="A2259">
        <f>+IS_Data!C2259</f>
        <v>0</v>
      </c>
      <c r="B2259" s="91" t="str">
        <f>IF(F2259="No","",IF('Summary P&amp;L'!$F$4="Libs Rollup","Libs Rollup",F2259))</f>
        <v/>
      </c>
      <c r="C2259">
        <f>+IS_Data!A2259</f>
        <v>0</v>
      </c>
      <c r="D2259">
        <f ca="1">SUM(OFFSET(IS_Data!D2259,0,(-2018+'Summary P&amp;L'!$D$6)*12+'Summary P&amp;L'!$D$1-1):OFFSET(IS_Data!D2259,0,(-2018+'Summary P&amp;L'!$D$6)*12+'Summary P&amp;L'!$D$2-1))</f>
        <v>0</v>
      </c>
      <c r="E2259">
        <f ca="1">SUM(OFFSET(IS_Data!D2259,0,(-2018+'Summary P&amp;L'!$D$6-1)*12+'Summary P&amp;L'!$D$1-1):OFFSET(IS_Data!D2259,0,(-2018+'Summary P&amp;L'!$D$6-1)*12+'Summary P&amp;L'!$D$2-1))</f>
        <v>0</v>
      </c>
      <c r="F2259" s="91" t="str">
        <f>IFERROR(IF(VLOOKUP(IS_Data!B2259,'Summary P&amp;L'!$Q$9:$S$15,3,FALSE)="Yes",IS_Data!B2259,"No"),"No")</f>
        <v>No</v>
      </c>
    </row>
    <row r="2260" spans="1:6" x14ac:dyDescent="0.5">
      <c r="A2260">
        <f>+IS_Data!C2260</f>
        <v>0</v>
      </c>
      <c r="B2260" s="91" t="str">
        <f>IF(F2260="No","",IF('Summary P&amp;L'!$F$4="Libs Rollup","Libs Rollup",F2260))</f>
        <v/>
      </c>
      <c r="C2260">
        <f>+IS_Data!A2260</f>
        <v>0</v>
      </c>
      <c r="D2260">
        <f ca="1">SUM(OFFSET(IS_Data!D2260,0,(-2018+'Summary P&amp;L'!$D$6)*12+'Summary P&amp;L'!$D$1-1):OFFSET(IS_Data!D2260,0,(-2018+'Summary P&amp;L'!$D$6)*12+'Summary P&amp;L'!$D$2-1))</f>
        <v>0</v>
      </c>
      <c r="E2260">
        <f ca="1">SUM(OFFSET(IS_Data!D2260,0,(-2018+'Summary P&amp;L'!$D$6-1)*12+'Summary P&amp;L'!$D$1-1):OFFSET(IS_Data!D2260,0,(-2018+'Summary P&amp;L'!$D$6-1)*12+'Summary P&amp;L'!$D$2-1))</f>
        <v>0</v>
      </c>
      <c r="F2260" s="91" t="str">
        <f>IFERROR(IF(VLOOKUP(IS_Data!B2260,'Summary P&amp;L'!$Q$9:$S$15,3,FALSE)="Yes",IS_Data!B2260,"No"),"No")</f>
        <v>No</v>
      </c>
    </row>
    <row r="2261" spans="1:6" x14ac:dyDescent="0.5">
      <c r="A2261">
        <f>+IS_Data!C2261</f>
        <v>0</v>
      </c>
      <c r="B2261" s="91" t="str">
        <f>IF(F2261="No","",IF('Summary P&amp;L'!$F$4="Libs Rollup","Libs Rollup",F2261))</f>
        <v/>
      </c>
      <c r="C2261">
        <f>+IS_Data!A2261</f>
        <v>0</v>
      </c>
      <c r="D2261">
        <f ca="1">SUM(OFFSET(IS_Data!D2261,0,(-2018+'Summary P&amp;L'!$D$6)*12+'Summary P&amp;L'!$D$1-1):OFFSET(IS_Data!D2261,0,(-2018+'Summary P&amp;L'!$D$6)*12+'Summary P&amp;L'!$D$2-1))</f>
        <v>0</v>
      </c>
      <c r="E2261">
        <f ca="1">SUM(OFFSET(IS_Data!D2261,0,(-2018+'Summary P&amp;L'!$D$6-1)*12+'Summary P&amp;L'!$D$1-1):OFFSET(IS_Data!D2261,0,(-2018+'Summary P&amp;L'!$D$6-1)*12+'Summary P&amp;L'!$D$2-1))</f>
        <v>0</v>
      </c>
      <c r="F2261" s="91" t="str">
        <f>IFERROR(IF(VLOOKUP(IS_Data!B2261,'Summary P&amp;L'!$Q$9:$S$15,3,FALSE)="Yes",IS_Data!B2261,"No"),"No")</f>
        <v>No</v>
      </c>
    </row>
    <row r="2262" spans="1:6" x14ac:dyDescent="0.5">
      <c r="A2262">
        <f>+IS_Data!C2262</f>
        <v>0</v>
      </c>
      <c r="B2262" s="91" t="str">
        <f>IF(F2262="No","",IF('Summary P&amp;L'!$F$4="Libs Rollup","Libs Rollup",F2262))</f>
        <v/>
      </c>
      <c r="C2262">
        <f>+IS_Data!A2262</f>
        <v>0</v>
      </c>
      <c r="D2262">
        <f ca="1">SUM(OFFSET(IS_Data!D2262,0,(-2018+'Summary P&amp;L'!$D$6)*12+'Summary P&amp;L'!$D$1-1):OFFSET(IS_Data!D2262,0,(-2018+'Summary P&amp;L'!$D$6)*12+'Summary P&amp;L'!$D$2-1))</f>
        <v>0</v>
      </c>
      <c r="E2262">
        <f ca="1">SUM(OFFSET(IS_Data!D2262,0,(-2018+'Summary P&amp;L'!$D$6-1)*12+'Summary P&amp;L'!$D$1-1):OFFSET(IS_Data!D2262,0,(-2018+'Summary P&amp;L'!$D$6-1)*12+'Summary P&amp;L'!$D$2-1))</f>
        <v>0</v>
      </c>
      <c r="F2262" s="91" t="str">
        <f>IFERROR(IF(VLOOKUP(IS_Data!B2262,'Summary P&amp;L'!$Q$9:$S$15,3,FALSE)="Yes",IS_Data!B2262,"No"),"No")</f>
        <v>No</v>
      </c>
    </row>
    <row r="2263" spans="1:6" x14ac:dyDescent="0.5">
      <c r="A2263">
        <f>+IS_Data!C2263</f>
        <v>0</v>
      </c>
      <c r="B2263" s="91" t="str">
        <f>IF(F2263="No","",IF('Summary P&amp;L'!$F$4="Libs Rollup","Libs Rollup",F2263))</f>
        <v/>
      </c>
      <c r="C2263">
        <f>+IS_Data!A2263</f>
        <v>0</v>
      </c>
      <c r="D2263">
        <f ca="1">SUM(OFFSET(IS_Data!D2263,0,(-2018+'Summary P&amp;L'!$D$6)*12+'Summary P&amp;L'!$D$1-1):OFFSET(IS_Data!D2263,0,(-2018+'Summary P&amp;L'!$D$6)*12+'Summary P&amp;L'!$D$2-1))</f>
        <v>0</v>
      </c>
      <c r="E2263">
        <f ca="1">SUM(OFFSET(IS_Data!D2263,0,(-2018+'Summary P&amp;L'!$D$6-1)*12+'Summary P&amp;L'!$D$1-1):OFFSET(IS_Data!D2263,0,(-2018+'Summary P&amp;L'!$D$6-1)*12+'Summary P&amp;L'!$D$2-1))</f>
        <v>0</v>
      </c>
      <c r="F2263" s="91" t="str">
        <f>IFERROR(IF(VLOOKUP(IS_Data!B2263,'Summary P&amp;L'!$Q$9:$S$15,3,FALSE)="Yes",IS_Data!B2263,"No"),"No")</f>
        <v>No</v>
      </c>
    </row>
    <row r="2264" spans="1:6" x14ac:dyDescent="0.5">
      <c r="A2264">
        <f>+IS_Data!C2264</f>
        <v>0</v>
      </c>
      <c r="B2264" s="91" t="str">
        <f>IF(F2264="No","",IF('Summary P&amp;L'!$F$4="Libs Rollup","Libs Rollup",F2264))</f>
        <v/>
      </c>
      <c r="C2264">
        <f>+IS_Data!A2264</f>
        <v>0</v>
      </c>
      <c r="D2264">
        <f ca="1">SUM(OFFSET(IS_Data!D2264,0,(-2018+'Summary P&amp;L'!$D$6)*12+'Summary P&amp;L'!$D$1-1):OFFSET(IS_Data!D2264,0,(-2018+'Summary P&amp;L'!$D$6)*12+'Summary P&amp;L'!$D$2-1))</f>
        <v>0</v>
      </c>
      <c r="E2264">
        <f ca="1">SUM(OFFSET(IS_Data!D2264,0,(-2018+'Summary P&amp;L'!$D$6-1)*12+'Summary P&amp;L'!$D$1-1):OFFSET(IS_Data!D2264,0,(-2018+'Summary P&amp;L'!$D$6-1)*12+'Summary P&amp;L'!$D$2-1))</f>
        <v>0</v>
      </c>
      <c r="F2264" s="91" t="str">
        <f>IFERROR(IF(VLOOKUP(IS_Data!B2264,'Summary P&amp;L'!$Q$9:$S$15,3,FALSE)="Yes",IS_Data!B2264,"No"),"No")</f>
        <v>No</v>
      </c>
    </row>
    <row r="2265" spans="1:6" x14ac:dyDescent="0.5">
      <c r="A2265">
        <f>+IS_Data!C2265</f>
        <v>0</v>
      </c>
      <c r="B2265" s="91" t="str">
        <f>IF(F2265="No","",IF('Summary P&amp;L'!$F$4="Libs Rollup","Libs Rollup",F2265))</f>
        <v/>
      </c>
      <c r="C2265">
        <f>+IS_Data!A2265</f>
        <v>0</v>
      </c>
      <c r="D2265">
        <f ca="1">SUM(OFFSET(IS_Data!D2265,0,(-2018+'Summary P&amp;L'!$D$6)*12+'Summary P&amp;L'!$D$1-1):OFFSET(IS_Data!D2265,0,(-2018+'Summary P&amp;L'!$D$6)*12+'Summary P&amp;L'!$D$2-1))</f>
        <v>0</v>
      </c>
      <c r="E2265">
        <f ca="1">SUM(OFFSET(IS_Data!D2265,0,(-2018+'Summary P&amp;L'!$D$6-1)*12+'Summary P&amp;L'!$D$1-1):OFFSET(IS_Data!D2265,0,(-2018+'Summary P&amp;L'!$D$6-1)*12+'Summary P&amp;L'!$D$2-1))</f>
        <v>0</v>
      </c>
      <c r="F2265" s="91" t="str">
        <f>IFERROR(IF(VLOOKUP(IS_Data!B2265,'Summary P&amp;L'!$Q$9:$S$15,3,FALSE)="Yes",IS_Data!B2265,"No"),"No")</f>
        <v>No</v>
      </c>
    </row>
    <row r="2266" spans="1:6" x14ac:dyDescent="0.5">
      <c r="A2266">
        <f>+IS_Data!C2266</f>
        <v>0</v>
      </c>
      <c r="B2266" s="91" t="str">
        <f>IF(F2266="No","",IF('Summary P&amp;L'!$F$4="Libs Rollup","Libs Rollup",F2266))</f>
        <v/>
      </c>
      <c r="C2266">
        <f>+IS_Data!A2266</f>
        <v>0</v>
      </c>
      <c r="D2266">
        <f ca="1">SUM(OFFSET(IS_Data!D2266,0,(-2018+'Summary P&amp;L'!$D$6)*12+'Summary P&amp;L'!$D$1-1):OFFSET(IS_Data!D2266,0,(-2018+'Summary P&amp;L'!$D$6)*12+'Summary P&amp;L'!$D$2-1))</f>
        <v>0</v>
      </c>
      <c r="E2266">
        <f ca="1">SUM(OFFSET(IS_Data!D2266,0,(-2018+'Summary P&amp;L'!$D$6-1)*12+'Summary P&amp;L'!$D$1-1):OFFSET(IS_Data!D2266,0,(-2018+'Summary P&amp;L'!$D$6-1)*12+'Summary P&amp;L'!$D$2-1))</f>
        <v>0</v>
      </c>
      <c r="F2266" s="91" t="str">
        <f>IFERROR(IF(VLOOKUP(IS_Data!B2266,'Summary P&amp;L'!$Q$9:$S$15,3,FALSE)="Yes",IS_Data!B2266,"No"),"No")</f>
        <v>No</v>
      </c>
    </row>
    <row r="2267" spans="1:6" x14ac:dyDescent="0.5">
      <c r="A2267">
        <f>+IS_Data!C2267</f>
        <v>0</v>
      </c>
      <c r="B2267" s="91" t="str">
        <f>IF(F2267="No","",IF('Summary P&amp;L'!$F$4="Libs Rollup","Libs Rollup",F2267))</f>
        <v/>
      </c>
      <c r="C2267">
        <f>+IS_Data!A2267</f>
        <v>0</v>
      </c>
      <c r="D2267">
        <f ca="1">SUM(OFFSET(IS_Data!D2267,0,(-2018+'Summary P&amp;L'!$D$6)*12+'Summary P&amp;L'!$D$1-1):OFFSET(IS_Data!D2267,0,(-2018+'Summary P&amp;L'!$D$6)*12+'Summary P&amp;L'!$D$2-1))</f>
        <v>0</v>
      </c>
      <c r="E2267">
        <f ca="1">SUM(OFFSET(IS_Data!D2267,0,(-2018+'Summary P&amp;L'!$D$6-1)*12+'Summary P&amp;L'!$D$1-1):OFFSET(IS_Data!D2267,0,(-2018+'Summary P&amp;L'!$D$6-1)*12+'Summary P&amp;L'!$D$2-1))</f>
        <v>0</v>
      </c>
      <c r="F2267" s="91" t="str">
        <f>IFERROR(IF(VLOOKUP(IS_Data!B2267,'Summary P&amp;L'!$Q$9:$S$15,3,FALSE)="Yes",IS_Data!B2267,"No"),"No")</f>
        <v>No</v>
      </c>
    </row>
    <row r="2268" spans="1:6" x14ac:dyDescent="0.5">
      <c r="A2268">
        <f>+IS_Data!C2268</f>
        <v>0</v>
      </c>
      <c r="B2268" s="91" t="str">
        <f>IF(F2268="No","",IF('Summary P&amp;L'!$F$4="Libs Rollup","Libs Rollup",F2268))</f>
        <v/>
      </c>
      <c r="C2268">
        <f>+IS_Data!A2268</f>
        <v>0</v>
      </c>
      <c r="D2268">
        <f ca="1">SUM(OFFSET(IS_Data!D2268,0,(-2018+'Summary P&amp;L'!$D$6)*12+'Summary P&amp;L'!$D$1-1):OFFSET(IS_Data!D2268,0,(-2018+'Summary P&amp;L'!$D$6)*12+'Summary P&amp;L'!$D$2-1))</f>
        <v>0</v>
      </c>
      <c r="E2268">
        <f ca="1">SUM(OFFSET(IS_Data!D2268,0,(-2018+'Summary P&amp;L'!$D$6-1)*12+'Summary P&amp;L'!$D$1-1):OFFSET(IS_Data!D2268,0,(-2018+'Summary P&amp;L'!$D$6-1)*12+'Summary P&amp;L'!$D$2-1))</f>
        <v>0</v>
      </c>
      <c r="F2268" s="91" t="str">
        <f>IFERROR(IF(VLOOKUP(IS_Data!B2268,'Summary P&amp;L'!$Q$9:$S$15,3,FALSE)="Yes",IS_Data!B2268,"No"),"No")</f>
        <v>No</v>
      </c>
    </row>
    <row r="2269" spans="1:6" x14ac:dyDescent="0.5">
      <c r="A2269">
        <f>+IS_Data!C2269</f>
        <v>0</v>
      </c>
      <c r="B2269" s="91" t="str">
        <f>IF(F2269="No","",IF('Summary P&amp;L'!$F$4="Libs Rollup","Libs Rollup",F2269))</f>
        <v/>
      </c>
      <c r="C2269">
        <f>+IS_Data!A2269</f>
        <v>0</v>
      </c>
      <c r="D2269">
        <f ca="1">SUM(OFFSET(IS_Data!D2269,0,(-2018+'Summary P&amp;L'!$D$6)*12+'Summary P&amp;L'!$D$1-1):OFFSET(IS_Data!D2269,0,(-2018+'Summary P&amp;L'!$D$6)*12+'Summary P&amp;L'!$D$2-1))</f>
        <v>0</v>
      </c>
      <c r="E2269">
        <f ca="1">SUM(OFFSET(IS_Data!D2269,0,(-2018+'Summary P&amp;L'!$D$6-1)*12+'Summary P&amp;L'!$D$1-1):OFFSET(IS_Data!D2269,0,(-2018+'Summary P&amp;L'!$D$6-1)*12+'Summary P&amp;L'!$D$2-1))</f>
        <v>0</v>
      </c>
      <c r="F2269" s="91" t="str">
        <f>IFERROR(IF(VLOOKUP(IS_Data!B2269,'Summary P&amp;L'!$Q$9:$S$15,3,FALSE)="Yes",IS_Data!B2269,"No"),"No")</f>
        <v>No</v>
      </c>
    </row>
    <row r="2270" spans="1:6" x14ac:dyDescent="0.5">
      <c r="A2270">
        <f>+IS_Data!C2270</f>
        <v>0</v>
      </c>
      <c r="B2270" s="91" t="str">
        <f>IF(F2270="No","",IF('Summary P&amp;L'!$F$4="Libs Rollup","Libs Rollup",F2270))</f>
        <v/>
      </c>
      <c r="C2270">
        <f>+IS_Data!A2270</f>
        <v>0</v>
      </c>
      <c r="D2270">
        <f ca="1">SUM(OFFSET(IS_Data!D2270,0,(-2018+'Summary P&amp;L'!$D$6)*12+'Summary P&amp;L'!$D$1-1):OFFSET(IS_Data!D2270,0,(-2018+'Summary P&amp;L'!$D$6)*12+'Summary P&amp;L'!$D$2-1))</f>
        <v>0</v>
      </c>
      <c r="E2270">
        <f ca="1">SUM(OFFSET(IS_Data!D2270,0,(-2018+'Summary P&amp;L'!$D$6-1)*12+'Summary P&amp;L'!$D$1-1):OFFSET(IS_Data!D2270,0,(-2018+'Summary P&amp;L'!$D$6-1)*12+'Summary P&amp;L'!$D$2-1))</f>
        <v>0</v>
      </c>
      <c r="F2270" s="91" t="str">
        <f>IFERROR(IF(VLOOKUP(IS_Data!B2270,'Summary P&amp;L'!$Q$9:$S$15,3,FALSE)="Yes",IS_Data!B2270,"No"),"No")</f>
        <v>No</v>
      </c>
    </row>
    <row r="2271" spans="1:6" x14ac:dyDescent="0.5">
      <c r="A2271">
        <f>+IS_Data!C2271</f>
        <v>0</v>
      </c>
      <c r="B2271" s="91" t="str">
        <f>IF(F2271="No","",IF('Summary P&amp;L'!$F$4="Libs Rollup","Libs Rollup",F2271))</f>
        <v/>
      </c>
      <c r="C2271">
        <f>+IS_Data!A2271</f>
        <v>0</v>
      </c>
      <c r="D2271">
        <f ca="1">SUM(OFFSET(IS_Data!D2271,0,(-2018+'Summary P&amp;L'!$D$6)*12+'Summary P&amp;L'!$D$1-1):OFFSET(IS_Data!D2271,0,(-2018+'Summary P&amp;L'!$D$6)*12+'Summary P&amp;L'!$D$2-1))</f>
        <v>0</v>
      </c>
      <c r="E2271">
        <f ca="1">SUM(OFFSET(IS_Data!D2271,0,(-2018+'Summary P&amp;L'!$D$6-1)*12+'Summary P&amp;L'!$D$1-1):OFFSET(IS_Data!D2271,0,(-2018+'Summary P&amp;L'!$D$6-1)*12+'Summary P&amp;L'!$D$2-1))</f>
        <v>0</v>
      </c>
      <c r="F2271" s="91" t="str">
        <f>IFERROR(IF(VLOOKUP(IS_Data!B2271,'Summary P&amp;L'!$Q$9:$S$15,3,FALSE)="Yes",IS_Data!B2271,"No"),"No")</f>
        <v>No</v>
      </c>
    </row>
    <row r="2272" spans="1:6" x14ac:dyDescent="0.5">
      <c r="A2272">
        <f>+IS_Data!C2272</f>
        <v>0</v>
      </c>
      <c r="B2272" s="91" t="str">
        <f>IF(F2272="No","",IF('Summary P&amp;L'!$F$4="Libs Rollup","Libs Rollup",F2272))</f>
        <v/>
      </c>
      <c r="C2272">
        <f>+IS_Data!A2272</f>
        <v>0</v>
      </c>
      <c r="D2272">
        <f ca="1">SUM(OFFSET(IS_Data!D2272,0,(-2018+'Summary P&amp;L'!$D$6)*12+'Summary P&amp;L'!$D$1-1):OFFSET(IS_Data!D2272,0,(-2018+'Summary P&amp;L'!$D$6)*12+'Summary P&amp;L'!$D$2-1))</f>
        <v>0</v>
      </c>
      <c r="E2272">
        <f ca="1">SUM(OFFSET(IS_Data!D2272,0,(-2018+'Summary P&amp;L'!$D$6-1)*12+'Summary P&amp;L'!$D$1-1):OFFSET(IS_Data!D2272,0,(-2018+'Summary P&amp;L'!$D$6-1)*12+'Summary P&amp;L'!$D$2-1))</f>
        <v>0</v>
      </c>
      <c r="F2272" s="91" t="str">
        <f>IFERROR(IF(VLOOKUP(IS_Data!B2272,'Summary P&amp;L'!$Q$9:$S$15,3,FALSE)="Yes",IS_Data!B2272,"No"),"No")</f>
        <v>No</v>
      </c>
    </row>
    <row r="2273" spans="1:6" x14ac:dyDescent="0.5">
      <c r="A2273">
        <f>+IS_Data!C2273</f>
        <v>0</v>
      </c>
      <c r="B2273" s="91" t="str">
        <f>IF(F2273="No","",IF('Summary P&amp;L'!$F$4="Libs Rollup","Libs Rollup",F2273))</f>
        <v/>
      </c>
      <c r="C2273">
        <f>+IS_Data!A2273</f>
        <v>0</v>
      </c>
      <c r="D2273">
        <f ca="1">SUM(OFFSET(IS_Data!D2273,0,(-2018+'Summary P&amp;L'!$D$6)*12+'Summary P&amp;L'!$D$1-1):OFFSET(IS_Data!D2273,0,(-2018+'Summary P&amp;L'!$D$6)*12+'Summary P&amp;L'!$D$2-1))</f>
        <v>0</v>
      </c>
      <c r="E2273">
        <f ca="1">SUM(OFFSET(IS_Data!D2273,0,(-2018+'Summary P&amp;L'!$D$6-1)*12+'Summary P&amp;L'!$D$1-1):OFFSET(IS_Data!D2273,0,(-2018+'Summary P&amp;L'!$D$6-1)*12+'Summary P&amp;L'!$D$2-1))</f>
        <v>0</v>
      </c>
      <c r="F2273" s="91" t="str">
        <f>IFERROR(IF(VLOOKUP(IS_Data!B2273,'Summary P&amp;L'!$Q$9:$S$15,3,FALSE)="Yes",IS_Data!B2273,"No"),"No")</f>
        <v>No</v>
      </c>
    </row>
    <row r="2274" spans="1:6" x14ac:dyDescent="0.5">
      <c r="A2274">
        <f>+IS_Data!C2274</f>
        <v>0</v>
      </c>
      <c r="B2274" s="91" t="str">
        <f>IF(F2274="No","",IF('Summary P&amp;L'!$F$4="Libs Rollup","Libs Rollup",F2274))</f>
        <v/>
      </c>
      <c r="C2274">
        <f>+IS_Data!A2274</f>
        <v>0</v>
      </c>
      <c r="D2274">
        <f ca="1">SUM(OFFSET(IS_Data!D2274,0,(-2018+'Summary P&amp;L'!$D$6)*12+'Summary P&amp;L'!$D$1-1):OFFSET(IS_Data!D2274,0,(-2018+'Summary P&amp;L'!$D$6)*12+'Summary P&amp;L'!$D$2-1))</f>
        <v>0</v>
      </c>
      <c r="E2274">
        <f ca="1">SUM(OFFSET(IS_Data!D2274,0,(-2018+'Summary P&amp;L'!$D$6-1)*12+'Summary P&amp;L'!$D$1-1):OFFSET(IS_Data!D2274,0,(-2018+'Summary P&amp;L'!$D$6-1)*12+'Summary P&amp;L'!$D$2-1))</f>
        <v>0</v>
      </c>
      <c r="F2274" s="91" t="str">
        <f>IFERROR(IF(VLOOKUP(IS_Data!B2274,'Summary P&amp;L'!$Q$9:$S$15,3,FALSE)="Yes",IS_Data!B2274,"No"),"No")</f>
        <v>No</v>
      </c>
    </row>
    <row r="2275" spans="1:6" x14ac:dyDescent="0.5">
      <c r="A2275">
        <f>+IS_Data!C2275</f>
        <v>0</v>
      </c>
      <c r="B2275" s="91" t="str">
        <f>IF(F2275="No","",IF('Summary P&amp;L'!$F$4="Libs Rollup","Libs Rollup",F2275))</f>
        <v/>
      </c>
      <c r="C2275">
        <f>+IS_Data!A2275</f>
        <v>0</v>
      </c>
      <c r="D2275">
        <f ca="1">SUM(OFFSET(IS_Data!D2275,0,(-2018+'Summary P&amp;L'!$D$6)*12+'Summary P&amp;L'!$D$1-1):OFFSET(IS_Data!D2275,0,(-2018+'Summary P&amp;L'!$D$6)*12+'Summary P&amp;L'!$D$2-1))</f>
        <v>0</v>
      </c>
      <c r="E2275">
        <f ca="1">SUM(OFFSET(IS_Data!D2275,0,(-2018+'Summary P&amp;L'!$D$6-1)*12+'Summary P&amp;L'!$D$1-1):OFFSET(IS_Data!D2275,0,(-2018+'Summary P&amp;L'!$D$6-1)*12+'Summary P&amp;L'!$D$2-1))</f>
        <v>0</v>
      </c>
      <c r="F2275" s="91" t="str">
        <f>IFERROR(IF(VLOOKUP(IS_Data!B2275,'Summary P&amp;L'!$Q$9:$S$15,3,FALSE)="Yes",IS_Data!B2275,"No"),"No")</f>
        <v>No</v>
      </c>
    </row>
    <row r="2276" spans="1:6" x14ac:dyDescent="0.5">
      <c r="A2276">
        <f>+IS_Data!C2276</f>
        <v>0</v>
      </c>
      <c r="B2276" s="91" t="str">
        <f>IF(F2276="No","",IF('Summary P&amp;L'!$F$4="Libs Rollup","Libs Rollup",F2276))</f>
        <v/>
      </c>
      <c r="C2276">
        <f>+IS_Data!A2276</f>
        <v>0</v>
      </c>
      <c r="D2276">
        <f ca="1">SUM(OFFSET(IS_Data!D2276,0,(-2018+'Summary P&amp;L'!$D$6)*12+'Summary P&amp;L'!$D$1-1):OFFSET(IS_Data!D2276,0,(-2018+'Summary P&amp;L'!$D$6)*12+'Summary P&amp;L'!$D$2-1))</f>
        <v>0</v>
      </c>
      <c r="E2276">
        <f ca="1">SUM(OFFSET(IS_Data!D2276,0,(-2018+'Summary P&amp;L'!$D$6-1)*12+'Summary P&amp;L'!$D$1-1):OFFSET(IS_Data!D2276,0,(-2018+'Summary P&amp;L'!$D$6-1)*12+'Summary P&amp;L'!$D$2-1))</f>
        <v>0</v>
      </c>
      <c r="F2276" s="91" t="str">
        <f>IFERROR(IF(VLOOKUP(IS_Data!B2276,'Summary P&amp;L'!$Q$9:$S$15,3,FALSE)="Yes",IS_Data!B2276,"No"),"No")</f>
        <v>No</v>
      </c>
    </row>
    <row r="2277" spans="1:6" x14ac:dyDescent="0.5">
      <c r="A2277">
        <f>+IS_Data!C2277</f>
        <v>0</v>
      </c>
      <c r="B2277" s="91" t="str">
        <f>IF(F2277="No","",IF('Summary P&amp;L'!$F$4="Libs Rollup","Libs Rollup",F2277))</f>
        <v/>
      </c>
      <c r="C2277">
        <f>+IS_Data!A2277</f>
        <v>0</v>
      </c>
      <c r="D2277">
        <f ca="1">SUM(OFFSET(IS_Data!D2277,0,(-2018+'Summary P&amp;L'!$D$6)*12+'Summary P&amp;L'!$D$1-1):OFFSET(IS_Data!D2277,0,(-2018+'Summary P&amp;L'!$D$6)*12+'Summary P&amp;L'!$D$2-1))</f>
        <v>0</v>
      </c>
      <c r="E2277">
        <f ca="1">SUM(OFFSET(IS_Data!D2277,0,(-2018+'Summary P&amp;L'!$D$6-1)*12+'Summary P&amp;L'!$D$1-1):OFFSET(IS_Data!D2277,0,(-2018+'Summary P&amp;L'!$D$6-1)*12+'Summary P&amp;L'!$D$2-1))</f>
        <v>0</v>
      </c>
      <c r="F2277" s="91" t="str">
        <f>IFERROR(IF(VLOOKUP(IS_Data!B2277,'Summary P&amp;L'!$Q$9:$S$15,3,FALSE)="Yes",IS_Data!B2277,"No"),"No")</f>
        <v>No</v>
      </c>
    </row>
    <row r="2278" spans="1:6" x14ac:dyDescent="0.5">
      <c r="A2278">
        <f>+IS_Data!C2278</f>
        <v>0</v>
      </c>
      <c r="B2278" s="91" t="str">
        <f>IF(F2278="No","",IF('Summary P&amp;L'!$F$4="Libs Rollup","Libs Rollup",F2278))</f>
        <v/>
      </c>
      <c r="C2278">
        <f>+IS_Data!A2278</f>
        <v>0</v>
      </c>
      <c r="D2278">
        <f ca="1">SUM(OFFSET(IS_Data!D2278,0,(-2018+'Summary P&amp;L'!$D$6)*12+'Summary P&amp;L'!$D$1-1):OFFSET(IS_Data!D2278,0,(-2018+'Summary P&amp;L'!$D$6)*12+'Summary P&amp;L'!$D$2-1))</f>
        <v>0</v>
      </c>
      <c r="E2278">
        <f ca="1">SUM(OFFSET(IS_Data!D2278,0,(-2018+'Summary P&amp;L'!$D$6-1)*12+'Summary P&amp;L'!$D$1-1):OFFSET(IS_Data!D2278,0,(-2018+'Summary P&amp;L'!$D$6-1)*12+'Summary P&amp;L'!$D$2-1))</f>
        <v>0</v>
      </c>
      <c r="F2278" s="91" t="str">
        <f>IFERROR(IF(VLOOKUP(IS_Data!B2278,'Summary P&amp;L'!$Q$9:$S$15,3,FALSE)="Yes",IS_Data!B2278,"No"),"No")</f>
        <v>No</v>
      </c>
    </row>
    <row r="2279" spans="1:6" x14ac:dyDescent="0.5">
      <c r="A2279">
        <f>+IS_Data!C2279</f>
        <v>0</v>
      </c>
      <c r="B2279" s="91" t="str">
        <f>IF(F2279="No","",IF('Summary P&amp;L'!$F$4="Libs Rollup","Libs Rollup",F2279))</f>
        <v/>
      </c>
      <c r="C2279">
        <f>+IS_Data!A2279</f>
        <v>0</v>
      </c>
      <c r="D2279">
        <f ca="1">SUM(OFFSET(IS_Data!D2279,0,(-2018+'Summary P&amp;L'!$D$6)*12+'Summary P&amp;L'!$D$1-1):OFFSET(IS_Data!D2279,0,(-2018+'Summary P&amp;L'!$D$6)*12+'Summary P&amp;L'!$D$2-1))</f>
        <v>0</v>
      </c>
      <c r="E2279">
        <f ca="1">SUM(OFFSET(IS_Data!D2279,0,(-2018+'Summary P&amp;L'!$D$6-1)*12+'Summary P&amp;L'!$D$1-1):OFFSET(IS_Data!D2279,0,(-2018+'Summary P&amp;L'!$D$6-1)*12+'Summary P&amp;L'!$D$2-1))</f>
        <v>0</v>
      </c>
      <c r="F2279" s="91" t="str">
        <f>IFERROR(IF(VLOOKUP(IS_Data!B2279,'Summary P&amp;L'!$Q$9:$S$15,3,FALSE)="Yes",IS_Data!B2279,"No"),"No")</f>
        <v>No</v>
      </c>
    </row>
    <row r="2280" spans="1:6" x14ac:dyDescent="0.5">
      <c r="A2280">
        <f>+IS_Data!C2280</f>
        <v>0</v>
      </c>
      <c r="B2280" s="91" t="str">
        <f>IF(F2280="No","",IF('Summary P&amp;L'!$F$4="Libs Rollup","Libs Rollup",F2280))</f>
        <v/>
      </c>
      <c r="C2280">
        <f>+IS_Data!A2280</f>
        <v>0</v>
      </c>
      <c r="D2280">
        <f ca="1">SUM(OFFSET(IS_Data!D2280,0,(-2018+'Summary P&amp;L'!$D$6)*12+'Summary P&amp;L'!$D$1-1):OFFSET(IS_Data!D2280,0,(-2018+'Summary P&amp;L'!$D$6)*12+'Summary P&amp;L'!$D$2-1))</f>
        <v>0</v>
      </c>
      <c r="E2280">
        <f ca="1">SUM(OFFSET(IS_Data!D2280,0,(-2018+'Summary P&amp;L'!$D$6-1)*12+'Summary P&amp;L'!$D$1-1):OFFSET(IS_Data!D2280,0,(-2018+'Summary P&amp;L'!$D$6-1)*12+'Summary P&amp;L'!$D$2-1))</f>
        <v>0</v>
      </c>
      <c r="F2280" s="91" t="str">
        <f>IFERROR(IF(VLOOKUP(IS_Data!B2280,'Summary P&amp;L'!$Q$9:$S$15,3,FALSE)="Yes",IS_Data!B2280,"No"),"No")</f>
        <v>No</v>
      </c>
    </row>
    <row r="2281" spans="1:6" x14ac:dyDescent="0.5">
      <c r="A2281">
        <f>+IS_Data!C2281</f>
        <v>0</v>
      </c>
      <c r="B2281" s="91" t="str">
        <f>IF(F2281="No","",IF('Summary P&amp;L'!$F$4="Libs Rollup","Libs Rollup",F2281))</f>
        <v/>
      </c>
      <c r="C2281">
        <f>+IS_Data!A2281</f>
        <v>0</v>
      </c>
      <c r="D2281">
        <f ca="1">SUM(OFFSET(IS_Data!D2281,0,(-2018+'Summary P&amp;L'!$D$6)*12+'Summary P&amp;L'!$D$1-1):OFFSET(IS_Data!D2281,0,(-2018+'Summary P&amp;L'!$D$6)*12+'Summary P&amp;L'!$D$2-1))</f>
        <v>0</v>
      </c>
      <c r="E2281">
        <f ca="1">SUM(OFFSET(IS_Data!D2281,0,(-2018+'Summary P&amp;L'!$D$6-1)*12+'Summary P&amp;L'!$D$1-1):OFFSET(IS_Data!D2281,0,(-2018+'Summary P&amp;L'!$D$6-1)*12+'Summary P&amp;L'!$D$2-1))</f>
        <v>0</v>
      </c>
      <c r="F2281" s="91" t="str">
        <f>IFERROR(IF(VLOOKUP(IS_Data!B2281,'Summary P&amp;L'!$Q$9:$S$15,3,FALSE)="Yes",IS_Data!B2281,"No"),"No")</f>
        <v>No</v>
      </c>
    </row>
    <row r="2282" spans="1:6" x14ac:dyDescent="0.5">
      <c r="A2282">
        <f>+IS_Data!C2282</f>
        <v>0</v>
      </c>
      <c r="B2282" s="91" t="str">
        <f>IF(F2282="No","",IF('Summary P&amp;L'!$F$4="Libs Rollup","Libs Rollup",F2282))</f>
        <v/>
      </c>
      <c r="C2282">
        <f>+IS_Data!A2282</f>
        <v>0</v>
      </c>
      <c r="D2282">
        <f ca="1">SUM(OFFSET(IS_Data!D2282,0,(-2018+'Summary P&amp;L'!$D$6)*12+'Summary P&amp;L'!$D$1-1):OFFSET(IS_Data!D2282,0,(-2018+'Summary P&amp;L'!$D$6)*12+'Summary P&amp;L'!$D$2-1))</f>
        <v>0</v>
      </c>
      <c r="E2282">
        <f ca="1">SUM(OFFSET(IS_Data!D2282,0,(-2018+'Summary P&amp;L'!$D$6-1)*12+'Summary P&amp;L'!$D$1-1):OFFSET(IS_Data!D2282,0,(-2018+'Summary P&amp;L'!$D$6-1)*12+'Summary P&amp;L'!$D$2-1))</f>
        <v>0</v>
      </c>
      <c r="F2282" s="91" t="str">
        <f>IFERROR(IF(VLOOKUP(IS_Data!B2282,'Summary P&amp;L'!$Q$9:$S$15,3,FALSE)="Yes",IS_Data!B2282,"No"),"No")</f>
        <v>No</v>
      </c>
    </row>
    <row r="2283" spans="1:6" x14ac:dyDescent="0.5">
      <c r="A2283">
        <f>+IS_Data!C2283</f>
        <v>0</v>
      </c>
      <c r="B2283" s="91" t="str">
        <f>IF(F2283="No","",IF('Summary P&amp;L'!$F$4="Libs Rollup","Libs Rollup",F2283))</f>
        <v/>
      </c>
      <c r="C2283">
        <f>+IS_Data!A2283</f>
        <v>0</v>
      </c>
      <c r="D2283">
        <f ca="1">SUM(OFFSET(IS_Data!D2283,0,(-2018+'Summary P&amp;L'!$D$6)*12+'Summary P&amp;L'!$D$1-1):OFFSET(IS_Data!D2283,0,(-2018+'Summary P&amp;L'!$D$6)*12+'Summary P&amp;L'!$D$2-1))</f>
        <v>0</v>
      </c>
      <c r="E2283">
        <f ca="1">SUM(OFFSET(IS_Data!D2283,0,(-2018+'Summary P&amp;L'!$D$6-1)*12+'Summary P&amp;L'!$D$1-1):OFFSET(IS_Data!D2283,0,(-2018+'Summary P&amp;L'!$D$6-1)*12+'Summary P&amp;L'!$D$2-1))</f>
        <v>0</v>
      </c>
      <c r="F2283" s="91" t="str">
        <f>IFERROR(IF(VLOOKUP(IS_Data!B2283,'Summary P&amp;L'!$Q$9:$S$15,3,FALSE)="Yes",IS_Data!B2283,"No"),"No")</f>
        <v>No</v>
      </c>
    </row>
    <row r="2284" spans="1:6" x14ac:dyDescent="0.5">
      <c r="A2284">
        <f>+IS_Data!C2284</f>
        <v>0</v>
      </c>
      <c r="B2284" s="91" t="str">
        <f>IF(F2284="No","",IF('Summary P&amp;L'!$F$4="Libs Rollup","Libs Rollup",F2284))</f>
        <v/>
      </c>
      <c r="C2284">
        <f>+IS_Data!A2284</f>
        <v>0</v>
      </c>
      <c r="D2284">
        <f ca="1">SUM(OFFSET(IS_Data!D2284,0,(-2018+'Summary P&amp;L'!$D$6)*12+'Summary P&amp;L'!$D$1-1):OFFSET(IS_Data!D2284,0,(-2018+'Summary P&amp;L'!$D$6)*12+'Summary P&amp;L'!$D$2-1))</f>
        <v>0</v>
      </c>
      <c r="E2284">
        <f ca="1">SUM(OFFSET(IS_Data!D2284,0,(-2018+'Summary P&amp;L'!$D$6-1)*12+'Summary P&amp;L'!$D$1-1):OFFSET(IS_Data!D2284,0,(-2018+'Summary P&amp;L'!$D$6-1)*12+'Summary P&amp;L'!$D$2-1))</f>
        <v>0</v>
      </c>
      <c r="F2284" s="91" t="str">
        <f>IFERROR(IF(VLOOKUP(IS_Data!B2284,'Summary P&amp;L'!$Q$9:$S$15,3,FALSE)="Yes",IS_Data!B2284,"No"),"No")</f>
        <v>No</v>
      </c>
    </row>
    <row r="2285" spans="1:6" x14ac:dyDescent="0.5">
      <c r="A2285">
        <f>+IS_Data!C2285</f>
        <v>0</v>
      </c>
      <c r="B2285" s="91" t="str">
        <f>IF(F2285="No","",IF('Summary P&amp;L'!$F$4="Libs Rollup","Libs Rollup",F2285))</f>
        <v/>
      </c>
      <c r="C2285">
        <f>+IS_Data!A2285</f>
        <v>0</v>
      </c>
      <c r="D2285">
        <f ca="1">SUM(OFFSET(IS_Data!D2285,0,(-2018+'Summary P&amp;L'!$D$6)*12+'Summary P&amp;L'!$D$1-1):OFFSET(IS_Data!D2285,0,(-2018+'Summary P&amp;L'!$D$6)*12+'Summary P&amp;L'!$D$2-1))</f>
        <v>0</v>
      </c>
      <c r="E2285">
        <f ca="1">SUM(OFFSET(IS_Data!D2285,0,(-2018+'Summary P&amp;L'!$D$6-1)*12+'Summary P&amp;L'!$D$1-1):OFFSET(IS_Data!D2285,0,(-2018+'Summary P&amp;L'!$D$6-1)*12+'Summary P&amp;L'!$D$2-1))</f>
        <v>0</v>
      </c>
      <c r="F2285" s="91" t="str">
        <f>IFERROR(IF(VLOOKUP(IS_Data!B2285,'Summary P&amp;L'!$Q$9:$S$15,3,FALSE)="Yes",IS_Data!B2285,"No"),"No")</f>
        <v>No</v>
      </c>
    </row>
    <row r="2286" spans="1:6" x14ac:dyDescent="0.5">
      <c r="A2286">
        <f>+IS_Data!C2286</f>
        <v>0</v>
      </c>
      <c r="B2286" s="91" t="str">
        <f>IF(F2286="No","",IF('Summary P&amp;L'!$F$4="Libs Rollup","Libs Rollup",F2286))</f>
        <v/>
      </c>
      <c r="C2286">
        <f>+IS_Data!A2286</f>
        <v>0</v>
      </c>
      <c r="D2286">
        <f ca="1">SUM(OFFSET(IS_Data!D2286,0,(-2018+'Summary P&amp;L'!$D$6)*12+'Summary P&amp;L'!$D$1-1):OFFSET(IS_Data!D2286,0,(-2018+'Summary P&amp;L'!$D$6)*12+'Summary P&amp;L'!$D$2-1))</f>
        <v>0</v>
      </c>
      <c r="E2286">
        <f ca="1">SUM(OFFSET(IS_Data!D2286,0,(-2018+'Summary P&amp;L'!$D$6-1)*12+'Summary P&amp;L'!$D$1-1):OFFSET(IS_Data!D2286,0,(-2018+'Summary P&amp;L'!$D$6-1)*12+'Summary P&amp;L'!$D$2-1))</f>
        <v>0</v>
      </c>
      <c r="F2286" s="91" t="str">
        <f>IFERROR(IF(VLOOKUP(IS_Data!B2286,'Summary P&amp;L'!$Q$9:$S$15,3,FALSE)="Yes",IS_Data!B2286,"No"),"No")</f>
        <v>No</v>
      </c>
    </row>
    <row r="2287" spans="1:6" x14ac:dyDescent="0.5">
      <c r="A2287">
        <f>+IS_Data!C2287</f>
        <v>0</v>
      </c>
      <c r="B2287" s="91" t="str">
        <f>IF(F2287="No","",IF('Summary P&amp;L'!$F$4="Libs Rollup","Libs Rollup",F2287))</f>
        <v/>
      </c>
      <c r="C2287">
        <f>+IS_Data!A2287</f>
        <v>0</v>
      </c>
      <c r="D2287">
        <f ca="1">SUM(OFFSET(IS_Data!D2287,0,(-2018+'Summary P&amp;L'!$D$6)*12+'Summary P&amp;L'!$D$1-1):OFFSET(IS_Data!D2287,0,(-2018+'Summary P&amp;L'!$D$6)*12+'Summary P&amp;L'!$D$2-1))</f>
        <v>0</v>
      </c>
      <c r="E2287">
        <f ca="1">SUM(OFFSET(IS_Data!D2287,0,(-2018+'Summary P&amp;L'!$D$6-1)*12+'Summary P&amp;L'!$D$1-1):OFFSET(IS_Data!D2287,0,(-2018+'Summary P&amp;L'!$D$6-1)*12+'Summary P&amp;L'!$D$2-1))</f>
        <v>0</v>
      </c>
      <c r="F2287" s="91" t="str">
        <f>IFERROR(IF(VLOOKUP(IS_Data!B2287,'Summary P&amp;L'!$Q$9:$S$15,3,FALSE)="Yes",IS_Data!B2287,"No"),"No")</f>
        <v>No</v>
      </c>
    </row>
    <row r="2288" spans="1:6" x14ac:dyDescent="0.5">
      <c r="A2288">
        <f>+IS_Data!C2288</f>
        <v>0</v>
      </c>
      <c r="B2288" s="91" t="str">
        <f>IF(F2288="No","",IF('Summary P&amp;L'!$F$4="Libs Rollup","Libs Rollup",F2288))</f>
        <v/>
      </c>
      <c r="C2288">
        <f>+IS_Data!A2288</f>
        <v>0</v>
      </c>
      <c r="D2288">
        <f ca="1">SUM(OFFSET(IS_Data!D2288,0,(-2018+'Summary P&amp;L'!$D$6)*12+'Summary P&amp;L'!$D$1-1):OFFSET(IS_Data!D2288,0,(-2018+'Summary P&amp;L'!$D$6)*12+'Summary P&amp;L'!$D$2-1))</f>
        <v>0</v>
      </c>
      <c r="E2288">
        <f ca="1">SUM(OFFSET(IS_Data!D2288,0,(-2018+'Summary P&amp;L'!$D$6-1)*12+'Summary P&amp;L'!$D$1-1):OFFSET(IS_Data!D2288,0,(-2018+'Summary P&amp;L'!$D$6-1)*12+'Summary P&amp;L'!$D$2-1))</f>
        <v>0</v>
      </c>
      <c r="F2288" s="91" t="str">
        <f>IFERROR(IF(VLOOKUP(IS_Data!B2288,'Summary P&amp;L'!$Q$9:$S$15,3,FALSE)="Yes",IS_Data!B2288,"No"),"No")</f>
        <v>No</v>
      </c>
    </row>
    <row r="2289" spans="1:6" x14ac:dyDescent="0.5">
      <c r="A2289">
        <f>+IS_Data!C2289</f>
        <v>0</v>
      </c>
      <c r="B2289" s="91" t="str">
        <f>IF(F2289="No","",IF('Summary P&amp;L'!$F$4="Libs Rollup","Libs Rollup",F2289))</f>
        <v/>
      </c>
      <c r="C2289">
        <f>+IS_Data!A2289</f>
        <v>0</v>
      </c>
      <c r="D2289">
        <f ca="1">SUM(OFFSET(IS_Data!D2289,0,(-2018+'Summary P&amp;L'!$D$6)*12+'Summary P&amp;L'!$D$1-1):OFFSET(IS_Data!D2289,0,(-2018+'Summary P&amp;L'!$D$6)*12+'Summary P&amp;L'!$D$2-1))</f>
        <v>0</v>
      </c>
      <c r="E2289">
        <f ca="1">SUM(OFFSET(IS_Data!D2289,0,(-2018+'Summary P&amp;L'!$D$6-1)*12+'Summary P&amp;L'!$D$1-1):OFFSET(IS_Data!D2289,0,(-2018+'Summary P&amp;L'!$D$6-1)*12+'Summary P&amp;L'!$D$2-1))</f>
        <v>0</v>
      </c>
      <c r="F2289" s="91" t="str">
        <f>IFERROR(IF(VLOOKUP(IS_Data!B2289,'Summary P&amp;L'!$Q$9:$S$15,3,FALSE)="Yes",IS_Data!B2289,"No"),"No")</f>
        <v>No</v>
      </c>
    </row>
    <row r="2290" spans="1:6" x14ac:dyDescent="0.5">
      <c r="A2290">
        <f>+IS_Data!C2290</f>
        <v>0</v>
      </c>
      <c r="B2290" s="91" t="str">
        <f>IF(F2290="No","",IF('Summary P&amp;L'!$F$4="Libs Rollup","Libs Rollup",F2290))</f>
        <v/>
      </c>
      <c r="C2290">
        <f>+IS_Data!A2290</f>
        <v>0</v>
      </c>
      <c r="D2290">
        <f ca="1">SUM(OFFSET(IS_Data!D2290,0,(-2018+'Summary P&amp;L'!$D$6)*12+'Summary P&amp;L'!$D$1-1):OFFSET(IS_Data!D2290,0,(-2018+'Summary P&amp;L'!$D$6)*12+'Summary P&amp;L'!$D$2-1))</f>
        <v>0</v>
      </c>
      <c r="E2290">
        <f ca="1">SUM(OFFSET(IS_Data!D2290,0,(-2018+'Summary P&amp;L'!$D$6-1)*12+'Summary P&amp;L'!$D$1-1):OFFSET(IS_Data!D2290,0,(-2018+'Summary P&amp;L'!$D$6-1)*12+'Summary P&amp;L'!$D$2-1))</f>
        <v>0</v>
      </c>
      <c r="F2290" s="91" t="str">
        <f>IFERROR(IF(VLOOKUP(IS_Data!B2290,'Summary P&amp;L'!$Q$9:$S$15,3,FALSE)="Yes",IS_Data!B2290,"No"),"No")</f>
        <v>No</v>
      </c>
    </row>
    <row r="2291" spans="1:6" x14ac:dyDescent="0.5">
      <c r="A2291">
        <f>+IS_Data!C2291</f>
        <v>0</v>
      </c>
      <c r="B2291" s="91" t="str">
        <f>IF(F2291="No","",IF('Summary P&amp;L'!$F$4="Libs Rollup","Libs Rollup",F2291))</f>
        <v/>
      </c>
      <c r="C2291">
        <f>+IS_Data!A2291</f>
        <v>0</v>
      </c>
      <c r="D2291">
        <f ca="1">SUM(OFFSET(IS_Data!D2291,0,(-2018+'Summary P&amp;L'!$D$6)*12+'Summary P&amp;L'!$D$1-1):OFFSET(IS_Data!D2291,0,(-2018+'Summary P&amp;L'!$D$6)*12+'Summary P&amp;L'!$D$2-1))</f>
        <v>0</v>
      </c>
      <c r="E2291">
        <f ca="1">SUM(OFFSET(IS_Data!D2291,0,(-2018+'Summary P&amp;L'!$D$6-1)*12+'Summary P&amp;L'!$D$1-1):OFFSET(IS_Data!D2291,0,(-2018+'Summary P&amp;L'!$D$6-1)*12+'Summary P&amp;L'!$D$2-1))</f>
        <v>0</v>
      </c>
      <c r="F2291" s="91" t="str">
        <f>IFERROR(IF(VLOOKUP(IS_Data!B2291,'Summary P&amp;L'!$Q$9:$S$15,3,FALSE)="Yes",IS_Data!B2291,"No"),"No")</f>
        <v>No</v>
      </c>
    </row>
    <row r="2292" spans="1:6" x14ac:dyDescent="0.5">
      <c r="A2292">
        <f>+IS_Data!C2292</f>
        <v>0</v>
      </c>
      <c r="B2292" s="91" t="str">
        <f>IF(F2292="No","",IF('Summary P&amp;L'!$F$4="Libs Rollup","Libs Rollup",F2292))</f>
        <v/>
      </c>
      <c r="C2292">
        <f>+IS_Data!A2292</f>
        <v>0</v>
      </c>
      <c r="D2292">
        <f ca="1">SUM(OFFSET(IS_Data!D2292,0,(-2018+'Summary P&amp;L'!$D$6)*12+'Summary P&amp;L'!$D$1-1):OFFSET(IS_Data!D2292,0,(-2018+'Summary P&amp;L'!$D$6)*12+'Summary P&amp;L'!$D$2-1))</f>
        <v>0</v>
      </c>
      <c r="E2292">
        <f ca="1">SUM(OFFSET(IS_Data!D2292,0,(-2018+'Summary P&amp;L'!$D$6-1)*12+'Summary P&amp;L'!$D$1-1):OFFSET(IS_Data!D2292,0,(-2018+'Summary P&amp;L'!$D$6-1)*12+'Summary P&amp;L'!$D$2-1))</f>
        <v>0</v>
      </c>
      <c r="F2292" s="91" t="str">
        <f>IFERROR(IF(VLOOKUP(IS_Data!B2292,'Summary P&amp;L'!$Q$9:$S$15,3,FALSE)="Yes",IS_Data!B2292,"No"),"No")</f>
        <v>No</v>
      </c>
    </row>
    <row r="2293" spans="1:6" x14ac:dyDescent="0.5">
      <c r="A2293">
        <f>+IS_Data!C2293</f>
        <v>0</v>
      </c>
      <c r="B2293" s="91" t="str">
        <f>IF(F2293="No","",IF('Summary P&amp;L'!$F$4="Libs Rollup","Libs Rollup",F2293))</f>
        <v/>
      </c>
      <c r="C2293">
        <f>+IS_Data!A2293</f>
        <v>0</v>
      </c>
      <c r="D2293">
        <f ca="1">SUM(OFFSET(IS_Data!D2293,0,(-2018+'Summary P&amp;L'!$D$6)*12+'Summary P&amp;L'!$D$1-1):OFFSET(IS_Data!D2293,0,(-2018+'Summary P&amp;L'!$D$6)*12+'Summary P&amp;L'!$D$2-1))</f>
        <v>0</v>
      </c>
      <c r="E2293">
        <f ca="1">SUM(OFFSET(IS_Data!D2293,0,(-2018+'Summary P&amp;L'!$D$6-1)*12+'Summary P&amp;L'!$D$1-1):OFFSET(IS_Data!D2293,0,(-2018+'Summary P&amp;L'!$D$6-1)*12+'Summary P&amp;L'!$D$2-1))</f>
        <v>0</v>
      </c>
      <c r="F2293" s="91" t="str">
        <f>IFERROR(IF(VLOOKUP(IS_Data!B2293,'Summary P&amp;L'!$Q$9:$S$15,3,FALSE)="Yes",IS_Data!B2293,"No"),"No")</f>
        <v>No</v>
      </c>
    </row>
    <row r="2294" spans="1:6" x14ac:dyDescent="0.5">
      <c r="A2294">
        <f>+IS_Data!C2294</f>
        <v>0</v>
      </c>
      <c r="B2294" s="91" t="str">
        <f>IF(F2294="No","",IF('Summary P&amp;L'!$F$4="Libs Rollup","Libs Rollup",F2294))</f>
        <v/>
      </c>
      <c r="C2294">
        <f>+IS_Data!A2294</f>
        <v>0</v>
      </c>
      <c r="D2294">
        <f ca="1">SUM(OFFSET(IS_Data!D2294,0,(-2018+'Summary P&amp;L'!$D$6)*12+'Summary P&amp;L'!$D$1-1):OFFSET(IS_Data!D2294,0,(-2018+'Summary P&amp;L'!$D$6)*12+'Summary P&amp;L'!$D$2-1))</f>
        <v>0</v>
      </c>
      <c r="E2294">
        <f ca="1">SUM(OFFSET(IS_Data!D2294,0,(-2018+'Summary P&amp;L'!$D$6-1)*12+'Summary P&amp;L'!$D$1-1):OFFSET(IS_Data!D2294,0,(-2018+'Summary P&amp;L'!$D$6-1)*12+'Summary P&amp;L'!$D$2-1))</f>
        <v>0</v>
      </c>
      <c r="F2294" s="91" t="str">
        <f>IFERROR(IF(VLOOKUP(IS_Data!B2294,'Summary P&amp;L'!$Q$9:$S$15,3,FALSE)="Yes",IS_Data!B2294,"No"),"No")</f>
        <v>No</v>
      </c>
    </row>
    <row r="2295" spans="1:6" x14ac:dyDescent="0.5">
      <c r="A2295">
        <f>+IS_Data!C2295</f>
        <v>0</v>
      </c>
      <c r="B2295" s="91" t="str">
        <f>IF(F2295="No","",IF('Summary P&amp;L'!$F$4="Libs Rollup","Libs Rollup",F2295))</f>
        <v/>
      </c>
      <c r="C2295">
        <f>+IS_Data!A2295</f>
        <v>0</v>
      </c>
      <c r="D2295">
        <f ca="1">SUM(OFFSET(IS_Data!D2295,0,(-2018+'Summary P&amp;L'!$D$6)*12+'Summary P&amp;L'!$D$1-1):OFFSET(IS_Data!D2295,0,(-2018+'Summary P&amp;L'!$D$6)*12+'Summary P&amp;L'!$D$2-1))</f>
        <v>0</v>
      </c>
      <c r="E2295">
        <f ca="1">SUM(OFFSET(IS_Data!D2295,0,(-2018+'Summary P&amp;L'!$D$6-1)*12+'Summary P&amp;L'!$D$1-1):OFFSET(IS_Data!D2295,0,(-2018+'Summary P&amp;L'!$D$6-1)*12+'Summary P&amp;L'!$D$2-1))</f>
        <v>0</v>
      </c>
      <c r="F2295" s="91" t="str">
        <f>IFERROR(IF(VLOOKUP(IS_Data!B2295,'Summary P&amp;L'!$Q$9:$S$15,3,FALSE)="Yes",IS_Data!B2295,"No"),"No")</f>
        <v>No</v>
      </c>
    </row>
    <row r="2296" spans="1:6" x14ac:dyDescent="0.5">
      <c r="A2296">
        <f>+IS_Data!C2296</f>
        <v>0</v>
      </c>
      <c r="B2296" s="91" t="str">
        <f>IF(F2296="No","",IF('Summary P&amp;L'!$F$4="Libs Rollup","Libs Rollup",F2296))</f>
        <v/>
      </c>
      <c r="C2296">
        <f>+IS_Data!A2296</f>
        <v>0</v>
      </c>
      <c r="D2296">
        <f ca="1">SUM(OFFSET(IS_Data!D2296,0,(-2018+'Summary P&amp;L'!$D$6)*12+'Summary P&amp;L'!$D$1-1):OFFSET(IS_Data!D2296,0,(-2018+'Summary P&amp;L'!$D$6)*12+'Summary P&amp;L'!$D$2-1))</f>
        <v>0</v>
      </c>
      <c r="E2296">
        <f ca="1">SUM(OFFSET(IS_Data!D2296,0,(-2018+'Summary P&amp;L'!$D$6-1)*12+'Summary P&amp;L'!$D$1-1):OFFSET(IS_Data!D2296,0,(-2018+'Summary P&amp;L'!$D$6-1)*12+'Summary P&amp;L'!$D$2-1))</f>
        <v>0</v>
      </c>
      <c r="F2296" s="91" t="str">
        <f>IFERROR(IF(VLOOKUP(IS_Data!B2296,'Summary P&amp;L'!$Q$9:$S$15,3,FALSE)="Yes",IS_Data!B2296,"No"),"No")</f>
        <v>No</v>
      </c>
    </row>
    <row r="2297" spans="1:6" x14ac:dyDescent="0.5">
      <c r="A2297">
        <f>+IS_Data!C2297</f>
        <v>0</v>
      </c>
      <c r="B2297" s="91" t="str">
        <f>IF(F2297="No","",IF('Summary P&amp;L'!$F$4="Libs Rollup","Libs Rollup",F2297))</f>
        <v/>
      </c>
      <c r="C2297">
        <f>+IS_Data!A2297</f>
        <v>0</v>
      </c>
      <c r="D2297">
        <f ca="1">SUM(OFFSET(IS_Data!D2297,0,(-2018+'Summary P&amp;L'!$D$6)*12+'Summary P&amp;L'!$D$1-1):OFFSET(IS_Data!D2297,0,(-2018+'Summary P&amp;L'!$D$6)*12+'Summary P&amp;L'!$D$2-1))</f>
        <v>0</v>
      </c>
      <c r="E2297">
        <f ca="1">SUM(OFFSET(IS_Data!D2297,0,(-2018+'Summary P&amp;L'!$D$6-1)*12+'Summary P&amp;L'!$D$1-1):OFFSET(IS_Data!D2297,0,(-2018+'Summary P&amp;L'!$D$6-1)*12+'Summary P&amp;L'!$D$2-1))</f>
        <v>0</v>
      </c>
      <c r="F2297" s="91" t="str">
        <f>IFERROR(IF(VLOOKUP(IS_Data!B2297,'Summary P&amp;L'!$Q$9:$S$15,3,FALSE)="Yes",IS_Data!B2297,"No"),"No")</f>
        <v>No</v>
      </c>
    </row>
    <row r="2298" spans="1:6" x14ac:dyDescent="0.5">
      <c r="A2298">
        <f>+IS_Data!C2298</f>
        <v>0</v>
      </c>
      <c r="B2298" s="91" t="str">
        <f>IF(F2298="No","",IF('Summary P&amp;L'!$F$4="Libs Rollup","Libs Rollup",F2298))</f>
        <v/>
      </c>
      <c r="C2298">
        <f>+IS_Data!A2298</f>
        <v>0</v>
      </c>
      <c r="D2298">
        <f ca="1">SUM(OFFSET(IS_Data!D2298,0,(-2018+'Summary P&amp;L'!$D$6)*12+'Summary P&amp;L'!$D$1-1):OFFSET(IS_Data!D2298,0,(-2018+'Summary P&amp;L'!$D$6)*12+'Summary P&amp;L'!$D$2-1))</f>
        <v>0</v>
      </c>
      <c r="E2298">
        <f ca="1">SUM(OFFSET(IS_Data!D2298,0,(-2018+'Summary P&amp;L'!$D$6-1)*12+'Summary P&amp;L'!$D$1-1):OFFSET(IS_Data!D2298,0,(-2018+'Summary P&amp;L'!$D$6-1)*12+'Summary P&amp;L'!$D$2-1))</f>
        <v>0</v>
      </c>
      <c r="F2298" s="91" t="str">
        <f>IFERROR(IF(VLOOKUP(IS_Data!B2298,'Summary P&amp;L'!$Q$9:$S$15,3,FALSE)="Yes",IS_Data!B2298,"No"),"No")</f>
        <v>No</v>
      </c>
    </row>
    <row r="2299" spans="1:6" x14ac:dyDescent="0.5">
      <c r="A2299">
        <f>+IS_Data!C2299</f>
        <v>0</v>
      </c>
      <c r="B2299" s="91" t="str">
        <f>IF(F2299="No","",IF('Summary P&amp;L'!$F$4="Libs Rollup","Libs Rollup",F2299))</f>
        <v/>
      </c>
      <c r="C2299">
        <f>+IS_Data!A2299</f>
        <v>0</v>
      </c>
      <c r="D2299">
        <f ca="1">SUM(OFFSET(IS_Data!D2299,0,(-2018+'Summary P&amp;L'!$D$6)*12+'Summary P&amp;L'!$D$1-1):OFFSET(IS_Data!D2299,0,(-2018+'Summary P&amp;L'!$D$6)*12+'Summary P&amp;L'!$D$2-1))</f>
        <v>0</v>
      </c>
      <c r="E2299">
        <f ca="1">SUM(OFFSET(IS_Data!D2299,0,(-2018+'Summary P&amp;L'!$D$6-1)*12+'Summary P&amp;L'!$D$1-1):OFFSET(IS_Data!D2299,0,(-2018+'Summary P&amp;L'!$D$6-1)*12+'Summary P&amp;L'!$D$2-1))</f>
        <v>0</v>
      </c>
      <c r="F2299" s="91" t="str">
        <f>IFERROR(IF(VLOOKUP(IS_Data!B2299,'Summary P&amp;L'!$Q$9:$S$15,3,FALSE)="Yes",IS_Data!B2299,"No"),"No")</f>
        <v>No</v>
      </c>
    </row>
    <row r="2300" spans="1:6" x14ac:dyDescent="0.5">
      <c r="A2300">
        <f>+IS_Data!C2300</f>
        <v>0</v>
      </c>
      <c r="B2300" s="91" t="str">
        <f>IF(F2300="No","",IF('Summary P&amp;L'!$F$4="Libs Rollup","Libs Rollup",F2300))</f>
        <v/>
      </c>
      <c r="C2300">
        <f>+IS_Data!A2300</f>
        <v>0</v>
      </c>
      <c r="D2300">
        <f ca="1">SUM(OFFSET(IS_Data!D2300,0,(-2018+'Summary P&amp;L'!$D$6)*12+'Summary P&amp;L'!$D$1-1):OFFSET(IS_Data!D2300,0,(-2018+'Summary P&amp;L'!$D$6)*12+'Summary P&amp;L'!$D$2-1))</f>
        <v>0</v>
      </c>
      <c r="E2300">
        <f ca="1">SUM(OFFSET(IS_Data!D2300,0,(-2018+'Summary P&amp;L'!$D$6-1)*12+'Summary P&amp;L'!$D$1-1):OFFSET(IS_Data!D2300,0,(-2018+'Summary P&amp;L'!$D$6-1)*12+'Summary P&amp;L'!$D$2-1))</f>
        <v>0</v>
      </c>
      <c r="F2300" s="91" t="str">
        <f>IFERROR(IF(VLOOKUP(IS_Data!B2300,'Summary P&amp;L'!$Q$9:$S$15,3,FALSE)="Yes",IS_Data!B2300,"No"),"No")</f>
        <v>No</v>
      </c>
    </row>
    <row r="2301" spans="1:6" x14ac:dyDescent="0.5">
      <c r="A2301">
        <f>+IS_Data!C2301</f>
        <v>0</v>
      </c>
      <c r="B2301" s="91" t="str">
        <f>IF(F2301="No","",IF('Summary P&amp;L'!$F$4="Libs Rollup","Libs Rollup",F2301))</f>
        <v/>
      </c>
      <c r="C2301">
        <f>+IS_Data!A2301</f>
        <v>0</v>
      </c>
      <c r="D2301">
        <f ca="1">SUM(OFFSET(IS_Data!D2301,0,(-2018+'Summary P&amp;L'!$D$6)*12+'Summary P&amp;L'!$D$1-1):OFFSET(IS_Data!D2301,0,(-2018+'Summary P&amp;L'!$D$6)*12+'Summary P&amp;L'!$D$2-1))</f>
        <v>0</v>
      </c>
      <c r="E2301">
        <f ca="1">SUM(OFFSET(IS_Data!D2301,0,(-2018+'Summary P&amp;L'!$D$6-1)*12+'Summary P&amp;L'!$D$1-1):OFFSET(IS_Data!D2301,0,(-2018+'Summary P&amp;L'!$D$6-1)*12+'Summary P&amp;L'!$D$2-1))</f>
        <v>0</v>
      </c>
      <c r="F2301" s="91" t="str">
        <f>IFERROR(IF(VLOOKUP(IS_Data!B2301,'Summary P&amp;L'!$Q$9:$S$15,3,FALSE)="Yes",IS_Data!B2301,"No"),"No")</f>
        <v>No</v>
      </c>
    </row>
    <row r="2302" spans="1:6" x14ac:dyDescent="0.5">
      <c r="A2302">
        <f>+IS_Data!C2302</f>
        <v>0</v>
      </c>
      <c r="B2302" s="91" t="str">
        <f>IF(F2302="No","",IF('Summary P&amp;L'!$F$4="Libs Rollup","Libs Rollup",F2302))</f>
        <v/>
      </c>
      <c r="C2302">
        <f>+IS_Data!A2302</f>
        <v>0</v>
      </c>
      <c r="D2302">
        <f ca="1">SUM(OFFSET(IS_Data!D2302,0,(-2018+'Summary P&amp;L'!$D$6)*12+'Summary P&amp;L'!$D$1-1):OFFSET(IS_Data!D2302,0,(-2018+'Summary P&amp;L'!$D$6)*12+'Summary P&amp;L'!$D$2-1))</f>
        <v>0</v>
      </c>
      <c r="E2302">
        <f ca="1">SUM(OFFSET(IS_Data!D2302,0,(-2018+'Summary P&amp;L'!$D$6-1)*12+'Summary P&amp;L'!$D$1-1):OFFSET(IS_Data!D2302,0,(-2018+'Summary P&amp;L'!$D$6-1)*12+'Summary P&amp;L'!$D$2-1))</f>
        <v>0</v>
      </c>
      <c r="F2302" s="91" t="str">
        <f>IFERROR(IF(VLOOKUP(IS_Data!B2302,'Summary P&amp;L'!$Q$9:$S$15,3,FALSE)="Yes",IS_Data!B2302,"No"),"No")</f>
        <v>No</v>
      </c>
    </row>
    <row r="2303" spans="1:6" x14ac:dyDescent="0.5">
      <c r="A2303">
        <f>+IS_Data!C2303</f>
        <v>0</v>
      </c>
      <c r="B2303" s="91" t="str">
        <f>IF(F2303="No","",IF('Summary P&amp;L'!$F$4="Libs Rollup","Libs Rollup",F2303))</f>
        <v/>
      </c>
      <c r="C2303">
        <f>+IS_Data!A2303</f>
        <v>0</v>
      </c>
      <c r="D2303">
        <f ca="1">SUM(OFFSET(IS_Data!D2303,0,(-2018+'Summary P&amp;L'!$D$6)*12+'Summary P&amp;L'!$D$1-1):OFFSET(IS_Data!D2303,0,(-2018+'Summary P&amp;L'!$D$6)*12+'Summary P&amp;L'!$D$2-1))</f>
        <v>0</v>
      </c>
      <c r="E2303">
        <f ca="1">SUM(OFFSET(IS_Data!D2303,0,(-2018+'Summary P&amp;L'!$D$6-1)*12+'Summary P&amp;L'!$D$1-1):OFFSET(IS_Data!D2303,0,(-2018+'Summary P&amp;L'!$D$6-1)*12+'Summary P&amp;L'!$D$2-1))</f>
        <v>0</v>
      </c>
      <c r="F2303" s="91" t="str">
        <f>IFERROR(IF(VLOOKUP(IS_Data!B2303,'Summary P&amp;L'!$Q$9:$S$15,3,FALSE)="Yes",IS_Data!B2303,"No"),"No")</f>
        <v>No</v>
      </c>
    </row>
    <row r="2304" spans="1:6" x14ac:dyDescent="0.5">
      <c r="A2304">
        <f>+IS_Data!C2304</f>
        <v>0</v>
      </c>
      <c r="B2304" s="91" t="str">
        <f>IF(F2304="No","",IF('Summary P&amp;L'!$F$4="Libs Rollup","Libs Rollup",F2304))</f>
        <v/>
      </c>
      <c r="C2304">
        <f>+IS_Data!A2304</f>
        <v>0</v>
      </c>
      <c r="D2304">
        <f ca="1">SUM(OFFSET(IS_Data!D2304,0,(-2018+'Summary P&amp;L'!$D$6)*12+'Summary P&amp;L'!$D$1-1):OFFSET(IS_Data!D2304,0,(-2018+'Summary P&amp;L'!$D$6)*12+'Summary P&amp;L'!$D$2-1))</f>
        <v>0</v>
      </c>
      <c r="E2304">
        <f ca="1">SUM(OFFSET(IS_Data!D2304,0,(-2018+'Summary P&amp;L'!$D$6-1)*12+'Summary P&amp;L'!$D$1-1):OFFSET(IS_Data!D2304,0,(-2018+'Summary P&amp;L'!$D$6-1)*12+'Summary P&amp;L'!$D$2-1))</f>
        <v>0</v>
      </c>
      <c r="F2304" s="91" t="str">
        <f>IFERROR(IF(VLOOKUP(IS_Data!B2304,'Summary P&amp;L'!$Q$9:$S$15,3,FALSE)="Yes",IS_Data!B2304,"No"),"No")</f>
        <v>No</v>
      </c>
    </row>
    <row r="2305" spans="1:6" x14ac:dyDescent="0.5">
      <c r="A2305">
        <f>+IS_Data!C2305</f>
        <v>0</v>
      </c>
      <c r="B2305" s="91" t="str">
        <f>IF(F2305="No","",IF('Summary P&amp;L'!$F$4="Libs Rollup","Libs Rollup",F2305))</f>
        <v/>
      </c>
      <c r="C2305">
        <f>+IS_Data!A2305</f>
        <v>0</v>
      </c>
      <c r="D2305">
        <f ca="1">SUM(OFFSET(IS_Data!D2305,0,(-2018+'Summary P&amp;L'!$D$6)*12+'Summary P&amp;L'!$D$1-1):OFFSET(IS_Data!D2305,0,(-2018+'Summary P&amp;L'!$D$6)*12+'Summary P&amp;L'!$D$2-1))</f>
        <v>0</v>
      </c>
      <c r="E2305">
        <f ca="1">SUM(OFFSET(IS_Data!D2305,0,(-2018+'Summary P&amp;L'!$D$6-1)*12+'Summary P&amp;L'!$D$1-1):OFFSET(IS_Data!D2305,0,(-2018+'Summary P&amp;L'!$D$6-1)*12+'Summary P&amp;L'!$D$2-1))</f>
        <v>0</v>
      </c>
      <c r="F2305" s="91" t="str">
        <f>IFERROR(IF(VLOOKUP(IS_Data!B2305,'Summary P&amp;L'!$Q$9:$S$15,3,FALSE)="Yes",IS_Data!B2305,"No"),"No")</f>
        <v>No</v>
      </c>
    </row>
    <row r="2306" spans="1:6" x14ac:dyDescent="0.5">
      <c r="A2306">
        <f>+IS_Data!C2306</f>
        <v>0</v>
      </c>
      <c r="B2306" s="91" t="str">
        <f>IF(F2306="No","",IF('Summary P&amp;L'!$F$4="Libs Rollup","Libs Rollup",F2306))</f>
        <v/>
      </c>
      <c r="C2306">
        <f>+IS_Data!A2306</f>
        <v>0</v>
      </c>
      <c r="D2306">
        <f ca="1">SUM(OFFSET(IS_Data!D2306,0,(-2018+'Summary P&amp;L'!$D$6)*12+'Summary P&amp;L'!$D$1-1):OFFSET(IS_Data!D2306,0,(-2018+'Summary P&amp;L'!$D$6)*12+'Summary P&amp;L'!$D$2-1))</f>
        <v>0</v>
      </c>
      <c r="E2306">
        <f ca="1">SUM(OFFSET(IS_Data!D2306,0,(-2018+'Summary P&amp;L'!$D$6-1)*12+'Summary P&amp;L'!$D$1-1):OFFSET(IS_Data!D2306,0,(-2018+'Summary P&amp;L'!$D$6-1)*12+'Summary P&amp;L'!$D$2-1))</f>
        <v>0</v>
      </c>
      <c r="F2306" s="91" t="str">
        <f>IFERROR(IF(VLOOKUP(IS_Data!B2306,'Summary P&amp;L'!$Q$9:$S$15,3,FALSE)="Yes",IS_Data!B2306,"No"),"No")</f>
        <v>No</v>
      </c>
    </row>
    <row r="2307" spans="1:6" x14ac:dyDescent="0.5">
      <c r="A2307">
        <f>+IS_Data!C2307</f>
        <v>0</v>
      </c>
      <c r="B2307" s="91" t="str">
        <f>IF(F2307="No","",IF('Summary P&amp;L'!$F$4="Libs Rollup","Libs Rollup",F2307))</f>
        <v/>
      </c>
      <c r="C2307">
        <f>+IS_Data!A2307</f>
        <v>0</v>
      </c>
      <c r="D2307">
        <f ca="1">SUM(OFFSET(IS_Data!D2307,0,(-2018+'Summary P&amp;L'!$D$6)*12+'Summary P&amp;L'!$D$1-1):OFFSET(IS_Data!D2307,0,(-2018+'Summary P&amp;L'!$D$6)*12+'Summary P&amp;L'!$D$2-1))</f>
        <v>0</v>
      </c>
      <c r="E2307">
        <f ca="1">SUM(OFFSET(IS_Data!D2307,0,(-2018+'Summary P&amp;L'!$D$6-1)*12+'Summary P&amp;L'!$D$1-1):OFFSET(IS_Data!D2307,0,(-2018+'Summary P&amp;L'!$D$6-1)*12+'Summary P&amp;L'!$D$2-1))</f>
        <v>0</v>
      </c>
      <c r="F2307" s="91" t="str">
        <f>IFERROR(IF(VLOOKUP(IS_Data!B2307,'Summary P&amp;L'!$Q$9:$S$15,3,FALSE)="Yes",IS_Data!B2307,"No"),"No")</f>
        <v>No</v>
      </c>
    </row>
    <row r="2308" spans="1:6" x14ac:dyDescent="0.5">
      <c r="A2308">
        <f>+IS_Data!C2308</f>
        <v>0</v>
      </c>
      <c r="B2308" s="91" t="str">
        <f>IF(F2308="No","",IF('Summary P&amp;L'!$F$4="Libs Rollup","Libs Rollup",F2308))</f>
        <v/>
      </c>
      <c r="C2308">
        <f>+IS_Data!A2308</f>
        <v>0</v>
      </c>
      <c r="D2308">
        <f ca="1">SUM(OFFSET(IS_Data!D2308,0,(-2018+'Summary P&amp;L'!$D$6)*12+'Summary P&amp;L'!$D$1-1):OFFSET(IS_Data!D2308,0,(-2018+'Summary P&amp;L'!$D$6)*12+'Summary P&amp;L'!$D$2-1))</f>
        <v>0</v>
      </c>
      <c r="E2308">
        <f ca="1">SUM(OFFSET(IS_Data!D2308,0,(-2018+'Summary P&amp;L'!$D$6-1)*12+'Summary P&amp;L'!$D$1-1):OFFSET(IS_Data!D2308,0,(-2018+'Summary P&amp;L'!$D$6-1)*12+'Summary P&amp;L'!$D$2-1))</f>
        <v>0</v>
      </c>
      <c r="F2308" s="91" t="str">
        <f>IFERROR(IF(VLOOKUP(IS_Data!B2308,'Summary P&amp;L'!$Q$9:$S$15,3,FALSE)="Yes",IS_Data!B2308,"No"),"No")</f>
        <v>No</v>
      </c>
    </row>
    <row r="2309" spans="1:6" x14ac:dyDescent="0.5">
      <c r="A2309">
        <f>+IS_Data!C2309</f>
        <v>0</v>
      </c>
      <c r="B2309" s="91" t="str">
        <f>IF(F2309="No","",IF('Summary P&amp;L'!$F$4="Libs Rollup","Libs Rollup",F2309))</f>
        <v/>
      </c>
      <c r="C2309">
        <f>+IS_Data!A2309</f>
        <v>0</v>
      </c>
      <c r="D2309">
        <f ca="1">SUM(OFFSET(IS_Data!D2309,0,(-2018+'Summary P&amp;L'!$D$6)*12+'Summary P&amp;L'!$D$1-1):OFFSET(IS_Data!D2309,0,(-2018+'Summary P&amp;L'!$D$6)*12+'Summary P&amp;L'!$D$2-1))</f>
        <v>0</v>
      </c>
      <c r="E2309">
        <f ca="1">SUM(OFFSET(IS_Data!D2309,0,(-2018+'Summary P&amp;L'!$D$6-1)*12+'Summary P&amp;L'!$D$1-1):OFFSET(IS_Data!D2309,0,(-2018+'Summary P&amp;L'!$D$6-1)*12+'Summary P&amp;L'!$D$2-1))</f>
        <v>0</v>
      </c>
      <c r="F2309" s="91" t="str">
        <f>IFERROR(IF(VLOOKUP(IS_Data!B2309,'Summary P&amp;L'!$Q$9:$S$15,3,FALSE)="Yes",IS_Data!B2309,"No"),"No")</f>
        <v>No</v>
      </c>
    </row>
    <row r="2310" spans="1:6" x14ac:dyDescent="0.5">
      <c r="A2310">
        <f>+IS_Data!C2310</f>
        <v>0</v>
      </c>
      <c r="B2310" s="91" t="str">
        <f>IF(F2310="No","",IF('Summary P&amp;L'!$F$4="Libs Rollup","Libs Rollup",F2310))</f>
        <v/>
      </c>
      <c r="C2310">
        <f>+IS_Data!A2310</f>
        <v>0</v>
      </c>
      <c r="D2310">
        <f ca="1">SUM(OFFSET(IS_Data!D2310,0,(-2018+'Summary P&amp;L'!$D$6)*12+'Summary P&amp;L'!$D$1-1):OFFSET(IS_Data!D2310,0,(-2018+'Summary P&amp;L'!$D$6)*12+'Summary P&amp;L'!$D$2-1))</f>
        <v>0</v>
      </c>
      <c r="E2310">
        <f ca="1">SUM(OFFSET(IS_Data!D2310,0,(-2018+'Summary P&amp;L'!$D$6-1)*12+'Summary P&amp;L'!$D$1-1):OFFSET(IS_Data!D2310,0,(-2018+'Summary P&amp;L'!$D$6-1)*12+'Summary P&amp;L'!$D$2-1))</f>
        <v>0</v>
      </c>
      <c r="F2310" s="91" t="str">
        <f>IFERROR(IF(VLOOKUP(IS_Data!B2310,'Summary P&amp;L'!$Q$9:$S$15,3,FALSE)="Yes",IS_Data!B2310,"No"),"No")</f>
        <v>No</v>
      </c>
    </row>
    <row r="2311" spans="1:6" x14ac:dyDescent="0.5">
      <c r="A2311">
        <f>+IS_Data!C2311</f>
        <v>0</v>
      </c>
      <c r="B2311" s="91" t="str">
        <f>IF(F2311="No","",IF('Summary P&amp;L'!$F$4="Libs Rollup","Libs Rollup",F2311))</f>
        <v/>
      </c>
      <c r="C2311">
        <f>+IS_Data!A2311</f>
        <v>0</v>
      </c>
      <c r="D2311">
        <f ca="1">SUM(OFFSET(IS_Data!D2311,0,(-2018+'Summary P&amp;L'!$D$6)*12+'Summary P&amp;L'!$D$1-1):OFFSET(IS_Data!D2311,0,(-2018+'Summary P&amp;L'!$D$6)*12+'Summary P&amp;L'!$D$2-1))</f>
        <v>0</v>
      </c>
      <c r="E2311">
        <f ca="1">SUM(OFFSET(IS_Data!D2311,0,(-2018+'Summary P&amp;L'!$D$6-1)*12+'Summary P&amp;L'!$D$1-1):OFFSET(IS_Data!D2311,0,(-2018+'Summary P&amp;L'!$D$6-1)*12+'Summary P&amp;L'!$D$2-1))</f>
        <v>0</v>
      </c>
      <c r="F2311" s="91" t="str">
        <f>IFERROR(IF(VLOOKUP(IS_Data!B2311,'Summary P&amp;L'!$Q$9:$S$15,3,FALSE)="Yes",IS_Data!B2311,"No"),"No")</f>
        <v>No</v>
      </c>
    </row>
    <row r="2312" spans="1:6" x14ac:dyDescent="0.5">
      <c r="A2312">
        <f>+IS_Data!C2312</f>
        <v>0</v>
      </c>
      <c r="B2312" s="91" t="str">
        <f>IF(F2312="No","",IF('Summary P&amp;L'!$F$4="Libs Rollup","Libs Rollup",F2312))</f>
        <v/>
      </c>
      <c r="C2312">
        <f>+IS_Data!A2312</f>
        <v>0</v>
      </c>
      <c r="D2312">
        <f ca="1">SUM(OFFSET(IS_Data!D2312,0,(-2018+'Summary P&amp;L'!$D$6)*12+'Summary P&amp;L'!$D$1-1):OFFSET(IS_Data!D2312,0,(-2018+'Summary P&amp;L'!$D$6)*12+'Summary P&amp;L'!$D$2-1))</f>
        <v>0</v>
      </c>
      <c r="E2312">
        <f ca="1">SUM(OFFSET(IS_Data!D2312,0,(-2018+'Summary P&amp;L'!$D$6-1)*12+'Summary P&amp;L'!$D$1-1):OFFSET(IS_Data!D2312,0,(-2018+'Summary P&amp;L'!$D$6-1)*12+'Summary P&amp;L'!$D$2-1))</f>
        <v>0</v>
      </c>
      <c r="F2312" s="91" t="str">
        <f>IFERROR(IF(VLOOKUP(IS_Data!B2312,'Summary P&amp;L'!$Q$9:$S$15,3,FALSE)="Yes",IS_Data!B2312,"No"),"No")</f>
        <v>No</v>
      </c>
    </row>
    <row r="2313" spans="1:6" x14ac:dyDescent="0.5">
      <c r="A2313">
        <f>+IS_Data!C2313</f>
        <v>0</v>
      </c>
      <c r="B2313" s="91" t="str">
        <f>IF(F2313="No","",IF('Summary P&amp;L'!$F$4="Libs Rollup","Libs Rollup",F2313))</f>
        <v/>
      </c>
      <c r="C2313">
        <f>+IS_Data!A2313</f>
        <v>0</v>
      </c>
      <c r="D2313">
        <f ca="1">SUM(OFFSET(IS_Data!D2313,0,(-2018+'Summary P&amp;L'!$D$6)*12+'Summary P&amp;L'!$D$1-1):OFFSET(IS_Data!D2313,0,(-2018+'Summary P&amp;L'!$D$6)*12+'Summary P&amp;L'!$D$2-1))</f>
        <v>0</v>
      </c>
      <c r="E2313">
        <f ca="1">SUM(OFFSET(IS_Data!D2313,0,(-2018+'Summary P&amp;L'!$D$6-1)*12+'Summary P&amp;L'!$D$1-1):OFFSET(IS_Data!D2313,0,(-2018+'Summary P&amp;L'!$D$6-1)*12+'Summary P&amp;L'!$D$2-1))</f>
        <v>0</v>
      </c>
      <c r="F2313" s="91" t="str">
        <f>IFERROR(IF(VLOOKUP(IS_Data!B2313,'Summary P&amp;L'!$Q$9:$S$15,3,FALSE)="Yes",IS_Data!B2313,"No"),"No")</f>
        <v>No</v>
      </c>
    </row>
    <row r="2314" spans="1:6" x14ac:dyDescent="0.5">
      <c r="A2314">
        <f>+IS_Data!C2314</f>
        <v>0</v>
      </c>
      <c r="B2314" s="91" t="str">
        <f>IF(F2314="No","",IF('Summary P&amp;L'!$F$4="Libs Rollup","Libs Rollup",F2314))</f>
        <v/>
      </c>
      <c r="C2314">
        <f>+IS_Data!A2314</f>
        <v>0</v>
      </c>
      <c r="D2314">
        <f ca="1">SUM(OFFSET(IS_Data!D2314,0,(-2018+'Summary P&amp;L'!$D$6)*12+'Summary P&amp;L'!$D$1-1):OFFSET(IS_Data!D2314,0,(-2018+'Summary P&amp;L'!$D$6)*12+'Summary P&amp;L'!$D$2-1))</f>
        <v>0</v>
      </c>
      <c r="E2314">
        <f ca="1">SUM(OFFSET(IS_Data!D2314,0,(-2018+'Summary P&amp;L'!$D$6-1)*12+'Summary P&amp;L'!$D$1-1):OFFSET(IS_Data!D2314,0,(-2018+'Summary P&amp;L'!$D$6-1)*12+'Summary P&amp;L'!$D$2-1))</f>
        <v>0</v>
      </c>
      <c r="F2314" s="91" t="str">
        <f>IFERROR(IF(VLOOKUP(IS_Data!B2314,'Summary P&amp;L'!$Q$9:$S$15,3,FALSE)="Yes",IS_Data!B2314,"No"),"No")</f>
        <v>No</v>
      </c>
    </row>
    <row r="2315" spans="1:6" x14ac:dyDescent="0.5">
      <c r="A2315">
        <f>+IS_Data!C2315</f>
        <v>0</v>
      </c>
      <c r="B2315" s="91" t="str">
        <f>IF(F2315="No","",IF('Summary P&amp;L'!$F$4="Libs Rollup","Libs Rollup",F2315))</f>
        <v/>
      </c>
      <c r="C2315">
        <f>+IS_Data!A2315</f>
        <v>0</v>
      </c>
      <c r="D2315">
        <f ca="1">SUM(OFFSET(IS_Data!D2315,0,(-2018+'Summary P&amp;L'!$D$6)*12+'Summary P&amp;L'!$D$1-1):OFFSET(IS_Data!D2315,0,(-2018+'Summary P&amp;L'!$D$6)*12+'Summary P&amp;L'!$D$2-1))</f>
        <v>0</v>
      </c>
      <c r="E2315">
        <f ca="1">SUM(OFFSET(IS_Data!D2315,0,(-2018+'Summary P&amp;L'!$D$6-1)*12+'Summary P&amp;L'!$D$1-1):OFFSET(IS_Data!D2315,0,(-2018+'Summary P&amp;L'!$D$6-1)*12+'Summary P&amp;L'!$D$2-1))</f>
        <v>0</v>
      </c>
      <c r="F2315" s="91" t="str">
        <f>IFERROR(IF(VLOOKUP(IS_Data!B2315,'Summary P&amp;L'!$Q$9:$S$15,3,FALSE)="Yes",IS_Data!B2315,"No"),"No")</f>
        <v>No</v>
      </c>
    </row>
    <row r="2316" spans="1:6" x14ac:dyDescent="0.5">
      <c r="A2316">
        <f>+IS_Data!C2316</f>
        <v>0</v>
      </c>
      <c r="B2316" s="91" t="str">
        <f>IF(F2316="No","",IF('Summary P&amp;L'!$F$4="Libs Rollup","Libs Rollup",F2316))</f>
        <v/>
      </c>
      <c r="C2316">
        <f>+IS_Data!A2316</f>
        <v>0</v>
      </c>
      <c r="D2316">
        <f ca="1">SUM(OFFSET(IS_Data!D2316,0,(-2018+'Summary P&amp;L'!$D$6)*12+'Summary P&amp;L'!$D$1-1):OFFSET(IS_Data!D2316,0,(-2018+'Summary P&amp;L'!$D$6)*12+'Summary P&amp;L'!$D$2-1))</f>
        <v>0</v>
      </c>
      <c r="E2316">
        <f ca="1">SUM(OFFSET(IS_Data!D2316,0,(-2018+'Summary P&amp;L'!$D$6-1)*12+'Summary P&amp;L'!$D$1-1):OFFSET(IS_Data!D2316,0,(-2018+'Summary P&amp;L'!$D$6-1)*12+'Summary P&amp;L'!$D$2-1))</f>
        <v>0</v>
      </c>
      <c r="F2316" s="91" t="str">
        <f>IFERROR(IF(VLOOKUP(IS_Data!B2316,'Summary P&amp;L'!$Q$9:$S$15,3,FALSE)="Yes",IS_Data!B2316,"No"),"No")</f>
        <v>No</v>
      </c>
    </row>
    <row r="2317" spans="1:6" x14ac:dyDescent="0.5">
      <c r="A2317">
        <f>+IS_Data!C2317</f>
        <v>0</v>
      </c>
      <c r="B2317" s="91" t="str">
        <f>IF(F2317="No","",IF('Summary P&amp;L'!$F$4="Libs Rollup","Libs Rollup",F2317))</f>
        <v/>
      </c>
      <c r="C2317">
        <f>+IS_Data!A2317</f>
        <v>0</v>
      </c>
      <c r="D2317">
        <f ca="1">SUM(OFFSET(IS_Data!D2317,0,(-2018+'Summary P&amp;L'!$D$6)*12+'Summary P&amp;L'!$D$1-1):OFFSET(IS_Data!D2317,0,(-2018+'Summary P&amp;L'!$D$6)*12+'Summary P&amp;L'!$D$2-1))</f>
        <v>0</v>
      </c>
      <c r="E2317">
        <f ca="1">SUM(OFFSET(IS_Data!D2317,0,(-2018+'Summary P&amp;L'!$D$6-1)*12+'Summary P&amp;L'!$D$1-1):OFFSET(IS_Data!D2317,0,(-2018+'Summary P&amp;L'!$D$6-1)*12+'Summary P&amp;L'!$D$2-1))</f>
        <v>0</v>
      </c>
      <c r="F2317" s="91" t="str">
        <f>IFERROR(IF(VLOOKUP(IS_Data!B2317,'Summary P&amp;L'!$Q$9:$S$15,3,FALSE)="Yes",IS_Data!B2317,"No"),"No")</f>
        <v>No</v>
      </c>
    </row>
    <row r="2318" spans="1:6" x14ac:dyDescent="0.5">
      <c r="A2318">
        <f>+IS_Data!C2318</f>
        <v>0</v>
      </c>
      <c r="B2318" s="91" t="str">
        <f>IF(F2318="No","",IF('Summary P&amp;L'!$F$4="Libs Rollup","Libs Rollup",F2318))</f>
        <v/>
      </c>
      <c r="C2318">
        <f>+IS_Data!A2318</f>
        <v>0</v>
      </c>
      <c r="D2318">
        <f ca="1">SUM(OFFSET(IS_Data!D2318,0,(-2018+'Summary P&amp;L'!$D$6)*12+'Summary P&amp;L'!$D$1-1):OFFSET(IS_Data!D2318,0,(-2018+'Summary P&amp;L'!$D$6)*12+'Summary P&amp;L'!$D$2-1))</f>
        <v>0</v>
      </c>
      <c r="E2318">
        <f ca="1">SUM(OFFSET(IS_Data!D2318,0,(-2018+'Summary P&amp;L'!$D$6-1)*12+'Summary P&amp;L'!$D$1-1):OFFSET(IS_Data!D2318,0,(-2018+'Summary P&amp;L'!$D$6-1)*12+'Summary P&amp;L'!$D$2-1))</f>
        <v>0</v>
      </c>
      <c r="F2318" s="91" t="str">
        <f>IFERROR(IF(VLOOKUP(IS_Data!B2318,'Summary P&amp;L'!$Q$9:$S$15,3,FALSE)="Yes",IS_Data!B2318,"No"),"No")</f>
        <v>No</v>
      </c>
    </row>
    <row r="2319" spans="1:6" x14ac:dyDescent="0.5">
      <c r="A2319">
        <f>+IS_Data!C2319</f>
        <v>0</v>
      </c>
      <c r="B2319" s="91" t="str">
        <f>IF(F2319="No","",IF('Summary P&amp;L'!$F$4="Libs Rollup","Libs Rollup",F2319))</f>
        <v/>
      </c>
      <c r="C2319">
        <f>+IS_Data!A2319</f>
        <v>0</v>
      </c>
      <c r="D2319">
        <f ca="1">SUM(OFFSET(IS_Data!D2319,0,(-2018+'Summary P&amp;L'!$D$6)*12+'Summary P&amp;L'!$D$1-1):OFFSET(IS_Data!D2319,0,(-2018+'Summary P&amp;L'!$D$6)*12+'Summary P&amp;L'!$D$2-1))</f>
        <v>0</v>
      </c>
      <c r="E2319">
        <f ca="1">SUM(OFFSET(IS_Data!D2319,0,(-2018+'Summary P&amp;L'!$D$6-1)*12+'Summary P&amp;L'!$D$1-1):OFFSET(IS_Data!D2319,0,(-2018+'Summary P&amp;L'!$D$6-1)*12+'Summary P&amp;L'!$D$2-1))</f>
        <v>0</v>
      </c>
      <c r="F2319" s="91" t="str">
        <f>IFERROR(IF(VLOOKUP(IS_Data!B2319,'Summary P&amp;L'!$Q$9:$S$15,3,FALSE)="Yes",IS_Data!B2319,"No"),"No")</f>
        <v>No</v>
      </c>
    </row>
    <row r="2320" spans="1:6" x14ac:dyDescent="0.5">
      <c r="A2320">
        <f>+IS_Data!C2320</f>
        <v>0</v>
      </c>
      <c r="B2320" s="91" t="str">
        <f>IF(F2320="No","",IF('Summary P&amp;L'!$F$4="Libs Rollup","Libs Rollup",F2320))</f>
        <v/>
      </c>
      <c r="C2320">
        <f>+IS_Data!A2320</f>
        <v>0</v>
      </c>
      <c r="D2320">
        <f ca="1">SUM(OFFSET(IS_Data!D2320,0,(-2018+'Summary P&amp;L'!$D$6)*12+'Summary P&amp;L'!$D$1-1):OFFSET(IS_Data!D2320,0,(-2018+'Summary P&amp;L'!$D$6)*12+'Summary P&amp;L'!$D$2-1))</f>
        <v>0</v>
      </c>
      <c r="E2320">
        <f ca="1">SUM(OFFSET(IS_Data!D2320,0,(-2018+'Summary P&amp;L'!$D$6-1)*12+'Summary P&amp;L'!$D$1-1):OFFSET(IS_Data!D2320,0,(-2018+'Summary P&amp;L'!$D$6-1)*12+'Summary P&amp;L'!$D$2-1))</f>
        <v>0</v>
      </c>
      <c r="F2320" s="91" t="str">
        <f>IFERROR(IF(VLOOKUP(IS_Data!B2320,'Summary P&amp;L'!$Q$9:$S$15,3,FALSE)="Yes",IS_Data!B2320,"No"),"No")</f>
        <v>No</v>
      </c>
    </row>
    <row r="2321" spans="1:6" x14ac:dyDescent="0.5">
      <c r="A2321">
        <f>+IS_Data!C2321</f>
        <v>0</v>
      </c>
      <c r="B2321" s="91" t="str">
        <f>IF(F2321="No","",IF('Summary P&amp;L'!$F$4="Libs Rollup","Libs Rollup",F2321))</f>
        <v/>
      </c>
      <c r="C2321">
        <f>+IS_Data!A2321</f>
        <v>0</v>
      </c>
      <c r="D2321">
        <f ca="1">SUM(OFFSET(IS_Data!D2321,0,(-2018+'Summary P&amp;L'!$D$6)*12+'Summary P&amp;L'!$D$1-1):OFFSET(IS_Data!D2321,0,(-2018+'Summary P&amp;L'!$D$6)*12+'Summary P&amp;L'!$D$2-1))</f>
        <v>0</v>
      </c>
      <c r="E2321">
        <f ca="1">SUM(OFFSET(IS_Data!D2321,0,(-2018+'Summary P&amp;L'!$D$6-1)*12+'Summary P&amp;L'!$D$1-1):OFFSET(IS_Data!D2321,0,(-2018+'Summary P&amp;L'!$D$6-1)*12+'Summary P&amp;L'!$D$2-1))</f>
        <v>0</v>
      </c>
      <c r="F2321" s="91" t="str">
        <f>IFERROR(IF(VLOOKUP(IS_Data!B2321,'Summary P&amp;L'!$Q$9:$S$15,3,FALSE)="Yes",IS_Data!B2321,"No"),"No")</f>
        <v>No</v>
      </c>
    </row>
    <row r="2322" spans="1:6" x14ac:dyDescent="0.5">
      <c r="A2322">
        <f>+IS_Data!C2322</f>
        <v>0</v>
      </c>
      <c r="B2322" s="91" t="str">
        <f>IF(F2322="No","",IF('Summary P&amp;L'!$F$4="Libs Rollup","Libs Rollup",F2322))</f>
        <v/>
      </c>
      <c r="C2322">
        <f>+IS_Data!A2322</f>
        <v>0</v>
      </c>
      <c r="D2322">
        <f ca="1">SUM(OFFSET(IS_Data!D2322,0,(-2018+'Summary P&amp;L'!$D$6)*12+'Summary P&amp;L'!$D$1-1):OFFSET(IS_Data!D2322,0,(-2018+'Summary P&amp;L'!$D$6)*12+'Summary P&amp;L'!$D$2-1))</f>
        <v>0</v>
      </c>
      <c r="E2322">
        <f ca="1">SUM(OFFSET(IS_Data!D2322,0,(-2018+'Summary P&amp;L'!$D$6-1)*12+'Summary P&amp;L'!$D$1-1):OFFSET(IS_Data!D2322,0,(-2018+'Summary P&amp;L'!$D$6-1)*12+'Summary P&amp;L'!$D$2-1))</f>
        <v>0</v>
      </c>
      <c r="F2322" s="91" t="str">
        <f>IFERROR(IF(VLOOKUP(IS_Data!B2322,'Summary P&amp;L'!$Q$9:$S$15,3,FALSE)="Yes",IS_Data!B2322,"No"),"No")</f>
        <v>No</v>
      </c>
    </row>
    <row r="2323" spans="1:6" x14ac:dyDescent="0.5">
      <c r="A2323">
        <f>+IS_Data!C2323</f>
        <v>0</v>
      </c>
      <c r="B2323" s="91" t="str">
        <f>IF(F2323="No","",IF('Summary P&amp;L'!$F$4="Libs Rollup","Libs Rollup",F2323))</f>
        <v/>
      </c>
      <c r="C2323">
        <f>+IS_Data!A2323</f>
        <v>0</v>
      </c>
      <c r="D2323">
        <f ca="1">SUM(OFFSET(IS_Data!D2323,0,(-2018+'Summary P&amp;L'!$D$6)*12+'Summary P&amp;L'!$D$1-1):OFFSET(IS_Data!D2323,0,(-2018+'Summary P&amp;L'!$D$6)*12+'Summary P&amp;L'!$D$2-1))</f>
        <v>0</v>
      </c>
      <c r="E2323">
        <f ca="1">SUM(OFFSET(IS_Data!D2323,0,(-2018+'Summary P&amp;L'!$D$6-1)*12+'Summary P&amp;L'!$D$1-1):OFFSET(IS_Data!D2323,0,(-2018+'Summary P&amp;L'!$D$6-1)*12+'Summary P&amp;L'!$D$2-1))</f>
        <v>0</v>
      </c>
      <c r="F2323" s="91" t="str">
        <f>IFERROR(IF(VLOOKUP(IS_Data!B2323,'Summary P&amp;L'!$Q$9:$S$15,3,FALSE)="Yes",IS_Data!B2323,"No"),"No")</f>
        <v>No</v>
      </c>
    </row>
    <row r="2324" spans="1:6" x14ac:dyDescent="0.5">
      <c r="A2324">
        <f>+IS_Data!C2324</f>
        <v>0</v>
      </c>
      <c r="B2324" s="91" t="str">
        <f>IF(F2324="No","",IF('Summary P&amp;L'!$F$4="Libs Rollup","Libs Rollup",F2324))</f>
        <v/>
      </c>
      <c r="C2324">
        <f>+IS_Data!A2324</f>
        <v>0</v>
      </c>
      <c r="D2324">
        <f ca="1">SUM(OFFSET(IS_Data!D2324,0,(-2018+'Summary P&amp;L'!$D$6)*12+'Summary P&amp;L'!$D$1-1):OFFSET(IS_Data!D2324,0,(-2018+'Summary P&amp;L'!$D$6)*12+'Summary P&amp;L'!$D$2-1))</f>
        <v>0</v>
      </c>
      <c r="E2324">
        <f ca="1">SUM(OFFSET(IS_Data!D2324,0,(-2018+'Summary P&amp;L'!$D$6-1)*12+'Summary P&amp;L'!$D$1-1):OFFSET(IS_Data!D2324,0,(-2018+'Summary P&amp;L'!$D$6-1)*12+'Summary P&amp;L'!$D$2-1))</f>
        <v>0</v>
      </c>
      <c r="F2324" s="91" t="str">
        <f>IFERROR(IF(VLOOKUP(IS_Data!B2324,'Summary P&amp;L'!$Q$9:$S$15,3,FALSE)="Yes",IS_Data!B2324,"No"),"No")</f>
        <v>No</v>
      </c>
    </row>
    <row r="2325" spans="1:6" x14ac:dyDescent="0.5">
      <c r="A2325">
        <f>+IS_Data!C2325</f>
        <v>0</v>
      </c>
      <c r="B2325" s="91" t="str">
        <f>IF(F2325="No","",IF('Summary P&amp;L'!$F$4="Libs Rollup","Libs Rollup",F2325))</f>
        <v/>
      </c>
      <c r="C2325">
        <f>+IS_Data!A2325</f>
        <v>0</v>
      </c>
      <c r="D2325">
        <f ca="1">SUM(OFFSET(IS_Data!D2325,0,(-2018+'Summary P&amp;L'!$D$6)*12+'Summary P&amp;L'!$D$1-1):OFFSET(IS_Data!D2325,0,(-2018+'Summary P&amp;L'!$D$6)*12+'Summary P&amp;L'!$D$2-1))</f>
        <v>0</v>
      </c>
      <c r="E2325">
        <f ca="1">SUM(OFFSET(IS_Data!D2325,0,(-2018+'Summary P&amp;L'!$D$6-1)*12+'Summary P&amp;L'!$D$1-1):OFFSET(IS_Data!D2325,0,(-2018+'Summary P&amp;L'!$D$6-1)*12+'Summary P&amp;L'!$D$2-1))</f>
        <v>0</v>
      </c>
      <c r="F2325" s="91" t="str">
        <f>IFERROR(IF(VLOOKUP(IS_Data!B2325,'Summary P&amp;L'!$Q$9:$S$15,3,FALSE)="Yes",IS_Data!B2325,"No"),"No")</f>
        <v>No</v>
      </c>
    </row>
    <row r="2326" spans="1:6" x14ac:dyDescent="0.5">
      <c r="A2326">
        <f>+IS_Data!C2326</f>
        <v>0</v>
      </c>
      <c r="B2326" s="91" t="str">
        <f>IF(F2326="No","",IF('Summary P&amp;L'!$F$4="Libs Rollup","Libs Rollup",F2326))</f>
        <v/>
      </c>
      <c r="C2326">
        <f>+IS_Data!A2326</f>
        <v>0</v>
      </c>
      <c r="D2326">
        <f ca="1">SUM(OFFSET(IS_Data!D2326,0,(-2018+'Summary P&amp;L'!$D$6)*12+'Summary P&amp;L'!$D$1-1):OFFSET(IS_Data!D2326,0,(-2018+'Summary P&amp;L'!$D$6)*12+'Summary P&amp;L'!$D$2-1))</f>
        <v>0</v>
      </c>
      <c r="E2326">
        <f ca="1">SUM(OFFSET(IS_Data!D2326,0,(-2018+'Summary P&amp;L'!$D$6-1)*12+'Summary P&amp;L'!$D$1-1):OFFSET(IS_Data!D2326,0,(-2018+'Summary P&amp;L'!$D$6-1)*12+'Summary P&amp;L'!$D$2-1))</f>
        <v>0</v>
      </c>
      <c r="F2326" s="91" t="str">
        <f>IFERROR(IF(VLOOKUP(IS_Data!B2326,'Summary P&amp;L'!$Q$9:$S$15,3,FALSE)="Yes",IS_Data!B2326,"No"),"No")</f>
        <v>No</v>
      </c>
    </row>
    <row r="2327" spans="1:6" x14ac:dyDescent="0.5">
      <c r="A2327">
        <f>+IS_Data!C2327</f>
        <v>0</v>
      </c>
      <c r="B2327" s="91" t="str">
        <f>IF(F2327="No","",IF('Summary P&amp;L'!$F$4="Libs Rollup","Libs Rollup",F2327))</f>
        <v/>
      </c>
      <c r="C2327">
        <f>+IS_Data!A2327</f>
        <v>0</v>
      </c>
      <c r="D2327">
        <f ca="1">SUM(OFFSET(IS_Data!D2327,0,(-2018+'Summary P&amp;L'!$D$6)*12+'Summary P&amp;L'!$D$1-1):OFFSET(IS_Data!D2327,0,(-2018+'Summary P&amp;L'!$D$6)*12+'Summary P&amp;L'!$D$2-1))</f>
        <v>0</v>
      </c>
      <c r="E2327">
        <f ca="1">SUM(OFFSET(IS_Data!D2327,0,(-2018+'Summary P&amp;L'!$D$6-1)*12+'Summary P&amp;L'!$D$1-1):OFFSET(IS_Data!D2327,0,(-2018+'Summary P&amp;L'!$D$6-1)*12+'Summary P&amp;L'!$D$2-1))</f>
        <v>0</v>
      </c>
      <c r="F2327" s="91" t="str">
        <f>IFERROR(IF(VLOOKUP(IS_Data!B2327,'Summary P&amp;L'!$Q$9:$S$15,3,FALSE)="Yes",IS_Data!B2327,"No"),"No")</f>
        <v>No</v>
      </c>
    </row>
    <row r="2328" spans="1:6" x14ac:dyDescent="0.5">
      <c r="A2328">
        <f>+IS_Data!C2328</f>
        <v>0</v>
      </c>
      <c r="B2328" s="91" t="str">
        <f>IF(F2328="No","",IF('Summary P&amp;L'!$F$4="Libs Rollup","Libs Rollup",F2328))</f>
        <v/>
      </c>
      <c r="C2328">
        <f>+IS_Data!A2328</f>
        <v>0</v>
      </c>
      <c r="D2328">
        <f ca="1">SUM(OFFSET(IS_Data!D2328,0,(-2018+'Summary P&amp;L'!$D$6)*12+'Summary P&amp;L'!$D$1-1):OFFSET(IS_Data!D2328,0,(-2018+'Summary P&amp;L'!$D$6)*12+'Summary P&amp;L'!$D$2-1))</f>
        <v>0</v>
      </c>
      <c r="E2328">
        <f ca="1">SUM(OFFSET(IS_Data!D2328,0,(-2018+'Summary P&amp;L'!$D$6-1)*12+'Summary P&amp;L'!$D$1-1):OFFSET(IS_Data!D2328,0,(-2018+'Summary P&amp;L'!$D$6-1)*12+'Summary P&amp;L'!$D$2-1))</f>
        <v>0</v>
      </c>
      <c r="F2328" s="91" t="str">
        <f>IFERROR(IF(VLOOKUP(IS_Data!B2328,'Summary P&amp;L'!$Q$9:$S$15,3,FALSE)="Yes",IS_Data!B2328,"No"),"No")</f>
        <v>No</v>
      </c>
    </row>
    <row r="2329" spans="1:6" x14ac:dyDescent="0.5">
      <c r="A2329">
        <f>+IS_Data!C2329</f>
        <v>0</v>
      </c>
      <c r="B2329" s="91" t="str">
        <f>IF(F2329="No","",IF('Summary P&amp;L'!$F$4="Libs Rollup","Libs Rollup",F2329))</f>
        <v/>
      </c>
      <c r="C2329">
        <f>+IS_Data!A2329</f>
        <v>0</v>
      </c>
      <c r="D2329">
        <f ca="1">SUM(OFFSET(IS_Data!D2329,0,(-2018+'Summary P&amp;L'!$D$6)*12+'Summary P&amp;L'!$D$1-1):OFFSET(IS_Data!D2329,0,(-2018+'Summary P&amp;L'!$D$6)*12+'Summary P&amp;L'!$D$2-1))</f>
        <v>0</v>
      </c>
      <c r="E2329">
        <f ca="1">SUM(OFFSET(IS_Data!D2329,0,(-2018+'Summary P&amp;L'!$D$6-1)*12+'Summary P&amp;L'!$D$1-1):OFFSET(IS_Data!D2329,0,(-2018+'Summary P&amp;L'!$D$6-1)*12+'Summary P&amp;L'!$D$2-1))</f>
        <v>0</v>
      </c>
      <c r="F2329" s="91" t="str">
        <f>IFERROR(IF(VLOOKUP(IS_Data!B2329,'Summary P&amp;L'!$Q$9:$S$15,3,FALSE)="Yes",IS_Data!B2329,"No"),"No")</f>
        <v>No</v>
      </c>
    </row>
    <row r="2330" spans="1:6" x14ac:dyDescent="0.5">
      <c r="A2330">
        <f>+IS_Data!C2330</f>
        <v>0</v>
      </c>
      <c r="B2330" s="91" t="str">
        <f>IF(F2330="No","",IF('Summary P&amp;L'!$F$4="Libs Rollup","Libs Rollup",F2330))</f>
        <v/>
      </c>
      <c r="C2330">
        <f>+IS_Data!A2330</f>
        <v>0</v>
      </c>
      <c r="D2330">
        <f ca="1">SUM(OFFSET(IS_Data!D2330,0,(-2018+'Summary P&amp;L'!$D$6)*12+'Summary P&amp;L'!$D$1-1):OFFSET(IS_Data!D2330,0,(-2018+'Summary P&amp;L'!$D$6)*12+'Summary P&amp;L'!$D$2-1))</f>
        <v>0</v>
      </c>
      <c r="E2330">
        <f ca="1">SUM(OFFSET(IS_Data!D2330,0,(-2018+'Summary P&amp;L'!$D$6-1)*12+'Summary P&amp;L'!$D$1-1):OFFSET(IS_Data!D2330,0,(-2018+'Summary P&amp;L'!$D$6-1)*12+'Summary P&amp;L'!$D$2-1))</f>
        <v>0</v>
      </c>
      <c r="F2330" s="91" t="str">
        <f>IFERROR(IF(VLOOKUP(IS_Data!B2330,'Summary P&amp;L'!$Q$9:$S$15,3,FALSE)="Yes",IS_Data!B2330,"No"),"No")</f>
        <v>No</v>
      </c>
    </row>
    <row r="2331" spans="1:6" x14ac:dyDescent="0.5">
      <c r="A2331">
        <f>+IS_Data!C2331</f>
        <v>0</v>
      </c>
      <c r="B2331" s="91" t="str">
        <f>IF(F2331="No","",IF('Summary P&amp;L'!$F$4="Libs Rollup","Libs Rollup",F2331))</f>
        <v/>
      </c>
      <c r="C2331">
        <f>+IS_Data!A2331</f>
        <v>0</v>
      </c>
      <c r="D2331">
        <f ca="1">SUM(OFFSET(IS_Data!D2331,0,(-2018+'Summary P&amp;L'!$D$6)*12+'Summary P&amp;L'!$D$1-1):OFFSET(IS_Data!D2331,0,(-2018+'Summary P&amp;L'!$D$6)*12+'Summary P&amp;L'!$D$2-1))</f>
        <v>0</v>
      </c>
      <c r="E2331">
        <f ca="1">SUM(OFFSET(IS_Data!D2331,0,(-2018+'Summary P&amp;L'!$D$6-1)*12+'Summary P&amp;L'!$D$1-1):OFFSET(IS_Data!D2331,0,(-2018+'Summary P&amp;L'!$D$6-1)*12+'Summary P&amp;L'!$D$2-1))</f>
        <v>0</v>
      </c>
      <c r="F2331" s="91" t="str">
        <f>IFERROR(IF(VLOOKUP(IS_Data!B2331,'Summary P&amp;L'!$Q$9:$S$15,3,FALSE)="Yes",IS_Data!B2331,"No"),"No")</f>
        <v>No</v>
      </c>
    </row>
    <row r="2332" spans="1:6" x14ac:dyDescent="0.5">
      <c r="A2332">
        <f>+IS_Data!C2332</f>
        <v>0</v>
      </c>
      <c r="B2332" s="91" t="str">
        <f>IF(F2332="No","",IF('Summary P&amp;L'!$F$4="Libs Rollup","Libs Rollup",F2332))</f>
        <v/>
      </c>
      <c r="C2332">
        <f>+IS_Data!A2332</f>
        <v>0</v>
      </c>
      <c r="D2332">
        <f ca="1">SUM(OFFSET(IS_Data!D2332,0,(-2018+'Summary P&amp;L'!$D$6)*12+'Summary P&amp;L'!$D$1-1):OFFSET(IS_Data!D2332,0,(-2018+'Summary P&amp;L'!$D$6)*12+'Summary P&amp;L'!$D$2-1))</f>
        <v>0</v>
      </c>
      <c r="E2332">
        <f ca="1">SUM(OFFSET(IS_Data!D2332,0,(-2018+'Summary P&amp;L'!$D$6-1)*12+'Summary P&amp;L'!$D$1-1):OFFSET(IS_Data!D2332,0,(-2018+'Summary P&amp;L'!$D$6-1)*12+'Summary P&amp;L'!$D$2-1))</f>
        <v>0</v>
      </c>
      <c r="F2332" s="91" t="str">
        <f>IFERROR(IF(VLOOKUP(IS_Data!B2332,'Summary P&amp;L'!$Q$9:$S$15,3,FALSE)="Yes",IS_Data!B2332,"No"),"No")</f>
        <v>No</v>
      </c>
    </row>
    <row r="2333" spans="1:6" x14ac:dyDescent="0.5">
      <c r="A2333">
        <f>+IS_Data!C2333</f>
        <v>0</v>
      </c>
      <c r="B2333" s="91" t="str">
        <f>IF(F2333="No","",IF('Summary P&amp;L'!$F$4="Libs Rollup","Libs Rollup",F2333))</f>
        <v/>
      </c>
      <c r="C2333">
        <f>+IS_Data!A2333</f>
        <v>0</v>
      </c>
      <c r="D2333">
        <f ca="1">SUM(OFFSET(IS_Data!D2333,0,(-2018+'Summary P&amp;L'!$D$6)*12+'Summary P&amp;L'!$D$1-1):OFFSET(IS_Data!D2333,0,(-2018+'Summary P&amp;L'!$D$6)*12+'Summary P&amp;L'!$D$2-1))</f>
        <v>0</v>
      </c>
      <c r="E2333">
        <f ca="1">SUM(OFFSET(IS_Data!D2333,0,(-2018+'Summary P&amp;L'!$D$6-1)*12+'Summary P&amp;L'!$D$1-1):OFFSET(IS_Data!D2333,0,(-2018+'Summary P&amp;L'!$D$6-1)*12+'Summary P&amp;L'!$D$2-1))</f>
        <v>0</v>
      </c>
      <c r="F2333" s="91" t="str">
        <f>IFERROR(IF(VLOOKUP(IS_Data!B2333,'Summary P&amp;L'!$Q$9:$S$15,3,FALSE)="Yes",IS_Data!B2333,"No"),"No")</f>
        <v>No</v>
      </c>
    </row>
    <row r="2334" spans="1:6" x14ac:dyDescent="0.5">
      <c r="A2334">
        <f>+IS_Data!C2334</f>
        <v>0</v>
      </c>
      <c r="B2334" s="91" t="str">
        <f>IF(F2334="No","",IF('Summary P&amp;L'!$F$4="Libs Rollup","Libs Rollup",F2334))</f>
        <v/>
      </c>
      <c r="C2334">
        <f>+IS_Data!A2334</f>
        <v>0</v>
      </c>
      <c r="D2334">
        <f ca="1">SUM(OFFSET(IS_Data!D2334,0,(-2018+'Summary P&amp;L'!$D$6)*12+'Summary P&amp;L'!$D$1-1):OFFSET(IS_Data!D2334,0,(-2018+'Summary P&amp;L'!$D$6)*12+'Summary P&amp;L'!$D$2-1))</f>
        <v>0</v>
      </c>
      <c r="E2334">
        <f ca="1">SUM(OFFSET(IS_Data!D2334,0,(-2018+'Summary P&amp;L'!$D$6-1)*12+'Summary P&amp;L'!$D$1-1):OFFSET(IS_Data!D2334,0,(-2018+'Summary P&amp;L'!$D$6-1)*12+'Summary P&amp;L'!$D$2-1))</f>
        <v>0</v>
      </c>
      <c r="F2334" s="91" t="str">
        <f>IFERROR(IF(VLOOKUP(IS_Data!B2334,'Summary P&amp;L'!$Q$9:$S$15,3,FALSE)="Yes",IS_Data!B2334,"No"),"No")</f>
        <v>No</v>
      </c>
    </row>
    <row r="2335" spans="1:6" x14ac:dyDescent="0.5">
      <c r="A2335">
        <f>+IS_Data!C2335</f>
        <v>0</v>
      </c>
      <c r="B2335" s="91" t="str">
        <f>IF(F2335="No","",IF('Summary P&amp;L'!$F$4="Libs Rollup","Libs Rollup",F2335))</f>
        <v/>
      </c>
      <c r="C2335">
        <f>+IS_Data!A2335</f>
        <v>0</v>
      </c>
      <c r="D2335">
        <f ca="1">SUM(OFFSET(IS_Data!D2335,0,(-2018+'Summary P&amp;L'!$D$6)*12+'Summary P&amp;L'!$D$1-1):OFFSET(IS_Data!D2335,0,(-2018+'Summary P&amp;L'!$D$6)*12+'Summary P&amp;L'!$D$2-1))</f>
        <v>0</v>
      </c>
      <c r="E2335">
        <f ca="1">SUM(OFFSET(IS_Data!D2335,0,(-2018+'Summary P&amp;L'!$D$6-1)*12+'Summary P&amp;L'!$D$1-1):OFFSET(IS_Data!D2335,0,(-2018+'Summary P&amp;L'!$D$6-1)*12+'Summary P&amp;L'!$D$2-1))</f>
        <v>0</v>
      </c>
      <c r="F2335" s="91" t="str">
        <f>IFERROR(IF(VLOOKUP(IS_Data!B2335,'Summary P&amp;L'!$Q$9:$S$15,3,FALSE)="Yes",IS_Data!B2335,"No"),"No")</f>
        <v>No</v>
      </c>
    </row>
    <row r="2336" spans="1:6" x14ac:dyDescent="0.5">
      <c r="A2336">
        <f>+IS_Data!C2336</f>
        <v>0</v>
      </c>
      <c r="B2336" s="91" t="str">
        <f>IF(F2336="No","",IF('Summary P&amp;L'!$F$4="Libs Rollup","Libs Rollup",F2336))</f>
        <v/>
      </c>
      <c r="C2336">
        <f>+IS_Data!A2336</f>
        <v>0</v>
      </c>
      <c r="D2336">
        <f ca="1">SUM(OFFSET(IS_Data!D2336,0,(-2018+'Summary P&amp;L'!$D$6)*12+'Summary P&amp;L'!$D$1-1):OFFSET(IS_Data!D2336,0,(-2018+'Summary P&amp;L'!$D$6)*12+'Summary P&amp;L'!$D$2-1))</f>
        <v>0</v>
      </c>
      <c r="E2336">
        <f ca="1">SUM(OFFSET(IS_Data!D2336,0,(-2018+'Summary P&amp;L'!$D$6-1)*12+'Summary P&amp;L'!$D$1-1):OFFSET(IS_Data!D2336,0,(-2018+'Summary P&amp;L'!$D$6-1)*12+'Summary P&amp;L'!$D$2-1))</f>
        <v>0</v>
      </c>
      <c r="F2336" s="91" t="str">
        <f>IFERROR(IF(VLOOKUP(IS_Data!B2336,'Summary P&amp;L'!$Q$9:$S$15,3,FALSE)="Yes",IS_Data!B2336,"No"),"No")</f>
        <v>No</v>
      </c>
    </row>
    <row r="2337" spans="1:6" x14ac:dyDescent="0.5">
      <c r="A2337">
        <f>+IS_Data!C2337</f>
        <v>0</v>
      </c>
      <c r="B2337" s="91" t="str">
        <f>IF(F2337="No","",IF('Summary P&amp;L'!$F$4="Libs Rollup","Libs Rollup",F2337))</f>
        <v/>
      </c>
      <c r="C2337">
        <f>+IS_Data!A2337</f>
        <v>0</v>
      </c>
      <c r="D2337">
        <f ca="1">SUM(OFFSET(IS_Data!D2337,0,(-2018+'Summary P&amp;L'!$D$6)*12+'Summary P&amp;L'!$D$1-1):OFFSET(IS_Data!D2337,0,(-2018+'Summary P&amp;L'!$D$6)*12+'Summary P&amp;L'!$D$2-1))</f>
        <v>0</v>
      </c>
      <c r="E2337">
        <f ca="1">SUM(OFFSET(IS_Data!D2337,0,(-2018+'Summary P&amp;L'!$D$6-1)*12+'Summary P&amp;L'!$D$1-1):OFFSET(IS_Data!D2337,0,(-2018+'Summary P&amp;L'!$D$6-1)*12+'Summary P&amp;L'!$D$2-1))</f>
        <v>0</v>
      </c>
      <c r="F2337" s="91" t="str">
        <f>IFERROR(IF(VLOOKUP(IS_Data!B2337,'Summary P&amp;L'!$Q$9:$S$15,3,FALSE)="Yes",IS_Data!B2337,"No"),"No")</f>
        <v>No</v>
      </c>
    </row>
    <row r="2338" spans="1:6" x14ac:dyDescent="0.5">
      <c r="A2338">
        <f>+IS_Data!C2338</f>
        <v>0</v>
      </c>
      <c r="B2338" s="91" t="str">
        <f>IF(F2338="No","",IF('Summary P&amp;L'!$F$4="Libs Rollup","Libs Rollup",F2338))</f>
        <v/>
      </c>
      <c r="C2338">
        <f>+IS_Data!A2338</f>
        <v>0</v>
      </c>
      <c r="D2338">
        <f ca="1">SUM(OFFSET(IS_Data!D2338,0,(-2018+'Summary P&amp;L'!$D$6)*12+'Summary P&amp;L'!$D$1-1):OFFSET(IS_Data!D2338,0,(-2018+'Summary P&amp;L'!$D$6)*12+'Summary P&amp;L'!$D$2-1))</f>
        <v>0</v>
      </c>
      <c r="E2338">
        <f ca="1">SUM(OFFSET(IS_Data!D2338,0,(-2018+'Summary P&amp;L'!$D$6-1)*12+'Summary P&amp;L'!$D$1-1):OFFSET(IS_Data!D2338,0,(-2018+'Summary P&amp;L'!$D$6-1)*12+'Summary P&amp;L'!$D$2-1))</f>
        <v>0</v>
      </c>
      <c r="F2338" s="91" t="str">
        <f>IFERROR(IF(VLOOKUP(IS_Data!B2338,'Summary P&amp;L'!$Q$9:$S$15,3,FALSE)="Yes",IS_Data!B2338,"No"),"No")</f>
        <v>No</v>
      </c>
    </row>
    <row r="2339" spans="1:6" x14ac:dyDescent="0.5">
      <c r="A2339">
        <f>+IS_Data!C2339</f>
        <v>0</v>
      </c>
      <c r="B2339" s="91" t="str">
        <f>IF(F2339="No","",IF('Summary P&amp;L'!$F$4="Libs Rollup","Libs Rollup",F2339))</f>
        <v/>
      </c>
      <c r="C2339">
        <f>+IS_Data!A2339</f>
        <v>0</v>
      </c>
      <c r="D2339">
        <f ca="1">SUM(OFFSET(IS_Data!D2339,0,(-2018+'Summary P&amp;L'!$D$6)*12+'Summary P&amp;L'!$D$1-1):OFFSET(IS_Data!D2339,0,(-2018+'Summary P&amp;L'!$D$6)*12+'Summary P&amp;L'!$D$2-1))</f>
        <v>0</v>
      </c>
      <c r="E2339">
        <f ca="1">SUM(OFFSET(IS_Data!D2339,0,(-2018+'Summary P&amp;L'!$D$6-1)*12+'Summary P&amp;L'!$D$1-1):OFFSET(IS_Data!D2339,0,(-2018+'Summary P&amp;L'!$D$6-1)*12+'Summary P&amp;L'!$D$2-1))</f>
        <v>0</v>
      </c>
      <c r="F2339" s="91" t="str">
        <f>IFERROR(IF(VLOOKUP(IS_Data!B2339,'Summary P&amp;L'!$Q$9:$S$15,3,FALSE)="Yes",IS_Data!B2339,"No"),"No")</f>
        <v>No</v>
      </c>
    </row>
    <row r="2340" spans="1:6" x14ac:dyDescent="0.5">
      <c r="A2340">
        <f>+IS_Data!C2340</f>
        <v>0</v>
      </c>
      <c r="B2340" s="91" t="str">
        <f>IF(F2340="No","",IF('Summary P&amp;L'!$F$4="Libs Rollup","Libs Rollup",F2340))</f>
        <v/>
      </c>
      <c r="C2340">
        <f>+IS_Data!A2340</f>
        <v>0</v>
      </c>
      <c r="D2340">
        <f ca="1">SUM(OFFSET(IS_Data!D2340,0,(-2018+'Summary P&amp;L'!$D$6)*12+'Summary P&amp;L'!$D$1-1):OFFSET(IS_Data!D2340,0,(-2018+'Summary P&amp;L'!$D$6)*12+'Summary P&amp;L'!$D$2-1))</f>
        <v>0</v>
      </c>
      <c r="E2340">
        <f ca="1">SUM(OFFSET(IS_Data!D2340,0,(-2018+'Summary P&amp;L'!$D$6-1)*12+'Summary P&amp;L'!$D$1-1):OFFSET(IS_Data!D2340,0,(-2018+'Summary P&amp;L'!$D$6-1)*12+'Summary P&amp;L'!$D$2-1))</f>
        <v>0</v>
      </c>
      <c r="F2340" s="91" t="str">
        <f>IFERROR(IF(VLOOKUP(IS_Data!B2340,'Summary P&amp;L'!$Q$9:$S$15,3,FALSE)="Yes",IS_Data!B2340,"No"),"No")</f>
        <v>No</v>
      </c>
    </row>
    <row r="2341" spans="1:6" x14ac:dyDescent="0.5">
      <c r="A2341">
        <f>+IS_Data!C2341</f>
        <v>0</v>
      </c>
      <c r="B2341" s="91" t="str">
        <f>IF(F2341="No","",IF('Summary P&amp;L'!$F$4="Libs Rollup","Libs Rollup",F2341))</f>
        <v/>
      </c>
      <c r="C2341">
        <f>+IS_Data!A2341</f>
        <v>0</v>
      </c>
      <c r="D2341">
        <f ca="1">SUM(OFFSET(IS_Data!D2341,0,(-2018+'Summary P&amp;L'!$D$6)*12+'Summary P&amp;L'!$D$1-1):OFFSET(IS_Data!D2341,0,(-2018+'Summary P&amp;L'!$D$6)*12+'Summary P&amp;L'!$D$2-1))</f>
        <v>0</v>
      </c>
      <c r="E2341">
        <f ca="1">SUM(OFFSET(IS_Data!D2341,0,(-2018+'Summary P&amp;L'!$D$6-1)*12+'Summary P&amp;L'!$D$1-1):OFFSET(IS_Data!D2341,0,(-2018+'Summary P&amp;L'!$D$6-1)*12+'Summary P&amp;L'!$D$2-1))</f>
        <v>0</v>
      </c>
      <c r="F2341" s="91" t="str">
        <f>IFERROR(IF(VLOOKUP(IS_Data!B2341,'Summary P&amp;L'!$Q$9:$S$15,3,FALSE)="Yes",IS_Data!B2341,"No"),"No")</f>
        <v>No</v>
      </c>
    </row>
    <row r="2342" spans="1:6" x14ac:dyDescent="0.5">
      <c r="A2342">
        <f>+IS_Data!C2342</f>
        <v>0</v>
      </c>
      <c r="B2342" s="91" t="str">
        <f>IF(F2342="No","",IF('Summary P&amp;L'!$F$4="Libs Rollup","Libs Rollup",F2342))</f>
        <v/>
      </c>
      <c r="C2342">
        <f>+IS_Data!A2342</f>
        <v>0</v>
      </c>
      <c r="D2342">
        <f ca="1">SUM(OFFSET(IS_Data!D2342,0,(-2018+'Summary P&amp;L'!$D$6)*12+'Summary P&amp;L'!$D$1-1):OFFSET(IS_Data!D2342,0,(-2018+'Summary P&amp;L'!$D$6)*12+'Summary P&amp;L'!$D$2-1))</f>
        <v>0</v>
      </c>
      <c r="E2342">
        <f ca="1">SUM(OFFSET(IS_Data!D2342,0,(-2018+'Summary P&amp;L'!$D$6-1)*12+'Summary P&amp;L'!$D$1-1):OFFSET(IS_Data!D2342,0,(-2018+'Summary P&amp;L'!$D$6-1)*12+'Summary P&amp;L'!$D$2-1))</f>
        <v>0</v>
      </c>
      <c r="F2342" s="91" t="str">
        <f>IFERROR(IF(VLOOKUP(IS_Data!B2342,'Summary P&amp;L'!$Q$9:$S$15,3,FALSE)="Yes",IS_Data!B2342,"No"),"No")</f>
        <v>No</v>
      </c>
    </row>
    <row r="2343" spans="1:6" x14ac:dyDescent="0.5">
      <c r="A2343">
        <f>+IS_Data!C2343</f>
        <v>0</v>
      </c>
      <c r="B2343" s="91" t="str">
        <f>IF(F2343="No","",IF('Summary P&amp;L'!$F$4="Libs Rollup","Libs Rollup",F2343))</f>
        <v/>
      </c>
      <c r="C2343">
        <f>+IS_Data!A2343</f>
        <v>0</v>
      </c>
      <c r="D2343">
        <f ca="1">SUM(OFFSET(IS_Data!D2343,0,(-2018+'Summary P&amp;L'!$D$6)*12+'Summary P&amp;L'!$D$1-1):OFFSET(IS_Data!D2343,0,(-2018+'Summary P&amp;L'!$D$6)*12+'Summary P&amp;L'!$D$2-1))</f>
        <v>0</v>
      </c>
      <c r="E2343">
        <f ca="1">SUM(OFFSET(IS_Data!D2343,0,(-2018+'Summary P&amp;L'!$D$6-1)*12+'Summary P&amp;L'!$D$1-1):OFFSET(IS_Data!D2343,0,(-2018+'Summary P&amp;L'!$D$6-1)*12+'Summary P&amp;L'!$D$2-1))</f>
        <v>0</v>
      </c>
      <c r="F2343" s="91" t="str">
        <f>IFERROR(IF(VLOOKUP(IS_Data!B2343,'Summary P&amp;L'!$Q$9:$S$15,3,FALSE)="Yes",IS_Data!B2343,"No"),"No")</f>
        <v>No</v>
      </c>
    </row>
    <row r="2344" spans="1:6" x14ac:dyDescent="0.5">
      <c r="A2344">
        <f>+IS_Data!C2344</f>
        <v>0</v>
      </c>
      <c r="B2344" s="91" t="str">
        <f>IF(F2344="No","",IF('Summary P&amp;L'!$F$4="Libs Rollup","Libs Rollup",F2344))</f>
        <v/>
      </c>
      <c r="C2344">
        <f>+IS_Data!A2344</f>
        <v>0</v>
      </c>
      <c r="D2344">
        <f ca="1">SUM(OFFSET(IS_Data!D2344,0,(-2018+'Summary P&amp;L'!$D$6)*12+'Summary P&amp;L'!$D$1-1):OFFSET(IS_Data!D2344,0,(-2018+'Summary P&amp;L'!$D$6)*12+'Summary P&amp;L'!$D$2-1))</f>
        <v>0</v>
      </c>
      <c r="E2344">
        <f ca="1">SUM(OFFSET(IS_Data!D2344,0,(-2018+'Summary P&amp;L'!$D$6-1)*12+'Summary P&amp;L'!$D$1-1):OFFSET(IS_Data!D2344,0,(-2018+'Summary P&amp;L'!$D$6-1)*12+'Summary P&amp;L'!$D$2-1))</f>
        <v>0</v>
      </c>
      <c r="F2344" s="91" t="str">
        <f>IFERROR(IF(VLOOKUP(IS_Data!B2344,'Summary P&amp;L'!$Q$9:$S$15,3,FALSE)="Yes",IS_Data!B2344,"No"),"No")</f>
        <v>No</v>
      </c>
    </row>
    <row r="2345" spans="1:6" x14ac:dyDescent="0.5">
      <c r="A2345">
        <f>+IS_Data!C2345</f>
        <v>0</v>
      </c>
      <c r="B2345" s="91" t="str">
        <f>IF(F2345="No","",IF('Summary P&amp;L'!$F$4="Libs Rollup","Libs Rollup",F2345))</f>
        <v/>
      </c>
      <c r="C2345">
        <f>+IS_Data!A2345</f>
        <v>0</v>
      </c>
      <c r="D2345">
        <f ca="1">SUM(OFFSET(IS_Data!D2345,0,(-2018+'Summary P&amp;L'!$D$6)*12+'Summary P&amp;L'!$D$1-1):OFFSET(IS_Data!D2345,0,(-2018+'Summary P&amp;L'!$D$6)*12+'Summary P&amp;L'!$D$2-1))</f>
        <v>0</v>
      </c>
      <c r="E2345">
        <f ca="1">SUM(OFFSET(IS_Data!D2345,0,(-2018+'Summary P&amp;L'!$D$6-1)*12+'Summary P&amp;L'!$D$1-1):OFFSET(IS_Data!D2345,0,(-2018+'Summary P&amp;L'!$D$6-1)*12+'Summary P&amp;L'!$D$2-1))</f>
        <v>0</v>
      </c>
      <c r="F2345" s="91" t="str">
        <f>IFERROR(IF(VLOOKUP(IS_Data!B2345,'Summary P&amp;L'!$Q$9:$S$15,3,FALSE)="Yes",IS_Data!B2345,"No"),"No")</f>
        <v>No</v>
      </c>
    </row>
    <row r="2346" spans="1:6" x14ac:dyDescent="0.5">
      <c r="A2346">
        <f>+IS_Data!C2346</f>
        <v>0</v>
      </c>
      <c r="B2346" s="91" t="str">
        <f>IF(F2346="No","",IF('Summary P&amp;L'!$F$4="Libs Rollup","Libs Rollup",F2346))</f>
        <v/>
      </c>
      <c r="C2346">
        <f>+IS_Data!A2346</f>
        <v>0</v>
      </c>
      <c r="D2346">
        <f ca="1">SUM(OFFSET(IS_Data!D2346,0,(-2018+'Summary P&amp;L'!$D$6)*12+'Summary P&amp;L'!$D$1-1):OFFSET(IS_Data!D2346,0,(-2018+'Summary P&amp;L'!$D$6)*12+'Summary P&amp;L'!$D$2-1))</f>
        <v>0</v>
      </c>
      <c r="E2346">
        <f ca="1">SUM(OFFSET(IS_Data!D2346,0,(-2018+'Summary P&amp;L'!$D$6-1)*12+'Summary P&amp;L'!$D$1-1):OFFSET(IS_Data!D2346,0,(-2018+'Summary P&amp;L'!$D$6-1)*12+'Summary P&amp;L'!$D$2-1))</f>
        <v>0</v>
      </c>
      <c r="F2346" s="91" t="str">
        <f>IFERROR(IF(VLOOKUP(IS_Data!B2346,'Summary P&amp;L'!$Q$9:$S$15,3,FALSE)="Yes",IS_Data!B2346,"No"),"No")</f>
        <v>No</v>
      </c>
    </row>
    <row r="2347" spans="1:6" x14ac:dyDescent="0.5">
      <c r="A2347">
        <f>+IS_Data!C2347</f>
        <v>0</v>
      </c>
      <c r="B2347" s="91" t="str">
        <f>IF(F2347="No","",IF('Summary P&amp;L'!$F$4="Libs Rollup","Libs Rollup",F2347))</f>
        <v/>
      </c>
      <c r="C2347">
        <f>+IS_Data!A2347</f>
        <v>0</v>
      </c>
      <c r="D2347">
        <f ca="1">SUM(OFFSET(IS_Data!D2347,0,(-2018+'Summary P&amp;L'!$D$6)*12+'Summary P&amp;L'!$D$1-1):OFFSET(IS_Data!D2347,0,(-2018+'Summary P&amp;L'!$D$6)*12+'Summary P&amp;L'!$D$2-1))</f>
        <v>0</v>
      </c>
      <c r="E2347">
        <f ca="1">SUM(OFFSET(IS_Data!D2347,0,(-2018+'Summary P&amp;L'!$D$6-1)*12+'Summary P&amp;L'!$D$1-1):OFFSET(IS_Data!D2347,0,(-2018+'Summary P&amp;L'!$D$6-1)*12+'Summary P&amp;L'!$D$2-1))</f>
        <v>0</v>
      </c>
      <c r="F2347" s="91" t="str">
        <f>IFERROR(IF(VLOOKUP(IS_Data!B2347,'Summary P&amp;L'!$Q$9:$S$15,3,FALSE)="Yes",IS_Data!B2347,"No"),"No")</f>
        <v>No</v>
      </c>
    </row>
    <row r="2348" spans="1:6" x14ac:dyDescent="0.5">
      <c r="A2348">
        <f>+IS_Data!C2348</f>
        <v>0</v>
      </c>
      <c r="B2348" s="91" t="str">
        <f>IF(F2348="No","",IF('Summary P&amp;L'!$F$4="Libs Rollup","Libs Rollup",F2348))</f>
        <v/>
      </c>
      <c r="C2348">
        <f>+IS_Data!A2348</f>
        <v>0</v>
      </c>
      <c r="D2348">
        <f ca="1">SUM(OFFSET(IS_Data!D2348,0,(-2018+'Summary P&amp;L'!$D$6)*12+'Summary P&amp;L'!$D$1-1):OFFSET(IS_Data!D2348,0,(-2018+'Summary P&amp;L'!$D$6)*12+'Summary P&amp;L'!$D$2-1))</f>
        <v>0</v>
      </c>
      <c r="E2348">
        <f ca="1">SUM(OFFSET(IS_Data!D2348,0,(-2018+'Summary P&amp;L'!$D$6-1)*12+'Summary P&amp;L'!$D$1-1):OFFSET(IS_Data!D2348,0,(-2018+'Summary P&amp;L'!$D$6-1)*12+'Summary P&amp;L'!$D$2-1))</f>
        <v>0</v>
      </c>
      <c r="F2348" s="91" t="str">
        <f>IFERROR(IF(VLOOKUP(IS_Data!B2348,'Summary P&amp;L'!$Q$9:$S$15,3,FALSE)="Yes",IS_Data!B2348,"No"),"No")</f>
        <v>No</v>
      </c>
    </row>
    <row r="2349" spans="1:6" x14ac:dyDescent="0.5">
      <c r="A2349">
        <f>+IS_Data!C2349</f>
        <v>0</v>
      </c>
      <c r="B2349" s="91" t="str">
        <f>IF(F2349="No","",IF('Summary P&amp;L'!$F$4="Libs Rollup","Libs Rollup",F2349))</f>
        <v/>
      </c>
      <c r="C2349">
        <f>+IS_Data!A2349</f>
        <v>0</v>
      </c>
      <c r="D2349">
        <f ca="1">SUM(OFFSET(IS_Data!D2349,0,(-2018+'Summary P&amp;L'!$D$6)*12+'Summary P&amp;L'!$D$1-1):OFFSET(IS_Data!D2349,0,(-2018+'Summary P&amp;L'!$D$6)*12+'Summary P&amp;L'!$D$2-1))</f>
        <v>0</v>
      </c>
      <c r="E2349">
        <f ca="1">SUM(OFFSET(IS_Data!D2349,0,(-2018+'Summary P&amp;L'!$D$6-1)*12+'Summary P&amp;L'!$D$1-1):OFFSET(IS_Data!D2349,0,(-2018+'Summary P&amp;L'!$D$6-1)*12+'Summary P&amp;L'!$D$2-1))</f>
        <v>0</v>
      </c>
      <c r="F2349" s="91" t="str">
        <f>IFERROR(IF(VLOOKUP(IS_Data!B2349,'Summary P&amp;L'!$Q$9:$S$15,3,FALSE)="Yes",IS_Data!B2349,"No"),"No")</f>
        <v>No</v>
      </c>
    </row>
    <row r="2350" spans="1:6" x14ac:dyDescent="0.5">
      <c r="A2350">
        <f>+IS_Data!C2350</f>
        <v>0</v>
      </c>
      <c r="B2350" s="91" t="str">
        <f>IF(F2350="No","",IF('Summary P&amp;L'!$F$4="Libs Rollup","Libs Rollup",F2350))</f>
        <v/>
      </c>
      <c r="C2350">
        <f>+IS_Data!A2350</f>
        <v>0</v>
      </c>
      <c r="D2350">
        <f ca="1">SUM(OFFSET(IS_Data!D2350,0,(-2018+'Summary P&amp;L'!$D$6)*12+'Summary P&amp;L'!$D$1-1):OFFSET(IS_Data!D2350,0,(-2018+'Summary P&amp;L'!$D$6)*12+'Summary P&amp;L'!$D$2-1))</f>
        <v>0</v>
      </c>
      <c r="E2350">
        <f ca="1">SUM(OFFSET(IS_Data!D2350,0,(-2018+'Summary P&amp;L'!$D$6-1)*12+'Summary P&amp;L'!$D$1-1):OFFSET(IS_Data!D2350,0,(-2018+'Summary P&amp;L'!$D$6-1)*12+'Summary P&amp;L'!$D$2-1))</f>
        <v>0</v>
      </c>
      <c r="F2350" s="91" t="str">
        <f>IFERROR(IF(VLOOKUP(IS_Data!B2350,'Summary P&amp;L'!$Q$9:$S$15,3,FALSE)="Yes",IS_Data!B2350,"No"),"No")</f>
        <v>No</v>
      </c>
    </row>
    <row r="2351" spans="1:6" x14ac:dyDescent="0.5">
      <c r="A2351">
        <f>+IS_Data!C2351</f>
        <v>0</v>
      </c>
      <c r="B2351" s="91" t="str">
        <f>IF(F2351="No","",IF('Summary P&amp;L'!$F$4="Libs Rollup","Libs Rollup",F2351))</f>
        <v/>
      </c>
      <c r="C2351">
        <f>+IS_Data!A2351</f>
        <v>0</v>
      </c>
      <c r="D2351">
        <f ca="1">SUM(OFFSET(IS_Data!D2351,0,(-2018+'Summary P&amp;L'!$D$6)*12+'Summary P&amp;L'!$D$1-1):OFFSET(IS_Data!D2351,0,(-2018+'Summary P&amp;L'!$D$6)*12+'Summary P&amp;L'!$D$2-1))</f>
        <v>0</v>
      </c>
      <c r="E2351">
        <f ca="1">SUM(OFFSET(IS_Data!D2351,0,(-2018+'Summary P&amp;L'!$D$6-1)*12+'Summary P&amp;L'!$D$1-1):OFFSET(IS_Data!D2351,0,(-2018+'Summary P&amp;L'!$D$6-1)*12+'Summary P&amp;L'!$D$2-1))</f>
        <v>0</v>
      </c>
      <c r="F2351" s="91" t="str">
        <f>IFERROR(IF(VLOOKUP(IS_Data!B2351,'Summary P&amp;L'!$Q$9:$S$15,3,FALSE)="Yes",IS_Data!B2351,"No"),"No")</f>
        <v>No</v>
      </c>
    </row>
    <row r="2352" spans="1:6" x14ac:dyDescent="0.5">
      <c r="A2352">
        <f>+IS_Data!C2352</f>
        <v>0</v>
      </c>
      <c r="B2352" s="91" t="str">
        <f>IF(F2352="No","",IF('Summary P&amp;L'!$F$4="Libs Rollup","Libs Rollup",F2352))</f>
        <v/>
      </c>
      <c r="C2352">
        <f>+IS_Data!A2352</f>
        <v>0</v>
      </c>
      <c r="D2352">
        <f ca="1">SUM(OFFSET(IS_Data!D2352,0,(-2018+'Summary P&amp;L'!$D$6)*12+'Summary P&amp;L'!$D$1-1):OFFSET(IS_Data!D2352,0,(-2018+'Summary P&amp;L'!$D$6)*12+'Summary P&amp;L'!$D$2-1))</f>
        <v>0</v>
      </c>
      <c r="E2352">
        <f ca="1">SUM(OFFSET(IS_Data!D2352,0,(-2018+'Summary P&amp;L'!$D$6-1)*12+'Summary P&amp;L'!$D$1-1):OFFSET(IS_Data!D2352,0,(-2018+'Summary P&amp;L'!$D$6-1)*12+'Summary P&amp;L'!$D$2-1))</f>
        <v>0</v>
      </c>
      <c r="F2352" s="91" t="str">
        <f>IFERROR(IF(VLOOKUP(IS_Data!B2352,'Summary P&amp;L'!$Q$9:$S$15,3,FALSE)="Yes",IS_Data!B2352,"No"),"No")</f>
        <v>No</v>
      </c>
    </row>
    <row r="2353" spans="1:6" x14ac:dyDescent="0.5">
      <c r="A2353">
        <f>+IS_Data!C2353</f>
        <v>0</v>
      </c>
      <c r="B2353" s="91" t="str">
        <f>IF(F2353="No","",IF('Summary P&amp;L'!$F$4="Libs Rollup","Libs Rollup",F2353))</f>
        <v/>
      </c>
      <c r="C2353">
        <f>+IS_Data!A2353</f>
        <v>0</v>
      </c>
      <c r="D2353">
        <f ca="1">SUM(OFFSET(IS_Data!D2353,0,(-2018+'Summary P&amp;L'!$D$6)*12+'Summary P&amp;L'!$D$1-1):OFFSET(IS_Data!D2353,0,(-2018+'Summary P&amp;L'!$D$6)*12+'Summary P&amp;L'!$D$2-1))</f>
        <v>0</v>
      </c>
      <c r="E2353">
        <f ca="1">SUM(OFFSET(IS_Data!D2353,0,(-2018+'Summary P&amp;L'!$D$6-1)*12+'Summary P&amp;L'!$D$1-1):OFFSET(IS_Data!D2353,0,(-2018+'Summary P&amp;L'!$D$6-1)*12+'Summary P&amp;L'!$D$2-1))</f>
        <v>0</v>
      </c>
      <c r="F2353" s="91" t="str">
        <f>IFERROR(IF(VLOOKUP(IS_Data!B2353,'Summary P&amp;L'!$Q$9:$S$15,3,FALSE)="Yes",IS_Data!B2353,"No"),"No")</f>
        <v>No</v>
      </c>
    </row>
    <row r="2354" spans="1:6" x14ac:dyDescent="0.5">
      <c r="A2354">
        <f>+IS_Data!C2354</f>
        <v>0</v>
      </c>
      <c r="B2354" s="91" t="str">
        <f>IF(F2354="No","",IF('Summary P&amp;L'!$F$4="Libs Rollup","Libs Rollup",F2354))</f>
        <v/>
      </c>
      <c r="C2354">
        <f>+IS_Data!A2354</f>
        <v>0</v>
      </c>
      <c r="D2354">
        <f ca="1">SUM(OFFSET(IS_Data!D2354,0,(-2018+'Summary P&amp;L'!$D$6)*12+'Summary P&amp;L'!$D$1-1):OFFSET(IS_Data!D2354,0,(-2018+'Summary P&amp;L'!$D$6)*12+'Summary P&amp;L'!$D$2-1))</f>
        <v>0</v>
      </c>
      <c r="E2354">
        <f ca="1">SUM(OFFSET(IS_Data!D2354,0,(-2018+'Summary P&amp;L'!$D$6-1)*12+'Summary P&amp;L'!$D$1-1):OFFSET(IS_Data!D2354,0,(-2018+'Summary P&amp;L'!$D$6-1)*12+'Summary P&amp;L'!$D$2-1))</f>
        <v>0</v>
      </c>
      <c r="F2354" s="91" t="str">
        <f>IFERROR(IF(VLOOKUP(IS_Data!B2354,'Summary P&amp;L'!$Q$9:$S$15,3,FALSE)="Yes",IS_Data!B2354,"No"),"No")</f>
        <v>No</v>
      </c>
    </row>
    <row r="2355" spans="1:6" x14ac:dyDescent="0.5">
      <c r="A2355">
        <f>+IS_Data!C2355</f>
        <v>0</v>
      </c>
      <c r="B2355" s="91" t="str">
        <f>IF(F2355="No","",IF('Summary P&amp;L'!$F$4="Libs Rollup","Libs Rollup",F2355))</f>
        <v/>
      </c>
      <c r="C2355">
        <f>+IS_Data!A2355</f>
        <v>0</v>
      </c>
      <c r="D2355">
        <f ca="1">SUM(OFFSET(IS_Data!D2355,0,(-2018+'Summary P&amp;L'!$D$6)*12+'Summary P&amp;L'!$D$1-1):OFFSET(IS_Data!D2355,0,(-2018+'Summary P&amp;L'!$D$6)*12+'Summary P&amp;L'!$D$2-1))</f>
        <v>0</v>
      </c>
      <c r="E2355">
        <f ca="1">SUM(OFFSET(IS_Data!D2355,0,(-2018+'Summary P&amp;L'!$D$6-1)*12+'Summary P&amp;L'!$D$1-1):OFFSET(IS_Data!D2355,0,(-2018+'Summary P&amp;L'!$D$6-1)*12+'Summary P&amp;L'!$D$2-1))</f>
        <v>0</v>
      </c>
      <c r="F2355" s="91" t="str">
        <f>IFERROR(IF(VLOOKUP(IS_Data!B2355,'Summary P&amp;L'!$Q$9:$S$15,3,FALSE)="Yes",IS_Data!B2355,"No"),"No")</f>
        <v>No</v>
      </c>
    </row>
    <row r="2356" spans="1:6" x14ac:dyDescent="0.5">
      <c r="A2356">
        <f>+IS_Data!C2356</f>
        <v>0</v>
      </c>
      <c r="B2356" s="91" t="str">
        <f>IF(F2356="No","",IF('Summary P&amp;L'!$F$4="Libs Rollup","Libs Rollup",F2356))</f>
        <v/>
      </c>
      <c r="C2356">
        <f>+IS_Data!A2356</f>
        <v>0</v>
      </c>
      <c r="D2356">
        <f ca="1">SUM(OFFSET(IS_Data!D2356,0,(-2018+'Summary P&amp;L'!$D$6)*12+'Summary P&amp;L'!$D$1-1):OFFSET(IS_Data!D2356,0,(-2018+'Summary P&amp;L'!$D$6)*12+'Summary P&amp;L'!$D$2-1))</f>
        <v>0</v>
      </c>
      <c r="E2356">
        <f ca="1">SUM(OFFSET(IS_Data!D2356,0,(-2018+'Summary P&amp;L'!$D$6-1)*12+'Summary P&amp;L'!$D$1-1):OFFSET(IS_Data!D2356,0,(-2018+'Summary P&amp;L'!$D$6-1)*12+'Summary P&amp;L'!$D$2-1))</f>
        <v>0</v>
      </c>
      <c r="F2356" s="91" t="str">
        <f>IFERROR(IF(VLOOKUP(IS_Data!B2356,'Summary P&amp;L'!$Q$9:$S$15,3,FALSE)="Yes",IS_Data!B2356,"No"),"No")</f>
        <v>No</v>
      </c>
    </row>
    <row r="2357" spans="1:6" x14ac:dyDescent="0.5">
      <c r="A2357">
        <f>+IS_Data!C2357</f>
        <v>0</v>
      </c>
      <c r="B2357" s="91" t="str">
        <f>IF(F2357="No","",IF('Summary P&amp;L'!$F$4="Libs Rollup","Libs Rollup",F2357))</f>
        <v/>
      </c>
      <c r="C2357">
        <f>+IS_Data!A2357</f>
        <v>0</v>
      </c>
      <c r="D2357">
        <f ca="1">SUM(OFFSET(IS_Data!D2357,0,(-2018+'Summary P&amp;L'!$D$6)*12+'Summary P&amp;L'!$D$1-1):OFFSET(IS_Data!D2357,0,(-2018+'Summary P&amp;L'!$D$6)*12+'Summary P&amp;L'!$D$2-1))</f>
        <v>0</v>
      </c>
      <c r="E2357">
        <f ca="1">SUM(OFFSET(IS_Data!D2357,0,(-2018+'Summary P&amp;L'!$D$6-1)*12+'Summary P&amp;L'!$D$1-1):OFFSET(IS_Data!D2357,0,(-2018+'Summary P&amp;L'!$D$6-1)*12+'Summary P&amp;L'!$D$2-1))</f>
        <v>0</v>
      </c>
      <c r="F2357" s="91" t="str">
        <f>IFERROR(IF(VLOOKUP(IS_Data!B2357,'Summary P&amp;L'!$Q$9:$S$15,3,FALSE)="Yes",IS_Data!B2357,"No"),"No")</f>
        <v>No</v>
      </c>
    </row>
    <row r="2358" spans="1:6" x14ac:dyDescent="0.5">
      <c r="A2358">
        <f>+IS_Data!C2358</f>
        <v>0</v>
      </c>
      <c r="B2358" s="91" t="str">
        <f>IF(F2358="No","",IF('Summary P&amp;L'!$F$4="Libs Rollup","Libs Rollup",F2358))</f>
        <v/>
      </c>
      <c r="C2358">
        <f>+IS_Data!A2358</f>
        <v>0</v>
      </c>
      <c r="D2358">
        <f ca="1">SUM(OFFSET(IS_Data!D2358,0,(-2018+'Summary P&amp;L'!$D$6)*12+'Summary P&amp;L'!$D$1-1):OFFSET(IS_Data!D2358,0,(-2018+'Summary P&amp;L'!$D$6)*12+'Summary P&amp;L'!$D$2-1))</f>
        <v>0</v>
      </c>
      <c r="E2358">
        <f ca="1">SUM(OFFSET(IS_Data!D2358,0,(-2018+'Summary P&amp;L'!$D$6-1)*12+'Summary P&amp;L'!$D$1-1):OFFSET(IS_Data!D2358,0,(-2018+'Summary P&amp;L'!$D$6-1)*12+'Summary P&amp;L'!$D$2-1))</f>
        <v>0</v>
      </c>
      <c r="F2358" s="91" t="str">
        <f>IFERROR(IF(VLOOKUP(IS_Data!B2358,'Summary P&amp;L'!$Q$9:$S$15,3,FALSE)="Yes",IS_Data!B2358,"No"),"No")</f>
        <v>No</v>
      </c>
    </row>
    <row r="2359" spans="1:6" x14ac:dyDescent="0.5">
      <c r="A2359">
        <f>+IS_Data!C2359</f>
        <v>0</v>
      </c>
      <c r="B2359" s="91" t="str">
        <f>IF(F2359="No","",IF('Summary P&amp;L'!$F$4="Libs Rollup","Libs Rollup",F2359))</f>
        <v/>
      </c>
      <c r="C2359">
        <f>+IS_Data!A2359</f>
        <v>0</v>
      </c>
      <c r="D2359">
        <f ca="1">SUM(OFFSET(IS_Data!D2359,0,(-2018+'Summary P&amp;L'!$D$6)*12+'Summary P&amp;L'!$D$1-1):OFFSET(IS_Data!D2359,0,(-2018+'Summary P&amp;L'!$D$6)*12+'Summary P&amp;L'!$D$2-1))</f>
        <v>0</v>
      </c>
      <c r="E2359">
        <f ca="1">SUM(OFFSET(IS_Data!D2359,0,(-2018+'Summary P&amp;L'!$D$6-1)*12+'Summary P&amp;L'!$D$1-1):OFFSET(IS_Data!D2359,0,(-2018+'Summary P&amp;L'!$D$6-1)*12+'Summary P&amp;L'!$D$2-1))</f>
        <v>0</v>
      </c>
      <c r="F2359" s="91" t="str">
        <f>IFERROR(IF(VLOOKUP(IS_Data!B2359,'Summary P&amp;L'!$Q$9:$S$15,3,FALSE)="Yes",IS_Data!B2359,"No"),"No")</f>
        <v>No</v>
      </c>
    </row>
    <row r="2360" spans="1:6" x14ac:dyDescent="0.5">
      <c r="A2360">
        <f>+IS_Data!C2360</f>
        <v>0</v>
      </c>
      <c r="B2360" s="91" t="str">
        <f>IF(F2360="No","",IF('Summary P&amp;L'!$F$4="Libs Rollup","Libs Rollup",F2360))</f>
        <v/>
      </c>
      <c r="C2360">
        <f>+IS_Data!A2360</f>
        <v>0</v>
      </c>
      <c r="D2360">
        <f ca="1">SUM(OFFSET(IS_Data!D2360,0,(-2018+'Summary P&amp;L'!$D$6)*12+'Summary P&amp;L'!$D$1-1):OFFSET(IS_Data!D2360,0,(-2018+'Summary P&amp;L'!$D$6)*12+'Summary P&amp;L'!$D$2-1))</f>
        <v>0</v>
      </c>
      <c r="E2360">
        <f ca="1">SUM(OFFSET(IS_Data!D2360,0,(-2018+'Summary P&amp;L'!$D$6-1)*12+'Summary P&amp;L'!$D$1-1):OFFSET(IS_Data!D2360,0,(-2018+'Summary P&amp;L'!$D$6-1)*12+'Summary P&amp;L'!$D$2-1))</f>
        <v>0</v>
      </c>
      <c r="F2360" s="91" t="str">
        <f>IFERROR(IF(VLOOKUP(IS_Data!B2360,'Summary P&amp;L'!$Q$9:$S$15,3,FALSE)="Yes",IS_Data!B2360,"No"),"No")</f>
        <v>No</v>
      </c>
    </row>
    <row r="2361" spans="1:6" x14ac:dyDescent="0.5">
      <c r="A2361">
        <f>+IS_Data!C2361</f>
        <v>0</v>
      </c>
      <c r="B2361" s="91" t="str">
        <f>IF(F2361="No","",IF('Summary P&amp;L'!$F$4="Libs Rollup","Libs Rollup",F2361))</f>
        <v/>
      </c>
      <c r="C2361">
        <f>+IS_Data!A2361</f>
        <v>0</v>
      </c>
      <c r="D2361">
        <f ca="1">SUM(OFFSET(IS_Data!D2361,0,(-2018+'Summary P&amp;L'!$D$6)*12+'Summary P&amp;L'!$D$1-1):OFFSET(IS_Data!D2361,0,(-2018+'Summary P&amp;L'!$D$6)*12+'Summary P&amp;L'!$D$2-1))</f>
        <v>0</v>
      </c>
      <c r="E2361">
        <f ca="1">SUM(OFFSET(IS_Data!D2361,0,(-2018+'Summary P&amp;L'!$D$6-1)*12+'Summary P&amp;L'!$D$1-1):OFFSET(IS_Data!D2361,0,(-2018+'Summary P&amp;L'!$D$6-1)*12+'Summary P&amp;L'!$D$2-1))</f>
        <v>0</v>
      </c>
      <c r="F2361" s="91" t="str">
        <f>IFERROR(IF(VLOOKUP(IS_Data!B2361,'Summary P&amp;L'!$Q$9:$S$15,3,FALSE)="Yes",IS_Data!B2361,"No"),"No")</f>
        <v>No</v>
      </c>
    </row>
    <row r="2362" spans="1:6" x14ac:dyDescent="0.5">
      <c r="A2362">
        <f>+IS_Data!C2362</f>
        <v>0</v>
      </c>
      <c r="B2362" s="91" t="str">
        <f>IF(F2362="No","",IF('Summary P&amp;L'!$F$4="Libs Rollup","Libs Rollup",F2362))</f>
        <v/>
      </c>
      <c r="C2362">
        <f>+IS_Data!A2362</f>
        <v>0</v>
      </c>
      <c r="D2362">
        <f ca="1">SUM(OFFSET(IS_Data!D2362,0,(-2018+'Summary P&amp;L'!$D$6)*12+'Summary P&amp;L'!$D$1-1):OFFSET(IS_Data!D2362,0,(-2018+'Summary P&amp;L'!$D$6)*12+'Summary P&amp;L'!$D$2-1))</f>
        <v>0</v>
      </c>
      <c r="E2362">
        <f ca="1">SUM(OFFSET(IS_Data!D2362,0,(-2018+'Summary P&amp;L'!$D$6-1)*12+'Summary P&amp;L'!$D$1-1):OFFSET(IS_Data!D2362,0,(-2018+'Summary P&amp;L'!$D$6-1)*12+'Summary P&amp;L'!$D$2-1))</f>
        <v>0</v>
      </c>
      <c r="F2362" s="91" t="str">
        <f>IFERROR(IF(VLOOKUP(IS_Data!B2362,'Summary P&amp;L'!$Q$9:$S$15,3,FALSE)="Yes",IS_Data!B2362,"No"),"No")</f>
        <v>No</v>
      </c>
    </row>
    <row r="2363" spans="1:6" x14ac:dyDescent="0.5">
      <c r="A2363">
        <f>+IS_Data!C2363</f>
        <v>0</v>
      </c>
      <c r="B2363" s="91" t="str">
        <f>IF(F2363="No","",IF('Summary P&amp;L'!$F$4="Libs Rollup","Libs Rollup",F2363))</f>
        <v/>
      </c>
      <c r="C2363">
        <f>+IS_Data!A2363</f>
        <v>0</v>
      </c>
      <c r="D2363">
        <f ca="1">SUM(OFFSET(IS_Data!D2363,0,(-2018+'Summary P&amp;L'!$D$6)*12+'Summary P&amp;L'!$D$1-1):OFFSET(IS_Data!D2363,0,(-2018+'Summary P&amp;L'!$D$6)*12+'Summary P&amp;L'!$D$2-1))</f>
        <v>0</v>
      </c>
      <c r="E2363">
        <f ca="1">SUM(OFFSET(IS_Data!D2363,0,(-2018+'Summary P&amp;L'!$D$6-1)*12+'Summary P&amp;L'!$D$1-1):OFFSET(IS_Data!D2363,0,(-2018+'Summary P&amp;L'!$D$6-1)*12+'Summary P&amp;L'!$D$2-1))</f>
        <v>0</v>
      </c>
      <c r="F2363" s="91" t="str">
        <f>IFERROR(IF(VLOOKUP(IS_Data!B2363,'Summary P&amp;L'!$Q$9:$S$15,3,FALSE)="Yes",IS_Data!B2363,"No"),"No")</f>
        <v>No</v>
      </c>
    </row>
    <row r="2364" spans="1:6" x14ac:dyDescent="0.5">
      <c r="A2364">
        <f>+IS_Data!C2364</f>
        <v>0</v>
      </c>
      <c r="B2364" s="91" t="str">
        <f>IF(F2364="No","",IF('Summary P&amp;L'!$F$4="Libs Rollup","Libs Rollup",F2364))</f>
        <v/>
      </c>
      <c r="C2364">
        <f>+IS_Data!A2364</f>
        <v>0</v>
      </c>
      <c r="D2364">
        <f ca="1">SUM(OFFSET(IS_Data!D2364,0,(-2018+'Summary P&amp;L'!$D$6)*12+'Summary P&amp;L'!$D$1-1):OFFSET(IS_Data!D2364,0,(-2018+'Summary P&amp;L'!$D$6)*12+'Summary P&amp;L'!$D$2-1))</f>
        <v>0</v>
      </c>
      <c r="E2364">
        <f ca="1">SUM(OFFSET(IS_Data!D2364,0,(-2018+'Summary P&amp;L'!$D$6-1)*12+'Summary P&amp;L'!$D$1-1):OFFSET(IS_Data!D2364,0,(-2018+'Summary P&amp;L'!$D$6-1)*12+'Summary P&amp;L'!$D$2-1))</f>
        <v>0</v>
      </c>
      <c r="F2364" s="91" t="str">
        <f>IFERROR(IF(VLOOKUP(IS_Data!B2364,'Summary P&amp;L'!$Q$9:$S$15,3,FALSE)="Yes",IS_Data!B2364,"No"),"No")</f>
        <v>No</v>
      </c>
    </row>
    <row r="2365" spans="1:6" x14ac:dyDescent="0.5">
      <c r="A2365">
        <f>+IS_Data!C2365</f>
        <v>0</v>
      </c>
      <c r="B2365" s="91" t="str">
        <f>IF(F2365="No","",IF('Summary P&amp;L'!$F$4="Libs Rollup","Libs Rollup",F2365))</f>
        <v/>
      </c>
      <c r="C2365">
        <f>+IS_Data!A2365</f>
        <v>0</v>
      </c>
      <c r="D2365">
        <f ca="1">SUM(OFFSET(IS_Data!D2365,0,(-2018+'Summary P&amp;L'!$D$6)*12+'Summary P&amp;L'!$D$1-1):OFFSET(IS_Data!D2365,0,(-2018+'Summary P&amp;L'!$D$6)*12+'Summary P&amp;L'!$D$2-1))</f>
        <v>0</v>
      </c>
      <c r="E2365">
        <f ca="1">SUM(OFFSET(IS_Data!D2365,0,(-2018+'Summary P&amp;L'!$D$6-1)*12+'Summary P&amp;L'!$D$1-1):OFFSET(IS_Data!D2365,0,(-2018+'Summary P&amp;L'!$D$6-1)*12+'Summary P&amp;L'!$D$2-1))</f>
        <v>0</v>
      </c>
      <c r="F2365" s="91" t="str">
        <f>IFERROR(IF(VLOOKUP(IS_Data!B2365,'Summary P&amp;L'!$Q$9:$S$15,3,FALSE)="Yes",IS_Data!B2365,"No"),"No")</f>
        <v>No</v>
      </c>
    </row>
    <row r="2366" spans="1:6" x14ac:dyDescent="0.5">
      <c r="A2366">
        <f>+IS_Data!C2366</f>
        <v>0</v>
      </c>
      <c r="B2366" s="91" t="str">
        <f>IF(F2366="No","",IF('Summary P&amp;L'!$F$4="Libs Rollup","Libs Rollup",F2366))</f>
        <v/>
      </c>
      <c r="C2366">
        <f>+IS_Data!A2366</f>
        <v>0</v>
      </c>
      <c r="D2366">
        <f ca="1">SUM(OFFSET(IS_Data!D2366,0,(-2018+'Summary P&amp;L'!$D$6)*12+'Summary P&amp;L'!$D$1-1):OFFSET(IS_Data!D2366,0,(-2018+'Summary P&amp;L'!$D$6)*12+'Summary P&amp;L'!$D$2-1))</f>
        <v>0</v>
      </c>
      <c r="E2366">
        <f ca="1">SUM(OFFSET(IS_Data!D2366,0,(-2018+'Summary P&amp;L'!$D$6-1)*12+'Summary P&amp;L'!$D$1-1):OFFSET(IS_Data!D2366,0,(-2018+'Summary P&amp;L'!$D$6-1)*12+'Summary P&amp;L'!$D$2-1))</f>
        <v>0</v>
      </c>
      <c r="F2366" s="91" t="str">
        <f>IFERROR(IF(VLOOKUP(IS_Data!B2366,'Summary P&amp;L'!$Q$9:$S$15,3,FALSE)="Yes",IS_Data!B2366,"No"),"No")</f>
        <v>No</v>
      </c>
    </row>
    <row r="2367" spans="1:6" x14ac:dyDescent="0.5">
      <c r="A2367">
        <f>+IS_Data!C2367</f>
        <v>0</v>
      </c>
      <c r="B2367" s="91" t="str">
        <f>IF(F2367="No","",IF('Summary P&amp;L'!$F$4="Libs Rollup","Libs Rollup",F2367))</f>
        <v/>
      </c>
      <c r="C2367">
        <f>+IS_Data!A2367</f>
        <v>0</v>
      </c>
      <c r="D2367">
        <f ca="1">SUM(OFFSET(IS_Data!D2367,0,(-2018+'Summary P&amp;L'!$D$6)*12+'Summary P&amp;L'!$D$1-1):OFFSET(IS_Data!D2367,0,(-2018+'Summary P&amp;L'!$D$6)*12+'Summary P&amp;L'!$D$2-1))</f>
        <v>0</v>
      </c>
      <c r="E2367">
        <f ca="1">SUM(OFFSET(IS_Data!D2367,0,(-2018+'Summary P&amp;L'!$D$6-1)*12+'Summary P&amp;L'!$D$1-1):OFFSET(IS_Data!D2367,0,(-2018+'Summary P&amp;L'!$D$6-1)*12+'Summary P&amp;L'!$D$2-1))</f>
        <v>0</v>
      </c>
      <c r="F2367" s="91" t="str">
        <f>IFERROR(IF(VLOOKUP(IS_Data!B2367,'Summary P&amp;L'!$Q$9:$S$15,3,FALSE)="Yes",IS_Data!B2367,"No"),"No")</f>
        <v>No</v>
      </c>
    </row>
    <row r="2368" spans="1:6" x14ac:dyDescent="0.5">
      <c r="A2368">
        <f>+IS_Data!C2368</f>
        <v>0</v>
      </c>
      <c r="B2368" s="91" t="str">
        <f>IF(F2368="No","",IF('Summary P&amp;L'!$F$4="Libs Rollup","Libs Rollup",F2368))</f>
        <v/>
      </c>
      <c r="C2368">
        <f>+IS_Data!A2368</f>
        <v>0</v>
      </c>
      <c r="D2368">
        <f ca="1">SUM(OFFSET(IS_Data!D2368,0,(-2018+'Summary P&amp;L'!$D$6)*12+'Summary P&amp;L'!$D$1-1):OFFSET(IS_Data!D2368,0,(-2018+'Summary P&amp;L'!$D$6)*12+'Summary P&amp;L'!$D$2-1))</f>
        <v>0</v>
      </c>
      <c r="E2368">
        <f ca="1">SUM(OFFSET(IS_Data!D2368,0,(-2018+'Summary P&amp;L'!$D$6-1)*12+'Summary P&amp;L'!$D$1-1):OFFSET(IS_Data!D2368,0,(-2018+'Summary P&amp;L'!$D$6-1)*12+'Summary P&amp;L'!$D$2-1))</f>
        <v>0</v>
      </c>
      <c r="F2368" s="91" t="str">
        <f>IFERROR(IF(VLOOKUP(IS_Data!B2368,'Summary P&amp;L'!$Q$9:$S$15,3,FALSE)="Yes",IS_Data!B2368,"No"),"No")</f>
        <v>No</v>
      </c>
    </row>
    <row r="2369" spans="1:6" x14ac:dyDescent="0.5">
      <c r="A2369">
        <f>+IS_Data!C2369</f>
        <v>0</v>
      </c>
      <c r="B2369" s="91" t="str">
        <f>IF(F2369="No","",IF('Summary P&amp;L'!$F$4="Libs Rollup","Libs Rollup",F2369))</f>
        <v/>
      </c>
      <c r="C2369">
        <f>+IS_Data!A2369</f>
        <v>0</v>
      </c>
      <c r="D2369">
        <f ca="1">SUM(OFFSET(IS_Data!D2369,0,(-2018+'Summary P&amp;L'!$D$6)*12+'Summary P&amp;L'!$D$1-1):OFFSET(IS_Data!D2369,0,(-2018+'Summary P&amp;L'!$D$6)*12+'Summary P&amp;L'!$D$2-1))</f>
        <v>0</v>
      </c>
      <c r="E2369">
        <f ca="1">SUM(OFFSET(IS_Data!D2369,0,(-2018+'Summary P&amp;L'!$D$6-1)*12+'Summary P&amp;L'!$D$1-1):OFFSET(IS_Data!D2369,0,(-2018+'Summary P&amp;L'!$D$6-1)*12+'Summary P&amp;L'!$D$2-1))</f>
        <v>0</v>
      </c>
      <c r="F2369" s="91" t="str">
        <f>IFERROR(IF(VLOOKUP(IS_Data!B2369,'Summary P&amp;L'!$Q$9:$S$15,3,FALSE)="Yes",IS_Data!B2369,"No"),"No")</f>
        <v>No</v>
      </c>
    </row>
    <row r="2370" spans="1:6" x14ac:dyDescent="0.5">
      <c r="A2370">
        <f>+IS_Data!C2370</f>
        <v>0</v>
      </c>
      <c r="B2370" s="91" t="str">
        <f>IF(F2370="No","",IF('Summary P&amp;L'!$F$4="Libs Rollup","Libs Rollup",F2370))</f>
        <v/>
      </c>
      <c r="C2370">
        <f>+IS_Data!A2370</f>
        <v>0</v>
      </c>
      <c r="D2370">
        <f ca="1">SUM(OFFSET(IS_Data!D2370,0,(-2018+'Summary P&amp;L'!$D$6)*12+'Summary P&amp;L'!$D$1-1):OFFSET(IS_Data!D2370,0,(-2018+'Summary P&amp;L'!$D$6)*12+'Summary P&amp;L'!$D$2-1))</f>
        <v>0</v>
      </c>
      <c r="E2370">
        <f ca="1">SUM(OFFSET(IS_Data!D2370,0,(-2018+'Summary P&amp;L'!$D$6-1)*12+'Summary P&amp;L'!$D$1-1):OFFSET(IS_Data!D2370,0,(-2018+'Summary P&amp;L'!$D$6-1)*12+'Summary P&amp;L'!$D$2-1))</f>
        <v>0</v>
      </c>
      <c r="F2370" s="91" t="str">
        <f>IFERROR(IF(VLOOKUP(IS_Data!B2370,'Summary P&amp;L'!$Q$9:$S$15,3,FALSE)="Yes",IS_Data!B2370,"No"),"No")</f>
        <v>No</v>
      </c>
    </row>
    <row r="2371" spans="1:6" x14ac:dyDescent="0.5">
      <c r="A2371">
        <f>+IS_Data!C2371</f>
        <v>0</v>
      </c>
      <c r="B2371" s="91" t="str">
        <f>IF(F2371="No","",IF('Summary P&amp;L'!$F$4="Libs Rollup","Libs Rollup",F2371))</f>
        <v/>
      </c>
      <c r="C2371">
        <f>+IS_Data!A2371</f>
        <v>0</v>
      </c>
      <c r="D2371">
        <f ca="1">SUM(OFFSET(IS_Data!D2371,0,(-2018+'Summary P&amp;L'!$D$6)*12+'Summary P&amp;L'!$D$1-1):OFFSET(IS_Data!D2371,0,(-2018+'Summary P&amp;L'!$D$6)*12+'Summary P&amp;L'!$D$2-1))</f>
        <v>0</v>
      </c>
      <c r="E2371">
        <f ca="1">SUM(OFFSET(IS_Data!D2371,0,(-2018+'Summary P&amp;L'!$D$6-1)*12+'Summary P&amp;L'!$D$1-1):OFFSET(IS_Data!D2371,0,(-2018+'Summary P&amp;L'!$D$6-1)*12+'Summary P&amp;L'!$D$2-1))</f>
        <v>0</v>
      </c>
      <c r="F2371" s="91" t="str">
        <f>IFERROR(IF(VLOOKUP(IS_Data!B2371,'Summary P&amp;L'!$Q$9:$S$15,3,FALSE)="Yes",IS_Data!B2371,"No"),"No")</f>
        <v>No</v>
      </c>
    </row>
    <row r="2372" spans="1:6" x14ac:dyDescent="0.5">
      <c r="A2372">
        <f>+IS_Data!C2372</f>
        <v>0</v>
      </c>
      <c r="B2372" s="91" t="str">
        <f>IF(F2372="No","",IF('Summary P&amp;L'!$F$4="Libs Rollup","Libs Rollup",F2372))</f>
        <v/>
      </c>
      <c r="C2372">
        <f>+IS_Data!A2372</f>
        <v>0</v>
      </c>
      <c r="D2372">
        <f ca="1">SUM(OFFSET(IS_Data!D2372,0,(-2018+'Summary P&amp;L'!$D$6)*12+'Summary P&amp;L'!$D$1-1):OFFSET(IS_Data!D2372,0,(-2018+'Summary P&amp;L'!$D$6)*12+'Summary P&amp;L'!$D$2-1))</f>
        <v>0</v>
      </c>
      <c r="E2372">
        <f ca="1">SUM(OFFSET(IS_Data!D2372,0,(-2018+'Summary P&amp;L'!$D$6-1)*12+'Summary P&amp;L'!$D$1-1):OFFSET(IS_Data!D2372,0,(-2018+'Summary P&amp;L'!$D$6-1)*12+'Summary P&amp;L'!$D$2-1))</f>
        <v>0</v>
      </c>
      <c r="F2372" s="91" t="str">
        <f>IFERROR(IF(VLOOKUP(IS_Data!B2372,'Summary P&amp;L'!$Q$9:$S$15,3,FALSE)="Yes",IS_Data!B2372,"No"),"No")</f>
        <v>No</v>
      </c>
    </row>
    <row r="2373" spans="1:6" x14ac:dyDescent="0.5">
      <c r="A2373">
        <f>+IS_Data!C2373</f>
        <v>0</v>
      </c>
      <c r="B2373" s="91" t="str">
        <f>IF(F2373="No","",IF('Summary P&amp;L'!$F$4="Libs Rollup","Libs Rollup",F2373))</f>
        <v/>
      </c>
      <c r="C2373">
        <f>+IS_Data!A2373</f>
        <v>0</v>
      </c>
      <c r="D2373">
        <f ca="1">SUM(OFFSET(IS_Data!D2373,0,(-2018+'Summary P&amp;L'!$D$6)*12+'Summary P&amp;L'!$D$1-1):OFFSET(IS_Data!D2373,0,(-2018+'Summary P&amp;L'!$D$6)*12+'Summary P&amp;L'!$D$2-1))</f>
        <v>0</v>
      </c>
      <c r="E2373">
        <f ca="1">SUM(OFFSET(IS_Data!D2373,0,(-2018+'Summary P&amp;L'!$D$6-1)*12+'Summary P&amp;L'!$D$1-1):OFFSET(IS_Data!D2373,0,(-2018+'Summary P&amp;L'!$D$6-1)*12+'Summary P&amp;L'!$D$2-1))</f>
        <v>0</v>
      </c>
      <c r="F2373" s="91" t="str">
        <f>IFERROR(IF(VLOOKUP(IS_Data!B2373,'Summary P&amp;L'!$Q$9:$S$15,3,FALSE)="Yes",IS_Data!B2373,"No"),"No")</f>
        <v>No</v>
      </c>
    </row>
    <row r="2374" spans="1:6" x14ac:dyDescent="0.5">
      <c r="A2374">
        <f>+IS_Data!C2374</f>
        <v>0</v>
      </c>
      <c r="B2374" s="91" t="str">
        <f>IF(F2374="No","",IF('Summary P&amp;L'!$F$4="Libs Rollup","Libs Rollup",F2374))</f>
        <v/>
      </c>
      <c r="C2374">
        <f>+IS_Data!A2374</f>
        <v>0</v>
      </c>
      <c r="D2374">
        <f ca="1">SUM(OFFSET(IS_Data!D2374,0,(-2018+'Summary P&amp;L'!$D$6)*12+'Summary P&amp;L'!$D$1-1):OFFSET(IS_Data!D2374,0,(-2018+'Summary P&amp;L'!$D$6)*12+'Summary P&amp;L'!$D$2-1))</f>
        <v>0</v>
      </c>
      <c r="E2374">
        <f ca="1">SUM(OFFSET(IS_Data!D2374,0,(-2018+'Summary P&amp;L'!$D$6-1)*12+'Summary P&amp;L'!$D$1-1):OFFSET(IS_Data!D2374,0,(-2018+'Summary P&amp;L'!$D$6-1)*12+'Summary P&amp;L'!$D$2-1))</f>
        <v>0</v>
      </c>
      <c r="F2374" s="91" t="str">
        <f>IFERROR(IF(VLOOKUP(IS_Data!B2374,'Summary P&amp;L'!$Q$9:$S$15,3,FALSE)="Yes",IS_Data!B2374,"No"),"No")</f>
        <v>No</v>
      </c>
    </row>
    <row r="2375" spans="1:6" x14ac:dyDescent="0.5">
      <c r="A2375">
        <f>+IS_Data!C2375</f>
        <v>0</v>
      </c>
      <c r="B2375" s="91" t="str">
        <f>IF(F2375="No","",IF('Summary P&amp;L'!$F$4="Libs Rollup","Libs Rollup",F2375))</f>
        <v/>
      </c>
      <c r="C2375">
        <f>+IS_Data!A2375</f>
        <v>0</v>
      </c>
      <c r="D2375">
        <f ca="1">SUM(OFFSET(IS_Data!D2375,0,(-2018+'Summary P&amp;L'!$D$6)*12+'Summary P&amp;L'!$D$1-1):OFFSET(IS_Data!D2375,0,(-2018+'Summary P&amp;L'!$D$6)*12+'Summary P&amp;L'!$D$2-1))</f>
        <v>0</v>
      </c>
      <c r="E2375">
        <f ca="1">SUM(OFFSET(IS_Data!D2375,0,(-2018+'Summary P&amp;L'!$D$6-1)*12+'Summary P&amp;L'!$D$1-1):OFFSET(IS_Data!D2375,0,(-2018+'Summary P&amp;L'!$D$6-1)*12+'Summary P&amp;L'!$D$2-1))</f>
        <v>0</v>
      </c>
      <c r="F2375" s="91" t="str">
        <f>IFERROR(IF(VLOOKUP(IS_Data!B2375,'Summary P&amp;L'!$Q$9:$S$15,3,FALSE)="Yes",IS_Data!B2375,"No"),"No")</f>
        <v>No</v>
      </c>
    </row>
    <row r="2376" spans="1:6" x14ac:dyDescent="0.5">
      <c r="A2376">
        <f>+IS_Data!C2376</f>
        <v>0</v>
      </c>
      <c r="B2376" s="91" t="str">
        <f>IF(F2376="No","",IF('Summary P&amp;L'!$F$4="Libs Rollup","Libs Rollup",F2376))</f>
        <v/>
      </c>
      <c r="C2376">
        <f>+IS_Data!A2376</f>
        <v>0</v>
      </c>
      <c r="D2376">
        <f ca="1">SUM(OFFSET(IS_Data!D2376,0,(-2018+'Summary P&amp;L'!$D$6)*12+'Summary P&amp;L'!$D$1-1):OFFSET(IS_Data!D2376,0,(-2018+'Summary P&amp;L'!$D$6)*12+'Summary P&amp;L'!$D$2-1))</f>
        <v>0</v>
      </c>
      <c r="E2376">
        <f ca="1">SUM(OFFSET(IS_Data!D2376,0,(-2018+'Summary P&amp;L'!$D$6-1)*12+'Summary P&amp;L'!$D$1-1):OFFSET(IS_Data!D2376,0,(-2018+'Summary P&amp;L'!$D$6-1)*12+'Summary P&amp;L'!$D$2-1))</f>
        <v>0</v>
      </c>
      <c r="F2376" s="91" t="str">
        <f>IFERROR(IF(VLOOKUP(IS_Data!B2376,'Summary P&amp;L'!$Q$9:$S$15,3,FALSE)="Yes",IS_Data!B2376,"No"),"No")</f>
        <v>No</v>
      </c>
    </row>
    <row r="2377" spans="1:6" x14ac:dyDescent="0.5">
      <c r="A2377">
        <f>+IS_Data!C2377</f>
        <v>0</v>
      </c>
      <c r="B2377" s="91" t="str">
        <f>IF(F2377="No","",IF('Summary P&amp;L'!$F$4="Libs Rollup","Libs Rollup",F2377))</f>
        <v/>
      </c>
      <c r="C2377">
        <f>+IS_Data!A2377</f>
        <v>0</v>
      </c>
      <c r="D2377">
        <f ca="1">SUM(OFFSET(IS_Data!D2377,0,(-2018+'Summary P&amp;L'!$D$6)*12+'Summary P&amp;L'!$D$1-1):OFFSET(IS_Data!D2377,0,(-2018+'Summary P&amp;L'!$D$6)*12+'Summary P&amp;L'!$D$2-1))</f>
        <v>0</v>
      </c>
      <c r="E2377">
        <f ca="1">SUM(OFFSET(IS_Data!D2377,0,(-2018+'Summary P&amp;L'!$D$6-1)*12+'Summary P&amp;L'!$D$1-1):OFFSET(IS_Data!D2377,0,(-2018+'Summary P&amp;L'!$D$6-1)*12+'Summary P&amp;L'!$D$2-1))</f>
        <v>0</v>
      </c>
      <c r="F2377" s="91" t="str">
        <f>IFERROR(IF(VLOOKUP(IS_Data!B2377,'Summary P&amp;L'!$Q$9:$S$15,3,FALSE)="Yes",IS_Data!B2377,"No"),"No")</f>
        <v>No</v>
      </c>
    </row>
    <row r="2378" spans="1:6" x14ac:dyDescent="0.5">
      <c r="A2378">
        <f>+IS_Data!C2378</f>
        <v>0</v>
      </c>
      <c r="B2378" s="91" t="str">
        <f>IF(F2378="No","",IF('Summary P&amp;L'!$F$4="Libs Rollup","Libs Rollup",F2378))</f>
        <v/>
      </c>
      <c r="C2378">
        <f>+IS_Data!A2378</f>
        <v>0</v>
      </c>
      <c r="D2378">
        <f ca="1">SUM(OFFSET(IS_Data!D2378,0,(-2018+'Summary P&amp;L'!$D$6)*12+'Summary P&amp;L'!$D$1-1):OFFSET(IS_Data!D2378,0,(-2018+'Summary P&amp;L'!$D$6)*12+'Summary P&amp;L'!$D$2-1))</f>
        <v>0</v>
      </c>
      <c r="E2378">
        <f ca="1">SUM(OFFSET(IS_Data!D2378,0,(-2018+'Summary P&amp;L'!$D$6-1)*12+'Summary P&amp;L'!$D$1-1):OFFSET(IS_Data!D2378,0,(-2018+'Summary P&amp;L'!$D$6-1)*12+'Summary P&amp;L'!$D$2-1))</f>
        <v>0</v>
      </c>
      <c r="F2378" s="91" t="str">
        <f>IFERROR(IF(VLOOKUP(IS_Data!B2378,'Summary P&amp;L'!$Q$9:$S$15,3,FALSE)="Yes",IS_Data!B2378,"No"),"No")</f>
        <v>No</v>
      </c>
    </row>
    <row r="2379" spans="1:6" x14ac:dyDescent="0.5">
      <c r="A2379">
        <f>+IS_Data!C2379</f>
        <v>0</v>
      </c>
      <c r="B2379" s="91" t="str">
        <f>IF(F2379="No","",IF('Summary P&amp;L'!$F$4="Libs Rollup","Libs Rollup",F2379))</f>
        <v/>
      </c>
      <c r="C2379">
        <f>+IS_Data!A2379</f>
        <v>0</v>
      </c>
      <c r="D2379">
        <f ca="1">SUM(OFFSET(IS_Data!D2379,0,(-2018+'Summary P&amp;L'!$D$6)*12+'Summary P&amp;L'!$D$1-1):OFFSET(IS_Data!D2379,0,(-2018+'Summary P&amp;L'!$D$6)*12+'Summary P&amp;L'!$D$2-1))</f>
        <v>0</v>
      </c>
      <c r="E2379">
        <f ca="1">SUM(OFFSET(IS_Data!D2379,0,(-2018+'Summary P&amp;L'!$D$6-1)*12+'Summary P&amp;L'!$D$1-1):OFFSET(IS_Data!D2379,0,(-2018+'Summary P&amp;L'!$D$6-1)*12+'Summary P&amp;L'!$D$2-1))</f>
        <v>0</v>
      </c>
      <c r="F2379" s="91" t="str">
        <f>IFERROR(IF(VLOOKUP(IS_Data!B2379,'Summary P&amp;L'!$Q$9:$S$15,3,FALSE)="Yes",IS_Data!B2379,"No"),"No")</f>
        <v>No</v>
      </c>
    </row>
    <row r="2380" spans="1:6" x14ac:dyDescent="0.5">
      <c r="A2380">
        <f>+IS_Data!C2380</f>
        <v>0</v>
      </c>
      <c r="B2380" s="91" t="str">
        <f>IF(F2380="No","",IF('Summary P&amp;L'!$F$4="Libs Rollup","Libs Rollup",F2380))</f>
        <v/>
      </c>
      <c r="C2380">
        <f>+IS_Data!A2380</f>
        <v>0</v>
      </c>
      <c r="D2380">
        <f ca="1">SUM(OFFSET(IS_Data!D2380,0,(-2018+'Summary P&amp;L'!$D$6)*12+'Summary P&amp;L'!$D$1-1):OFFSET(IS_Data!D2380,0,(-2018+'Summary P&amp;L'!$D$6)*12+'Summary P&amp;L'!$D$2-1))</f>
        <v>0</v>
      </c>
      <c r="E2380">
        <f ca="1">SUM(OFFSET(IS_Data!D2380,0,(-2018+'Summary P&amp;L'!$D$6-1)*12+'Summary P&amp;L'!$D$1-1):OFFSET(IS_Data!D2380,0,(-2018+'Summary P&amp;L'!$D$6-1)*12+'Summary P&amp;L'!$D$2-1))</f>
        <v>0</v>
      </c>
      <c r="F2380" s="91" t="str">
        <f>IFERROR(IF(VLOOKUP(IS_Data!B2380,'Summary P&amp;L'!$Q$9:$S$15,3,FALSE)="Yes",IS_Data!B2380,"No"),"No")</f>
        <v>No</v>
      </c>
    </row>
    <row r="2381" spans="1:6" x14ac:dyDescent="0.5">
      <c r="A2381">
        <f>+IS_Data!C2381</f>
        <v>0</v>
      </c>
      <c r="B2381" s="91" t="str">
        <f>IF(F2381="No","",IF('Summary P&amp;L'!$F$4="Libs Rollup","Libs Rollup",F2381))</f>
        <v/>
      </c>
      <c r="C2381">
        <f>+IS_Data!A2381</f>
        <v>0</v>
      </c>
      <c r="D2381">
        <f ca="1">SUM(OFFSET(IS_Data!D2381,0,(-2018+'Summary P&amp;L'!$D$6)*12+'Summary P&amp;L'!$D$1-1):OFFSET(IS_Data!D2381,0,(-2018+'Summary P&amp;L'!$D$6)*12+'Summary P&amp;L'!$D$2-1))</f>
        <v>0</v>
      </c>
      <c r="E2381">
        <f ca="1">SUM(OFFSET(IS_Data!D2381,0,(-2018+'Summary P&amp;L'!$D$6-1)*12+'Summary P&amp;L'!$D$1-1):OFFSET(IS_Data!D2381,0,(-2018+'Summary P&amp;L'!$D$6-1)*12+'Summary P&amp;L'!$D$2-1))</f>
        <v>0</v>
      </c>
      <c r="F2381" s="91" t="str">
        <f>IFERROR(IF(VLOOKUP(IS_Data!B2381,'Summary P&amp;L'!$Q$9:$S$15,3,FALSE)="Yes",IS_Data!B2381,"No"),"No")</f>
        <v>No</v>
      </c>
    </row>
    <row r="2382" spans="1:6" x14ac:dyDescent="0.5">
      <c r="A2382">
        <f>+IS_Data!C2382</f>
        <v>0</v>
      </c>
      <c r="B2382" s="91" t="str">
        <f>IF(F2382="No","",IF('Summary P&amp;L'!$F$4="Libs Rollup","Libs Rollup",F2382))</f>
        <v/>
      </c>
      <c r="C2382">
        <f>+IS_Data!A2382</f>
        <v>0</v>
      </c>
      <c r="D2382">
        <f ca="1">SUM(OFFSET(IS_Data!D2382,0,(-2018+'Summary P&amp;L'!$D$6)*12+'Summary P&amp;L'!$D$1-1):OFFSET(IS_Data!D2382,0,(-2018+'Summary P&amp;L'!$D$6)*12+'Summary P&amp;L'!$D$2-1))</f>
        <v>0</v>
      </c>
      <c r="E2382">
        <f ca="1">SUM(OFFSET(IS_Data!D2382,0,(-2018+'Summary P&amp;L'!$D$6-1)*12+'Summary P&amp;L'!$D$1-1):OFFSET(IS_Data!D2382,0,(-2018+'Summary P&amp;L'!$D$6-1)*12+'Summary P&amp;L'!$D$2-1))</f>
        <v>0</v>
      </c>
      <c r="F2382" s="91" t="str">
        <f>IFERROR(IF(VLOOKUP(IS_Data!B2382,'Summary P&amp;L'!$Q$9:$S$15,3,FALSE)="Yes",IS_Data!B2382,"No"),"No")</f>
        <v>No</v>
      </c>
    </row>
    <row r="2383" spans="1:6" x14ac:dyDescent="0.5">
      <c r="A2383">
        <f>+IS_Data!C2383</f>
        <v>0</v>
      </c>
      <c r="B2383" s="91" t="str">
        <f>IF(F2383="No","",IF('Summary P&amp;L'!$F$4="Libs Rollup","Libs Rollup",F2383))</f>
        <v/>
      </c>
      <c r="C2383">
        <f>+IS_Data!A2383</f>
        <v>0</v>
      </c>
      <c r="D2383">
        <f ca="1">SUM(OFFSET(IS_Data!D2383,0,(-2018+'Summary P&amp;L'!$D$6)*12+'Summary P&amp;L'!$D$1-1):OFFSET(IS_Data!D2383,0,(-2018+'Summary P&amp;L'!$D$6)*12+'Summary P&amp;L'!$D$2-1))</f>
        <v>0</v>
      </c>
      <c r="E2383">
        <f ca="1">SUM(OFFSET(IS_Data!D2383,0,(-2018+'Summary P&amp;L'!$D$6-1)*12+'Summary P&amp;L'!$D$1-1):OFFSET(IS_Data!D2383,0,(-2018+'Summary P&amp;L'!$D$6-1)*12+'Summary P&amp;L'!$D$2-1))</f>
        <v>0</v>
      </c>
      <c r="F2383" s="91" t="str">
        <f>IFERROR(IF(VLOOKUP(IS_Data!B2383,'Summary P&amp;L'!$Q$9:$S$15,3,FALSE)="Yes",IS_Data!B2383,"No"),"No")</f>
        <v>No</v>
      </c>
    </row>
    <row r="2384" spans="1:6" x14ac:dyDescent="0.5">
      <c r="A2384">
        <f>+IS_Data!C2384</f>
        <v>0</v>
      </c>
      <c r="B2384" s="91" t="str">
        <f>IF(F2384="No","",IF('Summary P&amp;L'!$F$4="Libs Rollup","Libs Rollup",F2384))</f>
        <v/>
      </c>
      <c r="C2384">
        <f>+IS_Data!A2384</f>
        <v>0</v>
      </c>
      <c r="D2384">
        <f ca="1">SUM(OFFSET(IS_Data!D2384,0,(-2018+'Summary P&amp;L'!$D$6)*12+'Summary P&amp;L'!$D$1-1):OFFSET(IS_Data!D2384,0,(-2018+'Summary P&amp;L'!$D$6)*12+'Summary P&amp;L'!$D$2-1))</f>
        <v>0</v>
      </c>
      <c r="E2384">
        <f ca="1">SUM(OFFSET(IS_Data!D2384,0,(-2018+'Summary P&amp;L'!$D$6-1)*12+'Summary P&amp;L'!$D$1-1):OFFSET(IS_Data!D2384,0,(-2018+'Summary P&amp;L'!$D$6-1)*12+'Summary P&amp;L'!$D$2-1))</f>
        <v>0</v>
      </c>
      <c r="F2384" s="91" t="str">
        <f>IFERROR(IF(VLOOKUP(IS_Data!B2384,'Summary P&amp;L'!$Q$9:$S$15,3,FALSE)="Yes",IS_Data!B2384,"No"),"No")</f>
        <v>No</v>
      </c>
    </row>
    <row r="2385" spans="1:6" x14ac:dyDescent="0.5">
      <c r="A2385">
        <f>+IS_Data!C2385</f>
        <v>0</v>
      </c>
      <c r="B2385" s="91" t="str">
        <f>IF(F2385="No","",IF('Summary P&amp;L'!$F$4="Libs Rollup","Libs Rollup",F2385))</f>
        <v/>
      </c>
      <c r="C2385">
        <f>+IS_Data!A2385</f>
        <v>0</v>
      </c>
      <c r="D2385">
        <f ca="1">SUM(OFFSET(IS_Data!D2385,0,(-2018+'Summary P&amp;L'!$D$6)*12+'Summary P&amp;L'!$D$1-1):OFFSET(IS_Data!D2385,0,(-2018+'Summary P&amp;L'!$D$6)*12+'Summary P&amp;L'!$D$2-1))</f>
        <v>0</v>
      </c>
      <c r="E2385">
        <f ca="1">SUM(OFFSET(IS_Data!D2385,0,(-2018+'Summary P&amp;L'!$D$6-1)*12+'Summary P&amp;L'!$D$1-1):OFFSET(IS_Data!D2385,0,(-2018+'Summary P&amp;L'!$D$6-1)*12+'Summary P&amp;L'!$D$2-1))</f>
        <v>0</v>
      </c>
      <c r="F2385" s="91" t="str">
        <f>IFERROR(IF(VLOOKUP(IS_Data!B2385,'Summary P&amp;L'!$Q$9:$S$15,3,FALSE)="Yes",IS_Data!B2385,"No"),"No")</f>
        <v>No</v>
      </c>
    </row>
    <row r="2386" spans="1:6" x14ac:dyDescent="0.5">
      <c r="A2386">
        <f>+IS_Data!C2386</f>
        <v>0</v>
      </c>
      <c r="B2386" s="91" t="str">
        <f>IF(F2386="No","",IF('Summary P&amp;L'!$F$4="Libs Rollup","Libs Rollup",F2386))</f>
        <v/>
      </c>
      <c r="C2386">
        <f>+IS_Data!A2386</f>
        <v>0</v>
      </c>
      <c r="D2386">
        <f ca="1">SUM(OFFSET(IS_Data!D2386,0,(-2018+'Summary P&amp;L'!$D$6)*12+'Summary P&amp;L'!$D$1-1):OFFSET(IS_Data!D2386,0,(-2018+'Summary P&amp;L'!$D$6)*12+'Summary P&amp;L'!$D$2-1))</f>
        <v>0</v>
      </c>
      <c r="E2386">
        <f ca="1">SUM(OFFSET(IS_Data!D2386,0,(-2018+'Summary P&amp;L'!$D$6-1)*12+'Summary P&amp;L'!$D$1-1):OFFSET(IS_Data!D2386,0,(-2018+'Summary P&amp;L'!$D$6-1)*12+'Summary P&amp;L'!$D$2-1))</f>
        <v>0</v>
      </c>
      <c r="F2386" s="91" t="str">
        <f>IFERROR(IF(VLOOKUP(IS_Data!B2386,'Summary P&amp;L'!$Q$9:$S$15,3,FALSE)="Yes",IS_Data!B2386,"No"),"No")</f>
        <v>No</v>
      </c>
    </row>
    <row r="2387" spans="1:6" x14ac:dyDescent="0.5">
      <c r="A2387">
        <f>+IS_Data!C2387</f>
        <v>0</v>
      </c>
      <c r="B2387" s="91" t="str">
        <f>IF(F2387="No","",IF('Summary P&amp;L'!$F$4="Libs Rollup","Libs Rollup",F2387))</f>
        <v/>
      </c>
      <c r="C2387">
        <f>+IS_Data!A2387</f>
        <v>0</v>
      </c>
      <c r="D2387">
        <f ca="1">SUM(OFFSET(IS_Data!D2387,0,(-2018+'Summary P&amp;L'!$D$6)*12+'Summary P&amp;L'!$D$1-1):OFFSET(IS_Data!D2387,0,(-2018+'Summary P&amp;L'!$D$6)*12+'Summary P&amp;L'!$D$2-1))</f>
        <v>0</v>
      </c>
      <c r="E2387">
        <f ca="1">SUM(OFFSET(IS_Data!D2387,0,(-2018+'Summary P&amp;L'!$D$6-1)*12+'Summary P&amp;L'!$D$1-1):OFFSET(IS_Data!D2387,0,(-2018+'Summary P&amp;L'!$D$6-1)*12+'Summary P&amp;L'!$D$2-1))</f>
        <v>0</v>
      </c>
      <c r="F2387" s="91" t="str">
        <f>IFERROR(IF(VLOOKUP(IS_Data!B2387,'Summary P&amp;L'!$Q$9:$S$15,3,FALSE)="Yes",IS_Data!B2387,"No"),"No")</f>
        <v>No</v>
      </c>
    </row>
    <row r="2388" spans="1:6" x14ac:dyDescent="0.5">
      <c r="A2388">
        <f>+IS_Data!C2388</f>
        <v>0</v>
      </c>
      <c r="B2388" s="91" t="str">
        <f>IF(F2388="No","",IF('Summary P&amp;L'!$F$4="Libs Rollup","Libs Rollup",F2388))</f>
        <v/>
      </c>
      <c r="C2388">
        <f>+IS_Data!A2388</f>
        <v>0</v>
      </c>
      <c r="D2388">
        <f ca="1">SUM(OFFSET(IS_Data!D2388,0,(-2018+'Summary P&amp;L'!$D$6)*12+'Summary P&amp;L'!$D$1-1):OFFSET(IS_Data!D2388,0,(-2018+'Summary P&amp;L'!$D$6)*12+'Summary P&amp;L'!$D$2-1))</f>
        <v>0</v>
      </c>
      <c r="E2388">
        <f ca="1">SUM(OFFSET(IS_Data!D2388,0,(-2018+'Summary P&amp;L'!$D$6-1)*12+'Summary P&amp;L'!$D$1-1):OFFSET(IS_Data!D2388,0,(-2018+'Summary P&amp;L'!$D$6-1)*12+'Summary P&amp;L'!$D$2-1))</f>
        <v>0</v>
      </c>
      <c r="F2388" s="91" t="str">
        <f>IFERROR(IF(VLOOKUP(IS_Data!B2388,'Summary P&amp;L'!$Q$9:$S$15,3,FALSE)="Yes",IS_Data!B2388,"No"),"No")</f>
        <v>No</v>
      </c>
    </row>
    <row r="2389" spans="1:6" x14ac:dyDescent="0.5">
      <c r="A2389">
        <f>+IS_Data!C2389</f>
        <v>0</v>
      </c>
      <c r="B2389" s="91" t="str">
        <f>IF(F2389="No","",IF('Summary P&amp;L'!$F$4="Libs Rollup","Libs Rollup",F2389))</f>
        <v/>
      </c>
      <c r="C2389">
        <f>+IS_Data!A2389</f>
        <v>0</v>
      </c>
      <c r="D2389">
        <f ca="1">SUM(OFFSET(IS_Data!D2389,0,(-2018+'Summary P&amp;L'!$D$6)*12+'Summary P&amp;L'!$D$1-1):OFFSET(IS_Data!D2389,0,(-2018+'Summary P&amp;L'!$D$6)*12+'Summary P&amp;L'!$D$2-1))</f>
        <v>0</v>
      </c>
      <c r="E2389">
        <f ca="1">SUM(OFFSET(IS_Data!D2389,0,(-2018+'Summary P&amp;L'!$D$6-1)*12+'Summary P&amp;L'!$D$1-1):OFFSET(IS_Data!D2389,0,(-2018+'Summary P&amp;L'!$D$6-1)*12+'Summary P&amp;L'!$D$2-1))</f>
        <v>0</v>
      </c>
      <c r="F2389" s="91" t="str">
        <f>IFERROR(IF(VLOOKUP(IS_Data!B2389,'Summary P&amp;L'!$Q$9:$S$15,3,FALSE)="Yes",IS_Data!B2389,"No"),"No")</f>
        <v>No</v>
      </c>
    </row>
    <row r="2390" spans="1:6" x14ac:dyDescent="0.5">
      <c r="A2390">
        <f>+IS_Data!C2390</f>
        <v>0</v>
      </c>
      <c r="B2390" s="91" t="str">
        <f>IF(F2390="No","",IF('Summary P&amp;L'!$F$4="Libs Rollup","Libs Rollup",F2390))</f>
        <v/>
      </c>
      <c r="C2390">
        <f>+IS_Data!A2390</f>
        <v>0</v>
      </c>
      <c r="D2390">
        <f ca="1">SUM(OFFSET(IS_Data!D2390,0,(-2018+'Summary P&amp;L'!$D$6)*12+'Summary P&amp;L'!$D$1-1):OFFSET(IS_Data!D2390,0,(-2018+'Summary P&amp;L'!$D$6)*12+'Summary P&amp;L'!$D$2-1))</f>
        <v>0</v>
      </c>
      <c r="E2390">
        <f ca="1">SUM(OFFSET(IS_Data!D2390,0,(-2018+'Summary P&amp;L'!$D$6-1)*12+'Summary P&amp;L'!$D$1-1):OFFSET(IS_Data!D2390,0,(-2018+'Summary P&amp;L'!$D$6-1)*12+'Summary P&amp;L'!$D$2-1))</f>
        <v>0</v>
      </c>
      <c r="F2390" s="91" t="str">
        <f>IFERROR(IF(VLOOKUP(IS_Data!B2390,'Summary P&amp;L'!$Q$9:$S$15,3,FALSE)="Yes",IS_Data!B2390,"No"),"No")</f>
        <v>No</v>
      </c>
    </row>
    <row r="2391" spans="1:6" x14ac:dyDescent="0.5">
      <c r="A2391">
        <f>+IS_Data!C2391</f>
        <v>0</v>
      </c>
      <c r="B2391" s="91" t="str">
        <f>IF(F2391="No","",IF('Summary P&amp;L'!$F$4="Libs Rollup","Libs Rollup",F2391))</f>
        <v/>
      </c>
      <c r="C2391">
        <f>+IS_Data!A2391</f>
        <v>0</v>
      </c>
      <c r="D2391">
        <f ca="1">SUM(OFFSET(IS_Data!D2391,0,(-2018+'Summary P&amp;L'!$D$6)*12+'Summary P&amp;L'!$D$1-1):OFFSET(IS_Data!D2391,0,(-2018+'Summary P&amp;L'!$D$6)*12+'Summary P&amp;L'!$D$2-1))</f>
        <v>0</v>
      </c>
      <c r="E2391">
        <f ca="1">SUM(OFFSET(IS_Data!D2391,0,(-2018+'Summary P&amp;L'!$D$6-1)*12+'Summary P&amp;L'!$D$1-1):OFFSET(IS_Data!D2391,0,(-2018+'Summary P&amp;L'!$D$6-1)*12+'Summary P&amp;L'!$D$2-1))</f>
        <v>0</v>
      </c>
      <c r="F2391" s="91" t="str">
        <f>IFERROR(IF(VLOOKUP(IS_Data!B2391,'Summary P&amp;L'!$Q$9:$S$15,3,FALSE)="Yes",IS_Data!B2391,"No"),"No")</f>
        <v>No</v>
      </c>
    </row>
    <row r="2392" spans="1:6" x14ac:dyDescent="0.5">
      <c r="A2392">
        <f>+IS_Data!C2392</f>
        <v>0</v>
      </c>
      <c r="B2392" s="91" t="str">
        <f>IF(F2392="No","",IF('Summary P&amp;L'!$F$4="Libs Rollup","Libs Rollup",F2392))</f>
        <v/>
      </c>
      <c r="C2392">
        <f>+IS_Data!A2392</f>
        <v>0</v>
      </c>
      <c r="D2392">
        <f ca="1">SUM(OFFSET(IS_Data!D2392,0,(-2018+'Summary P&amp;L'!$D$6)*12+'Summary P&amp;L'!$D$1-1):OFFSET(IS_Data!D2392,0,(-2018+'Summary P&amp;L'!$D$6)*12+'Summary P&amp;L'!$D$2-1))</f>
        <v>0</v>
      </c>
      <c r="E2392">
        <f ca="1">SUM(OFFSET(IS_Data!D2392,0,(-2018+'Summary P&amp;L'!$D$6-1)*12+'Summary P&amp;L'!$D$1-1):OFFSET(IS_Data!D2392,0,(-2018+'Summary P&amp;L'!$D$6-1)*12+'Summary P&amp;L'!$D$2-1))</f>
        <v>0</v>
      </c>
      <c r="F2392" s="91" t="str">
        <f>IFERROR(IF(VLOOKUP(IS_Data!B2392,'Summary P&amp;L'!$Q$9:$S$15,3,FALSE)="Yes",IS_Data!B2392,"No"),"No")</f>
        <v>No</v>
      </c>
    </row>
    <row r="2393" spans="1:6" x14ac:dyDescent="0.5">
      <c r="A2393">
        <f>+IS_Data!C2393</f>
        <v>0</v>
      </c>
      <c r="B2393" s="91" t="str">
        <f>IF(F2393="No","",IF('Summary P&amp;L'!$F$4="Libs Rollup","Libs Rollup",F2393))</f>
        <v/>
      </c>
      <c r="C2393">
        <f>+IS_Data!A2393</f>
        <v>0</v>
      </c>
      <c r="D2393">
        <f ca="1">SUM(OFFSET(IS_Data!D2393,0,(-2018+'Summary P&amp;L'!$D$6)*12+'Summary P&amp;L'!$D$1-1):OFFSET(IS_Data!D2393,0,(-2018+'Summary P&amp;L'!$D$6)*12+'Summary P&amp;L'!$D$2-1))</f>
        <v>0</v>
      </c>
      <c r="E2393">
        <f ca="1">SUM(OFFSET(IS_Data!D2393,0,(-2018+'Summary P&amp;L'!$D$6-1)*12+'Summary P&amp;L'!$D$1-1):OFFSET(IS_Data!D2393,0,(-2018+'Summary P&amp;L'!$D$6-1)*12+'Summary P&amp;L'!$D$2-1))</f>
        <v>0</v>
      </c>
      <c r="F2393" s="91" t="str">
        <f>IFERROR(IF(VLOOKUP(IS_Data!B2393,'Summary P&amp;L'!$Q$9:$S$15,3,FALSE)="Yes",IS_Data!B2393,"No"),"No")</f>
        <v>No</v>
      </c>
    </row>
    <row r="2394" spans="1:6" x14ac:dyDescent="0.5">
      <c r="A2394">
        <f>+IS_Data!C2394</f>
        <v>0</v>
      </c>
      <c r="B2394" s="91" t="str">
        <f>IF(F2394="No","",IF('Summary P&amp;L'!$F$4="Libs Rollup","Libs Rollup",F2394))</f>
        <v/>
      </c>
      <c r="C2394">
        <f>+IS_Data!A2394</f>
        <v>0</v>
      </c>
      <c r="D2394">
        <f ca="1">SUM(OFFSET(IS_Data!D2394,0,(-2018+'Summary P&amp;L'!$D$6)*12+'Summary P&amp;L'!$D$1-1):OFFSET(IS_Data!D2394,0,(-2018+'Summary P&amp;L'!$D$6)*12+'Summary P&amp;L'!$D$2-1))</f>
        <v>0</v>
      </c>
      <c r="E2394">
        <f ca="1">SUM(OFFSET(IS_Data!D2394,0,(-2018+'Summary P&amp;L'!$D$6-1)*12+'Summary P&amp;L'!$D$1-1):OFFSET(IS_Data!D2394,0,(-2018+'Summary P&amp;L'!$D$6-1)*12+'Summary P&amp;L'!$D$2-1))</f>
        <v>0</v>
      </c>
      <c r="F2394" s="91" t="str">
        <f>IFERROR(IF(VLOOKUP(IS_Data!B2394,'Summary P&amp;L'!$Q$9:$S$15,3,FALSE)="Yes",IS_Data!B2394,"No"),"No")</f>
        <v>No</v>
      </c>
    </row>
    <row r="2395" spans="1:6" x14ac:dyDescent="0.5">
      <c r="A2395">
        <f>+IS_Data!C2395</f>
        <v>0</v>
      </c>
      <c r="B2395" s="91" t="str">
        <f>IF(F2395="No","",IF('Summary P&amp;L'!$F$4="Libs Rollup","Libs Rollup",F2395))</f>
        <v/>
      </c>
      <c r="C2395">
        <f>+IS_Data!A2395</f>
        <v>0</v>
      </c>
      <c r="D2395">
        <f ca="1">SUM(OFFSET(IS_Data!D2395,0,(-2018+'Summary P&amp;L'!$D$6)*12+'Summary P&amp;L'!$D$1-1):OFFSET(IS_Data!D2395,0,(-2018+'Summary P&amp;L'!$D$6)*12+'Summary P&amp;L'!$D$2-1))</f>
        <v>0</v>
      </c>
      <c r="E2395">
        <f ca="1">SUM(OFFSET(IS_Data!D2395,0,(-2018+'Summary P&amp;L'!$D$6-1)*12+'Summary P&amp;L'!$D$1-1):OFFSET(IS_Data!D2395,0,(-2018+'Summary P&amp;L'!$D$6-1)*12+'Summary P&amp;L'!$D$2-1))</f>
        <v>0</v>
      </c>
      <c r="F2395" s="91" t="str">
        <f>IFERROR(IF(VLOOKUP(IS_Data!B2395,'Summary P&amp;L'!$Q$9:$S$15,3,FALSE)="Yes",IS_Data!B2395,"No"),"No")</f>
        <v>No</v>
      </c>
    </row>
    <row r="2396" spans="1:6" x14ac:dyDescent="0.5">
      <c r="A2396">
        <f>+IS_Data!C2396</f>
        <v>0</v>
      </c>
      <c r="B2396" s="91" t="str">
        <f>IF(F2396="No","",IF('Summary P&amp;L'!$F$4="Libs Rollup","Libs Rollup",F2396))</f>
        <v/>
      </c>
      <c r="C2396">
        <f>+IS_Data!A2396</f>
        <v>0</v>
      </c>
      <c r="D2396">
        <f ca="1">SUM(OFFSET(IS_Data!D2396,0,(-2018+'Summary P&amp;L'!$D$6)*12+'Summary P&amp;L'!$D$1-1):OFFSET(IS_Data!D2396,0,(-2018+'Summary P&amp;L'!$D$6)*12+'Summary P&amp;L'!$D$2-1))</f>
        <v>0</v>
      </c>
      <c r="E2396">
        <f ca="1">SUM(OFFSET(IS_Data!D2396,0,(-2018+'Summary P&amp;L'!$D$6-1)*12+'Summary P&amp;L'!$D$1-1):OFFSET(IS_Data!D2396,0,(-2018+'Summary P&amp;L'!$D$6-1)*12+'Summary P&amp;L'!$D$2-1))</f>
        <v>0</v>
      </c>
      <c r="F2396" s="91" t="str">
        <f>IFERROR(IF(VLOOKUP(IS_Data!B2396,'Summary P&amp;L'!$Q$9:$S$15,3,FALSE)="Yes",IS_Data!B2396,"No"),"No")</f>
        <v>No</v>
      </c>
    </row>
    <row r="2397" spans="1:6" x14ac:dyDescent="0.5">
      <c r="A2397">
        <f>+IS_Data!C2397</f>
        <v>0</v>
      </c>
      <c r="B2397" s="91" t="str">
        <f>IF(F2397="No","",IF('Summary P&amp;L'!$F$4="Libs Rollup","Libs Rollup",F2397))</f>
        <v/>
      </c>
      <c r="C2397">
        <f>+IS_Data!A2397</f>
        <v>0</v>
      </c>
      <c r="D2397">
        <f ca="1">SUM(OFFSET(IS_Data!D2397,0,(-2018+'Summary P&amp;L'!$D$6)*12+'Summary P&amp;L'!$D$1-1):OFFSET(IS_Data!D2397,0,(-2018+'Summary P&amp;L'!$D$6)*12+'Summary P&amp;L'!$D$2-1))</f>
        <v>0</v>
      </c>
      <c r="E2397">
        <f ca="1">SUM(OFFSET(IS_Data!D2397,0,(-2018+'Summary P&amp;L'!$D$6-1)*12+'Summary P&amp;L'!$D$1-1):OFFSET(IS_Data!D2397,0,(-2018+'Summary P&amp;L'!$D$6-1)*12+'Summary P&amp;L'!$D$2-1))</f>
        <v>0</v>
      </c>
      <c r="F2397" s="91" t="str">
        <f>IFERROR(IF(VLOOKUP(IS_Data!B2397,'Summary P&amp;L'!$Q$9:$S$15,3,FALSE)="Yes",IS_Data!B2397,"No"),"No")</f>
        <v>No</v>
      </c>
    </row>
    <row r="2398" spans="1:6" x14ac:dyDescent="0.5">
      <c r="A2398">
        <f>+IS_Data!C2398</f>
        <v>0</v>
      </c>
      <c r="B2398" s="91" t="str">
        <f>IF(F2398="No","",IF('Summary P&amp;L'!$F$4="Libs Rollup","Libs Rollup",F2398))</f>
        <v/>
      </c>
      <c r="C2398">
        <f>+IS_Data!A2398</f>
        <v>0</v>
      </c>
      <c r="D2398">
        <f ca="1">SUM(OFFSET(IS_Data!D2398,0,(-2018+'Summary P&amp;L'!$D$6)*12+'Summary P&amp;L'!$D$1-1):OFFSET(IS_Data!D2398,0,(-2018+'Summary P&amp;L'!$D$6)*12+'Summary P&amp;L'!$D$2-1))</f>
        <v>0</v>
      </c>
      <c r="E2398">
        <f ca="1">SUM(OFFSET(IS_Data!D2398,0,(-2018+'Summary P&amp;L'!$D$6-1)*12+'Summary P&amp;L'!$D$1-1):OFFSET(IS_Data!D2398,0,(-2018+'Summary P&amp;L'!$D$6-1)*12+'Summary P&amp;L'!$D$2-1))</f>
        <v>0</v>
      </c>
      <c r="F2398" s="91" t="str">
        <f>IFERROR(IF(VLOOKUP(IS_Data!B2398,'Summary P&amp;L'!$Q$9:$S$15,3,FALSE)="Yes",IS_Data!B2398,"No"),"No")</f>
        <v>No</v>
      </c>
    </row>
    <row r="2399" spans="1:6" x14ac:dyDescent="0.5">
      <c r="A2399">
        <f>+IS_Data!C2399</f>
        <v>0</v>
      </c>
      <c r="B2399" s="91" t="str">
        <f>IF(F2399="No","",IF('Summary P&amp;L'!$F$4="Libs Rollup","Libs Rollup",F2399))</f>
        <v/>
      </c>
      <c r="C2399">
        <f>+IS_Data!A2399</f>
        <v>0</v>
      </c>
      <c r="D2399">
        <f ca="1">SUM(OFFSET(IS_Data!D2399,0,(-2018+'Summary P&amp;L'!$D$6)*12+'Summary P&amp;L'!$D$1-1):OFFSET(IS_Data!D2399,0,(-2018+'Summary P&amp;L'!$D$6)*12+'Summary P&amp;L'!$D$2-1))</f>
        <v>0</v>
      </c>
      <c r="E2399">
        <f ca="1">SUM(OFFSET(IS_Data!D2399,0,(-2018+'Summary P&amp;L'!$D$6-1)*12+'Summary P&amp;L'!$D$1-1):OFFSET(IS_Data!D2399,0,(-2018+'Summary P&amp;L'!$D$6-1)*12+'Summary P&amp;L'!$D$2-1))</f>
        <v>0</v>
      </c>
      <c r="F2399" s="91" t="str">
        <f>IFERROR(IF(VLOOKUP(IS_Data!B2399,'Summary P&amp;L'!$Q$9:$S$15,3,FALSE)="Yes",IS_Data!B2399,"No"),"No")</f>
        <v>No</v>
      </c>
    </row>
    <row r="2400" spans="1:6" x14ac:dyDescent="0.5">
      <c r="A2400">
        <f>+IS_Data!C2400</f>
        <v>0</v>
      </c>
      <c r="B2400" s="91" t="str">
        <f>IF(F2400="No","",IF('Summary P&amp;L'!$F$4="Libs Rollup","Libs Rollup",F2400))</f>
        <v/>
      </c>
      <c r="C2400">
        <f>+IS_Data!A2400</f>
        <v>0</v>
      </c>
      <c r="D2400">
        <f ca="1">SUM(OFFSET(IS_Data!D2400,0,(-2018+'Summary P&amp;L'!$D$6)*12+'Summary P&amp;L'!$D$1-1):OFFSET(IS_Data!D2400,0,(-2018+'Summary P&amp;L'!$D$6)*12+'Summary P&amp;L'!$D$2-1))</f>
        <v>0</v>
      </c>
      <c r="E2400">
        <f ca="1">SUM(OFFSET(IS_Data!D2400,0,(-2018+'Summary P&amp;L'!$D$6-1)*12+'Summary P&amp;L'!$D$1-1):OFFSET(IS_Data!D2400,0,(-2018+'Summary P&amp;L'!$D$6-1)*12+'Summary P&amp;L'!$D$2-1))</f>
        <v>0</v>
      </c>
      <c r="F2400" s="91" t="str">
        <f>IFERROR(IF(VLOOKUP(IS_Data!B2400,'Summary P&amp;L'!$Q$9:$S$15,3,FALSE)="Yes",IS_Data!B2400,"No"),"No")</f>
        <v>No</v>
      </c>
    </row>
  </sheetData>
  <sheetProtection formatCells="0" formatColumns="0" formatRows="0" insertColumns="0" insertRows="0" insertHyperlinks="0" deleteColumns="0" deleteRows="0" sort="0" autoFilter="0" pivotTables="0"/>
  <autoFilter ref="A1:F2400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G77"/>
  <sheetViews>
    <sheetView showGridLines="0" workbookViewId="0">
      <selection activeCell="J4" sqref="J4"/>
    </sheetView>
  </sheetViews>
  <sheetFormatPr defaultColWidth="7.5" defaultRowHeight="15.75" x14ac:dyDescent="0.5"/>
  <cols>
    <col min="1" max="1" width="1" customWidth="1"/>
    <col min="2" max="2" width="6.625" customWidth="1"/>
    <col min="3" max="3" width="1.125" customWidth="1"/>
    <col min="4" max="4" width="23.875" customWidth="1"/>
    <col min="5" max="12" width="8.875" customWidth="1"/>
    <col min="13" max="13" width="9.875" customWidth="1"/>
    <col min="14" max="15" width="8.875" customWidth="1"/>
    <col min="16" max="16" width="9.5" customWidth="1"/>
    <col min="17" max="17" width="2.5" customWidth="1"/>
    <col min="18" max="18" width="10" customWidth="1"/>
    <col min="19" max="20" width="8.875" customWidth="1"/>
    <col min="21" max="21" width="1.625" customWidth="1"/>
    <col min="22" max="22" width="8.5" customWidth="1"/>
    <col min="23" max="24" width="6.625" customWidth="1"/>
    <col min="25" max="25" width="8.5" customWidth="1"/>
    <col min="26" max="26" width="9" customWidth="1"/>
    <col min="27" max="27" width="6.625" customWidth="1"/>
    <col min="28" max="28" width="8.875" customWidth="1"/>
    <col min="29" max="29" width="1.125" customWidth="1"/>
    <col min="30" max="30" width="6.125" customWidth="1"/>
    <col min="31" max="31" width="2.5" customWidth="1"/>
    <col min="32" max="32" width="9" customWidth="1"/>
    <col min="33" max="34" width="7.375" customWidth="1"/>
    <col min="35" max="35" width="8.875" customWidth="1"/>
    <col min="36" max="37" width="7.375" customWidth="1"/>
    <col min="38" max="38" width="11.5" customWidth="1"/>
    <col min="40" max="40" width="2.5" customWidth="1"/>
    <col min="41" max="43" width="8.875" customWidth="1"/>
    <col min="44" max="44" width="7.625" customWidth="1"/>
    <col min="45" max="45" width="7" customWidth="1"/>
  </cols>
  <sheetData>
    <row r="1" spans="2:7" x14ac:dyDescent="0.5">
      <c r="B1" s="129" t="s">
        <v>134</v>
      </c>
      <c r="E1" s="164" t="s">
        <v>135</v>
      </c>
      <c r="F1" s="164"/>
      <c r="G1" s="164"/>
    </row>
    <row r="2" spans="2:7" ht="18" customHeight="1" x14ac:dyDescent="0.5">
      <c r="B2" s="141" t="s">
        <v>136</v>
      </c>
      <c r="C2" s="141" t="s">
        <v>136</v>
      </c>
      <c r="E2" s="130" t="s">
        <v>137</v>
      </c>
      <c r="F2" s="130" t="s">
        <v>0</v>
      </c>
      <c r="G2" s="130" t="s">
        <v>1</v>
      </c>
    </row>
    <row r="3" spans="2:7" ht="19.5" customHeight="1" x14ac:dyDescent="0.5">
      <c r="B3" s="141" t="s">
        <v>4</v>
      </c>
      <c r="C3" s="141" t="s">
        <v>138</v>
      </c>
      <c r="E3" s="91" t="s">
        <v>139</v>
      </c>
      <c r="F3">
        <v>1</v>
      </c>
      <c r="G3">
        <v>1</v>
      </c>
    </row>
    <row r="4" spans="2:7" ht="15.6" customHeight="1" x14ac:dyDescent="0.5">
      <c r="B4" s="141" t="s">
        <v>19</v>
      </c>
      <c r="C4" s="141" t="s">
        <v>140</v>
      </c>
      <c r="E4" s="91" t="s">
        <v>141</v>
      </c>
      <c r="F4">
        <v>2</v>
      </c>
      <c r="G4">
        <v>2</v>
      </c>
    </row>
    <row r="5" spans="2:7" ht="15" customHeight="1" x14ac:dyDescent="0.5">
      <c r="B5" s="91"/>
      <c r="E5" s="91" t="s">
        <v>142</v>
      </c>
      <c r="F5">
        <v>3</v>
      </c>
      <c r="G5">
        <v>3</v>
      </c>
    </row>
    <row r="6" spans="2:7" x14ac:dyDescent="0.5">
      <c r="B6" s="91"/>
      <c r="E6" s="91" t="s">
        <v>143</v>
      </c>
      <c r="F6">
        <v>4</v>
      </c>
      <c r="G6">
        <v>4</v>
      </c>
    </row>
    <row r="7" spans="2:7" ht="15.6" customHeight="1" x14ac:dyDescent="0.5">
      <c r="B7" s="91"/>
      <c r="E7" s="91" t="s">
        <v>144</v>
      </c>
      <c r="F7">
        <v>5</v>
      </c>
      <c r="G7">
        <v>5</v>
      </c>
    </row>
    <row r="8" spans="2:7" ht="12.75" customHeight="1" x14ac:dyDescent="0.5">
      <c r="B8" s="91"/>
      <c r="E8" s="91" t="s">
        <v>145</v>
      </c>
      <c r="F8">
        <v>6</v>
      </c>
      <c r="G8">
        <v>6</v>
      </c>
    </row>
    <row r="9" spans="2:7" ht="12.75" customHeight="1" x14ac:dyDescent="0.5">
      <c r="B9" s="91"/>
      <c r="E9" s="91" t="s">
        <v>146</v>
      </c>
      <c r="F9">
        <v>7</v>
      </c>
      <c r="G9">
        <v>7</v>
      </c>
    </row>
    <row r="10" spans="2:7" ht="13.35" customHeight="1" x14ac:dyDescent="0.5">
      <c r="B10" s="91"/>
      <c r="E10" s="91" t="s">
        <v>147</v>
      </c>
      <c r="F10">
        <v>8</v>
      </c>
      <c r="G10">
        <v>8</v>
      </c>
    </row>
    <row r="11" spans="2:7" ht="13.35" customHeight="1" x14ac:dyDescent="0.5">
      <c r="E11" s="91" t="s">
        <v>148</v>
      </c>
      <c r="F11">
        <v>9</v>
      </c>
      <c r="G11">
        <v>9</v>
      </c>
    </row>
    <row r="12" spans="2:7" ht="13.35" customHeight="1" x14ac:dyDescent="0.5">
      <c r="E12" s="91" t="s">
        <v>149</v>
      </c>
      <c r="F12">
        <v>10</v>
      </c>
      <c r="G12">
        <v>10</v>
      </c>
    </row>
    <row r="13" spans="2:7" ht="13.35" customHeight="1" x14ac:dyDescent="0.5">
      <c r="E13" s="91" t="s">
        <v>150</v>
      </c>
      <c r="F13">
        <v>11</v>
      </c>
      <c r="G13">
        <v>11</v>
      </c>
    </row>
    <row r="14" spans="2:7" ht="13.35" customHeight="1" x14ac:dyDescent="0.5">
      <c r="E14" s="91" t="s">
        <v>151</v>
      </c>
      <c r="F14">
        <v>12</v>
      </c>
      <c r="G14">
        <v>12</v>
      </c>
    </row>
    <row r="15" spans="2:7" ht="13.35" customHeight="1" x14ac:dyDescent="0.5">
      <c r="E15" s="91" t="s">
        <v>152</v>
      </c>
      <c r="F15">
        <v>1</v>
      </c>
      <c r="G15">
        <f>F15+2</f>
        <v>3</v>
      </c>
    </row>
    <row r="16" spans="2:7" ht="13.35" customHeight="1" x14ac:dyDescent="0.5">
      <c r="E16" s="91" t="s">
        <v>153</v>
      </c>
      <c r="F16">
        <v>4</v>
      </c>
      <c r="G16">
        <f>F16+2</f>
        <v>6</v>
      </c>
    </row>
    <row r="17" spans="5:7" ht="13.35" customHeight="1" x14ac:dyDescent="0.5">
      <c r="E17" s="91" t="s">
        <v>154</v>
      </c>
      <c r="F17">
        <v>7</v>
      </c>
      <c r="G17">
        <f>F17+2</f>
        <v>9</v>
      </c>
    </row>
    <row r="18" spans="5:7" ht="15.75" customHeight="1" x14ac:dyDescent="0.5">
      <c r="E18" s="91" t="s">
        <v>155</v>
      </c>
      <c r="F18">
        <v>10</v>
      </c>
      <c r="G18">
        <f>F18+2</f>
        <v>12</v>
      </c>
    </row>
    <row r="19" spans="5:7" ht="13.35" customHeight="1" x14ac:dyDescent="0.5">
      <c r="E19" s="91" t="s">
        <v>156</v>
      </c>
      <c r="F19">
        <v>1</v>
      </c>
      <c r="G19">
        <v>12</v>
      </c>
    </row>
    <row r="20" spans="5:7" ht="13.35" customHeight="1" x14ac:dyDescent="0.5"/>
    <row r="21" spans="5:7" ht="13.35" customHeight="1" x14ac:dyDescent="0.5"/>
    <row r="22" spans="5:7" ht="13.35" customHeight="1" x14ac:dyDescent="0.5"/>
    <row r="23" spans="5:7" ht="13.35" customHeight="1" x14ac:dyDescent="0.5"/>
    <row r="24" spans="5:7" ht="6.75" customHeight="1" x14ac:dyDescent="0.5"/>
    <row r="25" spans="5:7" ht="13.35" customHeight="1" x14ac:dyDescent="0.5"/>
    <row r="26" spans="5:7" ht="13.35" customHeight="1" x14ac:dyDescent="0.5"/>
    <row r="27" spans="5:7" ht="6.75" customHeight="1" x14ac:dyDescent="0.5"/>
    <row r="28" spans="5:7" ht="13.35" customHeight="1" x14ac:dyDescent="0.5"/>
    <row r="29" spans="5:7" ht="13.35" customHeight="1" x14ac:dyDescent="0.5"/>
    <row r="30" spans="5:7" ht="12.75" customHeight="1" x14ac:dyDescent="0.5"/>
    <row r="31" spans="5:7" ht="13.35" customHeight="1" x14ac:dyDescent="0.5"/>
    <row r="32" spans="5:7" ht="13.35" customHeight="1" x14ac:dyDescent="0.5"/>
    <row r="33" ht="13.35" customHeight="1" x14ac:dyDescent="0.5"/>
    <row r="34" ht="6.75" customHeight="1" x14ac:dyDescent="0.5"/>
    <row r="35" ht="13.35" customHeight="1" x14ac:dyDescent="0.5"/>
    <row r="36" ht="13.35" customHeight="1" x14ac:dyDescent="0.5"/>
    <row r="37" ht="6.75" customHeight="1" x14ac:dyDescent="0.5"/>
    <row r="38" ht="15.6" customHeight="1" x14ac:dyDescent="0.5"/>
    <row r="39" ht="13.35" customHeight="1" x14ac:dyDescent="0.5"/>
    <row r="40" ht="13.35" customHeight="1" x14ac:dyDescent="0.5"/>
    <row r="41" ht="13.35" customHeight="1" x14ac:dyDescent="0.5"/>
    <row r="42" ht="13.35" customHeight="1" x14ac:dyDescent="0.5"/>
    <row r="43" ht="6.75" customHeight="1" x14ac:dyDescent="0.5"/>
    <row r="44" ht="13.35" customHeight="1" x14ac:dyDescent="0.5"/>
    <row r="45" ht="13.35" customHeight="1" x14ac:dyDescent="0.5"/>
    <row r="46" ht="13.35" customHeight="1" x14ac:dyDescent="0.5"/>
    <row r="47" ht="13.35" customHeight="1" x14ac:dyDescent="0.5"/>
    <row r="48" ht="6.75" customHeight="1" x14ac:dyDescent="0.5"/>
    <row r="49" ht="13.35" customHeight="1" x14ac:dyDescent="0.5"/>
    <row r="50" ht="13.35" customHeight="1" x14ac:dyDescent="0.5"/>
    <row r="51" ht="13.35" customHeight="1" x14ac:dyDescent="0.5"/>
    <row r="52" ht="13.35" customHeight="1" x14ac:dyDescent="0.5"/>
    <row r="53" ht="13.35" customHeight="1" x14ac:dyDescent="0.5"/>
    <row r="54" ht="13.35" customHeight="1" x14ac:dyDescent="0.5"/>
    <row r="55" ht="13.35" customHeight="1" x14ac:dyDescent="0.5"/>
    <row r="56" ht="13.35" customHeight="1" x14ac:dyDescent="0.5"/>
    <row r="57" ht="13.35" customHeight="1" x14ac:dyDescent="0.5"/>
    <row r="58" ht="13.35" customHeight="1" x14ac:dyDescent="0.5"/>
    <row r="59" ht="13.35" customHeight="1" x14ac:dyDescent="0.5"/>
    <row r="60" ht="13.35" customHeight="1" x14ac:dyDescent="0.5"/>
    <row r="61" ht="13.35" customHeight="1" x14ac:dyDescent="0.5"/>
    <row r="62" ht="13.35" customHeight="1" x14ac:dyDescent="0.5"/>
    <row r="63" ht="13.35" customHeight="1" x14ac:dyDescent="0.5"/>
    <row r="64" ht="13.35" customHeight="1" x14ac:dyDescent="0.5"/>
    <row r="65" ht="13.35" customHeight="1" x14ac:dyDescent="0.5"/>
    <row r="66" ht="13.35" customHeight="1" x14ac:dyDescent="0.5"/>
    <row r="67" ht="13.35" customHeight="1" x14ac:dyDescent="0.5"/>
    <row r="68" ht="13.35" customHeight="1" x14ac:dyDescent="0.5"/>
    <row r="69" ht="13.35" customHeight="1" x14ac:dyDescent="0.5"/>
    <row r="70" ht="13.35" customHeight="1" x14ac:dyDescent="0.5"/>
    <row r="71" ht="13.35" customHeight="1" x14ac:dyDescent="0.5"/>
    <row r="72" ht="13.35" customHeight="1" x14ac:dyDescent="0.5"/>
    <row r="73" ht="13.35" customHeight="1" x14ac:dyDescent="0.5"/>
    <row r="74" ht="13.35" customHeight="1" x14ac:dyDescent="0.5"/>
    <row r="75" ht="13.35" customHeight="1" x14ac:dyDescent="0.5"/>
    <row r="76" ht="13.35" customHeight="1" x14ac:dyDescent="0.5"/>
    <row r="77" ht="13.35" customHeight="1" x14ac:dyDescent="0.5"/>
  </sheetData>
  <sheetProtection formatCells="0" formatColumns="0" formatRows="0" insertColumns="0" insertRows="0" insertHyperlinks="0" deleteColumns="0" deleteRows="0" sort="0" autoFilter="0" pivotTables="0"/>
  <mergeCells count="1">
    <mergeCell ref="E1:G1"/>
  </mergeCells>
  <pageMargins left="0.7" right="0.7" top="0.75" bottom="0.75" header="0.3" footer="0.3"/>
  <pageSetup scale="67" fitToWidth="0" orientation="landscape"/>
  <colBreaks count="1" manualBreakCount="1">
    <brk id="2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425"/>
  <sheetViews>
    <sheetView workbookViewId="0"/>
  </sheetViews>
  <sheetFormatPr defaultRowHeight="15.75" x14ac:dyDescent="0.5"/>
  <sheetData>
    <row r="1" spans="1:39" x14ac:dyDescent="0.5">
      <c r="A1" s="148" t="s">
        <v>157</v>
      </c>
      <c r="B1" s="148" t="s">
        <v>158</v>
      </c>
      <c r="C1" s="148" t="s">
        <v>159</v>
      </c>
      <c r="D1" s="148" t="s">
        <v>160</v>
      </c>
      <c r="E1" s="148" t="s">
        <v>161</v>
      </c>
      <c r="F1" s="148" t="s">
        <v>162</v>
      </c>
      <c r="G1" s="148" t="s">
        <v>163</v>
      </c>
      <c r="H1" s="148" t="s">
        <v>164</v>
      </c>
      <c r="I1" s="148" t="s">
        <v>165</v>
      </c>
      <c r="J1" s="148" t="s">
        <v>166</v>
      </c>
      <c r="K1" s="148" t="s">
        <v>167</v>
      </c>
      <c r="L1" s="148" t="s">
        <v>168</v>
      </c>
      <c r="M1" s="148" t="s">
        <v>169</v>
      </c>
      <c r="N1" s="148" t="s">
        <v>170</v>
      </c>
      <c r="O1" s="148" t="s">
        <v>171</v>
      </c>
      <c r="P1" s="148" t="s">
        <v>172</v>
      </c>
      <c r="Q1" s="148" t="s">
        <v>173</v>
      </c>
      <c r="R1" s="148" t="s">
        <v>174</v>
      </c>
      <c r="S1" s="148" t="s">
        <v>175</v>
      </c>
      <c r="T1" s="148" t="s">
        <v>176</v>
      </c>
      <c r="U1" s="148" t="s">
        <v>177</v>
      </c>
      <c r="V1" s="148" t="s">
        <v>178</v>
      </c>
      <c r="W1" s="148" t="s">
        <v>179</v>
      </c>
      <c r="X1" s="148" t="s">
        <v>180</v>
      </c>
      <c r="Y1" s="148" t="s">
        <v>181</v>
      </c>
      <c r="Z1" s="148" t="s">
        <v>182</v>
      </c>
      <c r="AA1" s="148" t="s">
        <v>183</v>
      </c>
      <c r="AB1" s="148" t="s">
        <v>184</v>
      </c>
      <c r="AC1" s="148" t="s">
        <v>185</v>
      </c>
      <c r="AD1" s="148" t="s">
        <v>186</v>
      </c>
      <c r="AE1" s="148" t="s">
        <v>187</v>
      </c>
      <c r="AF1" s="148" t="s">
        <v>188</v>
      </c>
      <c r="AG1" s="148" t="s">
        <v>189</v>
      </c>
      <c r="AH1" s="148" t="s">
        <v>190</v>
      </c>
      <c r="AI1" s="148" t="s">
        <v>191</v>
      </c>
      <c r="AJ1" s="148" t="s">
        <v>192</v>
      </c>
      <c r="AK1" s="148" t="s">
        <v>193</v>
      </c>
      <c r="AL1" s="148" t="s">
        <v>194</v>
      </c>
      <c r="AM1" s="148" t="s">
        <v>195</v>
      </c>
    </row>
    <row r="2" spans="1:39" x14ac:dyDescent="0.5">
      <c r="A2" s="148" t="s">
        <v>108</v>
      </c>
      <c r="B2" s="148" t="s">
        <v>138</v>
      </c>
      <c r="C2" s="148" t="s">
        <v>196</v>
      </c>
      <c r="D2" s="148">
        <v>0</v>
      </c>
      <c r="E2" s="148">
        <v>0</v>
      </c>
      <c r="F2" s="148">
        <v>0</v>
      </c>
      <c r="G2" s="148">
        <v>0</v>
      </c>
      <c r="H2" s="148">
        <v>0</v>
      </c>
      <c r="I2" s="148">
        <v>0</v>
      </c>
      <c r="J2" s="148">
        <v>0</v>
      </c>
      <c r="K2" s="148">
        <v>0</v>
      </c>
      <c r="L2" s="148">
        <v>0</v>
      </c>
      <c r="M2" s="148">
        <v>0</v>
      </c>
      <c r="N2" s="148">
        <v>0</v>
      </c>
      <c r="O2" s="148">
        <v>0</v>
      </c>
      <c r="P2" s="148">
        <v>1005</v>
      </c>
      <c r="Q2" s="148">
        <v>1121</v>
      </c>
      <c r="R2" s="148">
        <v>1484</v>
      </c>
      <c r="S2" s="148">
        <v>1448</v>
      </c>
      <c r="T2" s="148">
        <v>1562</v>
      </c>
      <c r="U2" s="148">
        <v>1616</v>
      </c>
      <c r="V2" s="148">
        <v>4430</v>
      </c>
      <c r="W2" s="148">
        <v>2399</v>
      </c>
      <c r="X2" s="148">
        <v>1283</v>
      </c>
      <c r="Y2" s="148">
        <v>1404</v>
      </c>
      <c r="Z2" s="148">
        <v>5021</v>
      </c>
      <c r="AA2" s="148">
        <v>7222</v>
      </c>
      <c r="AB2" s="148">
        <v>1723</v>
      </c>
      <c r="AC2" s="148">
        <v>0</v>
      </c>
      <c r="AD2" s="148">
        <v>0</v>
      </c>
      <c r="AE2" s="148">
        <v>0</v>
      </c>
      <c r="AF2" s="148">
        <v>0</v>
      </c>
      <c r="AG2" s="148">
        <v>0</v>
      </c>
      <c r="AH2" s="148">
        <v>0</v>
      </c>
      <c r="AI2" s="148">
        <v>0</v>
      </c>
      <c r="AJ2" s="148">
        <v>0</v>
      </c>
      <c r="AK2" s="148">
        <v>0</v>
      </c>
      <c r="AL2" s="148">
        <v>0</v>
      </c>
      <c r="AM2" s="148">
        <v>0</v>
      </c>
    </row>
    <row r="3" spans="1:39" x14ac:dyDescent="0.5">
      <c r="A3" s="148" t="s">
        <v>108</v>
      </c>
      <c r="B3" s="148" t="s">
        <v>138</v>
      </c>
      <c r="C3" s="148" t="s">
        <v>9</v>
      </c>
      <c r="D3" s="148">
        <v>0</v>
      </c>
      <c r="E3" s="148">
        <v>0</v>
      </c>
      <c r="F3" s="148">
        <v>0</v>
      </c>
      <c r="G3" s="148">
        <v>0</v>
      </c>
      <c r="H3" s="148">
        <v>0</v>
      </c>
      <c r="I3" s="148">
        <v>0</v>
      </c>
      <c r="J3" s="148">
        <v>0</v>
      </c>
      <c r="K3" s="148">
        <v>0</v>
      </c>
      <c r="L3" s="148">
        <v>0</v>
      </c>
      <c r="M3" s="148">
        <v>0</v>
      </c>
      <c r="N3" s="148">
        <v>0</v>
      </c>
      <c r="O3" s="148">
        <v>0</v>
      </c>
      <c r="P3" s="148">
        <v>1005</v>
      </c>
      <c r="Q3" s="148">
        <v>1121</v>
      </c>
      <c r="R3" s="148">
        <v>1484</v>
      </c>
      <c r="S3" s="148">
        <v>1448</v>
      </c>
      <c r="T3" s="148">
        <v>1562</v>
      </c>
      <c r="U3" s="148">
        <v>1616</v>
      </c>
      <c r="V3" s="148">
        <v>4430</v>
      </c>
      <c r="W3" s="148">
        <v>2399</v>
      </c>
      <c r="X3" s="148">
        <v>1283</v>
      </c>
      <c r="Y3" s="148">
        <v>1404</v>
      </c>
      <c r="Z3" s="148">
        <v>5021</v>
      </c>
      <c r="AA3" s="148">
        <v>7222</v>
      </c>
      <c r="AB3" s="148">
        <v>2490.9899999999998</v>
      </c>
      <c r="AC3" s="148">
        <v>2579.29</v>
      </c>
      <c r="AD3" s="148">
        <v>2995.81</v>
      </c>
      <c r="AE3" s="148">
        <v>2566.29</v>
      </c>
      <c r="AF3" s="148">
        <v>2771.68</v>
      </c>
      <c r="AG3" s="148">
        <v>2618.1</v>
      </c>
      <c r="AH3" s="148">
        <v>2336.5700000000002</v>
      </c>
      <c r="AI3" s="148">
        <v>2596.96</v>
      </c>
      <c r="AJ3" s="148">
        <v>2321.15</v>
      </c>
      <c r="AK3" s="148">
        <v>2554.69</v>
      </c>
      <c r="AL3" s="148">
        <v>2441.1999999999998</v>
      </c>
      <c r="AM3" s="148">
        <v>3483.29</v>
      </c>
    </row>
    <row r="4" spans="1:39" x14ac:dyDescent="0.5">
      <c r="A4" s="148" t="s">
        <v>108</v>
      </c>
      <c r="B4" s="148" t="s">
        <v>138</v>
      </c>
      <c r="C4" s="148" t="s">
        <v>197</v>
      </c>
      <c r="D4" s="148">
        <v>0</v>
      </c>
      <c r="E4" s="148">
        <v>0</v>
      </c>
      <c r="F4" s="148">
        <v>0</v>
      </c>
      <c r="G4" s="148">
        <v>0</v>
      </c>
      <c r="H4" s="148">
        <v>0</v>
      </c>
      <c r="I4" s="148">
        <v>0</v>
      </c>
      <c r="J4" s="148">
        <v>0</v>
      </c>
      <c r="K4" s="148">
        <v>0</v>
      </c>
      <c r="L4" s="148">
        <v>0</v>
      </c>
      <c r="M4" s="148">
        <v>0</v>
      </c>
      <c r="N4" s="148">
        <v>0</v>
      </c>
      <c r="O4" s="148">
        <v>0</v>
      </c>
      <c r="P4" s="148">
        <v>1005</v>
      </c>
      <c r="Q4" s="148">
        <v>1121</v>
      </c>
      <c r="R4" s="148">
        <v>1484</v>
      </c>
      <c r="S4" s="148">
        <v>1448</v>
      </c>
      <c r="T4" s="148">
        <v>1562</v>
      </c>
      <c r="U4" s="148">
        <v>1616</v>
      </c>
      <c r="V4" s="148">
        <v>4430</v>
      </c>
      <c r="W4" s="148">
        <v>2399</v>
      </c>
      <c r="X4" s="148">
        <v>1283</v>
      </c>
      <c r="Y4" s="148">
        <v>1404</v>
      </c>
      <c r="Z4" s="148">
        <v>5021</v>
      </c>
      <c r="AA4" s="148">
        <v>7222</v>
      </c>
      <c r="AB4" s="148">
        <v>1723</v>
      </c>
      <c r="AC4" s="148">
        <v>0</v>
      </c>
      <c r="AD4" s="148">
        <v>0</v>
      </c>
      <c r="AE4" s="148">
        <v>0</v>
      </c>
      <c r="AF4" s="148">
        <v>0</v>
      </c>
      <c r="AG4" s="148">
        <v>0</v>
      </c>
      <c r="AH4" s="148">
        <v>0</v>
      </c>
      <c r="AI4" s="148">
        <v>0</v>
      </c>
      <c r="AJ4" s="148">
        <v>0</v>
      </c>
      <c r="AK4" s="148">
        <v>0</v>
      </c>
      <c r="AL4" s="148">
        <v>0</v>
      </c>
      <c r="AM4" s="148">
        <v>0</v>
      </c>
    </row>
    <row r="5" spans="1:39" x14ac:dyDescent="0.5">
      <c r="A5" s="148" t="s">
        <v>108</v>
      </c>
      <c r="B5" s="148" t="s">
        <v>138</v>
      </c>
      <c r="C5" s="148" t="s">
        <v>198</v>
      </c>
      <c r="D5" s="148">
        <v>0</v>
      </c>
      <c r="E5" s="148">
        <v>0</v>
      </c>
      <c r="F5" s="148">
        <v>0</v>
      </c>
      <c r="G5" s="148">
        <v>0</v>
      </c>
      <c r="H5" s="148">
        <v>0</v>
      </c>
      <c r="I5" s="148">
        <v>0</v>
      </c>
      <c r="J5" s="148">
        <v>0</v>
      </c>
      <c r="K5" s="148">
        <v>0</v>
      </c>
      <c r="L5" s="148">
        <v>0</v>
      </c>
      <c r="M5" s="148">
        <v>0</v>
      </c>
      <c r="N5" s="148">
        <v>0</v>
      </c>
      <c r="O5" s="148">
        <v>0</v>
      </c>
      <c r="P5" s="148">
        <v>1005</v>
      </c>
      <c r="Q5" s="148">
        <v>1121</v>
      </c>
      <c r="R5" s="148">
        <v>1484</v>
      </c>
      <c r="S5" s="148">
        <v>1448</v>
      </c>
      <c r="T5" s="148">
        <v>1562</v>
      </c>
      <c r="U5" s="148">
        <v>1616</v>
      </c>
      <c r="V5" s="148">
        <v>4430</v>
      </c>
      <c r="W5" s="148">
        <v>2399</v>
      </c>
      <c r="X5" s="148">
        <v>1283</v>
      </c>
      <c r="Y5" s="148">
        <v>1404</v>
      </c>
      <c r="Z5" s="148">
        <v>5021</v>
      </c>
      <c r="AA5" s="148">
        <v>7222</v>
      </c>
      <c r="AB5" s="148">
        <v>1723</v>
      </c>
      <c r="AC5" s="148">
        <v>0</v>
      </c>
      <c r="AD5" s="148">
        <v>0</v>
      </c>
      <c r="AE5" s="148">
        <v>0</v>
      </c>
      <c r="AF5" s="148">
        <v>0</v>
      </c>
      <c r="AG5" s="148">
        <v>0</v>
      </c>
      <c r="AH5" s="148">
        <v>0</v>
      </c>
      <c r="AI5" s="148">
        <v>0</v>
      </c>
      <c r="AJ5" s="148">
        <v>0</v>
      </c>
      <c r="AK5" s="148">
        <v>0</v>
      </c>
      <c r="AL5" s="148">
        <v>0</v>
      </c>
      <c r="AM5" s="148">
        <v>0</v>
      </c>
    </row>
    <row r="6" spans="1:39" x14ac:dyDescent="0.5">
      <c r="A6" s="148" t="s">
        <v>108</v>
      </c>
      <c r="B6" s="148" t="s">
        <v>138</v>
      </c>
      <c r="C6" s="148" t="s">
        <v>199</v>
      </c>
      <c r="D6" s="148">
        <v>0</v>
      </c>
      <c r="E6" s="148">
        <v>0</v>
      </c>
      <c r="F6" s="148">
        <v>0</v>
      </c>
      <c r="G6" s="148">
        <v>0</v>
      </c>
      <c r="H6" s="148">
        <v>0</v>
      </c>
      <c r="I6" s="148">
        <v>0</v>
      </c>
      <c r="J6" s="148">
        <v>0</v>
      </c>
      <c r="K6" s="148">
        <v>0</v>
      </c>
      <c r="L6" s="148">
        <v>0</v>
      </c>
      <c r="M6" s="148">
        <v>0</v>
      </c>
      <c r="N6" s="148">
        <v>0</v>
      </c>
      <c r="O6" s="148">
        <v>0</v>
      </c>
      <c r="P6" s="148">
        <v>1005</v>
      </c>
      <c r="Q6" s="148">
        <v>1121</v>
      </c>
      <c r="R6" s="148">
        <v>1484</v>
      </c>
      <c r="S6" s="148">
        <v>1448</v>
      </c>
      <c r="T6" s="148">
        <v>1562</v>
      </c>
      <c r="U6" s="148">
        <v>1616</v>
      </c>
      <c r="V6" s="148">
        <v>4430</v>
      </c>
      <c r="W6" s="148">
        <v>2399</v>
      </c>
      <c r="X6" s="148">
        <v>1283</v>
      </c>
      <c r="Y6" s="148">
        <v>1404</v>
      </c>
      <c r="Z6" s="148">
        <v>5021</v>
      </c>
      <c r="AA6" s="148">
        <v>7222</v>
      </c>
      <c r="AB6" s="148">
        <v>1723</v>
      </c>
      <c r="AC6" s="148">
        <v>0</v>
      </c>
      <c r="AD6" s="148">
        <v>0</v>
      </c>
      <c r="AE6" s="148">
        <v>0</v>
      </c>
      <c r="AF6" s="148">
        <v>0</v>
      </c>
      <c r="AG6" s="148">
        <v>0</v>
      </c>
      <c r="AH6" s="148">
        <v>0</v>
      </c>
      <c r="AI6" s="148">
        <v>0</v>
      </c>
      <c r="AJ6" s="148">
        <v>0</v>
      </c>
      <c r="AK6" s="148">
        <v>0</v>
      </c>
      <c r="AL6" s="148">
        <v>0</v>
      </c>
      <c r="AM6" s="148">
        <v>0</v>
      </c>
    </row>
    <row r="7" spans="1:39" x14ac:dyDescent="0.5">
      <c r="A7" s="148" t="s">
        <v>108</v>
      </c>
      <c r="B7" s="148" t="s">
        <v>140</v>
      </c>
      <c r="C7" s="148" t="s">
        <v>196</v>
      </c>
      <c r="D7" s="148">
        <v>250</v>
      </c>
      <c r="E7" s="148">
        <v>2425</v>
      </c>
      <c r="F7" s="148">
        <v>1724</v>
      </c>
      <c r="G7" s="148">
        <v>1698</v>
      </c>
      <c r="H7" s="148">
        <v>3465</v>
      </c>
      <c r="I7" s="148">
        <v>2635</v>
      </c>
      <c r="J7" s="148">
        <v>986</v>
      </c>
      <c r="K7" s="148">
        <v>7016</v>
      </c>
      <c r="L7" s="148">
        <v>2376</v>
      </c>
      <c r="M7" s="148">
        <v>2027</v>
      </c>
      <c r="N7" s="148">
        <v>2078</v>
      </c>
      <c r="O7" s="148">
        <v>1444</v>
      </c>
      <c r="P7" s="148">
        <v>2377</v>
      </c>
      <c r="Q7" s="148">
        <v>600</v>
      </c>
      <c r="R7" s="148">
        <v>3612</v>
      </c>
      <c r="S7" s="148">
        <v>2388</v>
      </c>
      <c r="T7" s="148">
        <v>2435</v>
      </c>
      <c r="U7" s="148">
        <v>2513</v>
      </c>
      <c r="V7" s="148">
        <v>2587</v>
      </c>
      <c r="W7" s="148">
        <v>3117</v>
      </c>
      <c r="X7" s="148">
        <v>1708</v>
      </c>
      <c r="Y7" s="148">
        <v>1599</v>
      </c>
      <c r="Z7" s="148">
        <v>5975</v>
      </c>
      <c r="AA7" s="148">
        <v>4787</v>
      </c>
      <c r="AB7" s="148">
        <v>2807</v>
      </c>
      <c r="AC7" s="148">
        <v>1774</v>
      </c>
      <c r="AD7" s="148">
        <v>0</v>
      </c>
      <c r="AE7" s="148">
        <v>0</v>
      </c>
      <c r="AF7" s="148">
        <v>0</v>
      </c>
      <c r="AG7" s="148">
        <v>0</v>
      </c>
      <c r="AH7" s="148">
        <v>0</v>
      </c>
      <c r="AI7" s="148">
        <v>0</v>
      </c>
      <c r="AJ7" s="148">
        <v>0</v>
      </c>
      <c r="AK7" s="148">
        <v>0</v>
      </c>
      <c r="AL7" s="148">
        <v>0</v>
      </c>
      <c r="AM7" s="148">
        <v>0</v>
      </c>
    </row>
    <row r="8" spans="1:39" x14ac:dyDescent="0.5">
      <c r="A8" s="148" t="s">
        <v>108</v>
      </c>
      <c r="B8" s="148" t="s">
        <v>140</v>
      </c>
      <c r="C8" s="148" t="s">
        <v>9</v>
      </c>
      <c r="D8" s="148">
        <v>250</v>
      </c>
      <c r="E8" s="148">
        <v>2425</v>
      </c>
      <c r="F8" s="148">
        <v>1724</v>
      </c>
      <c r="G8" s="148">
        <v>1698</v>
      </c>
      <c r="H8" s="148">
        <v>3465</v>
      </c>
      <c r="I8" s="148">
        <v>2635</v>
      </c>
      <c r="J8" s="148">
        <v>986</v>
      </c>
      <c r="K8" s="148">
        <v>7016</v>
      </c>
      <c r="L8" s="148">
        <v>2376</v>
      </c>
      <c r="M8" s="148">
        <v>2027</v>
      </c>
      <c r="N8" s="148">
        <v>2078</v>
      </c>
      <c r="O8" s="148">
        <v>1444</v>
      </c>
      <c r="P8" s="148">
        <v>2377</v>
      </c>
      <c r="Q8" s="148">
        <v>600</v>
      </c>
      <c r="R8" s="148">
        <v>3612</v>
      </c>
      <c r="S8" s="148">
        <v>2388</v>
      </c>
      <c r="T8" s="148">
        <v>2435</v>
      </c>
      <c r="U8" s="148">
        <v>2513</v>
      </c>
      <c r="V8" s="148">
        <v>2587</v>
      </c>
      <c r="W8" s="148">
        <v>3117</v>
      </c>
      <c r="X8" s="148">
        <v>1708</v>
      </c>
      <c r="Y8" s="148">
        <v>1599</v>
      </c>
      <c r="Z8" s="148">
        <v>5975</v>
      </c>
      <c r="AA8" s="148">
        <v>4787</v>
      </c>
      <c r="AB8" s="148">
        <v>2615.9839999999999</v>
      </c>
      <c r="AC8" s="148">
        <v>2698.2159999999999</v>
      </c>
      <c r="AD8" s="148">
        <v>2903.8879999999999</v>
      </c>
      <c r="AE8" s="148">
        <v>2412.9520000000002</v>
      </c>
      <c r="AF8" s="148">
        <v>2627.1039999999998</v>
      </c>
      <c r="AG8" s="148">
        <v>2529.7280000000001</v>
      </c>
      <c r="AH8" s="148">
        <v>2156.6559999999999</v>
      </c>
      <c r="AI8" s="148">
        <v>2791.2080000000001</v>
      </c>
      <c r="AJ8" s="148">
        <v>2467.0160000000001</v>
      </c>
      <c r="AK8" s="148">
        <v>3011.9520000000002</v>
      </c>
      <c r="AL8" s="148">
        <v>2695</v>
      </c>
      <c r="AM8" s="148">
        <v>3334.8719999999998</v>
      </c>
    </row>
    <row r="9" spans="1:39" x14ac:dyDescent="0.5">
      <c r="A9" s="148" t="s">
        <v>108</v>
      </c>
      <c r="B9" s="148" t="s">
        <v>140</v>
      </c>
      <c r="C9" s="148" t="s">
        <v>197</v>
      </c>
      <c r="D9" s="148">
        <v>250</v>
      </c>
      <c r="E9" s="148">
        <v>2425</v>
      </c>
      <c r="F9" s="148">
        <v>1724</v>
      </c>
      <c r="G9" s="148">
        <v>1698</v>
      </c>
      <c r="H9" s="148">
        <v>3465</v>
      </c>
      <c r="I9" s="148">
        <v>2635</v>
      </c>
      <c r="J9" s="148">
        <v>986</v>
      </c>
      <c r="K9" s="148">
        <v>7016</v>
      </c>
      <c r="L9" s="148">
        <v>2376</v>
      </c>
      <c r="M9" s="148">
        <v>2027</v>
      </c>
      <c r="N9" s="148">
        <v>2078</v>
      </c>
      <c r="O9" s="148">
        <v>1444</v>
      </c>
      <c r="P9" s="148">
        <v>2377</v>
      </c>
      <c r="Q9" s="148">
        <v>600</v>
      </c>
      <c r="R9" s="148">
        <v>3612</v>
      </c>
      <c r="S9" s="148">
        <v>2388</v>
      </c>
      <c r="T9" s="148">
        <v>2435</v>
      </c>
      <c r="U9" s="148">
        <v>2513</v>
      </c>
      <c r="V9" s="148">
        <v>2587</v>
      </c>
      <c r="W9" s="148">
        <v>3117</v>
      </c>
      <c r="X9" s="148">
        <v>1708</v>
      </c>
      <c r="Y9" s="148">
        <v>1599</v>
      </c>
      <c r="Z9" s="148">
        <v>5975</v>
      </c>
      <c r="AA9" s="148">
        <v>4787</v>
      </c>
      <c r="AB9" s="148">
        <v>2807</v>
      </c>
      <c r="AC9" s="148">
        <v>1774</v>
      </c>
      <c r="AD9" s="148">
        <v>0</v>
      </c>
      <c r="AE9" s="148">
        <v>0</v>
      </c>
      <c r="AF9" s="148">
        <v>0</v>
      </c>
      <c r="AG9" s="148">
        <v>0</v>
      </c>
      <c r="AH9" s="148">
        <v>0</v>
      </c>
      <c r="AI9" s="148">
        <v>0</v>
      </c>
      <c r="AJ9" s="148">
        <v>0</v>
      </c>
      <c r="AK9" s="148">
        <v>0</v>
      </c>
      <c r="AL9" s="148">
        <v>0</v>
      </c>
      <c r="AM9" s="148">
        <v>0</v>
      </c>
    </row>
    <row r="10" spans="1:39" x14ac:dyDescent="0.5">
      <c r="A10" s="148" t="s">
        <v>108</v>
      </c>
      <c r="B10" s="148" t="s">
        <v>140</v>
      </c>
      <c r="C10" s="148" t="s">
        <v>198</v>
      </c>
      <c r="D10" s="148">
        <v>250</v>
      </c>
      <c r="E10" s="148">
        <v>2425</v>
      </c>
      <c r="F10" s="148">
        <v>1724</v>
      </c>
      <c r="G10" s="148">
        <v>1698</v>
      </c>
      <c r="H10" s="148">
        <v>3465</v>
      </c>
      <c r="I10" s="148">
        <v>2635</v>
      </c>
      <c r="J10" s="148">
        <v>986</v>
      </c>
      <c r="K10" s="148">
        <v>7016</v>
      </c>
      <c r="L10" s="148">
        <v>2376</v>
      </c>
      <c r="M10" s="148">
        <v>2027</v>
      </c>
      <c r="N10" s="148">
        <v>2078</v>
      </c>
      <c r="O10" s="148">
        <v>1444</v>
      </c>
      <c r="P10" s="148">
        <v>2377</v>
      </c>
      <c r="Q10" s="148">
        <v>600</v>
      </c>
      <c r="R10" s="148">
        <v>3612</v>
      </c>
      <c r="S10" s="148">
        <v>2388</v>
      </c>
      <c r="T10" s="148">
        <v>2435</v>
      </c>
      <c r="U10" s="148">
        <v>2513</v>
      </c>
      <c r="V10" s="148">
        <v>2587</v>
      </c>
      <c r="W10" s="148">
        <v>3117</v>
      </c>
      <c r="X10" s="148">
        <v>1708</v>
      </c>
      <c r="Y10" s="148">
        <v>1599</v>
      </c>
      <c r="Z10" s="148">
        <v>5975</v>
      </c>
      <c r="AA10" s="148">
        <v>4787</v>
      </c>
      <c r="AB10" s="148">
        <v>2807</v>
      </c>
      <c r="AC10" s="148">
        <v>1774</v>
      </c>
      <c r="AD10" s="148">
        <v>0</v>
      </c>
      <c r="AE10" s="148">
        <v>0</v>
      </c>
      <c r="AF10" s="148">
        <v>0</v>
      </c>
      <c r="AG10" s="148">
        <v>0</v>
      </c>
      <c r="AH10" s="148">
        <v>0</v>
      </c>
      <c r="AI10" s="148">
        <v>0</v>
      </c>
      <c r="AJ10" s="148">
        <v>0</v>
      </c>
      <c r="AK10" s="148">
        <v>0</v>
      </c>
      <c r="AL10" s="148">
        <v>0</v>
      </c>
      <c r="AM10" s="148">
        <v>0</v>
      </c>
    </row>
    <row r="11" spans="1:39" x14ac:dyDescent="0.5">
      <c r="A11" s="148" t="s">
        <v>108</v>
      </c>
      <c r="B11" s="148" t="s">
        <v>140</v>
      </c>
      <c r="C11" s="148" t="s">
        <v>199</v>
      </c>
      <c r="D11" s="148">
        <v>250</v>
      </c>
      <c r="E11" s="148">
        <v>2425</v>
      </c>
      <c r="F11" s="148">
        <v>1724</v>
      </c>
      <c r="G11" s="148">
        <v>1698</v>
      </c>
      <c r="H11" s="148">
        <v>3465</v>
      </c>
      <c r="I11" s="148">
        <v>2635</v>
      </c>
      <c r="J11" s="148">
        <v>986</v>
      </c>
      <c r="K11" s="148">
        <v>7016</v>
      </c>
      <c r="L11" s="148">
        <v>2376</v>
      </c>
      <c r="M11" s="148">
        <v>2027</v>
      </c>
      <c r="N11" s="148">
        <v>2078</v>
      </c>
      <c r="O11" s="148">
        <v>1444</v>
      </c>
      <c r="P11" s="148">
        <v>2377</v>
      </c>
      <c r="Q11" s="148">
        <v>600</v>
      </c>
      <c r="R11" s="148">
        <v>3612</v>
      </c>
      <c r="S11" s="148">
        <v>2388</v>
      </c>
      <c r="T11" s="148">
        <v>2435</v>
      </c>
      <c r="U11" s="148">
        <v>2513</v>
      </c>
      <c r="V11" s="148">
        <v>2587</v>
      </c>
      <c r="W11" s="148">
        <v>3117</v>
      </c>
      <c r="X11" s="148">
        <v>1708</v>
      </c>
      <c r="Y11" s="148">
        <v>1599</v>
      </c>
      <c r="Z11" s="148">
        <v>5975</v>
      </c>
      <c r="AA11" s="148">
        <v>4787</v>
      </c>
      <c r="AB11" s="148">
        <v>2807</v>
      </c>
      <c r="AC11" s="148">
        <v>1774</v>
      </c>
      <c r="AD11" s="148">
        <v>0</v>
      </c>
      <c r="AE11" s="148">
        <v>0</v>
      </c>
      <c r="AF11" s="148">
        <v>0</v>
      </c>
      <c r="AG11" s="148">
        <v>0</v>
      </c>
      <c r="AH11" s="148">
        <v>0</v>
      </c>
      <c r="AI11" s="148">
        <v>0</v>
      </c>
      <c r="AJ11" s="148">
        <v>0</v>
      </c>
      <c r="AK11" s="148">
        <v>0</v>
      </c>
      <c r="AL11" s="148">
        <v>0</v>
      </c>
      <c r="AM11" s="148">
        <v>0</v>
      </c>
    </row>
    <row r="12" spans="1:39" x14ac:dyDescent="0.5">
      <c r="A12" s="148" t="s">
        <v>24</v>
      </c>
      <c r="B12" s="148" t="s">
        <v>138</v>
      </c>
      <c r="C12" s="148" t="s">
        <v>6</v>
      </c>
      <c r="D12" s="148">
        <v>0</v>
      </c>
      <c r="E12" s="148">
        <v>0</v>
      </c>
      <c r="F12" s="148">
        <v>0</v>
      </c>
      <c r="G12" s="148">
        <v>0</v>
      </c>
      <c r="H12" s="148">
        <v>0</v>
      </c>
      <c r="I12" s="148">
        <v>0</v>
      </c>
      <c r="J12" s="148">
        <v>0</v>
      </c>
      <c r="K12" s="148">
        <v>0</v>
      </c>
      <c r="L12" s="148">
        <v>0</v>
      </c>
      <c r="M12" s="148">
        <v>0</v>
      </c>
      <c r="N12" s="148">
        <v>0</v>
      </c>
      <c r="O12" s="148">
        <v>0</v>
      </c>
      <c r="P12" s="148">
        <v>0</v>
      </c>
      <c r="Q12" s="148">
        <v>0</v>
      </c>
      <c r="R12" s="148">
        <v>0</v>
      </c>
      <c r="S12" s="148">
        <v>0</v>
      </c>
      <c r="T12" s="148">
        <v>0</v>
      </c>
      <c r="U12" s="148">
        <v>0</v>
      </c>
      <c r="V12" s="148">
        <v>0</v>
      </c>
      <c r="W12" s="148">
        <v>0</v>
      </c>
      <c r="X12" s="148">
        <v>0</v>
      </c>
      <c r="Y12" s="148">
        <v>0</v>
      </c>
      <c r="Z12" s="148">
        <v>-3050</v>
      </c>
      <c r="AA12" s="148">
        <v>-829</v>
      </c>
      <c r="AB12" s="148">
        <v>0</v>
      </c>
      <c r="AC12" s="148">
        <v>0</v>
      </c>
      <c r="AD12" s="148">
        <v>0</v>
      </c>
      <c r="AE12" s="148">
        <v>0</v>
      </c>
      <c r="AF12" s="148">
        <v>0</v>
      </c>
      <c r="AG12" s="148">
        <v>0</v>
      </c>
      <c r="AH12" s="148">
        <v>0</v>
      </c>
      <c r="AI12" s="148">
        <v>0</v>
      </c>
      <c r="AJ12" s="148">
        <v>0</v>
      </c>
      <c r="AK12" s="148">
        <v>0</v>
      </c>
      <c r="AL12" s="148">
        <v>0</v>
      </c>
      <c r="AM12" s="148">
        <v>0</v>
      </c>
    </row>
    <row r="13" spans="1:39" x14ac:dyDescent="0.5">
      <c r="A13" s="148" t="s">
        <v>24</v>
      </c>
      <c r="B13" s="148" t="s">
        <v>138</v>
      </c>
      <c r="C13" s="148" t="s">
        <v>9</v>
      </c>
      <c r="D13" s="148">
        <v>0</v>
      </c>
      <c r="E13" s="148">
        <v>0</v>
      </c>
      <c r="F13" s="148">
        <v>0</v>
      </c>
      <c r="G13" s="148">
        <v>0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  <c r="T13" s="148">
        <v>0</v>
      </c>
      <c r="U13" s="148">
        <v>0</v>
      </c>
      <c r="V13" s="148">
        <v>0</v>
      </c>
      <c r="W13" s="148">
        <v>0</v>
      </c>
      <c r="X13" s="148">
        <v>0</v>
      </c>
      <c r="Y13" s="148">
        <v>0</v>
      </c>
      <c r="Z13" s="148">
        <v>-3050</v>
      </c>
      <c r="AA13" s="148">
        <v>-829</v>
      </c>
      <c r="AB13" s="148">
        <v>0</v>
      </c>
      <c r="AC13" s="148">
        <v>0</v>
      </c>
      <c r="AD13" s="148">
        <v>0</v>
      </c>
      <c r="AE13" s="148">
        <v>0</v>
      </c>
      <c r="AF13" s="148">
        <v>0</v>
      </c>
      <c r="AG13" s="148">
        <v>0</v>
      </c>
      <c r="AH13" s="148">
        <v>0</v>
      </c>
      <c r="AI13" s="148">
        <v>0</v>
      </c>
      <c r="AJ13" s="148">
        <v>0</v>
      </c>
      <c r="AK13" s="148">
        <v>0</v>
      </c>
      <c r="AL13" s="148">
        <v>0</v>
      </c>
      <c r="AM13" s="148">
        <v>0</v>
      </c>
    </row>
    <row r="14" spans="1:39" x14ac:dyDescent="0.5">
      <c r="A14" s="148" t="s">
        <v>24</v>
      </c>
      <c r="B14" s="148" t="s">
        <v>138</v>
      </c>
      <c r="C14" s="148" t="s">
        <v>197</v>
      </c>
      <c r="D14" s="148">
        <v>0</v>
      </c>
      <c r="E14" s="148">
        <v>0</v>
      </c>
      <c r="F14" s="148">
        <v>0</v>
      </c>
      <c r="G14" s="148">
        <v>0</v>
      </c>
      <c r="H14" s="148">
        <v>0</v>
      </c>
      <c r="I14" s="148">
        <v>0</v>
      </c>
      <c r="J14" s="148">
        <v>0</v>
      </c>
      <c r="K14" s="148">
        <v>0</v>
      </c>
      <c r="L14" s="148">
        <v>0</v>
      </c>
      <c r="M14" s="148">
        <v>0</v>
      </c>
      <c r="N14" s="148">
        <v>0</v>
      </c>
      <c r="O14" s="148">
        <v>0</v>
      </c>
      <c r="P14" s="148">
        <v>0</v>
      </c>
      <c r="Q14" s="148">
        <v>0</v>
      </c>
      <c r="R14" s="148">
        <v>0</v>
      </c>
      <c r="S14" s="148">
        <v>0</v>
      </c>
      <c r="T14" s="148">
        <v>0</v>
      </c>
      <c r="U14" s="148">
        <v>0</v>
      </c>
      <c r="V14" s="148">
        <v>0</v>
      </c>
      <c r="W14" s="148">
        <v>0</v>
      </c>
      <c r="X14" s="148">
        <v>0</v>
      </c>
      <c r="Y14" s="148">
        <v>0</v>
      </c>
      <c r="Z14" s="148">
        <v>-3050</v>
      </c>
      <c r="AA14" s="148">
        <v>-829</v>
      </c>
      <c r="AB14" s="148">
        <v>0</v>
      </c>
      <c r="AC14" s="148">
        <v>0</v>
      </c>
      <c r="AD14" s="148">
        <v>0</v>
      </c>
      <c r="AE14" s="148">
        <v>0</v>
      </c>
      <c r="AF14" s="148">
        <v>0</v>
      </c>
      <c r="AG14" s="148">
        <v>0</v>
      </c>
      <c r="AH14" s="148">
        <v>0</v>
      </c>
      <c r="AI14" s="148">
        <v>0</v>
      </c>
      <c r="AJ14" s="148">
        <v>0</v>
      </c>
      <c r="AK14" s="148">
        <v>0</v>
      </c>
      <c r="AL14" s="148">
        <v>0</v>
      </c>
      <c r="AM14" s="148">
        <v>0</v>
      </c>
    </row>
    <row r="15" spans="1:39" x14ac:dyDescent="0.5">
      <c r="A15" s="148" t="s">
        <v>24</v>
      </c>
      <c r="B15" s="148" t="s">
        <v>138</v>
      </c>
      <c r="C15" s="148" t="s">
        <v>198</v>
      </c>
      <c r="D15" s="148">
        <v>0</v>
      </c>
      <c r="E15" s="148">
        <v>0</v>
      </c>
      <c r="F15" s="148">
        <v>0</v>
      </c>
      <c r="G15" s="148">
        <v>0</v>
      </c>
      <c r="H15" s="148">
        <v>0</v>
      </c>
      <c r="I15" s="148">
        <v>0</v>
      </c>
      <c r="J15" s="148">
        <v>0</v>
      </c>
      <c r="K15" s="148">
        <v>0</v>
      </c>
      <c r="L15" s="148">
        <v>0</v>
      </c>
      <c r="M15" s="148">
        <v>0</v>
      </c>
      <c r="N15" s="148">
        <v>0</v>
      </c>
      <c r="O15" s="148">
        <v>0</v>
      </c>
      <c r="P15" s="148">
        <v>0</v>
      </c>
      <c r="Q15" s="148">
        <v>0</v>
      </c>
      <c r="R15" s="148">
        <v>0</v>
      </c>
      <c r="S15" s="148">
        <v>0</v>
      </c>
      <c r="T15" s="148">
        <v>0</v>
      </c>
      <c r="U15" s="148">
        <v>0</v>
      </c>
      <c r="V15" s="148">
        <v>0</v>
      </c>
      <c r="W15" s="148">
        <v>0</v>
      </c>
      <c r="X15" s="148">
        <v>0</v>
      </c>
      <c r="Y15" s="148">
        <v>0</v>
      </c>
      <c r="Z15" s="148">
        <v>-3050</v>
      </c>
      <c r="AA15" s="148">
        <v>-829</v>
      </c>
      <c r="AB15" s="148">
        <v>0</v>
      </c>
      <c r="AC15" s="148">
        <v>0</v>
      </c>
      <c r="AD15" s="148">
        <v>0</v>
      </c>
      <c r="AE15" s="148">
        <v>0</v>
      </c>
      <c r="AF15" s="148">
        <v>0</v>
      </c>
      <c r="AG15" s="148">
        <v>0</v>
      </c>
      <c r="AH15" s="148">
        <v>0</v>
      </c>
      <c r="AI15" s="148">
        <v>0</v>
      </c>
      <c r="AJ15" s="148">
        <v>0</v>
      </c>
      <c r="AK15" s="148">
        <v>0</v>
      </c>
      <c r="AL15" s="148">
        <v>0</v>
      </c>
      <c r="AM15" s="148">
        <v>0</v>
      </c>
    </row>
    <row r="16" spans="1:39" x14ac:dyDescent="0.5">
      <c r="A16" s="148" t="s">
        <v>24</v>
      </c>
      <c r="B16" s="148" t="s">
        <v>138</v>
      </c>
      <c r="C16" s="148" t="s">
        <v>199</v>
      </c>
      <c r="D16" s="148">
        <v>0</v>
      </c>
      <c r="E16" s="148">
        <v>0</v>
      </c>
      <c r="F16" s="148">
        <v>0</v>
      </c>
      <c r="G16" s="148">
        <v>0</v>
      </c>
      <c r="H16" s="148">
        <v>0</v>
      </c>
      <c r="I16" s="148">
        <v>0</v>
      </c>
      <c r="J16" s="148">
        <v>0</v>
      </c>
      <c r="K16" s="148">
        <v>0</v>
      </c>
      <c r="L16" s="148">
        <v>0</v>
      </c>
      <c r="M16" s="148">
        <v>0</v>
      </c>
      <c r="N16" s="148">
        <v>0</v>
      </c>
      <c r="O16" s="148">
        <v>0</v>
      </c>
      <c r="P16" s="148">
        <v>0</v>
      </c>
      <c r="Q16" s="148">
        <v>0</v>
      </c>
      <c r="R16" s="148">
        <v>0</v>
      </c>
      <c r="S16" s="148">
        <v>0</v>
      </c>
      <c r="T16" s="148">
        <v>0</v>
      </c>
      <c r="U16" s="148">
        <v>0</v>
      </c>
      <c r="V16" s="148">
        <v>0</v>
      </c>
      <c r="W16" s="148">
        <v>0</v>
      </c>
      <c r="X16" s="148">
        <v>0</v>
      </c>
      <c r="Y16" s="148">
        <v>0</v>
      </c>
      <c r="Z16" s="148">
        <v>-3050</v>
      </c>
      <c r="AA16" s="148">
        <v>-829</v>
      </c>
      <c r="AB16" s="148">
        <v>0</v>
      </c>
      <c r="AC16" s="148">
        <v>0</v>
      </c>
      <c r="AD16" s="148">
        <v>0</v>
      </c>
      <c r="AE16" s="148">
        <v>0</v>
      </c>
      <c r="AF16" s="148">
        <v>0</v>
      </c>
      <c r="AG16" s="148">
        <v>0</v>
      </c>
      <c r="AH16" s="148">
        <v>0</v>
      </c>
      <c r="AI16" s="148">
        <v>0</v>
      </c>
      <c r="AJ16" s="148">
        <v>0</v>
      </c>
      <c r="AK16" s="148">
        <v>0</v>
      </c>
      <c r="AL16" s="148">
        <v>0</v>
      </c>
      <c r="AM16" s="148">
        <v>0</v>
      </c>
    </row>
    <row r="17" spans="1:39" x14ac:dyDescent="0.5">
      <c r="A17" s="148" t="s">
        <v>24</v>
      </c>
      <c r="B17" s="148" t="s">
        <v>140</v>
      </c>
      <c r="C17" s="148" t="s">
        <v>6</v>
      </c>
      <c r="D17" s="148">
        <v>0</v>
      </c>
      <c r="E17" s="148">
        <v>0</v>
      </c>
      <c r="F17" s="148">
        <v>0</v>
      </c>
      <c r="G17" s="148">
        <v>0</v>
      </c>
      <c r="H17" s="148">
        <v>0</v>
      </c>
      <c r="I17" s="148">
        <v>0</v>
      </c>
      <c r="J17" s="148">
        <v>0</v>
      </c>
      <c r="K17" s="148">
        <v>0</v>
      </c>
      <c r="L17" s="148">
        <v>0</v>
      </c>
      <c r="M17" s="148">
        <v>0</v>
      </c>
      <c r="N17" s="148">
        <v>0</v>
      </c>
      <c r="O17" s="148">
        <v>0</v>
      </c>
      <c r="P17" s="148">
        <v>0</v>
      </c>
      <c r="Q17" s="148">
        <v>0</v>
      </c>
      <c r="R17" s="148">
        <v>0</v>
      </c>
      <c r="S17" s="148">
        <v>0</v>
      </c>
      <c r="T17" s="148">
        <v>0</v>
      </c>
      <c r="U17" s="148">
        <v>0</v>
      </c>
      <c r="V17" s="148">
        <v>0</v>
      </c>
      <c r="W17" s="148">
        <v>0</v>
      </c>
      <c r="X17" s="148">
        <v>0</v>
      </c>
      <c r="Y17" s="148">
        <v>0</v>
      </c>
      <c r="Z17" s="148">
        <v>-86</v>
      </c>
      <c r="AA17" s="148">
        <v>-1101</v>
      </c>
      <c r="AB17" s="148">
        <v>-340</v>
      </c>
      <c r="AC17" s="148">
        <v>-7</v>
      </c>
      <c r="AD17" s="148">
        <v>0</v>
      </c>
      <c r="AE17" s="148">
        <v>0</v>
      </c>
      <c r="AF17" s="148">
        <v>0</v>
      </c>
      <c r="AG17" s="148">
        <v>0</v>
      </c>
      <c r="AH17" s="148">
        <v>0</v>
      </c>
      <c r="AI17" s="148">
        <v>0</v>
      </c>
      <c r="AJ17" s="148">
        <v>0</v>
      </c>
      <c r="AK17" s="148">
        <v>0</v>
      </c>
      <c r="AL17" s="148">
        <v>0</v>
      </c>
      <c r="AM17" s="148">
        <v>0</v>
      </c>
    </row>
    <row r="18" spans="1:39" x14ac:dyDescent="0.5">
      <c r="A18" s="148" t="s">
        <v>24</v>
      </c>
      <c r="B18" s="148" t="s">
        <v>140</v>
      </c>
      <c r="C18" s="148" t="s">
        <v>9</v>
      </c>
      <c r="D18" s="148">
        <v>0</v>
      </c>
      <c r="E18" s="148">
        <v>0</v>
      </c>
      <c r="F18" s="148">
        <v>0</v>
      </c>
      <c r="G18" s="148">
        <v>0</v>
      </c>
      <c r="H18" s="148">
        <v>0</v>
      </c>
      <c r="I18" s="148">
        <v>0</v>
      </c>
      <c r="J18" s="148">
        <v>0</v>
      </c>
      <c r="K18" s="148">
        <v>0</v>
      </c>
      <c r="L18" s="148">
        <v>0</v>
      </c>
      <c r="M18" s="148">
        <v>0</v>
      </c>
      <c r="N18" s="148">
        <v>0</v>
      </c>
      <c r="O18" s="148">
        <v>0</v>
      </c>
      <c r="P18" s="148">
        <v>0</v>
      </c>
      <c r="Q18" s="148">
        <v>0</v>
      </c>
      <c r="R18" s="148">
        <v>0</v>
      </c>
      <c r="S18" s="148">
        <v>0</v>
      </c>
      <c r="T18" s="148">
        <v>0</v>
      </c>
      <c r="U18" s="148">
        <v>0</v>
      </c>
      <c r="V18" s="148">
        <v>0</v>
      </c>
      <c r="W18" s="148">
        <v>0</v>
      </c>
      <c r="X18" s="148">
        <v>0</v>
      </c>
      <c r="Y18" s="148">
        <v>0</v>
      </c>
      <c r="Z18" s="148">
        <v>-86</v>
      </c>
      <c r="AA18" s="148">
        <v>-1101</v>
      </c>
      <c r="AB18" s="148">
        <v>0</v>
      </c>
      <c r="AC18" s="148">
        <v>0</v>
      </c>
      <c r="AD18" s="148">
        <v>0</v>
      </c>
      <c r="AE18" s="148">
        <v>0</v>
      </c>
      <c r="AF18" s="148">
        <v>0</v>
      </c>
      <c r="AG18" s="148">
        <v>0</v>
      </c>
      <c r="AH18" s="148">
        <v>0</v>
      </c>
      <c r="AI18" s="148">
        <v>0</v>
      </c>
      <c r="AJ18" s="148">
        <v>0</v>
      </c>
      <c r="AK18" s="148">
        <v>0</v>
      </c>
      <c r="AL18" s="148">
        <v>0</v>
      </c>
      <c r="AM18" s="148">
        <v>0</v>
      </c>
    </row>
    <row r="19" spans="1:39" x14ac:dyDescent="0.5">
      <c r="A19" s="148" t="s">
        <v>24</v>
      </c>
      <c r="B19" s="148" t="s">
        <v>140</v>
      </c>
      <c r="C19" s="148" t="s">
        <v>197</v>
      </c>
      <c r="D19" s="148">
        <v>0</v>
      </c>
      <c r="E19" s="148">
        <v>0</v>
      </c>
      <c r="F19" s="148">
        <v>0</v>
      </c>
      <c r="G19" s="148">
        <v>0</v>
      </c>
      <c r="H19" s="148">
        <v>0</v>
      </c>
      <c r="I19" s="148">
        <v>0</v>
      </c>
      <c r="J19" s="148">
        <v>0</v>
      </c>
      <c r="K19" s="148">
        <v>0</v>
      </c>
      <c r="L19" s="148">
        <v>0</v>
      </c>
      <c r="M19" s="148">
        <v>0</v>
      </c>
      <c r="N19" s="148">
        <v>0</v>
      </c>
      <c r="O19" s="148">
        <v>0</v>
      </c>
      <c r="P19" s="148">
        <v>0</v>
      </c>
      <c r="Q19" s="148">
        <v>0</v>
      </c>
      <c r="R19" s="148">
        <v>0</v>
      </c>
      <c r="S19" s="148">
        <v>0</v>
      </c>
      <c r="T19" s="148">
        <v>0</v>
      </c>
      <c r="U19" s="148">
        <v>0</v>
      </c>
      <c r="V19" s="148">
        <v>0</v>
      </c>
      <c r="W19" s="148">
        <v>0</v>
      </c>
      <c r="X19" s="148">
        <v>0</v>
      </c>
      <c r="Y19" s="148">
        <v>0</v>
      </c>
      <c r="Z19" s="148">
        <v>-86</v>
      </c>
      <c r="AA19" s="148">
        <v>-1101</v>
      </c>
      <c r="AB19" s="148">
        <v>-340</v>
      </c>
      <c r="AC19" s="148">
        <v>-7</v>
      </c>
      <c r="AD19" s="148">
        <v>0</v>
      </c>
      <c r="AE19" s="148">
        <v>0</v>
      </c>
      <c r="AF19" s="148">
        <v>0</v>
      </c>
      <c r="AG19" s="148">
        <v>0</v>
      </c>
      <c r="AH19" s="148">
        <v>0</v>
      </c>
      <c r="AI19" s="148">
        <v>0</v>
      </c>
      <c r="AJ19" s="148">
        <v>0</v>
      </c>
      <c r="AK19" s="148">
        <v>0</v>
      </c>
      <c r="AL19" s="148">
        <v>0</v>
      </c>
      <c r="AM19" s="148">
        <v>0</v>
      </c>
    </row>
    <row r="20" spans="1:39" x14ac:dyDescent="0.5">
      <c r="A20" s="148" t="s">
        <v>24</v>
      </c>
      <c r="B20" s="148" t="s">
        <v>140</v>
      </c>
      <c r="C20" s="148" t="s">
        <v>198</v>
      </c>
      <c r="D20" s="148">
        <v>0</v>
      </c>
      <c r="E20" s="148">
        <v>0</v>
      </c>
      <c r="F20" s="148">
        <v>0</v>
      </c>
      <c r="G20" s="148">
        <v>0</v>
      </c>
      <c r="H20" s="148">
        <v>0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v>0</v>
      </c>
      <c r="P20" s="148">
        <v>0</v>
      </c>
      <c r="Q20" s="148">
        <v>0</v>
      </c>
      <c r="R20" s="148">
        <v>0</v>
      </c>
      <c r="S20" s="148">
        <v>0</v>
      </c>
      <c r="T20" s="148">
        <v>0</v>
      </c>
      <c r="U20" s="148">
        <v>0</v>
      </c>
      <c r="V20" s="148">
        <v>0</v>
      </c>
      <c r="W20" s="148">
        <v>0</v>
      </c>
      <c r="X20" s="148">
        <v>0</v>
      </c>
      <c r="Y20" s="148">
        <v>0</v>
      </c>
      <c r="Z20" s="148">
        <v>-86</v>
      </c>
      <c r="AA20" s="148">
        <v>-1101</v>
      </c>
      <c r="AB20" s="148">
        <v>-340</v>
      </c>
      <c r="AC20" s="148">
        <v>-7</v>
      </c>
      <c r="AD20" s="148">
        <v>0</v>
      </c>
      <c r="AE20" s="148">
        <v>0</v>
      </c>
      <c r="AF20" s="148">
        <v>0</v>
      </c>
      <c r="AG20" s="148">
        <v>0</v>
      </c>
      <c r="AH20" s="148">
        <v>0</v>
      </c>
      <c r="AI20" s="148">
        <v>0</v>
      </c>
      <c r="AJ20" s="148">
        <v>0</v>
      </c>
      <c r="AK20" s="148">
        <v>0</v>
      </c>
      <c r="AL20" s="148">
        <v>0</v>
      </c>
      <c r="AM20" s="148">
        <v>0</v>
      </c>
    </row>
    <row r="21" spans="1:39" x14ac:dyDescent="0.5">
      <c r="A21" s="148" t="s">
        <v>24</v>
      </c>
      <c r="B21" s="148" t="s">
        <v>140</v>
      </c>
      <c r="C21" s="148" t="s">
        <v>199</v>
      </c>
      <c r="D21" s="148">
        <v>0</v>
      </c>
      <c r="E21" s="148">
        <v>0</v>
      </c>
      <c r="F21" s="148">
        <v>0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>
        <v>0</v>
      </c>
      <c r="P21" s="148">
        <v>0</v>
      </c>
      <c r="Q21" s="148">
        <v>0</v>
      </c>
      <c r="R21" s="148">
        <v>0</v>
      </c>
      <c r="S21" s="148">
        <v>0</v>
      </c>
      <c r="T21" s="148">
        <v>0</v>
      </c>
      <c r="U21" s="148">
        <v>0</v>
      </c>
      <c r="V21" s="148">
        <v>0</v>
      </c>
      <c r="W21" s="148">
        <v>0</v>
      </c>
      <c r="X21" s="148">
        <v>0</v>
      </c>
      <c r="Y21" s="148">
        <v>0</v>
      </c>
      <c r="Z21" s="148">
        <v>-86</v>
      </c>
      <c r="AA21" s="148">
        <v>-1101</v>
      </c>
      <c r="AB21" s="148">
        <v>-340</v>
      </c>
      <c r="AC21" s="148">
        <v>-7</v>
      </c>
      <c r="AD21" s="148">
        <v>0</v>
      </c>
      <c r="AE21" s="148">
        <v>0</v>
      </c>
      <c r="AF21" s="148">
        <v>0</v>
      </c>
      <c r="AG21" s="148">
        <v>0</v>
      </c>
      <c r="AH21" s="148">
        <v>0</v>
      </c>
      <c r="AI21" s="148">
        <v>0</v>
      </c>
      <c r="AJ21" s="148">
        <v>0</v>
      </c>
      <c r="AK21" s="148">
        <v>0</v>
      </c>
      <c r="AL21" s="148">
        <v>0</v>
      </c>
      <c r="AM21" s="148">
        <v>0</v>
      </c>
    </row>
    <row r="22" spans="1:39" x14ac:dyDescent="0.5">
      <c r="A22" s="148" t="s">
        <v>94</v>
      </c>
      <c r="B22" s="148" t="s">
        <v>138</v>
      </c>
      <c r="C22" s="148" t="s">
        <v>196</v>
      </c>
      <c r="D22" s="148">
        <v>4</v>
      </c>
      <c r="E22" s="148">
        <v>4</v>
      </c>
      <c r="F22" s="148">
        <v>12</v>
      </c>
      <c r="G22" s="148">
        <v>1</v>
      </c>
      <c r="H22" s="148">
        <v>17</v>
      </c>
      <c r="I22" s="148">
        <v>4</v>
      </c>
      <c r="J22" s="148">
        <v>18</v>
      </c>
      <c r="K22" s="148">
        <v>2</v>
      </c>
      <c r="L22" s="148">
        <v>2</v>
      </c>
      <c r="M22" s="148">
        <v>1</v>
      </c>
      <c r="N22" s="148">
        <v>2</v>
      </c>
      <c r="O22" s="148">
        <v>1</v>
      </c>
      <c r="P22" s="148">
        <v>2</v>
      </c>
      <c r="Q22" s="148">
        <v>5</v>
      </c>
      <c r="R22" s="148">
        <v>12</v>
      </c>
      <c r="S22" s="148">
        <v>2</v>
      </c>
      <c r="T22" s="148">
        <v>0</v>
      </c>
      <c r="U22" s="148">
        <v>7</v>
      </c>
      <c r="V22" s="148">
        <v>1</v>
      </c>
      <c r="W22" s="148">
        <v>3</v>
      </c>
      <c r="X22" s="148">
        <v>0</v>
      </c>
      <c r="Y22" s="148">
        <v>4</v>
      </c>
      <c r="Z22" s="148">
        <v>0</v>
      </c>
      <c r="AA22" s="148">
        <v>1</v>
      </c>
      <c r="AB22" s="148">
        <v>101</v>
      </c>
      <c r="AC22" s="148">
        <v>44</v>
      </c>
      <c r="AD22" s="148">
        <v>0</v>
      </c>
      <c r="AE22" s="148">
        <v>0</v>
      </c>
      <c r="AF22" s="148">
        <v>0</v>
      </c>
      <c r="AG22" s="148">
        <v>0</v>
      </c>
      <c r="AH22" s="148">
        <v>0</v>
      </c>
      <c r="AI22" s="148">
        <v>0</v>
      </c>
      <c r="AJ22" s="148">
        <v>0</v>
      </c>
      <c r="AK22" s="148">
        <v>0</v>
      </c>
      <c r="AL22" s="148">
        <v>0</v>
      </c>
      <c r="AM22" s="148">
        <v>0</v>
      </c>
    </row>
    <row r="23" spans="1:39" x14ac:dyDescent="0.5">
      <c r="A23" s="148" t="s">
        <v>94</v>
      </c>
      <c r="B23" s="148" t="s">
        <v>138</v>
      </c>
      <c r="C23" s="148" t="s">
        <v>200</v>
      </c>
      <c r="D23" s="148">
        <v>0</v>
      </c>
      <c r="E23" s="148">
        <v>0</v>
      </c>
      <c r="F23" s="148">
        <v>0</v>
      </c>
      <c r="G23" s="148">
        <v>0</v>
      </c>
      <c r="H23" s="148">
        <v>0</v>
      </c>
      <c r="I23" s="148">
        <v>0</v>
      </c>
      <c r="J23" s="148">
        <v>0</v>
      </c>
      <c r="K23" s="148">
        <v>0</v>
      </c>
      <c r="L23" s="148">
        <v>0</v>
      </c>
      <c r="M23" s="148">
        <v>0</v>
      </c>
      <c r="N23" s="148">
        <v>0</v>
      </c>
      <c r="O23" s="148">
        <v>0</v>
      </c>
      <c r="P23" s="148">
        <v>0</v>
      </c>
      <c r="Q23" s="148">
        <v>0</v>
      </c>
      <c r="R23" s="148">
        <v>0</v>
      </c>
      <c r="S23" s="148">
        <v>0</v>
      </c>
      <c r="T23" s="148">
        <v>0</v>
      </c>
      <c r="U23" s="148">
        <v>0</v>
      </c>
      <c r="V23" s="148">
        <v>0</v>
      </c>
      <c r="W23" s="148">
        <v>0</v>
      </c>
      <c r="X23" s="148">
        <v>0</v>
      </c>
      <c r="Y23" s="148">
        <v>0</v>
      </c>
      <c r="Z23" s="148">
        <v>0</v>
      </c>
      <c r="AA23" s="148">
        <v>0</v>
      </c>
      <c r="AB23" s="148">
        <v>25</v>
      </c>
      <c r="AC23" s="148">
        <v>25</v>
      </c>
      <c r="AD23" s="148">
        <v>25</v>
      </c>
      <c r="AE23" s="148">
        <v>25</v>
      </c>
      <c r="AF23" s="148">
        <v>25</v>
      </c>
      <c r="AG23" s="148">
        <v>25</v>
      </c>
      <c r="AH23" s="148">
        <v>25</v>
      </c>
      <c r="AI23" s="148">
        <v>25</v>
      </c>
      <c r="AJ23" s="148">
        <v>25</v>
      </c>
      <c r="AK23" s="148">
        <v>25</v>
      </c>
      <c r="AL23" s="148">
        <v>25</v>
      </c>
      <c r="AM23" s="148">
        <v>25</v>
      </c>
    </row>
    <row r="24" spans="1:39" x14ac:dyDescent="0.5">
      <c r="A24" s="148" t="s">
        <v>94</v>
      </c>
      <c r="B24" s="148" t="s">
        <v>140</v>
      </c>
      <c r="C24" s="148" t="s">
        <v>196</v>
      </c>
      <c r="D24" s="148">
        <v>48</v>
      </c>
      <c r="E24" s="148">
        <v>95</v>
      </c>
      <c r="F24" s="148">
        <v>46</v>
      </c>
      <c r="G24" s="148">
        <v>54</v>
      </c>
      <c r="H24" s="148">
        <v>36</v>
      </c>
      <c r="I24" s="148">
        <v>57</v>
      </c>
      <c r="J24" s="148">
        <v>50</v>
      </c>
      <c r="K24" s="148">
        <v>35</v>
      </c>
      <c r="L24" s="148">
        <v>47</v>
      </c>
      <c r="M24" s="148">
        <v>32</v>
      </c>
      <c r="N24" s="148">
        <v>12</v>
      </c>
      <c r="O24" s="148">
        <v>12</v>
      </c>
      <c r="P24" s="148">
        <v>26</v>
      </c>
      <c r="Q24" s="148">
        <v>24</v>
      </c>
      <c r="R24" s="148">
        <v>14</v>
      </c>
      <c r="S24" s="148">
        <v>52</v>
      </c>
      <c r="T24" s="148">
        <v>-9</v>
      </c>
      <c r="U24" s="148">
        <v>18</v>
      </c>
      <c r="V24" s="148">
        <v>0</v>
      </c>
      <c r="W24" s="148">
        <v>78</v>
      </c>
      <c r="X24" s="148">
        <v>51</v>
      </c>
      <c r="Y24" s="148">
        <v>14</v>
      </c>
      <c r="Z24" s="148">
        <v>12</v>
      </c>
      <c r="AA24" s="148">
        <v>50</v>
      </c>
      <c r="AB24" s="148">
        <v>90</v>
      </c>
      <c r="AC24" s="148">
        <v>80</v>
      </c>
      <c r="AD24" s="148">
        <v>0</v>
      </c>
      <c r="AE24" s="148">
        <v>0</v>
      </c>
      <c r="AF24" s="148">
        <v>0</v>
      </c>
      <c r="AG24" s="148">
        <v>0</v>
      </c>
      <c r="AH24" s="148">
        <v>0</v>
      </c>
      <c r="AI24" s="148">
        <v>0</v>
      </c>
      <c r="AJ24" s="148">
        <v>0</v>
      </c>
      <c r="AK24" s="148">
        <v>0</v>
      </c>
      <c r="AL24" s="148">
        <v>0</v>
      </c>
      <c r="AM24" s="148">
        <v>0</v>
      </c>
    </row>
    <row r="25" spans="1:39" x14ac:dyDescent="0.5">
      <c r="A25" s="148" t="s">
        <v>94</v>
      </c>
      <c r="B25" s="148" t="s">
        <v>140</v>
      </c>
      <c r="C25" s="148" t="s">
        <v>9</v>
      </c>
      <c r="D25" s="148">
        <v>0</v>
      </c>
      <c r="E25" s="148">
        <v>0</v>
      </c>
      <c r="F25" s="148">
        <v>0</v>
      </c>
      <c r="G25" s="148">
        <v>0</v>
      </c>
      <c r="H25" s="148">
        <v>0</v>
      </c>
      <c r="I25" s="148">
        <v>0</v>
      </c>
      <c r="J25" s="148">
        <v>0</v>
      </c>
      <c r="K25" s="148">
        <v>0</v>
      </c>
      <c r="L25" s="148">
        <v>0</v>
      </c>
      <c r="M25" s="148">
        <v>0</v>
      </c>
      <c r="N25" s="148">
        <v>0</v>
      </c>
      <c r="O25" s="148">
        <v>0</v>
      </c>
      <c r="P25" s="148">
        <v>0</v>
      </c>
      <c r="Q25" s="148">
        <v>0</v>
      </c>
      <c r="R25" s="148">
        <v>0</v>
      </c>
      <c r="S25" s="148">
        <v>0</v>
      </c>
      <c r="T25" s="148">
        <v>0</v>
      </c>
      <c r="U25" s="148">
        <v>0</v>
      </c>
      <c r="V25" s="148">
        <v>0</v>
      </c>
      <c r="W25" s="148">
        <v>0</v>
      </c>
      <c r="X25" s="148">
        <v>0</v>
      </c>
      <c r="Y25" s="148">
        <v>0</v>
      </c>
      <c r="Z25" s="148">
        <v>0</v>
      </c>
      <c r="AA25" s="148">
        <v>0</v>
      </c>
      <c r="AB25" s="148">
        <v>25</v>
      </c>
      <c r="AC25" s="148">
        <v>25</v>
      </c>
      <c r="AD25" s="148">
        <v>25</v>
      </c>
      <c r="AE25" s="148">
        <v>25</v>
      </c>
      <c r="AF25" s="148">
        <v>25</v>
      </c>
      <c r="AG25" s="148">
        <v>25</v>
      </c>
      <c r="AH25" s="148">
        <v>25</v>
      </c>
      <c r="AI25" s="148">
        <v>25</v>
      </c>
      <c r="AJ25" s="148">
        <v>25</v>
      </c>
      <c r="AK25" s="148">
        <v>25</v>
      </c>
      <c r="AL25" s="148">
        <v>25</v>
      </c>
      <c r="AM25" s="148">
        <v>25</v>
      </c>
    </row>
    <row r="26" spans="1:39" x14ac:dyDescent="0.5">
      <c r="A26" s="148" t="s">
        <v>50</v>
      </c>
      <c r="B26" s="148" t="s">
        <v>138</v>
      </c>
      <c r="C26" s="148" t="s">
        <v>6</v>
      </c>
      <c r="D26" s="148">
        <v>0</v>
      </c>
      <c r="E26" s="148">
        <v>0</v>
      </c>
      <c r="F26" s="148">
        <v>0</v>
      </c>
      <c r="G26" s="148">
        <v>0</v>
      </c>
      <c r="H26" s="148">
        <v>0</v>
      </c>
      <c r="I26" s="148">
        <v>0</v>
      </c>
      <c r="J26" s="148">
        <v>0</v>
      </c>
      <c r="K26" s="148">
        <v>0</v>
      </c>
      <c r="L26" s="148">
        <v>0</v>
      </c>
      <c r="M26" s="148">
        <v>0</v>
      </c>
      <c r="N26" s="148">
        <v>0</v>
      </c>
      <c r="O26" s="148">
        <v>0</v>
      </c>
      <c r="P26" s="148">
        <v>0</v>
      </c>
      <c r="Q26" s="148">
        <v>0</v>
      </c>
      <c r="R26" s="148">
        <v>0</v>
      </c>
      <c r="S26" s="148">
        <v>0</v>
      </c>
      <c r="T26" s="148">
        <v>0</v>
      </c>
      <c r="U26" s="148">
        <v>0</v>
      </c>
      <c r="V26" s="148">
        <v>0</v>
      </c>
      <c r="W26" s="148">
        <v>804</v>
      </c>
      <c r="X26" s="148">
        <v>1005</v>
      </c>
      <c r="Y26" s="148">
        <v>832</v>
      </c>
      <c r="Z26" s="148">
        <v>632</v>
      </c>
      <c r="AA26" s="148">
        <v>907</v>
      </c>
      <c r="AB26" s="148">
        <v>551</v>
      </c>
      <c r="AC26" s="148">
        <v>412</v>
      </c>
      <c r="AD26" s="148">
        <v>0</v>
      </c>
      <c r="AE26" s="148">
        <v>0</v>
      </c>
      <c r="AF26" s="148">
        <v>0</v>
      </c>
      <c r="AG26" s="148">
        <v>0</v>
      </c>
      <c r="AH26" s="148">
        <v>0</v>
      </c>
      <c r="AI26" s="148">
        <v>0</v>
      </c>
      <c r="AJ26" s="148">
        <v>0</v>
      </c>
      <c r="AK26" s="148">
        <v>0</v>
      </c>
      <c r="AL26" s="148">
        <v>0</v>
      </c>
      <c r="AM26" s="148">
        <v>0</v>
      </c>
    </row>
    <row r="27" spans="1:39" x14ac:dyDescent="0.5">
      <c r="A27" s="148" t="s">
        <v>50</v>
      </c>
      <c r="B27" s="148" t="s">
        <v>138</v>
      </c>
      <c r="C27" s="148" t="s">
        <v>9</v>
      </c>
      <c r="D27" s="148">
        <v>0</v>
      </c>
      <c r="E27" s="148">
        <v>0</v>
      </c>
      <c r="F27" s="148">
        <v>0</v>
      </c>
      <c r="G27" s="148">
        <v>0</v>
      </c>
      <c r="H27" s="148">
        <v>0</v>
      </c>
      <c r="I27" s="148">
        <v>0</v>
      </c>
      <c r="J27" s="148">
        <v>0</v>
      </c>
      <c r="K27" s="148">
        <v>0</v>
      </c>
      <c r="L27" s="148">
        <v>0</v>
      </c>
      <c r="M27" s="148">
        <v>0</v>
      </c>
      <c r="N27" s="148">
        <v>0</v>
      </c>
      <c r="O27" s="148">
        <v>0</v>
      </c>
      <c r="P27" s="148">
        <v>0</v>
      </c>
      <c r="Q27" s="148">
        <v>0</v>
      </c>
      <c r="R27" s="148">
        <v>0</v>
      </c>
      <c r="S27" s="148">
        <v>0</v>
      </c>
      <c r="T27" s="148">
        <v>0</v>
      </c>
      <c r="U27" s="148">
        <v>0</v>
      </c>
      <c r="V27" s="148">
        <v>0</v>
      </c>
      <c r="W27" s="148">
        <v>804</v>
      </c>
      <c r="X27" s="148">
        <v>1005</v>
      </c>
      <c r="Y27" s="148">
        <v>832</v>
      </c>
      <c r="Z27" s="148">
        <v>632</v>
      </c>
      <c r="AA27" s="148">
        <v>907</v>
      </c>
      <c r="AB27" s="148">
        <v>871.84649999999999</v>
      </c>
      <c r="AC27" s="148">
        <v>902.75149999999996</v>
      </c>
      <c r="AD27" s="148">
        <v>1048.5335</v>
      </c>
      <c r="AE27" s="148">
        <v>898.20150000000001</v>
      </c>
      <c r="AF27" s="148">
        <v>970.08799999999997</v>
      </c>
      <c r="AG27" s="148">
        <v>916.33500000000004</v>
      </c>
      <c r="AH27" s="148">
        <v>817.79949999999997</v>
      </c>
      <c r="AI27" s="148">
        <v>908.93600000000004</v>
      </c>
      <c r="AJ27" s="148">
        <v>812.40250000000003</v>
      </c>
      <c r="AK27" s="148">
        <v>894.14150000000006</v>
      </c>
      <c r="AL27" s="148">
        <v>854.42000000000007</v>
      </c>
      <c r="AM27" s="148">
        <v>1219.1514999999999</v>
      </c>
    </row>
    <row r="28" spans="1:39" x14ac:dyDescent="0.5">
      <c r="A28" s="148" t="s">
        <v>50</v>
      </c>
      <c r="B28" s="148" t="s">
        <v>138</v>
      </c>
      <c r="C28" s="148" t="s">
        <v>197</v>
      </c>
      <c r="D28" s="148">
        <v>0</v>
      </c>
      <c r="E28" s="148">
        <v>0</v>
      </c>
      <c r="F28" s="148">
        <v>0</v>
      </c>
      <c r="G28" s="148">
        <v>0</v>
      </c>
      <c r="H28" s="148">
        <v>0</v>
      </c>
      <c r="I28" s="148">
        <v>0</v>
      </c>
      <c r="J28" s="148">
        <v>0</v>
      </c>
      <c r="K28" s="148">
        <v>0</v>
      </c>
      <c r="L28" s="148">
        <v>0</v>
      </c>
      <c r="M28" s="148">
        <v>0</v>
      </c>
      <c r="N28" s="148">
        <v>0</v>
      </c>
      <c r="O28" s="148">
        <v>0</v>
      </c>
      <c r="P28" s="148">
        <v>0</v>
      </c>
      <c r="Q28" s="148">
        <v>0</v>
      </c>
      <c r="R28" s="148">
        <v>0</v>
      </c>
      <c r="S28" s="148">
        <v>0</v>
      </c>
      <c r="T28" s="148">
        <v>0</v>
      </c>
      <c r="U28" s="148">
        <v>0</v>
      </c>
      <c r="V28" s="148">
        <v>0</v>
      </c>
      <c r="W28" s="148">
        <v>804</v>
      </c>
      <c r="X28" s="148">
        <v>1005</v>
      </c>
      <c r="Y28" s="148">
        <v>832</v>
      </c>
      <c r="Z28" s="148">
        <v>632</v>
      </c>
      <c r="AA28" s="148">
        <v>907</v>
      </c>
      <c r="AB28" s="148">
        <v>551</v>
      </c>
      <c r="AC28" s="148">
        <v>412</v>
      </c>
      <c r="AD28" s="148">
        <v>0</v>
      </c>
      <c r="AE28" s="148">
        <v>0</v>
      </c>
      <c r="AF28" s="148">
        <v>0</v>
      </c>
      <c r="AG28" s="148">
        <v>0</v>
      </c>
      <c r="AH28" s="148">
        <v>0</v>
      </c>
      <c r="AI28" s="148">
        <v>0</v>
      </c>
      <c r="AJ28" s="148">
        <v>0</v>
      </c>
      <c r="AK28" s="148">
        <v>0</v>
      </c>
      <c r="AL28" s="148">
        <v>0</v>
      </c>
      <c r="AM28" s="148">
        <v>0</v>
      </c>
    </row>
    <row r="29" spans="1:39" x14ac:dyDescent="0.5">
      <c r="A29" s="148" t="s">
        <v>50</v>
      </c>
      <c r="B29" s="148" t="s">
        <v>138</v>
      </c>
      <c r="C29" s="148" t="s">
        <v>198</v>
      </c>
      <c r="D29" s="148">
        <v>0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  <c r="M29" s="148">
        <v>0</v>
      </c>
      <c r="N29" s="148">
        <v>0</v>
      </c>
      <c r="O29" s="148">
        <v>0</v>
      </c>
      <c r="P29" s="148">
        <v>0</v>
      </c>
      <c r="Q29" s="148">
        <v>0</v>
      </c>
      <c r="R29" s="148">
        <v>0</v>
      </c>
      <c r="S29" s="148">
        <v>0</v>
      </c>
      <c r="T29" s="148">
        <v>0</v>
      </c>
      <c r="U29" s="148">
        <v>0</v>
      </c>
      <c r="V29" s="148">
        <v>0</v>
      </c>
      <c r="W29" s="148">
        <v>804</v>
      </c>
      <c r="X29" s="148">
        <v>1005</v>
      </c>
      <c r="Y29" s="148">
        <v>832</v>
      </c>
      <c r="Z29" s="148">
        <v>632</v>
      </c>
      <c r="AA29" s="148">
        <v>907</v>
      </c>
      <c r="AB29" s="148">
        <v>551</v>
      </c>
      <c r="AC29" s="148">
        <v>412</v>
      </c>
      <c r="AD29" s="148">
        <v>0</v>
      </c>
      <c r="AE29" s="148">
        <v>0</v>
      </c>
      <c r="AF29" s="148">
        <v>0</v>
      </c>
      <c r="AG29" s="148">
        <v>0</v>
      </c>
      <c r="AH29" s="148">
        <v>0</v>
      </c>
      <c r="AI29" s="148">
        <v>0</v>
      </c>
      <c r="AJ29" s="148">
        <v>0</v>
      </c>
      <c r="AK29" s="148">
        <v>0</v>
      </c>
      <c r="AL29" s="148">
        <v>0</v>
      </c>
      <c r="AM29" s="148">
        <v>0</v>
      </c>
    </row>
    <row r="30" spans="1:39" x14ac:dyDescent="0.5">
      <c r="A30" s="148" t="s">
        <v>50</v>
      </c>
      <c r="B30" s="148" t="s">
        <v>138</v>
      </c>
      <c r="C30" s="148" t="s">
        <v>199</v>
      </c>
      <c r="D30" s="148">
        <v>0</v>
      </c>
      <c r="E30" s="148">
        <v>0</v>
      </c>
      <c r="F30" s="148">
        <v>0</v>
      </c>
      <c r="G30" s="148">
        <v>0</v>
      </c>
      <c r="H30" s="148">
        <v>0</v>
      </c>
      <c r="I30" s="148">
        <v>0</v>
      </c>
      <c r="J30" s="148">
        <v>0</v>
      </c>
      <c r="K30" s="148">
        <v>0</v>
      </c>
      <c r="L30" s="148">
        <v>0</v>
      </c>
      <c r="M30" s="148">
        <v>0</v>
      </c>
      <c r="N30" s="148">
        <v>0</v>
      </c>
      <c r="O30" s="148">
        <v>0</v>
      </c>
      <c r="P30" s="148">
        <v>0</v>
      </c>
      <c r="Q30" s="148">
        <v>0</v>
      </c>
      <c r="R30" s="148">
        <v>0</v>
      </c>
      <c r="S30" s="148">
        <v>0</v>
      </c>
      <c r="T30" s="148">
        <v>0</v>
      </c>
      <c r="U30" s="148">
        <v>0</v>
      </c>
      <c r="V30" s="148">
        <v>0</v>
      </c>
      <c r="W30" s="148">
        <v>804</v>
      </c>
      <c r="X30" s="148">
        <v>1005</v>
      </c>
      <c r="Y30" s="148">
        <v>832</v>
      </c>
      <c r="Z30" s="148">
        <v>632</v>
      </c>
      <c r="AA30" s="148">
        <v>907</v>
      </c>
      <c r="AB30" s="148">
        <v>551</v>
      </c>
      <c r="AC30" s="148">
        <v>412</v>
      </c>
      <c r="AD30" s="148">
        <v>0</v>
      </c>
      <c r="AE30" s="148">
        <v>0</v>
      </c>
      <c r="AF30" s="148">
        <v>0</v>
      </c>
      <c r="AG30" s="148">
        <v>0</v>
      </c>
      <c r="AH30" s="148">
        <v>0</v>
      </c>
      <c r="AI30" s="148">
        <v>0</v>
      </c>
      <c r="AJ30" s="148">
        <v>0</v>
      </c>
      <c r="AK30" s="148">
        <v>0</v>
      </c>
      <c r="AL30" s="148">
        <v>0</v>
      </c>
      <c r="AM30" s="148">
        <v>0</v>
      </c>
    </row>
    <row r="31" spans="1:39" x14ac:dyDescent="0.5">
      <c r="A31" s="148" t="s">
        <v>50</v>
      </c>
      <c r="B31" s="148" t="s">
        <v>140</v>
      </c>
      <c r="C31" s="148" t="s">
        <v>6</v>
      </c>
      <c r="D31" s="148">
        <v>0</v>
      </c>
      <c r="E31" s="148">
        <v>0</v>
      </c>
      <c r="F31" s="148">
        <v>0</v>
      </c>
      <c r="G31" s="148">
        <v>0</v>
      </c>
      <c r="H31" s="148">
        <v>0</v>
      </c>
      <c r="I31" s="148">
        <v>0</v>
      </c>
      <c r="J31" s="148">
        <v>0</v>
      </c>
      <c r="K31" s="148">
        <v>0</v>
      </c>
      <c r="L31" s="148">
        <v>0</v>
      </c>
      <c r="M31" s="148">
        <v>0</v>
      </c>
      <c r="N31" s="148">
        <v>0</v>
      </c>
      <c r="O31" s="148">
        <v>0</v>
      </c>
      <c r="P31" s="148">
        <v>0</v>
      </c>
      <c r="Q31" s="148">
        <v>0</v>
      </c>
      <c r="R31" s="148">
        <v>0</v>
      </c>
      <c r="S31" s="148">
        <v>0</v>
      </c>
      <c r="T31" s="148">
        <v>0</v>
      </c>
      <c r="U31" s="148">
        <v>0</v>
      </c>
      <c r="V31" s="148">
        <v>0</v>
      </c>
      <c r="W31" s="148">
        <v>1235</v>
      </c>
      <c r="X31" s="148">
        <v>1103</v>
      </c>
      <c r="Y31" s="148">
        <v>780</v>
      </c>
      <c r="Z31" s="148">
        <v>823</v>
      </c>
      <c r="AA31" s="148">
        <v>1871</v>
      </c>
      <c r="AB31" s="148">
        <v>839</v>
      </c>
      <c r="AC31" s="148">
        <v>413</v>
      </c>
      <c r="AD31" s="148">
        <v>0</v>
      </c>
      <c r="AE31" s="148">
        <v>0</v>
      </c>
      <c r="AF31" s="148">
        <v>0</v>
      </c>
      <c r="AG31" s="148">
        <v>0</v>
      </c>
      <c r="AH31" s="148">
        <v>0</v>
      </c>
      <c r="AI31" s="148">
        <v>0</v>
      </c>
      <c r="AJ31" s="148">
        <v>0</v>
      </c>
      <c r="AK31" s="148">
        <v>0</v>
      </c>
      <c r="AL31" s="148">
        <v>0</v>
      </c>
      <c r="AM31" s="148">
        <v>0</v>
      </c>
    </row>
    <row r="32" spans="1:39" x14ac:dyDescent="0.5">
      <c r="A32" s="148" t="s">
        <v>50</v>
      </c>
      <c r="B32" s="148" t="s">
        <v>140</v>
      </c>
      <c r="C32" s="148" t="s">
        <v>9</v>
      </c>
      <c r="D32" s="148">
        <v>0</v>
      </c>
      <c r="E32" s="148">
        <v>0</v>
      </c>
      <c r="F32" s="148">
        <v>0</v>
      </c>
      <c r="G32" s="148">
        <v>0</v>
      </c>
      <c r="H32" s="148">
        <v>0</v>
      </c>
      <c r="I32" s="148">
        <v>0</v>
      </c>
      <c r="J32" s="148">
        <v>0</v>
      </c>
      <c r="K32" s="148">
        <v>0</v>
      </c>
      <c r="L32" s="148">
        <v>0</v>
      </c>
      <c r="M32" s="148">
        <v>0</v>
      </c>
      <c r="N32" s="148">
        <v>0</v>
      </c>
      <c r="O32" s="148">
        <v>0</v>
      </c>
      <c r="P32" s="148">
        <v>0</v>
      </c>
      <c r="Q32" s="148">
        <v>0</v>
      </c>
      <c r="R32" s="148">
        <v>0</v>
      </c>
      <c r="S32" s="148">
        <v>0</v>
      </c>
      <c r="T32" s="148">
        <v>0</v>
      </c>
      <c r="U32" s="148">
        <v>0</v>
      </c>
      <c r="V32" s="148">
        <v>0</v>
      </c>
      <c r="W32" s="148">
        <v>1235</v>
      </c>
      <c r="X32" s="148">
        <v>1103</v>
      </c>
      <c r="Y32" s="148">
        <v>780</v>
      </c>
      <c r="Z32" s="148">
        <v>823</v>
      </c>
      <c r="AA32" s="148">
        <v>1871</v>
      </c>
      <c r="AB32" s="148">
        <v>1242.5924</v>
      </c>
      <c r="AC32" s="148">
        <v>1281.6525999999999</v>
      </c>
      <c r="AD32" s="148">
        <v>1379.3468</v>
      </c>
      <c r="AE32" s="148">
        <v>1146.1522</v>
      </c>
      <c r="AF32" s="148">
        <v>1247.8743999999999</v>
      </c>
      <c r="AG32" s="148">
        <v>1201.6207999999999</v>
      </c>
      <c r="AH32" s="148">
        <v>1024.4115999999999</v>
      </c>
      <c r="AI32" s="148">
        <v>1325.8237999999999</v>
      </c>
      <c r="AJ32" s="148">
        <v>1171.8326</v>
      </c>
      <c r="AK32" s="148">
        <v>1430.6772000000001</v>
      </c>
      <c r="AL32" s="148">
        <v>1280.125</v>
      </c>
      <c r="AM32" s="148">
        <v>1584.0642</v>
      </c>
    </row>
    <row r="33" spans="1:39" x14ac:dyDescent="0.5">
      <c r="A33" s="148" t="s">
        <v>50</v>
      </c>
      <c r="B33" s="148" t="s">
        <v>140</v>
      </c>
      <c r="C33" s="148" t="s">
        <v>197</v>
      </c>
      <c r="D33" s="148">
        <v>0</v>
      </c>
      <c r="E33" s="148">
        <v>0</v>
      </c>
      <c r="F33" s="148">
        <v>0</v>
      </c>
      <c r="G33" s="148">
        <v>0</v>
      </c>
      <c r="H33" s="148">
        <v>0</v>
      </c>
      <c r="I33" s="148">
        <v>0</v>
      </c>
      <c r="J33" s="148">
        <v>0</v>
      </c>
      <c r="K33" s="148">
        <v>0</v>
      </c>
      <c r="L33" s="148">
        <v>0</v>
      </c>
      <c r="M33" s="148">
        <v>0</v>
      </c>
      <c r="N33" s="148">
        <v>0</v>
      </c>
      <c r="O33" s="148">
        <v>0</v>
      </c>
      <c r="P33" s="148">
        <v>0</v>
      </c>
      <c r="Q33" s="148">
        <v>0</v>
      </c>
      <c r="R33" s="148">
        <v>0</v>
      </c>
      <c r="S33" s="148">
        <v>0</v>
      </c>
      <c r="T33" s="148">
        <v>0</v>
      </c>
      <c r="U33" s="148">
        <v>0</v>
      </c>
      <c r="V33" s="148">
        <v>0</v>
      </c>
      <c r="W33" s="148">
        <v>1235</v>
      </c>
      <c r="X33" s="148">
        <v>1103</v>
      </c>
      <c r="Y33" s="148">
        <v>780</v>
      </c>
      <c r="Z33" s="148">
        <v>823</v>
      </c>
      <c r="AA33" s="148">
        <v>1871</v>
      </c>
      <c r="AB33" s="148">
        <v>839</v>
      </c>
      <c r="AC33" s="148">
        <v>413</v>
      </c>
      <c r="AD33" s="148">
        <v>0</v>
      </c>
      <c r="AE33" s="148">
        <v>0</v>
      </c>
      <c r="AF33" s="148">
        <v>0</v>
      </c>
      <c r="AG33" s="148">
        <v>0</v>
      </c>
      <c r="AH33" s="148">
        <v>0</v>
      </c>
      <c r="AI33" s="148">
        <v>0</v>
      </c>
      <c r="AJ33" s="148">
        <v>0</v>
      </c>
      <c r="AK33" s="148">
        <v>0</v>
      </c>
      <c r="AL33" s="148">
        <v>0</v>
      </c>
      <c r="AM33" s="148">
        <v>0</v>
      </c>
    </row>
    <row r="34" spans="1:39" x14ac:dyDescent="0.5">
      <c r="A34" s="148" t="s">
        <v>50</v>
      </c>
      <c r="B34" s="148" t="s">
        <v>140</v>
      </c>
      <c r="C34" s="148" t="s">
        <v>198</v>
      </c>
      <c r="D34" s="148">
        <v>0</v>
      </c>
      <c r="E34" s="148">
        <v>0</v>
      </c>
      <c r="F34" s="148">
        <v>0</v>
      </c>
      <c r="G34" s="148">
        <v>0</v>
      </c>
      <c r="H34" s="148">
        <v>0</v>
      </c>
      <c r="I34" s="148">
        <v>0</v>
      </c>
      <c r="J34" s="148">
        <v>0</v>
      </c>
      <c r="K34" s="148">
        <v>0</v>
      </c>
      <c r="L34" s="148">
        <v>0</v>
      </c>
      <c r="M34" s="148">
        <v>0</v>
      </c>
      <c r="N34" s="148">
        <v>0</v>
      </c>
      <c r="O34" s="148">
        <v>0</v>
      </c>
      <c r="P34" s="148">
        <v>0</v>
      </c>
      <c r="Q34" s="148">
        <v>0</v>
      </c>
      <c r="R34" s="148">
        <v>0</v>
      </c>
      <c r="S34" s="148">
        <v>0</v>
      </c>
      <c r="T34" s="148">
        <v>0</v>
      </c>
      <c r="U34" s="148">
        <v>0</v>
      </c>
      <c r="V34" s="148">
        <v>0</v>
      </c>
      <c r="W34" s="148">
        <v>1235</v>
      </c>
      <c r="X34" s="148">
        <v>1103</v>
      </c>
      <c r="Y34" s="148">
        <v>780</v>
      </c>
      <c r="Z34" s="148">
        <v>823</v>
      </c>
      <c r="AA34" s="148">
        <v>1871</v>
      </c>
      <c r="AB34" s="148">
        <v>839</v>
      </c>
      <c r="AC34" s="148">
        <v>413</v>
      </c>
      <c r="AD34" s="148">
        <v>0</v>
      </c>
      <c r="AE34" s="148">
        <v>0</v>
      </c>
      <c r="AF34" s="148">
        <v>0</v>
      </c>
      <c r="AG34" s="148">
        <v>0</v>
      </c>
      <c r="AH34" s="148">
        <v>0</v>
      </c>
      <c r="AI34" s="148">
        <v>0</v>
      </c>
      <c r="AJ34" s="148">
        <v>0</v>
      </c>
      <c r="AK34" s="148">
        <v>0</v>
      </c>
      <c r="AL34" s="148">
        <v>0</v>
      </c>
      <c r="AM34" s="148">
        <v>0</v>
      </c>
    </row>
    <row r="35" spans="1:39" x14ac:dyDescent="0.5">
      <c r="A35" s="148" t="s">
        <v>50</v>
      </c>
      <c r="B35" s="148" t="s">
        <v>140</v>
      </c>
      <c r="C35" s="148" t="s">
        <v>199</v>
      </c>
      <c r="D35" s="148">
        <v>0</v>
      </c>
      <c r="E35" s="148">
        <v>0</v>
      </c>
      <c r="F35" s="148">
        <v>0</v>
      </c>
      <c r="G35" s="148">
        <v>0</v>
      </c>
      <c r="H35" s="148">
        <v>0</v>
      </c>
      <c r="I35" s="148">
        <v>0</v>
      </c>
      <c r="J35" s="148">
        <v>0</v>
      </c>
      <c r="K35" s="148">
        <v>0</v>
      </c>
      <c r="L35" s="148">
        <v>0</v>
      </c>
      <c r="M35" s="148">
        <v>0</v>
      </c>
      <c r="N35" s="148">
        <v>0</v>
      </c>
      <c r="O35" s="148">
        <v>0</v>
      </c>
      <c r="P35" s="148">
        <v>0</v>
      </c>
      <c r="Q35" s="148">
        <v>0</v>
      </c>
      <c r="R35" s="148">
        <v>0</v>
      </c>
      <c r="S35" s="148">
        <v>0</v>
      </c>
      <c r="T35" s="148">
        <v>0</v>
      </c>
      <c r="U35" s="148">
        <v>0</v>
      </c>
      <c r="V35" s="148">
        <v>0</v>
      </c>
      <c r="W35" s="148">
        <v>1235</v>
      </c>
      <c r="X35" s="148">
        <v>1103</v>
      </c>
      <c r="Y35" s="148">
        <v>780</v>
      </c>
      <c r="Z35" s="148">
        <v>823</v>
      </c>
      <c r="AA35" s="148">
        <v>1871</v>
      </c>
      <c r="AB35" s="148">
        <v>839</v>
      </c>
      <c r="AC35" s="148">
        <v>413</v>
      </c>
      <c r="AD35" s="148">
        <v>0</v>
      </c>
      <c r="AE35" s="148">
        <v>0</v>
      </c>
      <c r="AF35" s="148">
        <v>0</v>
      </c>
      <c r="AG35" s="148">
        <v>0</v>
      </c>
      <c r="AH35" s="148">
        <v>0</v>
      </c>
      <c r="AI35" s="148">
        <v>0</v>
      </c>
      <c r="AJ35" s="148">
        <v>0</v>
      </c>
      <c r="AK35" s="148">
        <v>0</v>
      </c>
      <c r="AL35" s="148">
        <v>0</v>
      </c>
      <c r="AM35" s="148">
        <v>0</v>
      </c>
    </row>
    <row r="36" spans="1:39" x14ac:dyDescent="0.5">
      <c r="A36" s="148" t="s">
        <v>62</v>
      </c>
      <c r="B36" s="148" t="s">
        <v>138</v>
      </c>
      <c r="C36" s="148" t="s">
        <v>196</v>
      </c>
      <c r="D36" s="148">
        <v>0</v>
      </c>
      <c r="E36" s="148">
        <v>0</v>
      </c>
      <c r="F36" s="148">
        <v>0</v>
      </c>
      <c r="G36" s="148">
        <v>795</v>
      </c>
      <c r="H36" s="148">
        <v>0</v>
      </c>
      <c r="I36" s="148">
        <v>0</v>
      </c>
      <c r="J36" s="148">
        <v>0</v>
      </c>
      <c r="K36" s="148">
        <v>0</v>
      </c>
      <c r="L36" s="148">
        <v>0</v>
      </c>
      <c r="M36" s="148">
        <v>0</v>
      </c>
      <c r="N36" s="148">
        <v>0</v>
      </c>
      <c r="O36" s="148">
        <v>0</v>
      </c>
      <c r="P36" s="148">
        <v>0</v>
      </c>
      <c r="Q36" s="148">
        <v>0</v>
      </c>
      <c r="R36" s="148">
        <v>0</v>
      </c>
      <c r="S36" s="148">
        <v>0</v>
      </c>
      <c r="T36" s="148">
        <v>0</v>
      </c>
      <c r="U36" s="148">
        <v>0</v>
      </c>
      <c r="V36" s="148">
        <v>0</v>
      </c>
      <c r="W36" s="148">
        <v>0</v>
      </c>
      <c r="X36" s="148">
        <v>0</v>
      </c>
      <c r="Y36" s="148">
        <v>0</v>
      </c>
      <c r="Z36" s="148">
        <v>0</v>
      </c>
      <c r="AA36" s="148">
        <v>0</v>
      </c>
      <c r="AB36" s="148">
        <v>0</v>
      </c>
      <c r="AC36" s="148">
        <v>0</v>
      </c>
      <c r="AD36" s="148">
        <v>0</v>
      </c>
      <c r="AE36" s="148">
        <v>0</v>
      </c>
      <c r="AF36" s="148">
        <v>0</v>
      </c>
      <c r="AG36" s="148">
        <v>0</v>
      </c>
      <c r="AH36" s="148">
        <v>0</v>
      </c>
      <c r="AI36" s="148">
        <v>0</v>
      </c>
      <c r="AJ36" s="148">
        <v>0</v>
      </c>
      <c r="AK36" s="148">
        <v>0</v>
      </c>
      <c r="AL36" s="148">
        <v>0</v>
      </c>
      <c r="AM36" s="148">
        <v>0</v>
      </c>
    </row>
    <row r="37" spans="1:39" x14ac:dyDescent="0.5">
      <c r="A37" s="148" t="s">
        <v>62</v>
      </c>
      <c r="B37" s="148" t="s">
        <v>138</v>
      </c>
      <c r="C37" s="148" t="s">
        <v>200</v>
      </c>
      <c r="D37" s="148">
        <v>0</v>
      </c>
      <c r="E37" s="148">
        <v>0</v>
      </c>
      <c r="F37" s="148">
        <v>0</v>
      </c>
      <c r="G37" s="148">
        <v>0</v>
      </c>
      <c r="H37" s="148">
        <v>0</v>
      </c>
      <c r="I37" s="148">
        <v>0</v>
      </c>
      <c r="J37" s="148">
        <v>0</v>
      </c>
      <c r="K37" s="148">
        <v>0</v>
      </c>
      <c r="L37" s="148">
        <v>0</v>
      </c>
      <c r="M37" s="148">
        <v>0</v>
      </c>
      <c r="N37" s="148">
        <v>0</v>
      </c>
      <c r="O37" s="148">
        <v>0</v>
      </c>
      <c r="P37" s="148">
        <v>0</v>
      </c>
      <c r="Q37" s="148">
        <v>0</v>
      </c>
      <c r="R37" s="148">
        <v>0</v>
      </c>
      <c r="S37" s="148">
        <v>0</v>
      </c>
      <c r="T37" s="148">
        <v>0</v>
      </c>
      <c r="U37" s="148">
        <v>0</v>
      </c>
      <c r="V37" s="148">
        <v>0</v>
      </c>
      <c r="W37" s="148">
        <v>0</v>
      </c>
      <c r="X37" s="148">
        <v>0</v>
      </c>
      <c r="Y37" s="148">
        <v>0</v>
      </c>
      <c r="Z37" s="148">
        <v>0</v>
      </c>
      <c r="AA37" s="148">
        <v>0</v>
      </c>
      <c r="AB37" s="148">
        <v>0</v>
      </c>
      <c r="AC37" s="148">
        <v>0</v>
      </c>
      <c r="AD37" s="148">
        <v>0</v>
      </c>
      <c r="AE37" s="148">
        <v>0</v>
      </c>
      <c r="AF37" s="148">
        <v>0</v>
      </c>
      <c r="AG37" s="148">
        <v>0</v>
      </c>
      <c r="AH37" s="148">
        <v>0</v>
      </c>
      <c r="AI37" s="148">
        <v>0</v>
      </c>
      <c r="AJ37" s="148">
        <v>0</v>
      </c>
      <c r="AK37" s="148">
        <v>0</v>
      </c>
      <c r="AL37" s="148">
        <v>0</v>
      </c>
      <c r="AM37" s="148">
        <v>0</v>
      </c>
    </row>
    <row r="38" spans="1:39" x14ac:dyDescent="0.5">
      <c r="A38" s="148" t="s">
        <v>62</v>
      </c>
      <c r="B38" s="148" t="s">
        <v>140</v>
      </c>
      <c r="C38" s="148" t="s">
        <v>196</v>
      </c>
      <c r="D38" s="148">
        <v>0</v>
      </c>
      <c r="E38" s="148">
        <v>0</v>
      </c>
      <c r="F38" s="148">
        <v>0</v>
      </c>
      <c r="G38" s="148">
        <v>0</v>
      </c>
      <c r="H38" s="148">
        <v>0</v>
      </c>
      <c r="I38" s="148">
        <v>0</v>
      </c>
      <c r="J38" s="148">
        <v>0</v>
      </c>
      <c r="K38" s="148">
        <v>0</v>
      </c>
      <c r="L38" s="148">
        <v>0</v>
      </c>
      <c r="M38" s="148">
        <v>0</v>
      </c>
      <c r="N38" s="148">
        <v>0</v>
      </c>
      <c r="O38" s="148">
        <v>0</v>
      </c>
      <c r="P38" s="148">
        <v>1500</v>
      </c>
      <c r="Q38" s="148">
        <v>0</v>
      </c>
      <c r="R38" s="148">
        <v>3000</v>
      </c>
      <c r="S38" s="148">
        <v>1500</v>
      </c>
      <c r="T38" s="148">
        <v>0</v>
      </c>
      <c r="U38" s="148">
        <v>0</v>
      </c>
      <c r="V38" s="148">
        <v>0</v>
      </c>
      <c r="W38" s="148">
        <v>0</v>
      </c>
      <c r="X38" s="148">
        <v>0</v>
      </c>
      <c r="Y38" s="148">
        <v>0</v>
      </c>
      <c r="Z38" s="148">
        <v>0</v>
      </c>
      <c r="AA38" s="148">
        <v>0</v>
      </c>
      <c r="AB38" s="148">
        <v>0</v>
      </c>
      <c r="AC38" s="148">
        <v>0</v>
      </c>
      <c r="AD38" s="148">
        <v>0</v>
      </c>
      <c r="AE38" s="148">
        <v>0</v>
      </c>
      <c r="AF38" s="148">
        <v>0</v>
      </c>
      <c r="AG38" s="148">
        <v>0</v>
      </c>
      <c r="AH38" s="148">
        <v>0</v>
      </c>
      <c r="AI38" s="148">
        <v>0</v>
      </c>
      <c r="AJ38" s="148">
        <v>0</v>
      </c>
      <c r="AK38" s="148">
        <v>0</v>
      </c>
      <c r="AL38" s="148">
        <v>0</v>
      </c>
      <c r="AM38" s="148">
        <v>0</v>
      </c>
    </row>
    <row r="39" spans="1:39" x14ac:dyDescent="0.5">
      <c r="A39" s="148" t="s">
        <v>21</v>
      </c>
      <c r="B39" s="148" t="s">
        <v>138</v>
      </c>
      <c r="C39" s="148" t="s">
        <v>6</v>
      </c>
      <c r="D39" s="148">
        <v>0</v>
      </c>
      <c r="E39" s="148">
        <v>0</v>
      </c>
      <c r="F39" s="148">
        <v>0</v>
      </c>
      <c r="G39" s="148">
        <v>0</v>
      </c>
      <c r="H39" s="148">
        <v>0</v>
      </c>
      <c r="I39" s="148">
        <v>0</v>
      </c>
      <c r="J39" s="148">
        <v>0</v>
      </c>
      <c r="K39" s="148">
        <v>0</v>
      </c>
      <c r="L39" s="148">
        <v>0</v>
      </c>
      <c r="M39" s="148">
        <v>0</v>
      </c>
      <c r="N39" s="148">
        <v>0</v>
      </c>
      <c r="O39" s="148">
        <v>0</v>
      </c>
      <c r="P39" s="148">
        <v>0</v>
      </c>
      <c r="Q39" s="148">
        <v>0</v>
      </c>
      <c r="R39" s="148">
        <v>0</v>
      </c>
      <c r="S39" s="148">
        <v>0</v>
      </c>
      <c r="T39" s="148">
        <v>0</v>
      </c>
      <c r="U39" s="148">
        <v>0</v>
      </c>
      <c r="V39" s="148">
        <v>0</v>
      </c>
      <c r="W39" s="148">
        <v>-13148</v>
      </c>
      <c r="X39" s="148">
        <v>-11948</v>
      </c>
      <c r="Y39" s="148">
        <v>-14884</v>
      </c>
      <c r="Z39" s="148">
        <v>-14126</v>
      </c>
      <c r="AA39" s="148">
        <v>-18362</v>
      </c>
      <c r="AB39" s="148">
        <v>-13905</v>
      </c>
      <c r="AC39" s="148">
        <v>-5548</v>
      </c>
      <c r="AD39" s="148">
        <v>0</v>
      </c>
      <c r="AE39" s="148">
        <v>0</v>
      </c>
      <c r="AF39" s="148">
        <v>0</v>
      </c>
      <c r="AG39" s="148">
        <v>0</v>
      </c>
      <c r="AH39" s="148">
        <v>0</v>
      </c>
      <c r="AI39" s="148">
        <v>0</v>
      </c>
      <c r="AJ39" s="148">
        <v>0</v>
      </c>
      <c r="AK39" s="148">
        <v>0</v>
      </c>
      <c r="AL39" s="148">
        <v>0</v>
      </c>
      <c r="AM39" s="148">
        <v>0</v>
      </c>
    </row>
    <row r="40" spans="1:39" x14ac:dyDescent="0.5">
      <c r="A40" s="148" t="s">
        <v>21</v>
      </c>
      <c r="B40" s="148" t="s">
        <v>138</v>
      </c>
      <c r="C40" s="148" t="s">
        <v>9</v>
      </c>
      <c r="D40" s="148">
        <v>0</v>
      </c>
      <c r="E40" s="148">
        <v>0</v>
      </c>
      <c r="F40" s="148">
        <v>0</v>
      </c>
      <c r="G40" s="148">
        <v>0</v>
      </c>
      <c r="H40" s="148">
        <v>0</v>
      </c>
      <c r="I40" s="148">
        <v>0</v>
      </c>
      <c r="J40" s="148">
        <v>0</v>
      </c>
      <c r="K40" s="148">
        <v>0</v>
      </c>
      <c r="L40" s="148">
        <v>0</v>
      </c>
      <c r="M40" s="148">
        <v>0</v>
      </c>
      <c r="N40" s="148">
        <v>0</v>
      </c>
      <c r="O40" s="148">
        <v>0</v>
      </c>
      <c r="P40" s="148">
        <v>0</v>
      </c>
      <c r="Q40" s="148">
        <v>0</v>
      </c>
      <c r="R40" s="148">
        <v>0</v>
      </c>
      <c r="S40" s="148">
        <v>0</v>
      </c>
      <c r="T40" s="148">
        <v>0</v>
      </c>
      <c r="U40" s="148">
        <v>0</v>
      </c>
      <c r="V40" s="148">
        <v>0</v>
      </c>
      <c r="W40" s="148">
        <v>-13148</v>
      </c>
      <c r="X40" s="148">
        <v>-11948</v>
      </c>
      <c r="Y40" s="148">
        <v>-14884</v>
      </c>
      <c r="Z40" s="148">
        <v>-14126</v>
      </c>
      <c r="AA40" s="148">
        <v>-18362</v>
      </c>
      <c r="AB40" s="148">
        <v>-14323.192499999999</v>
      </c>
      <c r="AC40" s="148">
        <v>-14830.9175</v>
      </c>
      <c r="AD40" s="148">
        <v>-17225.907500000001</v>
      </c>
      <c r="AE40" s="148">
        <v>-14756.1675</v>
      </c>
      <c r="AF40" s="148">
        <v>-15937.16</v>
      </c>
      <c r="AG40" s="148">
        <v>-15054.075000000001</v>
      </c>
      <c r="AH40" s="148">
        <v>-13435.2775</v>
      </c>
      <c r="AI40" s="148">
        <v>-14932.52</v>
      </c>
      <c r="AJ40" s="148">
        <v>-13346.612499999999</v>
      </c>
      <c r="AK40" s="148">
        <v>-14689.467500000001</v>
      </c>
      <c r="AL40" s="148">
        <v>-14036.9</v>
      </c>
      <c r="AM40" s="148">
        <v>-20028.9175</v>
      </c>
    </row>
    <row r="41" spans="1:39" x14ac:dyDescent="0.5">
      <c r="A41" s="148" t="s">
        <v>21</v>
      </c>
      <c r="B41" s="148" t="s">
        <v>138</v>
      </c>
      <c r="C41" s="148" t="s">
        <v>197</v>
      </c>
      <c r="D41" s="148">
        <v>0</v>
      </c>
      <c r="E41" s="148">
        <v>0</v>
      </c>
      <c r="F41" s="148">
        <v>0</v>
      </c>
      <c r="G41" s="148">
        <v>0</v>
      </c>
      <c r="H41" s="148">
        <v>0</v>
      </c>
      <c r="I41" s="148">
        <v>0</v>
      </c>
      <c r="J41" s="148">
        <v>0</v>
      </c>
      <c r="K41" s="148">
        <v>0</v>
      </c>
      <c r="L41" s="148">
        <v>0</v>
      </c>
      <c r="M41" s="148">
        <v>0</v>
      </c>
      <c r="N41" s="148">
        <v>0</v>
      </c>
      <c r="O41" s="148">
        <v>0</v>
      </c>
      <c r="P41" s="148">
        <v>0</v>
      </c>
      <c r="Q41" s="148">
        <v>0</v>
      </c>
      <c r="R41" s="148">
        <v>0</v>
      </c>
      <c r="S41" s="148">
        <v>0</v>
      </c>
      <c r="T41" s="148">
        <v>0</v>
      </c>
      <c r="U41" s="148">
        <v>0</v>
      </c>
      <c r="V41" s="148">
        <v>0</v>
      </c>
      <c r="W41" s="148">
        <v>-13148</v>
      </c>
      <c r="X41" s="148">
        <v>-11948</v>
      </c>
      <c r="Y41" s="148">
        <v>-14884</v>
      </c>
      <c r="Z41" s="148">
        <v>-14126</v>
      </c>
      <c r="AA41" s="148">
        <v>-18362</v>
      </c>
      <c r="AB41" s="148">
        <v>-13905</v>
      </c>
      <c r="AC41" s="148">
        <v>-5548</v>
      </c>
      <c r="AD41" s="148">
        <v>0</v>
      </c>
      <c r="AE41" s="148">
        <v>0</v>
      </c>
      <c r="AF41" s="148">
        <v>0</v>
      </c>
      <c r="AG41" s="148">
        <v>0</v>
      </c>
      <c r="AH41" s="148">
        <v>0</v>
      </c>
      <c r="AI41" s="148">
        <v>0</v>
      </c>
      <c r="AJ41" s="148">
        <v>0</v>
      </c>
      <c r="AK41" s="148">
        <v>0</v>
      </c>
      <c r="AL41" s="148">
        <v>0</v>
      </c>
      <c r="AM41" s="148">
        <v>0</v>
      </c>
    </row>
    <row r="42" spans="1:39" x14ac:dyDescent="0.5">
      <c r="A42" s="148" t="s">
        <v>21</v>
      </c>
      <c r="B42" s="148" t="s">
        <v>138</v>
      </c>
      <c r="C42" s="148" t="s">
        <v>198</v>
      </c>
      <c r="D42" s="148">
        <v>0</v>
      </c>
      <c r="E42" s="148">
        <v>0</v>
      </c>
      <c r="F42" s="148">
        <v>0</v>
      </c>
      <c r="G42" s="148">
        <v>0</v>
      </c>
      <c r="H42" s="148">
        <v>0</v>
      </c>
      <c r="I42" s="148">
        <v>0</v>
      </c>
      <c r="J42" s="148">
        <v>0</v>
      </c>
      <c r="K42" s="148">
        <v>0</v>
      </c>
      <c r="L42" s="148">
        <v>0</v>
      </c>
      <c r="M42" s="148">
        <v>0</v>
      </c>
      <c r="N42" s="148">
        <v>0</v>
      </c>
      <c r="O42" s="148">
        <v>0</v>
      </c>
      <c r="P42" s="148">
        <v>0</v>
      </c>
      <c r="Q42" s="148">
        <v>0</v>
      </c>
      <c r="R42" s="148">
        <v>0</v>
      </c>
      <c r="S42" s="148">
        <v>0</v>
      </c>
      <c r="T42" s="148">
        <v>0</v>
      </c>
      <c r="U42" s="148">
        <v>0</v>
      </c>
      <c r="V42" s="148">
        <v>0</v>
      </c>
      <c r="W42" s="148">
        <v>-13148</v>
      </c>
      <c r="X42" s="148">
        <v>-11948</v>
      </c>
      <c r="Y42" s="148">
        <v>-14884</v>
      </c>
      <c r="Z42" s="148">
        <v>-14126</v>
      </c>
      <c r="AA42" s="148">
        <v>-18362</v>
      </c>
      <c r="AB42" s="148">
        <v>-13905</v>
      </c>
      <c r="AC42" s="148">
        <v>-5548</v>
      </c>
      <c r="AD42" s="148">
        <v>0</v>
      </c>
      <c r="AE42" s="148">
        <v>0</v>
      </c>
      <c r="AF42" s="148">
        <v>0</v>
      </c>
      <c r="AG42" s="148">
        <v>0</v>
      </c>
      <c r="AH42" s="148">
        <v>0</v>
      </c>
      <c r="AI42" s="148">
        <v>0</v>
      </c>
      <c r="AJ42" s="148">
        <v>0</v>
      </c>
      <c r="AK42" s="148">
        <v>0</v>
      </c>
      <c r="AL42" s="148">
        <v>0</v>
      </c>
      <c r="AM42" s="148">
        <v>0</v>
      </c>
    </row>
    <row r="43" spans="1:39" x14ac:dyDescent="0.5">
      <c r="A43" s="148" t="s">
        <v>21</v>
      </c>
      <c r="B43" s="148" t="s">
        <v>138</v>
      </c>
      <c r="C43" s="148" t="s">
        <v>199</v>
      </c>
      <c r="D43" s="148">
        <v>0</v>
      </c>
      <c r="E43" s="148">
        <v>0</v>
      </c>
      <c r="F43" s="148">
        <v>0</v>
      </c>
      <c r="G43" s="148">
        <v>0</v>
      </c>
      <c r="H43" s="148">
        <v>0</v>
      </c>
      <c r="I43" s="148">
        <v>0</v>
      </c>
      <c r="J43" s="148">
        <v>0</v>
      </c>
      <c r="K43" s="148">
        <v>0</v>
      </c>
      <c r="L43" s="148">
        <v>0</v>
      </c>
      <c r="M43" s="148">
        <v>0</v>
      </c>
      <c r="N43" s="148">
        <v>0</v>
      </c>
      <c r="O43" s="148">
        <v>0</v>
      </c>
      <c r="P43" s="148">
        <v>0</v>
      </c>
      <c r="Q43" s="148">
        <v>0</v>
      </c>
      <c r="R43" s="148">
        <v>0</v>
      </c>
      <c r="S43" s="148">
        <v>0</v>
      </c>
      <c r="T43" s="148">
        <v>0</v>
      </c>
      <c r="U43" s="148">
        <v>0</v>
      </c>
      <c r="V43" s="148">
        <v>0</v>
      </c>
      <c r="W43" s="148">
        <v>-13148</v>
      </c>
      <c r="X43" s="148">
        <v>-11948</v>
      </c>
      <c r="Y43" s="148">
        <v>-14884</v>
      </c>
      <c r="Z43" s="148">
        <v>-14126</v>
      </c>
      <c r="AA43" s="148">
        <v>-18362</v>
      </c>
      <c r="AB43" s="148">
        <v>-13905</v>
      </c>
      <c r="AC43" s="148">
        <v>-5548</v>
      </c>
      <c r="AD43" s="148">
        <v>0</v>
      </c>
      <c r="AE43" s="148">
        <v>0</v>
      </c>
      <c r="AF43" s="148">
        <v>0</v>
      </c>
      <c r="AG43" s="148">
        <v>0</v>
      </c>
      <c r="AH43" s="148">
        <v>0</v>
      </c>
      <c r="AI43" s="148">
        <v>0</v>
      </c>
      <c r="AJ43" s="148">
        <v>0</v>
      </c>
      <c r="AK43" s="148">
        <v>0</v>
      </c>
      <c r="AL43" s="148">
        <v>0</v>
      </c>
      <c r="AM43" s="148">
        <v>0</v>
      </c>
    </row>
    <row r="44" spans="1:39" x14ac:dyDescent="0.5">
      <c r="A44" s="148" t="s">
        <v>21</v>
      </c>
      <c r="B44" s="148" t="s">
        <v>140</v>
      </c>
      <c r="C44" s="148" t="s">
        <v>6</v>
      </c>
      <c r="D44" s="148">
        <v>0</v>
      </c>
      <c r="E44" s="148">
        <v>0</v>
      </c>
      <c r="F44" s="148">
        <v>0</v>
      </c>
      <c r="G44" s="148">
        <v>0</v>
      </c>
      <c r="H44" s="148">
        <v>0</v>
      </c>
      <c r="I44" s="148">
        <v>0</v>
      </c>
      <c r="J44" s="148">
        <v>0</v>
      </c>
      <c r="K44" s="148">
        <v>0</v>
      </c>
      <c r="L44" s="148">
        <v>0</v>
      </c>
      <c r="M44" s="148">
        <v>0</v>
      </c>
      <c r="N44" s="148">
        <v>0</v>
      </c>
      <c r="O44" s="148">
        <v>0</v>
      </c>
      <c r="P44" s="148">
        <v>0</v>
      </c>
      <c r="Q44" s="148">
        <v>0</v>
      </c>
      <c r="R44" s="148">
        <v>0</v>
      </c>
      <c r="S44" s="148">
        <v>0</v>
      </c>
      <c r="T44" s="148">
        <v>0</v>
      </c>
      <c r="U44" s="148">
        <v>0</v>
      </c>
      <c r="V44" s="148">
        <v>0</v>
      </c>
      <c r="W44" s="148">
        <v>-18330</v>
      </c>
      <c r="X44" s="148">
        <v>-14465</v>
      </c>
      <c r="Y44" s="148">
        <v>-18646</v>
      </c>
      <c r="Z44" s="148">
        <v>-20044</v>
      </c>
      <c r="AA44" s="148">
        <v>-27688</v>
      </c>
      <c r="AB44" s="148">
        <v>-20089</v>
      </c>
      <c r="AC44" s="148">
        <v>-8155</v>
      </c>
      <c r="AD44" s="148">
        <v>0</v>
      </c>
      <c r="AE44" s="148">
        <v>0</v>
      </c>
      <c r="AF44" s="148">
        <v>0</v>
      </c>
      <c r="AG44" s="148">
        <v>0</v>
      </c>
      <c r="AH44" s="148">
        <v>0</v>
      </c>
      <c r="AI44" s="148">
        <v>0</v>
      </c>
      <c r="AJ44" s="148">
        <v>0</v>
      </c>
      <c r="AK44" s="148">
        <v>0</v>
      </c>
      <c r="AL44" s="148">
        <v>0</v>
      </c>
      <c r="AM44" s="148">
        <v>0</v>
      </c>
    </row>
    <row r="45" spans="1:39" x14ac:dyDescent="0.5">
      <c r="A45" s="148" t="s">
        <v>21</v>
      </c>
      <c r="B45" s="148" t="s">
        <v>140</v>
      </c>
      <c r="C45" s="148" t="s">
        <v>9</v>
      </c>
      <c r="D45" s="148">
        <v>0</v>
      </c>
      <c r="E45" s="148">
        <v>0</v>
      </c>
      <c r="F45" s="148">
        <v>0</v>
      </c>
      <c r="G45" s="148">
        <v>0</v>
      </c>
      <c r="H45" s="148">
        <v>0</v>
      </c>
      <c r="I45" s="148">
        <v>0</v>
      </c>
      <c r="J45" s="148">
        <v>0</v>
      </c>
      <c r="K45" s="148">
        <v>0</v>
      </c>
      <c r="L45" s="148">
        <v>0</v>
      </c>
      <c r="M45" s="148">
        <v>0</v>
      </c>
      <c r="N45" s="148">
        <v>0</v>
      </c>
      <c r="O45" s="148">
        <v>0</v>
      </c>
      <c r="P45" s="148">
        <v>0</v>
      </c>
      <c r="Q45" s="148">
        <v>0</v>
      </c>
      <c r="R45" s="148">
        <v>0</v>
      </c>
      <c r="S45" s="148">
        <v>0</v>
      </c>
      <c r="T45" s="148">
        <v>0</v>
      </c>
      <c r="U45" s="148">
        <v>0</v>
      </c>
      <c r="V45" s="148">
        <v>0</v>
      </c>
      <c r="W45" s="148">
        <v>-18330</v>
      </c>
      <c r="X45" s="148">
        <v>-14465</v>
      </c>
      <c r="Y45" s="148">
        <v>-18646</v>
      </c>
      <c r="Z45" s="148">
        <v>-20044</v>
      </c>
      <c r="AA45" s="148">
        <v>-27688</v>
      </c>
      <c r="AB45" s="148">
        <v>-18802.384999999998</v>
      </c>
      <c r="AC45" s="148">
        <v>-19393.427500000002</v>
      </c>
      <c r="AD45" s="148">
        <v>-20871.695</v>
      </c>
      <c r="AE45" s="148">
        <v>-17343.092499999999</v>
      </c>
      <c r="AF45" s="148">
        <v>-18882.310000000001</v>
      </c>
      <c r="AG45" s="148">
        <v>-18182.419999999998</v>
      </c>
      <c r="AH45" s="148">
        <v>-15500.965</v>
      </c>
      <c r="AI45" s="148">
        <v>-20061.807499999999</v>
      </c>
      <c r="AJ45" s="148">
        <v>-17731.677500000002</v>
      </c>
      <c r="AK45" s="148">
        <v>-21648.404999999999</v>
      </c>
      <c r="AL45" s="148">
        <v>-19370.3125</v>
      </c>
      <c r="AM45" s="148">
        <v>-23969.392500000002</v>
      </c>
    </row>
    <row r="46" spans="1:39" x14ac:dyDescent="0.5">
      <c r="A46" s="148" t="s">
        <v>21</v>
      </c>
      <c r="B46" s="148" t="s">
        <v>140</v>
      </c>
      <c r="C46" s="148" t="s">
        <v>197</v>
      </c>
      <c r="D46" s="148">
        <v>0</v>
      </c>
      <c r="E46" s="148">
        <v>0</v>
      </c>
      <c r="F46" s="148">
        <v>0</v>
      </c>
      <c r="G46" s="148">
        <v>0</v>
      </c>
      <c r="H46" s="148">
        <v>0</v>
      </c>
      <c r="I46" s="148">
        <v>0</v>
      </c>
      <c r="J46" s="148">
        <v>0</v>
      </c>
      <c r="K46" s="148">
        <v>0</v>
      </c>
      <c r="L46" s="148">
        <v>0</v>
      </c>
      <c r="M46" s="148">
        <v>0</v>
      </c>
      <c r="N46" s="148">
        <v>0</v>
      </c>
      <c r="O46" s="148">
        <v>0</v>
      </c>
      <c r="P46" s="148">
        <v>0</v>
      </c>
      <c r="Q46" s="148">
        <v>0</v>
      </c>
      <c r="R46" s="148">
        <v>0</v>
      </c>
      <c r="S46" s="148">
        <v>0</v>
      </c>
      <c r="T46" s="148">
        <v>0</v>
      </c>
      <c r="U46" s="148">
        <v>0</v>
      </c>
      <c r="V46" s="148">
        <v>0</v>
      </c>
      <c r="W46" s="148">
        <v>-18330</v>
      </c>
      <c r="X46" s="148">
        <v>-14465</v>
      </c>
      <c r="Y46" s="148">
        <v>-18646</v>
      </c>
      <c r="Z46" s="148">
        <v>-20044</v>
      </c>
      <c r="AA46" s="148">
        <v>-27688</v>
      </c>
      <c r="AB46" s="148">
        <v>-20089</v>
      </c>
      <c r="AC46" s="148">
        <v>-8155</v>
      </c>
      <c r="AD46" s="148">
        <v>0</v>
      </c>
      <c r="AE46" s="148">
        <v>0</v>
      </c>
      <c r="AF46" s="148">
        <v>0</v>
      </c>
      <c r="AG46" s="148">
        <v>0</v>
      </c>
      <c r="AH46" s="148">
        <v>0</v>
      </c>
      <c r="AI46" s="148">
        <v>0</v>
      </c>
      <c r="AJ46" s="148">
        <v>0</v>
      </c>
      <c r="AK46" s="148">
        <v>0</v>
      </c>
      <c r="AL46" s="148">
        <v>0</v>
      </c>
      <c r="AM46" s="148">
        <v>0</v>
      </c>
    </row>
    <row r="47" spans="1:39" x14ac:dyDescent="0.5">
      <c r="A47" s="148" t="s">
        <v>21</v>
      </c>
      <c r="B47" s="148" t="s">
        <v>140</v>
      </c>
      <c r="C47" s="148" t="s">
        <v>198</v>
      </c>
      <c r="D47" s="148">
        <v>0</v>
      </c>
      <c r="E47" s="148">
        <v>0</v>
      </c>
      <c r="F47" s="148">
        <v>0</v>
      </c>
      <c r="G47" s="148">
        <v>0</v>
      </c>
      <c r="H47" s="148">
        <v>0</v>
      </c>
      <c r="I47" s="148">
        <v>0</v>
      </c>
      <c r="J47" s="148">
        <v>0</v>
      </c>
      <c r="K47" s="148">
        <v>0</v>
      </c>
      <c r="L47" s="148">
        <v>0</v>
      </c>
      <c r="M47" s="148">
        <v>0</v>
      </c>
      <c r="N47" s="148">
        <v>0</v>
      </c>
      <c r="O47" s="148">
        <v>0</v>
      </c>
      <c r="P47" s="148">
        <v>0</v>
      </c>
      <c r="Q47" s="148">
        <v>0</v>
      </c>
      <c r="R47" s="148">
        <v>0</v>
      </c>
      <c r="S47" s="148">
        <v>0</v>
      </c>
      <c r="T47" s="148">
        <v>0</v>
      </c>
      <c r="U47" s="148">
        <v>0</v>
      </c>
      <c r="V47" s="148">
        <v>0</v>
      </c>
      <c r="W47" s="148">
        <v>-18330</v>
      </c>
      <c r="X47" s="148">
        <v>-14465</v>
      </c>
      <c r="Y47" s="148">
        <v>-18646</v>
      </c>
      <c r="Z47" s="148">
        <v>-20044</v>
      </c>
      <c r="AA47" s="148">
        <v>-27688</v>
      </c>
      <c r="AB47" s="148">
        <v>-20089</v>
      </c>
      <c r="AC47" s="148">
        <v>-8155</v>
      </c>
      <c r="AD47" s="148">
        <v>0</v>
      </c>
      <c r="AE47" s="148">
        <v>0</v>
      </c>
      <c r="AF47" s="148">
        <v>0</v>
      </c>
      <c r="AG47" s="148">
        <v>0</v>
      </c>
      <c r="AH47" s="148">
        <v>0</v>
      </c>
      <c r="AI47" s="148">
        <v>0</v>
      </c>
      <c r="AJ47" s="148">
        <v>0</v>
      </c>
      <c r="AK47" s="148">
        <v>0</v>
      </c>
      <c r="AL47" s="148">
        <v>0</v>
      </c>
      <c r="AM47" s="148">
        <v>0</v>
      </c>
    </row>
    <row r="48" spans="1:39" x14ac:dyDescent="0.5">
      <c r="A48" s="148" t="s">
        <v>21</v>
      </c>
      <c r="B48" s="148" t="s">
        <v>140</v>
      </c>
      <c r="C48" s="148" t="s">
        <v>199</v>
      </c>
      <c r="D48" s="148">
        <v>0</v>
      </c>
      <c r="E48" s="148">
        <v>0</v>
      </c>
      <c r="F48" s="148">
        <v>0</v>
      </c>
      <c r="G48" s="148">
        <v>0</v>
      </c>
      <c r="H48" s="148">
        <v>0</v>
      </c>
      <c r="I48" s="148">
        <v>0</v>
      </c>
      <c r="J48" s="148">
        <v>0</v>
      </c>
      <c r="K48" s="148">
        <v>0</v>
      </c>
      <c r="L48" s="148">
        <v>0</v>
      </c>
      <c r="M48" s="148">
        <v>0</v>
      </c>
      <c r="N48" s="148">
        <v>0</v>
      </c>
      <c r="O48" s="148">
        <v>0</v>
      </c>
      <c r="P48" s="148">
        <v>0</v>
      </c>
      <c r="Q48" s="148">
        <v>0</v>
      </c>
      <c r="R48" s="148">
        <v>0</v>
      </c>
      <c r="S48" s="148">
        <v>0</v>
      </c>
      <c r="T48" s="148">
        <v>0</v>
      </c>
      <c r="U48" s="148">
        <v>0</v>
      </c>
      <c r="V48" s="148">
        <v>0</v>
      </c>
      <c r="W48" s="148">
        <v>-18330</v>
      </c>
      <c r="X48" s="148">
        <v>-14465</v>
      </c>
      <c r="Y48" s="148">
        <v>-18646</v>
      </c>
      <c r="Z48" s="148">
        <v>-20044</v>
      </c>
      <c r="AA48" s="148">
        <v>-27688</v>
      </c>
      <c r="AB48" s="148">
        <v>-20089</v>
      </c>
      <c r="AC48" s="148">
        <v>-8155</v>
      </c>
      <c r="AD48" s="148">
        <v>0</v>
      </c>
      <c r="AE48" s="148">
        <v>0</v>
      </c>
      <c r="AF48" s="148">
        <v>0</v>
      </c>
      <c r="AG48" s="148">
        <v>0</v>
      </c>
      <c r="AH48" s="148">
        <v>0</v>
      </c>
      <c r="AI48" s="148">
        <v>0</v>
      </c>
      <c r="AJ48" s="148">
        <v>0</v>
      </c>
      <c r="AK48" s="148">
        <v>0</v>
      </c>
      <c r="AL48" s="148">
        <v>0</v>
      </c>
      <c r="AM48" s="148">
        <v>0</v>
      </c>
    </row>
    <row r="49" spans="1:39" x14ac:dyDescent="0.5">
      <c r="A49" s="148" t="s">
        <v>37</v>
      </c>
      <c r="B49" s="148" t="s">
        <v>138</v>
      </c>
      <c r="C49" s="148" t="s">
        <v>6</v>
      </c>
      <c r="D49" s="148">
        <v>10270</v>
      </c>
      <c r="E49" s="148">
        <v>10000</v>
      </c>
      <c r="F49" s="148">
        <v>9600</v>
      </c>
      <c r="G49" s="148">
        <v>12240</v>
      </c>
      <c r="H49" s="148">
        <v>10000</v>
      </c>
      <c r="I49" s="148">
        <v>9920</v>
      </c>
      <c r="J49" s="148">
        <v>10640</v>
      </c>
      <c r="K49" s="148">
        <v>8640</v>
      </c>
      <c r="L49" s="148">
        <v>8400</v>
      </c>
      <c r="M49" s="148">
        <v>10800</v>
      </c>
      <c r="N49" s="148">
        <v>7920</v>
      </c>
      <c r="O49" s="148">
        <v>10880</v>
      </c>
      <c r="P49" s="148">
        <v>8800</v>
      </c>
      <c r="Q49" s="148">
        <v>8640</v>
      </c>
      <c r="R49" s="148">
        <v>11350</v>
      </c>
      <c r="S49" s="148">
        <v>8800</v>
      </c>
      <c r="T49" s="148">
        <v>8960</v>
      </c>
      <c r="U49" s="148">
        <v>11160</v>
      </c>
      <c r="V49" s="148">
        <v>8960</v>
      </c>
      <c r="W49" s="148">
        <v>29214</v>
      </c>
      <c r="X49" s="148">
        <v>37623</v>
      </c>
      <c r="Y49" s="148">
        <v>43968</v>
      </c>
      <c r="Z49" s="148">
        <v>37225</v>
      </c>
      <c r="AA49" s="148">
        <v>40139</v>
      </c>
      <c r="AB49" s="148">
        <v>37069</v>
      </c>
      <c r="AC49" s="148">
        <v>12719</v>
      </c>
      <c r="AD49" s="148">
        <v>0</v>
      </c>
      <c r="AE49" s="148">
        <v>0</v>
      </c>
      <c r="AF49" s="148">
        <v>0</v>
      </c>
      <c r="AG49" s="148">
        <v>0</v>
      </c>
      <c r="AH49" s="148">
        <v>0</v>
      </c>
      <c r="AI49" s="148">
        <v>0</v>
      </c>
      <c r="AJ49" s="148">
        <v>0</v>
      </c>
      <c r="AK49" s="148">
        <v>0</v>
      </c>
      <c r="AL49" s="148">
        <v>0</v>
      </c>
      <c r="AM49" s="148">
        <v>0</v>
      </c>
    </row>
    <row r="50" spans="1:39" x14ac:dyDescent="0.5">
      <c r="A50" s="148" t="s">
        <v>37</v>
      </c>
      <c r="B50" s="148" t="s">
        <v>138</v>
      </c>
      <c r="C50" s="148" t="s">
        <v>9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  <c r="R50" s="148">
        <v>0</v>
      </c>
      <c r="S50" s="148">
        <v>0</v>
      </c>
      <c r="T50" s="148">
        <v>0</v>
      </c>
      <c r="U50" s="148">
        <v>0</v>
      </c>
      <c r="V50" s="148">
        <v>0</v>
      </c>
      <c r="W50" s="148">
        <v>19601</v>
      </c>
      <c r="X50" s="148">
        <v>28893</v>
      </c>
      <c r="Y50" s="148">
        <v>32768</v>
      </c>
      <c r="Z50" s="148">
        <v>28265</v>
      </c>
      <c r="AA50" s="148">
        <v>29432</v>
      </c>
      <c r="AB50" s="148">
        <v>40559.584675000013</v>
      </c>
      <c r="AC50" s="148">
        <v>41997.129425000006</v>
      </c>
      <c r="AD50" s="148">
        <v>48779.036325000008</v>
      </c>
      <c r="AE50" s="148">
        <v>41785.456925000013</v>
      </c>
      <c r="AF50" s="148">
        <v>45130.159600000014</v>
      </c>
      <c r="AG50" s="148">
        <v>42628.813250000007</v>
      </c>
      <c r="AH50" s="148">
        <v>38044.921025000003</v>
      </c>
      <c r="AI50" s="148">
        <v>42285.161200000002</v>
      </c>
      <c r="AJ50" s="148">
        <v>37794.524875000003</v>
      </c>
      <c r="AK50" s="148">
        <v>41596.979925000007</v>
      </c>
      <c r="AL50" s="148">
        <v>39749.038999999997</v>
      </c>
      <c r="AM50" s="148">
        <v>56716.509424999997</v>
      </c>
    </row>
    <row r="51" spans="1:39" x14ac:dyDescent="0.5">
      <c r="A51" s="148" t="s">
        <v>37</v>
      </c>
      <c r="B51" s="148" t="s">
        <v>138</v>
      </c>
      <c r="C51" s="148" t="s">
        <v>197</v>
      </c>
      <c r="D51" s="148">
        <v>0</v>
      </c>
      <c r="E51" s="148">
        <v>0</v>
      </c>
      <c r="F51" s="148">
        <v>0</v>
      </c>
      <c r="G51" s="148">
        <v>0</v>
      </c>
      <c r="H51" s="148">
        <v>0</v>
      </c>
      <c r="I51" s="148">
        <v>0</v>
      </c>
      <c r="J51" s="148">
        <v>0</v>
      </c>
      <c r="K51" s="148">
        <v>0</v>
      </c>
      <c r="L51" s="148">
        <v>0</v>
      </c>
      <c r="M51" s="148">
        <v>0</v>
      </c>
      <c r="N51" s="148">
        <v>0</v>
      </c>
      <c r="O51" s="148">
        <v>0</v>
      </c>
      <c r="P51" s="148">
        <v>0</v>
      </c>
      <c r="Q51" s="148">
        <v>0</v>
      </c>
      <c r="R51" s="148">
        <v>0</v>
      </c>
      <c r="S51" s="148">
        <v>0</v>
      </c>
      <c r="T51" s="148">
        <v>0</v>
      </c>
      <c r="U51" s="148">
        <v>0</v>
      </c>
      <c r="V51" s="148">
        <v>0</v>
      </c>
      <c r="W51" s="148">
        <v>19601</v>
      </c>
      <c r="X51" s="148">
        <v>28893</v>
      </c>
      <c r="Y51" s="148">
        <v>32768</v>
      </c>
      <c r="Z51" s="148">
        <v>28265</v>
      </c>
      <c r="AA51" s="148">
        <v>29432</v>
      </c>
      <c r="AB51" s="148">
        <v>28829</v>
      </c>
      <c r="AC51" s="148">
        <v>8879</v>
      </c>
      <c r="AD51" s="148">
        <v>0</v>
      </c>
      <c r="AE51" s="148">
        <v>0</v>
      </c>
      <c r="AF51" s="148">
        <v>0</v>
      </c>
      <c r="AG51" s="148">
        <v>0</v>
      </c>
      <c r="AH51" s="148">
        <v>0</v>
      </c>
      <c r="AI51" s="148">
        <v>0</v>
      </c>
      <c r="AJ51" s="148">
        <v>0</v>
      </c>
      <c r="AK51" s="148">
        <v>0</v>
      </c>
      <c r="AL51" s="148">
        <v>0</v>
      </c>
      <c r="AM51" s="148">
        <v>0</v>
      </c>
    </row>
    <row r="52" spans="1:39" x14ac:dyDescent="0.5">
      <c r="A52" s="148" t="s">
        <v>37</v>
      </c>
      <c r="B52" s="148" t="s">
        <v>138</v>
      </c>
      <c r="C52" s="148" t="s">
        <v>198</v>
      </c>
      <c r="D52" s="148">
        <v>0</v>
      </c>
      <c r="E52" s="148">
        <v>0</v>
      </c>
      <c r="F52" s="148">
        <v>0</v>
      </c>
      <c r="G52" s="148">
        <v>0</v>
      </c>
      <c r="H52" s="148">
        <v>0</v>
      </c>
      <c r="I52" s="148">
        <v>0</v>
      </c>
      <c r="J52" s="148">
        <v>0</v>
      </c>
      <c r="K52" s="148">
        <v>0</v>
      </c>
      <c r="L52" s="148">
        <v>0</v>
      </c>
      <c r="M52" s="148">
        <v>0</v>
      </c>
      <c r="N52" s="148">
        <v>0</v>
      </c>
      <c r="O52" s="148">
        <v>0</v>
      </c>
      <c r="P52" s="148">
        <v>0</v>
      </c>
      <c r="Q52" s="148">
        <v>0</v>
      </c>
      <c r="R52" s="148">
        <v>0</v>
      </c>
      <c r="S52" s="148">
        <v>0</v>
      </c>
      <c r="T52" s="148">
        <v>0</v>
      </c>
      <c r="U52" s="148">
        <v>0</v>
      </c>
      <c r="V52" s="148">
        <v>0</v>
      </c>
      <c r="W52" s="148">
        <v>19601</v>
      </c>
      <c r="X52" s="148">
        <v>28893</v>
      </c>
      <c r="Y52" s="148">
        <v>32768</v>
      </c>
      <c r="Z52" s="148">
        <v>28265</v>
      </c>
      <c r="AA52" s="148">
        <v>29432</v>
      </c>
      <c r="AB52" s="148">
        <v>28829</v>
      </c>
      <c r="AC52" s="148">
        <v>8879</v>
      </c>
      <c r="AD52" s="148">
        <v>0</v>
      </c>
      <c r="AE52" s="148">
        <v>0</v>
      </c>
      <c r="AF52" s="148">
        <v>0</v>
      </c>
      <c r="AG52" s="148">
        <v>0</v>
      </c>
      <c r="AH52" s="148">
        <v>0</v>
      </c>
      <c r="AI52" s="148">
        <v>0</v>
      </c>
      <c r="AJ52" s="148">
        <v>0</v>
      </c>
      <c r="AK52" s="148">
        <v>0</v>
      </c>
      <c r="AL52" s="148">
        <v>0</v>
      </c>
      <c r="AM52" s="148">
        <v>0</v>
      </c>
    </row>
    <row r="53" spans="1:39" x14ac:dyDescent="0.5">
      <c r="A53" s="148" t="s">
        <v>37</v>
      </c>
      <c r="B53" s="148" t="s">
        <v>138</v>
      </c>
      <c r="C53" s="148" t="s">
        <v>199</v>
      </c>
      <c r="D53" s="148">
        <v>0</v>
      </c>
      <c r="E53" s="148">
        <v>0</v>
      </c>
      <c r="F53" s="148">
        <v>0</v>
      </c>
      <c r="G53" s="148">
        <v>0</v>
      </c>
      <c r="H53" s="148">
        <v>0</v>
      </c>
      <c r="I53" s="148">
        <v>0</v>
      </c>
      <c r="J53" s="148">
        <v>0</v>
      </c>
      <c r="K53" s="148">
        <v>0</v>
      </c>
      <c r="L53" s="148">
        <v>0</v>
      </c>
      <c r="M53" s="148">
        <v>0</v>
      </c>
      <c r="N53" s="148">
        <v>0</v>
      </c>
      <c r="O53" s="148">
        <v>0</v>
      </c>
      <c r="P53" s="148">
        <v>0</v>
      </c>
      <c r="Q53" s="148">
        <v>0</v>
      </c>
      <c r="R53" s="148">
        <v>0</v>
      </c>
      <c r="S53" s="148">
        <v>0</v>
      </c>
      <c r="T53" s="148">
        <v>0</v>
      </c>
      <c r="U53" s="148">
        <v>0</v>
      </c>
      <c r="V53" s="148">
        <v>0</v>
      </c>
      <c r="W53" s="148">
        <v>19601</v>
      </c>
      <c r="X53" s="148">
        <v>28893</v>
      </c>
      <c r="Y53" s="148">
        <v>32768</v>
      </c>
      <c r="Z53" s="148">
        <v>28265</v>
      </c>
      <c r="AA53" s="148">
        <v>29432</v>
      </c>
      <c r="AB53" s="148">
        <v>28829</v>
      </c>
      <c r="AC53" s="148">
        <v>8879</v>
      </c>
      <c r="AD53" s="148">
        <v>0</v>
      </c>
      <c r="AE53" s="148">
        <v>0</v>
      </c>
      <c r="AF53" s="148">
        <v>0</v>
      </c>
      <c r="AG53" s="148">
        <v>0</v>
      </c>
      <c r="AH53" s="148">
        <v>0</v>
      </c>
      <c r="AI53" s="148">
        <v>0</v>
      </c>
      <c r="AJ53" s="148">
        <v>0</v>
      </c>
      <c r="AK53" s="148">
        <v>0</v>
      </c>
      <c r="AL53" s="148">
        <v>0</v>
      </c>
      <c r="AM53" s="148">
        <v>0</v>
      </c>
    </row>
    <row r="54" spans="1:39" x14ac:dyDescent="0.5">
      <c r="A54" s="148" t="s">
        <v>37</v>
      </c>
      <c r="B54" s="148" t="s">
        <v>140</v>
      </c>
      <c r="C54" s="148" t="s">
        <v>6</v>
      </c>
      <c r="D54" s="148">
        <v>8680</v>
      </c>
      <c r="E54" s="148">
        <v>9050</v>
      </c>
      <c r="F54" s="148">
        <v>9256</v>
      </c>
      <c r="G54" s="148">
        <v>9475</v>
      </c>
      <c r="H54" s="148">
        <v>12380</v>
      </c>
      <c r="I54" s="148">
        <v>9340</v>
      </c>
      <c r="J54" s="148">
        <v>10829</v>
      </c>
      <c r="K54" s="148">
        <v>10985</v>
      </c>
      <c r="L54" s="148">
        <v>11061</v>
      </c>
      <c r="M54" s="148">
        <v>9350</v>
      </c>
      <c r="N54" s="148">
        <v>8322</v>
      </c>
      <c r="O54" s="148">
        <v>9830</v>
      </c>
      <c r="P54" s="148">
        <v>9624</v>
      </c>
      <c r="Q54" s="148">
        <v>10682</v>
      </c>
      <c r="R54" s="148">
        <v>13223</v>
      </c>
      <c r="S54" s="148">
        <v>11308</v>
      </c>
      <c r="T54" s="148">
        <v>11863</v>
      </c>
      <c r="U54" s="148">
        <v>12693</v>
      </c>
      <c r="V54" s="148">
        <v>11470</v>
      </c>
      <c r="W54" s="148">
        <v>11853</v>
      </c>
      <c r="X54" s="148">
        <v>12712</v>
      </c>
      <c r="Y54" s="148">
        <v>48888</v>
      </c>
      <c r="Z54" s="148">
        <v>40452</v>
      </c>
      <c r="AA54" s="148">
        <v>46436</v>
      </c>
      <c r="AB54" s="148">
        <v>42854</v>
      </c>
      <c r="AC54" s="148">
        <v>14267</v>
      </c>
      <c r="AD54" s="148">
        <v>0</v>
      </c>
      <c r="AE54" s="148">
        <v>0</v>
      </c>
      <c r="AF54" s="148">
        <v>0</v>
      </c>
      <c r="AG54" s="148">
        <v>0</v>
      </c>
      <c r="AH54" s="148">
        <v>0</v>
      </c>
      <c r="AI54" s="148">
        <v>0</v>
      </c>
      <c r="AJ54" s="148">
        <v>0</v>
      </c>
      <c r="AK54" s="148">
        <v>0</v>
      </c>
      <c r="AL54" s="148">
        <v>0</v>
      </c>
      <c r="AM54" s="148">
        <v>0</v>
      </c>
    </row>
    <row r="55" spans="1:39" x14ac:dyDescent="0.5">
      <c r="A55" s="148" t="s">
        <v>37</v>
      </c>
      <c r="B55" s="148" t="s">
        <v>140</v>
      </c>
      <c r="C55" s="148" t="s">
        <v>9</v>
      </c>
      <c r="D55" s="148">
        <v>0</v>
      </c>
      <c r="E55" s="148">
        <v>0</v>
      </c>
      <c r="F55" s="148">
        <v>0</v>
      </c>
      <c r="G55" s="148">
        <v>0</v>
      </c>
      <c r="H55" s="148">
        <v>0</v>
      </c>
      <c r="I55" s="148">
        <v>0</v>
      </c>
      <c r="J55" s="148">
        <v>0</v>
      </c>
      <c r="K55" s="148">
        <v>0</v>
      </c>
      <c r="L55" s="148">
        <v>0</v>
      </c>
      <c r="M55" s="148">
        <v>0</v>
      </c>
      <c r="N55" s="148">
        <v>0</v>
      </c>
      <c r="O55" s="148">
        <v>0</v>
      </c>
      <c r="P55" s="148">
        <v>0</v>
      </c>
      <c r="Q55" s="148">
        <v>0</v>
      </c>
      <c r="R55" s="148">
        <v>0</v>
      </c>
      <c r="S55" s="148">
        <v>0</v>
      </c>
      <c r="T55" s="148">
        <v>0</v>
      </c>
      <c r="U55" s="148">
        <v>0</v>
      </c>
      <c r="V55" s="148">
        <v>0</v>
      </c>
      <c r="W55" s="148">
        <v>0</v>
      </c>
      <c r="X55" s="148">
        <v>0</v>
      </c>
      <c r="Y55" s="148">
        <v>36381</v>
      </c>
      <c r="Z55" s="148">
        <v>31102</v>
      </c>
      <c r="AA55" s="148">
        <v>34988</v>
      </c>
      <c r="AB55" s="148">
        <v>51551.294699999999</v>
      </c>
      <c r="AC55" s="148">
        <v>53171.409050000002</v>
      </c>
      <c r="AD55" s="148">
        <v>57225.162900000003</v>
      </c>
      <c r="AE55" s="148">
        <v>47550.665350000003</v>
      </c>
      <c r="AF55" s="148">
        <v>51770.728199999998</v>
      </c>
      <c r="AG55" s="148">
        <v>49850.972399999999</v>
      </c>
      <c r="AH55" s="148">
        <v>42499.1423</v>
      </c>
      <c r="AI55" s="148">
        <v>55004.212649999987</v>
      </c>
      <c r="AJ55" s="148">
        <v>48615.324050000003</v>
      </c>
      <c r="AK55" s="148">
        <v>59354.459099999993</v>
      </c>
      <c r="AL55" s="148">
        <v>53108.09375</v>
      </c>
      <c r="AM55" s="148">
        <v>65718.051349999994</v>
      </c>
    </row>
    <row r="56" spans="1:39" x14ac:dyDescent="0.5">
      <c r="A56" s="148" t="s">
        <v>37</v>
      </c>
      <c r="B56" s="148" t="s">
        <v>140</v>
      </c>
      <c r="C56" s="148" t="s">
        <v>197</v>
      </c>
      <c r="D56" s="148">
        <v>0</v>
      </c>
      <c r="E56" s="148">
        <v>0</v>
      </c>
      <c r="F56" s="148">
        <v>0</v>
      </c>
      <c r="G56" s="148">
        <v>0</v>
      </c>
      <c r="H56" s="148">
        <v>0</v>
      </c>
      <c r="I56" s="148">
        <v>0</v>
      </c>
      <c r="J56" s="148">
        <v>0</v>
      </c>
      <c r="K56" s="148">
        <v>0</v>
      </c>
      <c r="L56" s="148">
        <v>0</v>
      </c>
      <c r="M56" s="148">
        <v>0</v>
      </c>
      <c r="N56" s="148">
        <v>0</v>
      </c>
      <c r="O56" s="148">
        <v>0</v>
      </c>
      <c r="P56" s="148">
        <v>0</v>
      </c>
      <c r="Q56" s="148">
        <v>0</v>
      </c>
      <c r="R56" s="148">
        <v>0</v>
      </c>
      <c r="S56" s="148">
        <v>0</v>
      </c>
      <c r="T56" s="148">
        <v>0</v>
      </c>
      <c r="U56" s="148">
        <v>0</v>
      </c>
      <c r="V56" s="148">
        <v>0</v>
      </c>
      <c r="W56" s="148">
        <v>0</v>
      </c>
      <c r="X56" s="148">
        <v>0</v>
      </c>
      <c r="Y56" s="148">
        <v>36381</v>
      </c>
      <c r="Z56" s="148">
        <v>31102</v>
      </c>
      <c r="AA56" s="148">
        <v>34988</v>
      </c>
      <c r="AB56" s="148">
        <v>33838</v>
      </c>
      <c r="AC56" s="148">
        <v>9687</v>
      </c>
      <c r="AD56" s="148">
        <v>0</v>
      </c>
      <c r="AE56" s="148">
        <v>0</v>
      </c>
      <c r="AF56" s="148">
        <v>0</v>
      </c>
      <c r="AG56" s="148">
        <v>0</v>
      </c>
      <c r="AH56" s="148">
        <v>0</v>
      </c>
      <c r="AI56" s="148">
        <v>0</v>
      </c>
      <c r="AJ56" s="148">
        <v>0</v>
      </c>
      <c r="AK56" s="148">
        <v>0</v>
      </c>
      <c r="AL56" s="148">
        <v>0</v>
      </c>
      <c r="AM56" s="148">
        <v>0</v>
      </c>
    </row>
    <row r="57" spans="1:39" x14ac:dyDescent="0.5">
      <c r="A57" s="148" t="s">
        <v>37</v>
      </c>
      <c r="B57" s="148" t="s">
        <v>140</v>
      </c>
      <c r="C57" s="148" t="s">
        <v>198</v>
      </c>
      <c r="D57" s="148">
        <v>0</v>
      </c>
      <c r="E57" s="148">
        <v>0</v>
      </c>
      <c r="F57" s="148">
        <v>0</v>
      </c>
      <c r="G57" s="148">
        <v>0</v>
      </c>
      <c r="H57" s="148">
        <v>0</v>
      </c>
      <c r="I57" s="148">
        <v>0</v>
      </c>
      <c r="J57" s="148">
        <v>0</v>
      </c>
      <c r="K57" s="148">
        <v>0</v>
      </c>
      <c r="L57" s="148">
        <v>0</v>
      </c>
      <c r="M57" s="148">
        <v>0</v>
      </c>
      <c r="N57" s="148">
        <v>0</v>
      </c>
      <c r="O57" s="148">
        <v>0</v>
      </c>
      <c r="P57" s="148">
        <v>0</v>
      </c>
      <c r="Q57" s="148">
        <v>0</v>
      </c>
      <c r="R57" s="148">
        <v>0</v>
      </c>
      <c r="S57" s="148">
        <v>0</v>
      </c>
      <c r="T57" s="148">
        <v>0</v>
      </c>
      <c r="U57" s="148">
        <v>0</v>
      </c>
      <c r="V57" s="148">
        <v>0</v>
      </c>
      <c r="W57" s="148">
        <v>0</v>
      </c>
      <c r="X57" s="148">
        <v>0</v>
      </c>
      <c r="Y57" s="148">
        <v>36381</v>
      </c>
      <c r="Z57" s="148">
        <v>31102</v>
      </c>
      <c r="AA57" s="148">
        <v>34988</v>
      </c>
      <c r="AB57" s="148">
        <v>33838</v>
      </c>
      <c r="AC57" s="148">
        <v>9687</v>
      </c>
      <c r="AD57" s="148">
        <v>0</v>
      </c>
      <c r="AE57" s="148">
        <v>0</v>
      </c>
      <c r="AF57" s="148">
        <v>0</v>
      </c>
      <c r="AG57" s="148">
        <v>0</v>
      </c>
      <c r="AH57" s="148">
        <v>0</v>
      </c>
      <c r="AI57" s="148">
        <v>0</v>
      </c>
      <c r="AJ57" s="148">
        <v>0</v>
      </c>
      <c r="AK57" s="148">
        <v>0</v>
      </c>
      <c r="AL57" s="148">
        <v>0</v>
      </c>
      <c r="AM57" s="148">
        <v>0</v>
      </c>
    </row>
    <row r="58" spans="1:39" x14ac:dyDescent="0.5">
      <c r="A58" s="148" t="s">
        <v>37</v>
      </c>
      <c r="B58" s="148" t="s">
        <v>140</v>
      </c>
      <c r="C58" s="148" t="s">
        <v>199</v>
      </c>
      <c r="D58" s="148">
        <v>0</v>
      </c>
      <c r="E58" s="148">
        <v>0</v>
      </c>
      <c r="F58" s="148">
        <v>0</v>
      </c>
      <c r="G58" s="148">
        <v>0</v>
      </c>
      <c r="H58" s="148">
        <v>0</v>
      </c>
      <c r="I58" s="148">
        <v>0</v>
      </c>
      <c r="J58" s="148">
        <v>0</v>
      </c>
      <c r="K58" s="148">
        <v>0</v>
      </c>
      <c r="L58" s="148">
        <v>0</v>
      </c>
      <c r="M58" s="148">
        <v>0</v>
      </c>
      <c r="N58" s="148">
        <v>0</v>
      </c>
      <c r="O58" s="148">
        <v>0</v>
      </c>
      <c r="P58" s="148">
        <v>0</v>
      </c>
      <c r="Q58" s="148">
        <v>0</v>
      </c>
      <c r="R58" s="148">
        <v>0</v>
      </c>
      <c r="S58" s="148">
        <v>0</v>
      </c>
      <c r="T58" s="148">
        <v>0</v>
      </c>
      <c r="U58" s="148">
        <v>0</v>
      </c>
      <c r="V58" s="148">
        <v>0</v>
      </c>
      <c r="W58" s="148">
        <v>0</v>
      </c>
      <c r="X58" s="148">
        <v>0</v>
      </c>
      <c r="Y58" s="148">
        <v>36381</v>
      </c>
      <c r="Z58" s="148">
        <v>31102</v>
      </c>
      <c r="AA58" s="148">
        <v>34988</v>
      </c>
      <c r="AB58" s="148">
        <v>33838</v>
      </c>
      <c r="AC58" s="148">
        <v>9687</v>
      </c>
      <c r="AD58" s="148">
        <v>0</v>
      </c>
      <c r="AE58" s="148">
        <v>0</v>
      </c>
      <c r="AF58" s="148">
        <v>0</v>
      </c>
      <c r="AG58" s="148">
        <v>0</v>
      </c>
      <c r="AH58" s="148">
        <v>0</v>
      </c>
      <c r="AI58" s="148">
        <v>0</v>
      </c>
      <c r="AJ58" s="148">
        <v>0</v>
      </c>
      <c r="AK58" s="148">
        <v>0</v>
      </c>
      <c r="AL58" s="148">
        <v>0</v>
      </c>
      <c r="AM58" s="148">
        <v>0</v>
      </c>
    </row>
    <row r="59" spans="1:39" x14ac:dyDescent="0.5">
      <c r="A59" s="148" t="s">
        <v>125</v>
      </c>
      <c r="B59" s="148" t="s">
        <v>138</v>
      </c>
      <c r="C59" s="148" t="s">
        <v>200</v>
      </c>
      <c r="D59" s="148">
        <v>0</v>
      </c>
      <c r="E59" s="148">
        <v>0</v>
      </c>
      <c r="F59" s="148">
        <v>0</v>
      </c>
      <c r="G59" s="148">
        <v>0</v>
      </c>
      <c r="H59" s="148">
        <v>0</v>
      </c>
      <c r="I59" s="148">
        <v>0</v>
      </c>
      <c r="J59" s="148">
        <v>0</v>
      </c>
      <c r="K59" s="148">
        <v>0</v>
      </c>
      <c r="L59" s="148">
        <v>0</v>
      </c>
      <c r="M59" s="148">
        <v>0</v>
      </c>
      <c r="N59" s="148">
        <v>0</v>
      </c>
      <c r="O59" s="148">
        <v>0</v>
      </c>
      <c r="P59" s="148">
        <v>0</v>
      </c>
      <c r="Q59" s="148">
        <v>0</v>
      </c>
      <c r="R59" s="148">
        <v>0</v>
      </c>
      <c r="S59" s="148">
        <v>0</v>
      </c>
      <c r="T59" s="148">
        <v>0</v>
      </c>
      <c r="U59" s="148">
        <v>0</v>
      </c>
      <c r="V59" s="148">
        <v>0</v>
      </c>
      <c r="W59" s="148">
        <v>0</v>
      </c>
      <c r="X59" s="148">
        <v>0</v>
      </c>
      <c r="Y59" s="148">
        <v>0</v>
      </c>
      <c r="Z59" s="148">
        <v>0</v>
      </c>
      <c r="AA59" s="148">
        <v>0</v>
      </c>
      <c r="AB59" s="148">
        <v>1277</v>
      </c>
      <c r="AC59" s="148">
        <v>1712</v>
      </c>
      <c r="AD59" s="148">
        <v>1305</v>
      </c>
      <c r="AE59" s="148">
        <v>1487</v>
      </c>
      <c r="AF59" s="148">
        <v>1443</v>
      </c>
      <c r="AG59" s="148">
        <v>1158</v>
      </c>
      <c r="AH59" s="148">
        <v>1097</v>
      </c>
      <c r="AI59" s="148">
        <v>1272</v>
      </c>
      <c r="AJ59" s="148">
        <v>1081</v>
      </c>
      <c r="AK59" s="148">
        <v>1204</v>
      </c>
      <c r="AL59" s="148">
        <v>1460</v>
      </c>
      <c r="AM59" s="148">
        <v>1140</v>
      </c>
    </row>
    <row r="60" spans="1:39" x14ac:dyDescent="0.5">
      <c r="A60" s="148" t="s">
        <v>125</v>
      </c>
      <c r="B60" s="148" t="s">
        <v>140</v>
      </c>
      <c r="C60" s="148" t="s">
        <v>196</v>
      </c>
      <c r="D60" s="148">
        <v>0</v>
      </c>
      <c r="E60" s="148">
        <v>0</v>
      </c>
      <c r="F60" s="148">
        <v>0</v>
      </c>
      <c r="G60" s="148">
        <v>0</v>
      </c>
      <c r="H60" s="148">
        <v>0</v>
      </c>
      <c r="I60" s="148">
        <v>0</v>
      </c>
      <c r="J60" s="148">
        <v>0</v>
      </c>
      <c r="K60" s="148">
        <v>0</v>
      </c>
      <c r="L60" s="148">
        <v>0</v>
      </c>
      <c r="M60" s="148">
        <v>0</v>
      </c>
      <c r="N60" s="148">
        <v>0</v>
      </c>
      <c r="O60" s="148">
        <v>0</v>
      </c>
      <c r="P60" s="148">
        <v>0</v>
      </c>
      <c r="Q60" s="148">
        <v>0</v>
      </c>
      <c r="R60" s="148">
        <v>51697</v>
      </c>
      <c r="S60" s="148">
        <v>0</v>
      </c>
      <c r="T60" s="148">
        <v>0</v>
      </c>
      <c r="U60" s="148">
        <v>0</v>
      </c>
      <c r="V60" s="148">
        <v>0</v>
      </c>
      <c r="W60" s="148">
        <v>0</v>
      </c>
      <c r="X60" s="148">
        <v>0</v>
      </c>
      <c r="Y60" s="148">
        <v>0</v>
      </c>
      <c r="Z60" s="148">
        <v>0</v>
      </c>
      <c r="AA60" s="148">
        <v>0</v>
      </c>
      <c r="AB60" s="148">
        <v>0</v>
      </c>
      <c r="AC60" s="148">
        <v>4874</v>
      </c>
      <c r="AD60" s="148">
        <v>0</v>
      </c>
      <c r="AE60" s="148">
        <v>0</v>
      </c>
      <c r="AF60" s="148">
        <v>0</v>
      </c>
      <c r="AG60" s="148">
        <v>0</v>
      </c>
      <c r="AH60" s="148">
        <v>0</v>
      </c>
      <c r="AI60" s="148">
        <v>0</v>
      </c>
      <c r="AJ60" s="148">
        <v>0</v>
      </c>
      <c r="AK60" s="148">
        <v>0</v>
      </c>
      <c r="AL60" s="148">
        <v>0</v>
      </c>
      <c r="AM60" s="148">
        <v>0</v>
      </c>
    </row>
    <row r="61" spans="1:39" x14ac:dyDescent="0.5">
      <c r="A61" s="148" t="s">
        <v>125</v>
      </c>
      <c r="B61" s="148" t="s">
        <v>140</v>
      </c>
      <c r="C61" s="148" t="s">
        <v>9</v>
      </c>
      <c r="D61" s="148">
        <v>0</v>
      </c>
      <c r="E61" s="148">
        <v>0</v>
      </c>
      <c r="F61" s="148">
        <v>0</v>
      </c>
      <c r="G61" s="148">
        <v>0</v>
      </c>
      <c r="H61" s="148">
        <v>0</v>
      </c>
      <c r="I61" s="148">
        <v>0</v>
      </c>
      <c r="J61" s="148">
        <v>0</v>
      </c>
      <c r="K61" s="148">
        <v>0</v>
      </c>
      <c r="L61" s="148">
        <v>0</v>
      </c>
      <c r="M61" s="148">
        <v>0</v>
      </c>
      <c r="N61" s="148">
        <v>0</v>
      </c>
      <c r="O61" s="148">
        <v>0</v>
      </c>
      <c r="P61" s="148">
        <v>0</v>
      </c>
      <c r="Q61" s="148">
        <v>0</v>
      </c>
      <c r="R61" s="148">
        <v>0</v>
      </c>
      <c r="S61" s="148">
        <v>0</v>
      </c>
      <c r="T61" s="148">
        <v>0</v>
      </c>
      <c r="U61" s="148">
        <v>0</v>
      </c>
      <c r="V61" s="148">
        <v>0</v>
      </c>
      <c r="W61" s="148">
        <v>0</v>
      </c>
      <c r="X61" s="148">
        <v>0</v>
      </c>
      <c r="Y61" s="148">
        <v>0</v>
      </c>
      <c r="Z61" s="148">
        <v>0</v>
      </c>
      <c r="AA61" s="148">
        <v>0</v>
      </c>
      <c r="AB61" s="148">
        <v>3641</v>
      </c>
      <c r="AC61" s="148">
        <v>2386</v>
      </c>
      <c r="AD61" s="148">
        <v>1921</v>
      </c>
      <c r="AE61" s="148">
        <v>1778</v>
      </c>
      <c r="AF61" s="148">
        <v>1633</v>
      </c>
      <c r="AG61" s="148">
        <v>1638</v>
      </c>
      <c r="AH61" s="148">
        <v>1417</v>
      </c>
      <c r="AI61" s="148">
        <v>1666</v>
      </c>
      <c r="AJ61" s="148">
        <v>1847</v>
      </c>
      <c r="AK61" s="148">
        <v>728</v>
      </c>
      <c r="AL61" s="148">
        <v>1960</v>
      </c>
      <c r="AM61" s="148">
        <v>1381</v>
      </c>
    </row>
    <row r="62" spans="1:39" x14ac:dyDescent="0.5">
      <c r="A62" s="148" t="s">
        <v>75</v>
      </c>
      <c r="B62" s="148" t="s">
        <v>138</v>
      </c>
      <c r="C62" s="148" t="s">
        <v>200</v>
      </c>
      <c r="D62" s="148">
        <v>0</v>
      </c>
      <c r="E62" s="148">
        <v>0</v>
      </c>
      <c r="F62" s="148">
        <v>0</v>
      </c>
      <c r="G62" s="148">
        <v>0</v>
      </c>
      <c r="H62" s="148">
        <v>0</v>
      </c>
      <c r="I62" s="148">
        <v>0</v>
      </c>
      <c r="J62" s="148">
        <v>0</v>
      </c>
      <c r="K62" s="148">
        <v>0</v>
      </c>
      <c r="L62" s="148">
        <v>0</v>
      </c>
      <c r="M62" s="148">
        <v>0</v>
      </c>
      <c r="N62" s="148">
        <v>0</v>
      </c>
      <c r="O62" s="148">
        <v>0</v>
      </c>
      <c r="P62" s="148">
        <v>0</v>
      </c>
      <c r="Q62" s="148">
        <v>0</v>
      </c>
      <c r="R62" s="148">
        <v>0</v>
      </c>
      <c r="S62" s="148">
        <v>0</v>
      </c>
      <c r="T62" s="148">
        <v>0</v>
      </c>
      <c r="U62" s="148">
        <v>0</v>
      </c>
      <c r="V62" s="148">
        <v>0</v>
      </c>
      <c r="W62" s="148">
        <v>0</v>
      </c>
      <c r="X62" s="148">
        <v>0</v>
      </c>
      <c r="Y62" s="148">
        <v>0</v>
      </c>
      <c r="Z62" s="148">
        <v>0</v>
      </c>
      <c r="AA62" s="148">
        <v>0</v>
      </c>
      <c r="AB62" s="148">
        <v>0</v>
      </c>
      <c r="AC62" s="148">
        <v>0</v>
      </c>
      <c r="AD62" s="148">
        <v>0</v>
      </c>
      <c r="AE62" s="148">
        <v>0</v>
      </c>
      <c r="AF62" s="148">
        <v>0</v>
      </c>
      <c r="AG62" s="148">
        <v>0</v>
      </c>
      <c r="AH62" s="148">
        <v>0</v>
      </c>
      <c r="AI62" s="148">
        <v>0</v>
      </c>
      <c r="AJ62" s="148">
        <v>0</v>
      </c>
      <c r="AK62" s="148">
        <v>0</v>
      </c>
      <c r="AL62" s="148">
        <v>0</v>
      </c>
      <c r="AM62" s="148">
        <v>0</v>
      </c>
    </row>
    <row r="63" spans="1:39" x14ac:dyDescent="0.5">
      <c r="A63" s="148" t="s">
        <v>75</v>
      </c>
      <c r="B63" s="148" t="s">
        <v>140</v>
      </c>
      <c r="C63" s="148" t="s">
        <v>196</v>
      </c>
      <c r="D63" s="148">
        <v>0</v>
      </c>
      <c r="E63" s="148">
        <v>0</v>
      </c>
      <c r="F63" s="148">
        <v>0</v>
      </c>
      <c r="G63" s="148">
        <v>0</v>
      </c>
      <c r="H63" s="148">
        <v>0</v>
      </c>
      <c r="I63" s="148">
        <v>0</v>
      </c>
      <c r="J63" s="148">
        <v>0</v>
      </c>
      <c r="K63" s="148">
        <v>0</v>
      </c>
      <c r="L63" s="148">
        <v>0</v>
      </c>
      <c r="M63" s="148">
        <v>0</v>
      </c>
      <c r="N63" s="148">
        <v>0</v>
      </c>
      <c r="O63" s="148">
        <v>0</v>
      </c>
      <c r="P63" s="148">
        <v>0</v>
      </c>
      <c r="Q63" s="148">
        <v>0</v>
      </c>
      <c r="R63" s="148">
        <v>0</v>
      </c>
      <c r="S63" s="148">
        <v>0</v>
      </c>
      <c r="T63" s="148">
        <v>0</v>
      </c>
      <c r="U63" s="148">
        <v>0</v>
      </c>
      <c r="V63" s="148">
        <v>0</v>
      </c>
      <c r="W63" s="148">
        <v>0</v>
      </c>
      <c r="X63" s="148">
        <v>0</v>
      </c>
      <c r="Y63" s="148">
        <v>0</v>
      </c>
      <c r="Z63" s="148">
        <v>750</v>
      </c>
      <c r="AA63" s="148">
        <v>0</v>
      </c>
      <c r="AB63" s="148">
        <v>0</v>
      </c>
      <c r="AC63" s="148">
        <v>0</v>
      </c>
      <c r="AD63" s="148">
        <v>0</v>
      </c>
      <c r="AE63" s="148">
        <v>0</v>
      </c>
      <c r="AF63" s="148">
        <v>0</v>
      </c>
      <c r="AG63" s="148">
        <v>0</v>
      </c>
      <c r="AH63" s="148">
        <v>0</v>
      </c>
      <c r="AI63" s="148">
        <v>0</v>
      </c>
      <c r="AJ63" s="148">
        <v>0</v>
      </c>
      <c r="AK63" s="148">
        <v>0</v>
      </c>
      <c r="AL63" s="148">
        <v>0</v>
      </c>
      <c r="AM63" s="148">
        <v>0</v>
      </c>
    </row>
    <row r="64" spans="1:39" x14ac:dyDescent="0.5">
      <c r="A64" s="148" t="s">
        <v>83</v>
      </c>
      <c r="B64" s="148" t="s">
        <v>138</v>
      </c>
      <c r="C64" s="148" t="s">
        <v>196</v>
      </c>
      <c r="D64" s="148">
        <v>2260</v>
      </c>
      <c r="E64" s="148">
        <v>2798</v>
      </c>
      <c r="F64" s="148">
        <v>3057</v>
      </c>
      <c r="G64" s="148">
        <v>2557</v>
      </c>
      <c r="H64" s="148">
        <v>1967</v>
      </c>
      <c r="I64" s="148">
        <v>2277</v>
      </c>
      <c r="J64" s="148">
        <v>1871</v>
      </c>
      <c r="K64" s="148">
        <v>1455</v>
      </c>
      <c r="L64" s="148">
        <v>1893</v>
      </c>
      <c r="M64" s="148">
        <v>2032</v>
      </c>
      <c r="N64" s="148">
        <v>1584</v>
      </c>
      <c r="O64" s="148">
        <v>3450</v>
      </c>
      <c r="P64" s="148">
        <v>1334</v>
      </c>
      <c r="Q64" s="148">
        <v>790</v>
      </c>
      <c r="R64" s="148">
        <v>1964</v>
      </c>
      <c r="S64" s="148">
        <v>566</v>
      </c>
      <c r="T64" s="148">
        <v>2107</v>
      </c>
      <c r="U64" s="148">
        <v>1206</v>
      </c>
      <c r="V64" s="148">
        <v>776</v>
      </c>
      <c r="W64" s="148">
        <v>365</v>
      </c>
      <c r="X64" s="148">
        <v>619</v>
      </c>
      <c r="Y64" s="148">
        <v>458</v>
      </c>
      <c r="Z64" s="148">
        <v>0</v>
      </c>
      <c r="AA64" s="148">
        <v>0</v>
      </c>
      <c r="AB64" s="148">
        <v>922</v>
      </c>
      <c r="AC64" s="148">
        <v>100</v>
      </c>
      <c r="AD64" s="148">
        <v>0</v>
      </c>
      <c r="AE64" s="148">
        <v>0</v>
      </c>
      <c r="AF64" s="148">
        <v>0</v>
      </c>
      <c r="AG64" s="148">
        <v>0</v>
      </c>
      <c r="AH64" s="148">
        <v>0</v>
      </c>
      <c r="AI64" s="148">
        <v>0</v>
      </c>
      <c r="AJ64" s="148">
        <v>0</v>
      </c>
      <c r="AK64" s="148">
        <v>0</v>
      </c>
      <c r="AL64" s="148">
        <v>0</v>
      </c>
      <c r="AM64" s="148">
        <v>0</v>
      </c>
    </row>
    <row r="65" spans="1:39" x14ac:dyDescent="0.5">
      <c r="A65" s="148" t="s">
        <v>83</v>
      </c>
      <c r="B65" s="148" t="s">
        <v>138</v>
      </c>
      <c r="C65" s="148" t="s">
        <v>200</v>
      </c>
      <c r="D65" s="148">
        <v>0</v>
      </c>
      <c r="E65" s="148">
        <v>0</v>
      </c>
      <c r="F65" s="148">
        <v>0</v>
      </c>
      <c r="G65" s="148">
        <v>0</v>
      </c>
      <c r="H65" s="148">
        <v>0</v>
      </c>
      <c r="I65" s="148">
        <v>0</v>
      </c>
      <c r="J65" s="148">
        <v>0</v>
      </c>
      <c r="K65" s="148">
        <v>0</v>
      </c>
      <c r="L65" s="148">
        <v>0</v>
      </c>
      <c r="M65" s="148">
        <v>0</v>
      </c>
      <c r="N65" s="148">
        <v>0</v>
      </c>
      <c r="O65" s="148">
        <v>0</v>
      </c>
      <c r="P65" s="148">
        <v>0</v>
      </c>
      <c r="Q65" s="148">
        <v>0</v>
      </c>
      <c r="R65" s="148">
        <v>0</v>
      </c>
      <c r="S65" s="148">
        <v>0</v>
      </c>
      <c r="T65" s="148">
        <v>0</v>
      </c>
      <c r="U65" s="148">
        <v>0</v>
      </c>
      <c r="V65" s="148">
        <v>0</v>
      </c>
      <c r="W65" s="148">
        <v>0</v>
      </c>
      <c r="X65" s="148">
        <v>0</v>
      </c>
      <c r="Y65" s="148">
        <v>0</v>
      </c>
      <c r="Z65" s="148">
        <v>0</v>
      </c>
      <c r="AA65" s="148">
        <v>0</v>
      </c>
      <c r="AB65" s="148">
        <v>1200</v>
      </c>
      <c r="AC65" s="148">
        <v>1200</v>
      </c>
      <c r="AD65" s="148">
        <v>1200</v>
      </c>
      <c r="AE65" s="148">
        <v>1200</v>
      </c>
      <c r="AF65" s="148">
        <v>1200</v>
      </c>
      <c r="AG65" s="148">
        <v>1200</v>
      </c>
      <c r="AH65" s="148">
        <v>1200</v>
      </c>
      <c r="AI65" s="148">
        <v>1200</v>
      </c>
      <c r="AJ65" s="148">
        <v>1200</v>
      </c>
      <c r="AK65" s="148">
        <v>1200</v>
      </c>
      <c r="AL65" s="148">
        <v>1200</v>
      </c>
      <c r="AM65" s="148">
        <v>1200</v>
      </c>
    </row>
    <row r="66" spans="1:39" x14ac:dyDescent="0.5">
      <c r="A66" s="148" t="s">
        <v>83</v>
      </c>
      <c r="B66" s="148" t="s">
        <v>140</v>
      </c>
      <c r="C66" s="148" t="s">
        <v>196</v>
      </c>
      <c r="D66" s="148">
        <v>3217</v>
      </c>
      <c r="E66" s="148">
        <v>2086</v>
      </c>
      <c r="F66" s="148">
        <v>10720</v>
      </c>
      <c r="G66" s="148">
        <v>2036</v>
      </c>
      <c r="H66" s="148">
        <v>3786</v>
      </c>
      <c r="I66" s="148">
        <v>3102</v>
      </c>
      <c r="J66" s="148">
        <v>3720</v>
      </c>
      <c r="K66" s="148">
        <v>3637</v>
      </c>
      <c r="L66" s="148">
        <v>2023</v>
      </c>
      <c r="M66" s="148">
        <v>4222</v>
      </c>
      <c r="N66" s="148">
        <v>1103</v>
      </c>
      <c r="O66" s="148">
        <v>2234</v>
      </c>
      <c r="P66" s="148">
        <v>826</v>
      </c>
      <c r="Q66" s="148">
        <v>1667</v>
      </c>
      <c r="R66" s="148">
        <v>2588</v>
      </c>
      <c r="S66" s="148">
        <v>2366</v>
      </c>
      <c r="T66" s="148">
        <v>687</v>
      </c>
      <c r="U66" s="148">
        <v>236</v>
      </c>
      <c r="V66" s="148">
        <v>142</v>
      </c>
      <c r="W66" s="148">
        <v>377</v>
      </c>
      <c r="X66" s="148">
        <v>1400</v>
      </c>
      <c r="Y66" s="148">
        <v>1761</v>
      </c>
      <c r="Z66" s="148">
        <v>1764</v>
      </c>
      <c r="AA66" s="148">
        <v>1761</v>
      </c>
      <c r="AB66" s="148">
        <v>634</v>
      </c>
      <c r="AC66" s="148">
        <v>0</v>
      </c>
      <c r="AD66" s="148">
        <v>0</v>
      </c>
      <c r="AE66" s="148">
        <v>0</v>
      </c>
      <c r="AF66" s="148">
        <v>0</v>
      </c>
      <c r="AG66" s="148">
        <v>0</v>
      </c>
      <c r="AH66" s="148">
        <v>0</v>
      </c>
      <c r="AI66" s="148">
        <v>0</v>
      </c>
      <c r="AJ66" s="148">
        <v>0</v>
      </c>
      <c r="AK66" s="148">
        <v>0</v>
      </c>
      <c r="AL66" s="148">
        <v>0</v>
      </c>
      <c r="AM66" s="148">
        <v>0</v>
      </c>
    </row>
    <row r="67" spans="1:39" x14ac:dyDescent="0.5">
      <c r="A67" s="148" t="s">
        <v>83</v>
      </c>
      <c r="B67" s="148" t="s">
        <v>140</v>
      </c>
      <c r="C67" s="148" t="s">
        <v>9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  <c r="R67" s="148">
        <v>0</v>
      </c>
      <c r="S67" s="148">
        <v>0</v>
      </c>
      <c r="T67" s="148">
        <v>0</v>
      </c>
      <c r="U67" s="148">
        <v>0</v>
      </c>
      <c r="V67" s="148">
        <v>0</v>
      </c>
      <c r="W67" s="148">
        <v>0</v>
      </c>
      <c r="X67" s="148">
        <v>0</v>
      </c>
      <c r="Y67" s="148">
        <v>0</v>
      </c>
      <c r="Z67" s="148">
        <v>0</v>
      </c>
      <c r="AA67" s="148">
        <v>0</v>
      </c>
      <c r="AB67" s="148">
        <v>1000</v>
      </c>
      <c r="AC67" s="148">
        <v>1000</v>
      </c>
      <c r="AD67" s="148">
        <v>1000</v>
      </c>
      <c r="AE67" s="148">
        <v>3000</v>
      </c>
      <c r="AF67" s="148">
        <v>3000</v>
      </c>
      <c r="AG67" s="148">
        <v>2000</v>
      </c>
      <c r="AH67" s="148">
        <v>2000</v>
      </c>
      <c r="AI67" s="148">
        <v>2000</v>
      </c>
      <c r="AJ67" s="148">
        <v>2000</v>
      </c>
      <c r="AK67" s="148">
        <v>10000</v>
      </c>
      <c r="AL67" s="148">
        <v>2000</v>
      </c>
      <c r="AM67" s="148">
        <v>1000</v>
      </c>
    </row>
    <row r="68" spans="1:39" x14ac:dyDescent="0.5">
      <c r="A68" s="148" t="s">
        <v>70</v>
      </c>
      <c r="B68" s="148" t="s">
        <v>138</v>
      </c>
      <c r="C68" s="148" t="s">
        <v>6</v>
      </c>
      <c r="D68" s="148">
        <v>0</v>
      </c>
      <c r="E68" s="148">
        <v>0</v>
      </c>
      <c r="F68" s="148">
        <v>0</v>
      </c>
      <c r="G68" s="148">
        <v>0</v>
      </c>
      <c r="H68" s="148">
        <v>0</v>
      </c>
      <c r="I68" s="148">
        <v>0</v>
      </c>
      <c r="J68" s="148">
        <v>0</v>
      </c>
      <c r="K68" s="148">
        <v>0</v>
      </c>
      <c r="L68" s="148">
        <v>0</v>
      </c>
      <c r="M68" s="148">
        <v>0</v>
      </c>
      <c r="N68" s="148">
        <v>0</v>
      </c>
      <c r="O68" s="148">
        <v>0</v>
      </c>
      <c r="P68" s="148">
        <v>4044</v>
      </c>
      <c r="Q68" s="148">
        <v>0</v>
      </c>
      <c r="R68" s="148">
        <v>0</v>
      </c>
      <c r="S68" s="148">
        <v>96</v>
      </c>
      <c r="T68" s="148">
        <v>528</v>
      </c>
      <c r="U68" s="148">
        <v>0</v>
      </c>
      <c r="V68" s="148">
        <v>0</v>
      </c>
      <c r="W68" s="148">
        <v>66</v>
      </c>
      <c r="X68" s="148">
        <v>341</v>
      </c>
      <c r="Y68" s="148">
        <v>1059</v>
      </c>
      <c r="Z68" s="148">
        <v>2094</v>
      </c>
      <c r="AA68" s="148">
        <v>1787</v>
      </c>
      <c r="AB68" s="148">
        <v>60</v>
      </c>
      <c r="AC68" s="148">
        <v>0</v>
      </c>
      <c r="AD68" s="148">
        <v>0</v>
      </c>
      <c r="AE68" s="148">
        <v>0</v>
      </c>
      <c r="AF68" s="148">
        <v>0</v>
      </c>
      <c r="AG68" s="148">
        <v>0</v>
      </c>
      <c r="AH68" s="148">
        <v>0</v>
      </c>
      <c r="AI68" s="148">
        <v>0</v>
      </c>
      <c r="AJ68" s="148">
        <v>0</v>
      </c>
      <c r="AK68" s="148">
        <v>0</v>
      </c>
      <c r="AL68" s="148">
        <v>0</v>
      </c>
      <c r="AM68" s="148">
        <v>0</v>
      </c>
    </row>
    <row r="69" spans="1:39" x14ac:dyDescent="0.5">
      <c r="A69" s="148" t="s">
        <v>70</v>
      </c>
      <c r="B69" s="148" t="s">
        <v>138</v>
      </c>
      <c r="C69" s="148" t="s">
        <v>9</v>
      </c>
      <c r="D69" s="148">
        <v>0</v>
      </c>
      <c r="E69" s="148">
        <v>0</v>
      </c>
      <c r="F69" s="148">
        <v>0</v>
      </c>
      <c r="G69" s="148">
        <v>0</v>
      </c>
      <c r="H69" s="148">
        <v>0</v>
      </c>
      <c r="I69" s="148">
        <v>0</v>
      </c>
      <c r="J69" s="148">
        <v>0</v>
      </c>
      <c r="K69" s="148">
        <v>0</v>
      </c>
      <c r="L69" s="148">
        <v>0</v>
      </c>
      <c r="M69" s="148">
        <v>0</v>
      </c>
      <c r="N69" s="148">
        <v>0</v>
      </c>
      <c r="O69" s="148">
        <v>0</v>
      </c>
      <c r="P69" s="148">
        <v>4044</v>
      </c>
      <c r="Q69" s="148">
        <v>0</v>
      </c>
      <c r="R69" s="148">
        <v>0</v>
      </c>
      <c r="S69" s="148">
        <v>96</v>
      </c>
      <c r="T69" s="148">
        <v>528</v>
      </c>
      <c r="U69" s="148">
        <v>0</v>
      </c>
      <c r="V69" s="148">
        <v>0</v>
      </c>
      <c r="W69" s="148">
        <v>66</v>
      </c>
      <c r="X69" s="148">
        <v>341</v>
      </c>
      <c r="Y69" s="148">
        <v>1059</v>
      </c>
      <c r="Z69" s="148">
        <v>2094</v>
      </c>
      <c r="AA69" s="148">
        <v>1787</v>
      </c>
      <c r="AB69" s="148">
        <v>373.64850000000001</v>
      </c>
      <c r="AC69" s="148">
        <v>386.89350000000002</v>
      </c>
      <c r="AD69" s="148">
        <v>449.37150000000003</v>
      </c>
      <c r="AE69" s="148">
        <v>384.94349999999997</v>
      </c>
      <c r="AF69" s="148">
        <v>415.75200000000001</v>
      </c>
      <c r="AG69" s="148">
        <v>392.71499999999997</v>
      </c>
      <c r="AH69" s="148">
        <v>350.4855</v>
      </c>
      <c r="AI69" s="148">
        <v>389.54399999999998</v>
      </c>
      <c r="AJ69" s="148">
        <v>348.17250000000001</v>
      </c>
      <c r="AK69" s="148">
        <v>383.20350000000002</v>
      </c>
      <c r="AL69" s="148">
        <v>366.18</v>
      </c>
      <c r="AM69" s="148">
        <v>522.49350000000004</v>
      </c>
    </row>
    <row r="70" spans="1:39" x14ac:dyDescent="0.5">
      <c r="A70" s="148" t="s">
        <v>70</v>
      </c>
      <c r="B70" s="148" t="s">
        <v>138</v>
      </c>
      <c r="C70" s="148" t="s">
        <v>197</v>
      </c>
      <c r="D70" s="148">
        <v>0</v>
      </c>
      <c r="E70" s="148">
        <v>0</v>
      </c>
      <c r="F70" s="148">
        <v>0</v>
      </c>
      <c r="G70" s="148">
        <v>0</v>
      </c>
      <c r="H70" s="148">
        <v>0</v>
      </c>
      <c r="I70" s="148">
        <v>0</v>
      </c>
      <c r="J70" s="148">
        <v>0</v>
      </c>
      <c r="K70" s="148">
        <v>0</v>
      </c>
      <c r="L70" s="148">
        <v>0</v>
      </c>
      <c r="M70" s="148">
        <v>0</v>
      </c>
      <c r="N70" s="148">
        <v>0</v>
      </c>
      <c r="O70" s="148">
        <v>0</v>
      </c>
      <c r="P70" s="148">
        <v>4044</v>
      </c>
      <c r="Q70" s="148">
        <v>0</v>
      </c>
      <c r="R70" s="148">
        <v>0</v>
      </c>
      <c r="S70" s="148">
        <v>96</v>
      </c>
      <c r="T70" s="148">
        <v>528</v>
      </c>
      <c r="U70" s="148">
        <v>0</v>
      </c>
      <c r="V70" s="148">
        <v>0</v>
      </c>
      <c r="W70" s="148">
        <v>66</v>
      </c>
      <c r="X70" s="148">
        <v>341</v>
      </c>
      <c r="Y70" s="148">
        <v>1059</v>
      </c>
      <c r="Z70" s="148">
        <v>2094</v>
      </c>
      <c r="AA70" s="148">
        <v>1787</v>
      </c>
      <c r="AB70" s="148">
        <v>60</v>
      </c>
      <c r="AC70" s="148">
        <v>0</v>
      </c>
      <c r="AD70" s="148">
        <v>0</v>
      </c>
      <c r="AE70" s="148">
        <v>0</v>
      </c>
      <c r="AF70" s="148">
        <v>0</v>
      </c>
      <c r="AG70" s="148">
        <v>0</v>
      </c>
      <c r="AH70" s="148">
        <v>0</v>
      </c>
      <c r="AI70" s="148">
        <v>0</v>
      </c>
      <c r="AJ70" s="148">
        <v>0</v>
      </c>
      <c r="AK70" s="148">
        <v>0</v>
      </c>
      <c r="AL70" s="148">
        <v>0</v>
      </c>
      <c r="AM70" s="148">
        <v>0</v>
      </c>
    </row>
    <row r="71" spans="1:39" x14ac:dyDescent="0.5">
      <c r="A71" s="148" t="s">
        <v>70</v>
      </c>
      <c r="B71" s="148" t="s">
        <v>138</v>
      </c>
      <c r="C71" s="148" t="s">
        <v>198</v>
      </c>
      <c r="D71" s="148">
        <v>0</v>
      </c>
      <c r="E71" s="148">
        <v>0</v>
      </c>
      <c r="F71" s="148">
        <v>0</v>
      </c>
      <c r="G71" s="148">
        <v>0</v>
      </c>
      <c r="H71" s="148">
        <v>0</v>
      </c>
      <c r="I71" s="148">
        <v>0</v>
      </c>
      <c r="J71" s="148">
        <v>0</v>
      </c>
      <c r="K71" s="148">
        <v>0</v>
      </c>
      <c r="L71" s="148">
        <v>0</v>
      </c>
      <c r="M71" s="148">
        <v>0</v>
      </c>
      <c r="N71" s="148">
        <v>0</v>
      </c>
      <c r="O71" s="148">
        <v>0</v>
      </c>
      <c r="P71" s="148">
        <v>4044</v>
      </c>
      <c r="Q71" s="148">
        <v>0</v>
      </c>
      <c r="R71" s="148">
        <v>0</v>
      </c>
      <c r="S71" s="148">
        <v>96</v>
      </c>
      <c r="T71" s="148">
        <v>528</v>
      </c>
      <c r="U71" s="148">
        <v>0</v>
      </c>
      <c r="V71" s="148">
        <v>0</v>
      </c>
      <c r="W71" s="148">
        <v>66</v>
      </c>
      <c r="X71" s="148">
        <v>341</v>
      </c>
      <c r="Y71" s="148">
        <v>1059</v>
      </c>
      <c r="Z71" s="148">
        <v>2094</v>
      </c>
      <c r="AA71" s="148">
        <v>1787</v>
      </c>
      <c r="AB71" s="148">
        <v>60</v>
      </c>
      <c r="AC71" s="148">
        <v>0</v>
      </c>
      <c r="AD71" s="148">
        <v>0</v>
      </c>
      <c r="AE71" s="148">
        <v>0</v>
      </c>
      <c r="AF71" s="148">
        <v>0</v>
      </c>
      <c r="AG71" s="148">
        <v>0</v>
      </c>
      <c r="AH71" s="148">
        <v>0</v>
      </c>
      <c r="AI71" s="148">
        <v>0</v>
      </c>
      <c r="AJ71" s="148">
        <v>0</v>
      </c>
      <c r="AK71" s="148">
        <v>0</v>
      </c>
      <c r="AL71" s="148">
        <v>0</v>
      </c>
      <c r="AM71" s="148">
        <v>0</v>
      </c>
    </row>
    <row r="72" spans="1:39" x14ac:dyDescent="0.5">
      <c r="A72" s="148" t="s">
        <v>70</v>
      </c>
      <c r="B72" s="148" t="s">
        <v>138</v>
      </c>
      <c r="C72" s="148" t="s">
        <v>199</v>
      </c>
      <c r="D72" s="148">
        <v>0</v>
      </c>
      <c r="E72" s="148">
        <v>0</v>
      </c>
      <c r="F72" s="148">
        <v>0</v>
      </c>
      <c r="G72" s="148">
        <v>0</v>
      </c>
      <c r="H72" s="148">
        <v>0</v>
      </c>
      <c r="I72" s="148">
        <v>0</v>
      </c>
      <c r="J72" s="148">
        <v>0</v>
      </c>
      <c r="K72" s="148">
        <v>0</v>
      </c>
      <c r="L72" s="148">
        <v>0</v>
      </c>
      <c r="M72" s="148">
        <v>0</v>
      </c>
      <c r="N72" s="148">
        <v>0</v>
      </c>
      <c r="O72" s="148">
        <v>0</v>
      </c>
      <c r="P72" s="148">
        <v>4044</v>
      </c>
      <c r="Q72" s="148">
        <v>0</v>
      </c>
      <c r="R72" s="148">
        <v>0</v>
      </c>
      <c r="S72" s="148">
        <v>96</v>
      </c>
      <c r="T72" s="148">
        <v>528</v>
      </c>
      <c r="U72" s="148">
        <v>0</v>
      </c>
      <c r="V72" s="148">
        <v>0</v>
      </c>
      <c r="W72" s="148">
        <v>66</v>
      </c>
      <c r="X72" s="148">
        <v>341</v>
      </c>
      <c r="Y72" s="148">
        <v>1059</v>
      </c>
      <c r="Z72" s="148">
        <v>2094</v>
      </c>
      <c r="AA72" s="148">
        <v>1787</v>
      </c>
      <c r="AB72" s="148">
        <v>60</v>
      </c>
      <c r="AC72" s="148">
        <v>0</v>
      </c>
      <c r="AD72" s="148">
        <v>0</v>
      </c>
      <c r="AE72" s="148">
        <v>0</v>
      </c>
      <c r="AF72" s="148">
        <v>0</v>
      </c>
      <c r="AG72" s="148">
        <v>0</v>
      </c>
      <c r="AH72" s="148">
        <v>0</v>
      </c>
      <c r="AI72" s="148">
        <v>0</v>
      </c>
      <c r="AJ72" s="148">
        <v>0</v>
      </c>
      <c r="AK72" s="148">
        <v>0</v>
      </c>
      <c r="AL72" s="148">
        <v>0</v>
      </c>
      <c r="AM72" s="148">
        <v>0</v>
      </c>
    </row>
    <row r="73" spans="1:39" x14ac:dyDescent="0.5">
      <c r="A73" s="148" t="s">
        <v>70</v>
      </c>
      <c r="B73" s="148" t="s">
        <v>140</v>
      </c>
      <c r="C73" s="148" t="s">
        <v>196</v>
      </c>
      <c r="D73" s="148">
        <v>0</v>
      </c>
      <c r="E73" s="148">
        <v>0</v>
      </c>
      <c r="F73" s="148">
        <v>0</v>
      </c>
      <c r="G73" s="148">
        <v>0</v>
      </c>
      <c r="H73" s="148">
        <v>0</v>
      </c>
      <c r="I73" s="148">
        <v>0</v>
      </c>
      <c r="J73" s="148">
        <v>0</v>
      </c>
      <c r="K73" s="148">
        <v>0</v>
      </c>
      <c r="L73" s="148">
        <v>174</v>
      </c>
      <c r="M73" s="148">
        <v>284</v>
      </c>
      <c r="N73" s="148">
        <v>1676</v>
      </c>
      <c r="O73" s="148">
        <v>706</v>
      </c>
      <c r="P73" s="148">
        <v>232</v>
      </c>
      <c r="Q73" s="148">
        <v>113</v>
      </c>
      <c r="R73" s="148">
        <v>0</v>
      </c>
      <c r="S73" s="148">
        <v>288</v>
      </c>
      <c r="T73" s="148">
        <v>100</v>
      </c>
      <c r="U73" s="148">
        <v>1906</v>
      </c>
      <c r="V73" s="148">
        <v>532</v>
      </c>
      <c r="W73" s="148">
        <v>1259</v>
      </c>
      <c r="X73" s="148">
        <v>3785</v>
      </c>
      <c r="Y73" s="148">
        <v>3938</v>
      </c>
      <c r="Z73" s="148">
        <v>531</v>
      </c>
      <c r="AA73" s="148">
        <v>6333</v>
      </c>
      <c r="AB73" s="148">
        <v>667</v>
      </c>
      <c r="AC73" s="148">
        <v>640</v>
      </c>
      <c r="AD73" s="148">
        <v>0</v>
      </c>
      <c r="AE73" s="148">
        <v>0</v>
      </c>
      <c r="AF73" s="148">
        <v>0</v>
      </c>
      <c r="AG73" s="148">
        <v>0</v>
      </c>
      <c r="AH73" s="148">
        <v>0</v>
      </c>
      <c r="AI73" s="148">
        <v>0</v>
      </c>
      <c r="AJ73" s="148">
        <v>0</v>
      </c>
      <c r="AK73" s="148">
        <v>0</v>
      </c>
      <c r="AL73" s="148">
        <v>0</v>
      </c>
      <c r="AM73" s="148">
        <v>0</v>
      </c>
    </row>
    <row r="74" spans="1:39" x14ac:dyDescent="0.5">
      <c r="A74" s="148" t="s">
        <v>70</v>
      </c>
      <c r="B74" s="148" t="s">
        <v>140</v>
      </c>
      <c r="C74" s="148" t="s">
        <v>9</v>
      </c>
      <c r="D74" s="148">
        <v>0</v>
      </c>
      <c r="E74" s="148">
        <v>0</v>
      </c>
      <c r="F74" s="148">
        <v>0</v>
      </c>
      <c r="G74" s="148">
        <v>0</v>
      </c>
      <c r="H74" s="148">
        <v>0</v>
      </c>
      <c r="I74" s="148">
        <v>0</v>
      </c>
      <c r="J74" s="148">
        <v>0</v>
      </c>
      <c r="K74" s="148">
        <v>0</v>
      </c>
      <c r="L74" s="148">
        <v>0</v>
      </c>
      <c r="M74" s="148">
        <v>0</v>
      </c>
      <c r="N74" s="148">
        <v>0</v>
      </c>
      <c r="O74" s="148">
        <v>0</v>
      </c>
      <c r="P74" s="148">
        <v>0</v>
      </c>
      <c r="Q74" s="148">
        <v>0</v>
      </c>
      <c r="R74" s="148">
        <v>0</v>
      </c>
      <c r="S74" s="148">
        <v>0</v>
      </c>
      <c r="T74" s="148">
        <v>0</v>
      </c>
      <c r="U74" s="148">
        <v>0</v>
      </c>
      <c r="V74" s="148">
        <v>0</v>
      </c>
      <c r="W74" s="148">
        <v>0</v>
      </c>
      <c r="X74" s="148">
        <v>0</v>
      </c>
      <c r="Y74" s="148">
        <v>0</v>
      </c>
      <c r="Z74" s="148">
        <v>0</v>
      </c>
      <c r="AA74" s="148">
        <v>0</v>
      </c>
      <c r="AB74" s="148">
        <v>326.99799999999999</v>
      </c>
      <c r="AC74" s="148">
        <v>337.27699999999999</v>
      </c>
      <c r="AD74" s="148">
        <v>362.98599999999999</v>
      </c>
      <c r="AE74" s="148">
        <v>301.61900000000003</v>
      </c>
      <c r="AF74" s="148">
        <v>328.38799999999998</v>
      </c>
      <c r="AG74" s="148">
        <v>316.21600000000001</v>
      </c>
      <c r="AH74" s="148">
        <v>269.58199999999999</v>
      </c>
      <c r="AI74" s="148">
        <v>348.90100000000001</v>
      </c>
      <c r="AJ74" s="148">
        <v>308.37700000000001</v>
      </c>
      <c r="AK74" s="148">
        <v>376.49400000000003</v>
      </c>
      <c r="AL74" s="148">
        <v>336.875</v>
      </c>
      <c r="AM74" s="148">
        <v>416.85899999999998</v>
      </c>
    </row>
    <row r="75" spans="1:39" x14ac:dyDescent="0.5">
      <c r="A75" s="148" t="s">
        <v>201</v>
      </c>
      <c r="B75" s="148" t="s">
        <v>138</v>
      </c>
      <c r="C75" s="148" t="s">
        <v>9</v>
      </c>
      <c r="D75" s="148">
        <v>0</v>
      </c>
      <c r="E75" s="148">
        <v>0</v>
      </c>
      <c r="F75" s="148">
        <v>0</v>
      </c>
      <c r="G75" s="148">
        <v>0</v>
      </c>
      <c r="H75" s="148">
        <v>0</v>
      </c>
      <c r="I75" s="148">
        <v>0</v>
      </c>
      <c r="J75" s="148">
        <v>0</v>
      </c>
      <c r="K75" s="148">
        <v>0</v>
      </c>
      <c r="L75" s="148">
        <v>0</v>
      </c>
      <c r="M75" s="148">
        <v>0</v>
      </c>
      <c r="N75" s="148">
        <v>0</v>
      </c>
      <c r="O75" s="148">
        <v>0</v>
      </c>
      <c r="P75" s="148">
        <v>0</v>
      </c>
      <c r="Q75" s="148">
        <v>0</v>
      </c>
      <c r="R75" s="148">
        <v>0</v>
      </c>
      <c r="S75" s="148">
        <v>0</v>
      </c>
      <c r="T75" s="148">
        <v>0</v>
      </c>
      <c r="U75" s="148">
        <v>0</v>
      </c>
      <c r="V75" s="148">
        <v>0</v>
      </c>
      <c r="W75" s="148">
        <v>0</v>
      </c>
      <c r="X75" s="148">
        <v>0</v>
      </c>
      <c r="Y75" s="148">
        <v>0</v>
      </c>
      <c r="Z75" s="148">
        <v>0</v>
      </c>
      <c r="AA75" s="148">
        <v>0</v>
      </c>
      <c r="AB75" s="148">
        <v>0</v>
      </c>
      <c r="AC75" s="148">
        <v>0</v>
      </c>
      <c r="AD75" s="148">
        <v>0</v>
      </c>
      <c r="AE75" s="148">
        <v>0</v>
      </c>
      <c r="AF75" s="148">
        <v>0</v>
      </c>
      <c r="AG75" s="148">
        <v>0</v>
      </c>
      <c r="AH75" s="148">
        <v>0</v>
      </c>
      <c r="AI75" s="148">
        <v>0</v>
      </c>
      <c r="AJ75" s="148">
        <v>0</v>
      </c>
      <c r="AK75" s="148">
        <v>0</v>
      </c>
      <c r="AL75" s="148">
        <v>0</v>
      </c>
      <c r="AM75" s="148">
        <v>0</v>
      </c>
    </row>
    <row r="76" spans="1:39" x14ac:dyDescent="0.5">
      <c r="A76" s="148" t="s">
        <v>201</v>
      </c>
      <c r="B76" s="148" t="s">
        <v>140</v>
      </c>
      <c r="C76" s="148" t="s">
        <v>9</v>
      </c>
      <c r="D76" s="148">
        <v>0</v>
      </c>
      <c r="E76" s="148">
        <v>0</v>
      </c>
      <c r="F76" s="148">
        <v>0</v>
      </c>
      <c r="G76" s="148">
        <v>0</v>
      </c>
      <c r="H76" s="148">
        <v>0</v>
      </c>
      <c r="I76" s="148">
        <v>0</v>
      </c>
      <c r="J76" s="148">
        <v>0</v>
      </c>
      <c r="K76" s="148">
        <v>0</v>
      </c>
      <c r="L76" s="148">
        <v>0</v>
      </c>
      <c r="M76" s="148">
        <v>0</v>
      </c>
      <c r="N76" s="148">
        <v>0</v>
      </c>
      <c r="O76" s="148">
        <v>0</v>
      </c>
      <c r="P76" s="148">
        <v>0</v>
      </c>
      <c r="Q76" s="148">
        <v>0</v>
      </c>
      <c r="R76" s="148">
        <v>0</v>
      </c>
      <c r="S76" s="148">
        <v>0</v>
      </c>
      <c r="T76" s="148">
        <v>0</v>
      </c>
      <c r="U76" s="148">
        <v>0</v>
      </c>
      <c r="V76" s="148">
        <v>0</v>
      </c>
      <c r="W76" s="148">
        <v>0</v>
      </c>
      <c r="X76" s="148">
        <v>0</v>
      </c>
      <c r="Y76" s="148">
        <v>0</v>
      </c>
      <c r="Z76" s="148">
        <v>0</v>
      </c>
      <c r="AA76" s="148">
        <v>0</v>
      </c>
      <c r="AB76" s="148">
        <v>0</v>
      </c>
      <c r="AC76" s="148">
        <v>0</v>
      </c>
      <c r="AD76" s="148">
        <v>0</v>
      </c>
      <c r="AE76" s="148">
        <v>0</v>
      </c>
      <c r="AF76" s="148">
        <v>0</v>
      </c>
      <c r="AG76" s="148">
        <v>0</v>
      </c>
      <c r="AH76" s="148">
        <v>0</v>
      </c>
      <c r="AI76" s="148">
        <v>0</v>
      </c>
      <c r="AJ76" s="148">
        <v>0</v>
      </c>
      <c r="AK76" s="148">
        <v>0</v>
      </c>
      <c r="AL76" s="148">
        <v>0</v>
      </c>
      <c r="AM76" s="148">
        <v>0</v>
      </c>
    </row>
    <row r="77" spans="1:39" x14ac:dyDescent="0.5">
      <c r="A77" s="148" t="s">
        <v>202</v>
      </c>
      <c r="B77" s="148" t="s">
        <v>138</v>
      </c>
      <c r="C77" s="148" t="s">
        <v>6</v>
      </c>
      <c r="D77" s="148">
        <v>0</v>
      </c>
      <c r="E77" s="148">
        <v>0</v>
      </c>
      <c r="F77" s="148">
        <v>0</v>
      </c>
      <c r="G77" s="148">
        <v>0</v>
      </c>
      <c r="H77" s="148">
        <v>0</v>
      </c>
      <c r="I77" s="148">
        <v>0</v>
      </c>
      <c r="J77" s="148">
        <v>0</v>
      </c>
      <c r="K77" s="148">
        <v>0</v>
      </c>
      <c r="L77" s="148">
        <v>0</v>
      </c>
      <c r="M77" s="148">
        <v>0</v>
      </c>
      <c r="N77" s="148">
        <v>0</v>
      </c>
      <c r="O77" s="148">
        <v>0</v>
      </c>
      <c r="P77" s="148">
        <v>0</v>
      </c>
      <c r="Q77" s="148">
        <v>0</v>
      </c>
      <c r="R77" s="148">
        <v>0</v>
      </c>
      <c r="S77" s="148">
        <v>0</v>
      </c>
      <c r="T77" s="148">
        <v>0</v>
      </c>
      <c r="U77" s="148">
        <v>0</v>
      </c>
      <c r="V77" s="148">
        <v>0</v>
      </c>
      <c r="W77" s="148">
        <v>3333</v>
      </c>
      <c r="X77" s="148">
        <v>3874</v>
      </c>
      <c r="Y77" s="148">
        <v>4546</v>
      </c>
      <c r="Z77" s="148">
        <v>4469</v>
      </c>
      <c r="AA77" s="148">
        <v>5254</v>
      </c>
      <c r="AB77" s="148">
        <v>3447</v>
      </c>
      <c r="AC77" s="148">
        <v>1865</v>
      </c>
      <c r="AD77" s="148">
        <v>0</v>
      </c>
      <c r="AE77" s="148">
        <v>0</v>
      </c>
      <c r="AF77" s="148">
        <v>0</v>
      </c>
      <c r="AG77" s="148">
        <v>0</v>
      </c>
      <c r="AH77" s="148">
        <v>0</v>
      </c>
      <c r="AI77" s="148">
        <v>0</v>
      </c>
      <c r="AJ77" s="148">
        <v>0</v>
      </c>
      <c r="AK77" s="148">
        <v>0</v>
      </c>
      <c r="AL77" s="148">
        <v>0</v>
      </c>
      <c r="AM77" s="148">
        <v>0</v>
      </c>
    </row>
    <row r="78" spans="1:39" x14ac:dyDescent="0.5">
      <c r="A78" s="148" t="s">
        <v>202</v>
      </c>
      <c r="B78" s="148" t="s">
        <v>138</v>
      </c>
      <c r="C78" s="148" t="s">
        <v>9</v>
      </c>
      <c r="D78" s="148">
        <v>0</v>
      </c>
      <c r="E78" s="148">
        <v>0</v>
      </c>
      <c r="F78" s="148">
        <v>0</v>
      </c>
      <c r="G78" s="148">
        <v>0</v>
      </c>
      <c r="H78" s="148">
        <v>0</v>
      </c>
      <c r="I78" s="148">
        <v>0</v>
      </c>
      <c r="J78" s="148">
        <v>0</v>
      </c>
      <c r="K78" s="148">
        <v>0</v>
      </c>
      <c r="L78" s="148">
        <v>0</v>
      </c>
      <c r="M78" s="148">
        <v>0</v>
      </c>
      <c r="N78" s="148">
        <v>0</v>
      </c>
      <c r="O78" s="148">
        <v>0</v>
      </c>
      <c r="P78" s="148">
        <v>0</v>
      </c>
      <c r="Q78" s="148">
        <v>0</v>
      </c>
      <c r="R78" s="148">
        <v>0</v>
      </c>
      <c r="S78" s="148">
        <v>0</v>
      </c>
      <c r="T78" s="148">
        <v>0</v>
      </c>
      <c r="U78" s="148">
        <v>0</v>
      </c>
      <c r="V78" s="148">
        <v>0</v>
      </c>
      <c r="W78" s="148">
        <v>3333</v>
      </c>
      <c r="X78" s="148">
        <v>3874</v>
      </c>
      <c r="Y78" s="148">
        <v>4546</v>
      </c>
      <c r="Z78" s="148">
        <v>4469</v>
      </c>
      <c r="AA78" s="148">
        <v>5254</v>
      </c>
      <c r="AB78" s="148">
        <v>4296.9577499999996</v>
      </c>
      <c r="AC78" s="148">
        <v>4449.2752500000006</v>
      </c>
      <c r="AD78" s="148">
        <v>5167.77225</v>
      </c>
      <c r="AE78" s="148">
        <v>4426.8502500000004</v>
      </c>
      <c r="AF78" s="148">
        <v>4781.1480000000001</v>
      </c>
      <c r="AG78" s="148">
        <v>4516.2224999999999</v>
      </c>
      <c r="AH78" s="148">
        <v>4030.5832500000001</v>
      </c>
      <c r="AI78" s="148">
        <v>4479.7560000000003</v>
      </c>
      <c r="AJ78" s="148">
        <v>4003.9837499999999</v>
      </c>
      <c r="AK78" s="148">
        <v>4406.8402500000002</v>
      </c>
      <c r="AL78" s="148">
        <v>4211.0700000000006</v>
      </c>
      <c r="AM78" s="148">
        <v>6008.6752499999993</v>
      </c>
    </row>
    <row r="79" spans="1:39" x14ac:dyDescent="0.5">
      <c r="A79" s="148" t="s">
        <v>202</v>
      </c>
      <c r="B79" s="148" t="s">
        <v>138</v>
      </c>
      <c r="C79" s="148" t="s">
        <v>197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  <c r="R79" s="148">
        <v>0</v>
      </c>
      <c r="S79" s="148">
        <v>0</v>
      </c>
      <c r="T79" s="148">
        <v>0</v>
      </c>
      <c r="U79" s="148">
        <v>0</v>
      </c>
      <c r="V79" s="148">
        <v>0</v>
      </c>
      <c r="W79" s="148">
        <v>3333</v>
      </c>
      <c r="X79" s="148">
        <v>3874</v>
      </c>
      <c r="Y79" s="148">
        <v>4546</v>
      </c>
      <c r="Z79" s="148">
        <v>4469</v>
      </c>
      <c r="AA79" s="148">
        <v>5254</v>
      </c>
      <c r="AB79" s="148">
        <v>3447</v>
      </c>
      <c r="AC79" s="148">
        <v>1865</v>
      </c>
      <c r="AD79" s="148">
        <v>0</v>
      </c>
      <c r="AE79" s="148">
        <v>0</v>
      </c>
      <c r="AF79" s="148">
        <v>0</v>
      </c>
      <c r="AG79" s="148">
        <v>0</v>
      </c>
      <c r="AH79" s="148">
        <v>0</v>
      </c>
      <c r="AI79" s="148">
        <v>0</v>
      </c>
      <c r="AJ79" s="148">
        <v>0</v>
      </c>
      <c r="AK79" s="148">
        <v>0</v>
      </c>
      <c r="AL79" s="148">
        <v>0</v>
      </c>
      <c r="AM79" s="148">
        <v>0</v>
      </c>
    </row>
    <row r="80" spans="1:39" x14ac:dyDescent="0.5">
      <c r="A80" s="148" t="s">
        <v>202</v>
      </c>
      <c r="B80" s="148" t="s">
        <v>138</v>
      </c>
      <c r="C80" s="148" t="s">
        <v>198</v>
      </c>
      <c r="D80" s="148">
        <v>0</v>
      </c>
      <c r="E80" s="148">
        <v>0</v>
      </c>
      <c r="F80" s="148">
        <v>0</v>
      </c>
      <c r="G80" s="148">
        <v>0</v>
      </c>
      <c r="H80" s="148">
        <v>0</v>
      </c>
      <c r="I80" s="148">
        <v>0</v>
      </c>
      <c r="J80" s="148">
        <v>0</v>
      </c>
      <c r="K80" s="148">
        <v>0</v>
      </c>
      <c r="L80" s="148">
        <v>0</v>
      </c>
      <c r="M80" s="148">
        <v>0</v>
      </c>
      <c r="N80" s="148">
        <v>0</v>
      </c>
      <c r="O80" s="148">
        <v>0</v>
      </c>
      <c r="P80" s="148">
        <v>0</v>
      </c>
      <c r="Q80" s="148">
        <v>0</v>
      </c>
      <c r="R80" s="148">
        <v>0</v>
      </c>
      <c r="S80" s="148">
        <v>0</v>
      </c>
      <c r="T80" s="148">
        <v>0</v>
      </c>
      <c r="U80" s="148">
        <v>0</v>
      </c>
      <c r="V80" s="148">
        <v>0</v>
      </c>
      <c r="W80" s="148">
        <v>3333</v>
      </c>
      <c r="X80" s="148">
        <v>3874</v>
      </c>
      <c r="Y80" s="148">
        <v>4546</v>
      </c>
      <c r="Z80" s="148">
        <v>4469</v>
      </c>
      <c r="AA80" s="148">
        <v>5254</v>
      </c>
      <c r="AB80" s="148">
        <v>3447</v>
      </c>
      <c r="AC80" s="148">
        <v>1865</v>
      </c>
      <c r="AD80" s="148">
        <v>0</v>
      </c>
      <c r="AE80" s="148">
        <v>0</v>
      </c>
      <c r="AF80" s="148">
        <v>0</v>
      </c>
      <c r="AG80" s="148">
        <v>0</v>
      </c>
      <c r="AH80" s="148">
        <v>0</v>
      </c>
      <c r="AI80" s="148">
        <v>0</v>
      </c>
      <c r="AJ80" s="148">
        <v>0</v>
      </c>
      <c r="AK80" s="148">
        <v>0</v>
      </c>
      <c r="AL80" s="148">
        <v>0</v>
      </c>
      <c r="AM80" s="148">
        <v>0</v>
      </c>
    </row>
    <row r="81" spans="1:39" x14ac:dyDescent="0.5">
      <c r="A81" s="148" t="s">
        <v>202</v>
      </c>
      <c r="B81" s="148" t="s">
        <v>138</v>
      </c>
      <c r="C81" s="148" t="s">
        <v>199</v>
      </c>
      <c r="D81" s="148">
        <v>0</v>
      </c>
      <c r="E81" s="148">
        <v>0</v>
      </c>
      <c r="F81" s="148">
        <v>0</v>
      </c>
      <c r="G81" s="148">
        <v>0</v>
      </c>
      <c r="H81" s="148">
        <v>0</v>
      </c>
      <c r="I81" s="148">
        <v>0</v>
      </c>
      <c r="J81" s="148">
        <v>0</v>
      </c>
      <c r="K81" s="148">
        <v>0</v>
      </c>
      <c r="L81" s="148">
        <v>0</v>
      </c>
      <c r="M81" s="148">
        <v>0</v>
      </c>
      <c r="N81" s="148">
        <v>0</v>
      </c>
      <c r="O81" s="148">
        <v>0</v>
      </c>
      <c r="P81" s="148">
        <v>0</v>
      </c>
      <c r="Q81" s="148">
        <v>0</v>
      </c>
      <c r="R81" s="148">
        <v>0</v>
      </c>
      <c r="S81" s="148">
        <v>0</v>
      </c>
      <c r="T81" s="148">
        <v>0</v>
      </c>
      <c r="U81" s="148">
        <v>0</v>
      </c>
      <c r="V81" s="148">
        <v>0</v>
      </c>
      <c r="W81" s="148">
        <v>3333</v>
      </c>
      <c r="X81" s="148">
        <v>3874</v>
      </c>
      <c r="Y81" s="148">
        <v>4546</v>
      </c>
      <c r="Z81" s="148">
        <v>4469</v>
      </c>
      <c r="AA81" s="148">
        <v>5254</v>
      </c>
      <c r="AB81" s="148">
        <v>3447</v>
      </c>
      <c r="AC81" s="148">
        <v>1865</v>
      </c>
      <c r="AD81" s="148">
        <v>0</v>
      </c>
      <c r="AE81" s="148">
        <v>0</v>
      </c>
      <c r="AF81" s="148">
        <v>0</v>
      </c>
      <c r="AG81" s="148">
        <v>0</v>
      </c>
      <c r="AH81" s="148">
        <v>0</v>
      </c>
      <c r="AI81" s="148">
        <v>0</v>
      </c>
      <c r="AJ81" s="148">
        <v>0</v>
      </c>
      <c r="AK81" s="148">
        <v>0</v>
      </c>
      <c r="AL81" s="148">
        <v>0</v>
      </c>
      <c r="AM81" s="148">
        <v>0</v>
      </c>
    </row>
    <row r="82" spans="1:39" x14ac:dyDescent="0.5">
      <c r="A82" s="148" t="s">
        <v>202</v>
      </c>
      <c r="B82" s="148" t="s">
        <v>140</v>
      </c>
      <c r="C82" s="148" t="s">
        <v>6</v>
      </c>
      <c r="D82" s="148">
        <v>0</v>
      </c>
      <c r="E82" s="148">
        <v>0</v>
      </c>
      <c r="F82" s="148">
        <v>0</v>
      </c>
      <c r="G82" s="148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  <c r="P82" s="148">
        <v>0</v>
      </c>
      <c r="Q82" s="148">
        <v>0</v>
      </c>
      <c r="R82" s="148">
        <v>0</v>
      </c>
      <c r="S82" s="148">
        <v>0</v>
      </c>
      <c r="T82" s="148">
        <v>0</v>
      </c>
      <c r="U82" s="148">
        <v>0</v>
      </c>
      <c r="V82" s="148">
        <v>0</v>
      </c>
      <c r="W82" s="148">
        <v>3589</v>
      </c>
      <c r="X82" s="148">
        <v>6631</v>
      </c>
      <c r="Y82" s="148">
        <v>5724</v>
      </c>
      <c r="Z82" s="148">
        <v>4632</v>
      </c>
      <c r="AA82" s="148">
        <v>7976</v>
      </c>
      <c r="AB82" s="148">
        <v>5596</v>
      </c>
      <c r="AC82" s="148">
        <v>2251</v>
      </c>
      <c r="AD82" s="148">
        <v>0</v>
      </c>
      <c r="AE82" s="148">
        <v>0</v>
      </c>
      <c r="AF82" s="148">
        <v>0</v>
      </c>
      <c r="AG82" s="148">
        <v>0</v>
      </c>
      <c r="AH82" s="148">
        <v>0</v>
      </c>
      <c r="AI82" s="148">
        <v>0</v>
      </c>
      <c r="AJ82" s="148">
        <v>0</v>
      </c>
      <c r="AK82" s="148">
        <v>0</v>
      </c>
      <c r="AL82" s="148">
        <v>0</v>
      </c>
      <c r="AM82" s="148">
        <v>0</v>
      </c>
    </row>
    <row r="83" spans="1:39" x14ac:dyDescent="0.5">
      <c r="A83" s="148" t="s">
        <v>202</v>
      </c>
      <c r="B83" s="148" t="s">
        <v>140</v>
      </c>
      <c r="C83" s="148" t="s">
        <v>9</v>
      </c>
      <c r="D83" s="148">
        <v>0</v>
      </c>
      <c r="E83" s="148">
        <v>0</v>
      </c>
      <c r="F83" s="148">
        <v>0</v>
      </c>
      <c r="G83" s="148">
        <v>0</v>
      </c>
      <c r="H83" s="148">
        <v>0</v>
      </c>
      <c r="I83" s="148">
        <v>0</v>
      </c>
      <c r="J83" s="148">
        <v>0</v>
      </c>
      <c r="K83" s="148">
        <v>0</v>
      </c>
      <c r="L83" s="148">
        <v>0</v>
      </c>
      <c r="M83" s="148">
        <v>0</v>
      </c>
      <c r="N83" s="148">
        <v>0</v>
      </c>
      <c r="O83" s="148">
        <v>0</v>
      </c>
      <c r="P83" s="148">
        <v>0</v>
      </c>
      <c r="Q83" s="148">
        <v>0</v>
      </c>
      <c r="R83" s="148">
        <v>0</v>
      </c>
      <c r="S83" s="148">
        <v>0</v>
      </c>
      <c r="T83" s="148">
        <v>0</v>
      </c>
      <c r="U83" s="148">
        <v>0</v>
      </c>
      <c r="V83" s="148">
        <v>0</v>
      </c>
      <c r="W83" s="148">
        <v>3589</v>
      </c>
      <c r="X83" s="148">
        <v>6631</v>
      </c>
      <c r="Y83" s="148">
        <v>5724</v>
      </c>
      <c r="Z83" s="148">
        <v>4632</v>
      </c>
      <c r="AA83" s="148">
        <v>7976</v>
      </c>
      <c r="AB83" s="148">
        <v>5640.7155000000002</v>
      </c>
      <c r="AC83" s="148">
        <v>5818.0282500000003</v>
      </c>
      <c r="AD83" s="148">
        <v>6261.5084999999999</v>
      </c>
      <c r="AE83" s="148">
        <v>5202.9277500000007</v>
      </c>
      <c r="AF83" s="148">
        <v>5664.6930000000002</v>
      </c>
      <c r="AG83" s="148">
        <v>5454.7260000000006</v>
      </c>
      <c r="AH83" s="148">
        <v>4650.2894999999999</v>
      </c>
      <c r="AI83" s="148">
        <v>6018.5422500000004</v>
      </c>
      <c r="AJ83" s="148">
        <v>5319.5032500000007</v>
      </c>
      <c r="AK83" s="148">
        <v>6494.5215000000007</v>
      </c>
      <c r="AL83" s="148">
        <v>5811.09375</v>
      </c>
      <c r="AM83" s="148">
        <v>7190.8177500000002</v>
      </c>
    </row>
    <row r="84" spans="1:39" x14ac:dyDescent="0.5">
      <c r="A84" s="148" t="s">
        <v>202</v>
      </c>
      <c r="B84" s="148" t="s">
        <v>140</v>
      </c>
      <c r="C84" s="148" t="s">
        <v>197</v>
      </c>
      <c r="D84" s="148">
        <v>0</v>
      </c>
      <c r="E84" s="148">
        <v>0</v>
      </c>
      <c r="F84" s="148">
        <v>0</v>
      </c>
      <c r="G84" s="148">
        <v>0</v>
      </c>
      <c r="H84" s="148">
        <v>0</v>
      </c>
      <c r="I84" s="148">
        <v>0</v>
      </c>
      <c r="J84" s="148">
        <v>0</v>
      </c>
      <c r="K84" s="148">
        <v>0</v>
      </c>
      <c r="L84" s="148">
        <v>0</v>
      </c>
      <c r="M84" s="148">
        <v>0</v>
      </c>
      <c r="N84" s="148">
        <v>0</v>
      </c>
      <c r="O84" s="148">
        <v>0</v>
      </c>
      <c r="P84" s="148">
        <v>0</v>
      </c>
      <c r="Q84" s="148">
        <v>0</v>
      </c>
      <c r="R84" s="148">
        <v>0</v>
      </c>
      <c r="S84" s="148">
        <v>0</v>
      </c>
      <c r="T84" s="148">
        <v>0</v>
      </c>
      <c r="U84" s="148">
        <v>0</v>
      </c>
      <c r="V84" s="148">
        <v>0</v>
      </c>
      <c r="W84" s="148">
        <v>3589</v>
      </c>
      <c r="X84" s="148">
        <v>6631</v>
      </c>
      <c r="Y84" s="148">
        <v>5724</v>
      </c>
      <c r="Z84" s="148">
        <v>4632</v>
      </c>
      <c r="AA84" s="148">
        <v>7976</v>
      </c>
      <c r="AB84" s="148">
        <v>5596</v>
      </c>
      <c r="AC84" s="148">
        <v>2251</v>
      </c>
      <c r="AD84" s="148">
        <v>0</v>
      </c>
      <c r="AE84" s="148">
        <v>0</v>
      </c>
      <c r="AF84" s="148">
        <v>0</v>
      </c>
      <c r="AG84" s="148">
        <v>0</v>
      </c>
      <c r="AH84" s="148">
        <v>0</v>
      </c>
      <c r="AI84" s="148">
        <v>0</v>
      </c>
      <c r="AJ84" s="148">
        <v>0</v>
      </c>
      <c r="AK84" s="148">
        <v>0</v>
      </c>
      <c r="AL84" s="148">
        <v>0</v>
      </c>
      <c r="AM84" s="148">
        <v>0</v>
      </c>
    </row>
    <row r="85" spans="1:39" x14ac:dyDescent="0.5">
      <c r="A85" s="148" t="s">
        <v>202</v>
      </c>
      <c r="B85" s="148" t="s">
        <v>140</v>
      </c>
      <c r="C85" s="148" t="s">
        <v>198</v>
      </c>
      <c r="D85" s="148">
        <v>0</v>
      </c>
      <c r="E85" s="148">
        <v>0</v>
      </c>
      <c r="F85" s="148">
        <v>0</v>
      </c>
      <c r="G85" s="148">
        <v>0</v>
      </c>
      <c r="H85" s="148">
        <v>0</v>
      </c>
      <c r="I85" s="148">
        <v>0</v>
      </c>
      <c r="J85" s="148">
        <v>0</v>
      </c>
      <c r="K85" s="148">
        <v>0</v>
      </c>
      <c r="L85" s="148">
        <v>0</v>
      </c>
      <c r="M85" s="148">
        <v>0</v>
      </c>
      <c r="N85" s="148">
        <v>0</v>
      </c>
      <c r="O85" s="148">
        <v>0</v>
      </c>
      <c r="P85" s="148">
        <v>0</v>
      </c>
      <c r="Q85" s="148">
        <v>0</v>
      </c>
      <c r="R85" s="148">
        <v>0</v>
      </c>
      <c r="S85" s="148">
        <v>0</v>
      </c>
      <c r="T85" s="148">
        <v>0</v>
      </c>
      <c r="U85" s="148">
        <v>0</v>
      </c>
      <c r="V85" s="148">
        <v>0</v>
      </c>
      <c r="W85" s="148">
        <v>3589</v>
      </c>
      <c r="X85" s="148">
        <v>6631</v>
      </c>
      <c r="Y85" s="148">
        <v>5724</v>
      </c>
      <c r="Z85" s="148">
        <v>4632</v>
      </c>
      <c r="AA85" s="148">
        <v>7976</v>
      </c>
      <c r="AB85" s="148">
        <v>5596</v>
      </c>
      <c r="AC85" s="148">
        <v>2251</v>
      </c>
      <c r="AD85" s="148">
        <v>0</v>
      </c>
      <c r="AE85" s="148">
        <v>0</v>
      </c>
      <c r="AF85" s="148">
        <v>0</v>
      </c>
      <c r="AG85" s="148">
        <v>0</v>
      </c>
      <c r="AH85" s="148">
        <v>0</v>
      </c>
      <c r="AI85" s="148">
        <v>0</v>
      </c>
      <c r="AJ85" s="148">
        <v>0</v>
      </c>
      <c r="AK85" s="148">
        <v>0</v>
      </c>
      <c r="AL85" s="148">
        <v>0</v>
      </c>
      <c r="AM85" s="148">
        <v>0</v>
      </c>
    </row>
    <row r="86" spans="1:39" x14ac:dyDescent="0.5">
      <c r="A86" s="148" t="s">
        <v>202</v>
      </c>
      <c r="B86" s="148" t="s">
        <v>140</v>
      </c>
      <c r="C86" s="148" t="s">
        <v>199</v>
      </c>
      <c r="D86" s="148">
        <v>0</v>
      </c>
      <c r="E86" s="148">
        <v>0</v>
      </c>
      <c r="F86" s="148">
        <v>0</v>
      </c>
      <c r="G86" s="148">
        <v>0</v>
      </c>
      <c r="H86" s="148">
        <v>0</v>
      </c>
      <c r="I86" s="148">
        <v>0</v>
      </c>
      <c r="J86" s="148">
        <v>0</v>
      </c>
      <c r="K86" s="148">
        <v>0</v>
      </c>
      <c r="L86" s="148">
        <v>0</v>
      </c>
      <c r="M86" s="148">
        <v>0</v>
      </c>
      <c r="N86" s="148">
        <v>0</v>
      </c>
      <c r="O86" s="148">
        <v>0</v>
      </c>
      <c r="P86" s="148">
        <v>0</v>
      </c>
      <c r="Q86" s="148">
        <v>0</v>
      </c>
      <c r="R86" s="148">
        <v>0</v>
      </c>
      <c r="S86" s="148">
        <v>0</v>
      </c>
      <c r="T86" s="148">
        <v>0</v>
      </c>
      <c r="U86" s="148">
        <v>0</v>
      </c>
      <c r="V86" s="148">
        <v>0</v>
      </c>
      <c r="W86" s="148">
        <v>3589</v>
      </c>
      <c r="X86" s="148">
        <v>6631</v>
      </c>
      <c r="Y86" s="148">
        <v>5724</v>
      </c>
      <c r="Z86" s="148">
        <v>4632</v>
      </c>
      <c r="AA86" s="148">
        <v>7976</v>
      </c>
      <c r="AB86" s="148">
        <v>5596</v>
      </c>
      <c r="AC86" s="148">
        <v>2251</v>
      </c>
      <c r="AD86" s="148">
        <v>0</v>
      </c>
      <c r="AE86" s="148">
        <v>0</v>
      </c>
      <c r="AF86" s="148">
        <v>0</v>
      </c>
      <c r="AG86" s="148">
        <v>0</v>
      </c>
      <c r="AH86" s="148">
        <v>0</v>
      </c>
      <c r="AI86" s="148">
        <v>0</v>
      </c>
      <c r="AJ86" s="148">
        <v>0</v>
      </c>
      <c r="AK86" s="148">
        <v>0</v>
      </c>
      <c r="AL86" s="148">
        <v>0</v>
      </c>
      <c r="AM86" s="148">
        <v>0</v>
      </c>
    </row>
    <row r="87" spans="1:39" x14ac:dyDescent="0.5">
      <c r="A87" s="148" t="s">
        <v>203</v>
      </c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</row>
    <row r="88" spans="1:39" x14ac:dyDescent="0.5">
      <c r="A88" s="148" t="s">
        <v>203</v>
      </c>
      <c r="B88" s="148" t="s">
        <v>138</v>
      </c>
      <c r="C88" s="148" t="s">
        <v>6</v>
      </c>
      <c r="D88" s="148">
        <v>102986</v>
      </c>
      <c r="E88" s="148">
        <v>75833</v>
      </c>
      <c r="F88" s="148">
        <v>87018</v>
      </c>
      <c r="G88" s="148">
        <v>82452</v>
      </c>
      <c r="H88" s="148">
        <v>81199</v>
      </c>
      <c r="I88" s="148">
        <v>64353</v>
      </c>
      <c r="J88" s="148">
        <v>65856</v>
      </c>
      <c r="K88" s="148">
        <v>60236</v>
      </c>
      <c r="L88" s="148">
        <v>53817</v>
      </c>
      <c r="M88" s="148">
        <v>66058</v>
      </c>
      <c r="N88" s="148">
        <v>65044</v>
      </c>
      <c r="O88" s="148">
        <v>67252</v>
      </c>
      <c r="P88" s="148">
        <v>68234</v>
      </c>
      <c r="Q88" s="148">
        <v>64234</v>
      </c>
      <c r="R88" s="148">
        <v>68501</v>
      </c>
      <c r="S88" s="148">
        <v>67663</v>
      </c>
      <c r="T88" s="148">
        <v>70649</v>
      </c>
      <c r="U88" s="148">
        <v>59854</v>
      </c>
      <c r="V88" s="148">
        <v>68605</v>
      </c>
      <c r="W88" s="148">
        <v>62774</v>
      </c>
      <c r="X88" s="148">
        <v>57219</v>
      </c>
      <c r="Y88" s="148">
        <v>67109</v>
      </c>
      <c r="Z88" s="148">
        <v>57027</v>
      </c>
      <c r="AA88" s="148">
        <v>79197</v>
      </c>
      <c r="AB88" s="148">
        <v>70225</v>
      </c>
      <c r="AC88" s="148">
        <v>33087</v>
      </c>
      <c r="AD88" s="148">
        <v>0</v>
      </c>
      <c r="AE88" s="148">
        <v>0</v>
      </c>
      <c r="AF88" s="148">
        <v>0</v>
      </c>
      <c r="AG88" s="148">
        <v>0</v>
      </c>
      <c r="AH88" s="148">
        <v>0</v>
      </c>
      <c r="AI88" s="148">
        <v>0</v>
      </c>
      <c r="AJ88" s="148">
        <v>0</v>
      </c>
      <c r="AK88" s="148">
        <v>0</v>
      </c>
      <c r="AL88" s="148">
        <v>0</v>
      </c>
      <c r="AM88" s="148">
        <v>0</v>
      </c>
    </row>
    <row r="89" spans="1:39" x14ac:dyDescent="0.5">
      <c r="A89" s="148" t="s">
        <v>203</v>
      </c>
      <c r="B89" s="148" t="s">
        <v>138</v>
      </c>
      <c r="C89" s="148" t="s">
        <v>9</v>
      </c>
      <c r="D89" s="148">
        <v>102986</v>
      </c>
      <c r="E89" s="148">
        <v>75833</v>
      </c>
      <c r="F89" s="148">
        <v>87018</v>
      </c>
      <c r="G89" s="148">
        <v>82452</v>
      </c>
      <c r="H89" s="148">
        <v>81199</v>
      </c>
      <c r="I89" s="148">
        <v>64353</v>
      </c>
      <c r="J89" s="148">
        <v>65856</v>
      </c>
      <c r="K89" s="148">
        <v>60236</v>
      </c>
      <c r="L89" s="148">
        <v>53817</v>
      </c>
      <c r="M89" s="148">
        <v>66058</v>
      </c>
      <c r="N89" s="148">
        <v>65044</v>
      </c>
      <c r="O89" s="148">
        <v>67252</v>
      </c>
      <c r="P89" s="148">
        <v>68234</v>
      </c>
      <c r="Q89" s="148">
        <v>64234</v>
      </c>
      <c r="R89" s="148">
        <v>68501</v>
      </c>
      <c r="S89" s="148">
        <v>67663</v>
      </c>
      <c r="T89" s="148">
        <v>70649</v>
      </c>
      <c r="U89" s="148">
        <v>59854</v>
      </c>
      <c r="V89" s="148">
        <v>68605</v>
      </c>
      <c r="W89" s="148">
        <v>62774</v>
      </c>
      <c r="X89" s="148">
        <v>57219</v>
      </c>
      <c r="Y89" s="148">
        <v>67109</v>
      </c>
      <c r="Z89" s="148">
        <v>57027</v>
      </c>
      <c r="AA89" s="148">
        <v>79197</v>
      </c>
      <c r="AB89" s="148">
        <v>64790.649899999997</v>
      </c>
      <c r="AC89" s="148">
        <v>67087.332900000009</v>
      </c>
      <c r="AD89" s="148">
        <v>77921.018100000001</v>
      </c>
      <c r="AE89" s="148">
        <v>66749.202900000004</v>
      </c>
      <c r="AF89" s="148">
        <v>72091.396800000002</v>
      </c>
      <c r="AG89" s="148">
        <v>68096.781000000003</v>
      </c>
      <c r="AH89" s="148">
        <v>60774.185699999987</v>
      </c>
      <c r="AI89" s="148">
        <v>67546.929600000003</v>
      </c>
      <c r="AJ89" s="148">
        <v>60373.111499999999</v>
      </c>
      <c r="AK89" s="148">
        <v>66447.486900000004</v>
      </c>
      <c r="AL89" s="148">
        <v>63495.612000000001</v>
      </c>
      <c r="AM89" s="148">
        <v>90600.372900000002</v>
      </c>
    </row>
    <row r="90" spans="1:39" x14ac:dyDescent="0.5">
      <c r="A90" s="148" t="s">
        <v>203</v>
      </c>
      <c r="B90" s="148" t="s">
        <v>138</v>
      </c>
      <c r="C90" s="148" t="s">
        <v>197</v>
      </c>
      <c r="D90" s="148">
        <v>102986</v>
      </c>
      <c r="E90" s="148">
        <v>75833</v>
      </c>
      <c r="F90" s="148">
        <v>87018</v>
      </c>
      <c r="G90" s="148">
        <v>82452</v>
      </c>
      <c r="H90" s="148">
        <v>81199</v>
      </c>
      <c r="I90" s="148">
        <v>64353</v>
      </c>
      <c r="J90" s="148">
        <v>65856</v>
      </c>
      <c r="K90" s="148">
        <v>60236</v>
      </c>
      <c r="L90" s="148">
        <v>53817</v>
      </c>
      <c r="M90" s="148">
        <v>66058</v>
      </c>
      <c r="N90" s="148">
        <v>65044</v>
      </c>
      <c r="O90" s="148">
        <v>67252</v>
      </c>
      <c r="P90" s="148">
        <v>68234</v>
      </c>
      <c r="Q90" s="148">
        <v>64234</v>
      </c>
      <c r="R90" s="148">
        <v>68501</v>
      </c>
      <c r="S90" s="148">
        <v>67663</v>
      </c>
      <c r="T90" s="148">
        <v>70649</v>
      </c>
      <c r="U90" s="148">
        <v>59854</v>
      </c>
      <c r="V90" s="148">
        <v>68605</v>
      </c>
      <c r="W90" s="148">
        <v>62774</v>
      </c>
      <c r="X90" s="148">
        <v>57219</v>
      </c>
      <c r="Y90" s="148">
        <v>67109</v>
      </c>
      <c r="Z90" s="148">
        <v>57027</v>
      </c>
      <c r="AA90" s="148">
        <v>79197</v>
      </c>
      <c r="AB90" s="148">
        <v>70225</v>
      </c>
      <c r="AC90" s="148">
        <v>33087</v>
      </c>
      <c r="AD90" s="148">
        <v>0</v>
      </c>
      <c r="AE90" s="148">
        <v>0</v>
      </c>
      <c r="AF90" s="148">
        <v>0</v>
      </c>
      <c r="AG90" s="148">
        <v>0</v>
      </c>
      <c r="AH90" s="148">
        <v>0</v>
      </c>
      <c r="AI90" s="148">
        <v>0</v>
      </c>
      <c r="AJ90" s="148">
        <v>0</v>
      </c>
      <c r="AK90" s="148">
        <v>0</v>
      </c>
      <c r="AL90" s="148">
        <v>0</v>
      </c>
      <c r="AM90" s="148">
        <v>0</v>
      </c>
    </row>
    <row r="91" spans="1:39" x14ac:dyDescent="0.5">
      <c r="A91" s="148" t="s">
        <v>203</v>
      </c>
      <c r="B91" s="148" t="s">
        <v>138</v>
      </c>
      <c r="C91" s="148" t="s">
        <v>198</v>
      </c>
      <c r="D91" s="148">
        <v>102986</v>
      </c>
      <c r="E91" s="148">
        <v>75833</v>
      </c>
      <c r="F91" s="148">
        <v>87018</v>
      </c>
      <c r="G91" s="148">
        <v>82452</v>
      </c>
      <c r="H91" s="148">
        <v>81199</v>
      </c>
      <c r="I91" s="148">
        <v>64353</v>
      </c>
      <c r="J91" s="148">
        <v>65856</v>
      </c>
      <c r="K91" s="148">
        <v>60236</v>
      </c>
      <c r="L91" s="148">
        <v>53817</v>
      </c>
      <c r="M91" s="148">
        <v>66058</v>
      </c>
      <c r="N91" s="148">
        <v>65044</v>
      </c>
      <c r="O91" s="148">
        <v>67252</v>
      </c>
      <c r="P91" s="148">
        <v>68234</v>
      </c>
      <c r="Q91" s="148">
        <v>64234</v>
      </c>
      <c r="R91" s="148">
        <v>68501</v>
      </c>
      <c r="S91" s="148">
        <v>67663</v>
      </c>
      <c r="T91" s="148">
        <v>70649</v>
      </c>
      <c r="U91" s="148">
        <v>59854</v>
      </c>
      <c r="V91" s="148">
        <v>68605</v>
      </c>
      <c r="W91" s="148">
        <v>62774</v>
      </c>
      <c r="X91" s="148">
        <v>57219</v>
      </c>
      <c r="Y91" s="148">
        <v>67109</v>
      </c>
      <c r="Z91" s="148">
        <v>57027</v>
      </c>
      <c r="AA91" s="148">
        <v>79197</v>
      </c>
      <c r="AB91" s="148">
        <v>70225</v>
      </c>
      <c r="AC91" s="148">
        <v>33087</v>
      </c>
      <c r="AD91" s="148">
        <v>0</v>
      </c>
      <c r="AE91" s="148">
        <v>0</v>
      </c>
      <c r="AF91" s="148">
        <v>0</v>
      </c>
      <c r="AG91" s="148">
        <v>0</v>
      </c>
      <c r="AH91" s="148">
        <v>0</v>
      </c>
      <c r="AI91" s="148">
        <v>0</v>
      </c>
      <c r="AJ91" s="148">
        <v>0</v>
      </c>
      <c r="AK91" s="148">
        <v>0</v>
      </c>
      <c r="AL91" s="148">
        <v>0</v>
      </c>
      <c r="AM91" s="148">
        <v>0</v>
      </c>
    </row>
    <row r="92" spans="1:39" x14ac:dyDescent="0.5">
      <c r="A92" s="148" t="s">
        <v>203</v>
      </c>
      <c r="B92" s="148" t="s">
        <v>138</v>
      </c>
      <c r="C92" s="148" t="s">
        <v>199</v>
      </c>
      <c r="D92" s="148">
        <v>102986</v>
      </c>
      <c r="E92" s="148">
        <v>75833</v>
      </c>
      <c r="F92" s="148">
        <v>87018</v>
      </c>
      <c r="G92" s="148">
        <v>82452</v>
      </c>
      <c r="H92" s="148">
        <v>81199</v>
      </c>
      <c r="I92" s="148">
        <v>64353</v>
      </c>
      <c r="J92" s="148">
        <v>65856</v>
      </c>
      <c r="K92" s="148">
        <v>60236</v>
      </c>
      <c r="L92" s="148">
        <v>53817</v>
      </c>
      <c r="M92" s="148">
        <v>66058</v>
      </c>
      <c r="N92" s="148">
        <v>65044</v>
      </c>
      <c r="O92" s="148">
        <v>67252</v>
      </c>
      <c r="P92" s="148">
        <v>68234</v>
      </c>
      <c r="Q92" s="148">
        <v>64234</v>
      </c>
      <c r="R92" s="148">
        <v>68501</v>
      </c>
      <c r="S92" s="148">
        <v>67663</v>
      </c>
      <c r="T92" s="148">
        <v>70649</v>
      </c>
      <c r="U92" s="148">
        <v>59854</v>
      </c>
      <c r="V92" s="148">
        <v>68605</v>
      </c>
      <c r="W92" s="148">
        <v>62774</v>
      </c>
      <c r="X92" s="148">
        <v>57219</v>
      </c>
      <c r="Y92" s="148">
        <v>67109</v>
      </c>
      <c r="Z92" s="148">
        <v>57027</v>
      </c>
      <c r="AA92" s="148">
        <v>79197</v>
      </c>
      <c r="AB92" s="148">
        <v>70225</v>
      </c>
      <c r="AC92" s="148">
        <v>33087</v>
      </c>
      <c r="AD92" s="148">
        <v>0</v>
      </c>
      <c r="AE92" s="148">
        <v>0</v>
      </c>
      <c r="AF92" s="148">
        <v>0</v>
      </c>
      <c r="AG92" s="148">
        <v>0</v>
      </c>
      <c r="AH92" s="148">
        <v>0</v>
      </c>
      <c r="AI92" s="148">
        <v>0</v>
      </c>
      <c r="AJ92" s="148">
        <v>0</v>
      </c>
      <c r="AK92" s="148">
        <v>0</v>
      </c>
      <c r="AL92" s="148">
        <v>0</v>
      </c>
      <c r="AM92" s="148">
        <v>0</v>
      </c>
    </row>
    <row r="93" spans="1:39" x14ac:dyDescent="0.5">
      <c r="A93" s="148" t="s">
        <v>203</v>
      </c>
      <c r="B93" s="148" t="s">
        <v>140</v>
      </c>
      <c r="C93" s="148" t="s">
        <v>6</v>
      </c>
      <c r="D93" s="148">
        <v>97290</v>
      </c>
      <c r="E93" s="148">
        <v>88644</v>
      </c>
      <c r="F93" s="148">
        <v>104232</v>
      </c>
      <c r="G93" s="148">
        <v>88325</v>
      </c>
      <c r="H93" s="148">
        <v>104567</v>
      </c>
      <c r="I93" s="148">
        <v>92019</v>
      </c>
      <c r="J93" s="148">
        <v>80199</v>
      </c>
      <c r="K93" s="148">
        <v>108242</v>
      </c>
      <c r="L93" s="148">
        <v>93144</v>
      </c>
      <c r="M93" s="148">
        <v>84221</v>
      </c>
      <c r="N93" s="148">
        <v>96426</v>
      </c>
      <c r="O93" s="148">
        <v>102114</v>
      </c>
      <c r="P93" s="148">
        <v>98973</v>
      </c>
      <c r="Q93" s="148">
        <v>86239</v>
      </c>
      <c r="R93" s="148">
        <v>88617</v>
      </c>
      <c r="S93" s="148">
        <v>84863</v>
      </c>
      <c r="T93" s="148">
        <v>85767</v>
      </c>
      <c r="U93" s="148">
        <v>83577</v>
      </c>
      <c r="V93" s="148">
        <v>78991</v>
      </c>
      <c r="W93" s="148">
        <v>90609</v>
      </c>
      <c r="X93" s="148">
        <v>85006</v>
      </c>
      <c r="Y93" s="148">
        <v>98068</v>
      </c>
      <c r="Z93" s="148">
        <v>73467</v>
      </c>
      <c r="AA93" s="148">
        <v>115055</v>
      </c>
      <c r="AB93" s="148">
        <v>83469</v>
      </c>
      <c r="AC93" s="148">
        <v>44043</v>
      </c>
      <c r="AD93" s="148">
        <v>0</v>
      </c>
      <c r="AE93" s="148">
        <v>0</v>
      </c>
      <c r="AF93" s="148">
        <v>0</v>
      </c>
      <c r="AG93" s="148">
        <v>0</v>
      </c>
      <c r="AH93" s="148">
        <v>0</v>
      </c>
      <c r="AI93" s="148">
        <v>0</v>
      </c>
      <c r="AJ93" s="148">
        <v>0</v>
      </c>
      <c r="AK93" s="148">
        <v>0</v>
      </c>
      <c r="AL93" s="148">
        <v>0</v>
      </c>
      <c r="AM93" s="148">
        <v>0</v>
      </c>
    </row>
    <row r="94" spans="1:39" x14ac:dyDescent="0.5">
      <c r="A94" s="148" t="s">
        <v>203</v>
      </c>
      <c r="B94" s="148" t="s">
        <v>140</v>
      </c>
      <c r="C94" s="148" t="s">
        <v>9</v>
      </c>
      <c r="D94" s="148">
        <v>97290</v>
      </c>
      <c r="E94" s="148">
        <v>88644</v>
      </c>
      <c r="F94" s="148">
        <v>104232</v>
      </c>
      <c r="G94" s="148">
        <v>88325</v>
      </c>
      <c r="H94" s="148">
        <v>104567</v>
      </c>
      <c r="I94" s="148">
        <v>92019</v>
      </c>
      <c r="J94" s="148">
        <v>80199</v>
      </c>
      <c r="K94" s="148">
        <v>108242</v>
      </c>
      <c r="L94" s="148">
        <v>93144</v>
      </c>
      <c r="M94" s="148">
        <v>84221</v>
      </c>
      <c r="N94" s="148">
        <v>96426</v>
      </c>
      <c r="O94" s="148">
        <v>102114</v>
      </c>
      <c r="P94" s="148">
        <v>98973</v>
      </c>
      <c r="Q94" s="148">
        <v>86239</v>
      </c>
      <c r="R94" s="148">
        <v>88617</v>
      </c>
      <c r="S94" s="148">
        <v>84863</v>
      </c>
      <c r="T94" s="148">
        <v>85767</v>
      </c>
      <c r="U94" s="148">
        <v>83577</v>
      </c>
      <c r="V94" s="148">
        <v>78991</v>
      </c>
      <c r="W94" s="148">
        <v>90609</v>
      </c>
      <c r="X94" s="148">
        <v>85006</v>
      </c>
      <c r="Y94" s="148">
        <v>98068</v>
      </c>
      <c r="Z94" s="148">
        <v>73467</v>
      </c>
      <c r="AA94" s="148">
        <v>115055</v>
      </c>
      <c r="AB94" s="148">
        <v>87112.267199999987</v>
      </c>
      <c r="AC94" s="148">
        <v>89850.592799999999</v>
      </c>
      <c r="AD94" s="148">
        <v>96699.470400000006</v>
      </c>
      <c r="AE94" s="148">
        <v>80351.301599999992</v>
      </c>
      <c r="AF94" s="148">
        <v>87482.56319999999</v>
      </c>
      <c r="AG94" s="148">
        <v>84239.9424</v>
      </c>
      <c r="AH94" s="148">
        <v>71816.644799999995</v>
      </c>
      <c r="AI94" s="148">
        <v>92947.2264</v>
      </c>
      <c r="AJ94" s="148">
        <v>82151.632800000007</v>
      </c>
      <c r="AK94" s="148">
        <v>100298.0016</v>
      </c>
      <c r="AL94" s="148">
        <v>89743.5</v>
      </c>
      <c r="AM94" s="148">
        <v>111051.23759999999</v>
      </c>
    </row>
    <row r="95" spans="1:39" x14ac:dyDescent="0.5">
      <c r="A95" s="148" t="s">
        <v>203</v>
      </c>
      <c r="B95" s="148" t="s">
        <v>140</v>
      </c>
      <c r="C95" s="148" t="s">
        <v>197</v>
      </c>
      <c r="D95" s="148">
        <v>97290</v>
      </c>
      <c r="E95" s="148">
        <v>88644</v>
      </c>
      <c r="F95" s="148">
        <v>104232</v>
      </c>
      <c r="G95" s="148">
        <v>88325</v>
      </c>
      <c r="H95" s="148">
        <v>104567</v>
      </c>
      <c r="I95" s="148">
        <v>92019</v>
      </c>
      <c r="J95" s="148">
        <v>80199</v>
      </c>
      <c r="K95" s="148">
        <v>108242</v>
      </c>
      <c r="L95" s="148">
        <v>93144</v>
      </c>
      <c r="M95" s="148">
        <v>84221</v>
      </c>
      <c r="N95" s="148">
        <v>96426</v>
      </c>
      <c r="O95" s="148">
        <v>102114</v>
      </c>
      <c r="P95" s="148">
        <v>98973</v>
      </c>
      <c r="Q95" s="148">
        <v>86239</v>
      </c>
      <c r="R95" s="148">
        <v>88617</v>
      </c>
      <c r="S95" s="148">
        <v>84863</v>
      </c>
      <c r="T95" s="148">
        <v>85767</v>
      </c>
      <c r="U95" s="148">
        <v>83577</v>
      </c>
      <c r="V95" s="148">
        <v>78991</v>
      </c>
      <c r="W95" s="148">
        <v>90609</v>
      </c>
      <c r="X95" s="148">
        <v>85006</v>
      </c>
      <c r="Y95" s="148">
        <v>98068</v>
      </c>
      <c r="Z95" s="148">
        <v>73467</v>
      </c>
      <c r="AA95" s="148">
        <v>115055</v>
      </c>
      <c r="AB95" s="148">
        <v>83469</v>
      </c>
      <c r="AC95" s="148">
        <v>44043</v>
      </c>
      <c r="AD95" s="148">
        <v>0</v>
      </c>
      <c r="AE95" s="148">
        <v>0</v>
      </c>
      <c r="AF95" s="148">
        <v>0</v>
      </c>
      <c r="AG95" s="148">
        <v>0</v>
      </c>
      <c r="AH95" s="148">
        <v>0</v>
      </c>
      <c r="AI95" s="148">
        <v>0</v>
      </c>
      <c r="AJ95" s="148">
        <v>0</v>
      </c>
      <c r="AK95" s="148">
        <v>0</v>
      </c>
      <c r="AL95" s="148">
        <v>0</v>
      </c>
      <c r="AM95" s="148">
        <v>0</v>
      </c>
    </row>
    <row r="96" spans="1:39" x14ac:dyDescent="0.5">
      <c r="A96" s="148" t="s">
        <v>203</v>
      </c>
      <c r="B96" s="148" t="s">
        <v>140</v>
      </c>
      <c r="C96" s="148" t="s">
        <v>198</v>
      </c>
      <c r="D96" s="148">
        <v>97290</v>
      </c>
      <c r="E96" s="148">
        <v>88644</v>
      </c>
      <c r="F96" s="148">
        <v>104232</v>
      </c>
      <c r="G96" s="148">
        <v>88325</v>
      </c>
      <c r="H96" s="148">
        <v>104567</v>
      </c>
      <c r="I96" s="148">
        <v>92019</v>
      </c>
      <c r="J96" s="148">
        <v>80199</v>
      </c>
      <c r="K96" s="148">
        <v>108242</v>
      </c>
      <c r="L96" s="148">
        <v>93144</v>
      </c>
      <c r="M96" s="148">
        <v>84221</v>
      </c>
      <c r="N96" s="148">
        <v>96426</v>
      </c>
      <c r="O96" s="148">
        <v>102114</v>
      </c>
      <c r="P96" s="148">
        <v>98973</v>
      </c>
      <c r="Q96" s="148">
        <v>86239</v>
      </c>
      <c r="R96" s="148">
        <v>88617</v>
      </c>
      <c r="S96" s="148">
        <v>84863</v>
      </c>
      <c r="T96" s="148">
        <v>85767</v>
      </c>
      <c r="U96" s="148">
        <v>83577</v>
      </c>
      <c r="V96" s="148">
        <v>78991</v>
      </c>
      <c r="W96" s="148">
        <v>90609</v>
      </c>
      <c r="X96" s="148">
        <v>85006</v>
      </c>
      <c r="Y96" s="148">
        <v>98068</v>
      </c>
      <c r="Z96" s="148">
        <v>73467</v>
      </c>
      <c r="AA96" s="148">
        <v>115055</v>
      </c>
      <c r="AB96" s="148">
        <v>83469</v>
      </c>
      <c r="AC96" s="148">
        <v>44043</v>
      </c>
      <c r="AD96" s="148">
        <v>0</v>
      </c>
      <c r="AE96" s="148">
        <v>0</v>
      </c>
      <c r="AF96" s="148">
        <v>0</v>
      </c>
      <c r="AG96" s="148">
        <v>0</v>
      </c>
      <c r="AH96" s="148">
        <v>0</v>
      </c>
      <c r="AI96" s="148">
        <v>0</v>
      </c>
      <c r="AJ96" s="148">
        <v>0</v>
      </c>
      <c r="AK96" s="148">
        <v>0</v>
      </c>
      <c r="AL96" s="148">
        <v>0</v>
      </c>
      <c r="AM96" s="148">
        <v>0</v>
      </c>
    </row>
    <row r="97" spans="1:39" x14ac:dyDescent="0.5">
      <c r="A97" s="148" t="s">
        <v>203</v>
      </c>
      <c r="B97" s="148" t="s">
        <v>140</v>
      </c>
      <c r="C97" s="148" t="s">
        <v>199</v>
      </c>
      <c r="D97" s="148">
        <v>97290</v>
      </c>
      <c r="E97" s="148">
        <v>88644</v>
      </c>
      <c r="F97" s="148">
        <v>104232</v>
      </c>
      <c r="G97" s="148">
        <v>88325</v>
      </c>
      <c r="H97" s="148">
        <v>104567</v>
      </c>
      <c r="I97" s="148">
        <v>92019</v>
      </c>
      <c r="J97" s="148">
        <v>80199</v>
      </c>
      <c r="K97" s="148">
        <v>108242</v>
      </c>
      <c r="L97" s="148">
        <v>93144</v>
      </c>
      <c r="M97" s="148">
        <v>84221</v>
      </c>
      <c r="N97" s="148">
        <v>96426</v>
      </c>
      <c r="O97" s="148">
        <v>102114</v>
      </c>
      <c r="P97" s="148">
        <v>98973</v>
      </c>
      <c r="Q97" s="148">
        <v>86239</v>
      </c>
      <c r="R97" s="148">
        <v>88617</v>
      </c>
      <c r="S97" s="148">
        <v>84863</v>
      </c>
      <c r="T97" s="148">
        <v>85767</v>
      </c>
      <c r="U97" s="148">
        <v>83577</v>
      </c>
      <c r="V97" s="148">
        <v>78991</v>
      </c>
      <c r="W97" s="148">
        <v>90609</v>
      </c>
      <c r="X97" s="148">
        <v>85006</v>
      </c>
      <c r="Y97" s="148">
        <v>98068</v>
      </c>
      <c r="Z97" s="148">
        <v>73467</v>
      </c>
      <c r="AA97" s="148">
        <v>115055</v>
      </c>
      <c r="AB97" s="148">
        <v>83469</v>
      </c>
      <c r="AC97" s="148">
        <v>44043</v>
      </c>
      <c r="AD97" s="148">
        <v>0</v>
      </c>
      <c r="AE97" s="148">
        <v>0</v>
      </c>
      <c r="AF97" s="148">
        <v>0</v>
      </c>
      <c r="AG97" s="148">
        <v>0</v>
      </c>
      <c r="AH97" s="148">
        <v>0</v>
      </c>
      <c r="AI97" s="148">
        <v>0</v>
      </c>
      <c r="AJ97" s="148">
        <v>0</v>
      </c>
      <c r="AK97" s="148">
        <v>0</v>
      </c>
      <c r="AL97" s="148">
        <v>0</v>
      </c>
      <c r="AM97" s="148">
        <v>0</v>
      </c>
    </row>
    <row r="98" spans="1:39" x14ac:dyDescent="0.5">
      <c r="A98" s="148" t="s">
        <v>204</v>
      </c>
      <c r="B98" s="148" t="s">
        <v>138</v>
      </c>
      <c r="C98" s="148" t="s">
        <v>6</v>
      </c>
      <c r="D98" s="148">
        <v>31736</v>
      </c>
      <c r="E98" s="148">
        <v>21124</v>
      </c>
      <c r="F98" s="148">
        <v>22663</v>
      </c>
      <c r="G98" s="148">
        <v>21105</v>
      </c>
      <c r="H98" s="148">
        <v>18795</v>
      </c>
      <c r="I98" s="148">
        <v>18389</v>
      </c>
      <c r="J98" s="148">
        <v>12513</v>
      </c>
      <c r="K98" s="148">
        <v>15350</v>
      </c>
      <c r="L98" s="148">
        <v>14731</v>
      </c>
      <c r="M98" s="148">
        <v>20534</v>
      </c>
      <c r="N98" s="148">
        <v>17903</v>
      </c>
      <c r="O98" s="148">
        <v>19012</v>
      </c>
      <c r="P98" s="148">
        <v>22593</v>
      </c>
      <c r="Q98" s="148">
        <v>15899</v>
      </c>
      <c r="R98" s="148">
        <v>17120</v>
      </c>
      <c r="S98" s="148">
        <v>20021</v>
      </c>
      <c r="T98" s="148">
        <v>15543</v>
      </c>
      <c r="U98" s="148">
        <v>14405</v>
      </c>
      <c r="V98" s="148">
        <v>19168</v>
      </c>
      <c r="W98" s="148">
        <v>6208</v>
      </c>
      <c r="X98" s="148">
        <v>8795</v>
      </c>
      <c r="Y98" s="148">
        <v>6291</v>
      </c>
      <c r="Z98" s="148">
        <v>7676</v>
      </c>
      <c r="AA98" s="148">
        <v>11996</v>
      </c>
      <c r="AB98" s="148">
        <v>5677</v>
      </c>
      <c r="AC98" s="148">
        <v>2982</v>
      </c>
      <c r="AD98" s="148">
        <v>0</v>
      </c>
      <c r="AE98" s="148">
        <v>0</v>
      </c>
      <c r="AF98" s="148">
        <v>0</v>
      </c>
      <c r="AG98" s="148">
        <v>0</v>
      </c>
      <c r="AH98" s="148">
        <v>0</v>
      </c>
      <c r="AI98" s="148">
        <v>0</v>
      </c>
      <c r="AJ98" s="148">
        <v>0</v>
      </c>
      <c r="AK98" s="148">
        <v>0</v>
      </c>
      <c r="AL98" s="148">
        <v>0</v>
      </c>
      <c r="AM98" s="148">
        <v>0</v>
      </c>
    </row>
    <row r="99" spans="1:39" x14ac:dyDescent="0.5">
      <c r="A99" s="148" t="s">
        <v>204</v>
      </c>
      <c r="B99" s="148" t="s">
        <v>138</v>
      </c>
      <c r="C99" s="148" t="s">
        <v>9</v>
      </c>
      <c r="D99" s="148">
        <v>31736</v>
      </c>
      <c r="E99" s="148">
        <v>21124</v>
      </c>
      <c r="F99" s="148">
        <v>22663</v>
      </c>
      <c r="G99" s="148">
        <v>21105</v>
      </c>
      <c r="H99" s="148">
        <v>18795</v>
      </c>
      <c r="I99" s="148">
        <v>18389</v>
      </c>
      <c r="J99" s="148">
        <v>12513</v>
      </c>
      <c r="K99" s="148">
        <v>15350</v>
      </c>
      <c r="L99" s="148">
        <v>14731</v>
      </c>
      <c r="M99" s="148">
        <v>20534</v>
      </c>
      <c r="N99" s="148">
        <v>17903</v>
      </c>
      <c r="O99" s="148">
        <v>19012</v>
      </c>
      <c r="P99" s="148">
        <v>22593</v>
      </c>
      <c r="Q99" s="148">
        <v>15899</v>
      </c>
      <c r="R99" s="148">
        <v>17120</v>
      </c>
      <c r="S99" s="148">
        <v>20021</v>
      </c>
      <c r="T99" s="148">
        <v>15543</v>
      </c>
      <c r="U99" s="148">
        <v>14405</v>
      </c>
      <c r="V99" s="148">
        <v>19168</v>
      </c>
      <c r="W99" s="148">
        <v>6208</v>
      </c>
      <c r="X99" s="148">
        <v>8795</v>
      </c>
      <c r="Y99" s="148">
        <v>6291</v>
      </c>
      <c r="Z99" s="148">
        <v>7676</v>
      </c>
      <c r="AA99" s="148">
        <v>11996</v>
      </c>
      <c r="AB99" s="148">
        <v>6277.2947999999997</v>
      </c>
      <c r="AC99" s="148">
        <v>6499.8107999999993</v>
      </c>
      <c r="AD99" s="148">
        <v>7549.4412000000002</v>
      </c>
      <c r="AE99" s="148">
        <v>6467.0508</v>
      </c>
      <c r="AF99" s="148">
        <v>6984.6336000000001</v>
      </c>
      <c r="AG99" s="148">
        <v>6597.6120000000001</v>
      </c>
      <c r="AH99" s="148">
        <v>5888.1563999999998</v>
      </c>
      <c r="AI99" s="148">
        <v>6544.3392000000003</v>
      </c>
      <c r="AJ99" s="148">
        <v>5849.2980000000007</v>
      </c>
      <c r="AK99" s="148">
        <v>6437.8188</v>
      </c>
      <c r="AL99" s="148">
        <v>6151.8240000000014</v>
      </c>
      <c r="AM99" s="148">
        <v>8777.8907999999992</v>
      </c>
    </row>
    <row r="100" spans="1:39" x14ac:dyDescent="0.5">
      <c r="A100" s="148" t="s">
        <v>204</v>
      </c>
      <c r="B100" s="148" t="s">
        <v>138</v>
      </c>
      <c r="C100" s="148" t="s">
        <v>197</v>
      </c>
      <c r="D100" s="148">
        <v>31736</v>
      </c>
      <c r="E100" s="148">
        <v>21124</v>
      </c>
      <c r="F100" s="148">
        <v>22663</v>
      </c>
      <c r="G100" s="148">
        <v>21105</v>
      </c>
      <c r="H100" s="148">
        <v>18795</v>
      </c>
      <c r="I100" s="148">
        <v>18389</v>
      </c>
      <c r="J100" s="148">
        <v>12513</v>
      </c>
      <c r="K100" s="148">
        <v>15350</v>
      </c>
      <c r="L100" s="148">
        <v>14731</v>
      </c>
      <c r="M100" s="148">
        <v>20534</v>
      </c>
      <c r="N100" s="148">
        <v>17903</v>
      </c>
      <c r="O100" s="148">
        <v>19012</v>
      </c>
      <c r="P100" s="148">
        <v>22593</v>
      </c>
      <c r="Q100" s="148">
        <v>15899</v>
      </c>
      <c r="R100" s="148">
        <v>17120</v>
      </c>
      <c r="S100" s="148">
        <v>20021</v>
      </c>
      <c r="T100" s="148">
        <v>15543</v>
      </c>
      <c r="U100" s="148">
        <v>14405</v>
      </c>
      <c r="V100" s="148">
        <v>19168</v>
      </c>
      <c r="W100" s="148">
        <v>6208</v>
      </c>
      <c r="X100" s="148">
        <v>8795</v>
      </c>
      <c r="Y100" s="148">
        <v>6291</v>
      </c>
      <c r="Z100" s="148">
        <v>7676</v>
      </c>
      <c r="AA100" s="148">
        <v>11996</v>
      </c>
      <c r="AB100" s="148">
        <v>5677</v>
      </c>
      <c r="AC100" s="148">
        <v>2982</v>
      </c>
      <c r="AD100" s="148">
        <v>0</v>
      </c>
      <c r="AE100" s="148">
        <v>0</v>
      </c>
      <c r="AF100" s="148">
        <v>0</v>
      </c>
      <c r="AG100" s="148">
        <v>0</v>
      </c>
      <c r="AH100" s="148">
        <v>0</v>
      </c>
      <c r="AI100" s="148">
        <v>0</v>
      </c>
      <c r="AJ100" s="148">
        <v>0</v>
      </c>
      <c r="AK100" s="148">
        <v>0</v>
      </c>
      <c r="AL100" s="148">
        <v>0</v>
      </c>
      <c r="AM100" s="148">
        <v>0</v>
      </c>
    </row>
    <row r="101" spans="1:39" x14ac:dyDescent="0.5">
      <c r="A101" s="148" t="s">
        <v>204</v>
      </c>
      <c r="B101" s="148" t="s">
        <v>138</v>
      </c>
      <c r="C101" s="148" t="s">
        <v>198</v>
      </c>
      <c r="D101" s="148">
        <v>31736</v>
      </c>
      <c r="E101" s="148">
        <v>21124</v>
      </c>
      <c r="F101" s="148">
        <v>22663</v>
      </c>
      <c r="G101" s="148">
        <v>21105</v>
      </c>
      <c r="H101" s="148">
        <v>18795</v>
      </c>
      <c r="I101" s="148">
        <v>18389</v>
      </c>
      <c r="J101" s="148">
        <v>12513</v>
      </c>
      <c r="K101" s="148">
        <v>15350</v>
      </c>
      <c r="L101" s="148">
        <v>14731</v>
      </c>
      <c r="M101" s="148">
        <v>20534</v>
      </c>
      <c r="N101" s="148">
        <v>17903</v>
      </c>
      <c r="O101" s="148">
        <v>19012</v>
      </c>
      <c r="P101" s="148">
        <v>22593</v>
      </c>
      <c r="Q101" s="148">
        <v>15899</v>
      </c>
      <c r="R101" s="148">
        <v>17120</v>
      </c>
      <c r="S101" s="148">
        <v>20021</v>
      </c>
      <c r="T101" s="148">
        <v>15543</v>
      </c>
      <c r="U101" s="148">
        <v>14405</v>
      </c>
      <c r="V101" s="148">
        <v>19168</v>
      </c>
      <c r="W101" s="148">
        <v>6208</v>
      </c>
      <c r="X101" s="148">
        <v>8795</v>
      </c>
      <c r="Y101" s="148">
        <v>6291</v>
      </c>
      <c r="Z101" s="148">
        <v>7676</v>
      </c>
      <c r="AA101" s="148">
        <v>11996</v>
      </c>
      <c r="AB101" s="148">
        <v>5677</v>
      </c>
      <c r="AC101" s="148">
        <v>2982</v>
      </c>
      <c r="AD101" s="148">
        <v>0</v>
      </c>
      <c r="AE101" s="148">
        <v>0</v>
      </c>
      <c r="AF101" s="148">
        <v>0</v>
      </c>
      <c r="AG101" s="148">
        <v>0</v>
      </c>
      <c r="AH101" s="148">
        <v>0</v>
      </c>
      <c r="AI101" s="148">
        <v>0</v>
      </c>
      <c r="AJ101" s="148">
        <v>0</v>
      </c>
      <c r="AK101" s="148">
        <v>0</v>
      </c>
      <c r="AL101" s="148">
        <v>0</v>
      </c>
      <c r="AM101" s="148">
        <v>0</v>
      </c>
    </row>
    <row r="102" spans="1:39" x14ac:dyDescent="0.5">
      <c r="A102" s="148" t="s">
        <v>204</v>
      </c>
      <c r="B102" s="148" t="s">
        <v>138</v>
      </c>
      <c r="C102" s="148" t="s">
        <v>199</v>
      </c>
      <c r="D102" s="148">
        <v>31736</v>
      </c>
      <c r="E102" s="148">
        <v>21124</v>
      </c>
      <c r="F102" s="148">
        <v>22663</v>
      </c>
      <c r="G102" s="148">
        <v>21105</v>
      </c>
      <c r="H102" s="148">
        <v>18795</v>
      </c>
      <c r="I102" s="148">
        <v>18389</v>
      </c>
      <c r="J102" s="148">
        <v>12513</v>
      </c>
      <c r="K102" s="148">
        <v>15350</v>
      </c>
      <c r="L102" s="148">
        <v>14731</v>
      </c>
      <c r="M102" s="148">
        <v>20534</v>
      </c>
      <c r="N102" s="148">
        <v>17903</v>
      </c>
      <c r="O102" s="148">
        <v>19012</v>
      </c>
      <c r="P102" s="148">
        <v>22593</v>
      </c>
      <c r="Q102" s="148">
        <v>15899</v>
      </c>
      <c r="R102" s="148">
        <v>17120</v>
      </c>
      <c r="S102" s="148">
        <v>20021</v>
      </c>
      <c r="T102" s="148">
        <v>15543</v>
      </c>
      <c r="U102" s="148">
        <v>14405</v>
      </c>
      <c r="V102" s="148">
        <v>19168</v>
      </c>
      <c r="W102" s="148">
        <v>6208</v>
      </c>
      <c r="X102" s="148">
        <v>8795</v>
      </c>
      <c r="Y102" s="148">
        <v>6291</v>
      </c>
      <c r="Z102" s="148">
        <v>7676</v>
      </c>
      <c r="AA102" s="148">
        <v>11996</v>
      </c>
      <c r="AB102" s="148">
        <v>5677</v>
      </c>
      <c r="AC102" s="148">
        <v>2982</v>
      </c>
      <c r="AD102" s="148">
        <v>0</v>
      </c>
      <c r="AE102" s="148">
        <v>0</v>
      </c>
      <c r="AF102" s="148">
        <v>0</v>
      </c>
      <c r="AG102" s="148">
        <v>0</v>
      </c>
      <c r="AH102" s="148">
        <v>0</v>
      </c>
      <c r="AI102" s="148">
        <v>0</v>
      </c>
      <c r="AJ102" s="148">
        <v>0</v>
      </c>
      <c r="AK102" s="148">
        <v>0</v>
      </c>
      <c r="AL102" s="148">
        <v>0</v>
      </c>
      <c r="AM102" s="148">
        <v>0</v>
      </c>
    </row>
    <row r="103" spans="1:39" x14ac:dyDescent="0.5">
      <c r="A103" s="148" t="s">
        <v>204</v>
      </c>
      <c r="B103" s="148" t="s">
        <v>140</v>
      </c>
      <c r="C103" s="148" t="s">
        <v>6</v>
      </c>
      <c r="D103" s="148">
        <v>26510</v>
      </c>
      <c r="E103" s="148">
        <v>27922</v>
      </c>
      <c r="F103" s="148">
        <v>28353</v>
      </c>
      <c r="G103" s="148">
        <v>24013</v>
      </c>
      <c r="H103" s="148">
        <v>23569</v>
      </c>
      <c r="I103" s="148">
        <v>23140</v>
      </c>
      <c r="J103" s="148">
        <v>17251</v>
      </c>
      <c r="K103" s="148">
        <v>24655</v>
      </c>
      <c r="L103" s="148">
        <v>20233</v>
      </c>
      <c r="M103" s="148">
        <v>22889</v>
      </c>
      <c r="N103" s="148">
        <v>23850</v>
      </c>
      <c r="O103" s="148">
        <v>23113</v>
      </c>
      <c r="P103" s="148">
        <v>26404</v>
      </c>
      <c r="Q103" s="148">
        <v>22656</v>
      </c>
      <c r="R103" s="148">
        <v>21870</v>
      </c>
      <c r="S103" s="148">
        <v>18875</v>
      </c>
      <c r="T103" s="148">
        <v>18382</v>
      </c>
      <c r="U103" s="148">
        <v>15289</v>
      </c>
      <c r="V103" s="148">
        <v>15950</v>
      </c>
      <c r="W103" s="148">
        <v>8857</v>
      </c>
      <c r="X103" s="148">
        <v>6746</v>
      </c>
      <c r="Y103" s="148">
        <v>10506</v>
      </c>
      <c r="Z103" s="148">
        <v>10403</v>
      </c>
      <c r="AA103" s="148">
        <v>13428</v>
      </c>
      <c r="AB103" s="148">
        <v>11042</v>
      </c>
      <c r="AC103" s="148">
        <v>3757</v>
      </c>
      <c r="AD103" s="148">
        <v>0</v>
      </c>
      <c r="AE103" s="148">
        <v>0</v>
      </c>
      <c r="AF103" s="148">
        <v>0</v>
      </c>
      <c r="AG103" s="148">
        <v>0</v>
      </c>
      <c r="AH103" s="148">
        <v>0</v>
      </c>
      <c r="AI103" s="148">
        <v>0</v>
      </c>
      <c r="AJ103" s="148">
        <v>0</v>
      </c>
      <c r="AK103" s="148">
        <v>0</v>
      </c>
      <c r="AL103" s="148">
        <v>0</v>
      </c>
      <c r="AM103" s="148">
        <v>0</v>
      </c>
    </row>
    <row r="104" spans="1:39" x14ac:dyDescent="0.5">
      <c r="A104" s="148" t="s">
        <v>204</v>
      </c>
      <c r="B104" s="148" t="s">
        <v>140</v>
      </c>
      <c r="C104" s="148" t="s">
        <v>9</v>
      </c>
      <c r="D104" s="148">
        <v>26510</v>
      </c>
      <c r="E104" s="148">
        <v>27922</v>
      </c>
      <c r="F104" s="148">
        <v>28353</v>
      </c>
      <c r="G104" s="148">
        <v>24013</v>
      </c>
      <c r="H104" s="148">
        <v>23569</v>
      </c>
      <c r="I104" s="148">
        <v>23140</v>
      </c>
      <c r="J104" s="148">
        <v>17251</v>
      </c>
      <c r="K104" s="148">
        <v>24655</v>
      </c>
      <c r="L104" s="148">
        <v>20233</v>
      </c>
      <c r="M104" s="148">
        <v>22889</v>
      </c>
      <c r="N104" s="148">
        <v>23850</v>
      </c>
      <c r="O104" s="148">
        <v>23113</v>
      </c>
      <c r="P104" s="148">
        <v>26404</v>
      </c>
      <c r="Q104" s="148">
        <v>22656</v>
      </c>
      <c r="R104" s="148">
        <v>21870</v>
      </c>
      <c r="S104" s="148">
        <v>18875</v>
      </c>
      <c r="T104" s="148">
        <v>18382</v>
      </c>
      <c r="U104" s="148">
        <v>15289</v>
      </c>
      <c r="V104" s="148">
        <v>15950</v>
      </c>
      <c r="W104" s="148">
        <v>8857</v>
      </c>
      <c r="X104" s="148">
        <v>6746</v>
      </c>
      <c r="Y104" s="148">
        <v>10506</v>
      </c>
      <c r="Z104" s="148">
        <v>10403</v>
      </c>
      <c r="AA104" s="148">
        <v>13428</v>
      </c>
      <c r="AB104" s="148">
        <v>7847.9519999999993</v>
      </c>
      <c r="AC104" s="148">
        <v>8094.6479999999992</v>
      </c>
      <c r="AD104" s="148">
        <v>8711.6640000000007</v>
      </c>
      <c r="AE104" s="148">
        <v>7238.8559999999998</v>
      </c>
      <c r="AF104" s="148">
        <v>7881.3119999999999</v>
      </c>
      <c r="AG104" s="148">
        <v>7589.1840000000002</v>
      </c>
      <c r="AH104" s="148">
        <v>6469.9679999999998</v>
      </c>
      <c r="AI104" s="148">
        <v>8373.6239999999998</v>
      </c>
      <c r="AJ104" s="148">
        <v>7401.0479999999998</v>
      </c>
      <c r="AK104" s="148">
        <v>9035.8559999999998</v>
      </c>
      <c r="AL104" s="148">
        <v>8085</v>
      </c>
      <c r="AM104" s="148">
        <v>10004.616</v>
      </c>
    </row>
    <row r="105" spans="1:39" x14ac:dyDescent="0.5">
      <c r="A105" s="148" t="s">
        <v>204</v>
      </c>
      <c r="B105" s="148" t="s">
        <v>140</v>
      </c>
      <c r="C105" s="148" t="s">
        <v>197</v>
      </c>
      <c r="D105" s="148">
        <v>26510</v>
      </c>
      <c r="E105" s="148">
        <v>27922</v>
      </c>
      <c r="F105" s="148">
        <v>28353</v>
      </c>
      <c r="G105" s="148">
        <v>24013</v>
      </c>
      <c r="H105" s="148">
        <v>23569</v>
      </c>
      <c r="I105" s="148">
        <v>23140</v>
      </c>
      <c r="J105" s="148">
        <v>17251</v>
      </c>
      <c r="K105" s="148">
        <v>24655</v>
      </c>
      <c r="L105" s="148">
        <v>20233</v>
      </c>
      <c r="M105" s="148">
        <v>22889</v>
      </c>
      <c r="N105" s="148">
        <v>23850</v>
      </c>
      <c r="O105" s="148">
        <v>23113</v>
      </c>
      <c r="P105" s="148">
        <v>26404</v>
      </c>
      <c r="Q105" s="148">
        <v>22656</v>
      </c>
      <c r="R105" s="148">
        <v>21870</v>
      </c>
      <c r="S105" s="148">
        <v>18875</v>
      </c>
      <c r="T105" s="148">
        <v>18382</v>
      </c>
      <c r="U105" s="148">
        <v>15289</v>
      </c>
      <c r="V105" s="148">
        <v>15950</v>
      </c>
      <c r="W105" s="148">
        <v>8857</v>
      </c>
      <c r="X105" s="148">
        <v>6746</v>
      </c>
      <c r="Y105" s="148">
        <v>10506</v>
      </c>
      <c r="Z105" s="148">
        <v>10403</v>
      </c>
      <c r="AA105" s="148">
        <v>13428</v>
      </c>
      <c r="AB105" s="148">
        <v>11042</v>
      </c>
      <c r="AC105" s="148">
        <v>3757</v>
      </c>
      <c r="AD105" s="148">
        <v>0</v>
      </c>
      <c r="AE105" s="148">
        <v>0</v>
      </c>
      <c r="AF105" s="148">
        <v>0</v>
      </c>
      <c r="AG105" s="148">
        <v>0</v>
      </c>
      <c r="AH105" s="148">
        <v>0</v>
      </c>
      <c r="AI105" s="148">
        <v>0</v>
      </c>
      <c r="AJ105" s="148">
        <v>0</v>
      </c>
      <c r="AK105" s="148">
        <v>0</v>
      </c>
      <c r="AL105" s="148">
        <v>0</v>
      </c>
      <c r="AM105" s="148">
        <v>0</v>
      </c>
    </row>
    <row r="106" spans="1:39" x14ac:dyDescent="0.5">
      <c r="A106" s="148" t="s">
        <v>204</v>
      </c>
      <c r="B106" s="148" t="s">
        <v>140</v>
      </c>
      <c r="C106" s="148" t="s">
        <v>198</v>
      </c>
      <c r="D106" s="148">
        <v>26510</v>
      </c>
      <c r="E106" s="148">
        <v>27922</v>
      </c>
      <c r="F106" s="148">
        <v>28353</v>
      </c>
      <c r="G106" s="148">
        <v>24013</v>
      </c>
      <c r="H106" s="148">
        <v>23569</v>
      </c>
      <c r="I106" s="148">
        <v>23140</v>
      </c>
      <c r="J106" s="148">
        <v>17251</v>
      </c>
      <c r="K106" s="148">
        <v>24655</v>
      </c>
      <c r="L106" s="148">
        <v>20233</v>
      </c>
      <c r="M106" s="148">
        <v>22889</v>
      </c>
      <c r="N106" s="148">
        <v>23850</v>
      </c>
      <c r="O106" s="148">
        <v>23113</v>
      </c>
      <c r="P106" s="148">
        <v>26404</v>
      </c>
      <c r="Q106" s="148">
        <v>22656</v>
      </c>
      <c r="R106" s="148">
        <v>21870</v>
      </c>
      <c r="S106" s="148">
        <v>18875</v>
      </c>
      <c r="T106" s="148">
        <v>18382</v>
      </c>
      <c r="U106" s="148">
        <v>15289</v>
      </c>
      <c r="V106" s="148">
        <v>15950</v>
      </c>
      <c r="W106" s="148">
        <v>8857</v>
      </c>
      <c r="X106" s="148">
        <v>6746</v>
      </c>
      <c r="Y106" s="148">
        <v>10506</v>
      </c>
      <c r="Z106" s="148">
        <v>10403</v>
      </c>
      <c r="AA106" s="148">
        <v>13428</v>
      </c>
      <c r="AB106" s="148">
        <v>11042</v>
      </c>
      <c r="AC106" s="148">
        <v>3757</v>
      </c>
      <c r="AD106" s="148">
        <v>0</v>
      </c>
      <c r="AE106" s="148">
        <v>0</v>
      </c>
      <c r="AF106" s="148">
        <v>0</v>
      </c>
      <c r="AG106" s="148">
        <v>0</v>
      </c>
      <c r="AH106" s="148">
        <v>0</v>
      </c>
      <c r="AI106" s="148">
        <v>0</v>
      </c>
      <c r="AJ106" s="148">
        <v>0</v>
      </c>
      <c r="AK106" s="148">
        <v>0</v>
      </c>
      <c r="AL106" s="148">
        <v>0</v>
      </c>
      <c r="AM106" s="148">
        <v>0</v>
      </c>
    </row>
    <row r="107" spans="1:39" x14ac:dyDescent="0.5">
      <c r="A107" s="148" t="s">
        <v>204</v>
      </c>
      <c r="B107" s="148" t="s">
        <v>140</v>
      </c>
      <c r="C107" s="148" t="s">
        <v>199</v>
      </c>
      <c r="D107" s="148">
        <v>26510</v>
      </c>
      <c r="E107" s="148">
        <v>27922</v>
      </c>
      <c r="F107" s="148">
        <v>28353</v>
      </c>
      <c r="G107" s="148">
        <v>24013</v>
      </c>
      <c r="H107" s="148">
        <v>23569</v>
      </c>
      <c r="I107" s="148">
        <v>23140</v>
      </c>
      <c r="J107" s="148">
        <v>17251</v>
      </c>
      <c r="K107" s="148">
        <v>24655</v>
      </c>
      <c r="L107" s="148">
        <v>20233</v>
      </c>
      <c r="M107" s="148">
        <v>22889</v>
      </c>
      <c r="N107" s="148">
        <v>23850</v>
      </c>
      <c r="O107" s="148">
        <v>23113</v>
      </c>
      <c r="P107" s="148">
        <v>26404</v>
      </c>
      <c r="Q107" s="148">
        <v>22656</v>
      </c>
      <c r="R107" s="148">
        <v>21870</v>
      </c>
      <c r="S107" s="148">
        <v>18875</v>
      </c>
      <c r="T107" s="148">
        <v>18382</v>
      </c>
      <c r="U107" s="148">
        <v>15289</v>
      </c>
      <c r="V107" s="148">
        <v>15950</v>
      </c>
      <c r="W107" s="148">
        <v>8857</v>
      </c>
      <c r="X107" s="148">
        <v>6746</v>
      </c>
      <c r="Y107" s="148">
        <v>10506</v>
      </c>
      <c r="Z107" s="148">
        <v>10403</v>
      </c>
      <c r="AA107" s="148">
        <v>13428</v>
      </c>
      <c r="AB107" s="148">
        <v>11042</v>
      </c>
      <c r="AC107" s="148">
        <v>3757</v>
      </c>
      <c r="AD107" s="148">
        <v>0</v>
      </c>
      <c r="AE107" s="148">
        <v>0</v>
      </c>
      <c r="AF107" s="148">
        <v>0</v>
      </c>
      <c r="AG107" s="148">
        <v>0</v>
      </c>
      <c r="AH107" s="148">
        <v>0</v>
      </c>
      <c r="AI107" s="148">
        <v>0</v>
      </c>
      <c r="AJ107" s="148">
        <v>0</v>
      </c>
      <c r="AK107" s="148">
        <v>0</v>
      </c>
      <c r="AL107" s="148">
        <v>0</v>
      </c>
      <c r="AM107" s="148">
        <v>0</v>
      </c>
    </row>
    <row r="108" spans="1:39" x14ac:dyDescent="0.5">
      <c r="A108" s="148" t="s">
        <v>205</v>
      </c>
      <c r="B108" s="148" t="s">
        <v>138</v>
      </c>
      <c r="C108" s="148" t="s">
        <v>6</v>
      </c>
      <c r="D108" s="148">
        <v>0</v>
      </c>
      <c r="E108" s="148">
        <v>0</v>
      </c>
      <c r="F108" s="148">
        <v>0</v>
      </c>
      <c r="G108" s="148">
        <v>0</v>
      </c>
      <c r="H108" s="148">
        <v>0</v>
      </c>
      <c r="I108" s="148">
        <v>0</v>
      </c>
      <c r="J108" s="148">
        <v>0</v>
      </c>
      <c r="K108" s="148">
        <v>0</v>
      </c>
      <c r="L108" s="148">
        <v>0</v>
      </c>
      <c r="M108" s="148">
        <v>0</v>
      </c>
      <c r="N108" s="148">
        <v>0</v>
      </c>
      <c r="O108" s="148">
        <v>0</v>
      </c>
      <c r="P108" s="148">
        <v>0</v>
      </c>
      <c r="Q108" s="148">
        <v>0</v>
      </c>
      <c r="R108" s="148">
        <v>0</v>
      </c>
      <c r="S108" s="148">
        <v>0</v>
      </c>
      <c r="T108" s="148">
        <v>0</v>
      </c>
      <c r="U108" s="148">
        <v>0</v>
      </c>
      <c r="V108" s="148">
        <v>100</v>
      </c>
      <c r="W108" s="148">
        <v>3844</v>
      </c>
      <c r="X108" s="148">
        <v>5793</v>
      </c>
      <c r="Y108" s="148">
        <v>6713</v>
      </c>
      <c r="Z108" s="148">
        <v>6090</v>
      </c>
      <c r="AA108" s="148">
        <v>10725</v>
      </c>
      <c r="AB108" s="148">
        <v>6450</v>
      </c>
      <c r="AC108" s="148">
        <v>2745</v>
      </c>
      <c r="AD108" s="148">
        <v>0</v>
      </c>
      <c r="AE108" s="148">
        <v>0</v>
      </c>
      <c r="AF108" s="148">
        <v>0</v>
      </c>
      <c r="AG108" s="148">
        <v>0</v>
      </c>
      <c r="AH108" s="148">
        <v>0</v>
      </c>
      <c r="AI108" s="148">
        <v>0</v>
      </c>
      <c r="AJ108" s="148">
        <v>0</v>
      </c>
      <c r="AK108" s="148">
        <v>0</v>
      </c>
      <c r="AL108" s="148">
        <v>0</v>
      </c>
      <c r="AM108" s="148">
        <v>0</v>
      </c>
    </row>
    <row r="109" spans="1:39" x14ac:dyDescent="0.5">
      <c r="A109" s="148" t="s">
        <v>205</v>
      </c>
      <c r="B109" s="148" t="s">
        <v>138</v>
      </c>
      <c r="C109" s="148" t="s">
        <v>9</v>
      </c>
      <c r="D109" s="148">
        <v>0</v>
      </c>
      <c r="E109" s="148">
        <v>0</v>
      </c>
      <c r="F109" s="148">
        <v>0</v>
      </c>
      <c r="G109" s="148">
        <v>0</v>
      </c>
      <c r="H109" s="148">
        <v>0</v>
      </c>
      <c r="I109" s="148">
        <v>0</v>
      </c>
      <c r="J109" s="148">
        <v>0</v>
      </c>
      <c r="K109" s="148">
        <v>0</v>
      </c>
      <c r="L109" s="148">
        <v>0</v>
      </c>
      <c r="M109" s="148">
        <v>0</v>
      </c>
      <c r="N109" s="148">
        <v>0</v>
      </c>
      <c r="O109" s="148">
        <v>0</v>
      </c>
      <c r="P109" s="148">
        <v>0</v>
      </c>
      <c r="Q109" s="148">
        <v>0</v>
      </c>
      <c r="R109" s="148">
        <v>0</v>
      </c>
      <c r="S109" s="148">
        <v>0</v>
      </c>
      <c r="T109" s="148">
        <v>0</v>
      </c>
      <c r="U109" s="148">
        <v>0</v>
      </c>
      <c r="V109" s="148">
        <v>100</v>
      </c>
      <c r="W109" s="148">
        <v>3844</v>
      </c>
      <c r="X109" s="148">
        <v>5793</v>
      </c>
      <c r="Y109" s="148">
        <v>6713</v>
      </c>
      <c r="Z109" s="148">
        <v>6090</v>
      </c>
      <c r="AA109" s="148">
        <v>10725</v>
      </c>
      <c r="AB109" s="148">
        <v>4670.6062499999998</v>
      </c>
      <c r="AC109" s="148">
        <v>4836.1687499999998</v>
      </c>
      <c r="AD109" s="148">
        <v>5617.1437500000002</v>
      </c>
      <c r="AE109" s="148">
        <v>4811.7937499999998</v>
      </c>
      <c r="AF109" s="148">
        <v>5196.8999999999996</v>
      </c>
      <c r="AG109" s="148">
        <v>4908.9375</v>
      </c>
      <c r="AH109" s="148">
        <v>4381.0687499999995</v>
      </c>
      <c r="AI109" s="148">
        <v>4869.3</v>
      </c>
      <c r="AJ109" s="148">
        <v>4352.15625</v>
      </c>
      <c r="AK109" s="148">
        <v>4790.0437499999998</v>
      </c>
      <c r="AL109" s="148">
        <v>4577.25</v>
      </c>
      <c r="AM109" s="148">
        <v>6531.1687499999998</v>
      </c>
    </row>
    <row r="110" spans="1:39" x14ac:dyDescent="0.5">
      <c r="A110" s="148" t="s">
        <v>205</v>
      </c>
      <c r="B110" s="148" t="s">
        <v>138</v>
      </c>
      <c r="C110" s="148" t="s">
        <v>197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  <c r="R110" s="148">
        <v>0</v>
      </c>
      <c r="S110" s="148">
        <v>0</v>
      </c>
      <c r="T110" s="148">
        <v>0</v>
      </c>
      <c r="U110" s="148">
        <v>0</v>
      </c>
      <c r="V110" s="148">
        <v>100</v>
      </c>
      <c r="W110" s="148">
        <v>3844</v>
      </c>
      <c r="X110" s="148">
        <v>5793</v>
      </c>
      <c r="Y110" s="148">
        <v>6713</v>
      </c>
      <c r="Z110" s="148">
        <v>6090</v>
      </c>
      <c r="AA110" s="148">
        <v>10725</v>
      </c>
      <c r="AB110" s="148">
        <v>6450</v>
      </c>
      <c r="AC110" s="148">
        <v>2745</v>
      </c>
      <c r="AD110" s="148">
        <v>0</v>
      </c>
      <c r="AE110" s="148">
        <v>0</v>
      </c>
      <c r="AF110" s="148">
        <v>0</v>
      </c>
      <c r="AG110" s="148">
        <v>0</v>
      </c>
      <c r="AH110" s="148">
        <v>0</v>
      </c>
      <c r="AI110" s="148">
        <v>0</v>
      </c>
      <c r="AJ110" s="148">
        <v>0</v>
      </c>
      <c r="AK110" s="148">
        <v>0</v>
      </c>
      <c r="AL110" s="148">
        <v>0</v>
      </c>
      <c r="AM110" s="148">
        <v>0</v>
      </c>
    </row>
    <row r="111" spans="1:39" x14ac:dyDescent="0.5">
      <c r="A111" s="148" t="s">
        <v>205</v>
      </c>
      <c r="B111" s="148" t="s">
        <v>138</v>
      </c>
      <c r="C111" s="148" t="s">
        <v>198</v>
      </c>
      <c r="D111" s="148">
        <v>0</v>
      </c>
      <c r="E111" s="148">
        <v>0</v>
      </c>
      <c r="F111" s="148">
        <v>0</v>
      </c>
      <c r="G111" s="148">
        <v>0</v>
      </c>
      <c r="H111" s="148">
        <v>0</v>
      </c>
      <c r="I111" s="148">
        <v>0</v>
      </c>
      <c r="J111" s="148">
        <v>0</v>
      </c>
      <c r="K111" s="148">
        <v>0</v>
      </c>
      <c r="L111" s="148">
        <v>0</v>
      </c>
      <c r="M111" s="148">
        <v>0</v>
      </c>
      <c r="N111" s="148">
        <v>0</v>
      </c>
      <c r="O111" s="148">
        <v>0</v>
      </c>
      <c r="P111" s="148">
        <v>0</v>
      </c>
      <c r="Q111" s="148">
        <v>0</v>
      </c>
      <c r="R111" s="148">
        <v>0</v>
      </c>
      <c r="S111" s="148">
        <v>0</v>
      </c>
      <c r="T111" s="148">
        <v>0</v>
      </c>
      <c r="U111" s="148">
        <v>0</v>
      </c>
      <c r="V111" s="148">
        <v>100</v>
      </c>
      <c r="W111" s="148">
        <v>3844</v>
      </c>
      <c r="X111" s="148">
        <v>5793</v>
      </c>
      <c r="Y111" s="148">
        <v>6713</v>
      </c>
      <c r="Z111" s="148">
        <v>6090</v>
      </c>
      <c r="AA111" s="148">
        <v>10725</v>
      </c>
      <c r="AB111" s="148">
        <v>6450</v>
      </c>
      <c r="AC111" s="148">
        <v>2745</v>
      </c>
      <c r="AD111" s="148">
        <v>0</v>
      </c>
      <c r="AE111" s="148">
        <v>0</v>
      </c>
      <c r="AF111" s="148">
        <v>0</v>
      </c>
      <c r="AG111" s="148">
        <v>0</v>
      </c>
      <c r="AH111" s="148">
        <v>0</v>
      </c>
      <c r="AI111" s="148">
        <v>0</v>
      </c>
      <c r="AJ111" s="148">
        <v>0</v>
      </c>
      <c r="AK111" s="148">
        <v>0</v>
      </c>
      <c r="AL111" s="148">
        <v>0</v>
      </c>
      <c r="AM111" s="148">
        <v>0</v>
      </c>
    </row>
    <row r="112" spans="1:39" x14ac:dyDescent="0.5">
      <c r="A112" s="148" t="s">
        <v>205</v>
      </c>
      <c r="B112" s="148" t="s">
        <v>138</v>
      </c>
      <c r="C112" s="148" t="s">
        <v>199</v>
      </c>
      <c r="D112" s="148">
        <v>0</v>
      </c>
      <c r="E112" s="148">
        <v>0</v>
      </c>
      <c r="F112" s="148">
        <v>0</v>
      </c>
      <c r="G112" s="148">
        <v>0</v>
      </c>
      <c r="H112" s="148">
        <v>0</v>
      </c>
      <c r="I112" s="148">
        <v>0</v>
      </c>
      <c r="J112" s="148">
        <v>0</v>
      </c>
      <c r="K112" s="148">
        <v>0</v>
      </c>
      <c r="L112" s="148">
        <v>0</v>
      </c>
      <c r="M112" s="148">
        <v>0</v>
      </c>
      <c r="N112" s="148">
        <v>0</v>
      </c>
      <c r="O112" s="148">
        <v>0</v>
      </c>
      <c r="P112" s="148">
        <v>0</v>
      </c>
      <c r="Q112" s="148">
        <v>0</v>
      </c>
      <c r="R112" s="148">
        <v>0</v>
      </c>
      <c r="S112" s="148">
        <v>0</v>
      </c>
      <c r="T112" s="148">
        <v>0</v>
      </c>
      <c r="U112" s="148">
        <v>0</v>
      </c>
      <c r="V112" s="148">
        <v>100</v>
      </c>
      <c r="W112" s="148">
        <v>3844</v>
      </c>
      <c r="X112" s="148">
        <v>5793</v>
      </c>
      <c r="Y112" s="148">
        <v>6713</v>
      </c>
      <c r="Z112" s="148">
        <v>6090</v>
      </c>
      <c r="AA112" s="148">
        <v>10725</v>
      </c>
      <c r="AB112" s="148">
        <v>6450</v>
      </c>
      <c r="AC112" s="148">
        <v>2745</v>
      </c>
      <c r="AD112" s="148">
        <v>0</v>
      </c>
      <c r="AE112" s="148">
        <v>0</v>
      </c>
      <c r="AF112" s="148">
        <v>0</v>
      </c>
      <c r="AG112" s="148">
        <v>0</v>
      </c>
      <c r="AH112" s="148">
        <v>0</v>
      </c>
      <c r="AI112" s="148">
        <v>0</v>
      </c>
      <c r="AJ112" s="148">
        <v>0</v>
      </c>
      <c r="AK112" s="148">
        <v>0</v>
      </c>
      <c r="AL112" s="148">
        <v>0</v>
      </c>
      <c r="AM112" s="148">
        <v>0</v>
      </c>
    </row>
    <row r="113" spans="1:39" x14ac:dyDescent="0.5">
      <c r="A113" s="148" t="s">
        <v>205</v>
      </c>
      <c r="B113" s="148" t="s">
        <v>140</v>
      </c>
      <c r="C113" s="148" t="s">
        <v>6</v>
      </c>
      <c r="D113" s="148">
        <v>0</v>
      </c>
      <c r="E113" s="148">
        <v>0</v>
      </c>
      <c r="F113" s="148">
        <v>0</v>
      </c>
      <c r="G113" s="148">
        <v>0</v>
      </c>
      <c r="H113" s="148">
        <v>0</v>
      </c>
      <c r="I113" s="148">
        <v>0</v>
      </c>
      <c r="J113" s="148">
        <v>0</v>
      </c>
      <c r="K113" s="148">
        <v>0</v>
      </c>
      <c r="L113" s="148">
        <v>0</v>
      </c>
      <c r="M113" s="148">
        <v>0</v>
      </c>
      <c r="N113" s="148">
        <v>0</v>
      </c>
      <c r="O113" s="148">
        <v>0</v>
      </c>
      <c r="P113" s="148">
        <v>0</v>
      </c>
      <c r="Q113" s="148">
        <v>0</v>
      </c>
      <c r="R113" s="148">
        <v>0</v>
      </c>
      <c r="S113" s="148">
        <v>0</v>
      </c>
      <c r="T113" s="148">
        <v>0</v>
      </c>
      <c r="U113" s="148">
        <v>0</v>
      </c>
      <c r="V113" s="148">
        <v>0</v>
      </c>
      <c r="W113" s="148">
        <v>7078</v>
      </c>
      <c r="X113" s="148">
        <v>7787</v>
      </c>
      <c r="Y113" s="148">
        <v>10228</v>
      </c>
      <c r="Z113" s="148">
        <v>7366</v>
      </c>
      <c r="AA113" s="148">
        <v>10104</v>
      </c>
      <c r="AB113" s="148">
        <v>7029</v>
      </c>
      <c r="AC113" s="148">
        <v>3726</v>
      </c>
      <c r="AD113" s="148">
        <v>0</v>
      </c>
      <c r="AE113" s="148">
        <v>0</v>
      </c>
      <c r="AF113" s="148">
        <v>0</v>
      </c>
      <c r="AG113" s="148">
        <v>0</v>
      </c>
      <c r="AH113" s="148">
        <v>0</v>
      </c>
      <c r="AI113" s="148">
        <v>0</v>
      </c>
      <c r="AJ113" s="148">
        <v>0</v>
      </c>
      <c r="AK113" s="148">
        <v>0</v>
      </c>
      <c r="AL113" s="148">
        <v>0</v>
      </c>
      <c r="AM113" s="148">
        <v>0</v>
      </c>
    </row>
    <row r="114" spans="1:39" x14ac:dyDescent="0.5">
      <c r="A114" s="148" t="s">
        <v>205</v>
      </c>
      <c r="B114" s="148" t="s">
        <v>140</v>
      </c>
      <c r="C114" s="148" t="s">
        <v>9</v>
      </c>
      <c r="D114" s="148">
        <v>0</v>
      </c>
      <c r="E114" s="148">
        <v>0</v>
      </c>
      <c r="F114" s="148">
        <v>0</v>
      </c>
      <c r="G114" s="148">
        <v>0</v>
      </c>
      <c r="H114" s="148">
        <v>0</v>
      </c>
      <c r="I114" s="148">
        <v>0</v>
      </c>
      <c r="J114" s="148">
        <v>0</v>
      </c>
      <c r="K114" s="148">
        <v>0</v>
      </c>
      <c r="L114" s="148">
        <v>0</v>
      </c>
      <c r="M114" s="148">
        <v>0</v>
      </c>
      <c r="N114" s="148">
        <v>0</v>
      </c>
      <c r="O114" s="148">
        <v>0</v>
      </c>
      <c r="P114" s="148">
        <v>0</v>
      </c>
      <c r="Q114" s="148">
        <v>0</v>
      </c>
      <c r="R114" s="148">
        <v>0</v>
      </c>
      <c r="S114" s="148">
        <v>0</v>
      </c>
      <c r="T114" s="148">
        <v>0</v>
      </c>
      <c r="U114" s="148">
        <v>0</v>
      </c>
      <c r="V114" s="148">
        <v>0</v>
      </c>
      <c r="W114" s="148">
        <v>7078</v>
      </c>
      <c r="X114" s="148">
        <v>7787</v>
      </c>
      <c r="Y114" s="148">
        <v>10228</v>
      </c>
      <c r="Z114" s="148">
        <v>7366</v>
      </c>
      <c r="AA114" s="148">
        <v>10104</v>
      </c>
      <c r="AB114" s="148">
        <v>5150.2184999999999</v>
      </c>
      <c r="AC114" s="148">
        <v>5312.1127499999993</v>
      </c>
      <c r="AD114" s="148">
        <v>5717.0294999999996</v>
      </c>
      <c r="AE114" s="148">
        <v>4750.4992499999998</v>
      </c>
      <c r="AF114" s="148">
        <v>5172.1109999999999</v>
      </c>
      <c r="AG114" s="148">
        <v>4980.402</v>
      </c>
      <c r="AH114" s="148">
        <v>4245.9165000000003</v>
      </c>
      <c r="AI114" s="148">
        <v>5495.1907499999988</v>
      </c>
      <c r="AJ114" s="148">
        <v>4856.9377500000001</v>
      </c>
      <c r="AK114" s="148">
        <v>5929.7804999999989</v>
      </c>
      <c r="AL114" s="148">
        <v>5305.78125</v>
      </c>
      <c r="AM114" s="148">
        <v>6565.5292499999996</v>
      </c>
    </row>
    <row r="115" spans="1:39" x14ac:dyDescent="0.5">
      <c r="A115" s="148" t="s">
        <v>205</v>
      </c>
      <c r="B115" s="148" t="s">
        <v>140</v>
      </c>
      <c r="C115" s="148" t="s">
        <v>197</v>
      </c>
      <c r="D115" s="148">
        <v>0</v>
      </c>
      <c r="E115" s="148">
        <v>0</v>
      </c>
      <c r="F115" s="148">
        <v>0</v>
      </c>
      <c r="G115" s="148">
        <v>0</v>
      </c>
      <c r="H115" s="148">
        <v>0</v>
      </c>
      <c r="I115" s="148">
        <v>0</v>
      </c>
      <c r="J115" s="148">
        <v>0</v>
      </c>
      <c r="K115" s="148">
        <v>0</v>
      </c>
      <c r="L115" s="148">
        <v>0</v>
      </c>
      <c r="M115" s="148">
        <v>0</v>
      </c>
      <c r="N115" s="148">
        <v>0</v>
      </c>
      <c r="O115" s="148">
        <v>0</v>
      </c>
      <c r="P115" s="148">
        <v>0</v>
      </c>
      <c r="Q115" s="148">
        <v>0</v>
      </c>
      <c r="R115" s="148">
        <v>0</v>
      </c>
      <c r="S115" s="148">
        <v>0</v>
      </c>
      <c r="T115" s="148">
        <v>0</v>
      </c>
      <c r="U115" s="148">
        <v>0</v>
      </c>
      <c r="V115" s="148">
        <v>0</v>
      </c>
      <c r="W115" s="148">
        <v>7078</v>
      </c>
      <c r="X115" s="148">
        <v>7787</v>
      </c>
      <c r="Y115" s="148">
        <v>10228</v>
      </c>
      <c r="Z115" s="148">
        <v>7366</v>
      </c>
      <c r="AA115" s="148">
        <v>10104</v>
      </c>
      <c r="AB115" s="148">
        <v>7029</v>
      </c>
      <c r="AC115" s="148">
        <v>3726</v>
      </c>
      <c r="AD115" s="148">
        <v>0</v>
      </c>
      <c r="AE115" s="148">
        <v>0</v>
      </c>
      <c r="AF115" s="148">
        <v>0</v>
      </c>
      <c r="AG115" s="148">
        <v>0</v>
      </c>
      <c r="AH115" s="148">
        <v>0</v>
      </c>
      <c r="AI115" s="148">
        <v>0</v>
      </c>
      <c r="AJ115" s="148">
        <v>0</v>
      </c>
      <c r="AK115" s="148">
        <v>0</v>
      </c>
      <c r="AL115" s="148">
        <v>0</v>
      </c>
      <c r="AM115" s="148">
        <v>0</v>
      </c>
    </row>
    <row r="116" spans="1:39" x14ac:dyDescent="0.5">
      <c r="A116" s="148" t="s">
        <v>205</v>
      </c>
      <c r="B116" s="148" t="s">
        <v>140</v>
      </c>
      <c r="C116" s="148" t="s">
        <v>198</v>
      </c>
      <c r="D116" s="148">
        <v>0</v>
      </c>
      <c r="E116" s="148">
        <v>0</v>
      </c>
      <c r="F116" s="148">
        <v>0</v>
      </c>
      <c r="G116" s="148">
        <v>0</v>
      </c>
      <c r="H116" s="148">
        <v>0</v>
      </c>
      <c r="I116" s="148">
        <v>0</v>
      </c>
      <c r="J116" s="148">
        <v>0</v>
      </c>
      <c r="K116" s="148">
        <v>0</v>
      </c>
      <c r="L116" s="148">
        <v>0</v>
      </c>
      <c r="M116" s="148">
        <v>0</v>
      </c>
      <c r="N116" s="148">
        <v>0</v>
      </c>
      <c r="O116" s="148">
        <v>0</v>
      </c>
      <c r="P116" s="148">
        <v>0</v>
      </c>
      <c r="Q116" s="148">
        <v>0</v>
      </c>
      <c r="R116" s="148">
        <v>0</v>
      </c>
      <c r="S116" s="148">
        <v>0</v>
      </c>
      <c r="T116" s="148">
        <v>0</v>
      </c>
      <c r="U116" s="148">
        <v>0</v>
      </c>
      <c r="V116" s="148">
        <v>0</v>
      </c>
      <c r="W116" s="148">
        <v>7078</v>
      </c>
      <c r="X116" s="148">
        <v>7787</v>
      </c>
      <c r="Y116" s="148">
        <v>10228</v>
      </c>
      <c r="Z116" s="148">
        <v>7366</v>
      </c>
      <c r="AA116" s="148">
        <v>10104</v>
      </c>
      <c r="AB116" s="148">
        <v>7029</v>
      </c>
      <c r="AC116" s="148">
        <v>3726</v>
      </c>
      <c r="AD116" s="148">
        <v>0</v>
      </c>
      <c r="AE116" s="148">
        <v>0</v>
      </c>
      <c r="AF116" s="148">
        <v>0</v>
      </c>
      <c r="AG116" s="148">
        <v>0</v>
      </c>
      <c r="AH116" s="148">
        <v>0</v>
      </c>
      <c r="AI116" s="148">
        <v>0</v>
      </c>
      <c r="AJ116" s="148">
        <v>0</v>
      </c>
      <c r="AK116" s="148">
        <v>0</v>
      </c>
      <c r="AL116" s="148">
        <v>0</v>
      </c>
      <c r="AM116" s="148">
        <v>0</v>
      </c>
    </row>
    <row r="117" spans="1:39" x14ac:dyDescent="0.5">
      <c r="A117" s="148" t="s">
        <v>205</v>
      </c>
      <c r="B117" s="148" t="s">
        <v>140</v>
      </c>
      <c r="C117" s="148" t="s">
        <v>199</v>
      </c>
      <c r="D117" s="148">
        <v>0</v>
      </c>
      <c r="E117" s="148">
        <v>0</v>
      </c>
      <c r="F117" s="148">
        <v>0</v>
      </c>
      <c r="G117" s="148">
        <v>0</v>
      </c>
      <c r="H117" s="148">
        <v>0</v>
      </c>
      <c r="I117" s="148">
        <v>0</v>
      </c>
      <c r="J117" s="148">
        <v>0</v>
      </c>
      <c r="K117" s="148">
        <v>0</v>
      </c>
      <c r="L117" s="148">
        <v>0</v>
      </c>
      <c r="M117" s="148">
        <v>0</v>
      </c>
      <c r="N117" s="148">
        <v>0</v>
      </c>
      <c r="O117" s="148">
        <v>0</v>
      </c>
      <c r="P117" s="148">
        <v>0</v>
      </c>
      <c r="Q117" s="148">
        <v>0</v>
      </c>
      <c r="R117" s="148">
        <v>0</v>
      </c>
      <c r="S117" s="148">
        <v>0</v>
      </c>
      <c r="T117" s="148">
        <v>0</v>
      </c>
      <c r="U117" s="148">
        <v>0</v>
      </c>
      <c r="V117" s="148">
        <v>0</v>
      </c>
      <c r="W117" s="148">
        <v>7078</v>
      </c>
      <c r="X117" s="148">
        <v>7787</v>
      </c>
      <c r="Y117" s="148">
        <v>10228</v>
      </c>
      <c r="Z117" s="148">
        <v>7366</v>
      </c>
      <c r="AA117" s="148">
        <v>10104</v>
      </c>
      <c r="AB117" s="148">
        <v>7029</v>
      </c>
      <c r="AC117" s="148">
        <v>3726</v>
      </c>
      <c r="AD117" s="148">
        <v>0</v>
      </c>
      <c r="AE117" s="148">
        <v>0</v>
      </c>
      <c r="AF117" s="148">
        <v>0</v>
      </c>
      <c r="AG117" s="148">
        <v>0</v>
      </c>
      <c r="AH117" s="148">
        <v>0</v>
      </c>
      <c r="AI117" s="148">
        <v>0</v>
      </c>
      <c r="AJ117" s="148">
        <v>0</v>
      </c>
      <c r="AK117" s="148">
        <v>0</v>
      </c>
      <c r="AL117" s="148">
        <v>0</v>
      </c>
      <c r="AM117" s="148">
        <v>0</v>
      </c>
    </row>
    <row r="118" spans="1:39" x14ac:dyDescent="0.5">
      <c r="A118" s="148" t="s">
        <v>51</v>
      </c>
      <c r="B118" s="148" t="s">
        <v>138</v>
      </c>
      <c r="C118" s="148" t="s">
        <v>6</v>
      </c>
      <c r="D118" s="148">
        <v>0</v>
      </c>
      <c r="E118" s="148">
        <v>0</v>
      </c>
      <c r="F118" s="148">
        <v>0</v>
      </c>
      <c r="G118" s="148">
        <v>0</v>
      </c>
      <c r="H118" s="148">
        <v>0</v>
      </c>
      <c r="I118" s="148">
        <v>0</v>
      </c>
      <c r="J118" s="148">
        <v>0</v>
      </c>
      <c r="K118" s="148">
        <v>0</v>
      </c>
      <c r="L118" s="148">
        <v>0</v>
      </c>
      <c r="M118" s="148">
        <v>0</v>
      </c>
      <c r="N118" s="148">
        <v>0</v>
      </c>
      <c r="O118" s="148">
        <v>0</v>
      </c>
      <c r="P118" s="148">
        <v>0</v>
      </c>
      <c r="Q118" s="148">
        <v>0</v>
      </c>
      <c r="R118" s="148">
        <v>0</v>
      </c>
      <c r="S118" s="148">
        <v>0</v>
      </c>
      <c r="T118" s="148">
        <v>0</v>
      </c>
      <c r="U118" s="148">
        <v>0</v>
      </c>
      <c r="V118" s="148">
        <v>0</v>
      </c>
      <c r="W118" s="148">
        <v>714</v>
      </c>
      <c r="X118" s="148">
        <v>671</v>
      </c>
      <c r="Y118" s="148">
        <v>967</v>
      </c>
      <c r="Z118" s="148">
        <v>375</v>
      </c>
      <c r="AA118" s="148">
        <v>945</v>
      </c>
      <c r="AB118" s="148">
        <v>634</v>
      </c>
      <c r="AC118" s="148">
        <v>418</v>
      </c>
      <c r="AD118" s="148">
        <v>0</v>
      </c>
      <c r="AE118" s="148">
        <v>0</v>
      </c>
      <c r="AF118" s="148">
        <v>0</v>
      </c>
      <c r="AG118" s="148">
        <v>0</v>
      </c>
      <c r="AH118" s="148">
        <v>0</v>
      </c>
      <c r="AI118" s="148">
        <v>0</v>
      </c>
      <c r="AJ118" s="148">
        <v>0</v>
      </c>
      <c r="AK118" s="148">
        <v>0</v>
      </c>
      <c r="AL118" s="148">
        <v>0</v>
      </c>
      <c r="AM118" s="148">
        <v>0</v>
      </c>
    </row>
    <row r="119" spans="1:39" x14ac:dyDescent="0.5">
      <c r="A119" s="148" t="s">
        <v>51</v>
      </c>
      <c r="B119" s="148" t="s">
        <v>138</v>
      </c>
      <c r="C119" s="148" t="s">
        <v>9</v>
      </c>
      <c r="D119" s="148">
        <v>0</v>
      </c>
      <c r="E119" s="148">
        <v>0</v>
      </c>
      <c r="F119" s="148">
        <v>0</v>
      </c>
      <c r="G119" s="148">
        <v>0</v>
      </c>
      <c r="H119" s="148">
        <v>0</v>
      </c>
      <c r="I119" s="148">
        <v>0</v>
      </c>
      <c r="J119" s="148">
        <v>0</v>
      </c>
      <c r="K119" s="148">
        <v>0</v>
      </c>
      <c r="L119" s="148">
        <v>0</v>
      </c>
      <c r="M119" s="148">
        <v>0</v>
      </c>
      <c r="N119" s="148">
        <v>0</v>
      </c>
      <c r="O119" s="148">
        <v>0</v>
      </c>
      <c r="P119" s="148">
        <v>0</v>
      </c>
      <c r="Q119" s="148">
        <v>0</v>
      </c>
      <c r="R119" s="148">
        <v>0</v>
      </c>
      <c r="S119" s="148">
        <v>0</v>
      </c>
      <c r="T119" s="148">
        <v>0</v>
      </c>
      <c r="U119" s="148">
        <v>0</v>
      </c>
      <c r="V119" s="148">
        <v>0</v>
      </c>
      <c r="W119" s="148">
        <v>714</v>
      </c>
      <c r="X119" s="148">
        <v>671</v>
      </c>
      <c r="Y119" s="148">
        <v>967</v>
      </c>
      <c r="Z119" s="148">
        <v>375</v>
      </c>
      <c r="AA119" s="148">
        <v>945</v>
      </c>
      <c r="AB119" s="148">
        <v>747.29700000000003</v>
      </c>
      <c r="AC119" s="148">
        <v>773.78700000000003</v>
      </c>
      <c r="AD119" s="148">
        <v>898.74300000000005</v>
      </c>
      <c r="AE119" s="148">
        <v>769.88700000000006</v>
      </c>
      <c r="AF119" s="148">
        <v>831.50400000000002</v>
      </c>
      <c r="AG119" s="148">
        <v>785.43000000000006</v>
      </c>
      <c r="AH119" s="148">
        <v>700.971</v>
      </c>
      <c r="AI119" s="148">
        <v>779.08799999999997</v>
      </c>
      <c r="AJ119" s="148">
        <v>696.34500000000003</v>
      </c>
      <c r="AK119" s="148">
        <v>766.40700000000004</v>
      </c>
      <c r="AL119" s="148">
        <v>732.36</v>
      </c>
      <c r="AM119" s="148">
        <v>1044.9870000000001</v>
      </c>
    </row>
    <row r="120" spans="1:39" x14ac:dyDescent="0.5">
      <c r="A120" s="148" t="s">
        <v>51</v>
      </c>
      <c r="B120" s="148" t="s">
        <v>138</v>
      </c>
      <c r="C120" s="148" t="s">
        <v>197</v>
      </c>
      <c r="D120" s="148">
        <v>0</v>
      </c>
      <c r="E120" s="148">
        <v>0</v>
      </c>
      <c r="F120" s="148">
        <v>0</v>
      </c>
      <c r="G120" s="148">
        <v>0</v>
      </c>
      <c r="H120" s="148">
        <v>0</v>
      </c>
      <c r="I120" s="148">
        <v>0</v>
      </c>
      <c r="J120" s="148">
        <v>0</v>
      </c>
      <c r="K120" s="148">
        <v>0</v>
      </c>
      <c r="L120" s="148">
        <v>0</v>
      </c>
      <c r="M120" s="148">
        <v>0</v>
      </c>
      <c r="N120" s="148">
        <v>0</v>
      </c>
      <c r="O120" s="148">
        <v>0</v>
      </c>
      <c r="P120" s="148">
        <v>0</v>
      </c>
      <c r="Q120" s="148">
        <v>0</v>
      </c>
      <c r="R120" s="148">
        <v>0</v>
      </c>
      <c r="S120" s="148">
        <v>0</v>
      </c>
      <c r="T120" s="148">
        <v>0</v>
      </c>
      <c r="U120" s="148">
        <v>0</v>
      </c>
      <c r="V120" s="148">
        <v>0</v>
      </c>
      <c r="W120" s="148">
        <v>714</v>
      </c>
      <c r="X120" s="148">
        <v>671</v>
      </c>
      <c r="Y120" s="148">
        <v>967</v>
      </c>
      <c r="Z120" s="148">
        <v>375</v>
      </c>
      <c r="AA120" s="148">
        <v>945</v>
      </c>
      <c r="AB120" s="148">
        <v>634</v>
      </c>
      <c r="AC120" s="148">
        <v>418</v>
      </c>
      <c r="AD120" s="148">
        <v>0</v>
      </c>
      <c r="AE120" s="148">
        <v>0</v>
      </c>
      <c r="AF120" s="148">
        <v>0</v>
      </c>
      <c r="AG120" s="148">
        <v>0</v>
      </c>
      <c r="AH120" s="148">
        <v>0</v>
      </c>
      <c r="AI120" s="148">
        <v>0</v>
      </c>
      <c r="AJ120" s="148">
        <v>0</v>
      </c>
      <c r="AK120" s="148">
        <v>0</v>
      </c>
      <c r="AL120" s="148">
        <v>0</v>
      </c>
      <c r="AM120" s="148">
        <v>0</v>
      </c>
    </row>
    <row r="121" spans="1:39" x14ac:dyDescent="0.5">
      <c r="A121" s="148" t="s">
        <v>51</v>
      </c>
      <c r="B121" s="148" t="s">
        <v>138</v>
      </c>
      <c r="C121" s="148" t="s">
        <v>198</v>
      </c>
      <c r="D121" s="148">
        <v>0</v>
      </c>
      <c r="E121" s="148">
        <v>0</v>
      </c>
      <c r="F121" s="148">
        <v>0</v>
      </c>
      <c r="G121" s="148">
        <v>0</v>
      </c>
      <c r="H121" s="148">
        <v>0</v>
      </c>
      <c r="I121" s="148">
        <v>0</v>
      </c>
      <c r="J121" s="148">
        <v>0</v>
      </c>
      <c r="K121" s="148">
        <v>0</v>
      </c>
      <c r="L121" s="148">
        <v>0</v>
      </c>
      <c r="M121" s="148">
        <v>0</v>
      </c>
      <c r="N121" s="148">
        <v>0</v>
      </c>
      <c r="O121" s="148">
        <v>0</v>
      </c>
      <c r="P121" s="148">
        <v>0</v>
      </c>
      <c r="Q121" s="148">
        <v>0</v>
      </c>
      <c r="R121" s="148">
        <v>0</v>
      </c>
      <c r="S121" s="148">
        <v>0</v>
      </c>
      <c r="T121" s="148">
        <v>0</v>
      </c>
      <c r="U121" s="148">
        <v>0</v>
      </c>
      <c r="V121" s="148">
        <v>0</v>
      </c>
      <c r="W121" s="148">
        <v>714</v>
      </c>
      <c r="X121" s="148">
        <v>671</v>
      </c>
      <c r="Y121" s="148">
        <v>967</v>
      </c>
      <c r="Z121" s="148">
        <v>375</v>
      </c>
      <c r="AA121" s="148">
        <v>945</v>
      </c>
      <c r="AB121" s="148">
        <v>634</v>
      </c>
      <c r="AC121" s="148">
        <v>418</v>
      </c>
      <c r="AD121" s="148">
        <v>0</v>
      </c>
      <c r="AE121" s="148">
        <v>0</v>
      </c>
      <c r="AF121" s="148">
        <v>0</v>
      </c>
      <c r="AG121" s="148">
        <v>0</v>
      </c>
      <c r="AH121" s="148">
        <v>0</v>
      </c>
      <c r="AI121" s="148">
        <v>0</v>
      </c>
      <c r="AJ121" s="148">
        <v>0</v>
      </c>
      <c r="AK121" s="148">
        <v>0</v>
      </c>
      <c r="AL121" s="148">
        <v>0</v>
      </c>
      <c r="AM121" s="148">
        <v>0</v>
      </c>
    </row>
    <row r="122" spans="1:39" x14ac:dyDescent="0.5">
      <c r="A122" s="148" t="s">
        <v>51</v>
      </c>
      <c r="B122" s="148" t="s">
        <v>138</v>
      </c>
      <c r="C122" s="148" t="s">
        <v>199</v>
      </c>
      <c r="D122" s="148">
        <v>0</v>
      </c>
      <c r="E122" s="148">
        <v>0</v>
      </c>
      <c r="F122" s="148">
        <v>0</v>
      </c>
      <c r="G122" s="148">
        <v>0</v>
      </c>
      <c r="H122" s="148">
        <v>0</v>
      </c>
      <c r="I122" s="148">
        <v>0</v>
      </c>
      <c r="J122" s="148">
        <v>0</v>
      </c>
      <c r="K122" s="148">
        <v>0</v>
      </c>
      <c r="L122" s="148">
        <v>0</v>
      </c>
      <c r="M122" s="148">
        <v>0</v>
      </c>
      <c r="N122" s="148">
        <v>0</v>
      </c>
      <c r="O122" s="148">
        <v>0</v>
      </c>
      <c r="P122" s="148">
        <v>0</v>
      </c>
      <c r="Q122" s="148">
        <v>0</v>
      </c>
      <c r="R122" s="148">
        <v>0</v>
      </c>
      <c r="S122" s="148">
        <v>0</v>
      </c>
      <c r="T122" s="148">
        <v>0</v>
      </c>
      <c r="U122" s="148">
        <v>0</v>
      </c>
      <c r="V122" s="148">
        <v>0</v>
      </c>
      <c r="W122" s="148">
        <v>714</v>
      </c>
      <c r="X122" s="148">
        <v>671</v>
      </c>
      <c r="Y122" s="148">
        <v>967</v>
      </c>
      <c r="Z122" s="148">
        <v>375</v>
      </c>
      <c r="AA122" s="148">
        <v>945</v>
      </c>
      <c r="AB122" s="148">
        <v>634</v>
      </c>
      <c r="AC122" s="148">
        <v>418</v>
      </c>
      <c r="AD122" s="148">
        <v>0</v>
      </c>
      <c r="AE122" s="148">
        <v>0</v>
      </c>
      <c r="AF122" s="148">
        <v>0</v>
      </c>
      <c r="AG122" s="148">
        <v>0</v>
      </c>
      <c r="AH122" s="148">
        <v>0</v>
      </c>
      <c r="AI122" s="148">
        <v>0</v>
      </c>
      <c r="AJ122" s="148">
        <v>0</v>
      </c>
      <c r="AK122" s="148">
        <v>0</v>
      </c>
      <c r="AL122" s="148">
        <v>0</v>
      </c>
      <c r="AM122" s="148">
        <v>0</v>
      </c>
    </row>
    <row r="123" spans="1:39" x14ac:dyDescent="0.5">
      <c r="A123" s="148" t="s">
        <v>51</v>
      </c>
      <c r="B123" s="148" t="s">
        <v>140</v>
      </c>
      <c r="C123" s="148" t="s">
        <v>6</v>
      </c>
      <c r="D123" s="148">
        <v>0</v>
      </c>
      <c r="E123" s="148">
        <v>0</v>
      </c>
      <c r="F123" s="148">
        <v>0</v>
      </c>
      <c r="G123" s="148">
        <v>0</v>
      </c>
      <c r="H123" s="148">
        <v>0</v>
      </c>
      <c r="I123" s="148">
        <v>0</v>
      </c>
      <c r="J123" s="148">
        <v>0</v>
      </c>
      <c r="K123" s="148">
        <v>0</v>
      </c>
      <c r="L123" s="148">
        <v>0</v>
      </c>
      <c r="M123" s="148">
        <v>0</v>
      </c>
      <c r="N123" s="148">
        <v>0</v>
      </c>
      <c r="O123" s="148">
        <v>0</v>
      </c>
      <c r="P123" s="148">
        <v>0</v>
      </c>
      <c r="Q123" s="148">
        <v>0</v>
      </c>
      <c r="R123" s="148">
        <v>0</v>
      </c>
      <c r="S123" s="148">
        <v>0</v>
      </c>
      <c r="T123" s="148">
        <v>0</v>
      </c>
      <c r="U123" s="148">
        <v>0</v>
      </c>
      <c r="V123" s="148">
        <v>0</v>
      </c>
      <c r="W123" s="148">
        <v>776</v>
      </c>
      <c r="X123" s="148">
        <v>706</v>
      </c>
      <c r="Y123" s="148">
        <v>728</v>
      </c>
      <c r="Z123" s="148">
        <v>279</v>
      </c>
      <c r="AA123" s="148">
        <v>436</v>
      </c>
      <c r="AB123" s="148">
        <v>399</v>
      </c>
      <c r="AC123" s="148">
        <v>206</v>
      </c>
      <c r="AD123" s="148">
        <v>0</v>
      </c>
      <c r="AE123" s="148">
        <v>0</v>
      </c>
      <c r="AF123" s="148">
        <v>0</v>
      </c>
      <c r="AG123" s="148">
        <v>0</v>
      </c>
      <c r="AH123" s="148">
        <v>0</v>
      </c>
      <c r="AI123" s="148">
        <v>0</v>
      </c>
      <c r="AJ123" s="148">
        <v>0</v>
      </c>
      <c r="AK123" s="148">
        <v>0</v>
      </c>
      <c r="AL123" s="148">
        <v>0</v>
      </c>
      <c r="AM123" s="148">
        <v>0</v>
      </c>
    </row>
    <row r="124" spans="1:39" x14ac:dyDescent="0.5">
      <c r="A124" s="148" t="s">
        <v>51</v>
      </c>
      <c r="B124" s="148" t="s">
        <v>140</v>
      </c>
      <c r="C124" s="148" t="s">
        <v>9</v>
      </c>
      <c r="D124" s="148">
        <v>0</v>
      </c>
      <c r="E124" s="148">
        <v>0</v>
      </c>
      <c r="F124" s="148">
        <v>0</v>
      </c>
      <c r="G124" s="148">
        <v>0</v>
      </c>
      <c r="H124" s="148">
        <v>0</v>
      </c>
      <c r="I124" s="148">
        <v>0</v>
      </c>
      <c r="J124" s="148">
        <v>0</v>
      </c>
      <c r="K124" s="148">
        <v>0</v>
      </c>
      <c r="L124" s="148">
        <v>0</v>
      </c>
      <c r="M124" s="148">
        <v>0</v>
      </c>
      <c r="N124" s="148">
        <v>0</v>
      </c>
      <c r="O124" s="148">
        <v>0</v>
      </c>
      <c r="P124" s="148">
        <v>0</v>
      </c>
      <c r="Q124" s="148">
        <v>0</v>
      </c>
      <c r="R124" s="148">
        <v>0</v>
      </c>
      <c r="S124" s="148">
        <v>0</v>
      </c>
      <c r="T124" s="148">
        <v>0</v>
      </c>
      <c r="U124" s="148">
        <v>0</v>
      </c>
      <c r="V124" s="148">
        <v>0</v>
      </c>
      <c r="W124" s="148">
        <v>776</v>
      </c>
      <c r="X124" s="148">
        <v>706</v>
      </c>
      <c r="Y124" s="148">
        <v>728</v>
      </c>
      <c r="Z124" s="148">
        <v>279</v>
      </c>
      <c r="AA124" s="148">
        <v>436</v>
      </c>
      <c r="AB124" s="148">
        <v>719.39560000000006</v>
      </c>
      <c r="AC124" s="148">
        <v>742.00940000000003</v>
      </c>
      <c r="AD124" s="148">
        <v>798.56920000000002</v>
      </c>
      <c r="AE124" s="148">
        <v>663.56180000000006</v>
      </c>
      <c r="AF124" s="148">
        <v>722.45360000000005</v>
      </c>
      <c r="AG124" s="148">
        <v>695.67520000000002</v>
      </c>
      <c r="AH124" s="148">
        <v>593.08040000000005</v>
      </c>
      <c r="AI124" s="148">
        <v>767.58220000000006</v>
      </c>
      <c r="AJ124" s="148">
        <v>678.42939999999999</v>
      </c>
      <c r="AK124" s="148">
        <v>828.28680000000008</v>
      </c>
      <c r="AL124" s="148">
        <v>741.125</v>
      </c>
      <c r="AM124" s="148">
        <v>917.08980000000008</v>
      </c>
    </row>
    <row r="125" spans="1:39" x14ac:dyDescent="0.5">
      <c r="A125" s="148" t="s">
        <v>51</v>
      </c>
      <c r="B125" s="148" t="s">
        <v>140</v>
      </c>
      <c r="C125" s="148" t="s">
        <v>197</v>
      </c>
      <c r="D125" s="148">
        <v>0</v>
      </c>
      <c r="E125" s="148">
        <v>0</v>
      </c>
      <c r="F125" s="148">
        <v>0</v>
      </c>
      <c r="G125" s="148">
        <v>0</v>
      </c>
      <c r="H125" s="148">
        <v>0</v>
      </c>
      <c r="I125" s="148">
        <v>0</v>
      </c>
      <c r="J125" s="148">
        <v>0</v>
      </c>
      <c r="K125" s="148">
        <v>0</v>
      </c>
      <c r="L125" s="148">
        <v>0</v>
      </c>
      <c r="M125" s="148">
        <v>0</v>
      </c>
      <c r="N125" s="148">
        <v>0</v>
      </c>
      <c r="O125" s="148">
        <v>0</v>
      </c>
      <c r="P125" s="148">
        <v>0</v>
      </c>
      <c r="Q125" s="148">
        <v>0</v>
      </c>
      <c r="R125" s="148">
        <v>0</v>
      </c>
      <c r="S125" s="148">
        <v>0</v>
      </c>
      <c r="T125" s="148">
        <v>0</v>
      </c>
      <c r="U125" s="148">
        <v>0</v>
      </c>
      <c r="V125" s="148">
        <v>0</v>
      </c>
      <c r="W125" s="148">
        <v>776</v>
      </c>
      <c r="X125" s="148">
        <v>706</v>
      </c>
      <c r="Y125" s="148">
        <v>728</v>
      </c>
      <c r="Z125" s="148">
        <v>279</v>
      </c>
      <c r="AA125" s="148">
        <v>436</v>
      </c>
      <c r="AB125" s="148">
        <v>399</v>
      </c>
      <c r="AC125" s="148">
        <v>206</v>
      </c>
      <c r="AD125" s="148">
        <v>0</v>
      </c>
      <c r="AE125" s="148">
        <v>0</v>
      </c>
      <c r="AF125" s="148">
        <v>0</v>
      </c>
      <c r="AG125" s="148">
        <v>0</v>
      </c>
      <c r="AH125" s="148">
        <v>0</v>
      </c>
      <c r="AI125" s="148">
        <v>0</v>
      </c>
      <c r="AJ125" s="148">
        <v>0</v>
      </c>
      <c r="AK125" s="148">
        <v>0</v>
      </c>
      <c r="AL125" s="148">
        <v>0</v>
      </c>
      <c r="AM125" s="148">
        <v>0</v>
      </c>
    </row>
    <row r="126" spans="1:39" x14ac:dyDescent="0.5">
      <c r="A126" s="148" t="s">
        <v>51</v>
      </c>
      <c r="B126" s="148" t="s">
        <v>140</v>
      </c>
      <c r="C126" s="148" t="s">
        <v>198</v>
      </c>
      <c r="D126" s="148">
        <v>0</v>
      </c>
      <c r="E126" s="148">
        <v>0</v>
      </c>
      <c r="F126" s="148">
        <v>0</v>
      </c>
      <c r="G126" s="148">
        <v>0</v>
      </c>
      <c r="H126" s="148">
        <v>0</v>
      </c>
      <c r="I126" s="148">
        <v>0</v>
      </c>
      <c r="J126" s="148">
        <v>0</v>
      </c>
      <c r="K126" s="148">
        <v>0</v>
      </c>
      <c r="L126" s="148">
        <v>0</v>
      </c>
      <c r="M126" s="148">
        <v>0</v>
      </c>
      <c r="N126" s="148">
        <v>0</v>
      </c>
      <c r="O126" s="148">
        <v>0</v>
      </c>
      <c r="P126" s="148">
        <v>0</v>
      </c>
      <c r="Q126" s="148">
        <v>0</v>
      </c>
      <c r="R126" s="148">
        <v>0</v>
      </c>
      <c r="S126" s="148">
        <v>0</v>
      </c>
      <c r="T126" s="148">
        <v>0</v>
      </c>
      <c r="U126" s="148">
        <v>0</v>
      </c>
      <c r="V126" s="148">
        <v>0</v>
      </c>
      <c r="W126" s="148">
        <v>776</v>
      </c>
      <c r="X126" s="148">
        <v>706</v>
      </c>
      <c r="Y126" s="148">
        <v>728</v>
      </c>
      <c r="Z126" s="148">
        <v>279</v>
      </c>
      <c r="AA126" s="148">
        <v>436</v>
      </c>
      <c r="AB126" s="148">
        <v>399</v>
      </c>
      <c r="AC126" s="148">
        <v>206</v>
      </c>
      <c r="AD126" s="148">
        <v>0</v>
      </c>
      <c r="AE126" s="148">
        <v>0</v>
      </c>
      <c r="AF126" s="148">
        <v>0</v>
      </c>
      <c r="AG126" s="148">
        <v>0</v>
      </c>
      <c r="AH126" s="148">
        <v>0</v>
      </c>
      <c r="AI126" s="148">
        <v>0</v>
      </c>
      <c r="AJ126" s="148">
        <v>0</v>
      </c>
      <c r="AK126" s="148">
        <v>0</v>
      </c>
      <c r="AL126" s="148">
        <v>0</v>
      </c>
      <c r="AM126" s="148">
        <v>0</v>
      </c>
    </row>
    <row r="127" spans="1:39" x14ac:dyDescent="0.5">
      <c r="A127" s="148" t="s">
        <v>51</v>
      </c>
      <c r="B127" s="148" t="s">
        <v>140</v>
      </c>
      <c r="C127" s="148" t="s">
        <v>199</v>
      </c>
      <c r="D127" s="148">
        <v>0</v>
      </c>
      <c r="E127" s="148">
        <v>0</v>
      </c>
      <c r="F127" s="148">
        <v>0</v>
      </c>
      <c r="G127" s="148">
        <v>0</v>
      </c>
      <c r="H127" s="148">
        <v>0</v>
      </c>
      <c r="I127" s="148">
        <v>0</v>
      </c>
      <c r="J127" s="148">
        <v>0</v>
      </c>
      <c r="K127" s="148">
        <v>0</v>
      </c>
      <c r="L127" s="148">
        <v>0</v>
      </c>
      <c r="M127" s="148">
        <v>0</v>
      </c>
      <c r="N127" s="148">
        <v>0</v>
      </c>
      <c r="O127" s="148">
        <v>0</v>
      </c>
      <c r="P127" s="148">
        <v>0</v>
      </c>
      <c r="Q127" s="148">
        <v>0</v>
      </c>
      <c r="R127" s="148">
        <v>0</v>
      </c>
      <c r="S127" s="148">
        <v>0</v>
      </c>
      <c r="T127" s="148">
        <v>0</v>
      </c>
      <c r="U127" s="148">
        <v>0</v>
      </c>
      <c r="V127" s="148">
        <v>0</v>
      </c>
      <c r="W127" s="148">
        <v>776</v>
      </c>
      <c r="X127" s="148">
        <v>706</v>
      </c>
      <c r="Y127" s="148">
        <v>728</v>
      </c>
      <c r="Z127" s="148">
        <v>279</v>
      </c>
      <c r="AA127" s="148">
        <v>436</v>
      </c>
      <c r="AB127" s="148">
        <v>399</v>
      </c>
      <c r="AC127" s="148">
        <v>206</v>
      </c>
      <c r="AD127" s="148">
        <v>0</v>
      </c>
      <c r="AE127" s="148">
        <v>0</v>
      </c>
      <c r="AF127" s="148">
        <v>0</v>
      </c>
      <c r="AG127" s="148">
        <v>0</v>
      </c>
      <c r="AH127" s="148">
        <v>0</v>
      </c>
      <c r="AI127" s="148">
        <v>0</v>
      </c>
      <c r="AJ127" s="148">
        <v>0</v>
      </c>
      <c r="AK127" s="148">
        <v>0</v>
      </c>
      <c r="AL127" s="148">
        <v>0</v>
      </c>
      <c r="AM127" s="148">
        <v>0</v>
      </c>
    </row>
    <row r="128" spans="1:39" x14ac:dyDescent="0.5">
      <c r="A128" s="148" t="s">
        <v>65</v>
      </c>
      <c r="B128" s="148" t="s">
        <v>138</v>
      </c>
      <c r="C128" s="148" t="s">
        <v>196</v>
      </c>
      <c r="D128" s="148">
        <v>0</v>
      </c>
      <c r="E128" s="148">
        <v>0</v>
      </c>
      <c r="F128" s="148">
        <v>0</v>
      </c>
      <c r="G128" s="148">
        <v>0</v>
      </c>
      <c r="H128" s="148">
        <v>0</v>
      </c>
      <c r="I128" s="148">
        <v>0</v>
      </c>
      <c r="J128" s="148">
        <v>0</v>
      </c>
      <c r="K128" s="148">
        <v>0</v>
      </c>
      <c r="L128" s="148">
        <v>0</v>
      </c>
      <c r="M128" s="148">
        <v>0</v>
      </c>
      <c r="N128" s="148">
        <v>0</v>
      </c>
      <c r="O128" s="148">
        <v>0</v>
      </c>
      <c r="P128" s="148">
        <v>218</v>
      </c>
      <c r="Q128" s="148">
        <v>230</v>
      </c>
      <c r="R128" s="148">
        <v>230</v>
      </c>
      <c r="S128" s="148">
        <v>230</v>
      </c>
      <c r="T128" s="148">
        <v>230</v>
      </c>
      <c r="U128" s="148">
        <v>230</v>
      </c>
      <c r="V128" s="148">
        <v>230</v>
      </c>
      <c r="W128" s="148">
        <v>229</v>
      </c>
      <c r="X128" s="148">
        <v>229</v>
      </c>
      <c r="Y128" s="148">
        <v>229</v>
      </c>
      <c r="Z128" s="148">
        <v>0</v>
      </c>
      <c r="AA128" s="148">
        <v>459</v>
      </c>
      <c r="AB128" s="148">
        <v>0</v>
      </c>
      <c r="AC128" s="148">
        <v>0</v>
      </c>
      <c r="AD128" s="148">
        <v>0</v>
      </c>
      <c r="AE128" s="148">
        <v>0</v>
      </c>
      <c r="AF128" s="148">
        <v>0</v>
      </c>
      <c r="AG128" s="148">
        <v>0</v>
      </c>
      <c r="AH128" s="148">
        <v>0</v>
      </c>
      <c r="AI128" s="148">
        <v>0</v>
      </c>
      <c r="AJ128" s="148">
        <v>0</v>
      </c>
      <c r="AK128" s="148">
        <v>0</v>
      </c>
      <c r="AL128" s="148">
        <v>0</v>
      </c>
      <c r="AM128" s="148">
        <v>0</v>
      </c>
    </row>
    <row r="129" spans="1:39" x14ac:dyDescent="0.5">
      <c r="A129" s="148" t="s">
        <v>65</v>
      </c>
      <c r="B129" s="148" t="s">
        <v>138</v>
      </c>
      <c r="C129" s="148" t="s">
        <v>200</v>
      </c>
      <c r="D129" s="148">
        <v>0</v>
      </c>
      <c r="E129" s="148">
        <v>0</v>
      </c>
      <c r="F129" s="148">
        <v>0</v>
      </c>
      <c r="G129" s="148">
        <v>0</v>
      </c>
      <c r="H129" s="148">
        <v>0</v>
      </c>
      <c r="I129" s="148">
        <v>0</v>
      </c>
      <c r="J129" s="148">
        <v>0</v>
      </c>
      <c r="K129" s="148">
        <v>0</v>
      </c>
      <c r="L129" s="148">
        <v>0</v>
      </c>
      <c r="M129" s="148">
        <v>0</v>
      </c>
      <c r="N129" s="148">
        <v>0</v>
      </c>
      <c r="O129" s="148">
        <v>0</v>
      </c>
      <c r="P129" s="148">
        <v>0</v>
      </c>
      <c r="Q129" s="148">
        <v>0</v>
      </c>
      <c r="R129" s="148">
        <v>0</v>
      </c>
      <c r="S129" s="148">
        <v>0</v>
      </c>
      <c r="T129" s="148">
        <v>0</v>
      </c>
      <c r="U129" s="148">
        <v>0</v>
      </c>
      <c r="V129" s="148">
        <v>0</v>
      </c>
      <c r="W129" s="148">
        <v>0</v>
      </c>
      <c r="X129" s="148">
        <v>0</v>
      </c>
      <c r="Y129" s="148">
        <v>0</v>
      </c>
      <c r="Z129" s="148">
        <v>0</v>
      </c>
      <c r="AA129" s="148">
        <v>0</v>
      </c>
      <c r="AB129" s="148">
        <v>230</v>
      </c>
      <c r="AC129" s="148">
        <v>230</v>
      </c>
      <c r="AD129" s="148">
        <v>230</v>
      </c>
      <c r="AE129" s="148">
        <v>230</v>
      </c>
      <c r="AF129" s="148">
        <v>230</v>
      </c>
      <c r="AG129" s="148">
        <v>230</v>
      </c>
      <c r="AH129" s="148">
        <v>230</v>
      </c>
      <c r="AI129" s="148">
        <v>230</v>
      </c>
      <c r="AJ129" s="148">
        <v>230</v>
      </c>
      <c r="AK129" s="148">
        <v>230</v>
      </c>
      <c r="AL129" s="148">
        <v>230</v>
      </c>
      <c r="AM129" s="148">
        <v>230</v>
      </c>
    </row>
    <row r="130" spans="1:39" x14ac:dyDescent="0.5">
      <c r="A130" s="148" t="s">
        <v>65</v>
      </c>
      <c r="B130" s="148" t="s">
        <v>140</v>
      </c>
      <c r="C130" s="148" t="s">
        <v>196</v>
      </c>
      <c r="D130" s="148">
        <v>0</v>
      </c>
      <c r="E130" s="148">
        <v>0</v>
      </c>
      <c r="F130" s="148">
        <v>0</v>
      </c>
      <c r="G130" s="148">
        <v>0</v>
      </c>
      <c r="H130" s="148">
        <v>0</v>
      </c>
      <c r="I130" s="148">
        <v>0</v>
      </c>
      <c r="J130" s="148">
        <v>0</v>
      </c>
      <c r="K130" s="148">
        <v>0</v>
      </c>
      <c r="L130" s="148">
        <v>0</v>
      </c>
      <c r="M130" s="148">
        <v>0</v>
      </c>
      <c r="N130" s="148">
        <v>0</v>
      </c>
      <c r="O130" s="148">
        <v>0</v>
      </c>
      <c r="P130" s="148">
        <v>218</v>
      </c>
      <c r="Q130" s="148">
        <v>230</v>
      </c>
      <c r="R130" s="148">
        <v>230</v>
      </c>
      <c r="S130" s="148">
        <v>230</v>
      </c>
      <c r="T130" s="148">
        <v>230</v>
      </c>
      <c r="U130" s="148">
        <v>230</v>
      </c>
      <c r="V130" s="148">
        <v>230</v>
      </c>
      <c r="W130" s="148">
        <v>229</v>
      </c>
      <c r="X130" s="148">
        <v>287</v>
      </c>
      <c r="Y130" s="148">
        <v>240</v>
      </c>
      <c r="Z130" s="148">
        <v>239</v>
      </c>
      <c r="AA130" s="148">
        <v>240</v>
      </c>
      <c r="AB130" s="148">
        <v>240</v>
      </c>
      <c r="AC130" s="148">
        <v>0</v>
      </c>
      <c r="AD130" s="148">
        <v>0</v>
      </c>
      <c r="AE130" s="148">
        <v>0</v>
      </c>
      <c r="AF130" s="148">
        <v>0</v>
      </c>
      <c r="AG130" s="148">
        <v>0</v>
      </c>
      <c r="AH130" s="148">
        <v>0</v>
      </c>
      <c r="AI130" s="148">
        <v>0</v>
      </c>
      <c r="AJ130" s="148">
        <v>0</v>
      </c>
      <c r="AK130" s="148">
        <v>0</v>
      </c>
      <c r="AL130" s="148">
        <v>0</v>
      </c>
      <c r="AM130" s="148">
        <v>0</v>
      </c>
    </row>
    <row r="131" spans="1:39" x14ac:dyDescent="0.5">
      <c r="A131" s="148" t="s">
        <v>65</v>
      </c>
      <c r="B131" s="148" t="s">
        <v>140</v>
      </c>
      <c r="C131" s="148" t="s">
        <v>9</v>
      </c>
      <c r="D131" s="148">
        <v>0</v>
      </c>
      <c r="E131" s="148">
        <v>0</v>
      </c>
      <c r="F131" s="148">
        <v>0</v>
      </c>
      <c r="G131" s="148">
        <v>0</v>
      </c>
      <c r="H131" s="148">
        <v>0</v>
      </c>
      <c r="I131" s="148">
        <v>0</v>
      </c>
      <c r="J131" s="148">
        <v>0</v>
      </c>
      <c r="K131" s="148">
        <v>0</v>
      </c>
      <c r="L131" s="148">
        <v>0</v>
      </c>
      <c r="M131" s="148">
        <v>0</v>
      </c>
      <c r="N131" s="148">
        <v>0</v>
      </c>
      <c r="O131" s="148">
        <v>0</v>
      </c>
      <c r="P131" s="148">
        <v>0</v>
      </c>
      <c r="Q131" s="148">
        <v>0</v>
      </c>
      <c r="R131" s="148">
        <v>0</v>
      </c>
      <c r="S131" s="148">
        <v>0</v>
      </c>
      <c r="T131" s="148">
        <v>0</v>
      </c>
      <c r="U131" s="148">
        <v>0</v>
      </c>
      <c r="V131" s="148">
        <v>0</v>
      </c>
      <c r="W131" s="148">
        <v>0</v>
      </c>
      <c r="X131" s="148">
        <v>0</v>
      </c>
      <c r="Y131" s="148">
        <v>0</v>
      </c>
      <c r="Z131" s="148">
        <v>0</v>
      </c>
      <c r="AA131" s="148">
        <v>0</v>
      </c>
      <c r="AB131" s="148">
        <v>327</v>
      </c>
      <c r="AC131" s="148">
        <v>337</v>
      </c>
      <c r="AD131" s="148">
        <v>363</v>
      </c>
      <c r="AE131" s="148">
        <v>302</v>
      </c>
      <c r="AF131" s="148">
        <v>328</v>
      </c>
      <c r="AG131" s="148">
        <v>316</v>
      </c>
      <c r="AH131" s="148">
        <v>270</v>
      </c>
      <c r="AI131" s="148">
        <v>349</v>
      </c>
      <c r="AJ131" s="148">
        <v>308</v>
      </c>
      <c r="AK131" s="148">
        <v>376</v>
      </c>
      <c r="AL131" s="148">
        <v>337</v>
      </c>
      <c r="AM131" s="148">
        <v>417</v>
      </c>
    </row>
    <row r="132" spans="1:39" x14ac:dyDescent="0.5">
      <c r="A132" s="148" t="s">
        <v>102</v>
      </c>
      <c r="B132" s="148" t="s">
        <v>138</v>
      </c>
      <c r="C132" s="148" t="s">
        <v>196</v>
      </c>
      <c r="D132" s="148">
        <v>0</v>
      </c>
      <c r="E132" s="148">
        <v>866</v>
      </c>
      <c r="F132" s="148">
        <v>216</v>
      </c>
      <c r="G132" s="148">
        <v>209</v>
      </c>
      <c r="H132" s="148">
        <v>196</v>
      </c>
      <c r="I132" s="148">
        <v>171</v>
      </c>
      <c r="J132" s="148">
        <v>342</v>
      </c>
      <c r="K132" s="148">
        <v>0</v>
      </c>
      <c r="L132" s="148">
        <v>1301</v>
      </c>
      <c r="M132" s="148">
        <v>410</v>
      </c>
      <c r="N132" s="148">
        <v>399</v>
      </c>
      <c r="O132" s="148">
        <v>236</v>
      </c>
      <c r="P132" s="148">
        <v>532</v>
      </c>
      <c r="Q132" s="148">
        <v>737</v>
      </c>
      <c r="R132" s="148">
        <v>537</v>
      </c>
      <c r="S132" s="148">
        <v>537</v>
      </c>
      <c r="T132" s="148">
        <v>521</v>
      </c>
      <c r="U132" s="148">
        <v>870</v>
      </c>
      <c r="V132" s="148">
        <v>1151</v>
      </c>
      <c r="W132" s="148">
        <v>215</v>
      </c>
      <c r="X132" s="148">
        <v>357</v>
      </c>
      <c r="Y132" s="148">
        <v>923</v>
      </c>
      <c r="Z132" s="148">
        <v>325</v>
      </c>
      <c r="AA132" s="148">
        <v>542</v>
      </c>
      <c r="AB132" s="148">
        <v>305</v>
      </c>
      <c r="AC132" s="148">
        <v>285</v>
      </c>
      <c r="AD132" s="148">
        <v>0</v>
      </c>
      <c r="AE132" s="148">
        <v>0</v>
      </c>
      <c r="AF132" s="148">
        <v>0</v>
      </c>
      <c r="AG132" s="148">
        <v>0</v>
      </c>
      <c r="AH132" s="148">
        <v>0</v>
      </c>
      <c r="AI132" s="148">
        <v>0</v>
      </c>
      <c r="AJ132" s="148">
        <v>0</v>
      </c>
      <c r="AK132" s="148">
        <v>0</v>
      </c>
      <c r="AL132" s="148">
        <v>0</v>
      </c>
      <c r="AM132" s="148">
        <v>0</v>
      </c>
    </row>
    <row r="133" spans="1:39" x14ac:dyDescent="0.5">
      <c r="A133" s="148" t="s">
        <v>102</v>
      </c>
      <c r="B133" s="148" t="s">
        <v>138</v>
      </c>
      <c r="C133" s="148" t="s">
        <v>200</v>
      </c>
      <c r="D133" s="148">
        <v>0</v>
      </c>
      <c r="E133" s="148">
        <v>0</v>
      </c>
      <c r="F133" s="148">
        <v>0</v>
      </c>
      <c r="G133" s="148">
        <v>0</v>
      </c>
      <c r="H133" s="148">
        <v>0</v>
      </c>
      <c r="I133" s="148">
        <v>0</v>
      </c>
      <c r="J133" s="148">
        <v>0</v>
      </c>
      <c r="K133" s="148">
        <v>0</v>
      </c>
      <c r="L133" s="148">
        <v>0</v>
      </c>
      <c r="M133" s="148">
        <v>0</v>
      </c>
      <c r="N133" s="148">
        <v>0</v>
      </c>
      <c r="O133" s="148">
        <v>0</v>
      </c>
      <c r="P133" s="148">
        <v>0</v>
      </c>
      <c r="Q133" s="148">
        <v>0</v>
      </c>
      <c r="R133" s="148">
        <v>0</v>
      </c>
      <c r="S133" s="148">
        <v>0</v>
      </c>
      <c r="T133" s="148">
        <v>0</v>
      </c>
      <c r="U133" s="148">
        <v>0</v>
      </c>
      <c r="V133" s="148">
        <v>0</v>
      </c>
      <c r="W133" s="148">
        <v>0</v>
      </c>
      <c r="X133" s="148">
        <v>0</v>
      </c>
      <c r="Y133" s="148">
        <v>0</v>
      </c>
      <c r="Z133" s="148">
        <v>0</v>
      </c>
      <c r="AA133" s="148">
        <v>0</v>
      </c>
      <c r="AB133" s="148">
        <v>600</v>
      </c>
      <c r="AC133" s="148">
        <v>600</v>
      </c>
      <c r="AD133" s="148">
        <v>600</v>
      </c>
      <c r="AE133" s="148">
        <v>600</v>
      </c>
      <c r="AF133" s="148">
        <v>600</v>
      </c>
      <c r="AG133" s="148">
        <v>600</v>
      </c>
      <c r="AH133" s="148">
        <v>600</v>
      </c>
      <c r="AI133" s="148">
        <v>600</v>
      </c>
      <c r="AJ133" s="148">
        <v>600</v>
      </c>
      <c r="AK133" s="148">
        <v>600</v>
      </c>
      <c r="AL133" s="148">
        <v>600</v>
      </c>
      <c r="AM133" s="148">
        <v>600</v>
      </c>
    </row>
    <row r="134" spans="1:39" x14ac:dyDescent="0.5">
      <c r="A134" s="148" t="s">
        <v>102</v>
      </c>
      <c r="B134" s="148" t="s">
        <v>140</v>
      </c>
      <c r="C134" s="148" t="s">
        <v>196</v>
      </c>
      <c r="D134" s="148">
        <v>50</v>
      </c>
      <c r="E134" s="148">
        <v>1276</v>
      </c>
      <c r="F134" s="148">
        <v>574</v>
      </c>
      <c r="G134" s="148">
        <v>1243</v>
      </c>
      <c r="H134" s="148">
        <v>574</v>
      </c>
      <c r="I134" s="148">
        <v>2882</v>
      </c>
      <c r="J134" s="148">
        <v>574</v>
      </c>
      <c r="K134" s="148">
        <v>574</v>
      </c>
      <c r="L134" s="148">
        <v>599</v>
      </c>
      <c r="M134" s="148">
        <v>419</v>
      </c>
      <c r="N134" s="148">
        <v>433</v>
      </c>
      <c r="O134" s="148">
        <v>559</v>
      </c>
      <c r="P134" s="148">
        <v>856</v>
      </c>
      <c r="Q134" s="148">
        <v>40</v>
      </c>
      <c r="R134" s="148">
        <v>783</v>
      </c>
      <c r="S134" s="148">
        <v>799</v>
      </c>
      <c r="T134" s="148">
        <v>1112</v>
      </c>
      <c r="U134" s="148">
        <v>1879</v>
      </c>
      <c r="V134" s="148">
        <v>955</v>
      </c>
      <c r="W134" s="148">
        <v>2234</v>
      </c>
      <c r="X134" s="148">
        <v>238</v>
      </c>
      <c r="Y134" s="148">
        <v>555</v>
      </c>
      <c r="Z134" s="148">
        <v>489</v>
      </c>
      <c r="AA134" s="148">
        <v>1177</v>
      </c>
      <c r="AB134" s="148">
        <v>584</v>
      </c>
      <c r="AC134" s="148">
        <v>195</v>
      </c>
      <c r="AD134" s="148">
        <v>0</v>
      </c>
      <c r="AE134" s="148">
        <v>0</v>
      </c>
      <c r="AF134" s="148">
        <v>0</v>
      </c>
      <c r="AG134" s="148">
        <v>0</v>
      </c>
      <c r="AH134" s="148">
        <v>0</v>
      </c>
      <c r="AI134" s="148">
        <v>0</v>
      </c>
      <c r="AJ134" s="148">
        <v>0</v>
      </c>
      <c r="AK134" s="148">
        <v>0</v>
      </c>
      <c r="AL134" s="148">
        <v>0</v>
      </c>
      <c r="AM134" s="148">
        <v>0</v>
      </c>
    </row>
    <row r="135" spans="1:39" x14ac:dyDescent="0.5">
      <c r="A135" s="148" t="s">
        <v>102</v>
      </c>
      <c r="B135" s="148" t="s">
        <v>140</v>
      </c>
      <c r="C135" s="148" t="s">
        <v>9</v>
      </c>
      <c r="D135" s="148">
        <v>0</v>
      </c>
      <c r="E135" s="148">
        <v>0</v>
      </c>
      <c r="F135" s="148">
        <v>0</v>
      </c>
      <c r="G135" s="148">
        <v>0</v>
      </c>
      <c r="H135" s="148">
        <v>0</v>
      </c>
      <c r="I135" s="148">
        <v>0</v>
      </c>
      <c r="J135" s="148">
        <v>0</v>
      </c>
      <c r="K135" s="148">
        <v>0</v>
      </c>
      <c r="L135" s="148">
        <v>0</v>
      </c>
      <c r="M135" s="148">
        <v>0</v>
      </c>
      <c r="N135" s="148">
        <v>0</v>
      </c>
      <c r="O135" s="148">
        <v>0</v>
      </c>
      <c r="P135" s="148">
        <v>0</v>
      </c>
      <c r="Q135" s="148">
        <v>0</v>
      </c>
      <c r="R135" s="148">
        <v>0</v>
      </c>
      <c r="S135" s="148">
        <v>0</v>
      </c>
      <c r="T135" s="148">
        <v>0</v>
      </c>
      <c r="U135" s="148">
        <v>0</v>
      </c>
      <c r="V135" s="148">
        <v>0</v>
      </c>
      <c r="W135" s="148">
        <v>0</v>
      </c>
      <c r="X135" s="148">
        <v>0</v>
      </c>
      <c r="Y135" s="148">
        <v>0</v>
      </c>
      <c r="Z135" s="148">
        <v>0</v>
      </c>
      <c r="AA135" s="148">
        <v>0</v>
      </c>
      <c r="AB135" s="148">
        <v>1000</v>
      </c>
      <c r="AC135" s="148">
        <v>1000</v>
      </c>
      <c r="AD135" s="148">
        <v>1000</v>
      </c>
      <c r="AE135" s="148">
        <v>1000</v>
      </c>
      <c r="AF135" s="148">
        <v>1000</v>
      </c>
      <c r="AG135" s="148">
        <v>1000</v>
      </c>
      <c r="AH135" s="148">
        <v>1000</v>
      </c>
      <c r="AI135" s="148">
        <v>1000</v>
      </c>
      <c r="AJ135" s="148">
        <v>1000</v>
      </c>
      <c r="AK135" s="148">
        <v>1000</v>
      </c>
      <c r="AL135" s="148">
        <v>1000</v>
      </c>
      <c r="AM135" s="148">
        <v>1000</v>
      </c>
    </row>
    <row r="136" spans="1:39" x14ac:dyDescent="0.5">
      <c r="A136" s="148" t="s">
        <v>63</v>
      </c>
      <c r="B136" s="148" t="s">
        <v>138</v>
      </c>
      <c r="C136" s="148" t="s">
        <v>6</v>
      </c>
      <c r="D136" s="148">
        <v>8599</v>
      </c>
      <c r="E136" s="148">
        <v>7441</v>
      </c>
      <c r="F136" s="148">
        <v>7806</v>
      </c>
      <c r="G136" s="148">
        <v>7686</v>
      </c>
      <c r="H136" s="148">
        <v>6811</v>
      </c>
      <c r="I136" s="148">
        <v>6312</v>
      </c>
      <c r="J136" s="148">
        <v>5716</v>
      </c>
      <c r="K136" s="148">
        <v>5629</v>
      </c>
      <c r="L136" s="148">
        <v>5482</v>
      </c>
      <c r="M136" s="148">
        <v>6035</v>
      </c>
      <c r="N136" s="148">
        <v>5632</v>
      </c>
      <c r="O136" s="148">
        <v>8092</v>
      </c>
      <c r="P136" s="148">
        <v>6804</v>
      </c>
      <c r="Q136" s="148">
        <v>6310</v>
      </c>
      <c r="R136" s="148">
        <v>7217</v>
      </c>
      <c r="S136" s="148">
        <v>6562</v>
      </c>
      <c r="T136" s="148">
        <v>6895</v>
      </c>
      <c r="U136" s="148">
        <v>7027</v>
      </c>
      <c r="V136" s="148">
        <v>6597</v>
      </c>
      <c r="W136" s="148">
        <v>6368</v>
      </c>
      <c r="X136" s="148">
        <v>5975</v>
      </c>
      <c r="Y136" s="148">
        <v>6536</v>
      </c>
      <c r="Z136" s="148">
        <v>6757</v>
      </c>
      <c r="AA136" s="148">
        <v>8207</v>
      </c>
      <c r="AB136" s="148">
        <v>7100</v>
      </c>
      <c r="AC136" s="148">
        <v>0</v>
      </c>
      <c r="AD136" s="148">
        <v>0</v>
      </c>
      <c r="AE136" s="148">
        <v>0</v>
      </c>
      <c r="AF136" s="148">
        <v>0</v>
      </c>
      <c r="AG136" s="148">
        <v>0</v>
      </c>
      <c r="AH136" s="148">
        <v>0</v>
      </c>
      <c r="AI136" s="148">
        <v>0</v>
      </c>
      <c r="AJ136" s="148">
        <v>0</v>
      </c>
      <c r="AK136" s="148">
        <v>0</v>
      </c>
      <c r="AL136" s="148">
        <v>0</v>
      </c>
      <c r="AM136" s="148">
        <v>0</v>
      </c>
    </row>
    <row r="137" spans="1:39" x14ac:dyDescent="0.5">
      <c r="A137" s="148" t="s">
        <v>63</v>
      </c>
      <c r="B137" s="148" t="s">
        <v>138</v>
      </c>
      <c r="C137" s="148" t="s">
        <v>9</v>
      </c>
      <c r="D137" s="148">
        <v>8599</v>
      </c>
      <c r="E137" s="148">
        <v>7441</v>
      </c>
      <c r="F137" s="148">
        <v>7806</v>
      </c>
      <c r="G137" s="148">
        <v>7686</v>
      </c>
      <c r="H137" s="148">
        <v>6811</v>
      </c>
      <c r="I137" s="148">
        <v>6312</v>
      </c>
      <c r="J137" s="148">
        <v>5716</v>
      </c>
      <c r="K137" s="148">
        <v>5629</v>
      </c>
      <c r="L137" s="148">
        <v>5482</v>
      </c>
      <c r="M137" s="148">
        <v>6035</v>
      </c>
      <c r="N137" s="148">
        <v>5632</v>
      </c>
      <c r="O137" s="148">
        <v>8092</v>
      </c>
      <c r="P137" s="148">
        <v>6804</v>
      </c>
      <c r="Q137" s="148">
        <v>6310</v>
      </c>
      <c r="R137" s="148">
        <v>7217</v>
      </c>
      <c r="S137" s="148">
        <v>6562</v>
      </c>
      <c r="T137" s="148">
        <v>6895</v>
      </c>
      <c r="U137" s="148">
        <v>7027</v>
      </c>
      <c r="V137" s="148">
        <v>6597</v>
      </c>
      <c r="W137" s="148">
        <v>6368</v>
      </c>
      <c r="X137" s="148">
        <v>5975</v>
      </c>
      <c r="Y137" s="148">
        <v>6536</v>
      </c>
      <c r="Z137" s="148">
        <v>6757</v>
      </c>
      <c r="AA137" s="148">
        <v>8207</v>
      </c>
      <c r="AB137" s="148">
        <v>6850.2224999999999</v>
      </c>
      <c r="AC137" s="148">
        <v>7093.0474999999997</v>
      </c>
      <c r="AD137" s="148">
        <v>8238.4775000000009</v>
      </c>
      <c r="AE137" s="148">
        <v>7057.2974999999997</v>
      </c>
      <c r="AF137" s="148">
        <v>7622.12</v>
      </c>
      <c r="AG137" s="148">
        <v>7199.7749999999996</v>
      </c>
      <c r="AH137" s="148">
        <v>6425.5675000000001</v>
      </c>
      <c r="AI137" s="148">
        <v>7141.64</v>
      </c>
      <c r="AJ137" s="148">
        <v>6383.1625000000004</v>
      </c>
      <c r="AK137" s="148">
        <v>7025.3975</v>
      </c>
      <c r="AL137" s="148">
        <v>6713.3</v>
      </c>
      <c r="AM137" s="148">
        <v>9579.0475000000006</v>
      </c>
    </row>
    <row r="138" spans="1:39" x14ac:dyDescent="0.5">
      <c r="A138" s="148" t="s">
        <v>63</v>
      </c>
      <c r="B138" s="148" t="s">
        <v>138</v>
      </c>
      <c r="C138" s="148" t="s">
        <v>197</v>
      </c>
      <c r="D138" s="148">
        <v>8599</v>
      </c>
      <c r="E138" s="148">
        <v>7441</v>
      </c>
      <c r="F138" s="148">
        <v>7806</v>
      </c>
      <c r="G138" s="148">
        <v>7686</v>
      </c>
      <c r="H138" s="148">
        <v>6811</v>
      </c>
      <c r="I138" s="148">
        <v>6312</v>
      </c>
      <c r="J138" s="148">
        <v>5716</v>
      </c>
      <c r="K138" s="148">
        <v>5629</v>
      </c>
      <c r="L138" s="148">
        <v>5482</v>
      </c>
      <c r="M138" s="148">
        <v>6035</v>
      </c>
      <c r="N138" s="148">
        <v>5632</v>
      </c>
      <c r="O138" s="148">
        <v>8092</v>
      </c>
      <c r="P138" s="148">
        <v>6804</v>
      </c>
      <c r="Q138" s="148">
        <v>6310</v>
      </c>
      <c r="R138" s="148">
        <v>7217</v>
      </c>
      <c r="S138" s="148">
        <v>6562</v>
      </c>
      <c r="T138" s="148">
        <v>6895</v>
      </c>
      <c r="U138" s="148">
        <v>7027</v>
      </c>
      <c r="V138" s="148">
        <v>6597</v>
      </c>
      <c r="W138" s="148">
        <v>6368</v>
      </c>
      <c r="X138" s="148">
        <v>5975</v>
      </c>
      <c r="Y138" s="148">
        <v>6536</v>
      </c>
      <c r="Z138" s="148">
        <v>6757</v>
      </c>
      <c r="AA138" s="148">
        <v>8207</v>
      </c>
      <c r="AB138" s="148">
        <v>7100</v>
      </c>
      <c r="AC138" s="148">
        <v>0</v>
      </c>
      <c r="AD138" s="148">
        <v>0</v>
      </c>
      <c r="AE138" s="148">
        <v>0</v>
      </c>
      <c r="AF138" s="148">
        <v>0</v>
      </c>
      <c r="AG138" s="148">
        <v>0</v>
      </c>
      <c r="AH138" s="148">
        <v>0</v>
      </c>
      <c r="AI138" s="148">
        <v>0</v>
      </c>
      <c r="AJ138" s="148">
        <v>0</v>
      </c>
      <c r="AK138" s="148">
        <v>0</v>
      </c>
      <c r="AL138" s="148">
        <v>0</v>
      </c>
      <c r="AM138" s="148">
        <v>0</v>
      </c>
    </row>
    <row r="139" spans="1:39" x14ac:dyDescent="0.5">
      <c r="A139" s="148" t="s">
        <v>63</v>
      </c>
      <c r="B139" s="148" t="s">
        <v>138</v>
      </c>
      <c r="C139" s="148" t="s">
        <v>198</v>
      </c>
      <c r="D139" s="148">
        <v>8599</v>
      </c>
      <c r="E139" s="148">
        <v>7441</v>
      </c>
      <c r="F139" s="148">
        <v>7806</v>
      </c>
      <c r="G139" s="148">
        <v>7686</v>
      </c>
      <c r="H139" s="148">
        <v>6811</v>
      </c>
      <c r="I139" s="148">
        <v>6312</v>
      </c>
      <c r="J139" s="148">
        <v>5716</v>
      </c>
      <c r="K139" s="148">
        <v>5629</v>
      </c>
      <c r="L139" s="148">
        <v>5482</v>
      </c>
      <c r="M139" s="148">
        <v>6035</v>
      </c>
      <c r="N139" s="148">
        <v>5632</v>
      </c>
      <c r="O139" s="148">
        <v>8092</v>
      </c>
      <c r="P139" s="148">
        <v>6804</v>
      </c>
      <c r="Q139" s="148">
        <v>6310</v>
      </c>
      <c r="R139" s="148">
        <v>7217</v>
      </c>
      <c r="S139" s="148">
        <v>6562</v>
      </c>
      <c r="T139" s="148">
        <v>6895</v>
      </c>
      <c r="U139" s="148">
        <v>7027</v>
      </c>
      <c r="V139" s="148">
        <v>6597</v>
      </c>
      <c r="W139" s="148">
        <v>6368</v>
      </c>
      <c r="X139" s="148">
        <v>5975</v>
      </c>
      <c r="Y139" s="148">
        <v>6536</v>
      </c>
      <c r="Z139" s="148">
        <v>6757</v>
      </c>
      <c r="AA139" s="148">
        <v>8207</v>
      </c>
      <c r="AB139" s="148">
        <v>7100</v>
      </c>
      <c r="AC139" s="148">
        <v>0</v>
      </c>
      <c r="AD139" s="148">
        <v>0</v>
      </c>
      <c r="AE139" s="148">
        <v>0</v>
      </c>
      <c r="AF139" s="148">
        <v>0</v>
      </c>
      <c r="AG139" s="148">
        <v>0</v>
      </c>
      <c r="AH139" s="148">
        <v>0</v>
      </c>
      <c r="AI139" s="148">
        <v>0</v>
      </c>
      <c r="AJ139" s="148">
        <v>0</v>
      </c>
      <c r="AK139" s="148">
        <v>0</v>
      </c>
      <c r="AL139" s="148">
        <v>0</v>
      </c>
      <c r="AM139" s="148">
        <v>0</v>
      </c>
    </row>
    <row r="140" spans="1:39" x14ac:dyDescent="0.5">
      <c r="A140" s="148" t="s">
        <v>63</v>
      </c>
      <c r="B140" s="148" t="s">
        <v>138</v>
      </c>
      <c r="C140" s="148" t="s">
        <v>199</v>
      </c>
      <c r="D140" s="148">
        <v>8599</v>
      </c>
      <c r="E140" s="148">
        <v>7441</v>
      </c>
      <c r="F140" s="148">
        <v>7806</v>
      </c>
      <c r="G140" s="148">
        <v>7686</v>
      </c>
      <c r="H140" s="148">
        <v>6811</v>
      </c>
      <c r="I140" s="148">
        <v>6312</v>
      </c>
      <c r="J140" s="148">
        <v>5716</v>
      </c>
      <c r="K140" s="148">
        <v>5629</v>
      </c>
      <c r="L140" s="148">
        <v>5482</v>
      </c>
      <c r="M140" s="148">
        <v>6035</v>
      </c>
      <c r="N140" s="148">
        <v>5632</v>
      </c>
      <c r="O140" s="148">
        <v>8092</v>
      </c>
      <c r="P140" s="148">
        <v>6804</v>
      </c>
      <c r="Q140" s="148">
        <v>6310</v>
      </c>
      <c r="R140" s="148">
        <v>7217</v>
      </c>
      <c r="S140" s="148">
        <v>6562</v>
      </c>
      <c r="T140" s="148">
        <v>6895</v>
      </c>
      <c r="U140" s="148">
        <v>7027</v>
      </c>
      <c r="V140" s="148">
        <v>6597</v>
      </c>
      <c r="W140" s="148">
        <v>6368</v>
      </c>
      <c r="X140" s="148">
        <v>5975</v>
      </c>
      <c r="Y140" s="148">
        <v>6536</v>
      </c>
      <c r="Z140" s="148">
        <v>6757</v>
      </c>
      <c r="AA140" s="148">
        <v>8207</v>
      </c>
      <c r="AB140" s="148">
        <v>7100</v>
      </c>
      <c r="AC140" s="148">
        <v>0</v>
      </c>
      <c r="AD140" s="148">
        <v>0</v>
      </c>
      <c r="AE140" s="148">
        <v>0</v>
      </c>
      <c r="AF140" s="148">
        <v>0</v>
      </c>
      <c r="AG140" s="148">
        <v>0</v>
      </c>
      <c r="AH140" s="148">
        <v>0</v>
      </c>
      <c r="AI140" s="148">
        <v>0</v>
      </c>
      <c r="AJ140" s="148">
        <v>0</v>
      </c>
      <c r="AK140" s="148">
        <v>0</v>
      </c>
      <c r="AL140" s="148">
        <v>0</v>
      </c>
      <c r="AM140" s="148">
        <v>0</v>
      </c>
    </row>
    <row r="141" spans="1:39" x14ac:dyDescent="0.5">
      <c r="A141" s="148" t="s">
        <v>63</v>
      </c>
      <c r="B141" s="148" t="s">
        <v>140</v>
      </c>
      <c r="C141" s="148" t="s">
        <v>6</v>
      </c>
      <c r="D141" s="148">
        <v>8962</v>
      </c>
      <c r="E141" s="148">
        <v>7284</v>
      </c>
      <c r="F141" s="148">
        <v>6691</v>
      </c>
      <c r="G141" s="148">
        <v>7524</v>
      </c>
      <c r="H141" s="148">
        <v>7480</v>
      </c>
      <c r="I141" s="148">
        <v>7041</v>
      </c>
      <c r="J141" s="148">
        <v>6640</v>
      </c>
      <c r="K141" s="148">
        <v>6441</v>
      </c>
      <c r="L141" s="148">
        <v>7380</v>
      </c>
      <c r="M141" s="148">
        <v>6824</v>
      </c>
      <c r="N141" s="148">
        <v>7155</v>
      </c>
      <c r="O141" s="148">
        <v>15532</v>
      </c>
      <c r="P141" s="148">
        <v>6502</v>
      </c>
      <c r="Q141" s="148">
        <v>6697</v>
      </c>
      <c r="R141" s="148">
        <v>7024</v>
      </c>
      <c r="S141" s="148">
        <v>6549</v>
      </c>
      <c r="T141" s="148">
        <v>7294</v>
      </c>
      <c r="U141" s="148">
        <v>6730</v>
      </c>
      <c r="V141" s="148">
        <v>6483</v>
      </c>
      <c r="W141" s="148">
        <v>7259</v>
      </c>
      <c r="X141" s="148">
        <v>6742</v>
      </c>
      <c r="Y141" s="148">
        <v>8469</v>
      </c>
      <c r="Z141" s="148">
        <v>6849</v>
      </c>
      <c r="AA141" s="148">
        <v>10262</v>
      </c>
      <c r="AB141" s="148">
        <v>0</v>
      </c>
      <c r="AC141" s="148">
        <v>7314</v>
      </c>
      <c r="AD141" s="148">
        <v>0</v>
      </c>
      <c r="AE141" s="148">
        <v>0</v>
      </c>
      <c r="AF141" s="148">
        <v>0</v>
      </c>
      <c r="AG141" s="148">
        <v>0</v>
      </c>
      <c r="AH141" s="148">
        <v>0</v>
      </c>
      <c r="AI141" s="148">
        <v>0</v>
      </c>
      <c r="AJ141" s="148">
        <v>0</v>
      </c>
      <c r="AK141" s="148">
        <v>0</v>
      </c>
      <c r="AL141" s="148">
        <v>0</v>
      </c>
      <c r="AM141" s="148">
        <v>0</v>
      </c>
    </row>
    <row r="142" spans="1:39" x14ac:dyDescent="0.5">
      <c r="A142" s="148" t="s">
        <v>63</v>
      </c>
      <c r="B142" s="148" t="s">
        <v>140</v>
      </c>
      <c r="C142" s="148" t="s">
        <v>9</v>
      </c>
      <c r="D142" s="148">
        <v>8962</v>
      </c>
      <c r="E142" s="148">
        <v>7284</v>
      </c>
      <c r="F142" s="148">
        <v>6691</v>
      </c>
      <c r="G142" s="148">
        <v>7524</v>
      </c>
      <c r="H142" s="148">
        <v>7480</v>
      </c>
      <c r="I142" s="148">
        <v>7041</v>
      </c>
      <c r="J142" s="148">
        <v>6640</v>
      </c>
      <c r="K142" s="148">
        <v>6441</v>
      </c>
      <c r="L142" s="148">
        <v>7380</v>
      </c>
      <c r="M142" s="148">
        <v>6824</v>
      </c>
      <c r="N142" s="148">
        <v>7155</v>
      </c>
      <c r="O142" s="148">
        <v>15532</v>
      </c>
      <c r="P142" s="148">
        <v>6502</v>
      </c>
      <c r="Q142" s="148">
        <v>6697</v>
      </c>
      <c r="R142" s="148">
        <v>7024</v>
      </c>
      <c r="S142" s="148">
        <v>6549</v>
      </c>
      <c r="T142" s="148">
        <v>7294</v>
      </c>
      <c r="U142" s="148">
        <v>6730</v>
      </c>
      <c r="V142" s="148">
        <v>6483</v>
      </c>
      <c r="W142" s="148">
        <v>7259</v>
      </c>
      <c r="X142" s="148">
        <v>6742</v>
      </c>
      <c r="Y142" s="148">
        <v>8469</v>
      </c>
      <c r="Z142" s="148">
        <v>6849</v>
      </c>
      <c r="AA142" s="148">
        <v>10262</v>
      </c>
      <c r="AB142" s="148">
        <v>6866.9580000000014</v>
      </c>
      <c r="AC142" s="148">
        <v>7082.817</v>
      </c>
      <c r="AD142" s="148">
        <v>7622.7060000000001</v>
      </c>
      <c r="AE142" s="148">
        <v>6333.9990000000007</v>
      </c>
      <c r="AF142" s="148">
        <v>6896.1480000000001</v>
      </c>
      <c r="AG142" s="148">
        <v>6640.5360000000001</v>
      </c>
      <c r="AH142" s="148">
        <v>5661.2220000000007</v>
      </c>
      <c r="AI142" s="148">
        <v>7326.9210000000003</v>
      </c>
      <c r="AJ142" s="148">
        <v>6475.9170000000004</v>
      </c>
      <c r="AK142" s="148">
        <v>7906.3740000000007</v>
      </c>
      <c r="AL142" s="148">
        <v>7074.375</v>
      </c>
      <c r="AM142" s="148">
        <v>8754.0390000000007</v>
      </c>
    </row>
    <row r="143" spans="1:39" x14ac:dyDescent="0.5">
      <c r="A143" s="148" t="s">
        <v>63</v>
      </c>
      <c r="B143" s="148" t="s">
        <v>140</v>
      </c>
      <c r="C143" s="148" t="s">
        <v>197</v>
      </c>
      <c r="D143" s="148">
        <v>8962</v>
      </c>
      <c r="E143" s="148">
        <v>7284</v>
      </c>
      <c r="F143" s="148">
        <v>6691</v>
      </c>
      <c r="G143" s="148">
        <v>7524</v>
      </c>
      <c r="H143" s="148">
        <v>7480</v>
      </c>
      <c r="I143" s="148">
        <v>7041</v>
      </c>
      <c r="J143" s="148">
        <v>6640</v>
      </c>
      <c r="K143" s="148">
        <v>6441</v>
      </c>
      <c r="L143" s="148">
        <v>7380</v>
      </c>
      <c r="M143" s="148">
        <v>6824</v>
      </c>
      <c r="N143" s="148">
        <v>7155</v>
      </c>
      <c r="O143" s="148">
        <v>15532</v>
      </c>
      <c r="P143" s="148">
        <v>6502</v>
      </c>
      <c r="Q143" s="148">
        <v>6697</v>
      </c>
      <c r="R143" s="148">
        <v>7024</v>
      </c>
      <c r="S143" s="148">
        <v>6549</v>
      </c>
      <c r="T143" s="148">
        <v>7294</v>
      </c>
      <c r="U143" s="148">
        <v>6730</v>
      </c>
      <c r="V143" s="148">
        <v>6483</v>
      </c>
      <c r="W143" s="148">
        <v>7259</v>
      </c>
      <c r="X143" s="148">
        <v>6742</v>
      </c>
      <c r="Y143" s="148">
        <v>8469</v>
      </c>
      <c r="Z143" s="148">
        <v>6849</v>
      </c>
      <c r="AA143" s="148">
        <v>10262</v>
      </c>
      <c r="AB143" s="148">
        <v>0</v>
      </c>
      <c r="AC143" s="148">
        <v>7314</v>
      </c>
      <c r="AD143" s="148">
        <v>0</v>
      </c>
      <c r="AE143" s="148">
        <v>0</v>
      </c>
      <c r="AF143" s="148">
        <v>0</v>
      </c>
      <c r="AG143" s="148">
        <v>0</v>
      </c>
      <c r="AH143" s="148">
        <v>0</v>
      </c>
      <c r="AI143" s="148">
        <v>0</v>
      </c>
      <c r="AJ143" s="148">
        <v>0</v>
      </c>
      <c r="AK143" s="148">
        <v>0</v>
      </c>
      <c r="AL143" s="148">
        <v>0</v>
      </c>
      <c r="AM143" s="148">
        <v>0</v>
      </c>
    </row>
    <row r="144" spans="1:39" x14ac:dyDescent="0.5">
      <c r="A144" s="148" t="s">
        <v>63</v>
      </c>
      <c r="B144" s="148" t="s">
        <v>140</v>
      </c>
      <c r="C144" s="148" t="s">
        <v>198</v>
      </c>
      <c r="D144" s="148">
        <v>8962</v>
      </c>
      <c r="E144" s="148">
        <v>7284</v>
      </c>
      <c r="F144" s="148">
        <v>6691</v>
      </c>
      <c r="G144" s="148">
        <v>7524</v>
      </c>
      <c r="H144" s="148">
        <v>7480</v>
      </c>
      <c r="I144" s="148">
        <v>7041</v>
      </c>
      <c r="J144" s="148">
        <v>6640</v>
      </c>
      <c r="K144" s="148">
        <v>6441</v>
      </c>
      <c r="L144" s="148">
        <v>7380</v>
      </c>
      <c r="M144" s="148">
        <v>6824</v>
      </c>
      <c r="N144" s="148">
        <v>7155</v>
      </c>
      <c r="O144" s="148">
        <v>15532</v>
      </c>
      <c r="P144" s="148">
        <v>6502</v>
      </c>
      <c r="Q144" s="148">
        <v>6697</v>
      </c>
      <c r="R144" s="148">
        <v>7024</v>
      </c>
      <c r="S144" s="148">
        <v>6549</v>
      </c>
      <c r="T144" s="148">
        <v>7294</v>
      </c>
      <c r="U144" s="148">
        <v>6730</v>
      </c>
      <c r="V144" s="148">
        <v>6483</v>
      </c>
      <c r="W144" s="148">
        <v>7259</v>
      </c>
      <c r="X144" s="148">
        <v>6742</v>
      </c>
      <c r="Y144" s="148">
        <v>8469</v>
      </c>
      <c r="Z144" s="148">
        <v>6849</v>
      </c>
      <c r="AA144" s="148">
        <v>10262</v>
      </c>
      <c r="AB144" s="148">
        <v>0</v>
      </c>
      <c r="AC144" s="148">
        <v>7314</v>
      </c>
      <c r="AD144" s="148">
        <v>0</v>
      </c>
      <c r="AE144" s="148">
        <v>0</v>
      </c>
      <c r="AF144" s="148">
        <v>0</v>
      </c>
      <c r="AG144" s="148">
        <v>0</v>
      </c>
      <c r="AH144" s="148">
        <v>0</v>
      </c>
      <c r="AI144" s="148">
        <v>0</v>
      </c>
      <c r="AJ144" s="148">
        <v>0</v>
      </c>
      <c r="AK144" s="148">
        <v>0</v>
      </c>
      <c r="AL144" s="148">
        <v>0</v>
      </c>
      <c r="AM144" s="148">
        <v>0</v>
      </c>
    </row>
    <row r="145" spans="1:39" x14ac:dyDescent="0.5">
      <c r="A145" s="148" t="s">
        <v>63</v>
      </c>
      <c r="B145" s="148" t="s">
        <v>140</v>
      </c>
      <c r="C145" s="148" t="s">
        <v>199</v>
      </c>
      <c r="D145" s="148">
        <v>8962</v>
      </c>
      <c r="E145" s="148">
        <v>7284</v>
      </c>
      <c r="F145" s="148">
        <v>6691</v>
      </c>
      <c r="G145" s="148">
        <v>7524</v>
      </c>
      <c r="H145" s="148">
        <v>7480</v>
      </c>
      <c r="I145" s="148">
        <v>7041</v>
      </c>
      <c r="J145" s="148">
        <v>6640</v>
      </c>
      <c r="K145" s="148">
        <v>6441</v>
      </c>
      <c r="L145" s="148">
        <v>7380</v>
      </c>
      <c r="M145" s="148">
        <v>6824</v>
      </c>
      <c r="N145" s="148">
        <v>7155</v>
      </c>
      <c r="O145" s="148">
        <v>15532</v>
      </c>
      <c r="P145" s="148">
        <v>6502</v>
      </c>
      <c r="Q145" s="148">
        <v>6697</v>
      </c>
      <c r="R145" s="148">
        <v>7024</v>
      </c>
      <c r="S145" s="148">
        <v>6549</v>
      </c>
      <c r="T145" s="148">
        <v>7294</v>
      </c>
      <c r="U145" s="148">
        <v>6730</v>
      </c>
      <c r="V145" s="148">
        <v>6483</v>
      </c>
      <c r="W145" s="148">
        <v>7259</v>
      </c>
      <c r="X145" s="148">
        <v>6742</v>
      </c>
      <c r="Y145" s="148">
        <v>8469</v>
      </c>
      <c r="Z145" s="148">
        <v>6849</v>
      </c>
      <c r="AA145" s="148">
        <v>10262</v>
      </c>
      <c r="AB145" s="148">
        <v>0</v>
      </c>
      <c r="AC145" s="148">
        <v>7314</v>
      </c>
      <c r="AD145" s="148">
        <v>0</v>
      </c>
      <c r="AE145" s="148">
        <v>0</v>
      </c>
      <c r="AF145" s="148">
        <v>0</v>
      </c>
      <c r="AG145" s="148">
        <v>0</v>
      </c>
      <c r="AH145" s="148">
        <v>0</v>
      </c>
      <c r="AI145" s="148">
        <v>0</v>
      </c>
      <c r="AJ145" s="148">
        <v>0</v>
      </c>
      <c r="AK145" s="148">
        <v>0</v>
      </c>
      <c r="AL145" s="148">
        <v>0</v>
      </c>
      <c r="AM145" s="148">
        <v>0</v>
      </c>
    </row>
    <row r="146" spans="1:39" x14ac:dyDescent="0.5">
      <c r="A146" s="148" t="s">
        <v>27</v>
      </c>
      <c r="B146" s="148" t="s">
        <v>138</v>
      </c>
      <c r="C146" s="148" t="s">
        <v>6</v>
      </c>
      <c r="D146" s="148">
        <v>7839</v>
      </c>
      <c r="E146" s="148">
        <v>5382</v>
      </c>
      <c r="F146" s="148">
        <v>5307</v>
      </c>
      <c r="G146" s="148">
        <v>6705</v>
      </c>
      <c r="H146" s="148">
        <v>7388</v>
      </c>
      <c r="I146" s="148">
        <v>5751</v>
      </c>
      <c r="J146" s="148">
        <v>5675</v>
      </c>
      <c r="K146" s="148">
        <v>4977</v>
      </c>
      <c r="L146" s="148">
        <v>4094</v>
      </c>
      <c r="M146" s="148">
        <v>4556</v>
      </c>
      <c r="N146" s="148">
        <v>4875</v>
      </c>
      <c r="O146" s="148">
        <v>4946</v>
      </c>
      <c r="P146" s="148">
        <v>4973</v>
      </c>
      <c r="Q146" s="148">
        <v>4281</v>
      </c>
      <c r="R146" s="148">
        <v>5414</v>
      </c>
      <c r="S146" s="148">
        <v>4335</v>
      </c>
      <c r="T146" s="148">
        <v>4430</v>
      </c>
      <c r="U146" s="148">
        <v>4944</v>
      </c>
      <c r="V146" s="148">
        <v>4382</v>
      </c>
      <c r="W146" s="148">
        <v>2963</v>
      </c>
      <c r="X146" s="148">
        <v>2726</v>
      </c>
      <c r="Y146" s="148">
        <v>3938</v>
      </c>
      <c r="Z146" s="148">
        <v>4103</v>
      </c>
      <c r="AA146" s="148">
        <v>3972</v>
      </c>
      <c r="AB146" s="148">
        <v>3662</v>
      </c>
      <c r="AC146" s="148">
        <v>1592</v>
      </c>
      <c r="AD146" s="148">
        <v>0</v>
      </c>
      <c r="AE146" s="148">
        <v>0</v>
      </c>
      <c r="AF146" s="148">
        <v>0</v>
      </c>
      <c r="AG146" s="148">
        <v>0</v>
      </c>
      <c r="AH146" s="148">
        <v>0</v>
      </c>
      <c r="AI146" s="148">
        <v>0</v>
      </c>
      <c r="AJ146" s="148">
        <v>0</v>
      </c>
      <c r="AK146" s="148">
        <v>0</v>
      </c>
      <c r="AL146" s="148">
        <v>0</v>
      </c>
      <c r="AM146" s="148">
        <v>0</v>
      </c>
    </row>
    <row r="147" spans="1:39" x14ac:dyDescent="0.5">
      <c r="A147" s="148" t="s">
        <v>27</v>
      </c>
      <c r="B147" s="148" t="s">
        <v>138</v>
      </c>
      <c r="C147" s="148" t="s">
        <v>9</v>
      </c>
      <c r="D147" s="148">
        <v>7839</v>
      </c>
      <c r="E147" s="148">
        <v>5382</v>
      </c>
      <c r="F147" s="148">
        <v>5307</v>
      </c>
      <c r="G147" s="148">
        <v>6705</v>
      </c>
      <c r="H147" s="148">
        <v>7388</v>
      </c>
      <c r="I147" s="148">
        <v>5751</v>
      </c>
      <c r="J147" s="148">
        <v>5675</v>
      </c>
      <c r="K147" s="148">
        <v>4977</v>
      </c>
      <c r="L147" s="148">
        <v>4094</v>
      </c>
      <c r="M147" s="148">
        <v>4556</v>
      </c>
      <c r="N147" s="148">
        <v>4875</v>
      </c>
      <c r="O147" s="148">
        <v>4946</v>
      </c>
      <c r="P147" s="148">
        <v>4973</v>
      </c>
      <c r="Q147" s="148">
        <v>4281</v>
      </c>
      <c r="R147" s="148">
        <v>5414</v>
      </c>
      <c r="S147" s="148">
        <v>4335</v>
      </c>
      <c r="T147" s="148">
        <v>4430</v>
      </c>
      <c r="U147" s="148">
        <v>4944</v>
      </c>
      <c r="V147" s="148">
        <v>4382</v>
      </c>
      <c r="W147" s="148">
        <v>2963</v>
      </c>
      <c r="X147" s="148">
        <v>2726</v>
      </c>
      <c r="Y147" s="148">
        <v>3938</v>
      </c>
      <c r="Z147" s="148">
        <v>4103</v>
      </c>
      <c r="AA147" s="148">
        <v>3972</v>
      </c>
      <c r="AB147" s="148">
        <v>2490.9899999999998</v>
      </c>
      <c r="AC147" s="148">
        <v>2579.29</v>
      </c>
      <c r="AD147" s="148">
        <v>2995.81</v>
      </c>
      <c r="AE147" s="148">
        <v>2566.29</v>
      </c>
      <c r="AF147" s="148">
        <v>2771.68</v>
      </c>
      <c r="AG147" s="148">
        <v>2618.1</v>
      </c>
      <c r="AH147" s="148">
        <v>2336.5700000000002</v>
      </c>
      <c r="AI147" s="148">
        <v>2596.96</v>
      </c>
      <c r="AJ147" s="148">
        <v>2321.15</v>
      </c>
      <c r="AK147" s="148">
        <v>2554.69</v>
      </c>
      <c r="AL147" s="148">
        <v>2441.1999999999998</v>
      </c>
      <c r="AM147" s="148">
        <v>3483.29</v>
      </c>
    </row>
    <row r="148" spans="1:39" x14ac:dyDescent="0.5">
      <c r="A148" s="148" t="s">
        <v>27</v>
      </c>
      <c r="B148" s="148" t="s">
        <v>138</v>
      </c>
      <c r="C148" s="148" t="s">
        <v>197</v>
      </c>
      <c r="D148" s="148">
        <v>7839</v>
      </c>
      <c r="E148" s="148">
        <v>5382</v>
      </c>
      <c r="F148" s="148">
        <v>5307</v>
      </c>
      <c r="G148" s="148">
        <v>6705</v>
      </c>
      <c r="H148" s="148">
        <v>7388</v>
      </c>
      <c r="I148" s="148">
        <v>5751</v>
      </c>
      <c r="J148" s="148">
        <v>5675</v>
      </c>
      <c r="K148" s="148">
        <v>4977</v>
      </c>
      <c r="L148" s="148">
        <v>4094</v>
      </c>
      <c r="M148" s="148">
        <v>4556</v>
      </c>
      <c r="N148" s="148">
        <v>4875</v>
      </c>
      <c r="O148" s="148">
        <v>4946</v>
      </c>
      <c r="P148" s="148">
        <v>4973</v>
      </c>
      <c r="Q148" s="148">
        <v>4281</v>
      </c>
      <c r="R148" s="148">
        <v>5414</v>
      </c>
      <c r="S148" s="148">
        <v>4335</v>
      </c>
      <c r="T148" s="148">
        <v>4430</v>
      </c>
      <c r="U148" s="148">
        <v>4944</v>
      </c>
      <c r="V148" s="148">
        <v>4382</v>
      </c>
      <c r="W148" s="148">
        <v>2963</v>
      </c>
      <c r="X148" s="148">
        <v>2726</v>
      </c>
      <c r="Y148" s="148">
        <v>3938</v>
      </c>
      <c r="Z148" s="148">
        <v>4103</v>
      </c>
      <c r="AA148" s="148">
        <v>3972</v>
      </c>
      <c r="AB148" s="148">
        <v>3662</v>
      </c>
      <c r="AC148" s="148">
        <v>1592</v>
      </c>
      <c r="AD148" s="148">
        <v>0</v>
      </c>
      <c r="AE148" s="148">
        <v>0</v>
      </c>
      <c r="AF148" s="148">
        <v>0</v>
      </c>
      <c r="AG148" s="148">
        <v>0</v>
      </c>
      <c r="AH148" s="148">
        <v>0</v>
      </c>
      <c r="AI148" s="148">
        <v>0</v>
      </c>
      <c r="AJ148" s="148">
        <v>0</v>
      </c>
      <c r="AK148" s="148">
        <v>0</v>
      </c>
      <c r="AL148" s="148">
        <v>0</v>
      </c>
      <c r="AM148" s="148">
        <v>0</v>
      </c>
    </row>
    <row r="149" spans="1:39" x14ac:dyDescent="0.5">
      <c r="A149" s="148" t="s">
        <v>27</v>
      </c>
      <c r="B149" s="148" t="s">
        <v>138</v>
      </c>
      <c r="C149" s="148" t="s">
        <v>198</v>
      </c>
      <c r="D149" s="148">
        <v>7839</v>
      </c>
      <c r="E149" s="148">
        <v>5382</v>
      </c>
      <c r="F149" s="148">
        <v>5307</v>
      </c>
      <c r="G149" s="148">
        <v>6705</v>
      </c>
      <c r="H149" s="148">
        <v>7388</v>
      </c>
      <c r="I149" s="148">
        <v>5751</v>
      </c>
      <c r="J149" s="148">
        <v>5675</v>
      </c>
      <c r="K149" s="148">
        <v>4977</v>
      </c>
      <c r="L149" s="148">
        <v>4094</v>
      </c>
      <c r="M149" s="148">
        <v>4556</v>
      </c>
      <c r="N149" s="148">
        <v>4875</v>
      </c>
      <c r="O149" s="148">
        <v>4946</v>
      </c>
      <c r="P149" s="148">
        <v>4973</v>
      </c>
      <c r="Q149" s="148">
        <v>4281</v>
      </c>
      <c r="R149" s="148">
        <v>5414</v>
      </c>
      <c r="S149" s="148">
        <v>4335</v>
      </c>
      <c r="T149" s="148">
        <v>4430</v>
      </c>
      <c r="U149" s="148">
        <v>4944</v>
      </c>
      <c r="V149" s="148">
        <v>4382</v>
      </c>
      <c r="W149" s="148">
        <v>2963</v>
      </c>
      <c r="X149" s="148">
        <v>2726</v>
      </c>
      <c r="Y149" s="148">
        <v>3938</v>
      </c>
      <c r="Z149" s="148">
        <v>4103</v>
      </c>
      <c r="AA149" s="148">
        <v>3972</v>
      </c>
      <c r="AB149" s="148">
        <v>3662</v>
      </c>
      <c r="AC149" s="148">
        <v>1592</v>
      </c>
      <c r="AD149" s="148">
        <v>0</v>
      </c>
      <c r="AE149" s="148">
        <v>0</v>
      </c>
      <c r="AF149" s="148">
        <v>0</v>
      </c>
      <c r="AG149" s="148">
        <v>0</v>
      </c>
      <c r="AH149" s="148">
        <v>0</v>
      </c>
      <c r="AI149" s="148">
        <v>0</v>
      </c>
      <c r="AJ149" s="148">
        <v>0</v>
      </c>
      <c r="AK149" s="148">
        <v>0</v>
      </c>
      <c r="AL149" s="148">
        <v>0</v>
      </c>
      <c r="AM149" s="148">
        <v>0</v>
      </c>
    </row>
    <row r="150" spans="1:39" x14ac:dyDescent="0.5">
      <c r="A150" s="148" t="s">
        <v>27</v>
      </c>
      <c r="B150" s="148" t="s">
        <v>138</v>
      </c>
      <c r="C150" s="148" t="s">
        <v>199</v>
      </c>
      <c r="D150" s="148">
        <v>7839</v>
      </c>
      <c r="E150" s="148">
        <v>5382</v>
      </c>
      <c r="F150" s="148">
        <v>5307</v>
      </c>
      <c r="G150" s="148">
        <v>6705</v>
      </c>
      <c r="H150" s="148">
        <v>7388</v>
      </c>
      <c r="I150" s="148">
        <v>5751</v>
      </c>
      <c r="J150" s="148">
        <v>5675</v>
      </c>
      <c r="K150" s="148">
        <v>4977</v>
      </c>
      <c r="L150" s="148">
        <v>4094</v>
      </c>
      <c r="M150" s="148">
        <v>4556</v>
      </c>
      <c r="N150" s="148">
        <v>4875</v>
      </c>
      <c r="O150" s="148">
        <v>4946</v>
      </c>
      <c r="P150" s="148">
        <v>4973</v>
      </c>
      <c r="Q150" s="148">
        <v>4281</v>
      </c>
      <c r="R150" s="148">
        <v>5414</v>
      </c>
      <c r="S150" s="148">
        <v>4335</v>
      </c>
      <c r="T150" s="148">
        <v>4430</v>
      </c>
      <c r="U150" s="148">
        <v>4944</v>
      </c>
      <c r="V150" s="148">
        <v>4382</v>
      </c>
      <c r="W150" s="148">
        <v>2963</v>
      </c>
      <c r="X150" s="148">
        <v>2726</v>
      </c>
      <c r="Y150" s="148">
        <v>3938</v>
      </c>
      <c r="Z150" s="148">
        <v>4103</v>
      </c>
      <c r="AA150" s="148">
        <v>3972</v>
      </c>
      <c r="AB150" s="148">
        <v>3662</v>
      </c>
      <c r="AC150" s="148">
        <v>1592</v>
      </c>
      <c r="AD150" s="148">
        <v>0</v>
      </c>
      <c r="AE150" s="148">
        <v>0</v>
      </c>
      <c r="AF150" s="148">
        <v>0</v>
      </c>
      <c r="AG150" s="148">
        <v>0</v>
      </c>
      <c r="AH150" s="148">
        <v>0</v>
      </c>
      <c r="AI150" s="148">
        <v>0</v>
      </c>
      <c r="AJ150" s="148">
        <v>0</v>
      </c>
      <c r="AK150" s="148">
        <v>0</v>
      </c>
      <c r="AL150" s="148">
        <v>0</v>
      </c>
      <c r="AM150" s="148">
        <v>0</v>
      </c>
    </row>
    <row r="151" spans="1:39" x14ac:dyDescent="0.5">
      <c r="A151" s="148" t="s">
        <v>27</v>
      </c>
      <c r="B151" s="148" t="s">
        <v>140</v>
      </c>
      <c r="C151" s="148" t="s">
        <v>6</v>
      </c>
      <c r="D151" s="148">
        <v>10164</v>
      </c>
      <c r="E151" s="148">
        <v>11391</v>
      </c>
      <c r="F151" s="148">
        <v>11140</v>
      </c>
      <c r="G151" s="148">
        <v>11222</v>
      </c>
      <c r="H151" s="148">
        <v>10424</v>
      </c>
      <c r="I151" s="148">
        <v>10514</v>
      </c>
      <c r="J151" s="148">
        <v>6855</v>
      </c>
      <c r="K151" s="148">
        <v>8548</v>
      </c>
      <c r="L151" s="148">
        <v>8113</v>
      </c>
      <c r="M151" s="148">
        <v>4655</v>
      </c>
      <c r="N151" s="148">
        <v>1426</v>
      </c>
      <c r="O151" s="148">
        <v>1630</v>
      </c>
      <c r="P151" s="148">
        <v>1329</v>
      </c>
      <c r="Q151" s="148">
        <v>1366</v>
      </c>
      <c r="R151" s="148">
        <v>2237</v>
      </c>
      <c r="S151" s="148">
        <v>925</v>
      </c>
      <c r="T151" s="148">
        <v>785</v>
      </c>
      <c r="U151" s="148">
        <v>656</v>
      </c>
      <c r="V151" s="148">
        <v>688</v>
      </c>
      <c r="W151" s="148">
        <v>2787</v>
      </c>
      <c r="X151" s="148">
        <v>4048</v>
      </c>
      <c r="Y151" s="148">
        <v>3906</v>
      </c>
      <c r="Z151" s="148">
        <v>3530</v>
      </c>
      <c r="AA151" s="148">
        <v>4494</v>
      </c>
      <c r="AB151" s="148">
        <v>4432</v>
      </c>
      <c r="AC151" s="148">
        <v>1671</v>
      </c>
      <c r="AD151" s="148">
        <v>0</v>
      </c>
      <c r="AE151" s="148">
        <v>0</v>
      </c>
      <c r="AF151" s="148">
        <v>0</v>
      </c>
      <c r="AG151" s="148">
        <v>0</v>
      </c>
      <c r="AH151" s="148">
        <v>0</v>
      </c>
      <c r="AI151" s="148">
        <v>0</v>
      </c>
      <c r="AJ151" s="148">
        <v>0</v>
      </c>
      <c r="AK151" s="148">
        <v>0</v>
      </c>
      <c r="AL151" s="148">
        <v>0</v>
      </c>
      <c r="AM151" s="148">
        <v>0</v>
      </c>
    </row>
    <row r="152" spans="1:39" x14ac:dyDescent="0.5">
      <c r="A152" s="148" t="s">
        <v>27</v>
      </c>
      <c r="B152" s="148" t="s">
        <v>140</v>
      </c>
      <c r="C152" s="148" t="s">
        <v>9</v>
      </c>
      <c r="D152" s="148">
        <v>10164</v>
      </c>
      <c r="E152" s="148">
        <v>11391</v>
      </c>
      <c r="F152" s="148">
        <v>11140</v>
      </c>
      <c r="G152" s="148">
        <v>11222</v>
      </c>
      <c r="H152" s="148">
        <v>10424</v>
      </c>
      <c r="I152" s="148">
        <v>10514</v>
      </c>
      <c r="J152" s="148">
        <v>6855</v>
      </c>
      <c r="K152" s="148">
        <v>8548</v>
      </c>
      <c r="L152" s="148">
        <v>8113</v>
      </c>
      <c r="M152" s="148">
        <v>4655</v>
      </c>
      <c r="N152" s="148">
        <v>1426</v>
      </c>
      <c r="O152" s="148">
        <v>1630</v>
      </c>
      <c r="P152" s="148">
        <v>1329</v>
      </c>
      <c r="Q152" s="148">
        <v>1366</v>
      </c>
      <c r="R152" s="148">
        <v>2237</v>
      </c>
      <c r="S152" s="148">
        <v>925</v>
      </c>
      <c r="T152" s="148">
        <v>785</v>
      </c>
      <c r="U152" s="148">
        <v>656</v>
      </c>
      <c r="V152" s="148">
        <v>688</v>
      </c>
      <c r="W152" s="148">
        <v>2787</v>
      </c>
      <c r="X152" s="148">
        <v>4048</v>
      </c>
      <c r="Y152" s="148">
        <v>3906</v>
      </c>
      <c r="Z152" s="148">
        <v>3530</v>
      </c>
      <c r="AA152" s="148">
        <v>4494</v>
      </c>
      <c r="AB152" s="148">
        <v>1634.99</v>
      </c>
      <c r="AC152" s="148">
        <v>1686.385</v>
      </c>
      <c r="AD152" s="148">
        <v>1814.93</v>
      </c>
      <c r="AE152" s="148">
        <v>1508.095</v>
      </c>
      <c r="AF152" s="148">
        <v>1641.94</v>
      </c>
      <c r="AG152" s="148">
        <v>1581.08</v>
      </c>
      <c r="AH152" s="148">
        <v>1347.91</v>
      </c>
      <c r="AI152" s="148">
        <v>1744.5050000000001</v>
      </c>
      <c r="AJ152" s="148">
        <v>1541.885</v>
      </c>
      <c r="AK152" s="148">
        <v>1882.47</v>
      </c>
      <c r="AL152" s="148">
        <v>1684.375</v>
      </c>
      <c r="AM152" s="148">
        <v>2084.2950000000001</v>
      </c>
    </row>
    <row r="153" spans="1:39" x14ac:dyDescent="0.5">
      <c r="A153" s="148" t="s">
        <v>27</v>
      </c>
      <c r="B153" s="148" t="s">
        <v>140</v>
      </c>
      <c r="C153" s="148" t="s">
        <v>197</v>
      </c>
      <c r="D153" s="148">
        <v>10164</v>
      </c>
      <c r="E153" s="148">
        <v>11391</v>
      </c>
      <c r="F153" s="148">
        <v>11140</v>
      </c>
      <c r="G153" s="148">
        <v>11222</v>
      </c>
      <c r="H153" s="148">
        <v>10424</v>
      </c>
      <c r="I153" s="148">
        <v>10514</v>
      </c>
      <c r="J153" s="148">
        <v>6855</v>
      </c>
      <c r="K153" s="148">
        <v>8548</v>
      </c>
      <c r="L153" s="148">
        <v>8113</v>
      </c>
      <c r="M153" s="148">
        <v>4655</v>
      </c>
      <c r="N153" s="148">
        <v>1426</v>
      </c>
      <c r="O153" s="148">
        <v>1630</v>
      </c>
      <c r="P153" s="148">
        <v>1329</v>
      </c>
      <c r="Q153" s="148">
        <v>1366</v>
      </c>
      <c r="R153" s="148">
        <v>2237</v>
      </c>
      <c r="S153" s="148">
        <v>925</v>
      </c>
      <c r="T153" s="148">
        <v>785</v>
      </c>
      <c r="U153" s="148">
        <v>656</v>
      </c>
      <c r="V153" s="148">
        <v>688</v>
      </c>
      <c r="W153" s="148">
        <v>2787</v>
      </c>
      <c r="X153" s="148">
        <v>4048</v>
      </c>
      <c r="Y153" s="148">
        <v>3906</v>
      </c>
      <c r="Z153" s="148">
        <v>3530</v>
      </c>
      <c r="AA153" s="148">
        <v>4494</v>
      </c>
      <c r="AB153" s="148">
        <v>4432</v>
      </c>
      <c r="AC153" s="148">
        <v>1671</v>
      </c>
      <c r="AD153" s="148">
        <v>0</v>
      </c>
      <c r="AE153" s="148">
        <v>0</v>
      </c>
      <c r="AF153" s="148">
        <v>0</v>
      </c>
      <c r="AG153" s="148">
        <v>0</v>
      </c>
      <c r="AH153" s="148">
        <v>0</v>
      </c>
      <c r="AI153" s="148">
        <v>0</v>
      </c>
      <c r="AJ153" s="148">
        <v>0</v>
      </c>
      <c r="AK153" s="148">
        <v>0</v>
      </c>
      <c r="AL153" s="148">
        <v>0</v>
      </c>
      <c r="AM153" s="148">
        <v>0</v>
      </c>
    </row>
    <row r="154" spans="1:39" x14ac:dyDescent="0.5">
      <c r="A154" s="148" t="s">
        <v>27</v>
      </c>
      <c r="B154" s="148" t="s">
        <v>140</v>
      </c>
      <c r="C154" s="148" t="s">
        <v>198</v>
      </c>
      <c r="D154" s="148">
        <v>10164</v>
      </c>
      <c r="E154" s="148">
        <v>11391</v>
      </c>
      <c r="F154" s="148">
        <v>11140</v>
      </c>
      <c r="G154" s="148">
        <v>11222</v>
      </c>
      <c r="H154" s="148">
        <v>10424</v>
      </c>
      <c r="I154" s="148">
        <v>10514</v>
      </c>
      <c r="J154" s="148">
        <v>6855</v>
      </c>
      <c r="K154" s="148">
        <v>8548</v>
      </c>
      <c r="L154" s="148">
        <v>8113</v>
      </c>
      <c r="M154" s="148">
        <v>4655</v>
      </c>
      <c r="N154" s="148">
        <v>1426</v>
      </c>
      <c r="O154" s="148">
        <v>1630</v>
      </c>
      <c r="P154" s="148">
        <v>1329</v>
      </c>
      <c r="Q154" s="148">
        <v>1366</v>
      </c>
      <c r="R154" s="148">
        <v>2237</v>
      </c>
      <c r="S154" s="148">
        <v>925</v>
      </c>
      <c r="T154" s="148">
        <v>785</v>
      </c>
      <c r="U154" s="148">
        <v>656</v>
      </c>
      <c r="V154" s="148">
        <v>688</v>
      </c>
      <c r="W154" s="148">
        <v>2787</v>
      </c>
      <c r="X154" s="148">
        <v>4048</v>
      </c>
      <c r="Y154" s="148">
        <v>3906</v>
      </c>
      <c r="Z154" s="148">
        <v>3530</v>
      </c>
      <c r="AA154" s="148">
        <v>4494</v>
      </c>
      <c r="AB154" s="148">
        <v>4432</v>
      </c>
      <c r="AC154" s="148">
        <v>1671</v>
      </c>
      <c r="AD154" s="148">
        <v>0</v>
      </c>
      <c r="AE154" s="148">
        <v>0</v>
      </c>
      <c r="AF154" s="148">
        <v>0</v>
      </c>
      <c r="AG154" s="148">
        <v>0</v>
      </c>
      <c r="AH154" s="148">
        <v>0</v>
      </c>
      <c r="AI154" s="148">
        <v>0</v>
      </c>
      <c r="AJ154" s="148">
        <v>0</v>
      </c>
      <c r="AK154" s="148">
        <v>0</v>
      </c>
      <c r="AL154" s="148">
        <v>0</v>
      </c>
      <c r="AM154" s="148">
        <v>0</v>
      </c>
    </row>
    <row r="155" spans="1:39" x14ac:dyDescent="0.5">
      <c r="A155" s="148" t="s">
        <v>27</v>
      </c>
      <c r="B155" s="148" t="s">
        <v>140</v>
      </c>
      <c r="C155" s="148" t="s">
        <v>199</v>
      </c>
      <c r="D155" s="148">
        <v>10164</v>
      </c>
      <c r="E155" s="148">
        <v>11391</v>
      </c>
      <c r="F155" s="148">
        <v>11140</v>
      </c>
      <c r="G155" s="148">
        <v>11222</v>
      </c>
      <c r="H155" s="148">
        <v>10424</v>
      </c>
      <c r="I155" s="148">
        <v>10514</v>
      </c>
      <c r="J155" s="148">
        <v>6855</v>
      </c>
      <c r="K155" s="148">
        <v>8548</v>
      </c>
      <c r="L155" s="148">
        <v>8113</v>
      </c>
      <c r="M155" s="148">
        <v>4655</v>
      </c>
      <c r="N155" s="148">
        <v>1426</v>
      </c>
      <c r="O155" s="148">
        <v>1630</v>
      </c>
      <c r="P155" s="148">
        <v>1329</v>
      </c>
      <c r="Q155" s="148">
        <v>1366</v>
      </c>
      <c r="R155" s="148">
        <v>2237</v>
      </c>
      <c r="S155" s="148">
        <v>925</v>
      </c>
      <c r="T155" s="148">
        <v>785</v>
      </c>
      <c r="U155" s="148">
        <v>656</v>
      </c>
      <c r="V155" s="148">
        <v>688</v>
      </c>
      <c r="W155" s="148">
        <v>2787</v>
      </c>
      <c r="X155" s="148">
        <v>4048</v>
      </c>
      <c r="Y155" s="148">
        <v>3906</v>
      </c>
      <c r="Z155" s="148">
        <v>3530</v>
      </c>
      <c r="AA155" s="148">
        <v>4494</v>
      </c>
      <c r="AB155" s="148">
        <v>4432</v>
      </c>
      <c r="AC155" s="148">
        <v>1671</v>
      </c>
      <c r="AD155" s="148">
        <v>0</v>
      </c>
      <c r="AE155" s="148">
        <v>0</v>
      </c>
      <c r="AF155" s="148">
        <v>0</v>
      </c>
      <c r="AG155" s="148">
        <v>0</v>
      </c>
      <c r="AH155" s="148">
        <v>0</v>
      </c>
      <c r="AI155" s="148">
        <v>0</v>
      </c>
      <c r="AJ155" s="148">
        <v>0</v>
      </c>
      <c r="AK155" s="148">
        <v>0</v>
      </c>
      <c r="AL155" s="148">
        <v>0</v>
      </c>
      <c r="AM155" s="148">
        <v>0</v>
      </c>
    </row>
    <row r="156" spans="1:39" x14ac:dyDescent="0.5">
      <c r="A156" s="148" t="s">
        <v>67</v>
      </c>
      <c r="B156" s="148" t="s">
        <v>138</v>
      </c>
      <c r="C156" s="148" t="s">
        <v>196</v>
      </c>
      <c r="D156" s="148">
        <v>165</v>
      </c>
      <c r="E156" s="148">
        <v>165</v>
      </c>
      <c r="F156" s="148">
        <v>165</v>
      </c>
      <c r="G156" s="148">
        <v>165</v>
      </c>
      <c r="H156" s="148">
        <v>165</v>
      </c>
      <c r="I156" s="148">
        <v>165</v>
      </c>
      <c r="J156" s="148">
        <v>165</v>
      </c>
      <c r="K156" s="148">
        <v>0</v>
      </c>
      <c r="L156" s="148">
        <v>165</v>
      </c>
      <c r="M156" s="148">
        <v>165</v>
      </c>
      <c r="N156" s="148">
        <v>165</v>
      </c>
      <c r="O156" s="148">
        <v>165</v>
      </c>
      <c r="P156" s="148">
        <v>165</v>
      </c>
      <c r="Q156" s="148">
        <v>165</v>
      </c>
      <c r="R156" s="148">
        <v>165</v>
      </c>
      <c r="S156" s="148">
        <v>165</v>
      </c>
      <c r="T156" s="148">
        <v>165</v>
      </c>
      <c r="U156" s="148">
        <v>165</v>
      </c>
      <c r="V156" s="148">
        <v>165</v>
      </c>
      <c r="W156" s="148">
        <v>165</v>
      </c>
      <c r="X156" s="148">
        <v>165</v>
      </c>
      <c r="Y156" s="148">
        <v>165</v>
      </c>
      <c r="Z156" s="148">
        <v>165</v>
      </c>
      <c r="AA156" s="148">
        <v>165</v>
      </c>
      <c r="AB156" s="148">
        <v>165</v>
      </c>
      <c r="AC156" s="148">
        <v>0</v>
      </c>
      <c r="AD156" s="148">
        <v>0</v>
      </c>
      <c r="AE156" s="148">
        <v>0</v>
      </c>
      <c r="AF156" s="148">
        <v>0</v>
      </c>
      <c r="AG156" s="148">
        <v>0</v>
      </c>
      <c r="AH156" s="148">
        <v>0</v>
      </c>
      <c r="AI156" s="148">
        <v>0</v>
      </c>
      <c r="AJ156" s="148">
        <v>0</v>
      </c>
      <c r="AK156" s="148">
        <v>0</v>
      </c>
      <c r="AL156" s="148">
        <v>0</v>
      </c>
      <c r="AM156" s="148">
        <v>0</v>
      </c>
    </row>
    <row r="157" spans="1:39" x14ac:dyDescent="0.5">
      <c r="A157" s="148" t="s">
        <v>67</v>
      </c>
      <c r="B157" s="148" t="s">
        <v>138</v>
      </c>
      <c r="C157" s="148" t="s">
        <v>200</v>
      </c>
      <c r="D157" s="148">
        <v>0</v>
      </c>
      <c r="E157" s="148">
        <v>0</v>
      </c>
      <c r="F157" s="148">
        <v>0</v>
      </c>
      <c r="G157" s="148">
        <v>0</v>
      </c>
      <c r="H157" s="148">
        <v>0</v>
      </c>
      <c r="I157" s="148">
        <v>0</v>
      </c>
      <c r="J157" s="148">
        <v>0</v>
      </c>
      <c r="K157" s="148">
        <v>0</v>
      </c>
      <c r="L157" s="148">
        <v>0</v>
      </c>
      <c r="M157" s="148">
        <v>0</v>
      </c>
      <c r="N157" s="148">
        <v>0</v>
      </c>
      <c r="O157" s="148">
        <v>0</v>
      </c>
      <c r="P157" s="148">
        <v>0</v>
      </c>
      <c r="Q157" s="148">
        <v>0</v>
      </c>
      <c r="R157" s="148">
        <v>0</v>
      </c>
      <c r="S157" s="148">
        <v>0</v>
      </c>
      <c r="T157" s="148">
        <v>0</v>
      </c>
      <c r="U157" s="148">
        <v>0</v>
      </c>
      <c r="V157" s="148">
        <v>0</v>
      </c>
      <c r="W157" s="148">
        <v>0</v>
      </c>
      <c r="X157" s="148">
        <v>0</v>
      </c>
      <c r="Y157" s="148">
        <v>0</v>
      </c>
      <c r="Z157" s="148">
        <v>0</v>
      </c>
      <c r="AA157" s="148">
        <v>0</v>
      </c>
      <c r="AB157" s="148">
        <v>165</v>
      </c>
      <c r="AC157" s="148">
        <v>165</v>
      </c>
      <c r="AD157" s="148">
        <v>165</v>
      </c>
      <c r="AE157" s="148">
        <v>165</v>
      </c>
      <c r="AF157" s="148">
        <v>165</v>
      </c>
      <c r="AG157" s="148">
        <v>165</v>
      </c>
      <c r="AH157" s="148">
        <v>165</v>
      </c>
      <c r="AI157" s="148">
        <v>165</v>
      </c>
      <c r="AJ157" s="148">
        <v>165</v>
      </c>
      <c r="AK157" s="148">
        <v>165</v>
      </c>
      <c r="AL157" s="148">
        <v>165</v>
      </c>
      <c r="AM157" s="148">
        <v>165</v>
      </c>
    </row>
    <row r="158" spans="1:39" x14ac:dyDescent="0.5">
      <c r="A158" s="148" t="s">
        <v>67</v>
      </c>
      <c r="B158" s="148" t="s">
        <v>140</v>
      </c>
      <c r="C158" s="148" t="s">
        <v>196</v>
      </c>
      <c r="D158" s="148">
        <v>0</v>
      </c>
      <c r="E158" s="148">
        <v>0</v>
      </c>
      <c r="F158" s="148">
        <v>0</v>
      </c>
      <c r="G158" s="148">
        <v>0</v>
      </c>
      <c r="H158" s="148">
        <v>0</v>
      </c>
      <c r="I158" s="148">
        <v>0</v>
      </c>
      <c r="J158" s="148">
        <v>0</v>
      </c>
      <c r="K158" s="148">
        <v>0</v>
      </c>
      <c r="L158" s="148">
        <v>0</v>
      </c>
      <c r="M158" s="148">
        <v>0</v>
      </c>
      <c r="N158" s="148">
        <v>0</v>
      </c>
      <c r="O158" s="148">
        <v>0</v>
      </c>
      <c r="P158" s="148">
        <v>174</v>
      </c>
      <c r="Q158" s="148">
        <v>174</v>
      </c>
      <c r="R158" s="148">
        <v>174</v>
      </c>
      <c r="S158" s="148">
        <v>174</v>
      </c>
      <c r="T158" s="148">
        <v>0</v>
      </c>
      <c r="U158" s="148">
        <v>99</v>
      </c>
      <c r="V158" s="148">
        <v>0</v>
      </c>
      <c r="W158" s="148">
        <v>192</v>
      </c>
      <c r="X158" s="148">
        <v>90</v>
      </c>
      <c r="Y158" s="148">
        <v>192</v>
      </c>
      <c r="Z158" s="148">
        <v>0</v>
      </c>
      <c r="AA158" s="148">
        <v>192</v>
      </c>
      <c r="AB158" s="148">
        <v>192</v>
      </c>
      <c r="AC158" s="148">
        <v>0</v>
      </c>
      <c r="AD158" s="148">
        <v>0</v>
      </c>
      <c r="AE158" s="148">
        <v>0</v>
      </c>
      <c r="AF158" s="148">
        <v>0</v>
      </c>
      <c r="AG158" s="148">
        <v>0</v>
      </c>
      <c r="AH158" s="148">
        <v>0</v>
      </c>
      <c r="AI158" s="148">
        <v>0</v>
      </c>
      <c r="AJ158" s="148">
        <v>0</v>
      </c>
      <c r="AK158" s="148">
        <v>0</v>
      </c>
      <c r="AL158" s="148">
        <v>0</v>
      </c>
      <c r="AM158" s="148">
        <v>0</v>
      </c>
    </row>
    <row r="159" spans="1:39" x14ac:dyDescent="0.5">
      <c r="A159" s="148" t="s">
        <v>67</v>
      </c>
      <c r="B159" s="148" t="s">
        <v>140</v>
      </c>
      <c r="C159" s="148" t="s">
        <v>9</v>
      </c>
      <c r="D159" s="148">
        <v>0</v>
      </c>
      <c r="E159" s="148">
        <v>0</v>
      </c>
      <c r="F159" s="148">
        <v>0</v>
      </c>
      <c r="G159" s="148">
        <v>0</v>
      </c>
      <c r="H159" s="148">
        <v>0</v>
      </c>
      <c r="I159" s="148">
        <v>0</v>
      </c>
      <c r="J159" s="148">
        <v>0</v>
      </c>
      <c r="K159" s="148">
        <v>0</v>
      </c>
      <c r="L159" s="148">
        <v>0</v>
      </c>
      <c r="M159" s="148">
        <v>0</v>
      </c>
      <c r="N159" s="148">
        <v>0</v>
      </c>
      <c r="O159" s="148">
        <v>0</v>
      </c>
      <c r="P159" s="148">
        <v>0</v>
      </c>
      <c r="Q159" s="148">
        <v>0</v>
      </c>
      <c r="R159" s="148">
        <v>0</v>
      </c>
      <c r="S159" s="148">
        <v>0</v>
      </c>
      <c r="T159" s="148">
        <v>0</v>
      </c>
      <c r="U159" s="148">
        <v>0</v>
      </c>
      <c r="V159" s="148">
        <v>0</v>
      </c>
      <c r="W159" s="148">
        <v>0</v>
      </c>
      <c r="X159" s="148">
        <v>0</v>
      </c>
      <c r="Y159" s="148">
        <v>0</v>
      </c>
      <c r="Z159" s="148">
        <v>0</v>
      </c>
      <c r="AA159" s="148">
        <v>0</v>
      </c>
      <c r="AB159" s="148">
        <v>90</v>
      </c>
      <c r="AC159" s="148">
        <v>90</v>
      </c>
      <c r="AD159" s="148">
        <v>90</v>
      </c>
      <c r="AE159" s="148">
        <v>90</v>
      </c>
      <c r="AF159" s="148">
        <v>90</v>
      </c>
      <c r="AG159" s="148">
        <v>90</v>
      </c>
      <c r="AH159" s="148">
        <v>90</v>
      </c>
      <c r="AI159" s="148">
        <v>90</v>
      </c>
      <c r="AJ159" s="148">
        <v>90</v>
      </c>
      <c r="AK159" s="148">
        <v>90</v>
      </c>
      <c r="AL159" s="148">
        <v>90</v>
      </c>
      <c r="AM159" s="148">
        <v>90</v>
      </c>
    </row>
    <row r="160" spans="1:39" x14ac:dyDescent="0.5">
      <c r="A160" s="148" t="s">
        <v>66</v>
      </c>
      <c r="B160" s="148" t="s">
        <v>138</v>
      </c>
      <c r="C160" s="148" t="s">
        <v>196</v>
      </c>
      <c r="D160" s="148">
        <v>0</v>
      </c>
      <c r="E160" s="148">
        <v>0</v>
      </c>
      <c r="F160" s="148">
        <v>0</v>
      </c>
      <c r="G160" s="148">
        <v>0</v>
      </c>
      <c r="H160" s="148">
        <v>0</v>
      </c>
      <c r="I160" s="148">
        <v>0</v>
      </c>
      <c r="J160" s="148">
        <v>0</v>
      </c>
      <c r="K160" s="148">
        <v>0</v>
      </c>
      <c r="L160" s="148">
        <v>0</v>
      </c>
      <c r="M160" s="148">
        <v>0</v>
      </c>
      <c r="N160" s="148">
        <v>0</v>
      </c>
      <c r="O160" s="148">
        <v>0</v>
      </c>
      <c r="P160" s="148">
        <v>990</v>
      </c>
      <c r="Q160" s="148">
        <v>0</v>
      </c>
      <c r="R160" s="148">
        <v>0</v>
      </c>
      <c r="S160" s="148">
        <v>129</v>
      </c>
      <c r="T160" s="148">
        <v>970</v>
      </c>
      <c r="U160" s="148">
        <v>290</v>
      </c>
      <c r="V160" s="148">
        <v>0</v>
      </c>
      <c r="W160" s="148">
        <v>1140</v>
      </c>
      <c r="X160" s="148">
        <v>761</v>
      </c>
      <c r="Y160" s="148">
        <v>1113</v>
      </c>
      <c r="Z160" s="148">
        <v>1058</v>
      </c>
      <c r="AA160" s="148">
        <v>1162</v>
      </c>
      <c r="AB160" s="148">
        <v>1274</v>
      </c>
      <c r="AC160" s="148">
        <v>428</v>
      </c>
      <c r="AD160" s="148">
        <v>0</v>
      </c>
      <c r="AE160" s="148">
        <v>0</v>
      </c>
      <c r="AF160" s="148">
        <v>0</v>
      </c>
      <c r="AG160" s="148">
        <v>0</v>
      </c>
      <c r="AH160" s="148">
        <v>0</v>
      </c>
      <c r="AI160" s="148">
        <v>0</v>
      </c>
      <c r="AJ160" s="148">
        <v>0</v>
      </c>
      <c r="AK160" s="148">
        <v>0</v>
      </c>
      <c r="AL160" s="148">
        <v>0</v>
      </c>
      <c r="AM160" s="148">
        <v>0</v>
      </c>
    </row>
    <row r="161" spans="1:39" x14ac:dyDescent="0.5">
      <c r="A161" s="148" t="s">
        <v>66</v>
      </c>
      <c r="B161" s="148" t="s">
        <v>138</v>
      </c>
      <c r="C161" s="148" t="s">
        <v>9</v>
      </c>
      <c r="D161" s="148">
        <v>0</v>
      </c>
      <c r="E161" s="148">
        <v>0</v>
      </c>
      <c r="F161" s="148">
        <v>0</v>
      </c>
      <c r="G161" s="148">
        <v>0</v>
      </c>
      <c r="H161" s="148">
        <v>0</v>
      </c>
      <c r="I161" s="148">
        <v>0</v>
      </c>
      <c r="J161" s="148">
        <v>0</v>
      </c>
      <c r="K161" s="148">
        <v>0</v>
      </c>
      <c r="L161" s="148">
        <v>0</v>
      </c>
      <c r="M161" s="148">
        <v>0</v>
      </c>
      <c r="N161" s="148">
        <v>0</v>
      </c>
      <c r="O161" s="148">
        <v>0</v>
      </c>
      <c r="P161" s="148">
        <v>990</v>
      </c>
      <c r="Q161" s="148">
        <v>0</v>
      </c>
      <c r="R161" s="148">
        <v>0</v>
      </c>
      <c r="S161" s="148">
        <v>129</v>
      </c>
      <c r="T161" s="148">
        <v>970</v>
      </c>
      <c r="U161" s="148">
        <v>290</v>
      </c>
      <c r="V161" s="148">
        <v>0</v>
      </c>
      <c r="W161" s="148">
        <v>1140</v>
      </c>
      <c r="X161" s="148">
        <v>761</v>
      </c>
      <c r="Y161" s="148">
        <v>1113</v>
      </c>
      <c r="Z161" s="148">
        <v>1058</v>
      </c>
      <c r="AA161" s="148">
        <v>1162</v>
      </c>
      <c r="AB161" s="148">
        <v>622.74750000000006</v>
      </c>
      <c r="AC161" s="148">
        <v>644.82249999999999</v>
      </c>
      <c r="AD161" s="148">
        <v>748.95249999999999</v>
      </c>
      <c r="AE161" s="148">
        <v>641.57249999999999</v>
      </c>
      <c r="AF161" s="148">
        <v>692.92</v>
      </c>
      <c r="AG161" s="148">
        <v>654.52499999999998</v>
      </c>
      <c r="AH161" s="148">
        <v>584.14250000000004</v>
      </c>
      <c r="AI161" s="148">
        <v>649.24</v>
      </c>
      <c r="AJ161" s="148">
        <v>580.28750000000002</v>
      </c>
      <c r="AK161" s="148">
        <v>638.67250000000001</v>
      </c>
      <c r="AL161" s="148">
        <v>610.30000000000007</v>
      </c>
      <c r="AM161" s="148">
        <v>870.82249999999999</v>
      </c>
    </row>
    <row r="162" spans="1:39" x14ac:dyDescent="0.5">
      <c r="A162" s="148" t="s">
        <v>66</v>
      </c>
      <c r="B162" s="148" t="s">
        <v>138</v>
      </c>
      <c r="C162" s="148" t="s">
        <v>197</v>
      </c>
      <c r="D162" s="148">
        <v>0</v>
      </c>
      <c r="E162" s="148">
        <v>0</v>
      </c>
      <c r="F162" s="148">
        <v>0</v>
      </c>
      <c r="G162" s="148">
        <v>0</v>
      </c>
      <c r="H162" s="148">
        <v>0</v>
      </c>
      <c r="I162" s="148">
        <v>0</v>
      </c>
      <c r="J162" s="148">
        <v>0</v>
      </c>
      <c r="K162" s="148">
        <v>0</v>
      </c>
      <c r="L162" s="148">
        <v>0</v>
      </c>
      <c r="M162" s="148">
        <v>0</v>
      </c>
      <c r="N162" s="148">
        <v>0</v>
      </c>
      <c r="O162" s="148">
        <v>0</v>
      </c>
      <c r="P162" s="148">
        <v>990</v>
      </c>
      <c r="Q162" s="148">
        <v>0</v>
      </c>
      <c r="R162" s="148">
        <v>0</v>
      </c>
      <c r="S162" s="148">
        <v>129</v>
      </c>
      <c r="T162" s="148">
        <v>970</v>
      </c>
      <c r="U162" s="148">
        <v>290</v>
      </c>
      <c r="V162" s="148">
        <v>0</v>
      </c>
      <c r="W162" s="148">
        <v>1140</v>
      </c>
      <c r="X162" s="148">
        <v>761</v>
      </c>
      <c r="Y162" s="148">
        <v>1113</v>
      </c>
      <c r="Z162" s="148">
        <v>1058</v>
      </c>
      <c r="AA162" s="148">
        <v>1162</v>
      </c>
      <c r="AB162" s="148">
        <v>1274</v>
      </c>
      <c r="AC162" s="148">
        <v>428</v>
      </c>
      <c r="AD162" s="148">
        <v>0</v>
      </c>
      <c r="AE162" s="148">
        <v>0</v>
      </c>
      <c r="AF162" s="148">
        <v>0</v>
      </c>
      <c r="AG162" s="148">
        <v>0</v>
      </c>
      <c r="AH162" s="148">
        <v>0</v>
      </c>
      <c r="AI162" s="148">
        <v>0</v>
      </c>
      <c r="AJ162" s="148">
        <v>0</v>
      </c>
      <c r="AK162" s="148">
        <v>0</v>
      </c>
      <c r="AL162" s="148">
        <v>0</v>
      </c>
      <c r="AM162" s="148">
        <v>0</v>
      </c>
    </row>
    <row r="163" spans="1:39" x14ac:dyDescent="0.5">
      <c r="A163" s="148" t="s">
        <v>66</v>
      </c>
      <c r="B163" s="148" t="s">
        <v>138</v>
      </c>
      <c r="C163" s="148" t="s">
        <v>198</v>
      </c>
      <c r="D163" s="148">
        <v>0</v>
      </c>
      <c r="E163" s="148">
        <v>0</v>
      </c>
      <c r="F163" s="148">
        <v>0</v>
      </c>
      <c r="G163" s="148">
        <v>0</v>
      </c>
      <c r="H163" s="148">
        <v>0</v>
      </c>
      <c r="I163" s="148">
        <v>0</v>
      </c>
      <c r="J163" s="148">
        <v>0</v>
      </c>
      <c r="K163" s="148">
        <v>0</v>
      </c>
      <c r="L163" s="148">
        <v>0</v>
      </c>
      <c r="M163" s="148">
        <v>0</v>
      </c>
      <c r="N163" s="148">
        <v>0</v>
      </c>
      <c r="O163" s="148">
        <v>0</v>
      </c>
      <c r="P163" s="148">
        <v>990</v>
      </c>
      <c r="Q163" s="148">
        <v>0</v>
      </c>
      <c r="R163" s="148">
        <v>0</v>
      </c>
      <c r="S163" s="148">
        <v>129</v>
      </c>
      <c r="T163" s="148">
        <v>970</v>
      </c>
      <c r="U163" s="148">
        <v>290</v>
      </c>
      <c r="V163" s="148">
        <v>0</v>
      </c>
      <c r="W163" s="148">
        <v>1140</v>
      </c>
      <c r="X163" s="148">
        <v>761</v>
      </c>
      <c r="Y163" s="148">
        <v>1113</v>
      </c>
      <c r="Z163" s="148">
        <v>1058</v>
      </c>
      <c r="AA163" s="148">
        <v>1162</v>
      </c>
      <c r="AB163" s="148">
        <v>1274</v>
      </c>
      <c r="AC163" s="148">
        <v>428</v>
      </c>
      <c r="AD163" s="148">
        <v>0</v>
      </c>
      <c r="AE163" s="148">
        <v>0</v>
      </c>
      <c r="AF163" s="148">
        <v>0</v>
      </c>
      <c r="AG163" s="148">
        <v>0</v>
      </c>
      <c r="AH163" s="148">
        <v>0</v>
      </c>
      <c r="AI163" s="148">
        <v>0</v>
      </c>
      <c r="AJ163" s="148">
        <v>0</v>
      </c>
      <c r="AK163" s="148">
        <v>0</v>
      </c>
      <c r="AL163" s="148">
        <v>0</v>
      </c>
      <c r="AM163" s="148">
        <v>0</v>
      </c>
    </row>
    <row r="164" spans="1:39" x14ac:dyDescent="0.5">
      <c r="A164" s="148" t="s">
        <v>66</v>
      </c>
      <c r="B164" s="148" t="s">
        <v>138</v>
      </c>
      <c r="C164" s="148" t="s">
        <v>199</v>
      </c>
      <c r="D164" s="148">
        <v>0</v>
      </c>
      <c r="E164" s="148">
        <v>0</v>
      </c>
      <c r="F164" s="148">
        <v>0</v>
      </c>
      <c r="G164" s="148">
        <v>0</v>
      </c>
      <c r="H164" s="148">
        <v>0</v>
      </c>
      <c r="I164" s="148">
        <v>0</v>
      </c>
      <c r="J164" s="148">
        <v>0</v>
      </c>
      <c r="K164" s="148">
        <v>0</v>
      </c>
      <c r="L164" s="148">
        <v>0</v>
      </c>
      <c r="M164" s="148">
        <v>0</v>
      </c>
      <c r="N164" s="148">
        <v>0</v>
      </c>
      <c r="O164" s="148">
        <v>0</v>
      </c>
      <c r="P164" s="148">
        <v>990</v>
      </c>
      <c r="Q164" s="148">
        <v>0</v>
      </c>
      <c r="R164" s="148">
        <v>0</v>
      </c>
      <c r="S164" s="148">
        <v>129</v>
      </c>
      <c r="T164" s="148">
        <v>970</v>
      </c>
      <c r="U164" s="148">
        <v>290</v>
      </c>
      <c r="V164" s="148">
        <v>0</v>
      </c>
      <c r="W164" s="148">
        <v>1140</v>
      </c>
      <c r="X164" s="148">
        <v>761</v>
      </c>
      <c r="Y164" s="148">
        <v>1113</v>
      </c>
      <c r="Z164" s="148">
        <v>1058</v>
      </c>
      <c r="AA164" s="148">
        <v>1162</v>
      </c>
      <c r="AB164" s="148">
        <v>1274</v>
      </c>
      <c r="AC164" s="148">
        <v>428</v>
      </c>
      <c r="AD164" s="148">
        <v>0</v>
      </c>
      <c r="AE164" s="148">
        <v>0</v>
      </c>
      <c r="AF164" s="148">
        <v>0</v>
      </c>
      <c r="AG164" s="148">
        <v>0</v>
      </c>
      <c r="AH164" s="148">
        <v>0</v>
      </c>
      <c r="AI164" s="148">
        <v>0</v>
      </c>
      <c r="AJ164" s="148">
        <v>0</v>
      </c>
      <c r="AK164" s="148">
        <v>0</v>
      </c>
      <c r="AL164" s="148">
        <v>0</v>
      </c>
      <c r="AM164" s="148">
        <v>0</v>
      </c>
    </row>
    <row r="165" spans="1:39" x14ac:dyDescent="0.5">
      <c r="A165" s="148" t="s">
        <v>66</v>
      </c>
      <c r="B165" s="148" t="s">
        <v>140</v>
      </c>
      <c r="C165" s="148" t="s">
        <v>196</v>
      </c>
      <c r="D165" s="148">
        <v>0</v>
      </c>
      <c r="E165" s="148">
        <v>0</v>
      </c>
      <c r="F165" s="148">
        <v>0</v>
      </c>
      <c r="G165" s="148">
        <v>0</v>
      </c>
      <c r="H165" s="148">
        <v>0</v>
      </c>
      <c r="I165" s="148">
        <v>0</v>
      </c>
      <c r="J165" s="148">
        <v>0</v>
      </c>
      <c r="K165" s="148">
        <v>0</v>
      </c>
      <c r="L165" s="148">
        <v>0</v>
      </c>
      <c r="M165" s="148">
        <v>0</v>
      </c>
      <c r="N165" s="148">
        <v>0</v>
      </c>
      <c r="O165" s="148">
        <v>0</v>
      </c>
      <c r="P165" s="148">
        <v>724</v>
      </c>
      <c r="Q165" s="148">
        <v>244</v>
      </c>
      <c r="R165" s="148">
        <v>244</v>
      </c>
      <c r="S165" s="148">
        <v>387</v>
      </c>
      <c r="T165" s="148">
        <v>347</v>
      </c>
      <c r="U165" s="148">
        <v>332</v>
      </c>
      <c r="V165" s="148">
        <v>316</v>
      </c>
      <c r="W165" s="148">
        <v>1011</v>
      </c>
      <c r="X165" s="148">
        <v>619</v>
      </c>
      <c r="Y165" s="148">
        <v>1228</v>
      </c>
      <c r="Z165" s="148">
        <v>977</v>
      </c>
      <c r="AA165" s="148">
        <v>591</v>
      </c>
      <c r="AB165" s="148">
        <v>952</v>
      </c>
      <c r="AC165" s="148">
        <v>332</v>
      </c>
      <c r="AD165" s="148">
        <v>0</v>
      </c>
      <c r="AE165" s="148">
        <v>0</v>
      </c>
      <c r="AF165" s="148">
        <v>0</v>
      </c>
      <c r="AG165" s="148">
        <v>0</v>
      </c>
      <c r="AH165" s="148">
        <v>0</v>
      </c>
      <c r="AI165" s="148">
        <v>0</v>
      </c>
      <c r="AJ165" s="148">
        <v>0</v>
      </c>
      <c r="AK165" s="148">
        <v>0</v>
      </c>
      <c r="AL165" s="148">
        <v>0</v>
      </c>
      <c r="AM165" s="148">
        <v>0</v>
      </c>
    </row>
    <row r="166" spans="1:39" x14ac:dyDescent="0.5">
      <c r="A166" s="148" t="s">
        <v>66</v>
      </c>
      <c r="B166" s="148" t="s">
        <v>140</v>
      </c>
      <c r="C166" s="148" t="s">
        <v>9</v>
      </c>
      <c r="D166" s="148">
        <v>0</v>
      </c>
      <c r="E166" s="148">
        <v>0</v>
      </c>
      <c r="F166" s="148">
        <v>0</v>
      </c>
      <c r="G166" s="148">
        <v>0</v>
      </c>
      <c r="H166" s="148">
        <v>0</v>
      </c>
      <c r="I166" s="148">
        <v>0</v>
      </c>
      <c r="J166" s="148">
        <v>0</v>
      </c>
      <c r="K166" s="148">
        <v>0</v>
      </c>
      <c r="L166" s="148">
        <v>0</v>
      </c>
      <c r="M166" s="148">
        <v>0</v>
      </c>
      <c r="N166" s="148">
        <v>0</v>
      </c>
      <c r="O166" s="148">
        <v>0</v>
      </c>
      <c r="P166" s="148">
        <v>724</v>
      </c>
      <c r="Q166" s="148">
        <v>244</v>
      </c>
      <c r="R166" s="148">
        <v>244</v>
      </c>
      <c r="S166" s="148">
        <v>387</v>
      </c>
      <c r="T166" s="148">
        <v>347</v>
      </c>
      <c r="U166" s="148">
        <v>332</v>
      </c>
      <c r="V166" s="148">
        <v>316</v>
      </c>
      <c r="W166" s="148">
        <v>1011</v>
      </c>
      <c r="X166" s="148">
        <v>619</v>
      </c>
      <c r="Y166" s="148">
        <v>1228</v>
      </c>
      <c r="Z166" s="148">
        <v>785</v>
      </c>
      <c r="AA166" s="148">
        <v>591</v>
      </c>
      <c r="AB166" s="148">
        <v>980.99400000000003</v>
      </c>
      <c r="AC166" s="148">
        <v>1011.831</v>
      </c>
      <c r="AD166" s="148">
        <v>1088.9580000000001</v>
      </c>
      <c r="AE166" s="148">
        <v>904.85699999999997</v>
      </c>
      <c r="AF166" s="148">
        <v>985.16399999999999</v>
      </c>
      <c r="AG166" s="148">
        <v>948.64800000000002</v>
      </c>
      <c r="AH166" s="148">
        <v>808.74599999999998</v>
      </c>
      <c r="AI166" s="148">
        <v>1046.703</v>
      </c>
      <c r="AJ166" s="148">
        <v>925.13099999999997</v>
      </c>
      <c r="AK166" s="148">
        <v>1129.482</v>
      </c>
      <c r="AL166" s="148">
        <v>1010.625</v>
      </c>
      <c r="AM166" s="148">
        <v>1250.577</v>
      </c>
    </row>
    <row r="167" spans="1:39" x14ac:dyDescent="0.5">
      <c r="A167" s="148" t="s">
        <v>66</v>
      </c>
      <c r="B167" s="148" t="s">
        <v>140</v>
      </c>
      <c r="C167" s="148" t="s">
        <v>197</v>
      </c>
      <c r="D167" s="148">
        <v>0</v>
      </c>
      <c r="E167" s="148">
        <v>0</v>
      </c>
      <c r="F167" s="148">
        <v>0</v>
      </c>
      <c r="G167" s="148">
        <v>0</v>
      </c>
      <c r="H167" s="148">
        <v>0</v>
      </c>
      <c r="I167" s="148">
        <v>0</v>
      </c>
      <c r="J167" s="148">
        <v>0</v>
      </c>
      <c r="K167" s="148">
        <v>0</v>
      </c>
      <c r="L167" s="148">
        <v>0</v>
      </c>
      <c r="M167" s="148">
        <v>0</v>
      </c>
      <c r="N167" s="148">
        <v>0</v>
      </c>
      <c r="O167" s="148">
        <v>0</v>
      </c>
      <c r="P167" s="148">
        <v>724</v>
      </c>
      <c r="Q167" s="148">
        <v>244</v>
      </c>
      <c r="R167" s="148">
        <v>244</v>
      </c>
      <c r="S167" s="148">
        <v>387</v>
      </c>
      <c r="T167" s="148">
        <v>347</v>
      </c>
      <c r="U167" s="148">
        <v>332</v>
      </c>
      <c r="V167" s="148">
        <v>316</v>
      </c>
      <c r="W167" s="148">
        <v>1011</v>
      </c>
      <c r="X167" s="148">
        <v>619</v>
      </c>
      <c r="Y167" s="148">
        <v>1228</v>
      </c>
      <c r="Z167" s="148">
        <v>785</v>
      </c>
      <c r="AA167" s="148">
        <v>591</v>
      </c>
      <c r="AB167" s="148">
        <v>952</v>
      </c>
      <c r="AC167" s="148">
        <v>332</v>
      </c>
      <c r="AD167" s="148">
        <v>0</v>
      </c>
      <c r="AE167" s="148">
        <v>0</v>
      </c>
      <c r="AF167" s="148">
        <v>0</v>
      </c>
      <c r="AG167" s="148">
        <v>0</v>
      </c>
      <c r="AH167" s="148">
        <v>0</v>
      </c>
      <c r="AI167" s="148">
        <v>0</v>
      </c>
      <c r="AJ167" s="148">
        <v>0</v>
      </c>
      <c r="AK167" s="148">
        <v>0</v>
      </c>
      <c r="AL167" s="148">
        <v>0</v>
      </c>
      <c r="AM167" s="148">
        <v>0</v>
      </c>
    </row>
    <row r="168" spans="1:39" x14ac:dyDescent="0.5">
      <c r="A168" s="148" t="s">
        <v>66</v>
      </c>
      <c r="B168" s="148" t="s">
        <v>140</v>
      </c>
      <c r="C168" s="148" t="s">
        <v>198</v>
      </c>
      <c r="D168" s="148">
        <v>0</v>
      </c>
      <c r="E168" s="148">
        <v>0</v>
      </c>
      <c r="F168" s="148">
        <v>0</v>
      </c>
      <c r="G168" s="148">
        <v>0</v>
      </c>
      <c r="H168" s="148">
        <v>0</v>
      </c>
      <c r="I168" s="148">
        <v>0</v>
      </c>
      <c r="J168" s="148">
        <v>0</v>
      </c>
      <c r="K168" s="148">
        <v>0</v>
      </c>
      <c r="L168" s="148">
        <v>0</v>
      </c>
      <c r="M168" s="148">
        <v>0</v>
      </c>
      <c r="N168" s="148">
        <v>0</v>
      </c>
      <c r="O168" s="148">
        <v>0</v>
      </c>
      <c r="P168" s="148">
        <v>724</v>
      </c>
      <c r="Q168" s="148">
        <v>244</v>
      </c>
      <c r="R168" s="148">
        <v>244</v>
      </c>
      <c r="S168" s="148">
        <v>387</v>
      </c>
      <c r="T168" s="148">
        <v>347</v>
      </c>
      <c r="U168" s="148">
        <v>332</v>
      </c>
      <c r="V168" s="148">
        <v>316</v>
      </c>
      <c r="W168" s="148">
        <v>1011</v>
      </c>
      <c r="X168" s="148">
        <v>619</v>
      </c>
      <c r="Y168" s="148">
        <v>1228</v>
      </c>
      <c r="Z168" s="148">
        <v>785</v>
      </c>
      <c r="AA168" s="148">
        <v>591</v>
      </c>
      <c r="AB168" s="148">
        <v>952</v>
      </c>
      <c r="AC168" s="148">
        <v>332</v>
      </c>
      <c r="AD168" s="148">
        <v>0</v>
      </c>
      <c r="AE168" s="148">
        <v>0</v>
      </c>
      <c r="AF168" s="148">
        <v>0</v>
      </c>
      <c r="AG168" s="148">
        <v>0</v>
      </c>
      <c r="AH168" s="148">
        <v>0</v>
      </c>
      <c r="AI168" s="148">
        <v>0</v>
      </c>
      <c r="AJ168" s="148">
        <v>0</v>
      </c>
      <c r="AK168" s="148">
        <v>0</v>
      </c>
      <c r="AL168" s="148">
        <v>0</v>
      </c>
      <c r="AM168" s="148">
        <v>0</v>
      </c>
    </row>
    <row r="169" spans="1:39" x14ac:dyDescent="0.5">
      <c r="A169" s="148" t="s">
        <v>66</v>
      </c>
      <c r="B169" s="148" t="s">
        <v>140</v>
      </c>
      <c r="C169" s="148" t="s">
        <v>199</v>
      </c>
      <c r="D169" s="148">
        <v>0</v>
      </c>
      <c r="E169" s="148">
        <v>0</v>
      </c>
      <c r="F169" s="148">
        <v>0</v>
      </c>
      <c r="G169" s="148">
        <v>0</v>
      </c>
      <c r="H169" s="148">
        <v>0</v>
      </c>
      <c r="I169" s="148">
        <v>0</v>
      </c>
      <c r="J169" s="148">
        <v>0</v>
      </c>
      <c r="K169" s="148">
        <v>0</v>
      </c>
      <c r="L169" s="148">
        <v>0</v>
      </c>
      <c r="M169" s="148">
        <v>0</v>
      </c>
      <c r="N169" s="148">
        <v>0</v>
      </c>
      <c r="O169" s="148">
        <v>0</v>
      </c>
      <c r="P169" s="148">
        <v>724</v>
      </c>
      <c r="Q169" s="148">
        <v>244</v>
      </c>
      <c r="R169" s="148">
        <v>244</v>
      </c>
      <c r="S169" s="148">
        <v>387</v>
      </c>
      <c r="T169" s="148">
        <v>347</v>
      </c>
      <c r="U169" s="148">
        <v>332</v>
      </c>
      <c r="V169" s="148">
        <v>316</v>
      </c>
      <c r="W169" s="148">
        <v>1011</v>
      </c>
      <c r="X169" s="148">
        <v>619</v>
      </c>
      <c r="Y169" s="148">
        <v>1228</v>
      </c>
      <c r="Z169" s="148">
        <v>785</v>
      </c>
      <c r="AA169" s="148">
        <v>591</v>
      </c>
      <c r="AB169" s="148">
        <v>952</v>
      </c>
      <c r="AC169" s="148">
        <v>332</v>
      </c>
      <c r="AD169" s="148">
        <v>0</v>
      </c>
      <c r="AE169" s="148">
        <v>0</v>
      </c>
      <c r="AF169" s="148">
        <v>0</v>
      </c>
      <c r="AG169" s="148">
        <v>0</v>
      </c>
      <c r="AH169" s="148">
        <v>0</v>
      </c>
      <c r="AI169" s="148">
        <v>0</v>
      </c>
      <c r="AJ169" s="148">
        <v>0</v>
      </c>
      <c r="AK169" s="148">
        <v>0</v>
      </c>
      <c r="AL169" s="148">
        <v>0</v>
      </c>
      <c r="AM169" s="148">
        <v>0</v>
      </c>
    </row>
    <row r="170" spans="1:39" x14ac:dyDescent="0.5">
      <c r="A170" s="148" t="s">
        <v>111</v>
      </c>
      <c r="B170" s="148" t="s">
        <v>138</v>
      </c>
      <c r="C170" s="148" t="s">
        <v>196</v>
      </c>
      <c r="D170" s="148">
        <v>225</v>
      </c>
      <c r="E170" s="148">
        <v>685</v>
      </c>
      <c r="F170" s="148">
        <v>735</v>
      </c>
      <c r="G170" s="148">
        <v>475</v>
      </c>
      <c r="H170" s="148">
        <v>896</v>
      </c>
      <c r="I170" s="148">
        <v>110</v>
      </c>
      <c r="J170" s="148">
        <v>0</v>
      </c>
      <c r="K170" s="148">
        <v>180</v>
      </c>
      <c r="L170" s="148">
        <v>110</v>
      </c>
      <c r="M170" s="148">
        <v>165</v>
      </c>
      <c r="N170" s="148">
        <v>75</v>
      </c>
      <c r="O170" s="148">
        <v>641</v>
      </c>
      <c r="P170" s="148">
        <v>580</v>
      </c>
      <c r="Q170" s="148">
        <v>186</v>
      </c>
      <c r="R170" s="148">
        <v>-45</v>
      </c>
      <c r="S170" s="148">
        <v>553</v>
      </c>
      <c r="T170" s="148">
        <v>25</v>
      </c>
      <c r="U170" s="148">
        <v>525</v>
      </c>
      <c r="V170" s="148">
        <v>180</v>
      </c>
      <c r="W170" s="148">
        <v>512</v>
      </c>
      <c r="X170" s="148">
        <v>80</v>
      </c>
      <c r="Y170" s="148">
        <v>200</v>
      </c>
      <c r="Z170" s="148">
        <v>25</v>
      </c>
      <c r="AA170" s="148">
        <v>0</v>
      </c>
      <c r="AB170" s="148">
        <v>275</v>
      </c>
      <c r="AC170" s="148">
        <v>50</v>
      </c>
      <c r="AD170" s="148">
        <v>0</v>
      </c>
      <c r="AE170" s="148">
        <v>0</v>
      </c>
      <c r="AF170" s="148">
        <v>0</v>
      </c>
      <c r="AG170" s="148">
        <v>0</v>
      </c>
      <c r="AH170" s="148">
        <v>0</v>
      </c>
      <c r="AI170" s="148">
        <v>0</v>
      </c>
      <c r="AJ170" s="148">
        <v>0</v>
      </c>
      <c r="AK170" s="148">
        <v>0</v>
      </c>
      <c r="AL170" s="148">
        <v>0</v>
      </c>
      <c r="AM170" s="148">
        <v>0</v>
      </c>
    </row>
    <row r="171" spans="1:39" x14ac:dyDescent="0.5">
      <c r="A171" s="148" t="s">
        <v>111</v>
      </c>
      <c r="B171" s="148" t="s">
        <v>138</v>
      </c>
      <c r="C171" s="148" t="s">
        <v>200</v>
      </c>
      <c r="D171" s="148">
        <v>0</v>
      </c>
      <c r="E171" s="148">
        <v>0</v>
      </c>
      <c r="F171" s="148">
        <v>0</v>
      </c>
      <c r="G171" s="148">
        <v>0</v>
      </c>
      <c r="H171" s="148">
        <v>0</v>
      </c>
      <c r="I171" s="148">
        <v>0</v>
      </c>
      <c r="J171" s="148">
        <v>0</v>
      </c>
      <c r="K171" s="148">
        <v>0</v>
      </c>
      <c r="L171" s="148">
        <v>0</v>
      </c>
      <c r="M171" s="148">
        <v>0</v>
      </c>
      <c r="N171" s="148">
        <v>0</v>
      </c>
      <c r="O171" s="148">
        <v>0</v>
      </c>
      <c r="P171" s="148">
        <v>0</v>
      </c>
      <c r="Q171" s="148">
        <v>0</v>
      </c>
      <c r="R171" s="148">
        <v>0</v>
      </c>
      <c r="S171" s="148">
        <v>0</v>
      </c>
      <c r="T171" s="148">
        <v>0</v>
      </c>
      <c r="U171" s="148">
        <v>0</v>
      </c>
      <c r="V171" s="148">
        <v>0</v>
      </c>
      <c r="W171" s="148">
        <v>0</v>
      </c>
      <c r="X171" s="148">
        <v>0</v>
      </c>
      <c r="Y171" s="148">
        <v>0</v>
      </c>
      <c r="Z171" s="148">
        <v>0</v>
      </c>
      <c r="AA171" s="148">
        <v>0</v>
      </c>
      <c r="AB171" s="148">
        <v>300</v>
      </c>
      <c r="AC171" s="148">
        <v>300</v>
      </c>
      <c r="AD171" s="148">
        <v>300</v>
      </c>
      <c r="AE171" s="148">
        <v>300</v>
      </c>
      <c r="AF171" s="148">
        <v>300</v>
      </c>
      <c r="AG171" s="148">
        <v>300</v>
      </c>
      <c r="AH171" s="148">
        <v>300</v>
      </c>
      <c r="AI171" s="148">
        <v>300</v>
      </c>
      <c r="AJ171" s="148">
        <v>300</v>
      </c>
      <c r="AK171" s="148">
        <v>300</v>
      </c>
      <c r="AL171" s="148">
        <v>300</v>
      </c>
      <c r="AM171" s="148">
        <v>300</v>
      </c>
    </row>
    <row r="172" spans="1:39" x14ac:dyDescent="0.5">
      <c r="A172" s="148" t="s">
        <v>111</v>
      </c>
      <c r="B172" s="148" t="s">
        <v>140</v>
      </c>
      <c r="C172" s="148" t="s">
        <v>196</v>
      </c>
      <c r="D172" s="148">
        <v>690</v>
      </c>
      <c r="E172" s="148">
        <v>450</v>
      </c>
      <c r="F172" s="148">
        <v>1575</v>
      </c>
      <c r="G172" s="148">
        <v>640</v>
      </c>
      <c r="H172" s="148">
        <v>600</v>
      </c>
      <c r="I172" s="148">
        <v>-447</v>
      </c>
      <c r="J172" s="148">
        <v>75</v>
      </c>
      <c r="K172" s="148">
        <v>1150</v>
      </c>
      <c r="L172" s="148">
        <v>975</v>
      </c>
      <c r="M172" s="148">
        <v>625</v>
      </c>
      <c r="N172" s="148">
        <v>250</v>
      </c>
      <c r="O172" s="148">
        <v>190</v>
      </c>
      <c r="P172" s="148">
        <v>800</v>
      </c>
      <c r="Q172" s="148">
        <v>325</v>
      </c>
      <c r="R172" s="148">
        <v>730</v>
      </c>
      <c r="S172" s="148">
        <v>1123</v>
      </c>
      <c r="T172" s="148">
        <v>75</v>
      </c>
      <c r="U172" s="148">
        <v>1153</v>
      </c>
      <c r="V172" s="148">
        <v>408</v>
      </c>
      <c r="W172" s="148">
        <v>425</v>
      </c>
      <c r="X172" s="148">
        <v>425</v>
      </c>
      <c r="Y172" s="148">
        <v>1520</v>
      </c>
      <c r="Z172" s="148">
        <v>225</v>
      </c>
      <c r="AA172" s="148">
        <v>105</v>
      </c>
      <c r="AB172" s="148">
        <v>1225</v>
      </c>
      <c r="AC172" s="148">
        <v>265</v>
      </c>
      <c r="AD172" s="148">
        <v>0</v>
      </c>
      <c r="AE172" s="148">
        <v>0</v>
      </c>
      <c r="AF172" s="148">
        <v>0</v>
      </c>
      <c r="AG172" s="148">
        <v>0</v>
      </c>
      <c r="AH172" s="148">
        <v>0</v>
      </c>
      <c r="AI172" s="148">
        <v>0</v>
      </c>
      <c r="AJ172" s="148">
        <v>0</v>
      </c>
      <c r="AK172" s="148">
        <v>0</v>
      </c>
      <c r="AL172" s="148">
        <v>0</v>
      </c>
      <c r="AM172" s="148">
        <v>0</v>
      </c>
    </row>
    <row r="173" spans="1:39" x14ac:dyDescent="0.5">
      <c r="A173" s="148" t="s">
        <v>111</v>
      </c>
      <c r="B173" s="148" t="s">
        <v>140</v>
      </c>
      <c r="C173" s="148" t="s">
        <v>9</v>
      </c>
      <c r="D173" s="148">
        <v>0</v>
      </c>
      <c r="E173" s="148">
        <v>0</v>
      </c>
      <c r="F173" s="148">
        <v>0</v>
      </c>
      <c r="G173" s="148">
        <v>0</v>
      </c>
      <c r="H173" s="148">
        <v>0</v>
      </c>
      <c r="I173" s="148">
        <v>0</v>
      </c>
      <c r="J173" s="148">
        <v>0</v>
      </c>
      <c r="K173" s="148">
        <v>0</v>
      </c>
      <c r="L173" s="148">
        <v>0</v>
      </c>
      <c r="M173" s="148">
        <v>0</v>
      </c>
      <c r="N173" s="148">
        <v>0</v>
      </c>
      <c r="O173" s="148">
        <v>0</v>
      </c>
      <c r="P173" s="148">
        <v>0</v>
      </c>
      <c r="Q173" s="148">
        <v>0</v>
      </c>
      <c r="R173" s="148">
        <v>0</v>
      </c>
      <c r="S173" s="148">
        <v>0</v>
      </c>
      <c r="T173" s="148">
        <v>0</v>
      </c>
      <c r="U173" s="148">
        <v>0</v>
      </c>
      <c r="V173" s="148">
        <v>0</v>
      </c>
      <c r="W173" s="148">
        <v>0</v>
      </c>
      <c r="X173" s="148">
        <v>0</v>
      </c>
      <c r="Y173" s="148">
        <v>0</v>
      </c>
      <c r="Z173" s="148">
        <v>0</v>
      </c>
      <c r="AA173" s="148">
        <v>0</v>
      </c>
      <c r="AB173" s="148">
        <v>500</v>
      </c>
      <c r="AC173" s="148">
        <v>500</v>
      </c>
      <c r="AD173" s="148">
        <v>500</v>
      </c>
      <c r="AE173" s="148">
        <v>500</v>
      </c>
      <c r="AF173" s="148">
        <v>500</v>
      </c>
      <c r="AG173" s="148">
        <v>500</v>
      </c>
      <c r="AH173" s="148">
        <v>500</v>
      </c>
      <c r="AI173" s="148">
        <v>500</v>
      </c>
      <c r="AJ173" s="148">
        <v>500</v>
      </c>
      <c r="AK173" s="148">
        <v>500</v>
      </c>
      <c r="AL173" s="148">
        <v>500</v>
      </c>
      <c r="AM173" s="148">
        <v>500</v>
      </c>
    </row>
    <row r="174" spans="1:39" x14ac:dyDescent="0.5">
      <c r="A174" s="148" t="s">
        <v>95</v>
      </c>
      <c r="B174" s="148" t="s">
        <v>138</v>
      </c>
      <c r="C174" s="148" t="s">
        <v>196</v>
      </c>
      <c r="D174" s="148">
        <v>0</v>
      </c>
      <c r="E174" s="148">
        <v>0</v>
      </c>
      <c r="F174" s="148">
        <v>0</v>
      </c>
      <c r="G174" s="148">
        <v>0</v>
      </c>
      <c r="H174" s="148">
        <v>0</v>
      </c>
      <c r="I174" s="148">
        <v>94</v>
      </c>
      <c r="J174" s="148">
        <v>5</v>
      </c>
      <c r="K174" s="148">
        <v>0</v>
      </c>
      <c r="L174" s="148">
        <v>0</v>
      </c>
      <c r="M174" s="148">
        <v>371</v>
      </c>
      <c r="N174" s="148">
        <v>0</v>
      </c>
      <c r="O174" s="148">
        <v>0</v>
      </c>
      <c r="P174" s="148">
        <v>0</v>
      </c>
      <c r="Q174" s="148">
        <v>0</v>
      </c>
      <c r="R174" s="148">
        <v>0</v>
      </c>
      <c r="S174" s="148">
        <v>0</v>
      </c>
      <c r="T174" s="148">
        <v>0</v>
      </c>
      <c r="U174" s="148">
        <v>50</v>
      </c>
      <c r="V174" s="148">
        <v>75</v>
      </c>
      <c r="W174" s="148">
        <v>0</v>
      </c>
      <c r="X174" s="148">
        <v>99</v>
      </c>
      <c r="Y174" s="148">
        <v>0</v>
      </c>
      <c r="Z174" s="148">
        <v>272</v>
      </c>
      <c r="AA174" s="148">
        <v>0</v>
      </c>
      <c r="AB174" s="148">
        <v>0</v>
      </c>
      <c r="AC174" s="148">
        <v>0</v>
      </c>
      <c r="AD174" s="148">
        <v>0</v>
      </c>
      <c r="AE174" s="148">
        <v>0</v>
      </c>
      <c r="AF174" s="148">
        <v>0</v>
      </c>
      <c r="AG174" s="148">
        <v>0</v>
      </c>
      <c r="AH174" s="148">
        <v>0</v>
      </c>
      <c r="AI174" s="148">
        <v>0</v>
      </c>
      <c r="AJ174" s="148">
        <v>0</v>
      </c>
      <c r="AK174" s="148">
        <v>0</v>
      </c>
      <c r="AL174" s="148">
        <v>0</v>
      </c>
      <c r="AM174" s="148">
        <v>0</v>
      </c>
    </row>
    <row r="175" spans="1:39" x14ac:dyDescent="0.5">
      <c r="A175" s="148" t="s">
        <v>95</v>
      </c>
      <c r="B175" s="148" t="s">
        <v>138</v>
      </c>
      <c r="C175" s="148" t="s">
        <v>200</v>
      </c>
      <c r="D175" s="148">
        <v>0</v>
      </c>
      <c r="E175" s="148">
        <v>0</v>
      </c>
      <c r="F175" s="148">
        <v>0</v>
      </c>
      <c r="G175" s="148">
        <v>0</v>
      </c>
      <c r="H175" s="148">
        <v>0</v>
      </c>
      <c r="I175" s="148">
        <v>0</v>
      </c>
      <c r="J175" s="148">
        <v>0</v>
      </c>
      <c r="K175" s="148">
        <v>0</v>
      </c>
      <c r="L175" s="148">
        <v>0</v>
      </c>
      <c r="M175" s="148">
        <v>0</v>
      </c>
      <c r="N175" s="148">
        <v>0</v>
      </c>
      <c r="O175" s="148">
        <v>0</v>
      </c>
      <c r="P175" s="148">
        <v>0</v>
      </c>
      <c r="Q175" s="148">
        <v>0</v>
      </c>
      <c r="R175" s="148">
        <v>0</v>
      </c>
      <c r="S175" s="148">
        <v>0</v>
      </c>
      <c r="T175" s="148">
        <v>0</v>
      </c>
      <c r="U175" s="148">
        <v>0</v>
      </c>
      <c r="V175" s="148">
        <v>0</v>
      </c>
      <c r="W175" s="148">
        <v>0</v>
      </c>
      <c r="X175" s="148">
        <v>0</v>
      </c>
      <c r="Y175" s="148">
        <v>0</v>
      </c>
      <c r="Z175" s="148">
        <v>0</v>
      </c>
      <c r="AA175" s="148">
        <v>0</v>
      </c>
      <c r="AB175" s="148">
        <v>125</v>
      </c>
      <c r="AC175" s="148">
        <v>125</v>
      </c>
      <c r="AD175" s="148">
        <v>125</v>
      </c>
      <c r="AE175" s="148">
        <v>125</v>
      </c>
      <c r="AF175" s="148">
        <v>125</v>
      </c>
      <c r="AG175" s="148">
        <v>125</v>
      </c>
      <c r="AH175" s="148">
        <v>125</v>
      </c>
      <c r="AI175" s="148">
        <v>125</v>
      </c>
      <c r="AJ175" s="148">
        <v>125</v>
      </c>
      <c r="AK175" s="148">
        <v>125</v>
      </c>
      <c r="AL175" s="148">
        <v>125</v>
      </c>
      <c r="AM175" s="148">
        <v>125</v>
      </c>
    </row>
    <row r="176" spans="1:39" x14ac:dyDescent="0.5">
      <c r="A176" s="148" t="s">
        <v>95</v>
      </c>
      <c r="B176" s="148" t="s">
        <v>140</v>
      </c>
      <c r="C176" s="148" t="s">
        <v>196</v>
      </c>
      <c r="D176" s="148">
        <v>0</v>
      </c>
      <c r="E176" s="148">
        <v>0</v>
      </c>
      <c r="F176" s="148">
        <v>0</v>
      </c>
      <c r="G176" s="148">
        <v>213</v>
      </c>
      <c r="H176" s="148">
        <v>240</v>
      </c>
      <c r="I176" s="148">
        <v>15</v>
      </c>
      <c r="J176" s="148">
        <v>15</v>
      </c>
      <c r="K176" s="148">
        <v>0</v>
      </c>
      <c r="L176" s="148">
        <v>0</v>
      </c>
      <c r="M176" s="148">
        <v>287</v>
      </c>
      <c r="N176" s="148">
        <v>0</v>
      </c>
      <c r="O176" s="148">
        <v>0</v>
      </c>
      <c r="P176" s="148">
        <v>0</v>
      </c>
      <c r="Q176" s="148">
        <v>0</v>
      </c>
      <c r="R176" s="148">
        <v>0</v>
      </c>
      <c r="S176" s="148">
        <v>0</v>
      </c>
      <c r="T176" s="148">
        <v>225</v>
      </c>
      <c r="U176" s="148">
        <v>0</v>
      </c>
      <c r="V176" s="148">
        <v>180</v>
      </c>
      <c r="W176" s="148">
        <v>21</v>
      </c>
      <c r="X176" s="148">
        <v>390</v>
      </c>
      <c r="Y176" s="148">
        <v>390</v>
      </c>
      <c r="Z176" s="148">
        <v>638</v>
      </c>
      <c r="AA176" s="148">
        <v>365</v>
      </c>
      <c r="AB176" s="148">
        <v>365</v>
      </c>
      <c r="AC176" s="148">
        <v>15</v>
      </c>
      <c r="AD176" s="148">
        <v>0</v>
      </c>
      <c r="AE176" s="148">
        <v>0</v>
      </c>
      <c r="AF176" s="148">
        <v>0</v>
      </c>
      <c r="AG176" s="148">
        <v>0</v>
      </c>
      <c r="AH176" s="148">
        <v>0</v>
      </c>
      <c r="AI176" s="148">
        <v>0</v>
      </c>
      <c r="AJ176" s="148">
        <v>0</v>
      </c>
      <c r="AK176" s="148">
        <v>0</v>
      </c>
      <c r="AL176" s="148">
        <v>0</v>
      </c>
      <c r="AM176" s="148">
        <v>0</v>
      </c>
    </row>
    <row r="177" spans="1:39" x14ac:dyDescent="0.5">
      <c r="A177" s="148" t="s">
        <v>95</v>
      </c>
      <c r="B177" s="148" t="s">
        <v>140</v>
      </c>
      <c r="C177" s="148" t="s">
        <v>9</v>
      </c>
      <c r="D177" s="148">
        <v>0</v>
      </c>
      <c r="E177" s="148">
        <v>0</v>
      </c>
      <c r="F177" s="148">
        <v>0</v>
      </c>
      <c r="G177" s="148">
        <v>0</v>
      </c>
      <c r="H177" s="148">
        <v>0</v>
      </c>
      <c r="I177" s="148">
        <v>0</v>
      </c>
      <c r="J177" s="148">
        <v>0</v>
      </c>
      <c r="K177" s="148">
        <v>0</v>
      </c>
      <c r="L177" s="148">
        <v>0</v>
      </c>
      <c r="M177" s="148">
        <v>0</v>
      </c>
      <c r="N177" s="148">
        <v>0</v>
      </c>
      <c r="O177" s="148">
        <v>0</v>
      </c>
      <c r="P177" s="148">
        <v>0</v>
      </c>
      <c r="Q177" s="148">
        <v>0</v>
      </c>
      <c r="R177" s="148">
        <v>0</v>
      </c>
      <c r="S177" s="148">
        <v>0</v>
      </c>
      <c r="T177" s="148">
        <v>0</v>
      </c>
      <c r="U177" s="148">
        <v>0</v>
      </c>
      <c r="V177" s="148">
        <v>0</v>
      </c>
      <c r="W177" s="148">
        <v>0</v>
      </c>
      <c r="X177" s="148">
        <v>0</v>
      </c>
      <c r="Y177" s="148">
        <v>0</v>
      </c>
      <c r="Z177" s="148">
        <v>0</v>
      </c>
      <c r="AA177" s="148">
        <v>0</v>
      </c>
      <c r="AB177" s="148">
        <v>300</v>
      </c>
      <c r="AC177" s="148">
        <v>300</v>
      </c>
      <c r="AD177" s="148">
        <v>300</v>
      </c>
      <c r="AE177" s="148">
        <v>300</v>
      </c>
      <c r="AF177" s="148">
        <v>300</v>
      </c>
      <c r="AG177" s="148">
        <v>300</v>
      </c>
      <c r="AH177" s="148">
        <v>300</v>
      </c>
      <c r="AI177" s="148">
        <v>300</v>
      </c>
      <c r="AJ177" s="148">
        <v>300</v>
      </c>
      <c r="AK177" s="148">
        <v>300</v>
      </c>
      <c r="AL177" s="148">
        <v>300</v>
      </c>
      <c r="AM177" s="148">
        <v>300</v>
      </c>
    </row>
    <row r="178" spans="1:39" x14ac:dyDescent="0.5">
      <c r="A178" s="148" t="s">
        <v>28</v>
      </c>
      <c r="B178" s="148" t="s">
        <v>138</v>
      </c>
      <c r="C178" s="148" t="s">
        <v>6</v>
      </c>
      <c r="D178" s="148">
        <v>0</v>
      </c>
      <c r="E178" s="148">
        <v>0</v>
      </c>
      <c r="F178" s="148">
        <v>0</v>
      </c>
      <c r="G178" s="148">
        <v>0</v>
      </c>
      <c r="H178" s="148">
        <v>0</v>
      </c>
      <c r="I178" s="148">
        <v>0</v>
      </c>
      <c r="J178" s="148">
        <v>0</v>
      </c>
      <c r="K178" s="148">
        <v>40</v>
      </c>
      <c r="L178" s="148">
        <v>12</v>
      </c>
      <c r="M178" s="148">
        <v>22</v>
      </c>
      <c r="N178" s="148">
        <v>49</v>
      </c>
      <c r="O178" s="148">
        <v>31</v>
      </c>
      <c r="P178" s="148">
        <v>0</v>
      </c>
      <c r="Q178" s="148">
        <v>34</v>
      </c>
      <c r="R178" s="148">
        <v>0</v>
      </c>
      <c r="S178" s="148">
        <v>0</v>
      </c>
      <c r="T178" s="148">
        <v>0</v>
      </c>
      <c r="U178" s="148">
        <v>-25</v>
      </c>
      <c r="V178" s="148">
        <v>37</v>
      </c>
      <c r="W178" s="148">
        <v>345</v>
      </c>
      <c r="X178" s="148">
        <v>124</v>
      </c>
      <c r="Y178" s="148">
        <v>428</v>
      </c>
      <c r="Z178" s="148">
        <v>302</v>
      </c>
      <c r="AA178" s="148">
        <v>369</v>
      </c>
      <c r="AB178" s="148">
        <v>276</v>
      </c>
      <c r="AC178" s="148">
        <v>103</v>
      </c>
      <c r="AD178" s="148">
        <v>0</v>
      </c>
      <c r="AE178" s="148">
        <v>0</v>
      </c>
      <c r="AF178" s="148">
        <v>0</v>
      </c>
      <c r="AG178" s="148">
        <v>0</v>
      </c>
      <c r="AH178" s="148">
        <v>0</v>
      </c>
      <c r="AI178" s="148">
        <v>0</v>
      </c>
      <c r="AJ178" s="148">
        <v>0</v>
      </c>
      <c r="AK178" s="148">
        <v>0</v>
      </c>
      <c r="AL178" s="148">
        <v>0</v>
      </c>
      <c r="AM178" s="148">
        <v>0</v>
      </c>
    </row>
    <row r="179" spans="1:39" x14ac:dyDescent="0.5">
      <c r="A179" s="148" t="s">
        <v>28</v>
      </c>
      <c r="B179" s="148" t="s">
        <v>138</v>
      </c>
      <c r="C179" s="148" t="s">
        <v>9</v>
      </c>
      <c r="D179" s="148">
        <v>0</v>
      </c>
      <c r="E179" s="148">
        <v>0</v>
      </c>
      <c r="F179" s="148">
        <v>0</v>
      </c>
      <c r="G179" s="148">
        <v>0</v>
      </c>
      <c r="H179" s="148">
        <v>0</v>
      </c>
      <c r="I179" s="148">
        <v>0</v>
      </c>
      <c r="J179" s="148">
        <v>0</v>
      </c>
      <c r="K179" s="148">
        <v>40</v>
      </c>
      <c r="L179" s="148">
        <v>12</v>
      </c>
      <c r="M179" s="148">
        <v>22</v>
      </c>
      <c r="N179" s="148">
        <v>49</v>
      </c>
      <c r="O179" s="148">
        <v>31</v>
      </c>
      <c r="P179" s="148">
        <v>0</v>
      </c>
      <c r="Q179" s="148">
        <v>34</v>
      </c>
      <c r="R179" s="148">
        <v>0</v>
      </c>
      <c r="S179" s="148">
        <v>0</v>
      </c>
      <c r="T179" s="148">
        <v>0</v>
      </c>
      <c r="U179" s="148">
        <v>-25</v>
      </c>
      <c r="V179" s="148">
        <v>37</v>
      </c>
      <c r="W179" s="148">
        <v>345</v>
      </c>
      <c r="X179" s="148">
        <v>124</v>
      </c>
      <c r="Y179" s="148">
        <v>428</v>
      </c>
      <c r="Z179" s="148">
        <v>302</v>
      </c>
      <c r="AA179" s="148">
        <v>369</v>
      </c>
      <c r="AB179" s="148">
        <v>1245.4949999999999</v>
      </c>
      <c r="AC179" s="148">
        <v>1289.645</v>
      </c>
      <c r="AD179" s="148">
        <v>1497.905</v>
      </c>
      <c r="AE179" s="148">
        <v>1283.145</v>
      </c>
      <c r="AF179" s="148">
        <v>1385.84</v>
      </c>
      <c r="AG179" s="148">
        <v>1309.05</v>
      </c>
      <c r="AH179" s="148">
        <v>1168.2850000000001</v>
      </c>
      <c r="AI179" s="148">
        <v>1298.48</v>
      </c>
      <c r="AJ179" s="148">
        <v>1160.575</v>
      </c>
      <c r="AK179" s="148">
        <v>1277.345</v>
      </c>
      <c r="AL179" s="148">
        <v>1220.5999999999999</v>
      </c>
      <c r="AM179" s="148">
        <v>1741.645</v>
      </c>
    </row>
    <row r="180" spans="1:39" x14ac:dyDescent="0.5">
      <c r="A180" s="148" t="s">
        <v>28</v>
      </c>
      <c r="B180" s="148" t="s">
        <v>138</v>
      </c>
      <c r="C180" s="148" t="s">
        <v>197</v>
      </c>
      <c r="D180" s="148">
        <v>0</v>
      </c>
      <c r="E180" s="148">
        <v>0</v>
      </c>
      <c r="F180" s="148">
        <v>0</v>
      </c>
      <c r="G180" s="148">
        <v>0</v>
      </c>
      <c r="H180" s="148">
        <v>0</v>
      </c>
      <c r="I180" s="148">
        <v>0</v>
      </c>
      <c r="J180" s="148">
        <v>0</v>
      </c>
      <c r="K180" s="148">
        <v>40</v>
      </c>
      <c r="L180" s="148">
        <v>12</v>
      </c>
      <c r="M180" s="148">
        <v>22</v>
      </c>
      <c r="N180" s="148">
        <v>49</v>
      </c>
      <c r="O180" s="148">
        <v>31</v>
      </c>
      <c r="P180" s="148">
        <v>0</v>
      </c>
      <c r="Q180" s="148">
        <v>34</v>
      </c>
      <c r="R180" s="148">
        <v>0</v>
      </c>
      <c r="S180" s="148">
        <v>0</v>
      </c>
      <c r="T180" s="148">
        <v>0</v>
      </c>
      <c r="U180" s="148">
        <v>-25</v>
      </c>
      <c r="V180" s="148">
        <v>37</v>
      </c>
      <c r="W180" s="148">
        <v>345</v>
      </c>
      <c r="X180" s="148">
        <v>124</v>
      </c>
      <c r="Y180" s="148">
        <v>428</v>
      </c>
      <c r="Z180" s="148">
        <v>302</v>
      </c>
      <c r="AA180" s="148">
        <v>369</v>
      </c>
      <c r="AB180" s="148">
        <v>276</v>
      </c>
      <c r="AC180" s="148">
        <v>103</v>
      </c>
      <c r="AD180" s="148">
        <v>0</v>
      </c>
      <c r="AE180" s="148">
        <v>0</v>
      </c>
      <c r="AF180" s="148">
        <v>0</v>
      </c>
      <c r="AG180" s="148">
        <v>0</v>
      </c>
      <c r="AH180" s="148">
        <v>0</v>
      </c>
      <c r="AI180" s="148">
        <v>0</v>
      </c>
      <c r="AJ180" s="148">
        <v>0</v>
      </c>
      <c r="AK180" s="148">
        <v>0</v>
      </c>
      <c r="AL180" s="148">
        <v>0</v>
      </c>
      <c r="AM180" s="148">
        <v>0</v>
      </c>
    </row>
    <row r="181" spans="1:39" x14ac:dyDescent="0.5">
      <c r="A181" s="148" t="s">
        <v>28</v>
      </c>
      <c r="B181" s="148" t="s">
        <v>138</v>
      </c>
      <c r="C181" s="148" t="s">
        <v>198</v>
      </c>
      <c r="D181" s="148">
        <v>0</v>
      </c>
      <c r="E181" s="148">
        <v>0</v>
      </c>
      <c r="F181" s="148">
        <v>0</v>
      </c>
      <c r="G181" s="148">
        <v>0</v>
      </c>
      <c r="H181" s="148">
        <v>0</v>
      </c>
      <c r="I181" s="148">
        <v>0</v>
      </c>
      <c r="J181" s="148">
        <v>0</v>
      </c>
      <c r="K181" s="148">
        <v>40</v>
      </c>
      <c r="L181" s="148">
        <v>12</v>
      </c>
      <c r="M181" s="148">
        <v>22</v>
      </c>
      <c r="N181" s="148">
        <v>49</v>
      </c>
      <c r="O181" s="148">
        <v>31</v>
      </c>
      <c r="P181" s="148">
        <v>0</v>
      </c>
      <c r="Q181" s="148">
        <v>34</v>
      </c>
      <c r="R181" s="148">
        <v>0</v>
      </c>
      <c r="S181" s="148">
        <v>0</v>
      </c>
      <c r="T181" s="148">
        <v>0</v>
      </c>
      <c r="U181" s="148">
        <v>-25</v>
      </c>
      <c r="V181" s="148">
        <v>37</v>
      </c>
      <c r="W181" s="148">
        <v>345</v>
      </c>
      <c r="X181" s="148">
        <v>124</v>
      </c>
      <c r="Y181" s="148">
        <v>428</v>
      </c>
      <c r="Z181" s="148">
        <v>302</v>
      </c>
      <c r="AA181" s="148">
        <v>369</v>
      </c>
      <c r="AB181" s="148">
        <v>276</v>
      </c>
      <c r="AC181" s="148">
        <v>103</v>
      </c>
      <c r="AD181" s="148">
        <v>0</v>
      </c>
      <c r="AE181" s="148">
        <v>0</v>
      </c>
      <c r="AF181" s="148">
        <v>0</v>
      </c>
      <c r="AG181" s="148">
        <v>0</v>
      </c>
      <c r="AH181" s="148">
        <v>0</v>
      </c>
      <c r="AI181" s="148">
        <v>0</v>
      </c>
      <c r="AJ181" s="148">
        <v>0</v>
      </c>
      <c r="AK181" s="148">
        <v>0</v>
      </c>
      <c r="AL181" s="148">
        <v>0</v>
      </c>
      <c r="AM181" s="148">
        <v>0</v>
      </c>
    </row>
    <row r="182" spans="1:39" x14ac:dyDescent="0.5">
      <c r="A182" s="148" t="s">
        <v>28</v>
      </c>
      <c r="B182" s="148" t="s">
        <v>138</v>
      </c>
      <c r="C182" s="148" t="s">
        <v>199</v>
      </c>
      <c r="D182" s="148">
        <v>0</v>
      </c>
      <c r="E182" s="148">
        <v>0</v>
      </c>
      <c r="F182" s="148">
        <v>0</v>
      </c>
      <c r="G182" s="148">
        <v>0</v>
      </c>
      <c r="H182" s="148">
        <v>0</v>
      </c>
      <c r="I182" s="148">
        <v>0</v>
      </c>
      <c r="J182" s="148">
        <v>0</v>
      </c>
      <c r="K182" s="148">
        <v>40</v>
      </c>
      <c r="L182" s="148">
        <v>12</v>
      </c>
      <c r="M182" s="148">
        <v>22</v>
      </c>
      <c r="N182" s="148">
        <v>49</v>
      </c>
      <c r="O182" s="148">
        <v>31</v>
      </c>
      <c r="P182" s="148">
        <v>0</v>
      </c>
      <c r="Q182" s="148">
        <v>34</v>
      </c>
      <c r="R182" s="148">
        <v>0</v>
      </c>
      <c r="S182" s="148">
        <v>0</v>
      </c>
      <c r="T182" s="148">
        <v>0</v>
      </c>
      <c r="U182" s="148">
        <v>-25</v>
      </c>
      <c r="V182" s="148">
        <v>37</v>
      </c>
      <c r="W182" s="148">
        <v>345</v>
      </c>
      <c r="X182" s="148">
        <v>124</v>
      </c>
      <c r="Y182" s="148">
        <v>428</v>
      </c>
      <c r="Z182" s="148">
        <v>302</v>
      </c>
      <c r="AA182" s="148">
        <v>369</v>
      </c>
      <c r="AB182" s="148">
        <v>276</v>
      </c>
      <c r="AC182" s="148">
        <v>103</v>
      </c>
      <c r="AD182" s="148">
        <v>0</v>
      </c>
      <c r="AE182" s="148">
        <v>0</v>
      </c>
      <c r="AF182" s="148">
        <v>0</v>
      </c>
      <c r="AG182" s="148">
        <v>0</v>
      </c>
      <c r="AH182" s="148">
        <v>0</v>
      </c>
      <c r="AI182" s="148">
        <v>0</v>
      </c>
      <c r="AJ182" s="148">
        <v>0</v>
      </c>
      <c r="AK182" s="148">
        <v>0</v>
      </c>
      <c r="AL182" s="148">
        <v>0</v>
      </c>
      <c r="AM182" s="148">
        <v>0</v>
      </c>
    </row>
    <row r="183" spans="1:39" x14ac:dyDescent="0.5">
      <c r="A183" s="148" t="s">
        <v>28</v>
      </c>
      <c r="B183" s="148" t="s">
        <v>140</v>
      </c>
      <c r="C183" s="148" t="s">
        <v>6</v>
      </c>
      <c r="D183" s="148">
        <v>0</v>
      </c>
      <c r="E183" s="148">
        <v>0</v>
      </c>
      <c r="F183" s="148">
        <v>0</v>
      </c>
      <c r="G183" s="148">
        <v>0</v>
      </c>
      <c r="H183" s="148">
        <v>0</v>
      </c>
      <c r="I183" s="148">
        <v>0</v>
      </c>
      <c r="J183" s="148">
        <v>0</v>
      </c>
      <c r="K183" s="148">
        <v>0</v>
      </c>
      <c r="L183" s="148">
        <v>0</v>
      </c>
      <c r="M183" s="148">
        <v>0</v>
      </c>
      <c r="N183" s="148">
        <v>0</v>
      </c>
      <c r="O183" s="148">
        <v>0</v>
      </c>
      <c r="P183" s="148">
        <v>0</v>
      </c>
      <c r="Q183" s="148">
        <v>0</v>
      </c>
      <c r="R183" s="148">
        <v>0</v>
      </c>
      <c r="S183" s="148">
        <v>0</v>
      </c>
      <c r="T183" s="148">
        <v>0</v>
      </c>
      <c r="U183" s="148">
        <v>0</v>
      </c>
      <c r="V183" s="148">
        <v>0</v>
      </c>
      <c r="W183" s="148">
        <v>726</v>
      </c>
      <c r="X183" s="148">
        <v>595</v>
      </c>
      <c r="Y183" s="148">
        <v>676</v>
      </c>
      <c r="Z183" s="148">
        <v>453</v>
      </c>
      <c r="AA183" s="148">
        <v>827</v>
      </c>
      <c r="AB183" s="148">
        <v>480</v>
      </c>
      <c r="AC183" s="148">
        <v>243</v>
      </c>
      <c r="AD183" s="148">
        <v>0</v>
      </c>
      <c r="AE183" s="148">
        <v>0</v>
      </c>
      <c r="AF183" s="148">
        <v>0</v>
      </c>
      <c r="AG183" s="148">
        <v>0</v>
      </c>
      <c r="AH183" s="148">
        <v>0</v>
      </c>
      <c r="AI183" s="148">
        <v>0</v>
      </c>
      <c r="AJ183" s="148">
        <v>0</v>
      </c>
      <c r="AK183" s="148">
        <v>0</v>
      </c>
      <c r="AL183" s="148">
        <v>0</v>
      </c>
      <c r="AM183" s="148">
        <v>0</v>
      </c>
    </row>
    <row r="184" spans="1:39" x14ac:dyDescent="0.5">
      <c r="A184" s="148" t="s">
        <v>28</v>
      </c>
      <c r="B184" s="148" t="s">
        <v>140</v>
      </c>
      <c r="C184" s="148" t="s">
        <v>9</v>
      </c>
      <c r="D184" s="148">
        <v>0</v>
      </c>
      <c r="E184" s="148">
        <v>0</v>
      </c>
      <c r="F184" s="148">
        <v>0</v>
      </c>
      <c r="G184" s="148">
        <v>0</v>
      </c>
      <c r="H184" s="148">
        <v>0</v>
      </c>
      <c r="I184" s="148">
        <v>0</v>
      </c>
      <c r="J184" s="148">
        <v>0</v>
      </c>
      <c r="K184" s="148">
        <v>0</v>
      </c>
      <c r="L184" s="148">
        <v>0</v>
      </c>
      <c r="M184" s="148">
        <v>0</v>
      </c>
      <c r="N184" s="148">
        <v>0</v>
      </c>
      <c r="O184" s="148">
        <v>0</v>
      </c>
      <c r="P184" s="148">
        <v>0</v>
      </c>
      <c r="Q184" s="148">
        <v>0</v>
      </c>
      <c r="R184" s="148">
        <v>0</v>
      </c>
      <c r="S184" s="148">
        <v>0</v>
      </c>
      <c r="T184" s="148">
        <v>0</v>
      </c>
      <c r="U184" s="148">
        <v>0</v>
      </c>
      <c r="V184" s="148">
        <v>0</v>
      </c>
      <c r="W184" s="148">
        <v>726</v>
      </c>
      <c r="X184" s="148">
        <v>595</v>
      </c>
      <c r="Y184" s="148">
        <v>676</v>
      </c>
      <c r="Z184" s="148">
        <v>453</v>
      </c>
      <c r="AA184" s="148">
        <v>827</v>
      </c>
      <c r="AB184" s="148">
        <v>0</v>
      </c>
      <c r="AC184" s="148">
        <v>0</v>
      </c>
      <c r="AD184" s="148">
        <v>0</v>
      </c>
      <c r="AE184" s="148">
        <v>0</v>
      </c>
      <c r="AF184" s="148">
        <v>0</v>
      </c>
      <c r="AG184" s="148">
        <v>0</v>
      </c>
      <c r="AH184" s="148">
        <v>0</v>
      </c>
      <c r="AI184" s="148">
        <v>0</v>
      </c>
      <c r="AJ184" s="148">
        <v>0</v>
      </c>
      <c r="AK184" s="148">
        <v>0</v>
      </c>
      <c r="AL184" s="148">
        <v>0</v>
      </c>
      <c r="AM184" s="148">
        <v>0</v>
      </c>
    </row>
    <row r="185" spans="1:39" x14ac:dyDescent="0.5">
      <c r="A185" s="148" t="s">
        <v>28</v>
      </c>
      <c r="B185" s="148" t="s">
        <v>140</v>
      </c>
      <c r="C185" s="148" t="s">
        <v>197</v>
      </c>
      <c r="D185" s="148">
        <v>0</v>
      </c>
      <c r="E185" s="148">
        <v>0</v>
      </c>
      <c r="F185" s="148">
        <v>0</v>
      </c>
      <c r="G185" s="148">
        <v>0</v>
      </c>
      <c r="H185" s="148">
        <v>0</v>
      </c>
      <c r="I185" s="148">
        <v>0</v>
      </c>
      <c r="J185" s="148">
        <v>0</v>
      </c>
      <c r="K185" s="148">
        <v>0</v>
      </c>
      <c r="L185" s="148">
        <v>0</v>
      </c>
      <c r="M185" s="148">
        <v>0</v>
      </c>
      <c r="N185" s="148">
        <v>0</v>
      </c>
      <c r="O185" s="148">
        <v>0</v>
      </c>
      <c r="P185" s="148">
        <v>0</v>
      </c>
      <c r="Q185" s="148">
        <v>0</v>
      </c>
      <c r="R185" s="148">
        <v>0</v>
      </c>
      <c r="S185" s="148">
        <v>0</v>
      </c>
      <c r="T185" s="148">
        <v>0</v>
      </c>
      <c r="U185" s="148">
        <v>0</v>
      </c>
      <c r="V185" s="148">
        <v>0</v>
      </c>
      <c r="W185" s="148">
        <v>726</v>
      </c>
      <c r="X185" s="148">
        <v>595</v>
      </c>
      <c r="Y185" s="148">
        <v>676</v>
      </c>
      <c r="Z185" s="148">
        <v>453</v>
      </c>
      <c r="AA185" s="148">
        <v>827</v>
      </c>
      <c r="AB185" s="148">
        <v>480</v>
      </c>
      <c r="AC185" s="148">
        <v>243</v>
      </c>
      <c r="AD185" s="148">
        <v>0</v>
      </c>
      <c r="AE185" s="148">
        <v>0</v>
      </c>
      <c r="AF185" s="148">
        <v>0</v>
      </c>
      <c r="AG185" s="148">
        <v>0</v>
      </c>
      <c r="AH185" s="148">
        <v>0</v>
      </c>
      <c r="AI185" s="148">
        <v>0</v>
      </c>
      <c r="AJ185" s="148">
        <v>0</v>
      </c>
      <c r="AK185" s="148">
        <v>0</v>
      </c>
      <c r="AL185" s="148">
        <v>0</v>
      </c>
      <c r="AM185" s="148">
        <v>0</v>
      </c>
    </row>
    <row r="186" spans="1:39" x14ac:dyDescent="0.5">
      <c r="A186" s="148" t="s">
        <v>28</v>
      </c>
      <c r="B186" s="148" t="s">
        <v>140</v>
      </c>
      <c r="C186" s="148" t="s">
        <v>198</v>
      </c>
      <c r="D186" s="148">
        <v>0</v>
      </c>
      <c r="E186" s="148">
        <v>0</v>
      </c>
      <c r="F186" s="148">
        <v>0</v>
      </c>
      <c r="G186" s="148">
        <v>0</v>
      </c>
      <c r="H186" s="148">
        <v>0</v>
      </c>
      <c r="I186" s="148">
        <v>0</v>
      </c>
      <c r="J186" s="148">
        <v>0</v>
      </c>
      <c r="K186" s="148">
        <v>0</v>
      </c>
      <c r="L186" s="148">
        <v>0</v>
      </c>
      <c r="M186" s="148">
        <v>0</v>
      </c>
      <c r="N186" s="148">
        <v>0</v>
      </c>
      <c r="O186" s="148">
        <v>0</v>
      </c>
      <c r="P186" s="148">
        <v>0</v>
      </c>
      <c r="Q186" s="148">
        <v>0</v>
      </c>
      <c r="R186" s="148">
        <v>0</v>
      </c>
      <c r="S186" s="148">
        <v>0</v>
      </c>
      <c r="T186" s="148">
        <v>0</v>
      </c>
      <c r="U186" s="148">
        <v>0</v>
      </c>
      <c r="V186" s="148">
        <v>0</v>
      </c>
      <c r="W186" s="148">
        <v>726</v>
      </c>
      <c r="X186" s="148">
        <v>595</v>
      </c>
      <c r="Y186" s="148">
        <v>676</v>
      </c>
      <c r="Z186" s="148">
        <v>453</v>
      </c>
      <c r="AA186" s="148">
        <v>827</v>
      </c>
      <c r="AB186" s="148">
        <v>480</v>
      </c>
      <c r="AC186" s="148">
        <v>243</v>
      </c>
      <c r="AD186" s="148">
        <v>0</v>
      </c>
      <c r="AE186" s="148">
        <v>0</v>
      </c>
      <c r="AF186" s="148">
        <v>0</v>
      </c>
      <c r="AG186" s="148">
        <v>0</v>
      </c>
      <c r="AH186" s="148">
        <v>0</v>
      </c>
      <c r="AI186" s="148">
        <v>0</v>
      </c>
      <c r="AJ186" s="148">
        <v>0</v>
      </c>
      <c r="AK186" s="148">
        <v>0</v>
      </c>
      <c r="AL186" s="148">
        <v>0</v>
      </c>
      <c r="AM186" s="148">
        <v>0</v>
      </c>
    </row>
    <row r="187" spans="1:39" x14ac:dyDescent="0.5">
      <c r="A187" s="148" t="s">
        <v>28</v>
      </c>
      <c r="B187" s="148" t="s">
        <v>140</v>
      </c>
      <c r="C187" s="148" t="s">
        <v>199</v>
      </c>
      <c r="D187" s="148">
        <v>0</v>
      </c>
      <c r="E187" s="148">
        <v>0</v>
      </c>
      <c r="F187" s="148">
        <v>0</v>
      </c>
      <c r="G187" s="148">
        <v>0</v>
      </c>
      <c r="H187" s="148">
        <v>0</v>
      </c>
      <c r="I187" s="148">
        <v>0</v>
      </c>
      <c r="J187" s="148">
        <v>0</v>
      </c>
      <c r="K187" s="148">
        <v>0</v>
      </c>
      <c r="L187" s="148">
        <v>0</v>
      </c>
      <c r="M187" s="148">
        <v>0</v>
      </c>
      <c r="N187" s="148">
        <v>0</v>
      </c>
      <c r="O187" s="148">
        <v>0</v>
      </c>
      <c r="P187" s="148">
        <v>0</v>
      </c>
      <c r="Q187" s="148">
        <v>0</v>
      </c>
      <c r="R187" s="148">
        <v>0</v>
      </c>
      <c r="S187" s="148">
        <v>0</v>
      </c>
      <c r="T187" s="148">
        <v>0</v>
      </c>
      <c r="U187" s="148">
        <v>0</v>
      </c>
      <c r="V187" s="148">
        <v>0</v>
      </c>
      <c r="W187" s="148">
        <v>726</v>
      </c>
      <c r="X187" s="148">
        <v>595</v>
      </c>
      <c r="Y187" s="148">
        <v>676</v>
      </c>
      <c r="Z187" s="148">
        <v>453</v>
      </c>
      <c r="AA187" s="148">
        <v>827</v>
      </c>
      <c r="AB187" s="148">
        <v>480</v>
      </c>
      <c r="AC187" s="148">
        <v>243</v>
      </c>
      <c r="AD187" s="148">
        <v>0</v>
      </c>
      <c r="AE187" s="148">
        <v>0</v>
      </c>
      <c r="AF187" s="148">
        <v>0</v>
      </c>
      <c r="AG187" s="148">
        <v>0</v>
      </c>
      <c r="AH187" s="148">
        <v>0</v>
      </c>
      <c r="AI187" s="148">
        <v>0</v>
      </c>
      <c r="AJ187" s="148">
        <v>0</v>
      </c>
      <c r="AK187" s="148">
        <v>0</v>
      </c>
      <c r="AL187" s="148">
        <v>0</v>
      </c>
      <c r="AM187" s="148">
        <v>0</v>
      </c>
    </row>
    <row r="188" spans="1:39" x14ac:dyDescent="0.5">
      <c r="A188" s="148" t="s">
        <v>40</v>
      </c>
      <c r="B188" s="148" t="s">
        <v>138</v>
      </c>
      <c r="C188" s="148" t="s">
        <v>196</v>
      </c>
      <c r="D188" s="148">
        <v>0</v>
      </c>
      <c r="E188" s="148">
        <v>0</v>
      </c>
      <c r="F188" s="148">
        <v>442</v>
      </c>
      <c r="G188" s="148">
        <v>0</v>
      </c>
      <c r="H188" s="148">
        <v>0</v>
      </c>
      <c r="I188" s="148">
        <v>519</v>
      </c>
      <c r="J188" s="148">
        <v>171</v>
      </c>
      <c r="K188" s="148">
        <v>175</v>
      </c>
      <c r="L188" s="148">
        <v>0</v>
      </c>
      <c r="M188" s="148">
        <v>0</v>
      </c>
      <c r="N188" s="148">
        <v>50</v>
      </c>
      <c r="O188" s="148">
        <v>189</v>
      </c>
      <c r="P188" s="148">
        <v>1751</v>
      </c>
      <c r="Q188" s="148">
        <v>160</v>
      </c>
      <c r="R188" s="148">
        <v>0</v>
      </c>
      <c r="S188" s="148">
        <v>259</v>
      </c>
      <c r="T188" s="148">
        <v>0</v>
      </c>
      <c r="U188" s="148">
        <v>75</v>
      </c>
      <c r="V188" s="148">
        <v>2663</v>
      </c>
      <c r="W188" s="148">
        <v>1325</v>
      </c>
      <c r="X188" s="148">
        <v>2014</v>
      </c>
      <c r="Y188" s="148">
        <v>1979</v>
      </c>
      <c r="Z188" s="148">
        <v>2898</v>
      </c>
      <c r="AA188" s="148">
        <v>2801</v>
      </c>
      <c r="AB188" s="148">
        <v>2382</v>
      </c>
      <c r="AC188" s="148">
        <v>813</v>
      </c>
      <c r="AD188" s="148">
        <v>0</v>
      </c>
      <c r="AE188" s="148">
        <v>0</v>
      </c>
      <c r="AF188" s="148">
        <v>0</v>
      </c>
      <c r="AG188" s="148">
        <v>0</v>
      </c>
      <c r="AH188" s="148">
        <v>0</v>
      </c>
      <c r="AI188" s="148">
        <v>0</v>
      </c>
      <c r="AJ188" s="148">
        <v>0</v>
      </c>
      <c r="AK188" s="148">
        <v>0</v>
      </c>
      <c r="AL188" s="148">
        <v>0</v>
      </c>
      <c r="AM188" s="148">
        <v>0</v>
      </c>
    </row>
    <row r="189" spans="1:39" x14ac:dyDescent="0.5">
      <c r="A189" s="148" t="s">
        <v>40</v>
      </c>
      <c r="B189" s="148" t="s">
        <v>138</v>
      </c>
      <c r="C189" s="148" t="s">
        <v>200</v>
      </c>
      <c r="D189" s="148">
        <v>0</v>
      </c>
      <c r="E189" s="148">
        <v>0</v>
      </c>
      <c r="F189" s="148">
        <v>0</v>
      </c>
      <c r="G189" s="148">
        <v>0</v>
      </c>
      <c r="H189" s="148">
        <v>0</v>
      </c>
      <c r="I189" s="148">
        <v>0</v>
      </c>
      <c r="J189" s="148">
        <v>0</v>
      </c>
      <c r="K189" s="148">
        <v>0</v>
      </c>
      <c r="L189" s="148">
        <v>0</v>
      </c>
      <c r="M189" s="148">
        <v>0</v>
      </c>
      <c r="N189" s="148">
        <v>0</v>
      </c>
      <c r="O189" s="148">
        <v>0</v>
      </c>
      <c r="P189" s="148">
        <v>0</v>
      </c>
      <c r="Q189" s="148">
        <v>0</v>
      </c>
      <c r="R189" s="148">
        <v>0</v>
      </c>
      <c r="S189" s="148">
        <v>0</v>
      </c>
      <c r="T189" s="148">
        <v>0</v>
      </c>
      <c r="U189" s="148">
        <v>0</v>
      </c>
      <c r="V189" s="148">
        <v>0</v>
      </c>
      <c r="W189" s="148">
        <v>0</v>
      </c>
      <c r="X189" s="148">
        <v>0</v>
      </c>
      <c r="Y189" s="148">
        <v>0</v>
      </c>
      <c r="Z189" s="148">
        <v>0</v>
      </c>
      <c r="AA189" s="148">
        <v>0</v>
      </c>
      <c r="AB189" s="148">
        <v>0</v>
      </c>
      <c r="AC189" s="148">
        <v>0</v>
      </c>
      <c r="AD189" s="148">
        <v>0</v>
      </c>
      <c r="AE189" s="148">
        <v>0</v>
      </c>
      <c r="AF189" s="148">
        <v>0</v>
      </c>
      <c r="AG189" s="148">
        <v>0</v>
      </c>
      <c r="AH189" s="148">
        <v>0</v>
      </c>
      <c r="AI189" s="148">
        <v>0</v>
      </c>
      <c r="AJ189" s="148">
        <v>0</v>
      </c>
      <c r="AK189" s="148">
        <v>0</v>
      </c>
      <c r="AL189" s="148">
        <v>0</v>
      </c>
      <c r="AM189" s="148">
        <v>0</v>
      </c>
    </row>
    <row r="190" spans="1:39" x14ac:dyDescent="0.5">
      <c r="A190" s="148" t="s">
        <v>40</v>
      </c>
      <c r="B190" s="148" t="s">
        <v>140</v>
      </c>
      <c r="C190" s="148" t="s">
        <v>196</v>
      </c>
      <c r="D190" s="148">
        <v>0</v>
      </c>
      <c r="E190" s="148">
        <v>0</v>
      </c>
      <c r="F190" s="148">
        <v>750</v>
      </c>
      <c r="G190" s="148">
        <v>175</v>
      </c>
      <c r="H190" s="148">
        <v>145</v>
      </c>
      <c r="I190" s="148">
        <v>-294</v>
      </c>
      <c r="J190" s="148">
        <v>0</v>
      </c>
      <c r="K190" s="148">
        <v>250</v>
      </c>
      <c r="L190" s="148">
        <v>0</v>
      </c>
      <c r="M190" s="148">
        <v>0</v>
      </c>
      <c r="N190" s="148">
        <v>300</v>
      </c>
      <c r="O190" s="148">
        <v>15</v>
      </c>
      <c r="P190" s="148">
        <v>2182</v>
      </c>
      <c r="Q190" s="148">
        <v>0</v>
      </c>
      <c r="R190" s="148">
        <v>65</v>
      </c>
      <c r="S190" s="148">
        <v>100</v>
      </c>
      <c r="T190" s="148">
        <v>0</v>
      </c>
      <c r="U190" s="148">
        <v>125</v>
      </c>
      <c r="V190" s="148">
        <v>0</v>
      </c>
      <c r="W190" s="148">
        <v>2098</v>
      </c>
      <c r="X190" s="148">
        <v>1602</v>
      </c>
      <c r="Y190" s="148">
        <v>1452</v>
      </c>
      <c r="Z190" s="148">
        <v>2004</v>
      </c>
      <c r="AA190" s="148">
        <v>1483</v>
      </c>
      <c r="AB190" s="148">
        <v>3941</v>
      </c>
      <c r="AC190" s="148">
        <v>1243</v>
      </c>
      <c r="AD190" s="148">
        <v>0</v>
      </c>
      <c r="AE190" s="148">
        <v>0</v>
      </c>
      <c r="AF190" s="148">
        <v>0</v>
      </c>
      <c r="AG190" s="148">
        <v>0</v>
      </c>
      <c r="AH190" s="148">
        <v>0</v>
      </c>
      <c r="AI190" s="148">
        <v>0</v>
      </c>
      <c r="AJ190" s="148">
        <v>0</v>
      </c>
      <c r="AK190" s="148">
        <v>0</v>
      </c>
      <c r="AL190" s="148">
        <v>0</v>
      </c>
      <c r="AM190" s="148">
        <v>0</v>
      </c>
    </row>
    <row r="191" spans="1:39" x14ac:dyDescent="0.5">
      <c r="A191" s="148" t="s">
        <v>40</v>
      </c>
      <c r="B191" s="148" t="s">
        <v>140</v>
      </c>
      <c r="C191" s="148" t="s">
        <v>9</v>
      </c>
      <c r="D191" s="148">
        <v>0</v>
      </c>
      <c r="E191" s="148">
        <v>0</v>
      </c>
      <c r="F191" s="148">
        <v>0</v>
      </c>
      <c r="G191" s="148">
        <v>0</v>
      </c>
      <c r="H191" s="148">
        <v>0</v>
      </c>
      <c r="I191" s="148">
        <v>0</v>
      </c>
      <c r="J191" s="148">
        <v>0</v>
      </c>
      <c r="K191" s="148">
        <v>0</v>
      </c>
      <c r="L191" s="148">
        <v>0</v>
      </c>
      <c r="M191" s="148">
        <v>0</v>
      </c>
      <c r="N191" s="148">
        <v>0</v>
      </c>
      <c r="O191" s="148">
        <v>0</v>
      </c>
      <c r="P191" s="148">
        <v>0</v>
      </c>
      <c r="Q191" s="148">
        <v>0</v>
      </c>
      <c r="R191" s="148">
        <v>0</v>
      </c>
      <c r="S191" s="148">
        <v>0</v>
      </c>
      <c r="T191" s="148">
        <v>0</v>
      </c>
      <c r="U191" s="148">
        <v>0</v>
      </c>
      <c r="V191" s="148">
        <v>0</v>
      </c>
      <c r="W191" s="148">
        <v>0</v>
      </c>
      <c r="X191" s="148">
        <v>0</v>
      </c>
      <c r="Y191" s="148">
        <v>0</v>
      </c>
      <c r="Z191" s="148">
        <v>0</v>
      </c>
      <c r="AA191" s="148">
        <v>0</v>
      </c>
      <c r="AB191" s="148">
        <v>500</v>
      </c>
      <c r="AC191" s="148">
        <v>500</v>
      </c>
      <c r="AD191" s="148">
        <v>500</v>
      </c>
      <c r="AE191" s="148">
        <v>500</v>
      </c>
      <c r="AF191" s="148">
        <v>500</v>
      </c>
      <c r="AG191" s="148">
        <v>500</v>
      </c>
      <c r="AH191" s="148">
        <v>500</v>
      </c>
      <c r="AI191" s="148">
        <v>500</v>
      </c>
      <c r="AJ191" s="148">
        <v>500</v>
      </c>
      <c r="AK191" s="148">
        <v>500</v>
      </c>
      <c r="AL191" s="148">
        <v>500</v>
      </c>
      <c r="AM191" s="148">
        <v>500</v>
      </c>
    </row>
    <row r="192" spans="1:39" x14ac:dyDescent="0.5">
      <c r="A192" s="148" t="s">
        <v>110</v>
      </c>
      <c r="B192" s="148" t="s">
        <v>138</v>
      </c>
      <c r="C192" s="148" t="s">
        <v>196</v>
      </c>
      <c r="D192" s="148">
        <v>1600</v>
      </c>
      <c r="E192" s="148">
        <v>1500</v>
      </c>
      <c r="F192" s="148">
        <v>2100</v>
      </c>
      <c r="G192" s="148">
        <v>1700</v>
      </c>
      <c r="H192" s="148">
        <v>1600</v>
      </c>
      <c r="I192" s="148">
        <v>1915</v>
      </c>
      <c r="J192" s="148">
        <v>1400</v>
      </c>
      <c r="K192" s="148">
        <v>1800</v>
      </c>
      <c r="L192" s="148">
        <v>1800</v>
      </c>
      <c r="M192" s="148">
        <v>1700</v>
      </c>
      <c r="N192" s="148">
        <v>2100</v>
      </c>
      <c r="O192" s="148">
        <v>1840</v>
      </c>
      <c r="P192" s="148">
        <v>1760</v>
      </c>
      <c r="Q192" s="148">
        <v>1760</v>
      </c>
      <c r="R192" s="148">
        <v>2160</v>
      </c>
      <c r="S192" s="148">
        <v>1860</v>
      </c>
      <c r="T192" s="148">
        <v>2060</v>
      </c>
      <c r="U192" s="148">
        <v>2160</v>
      </c>
      <c r="V192" s="148">
        <v>1940</v>
      </c>
      <c r="W192" s="148">
        <v>2712</v>
      </c>
      <c r="X192" s="148">
        <v>1560</v>
      </c>
      <c r="Y192" s="148">
        <v>1960</v>
      </c>
      <c r="Z192" s="148">
        <v>2460</v>
      </c>
      <c r="AA192" s="148">
        <v>3160</v>
      </c>
      <c r="AB192" s="148">
        <v>1960</v>
      </c>
      <c r="AC192" s="148">
        <v>2120</v>
      </c>
      <c r="AD192" s="148">
        <v>0</v>
      </c>
      <c r="AE192" s="148">
        <v>0</v>
      </c>
      <c r="AF192" s="148">
        <v>0</v>
      </c>
      <c r="AG192" s="148">
        <v>0</v>
      </c>
      <c r="AH192" s="148">
        <v>0</v>
      </c>
      <c r="AI192" s="148">
        <v>0</v>
      </c>
      <c r="AJ192" s="148">
        <v>0</v>
      </c>
      <c r="AK192" s="148">
        <v>0</v>
      </c>
      <c r="AL192" s="148">
        <v>0</v>
      </c>
      <c r="AM192" s="148">
        <v>0</v>
      </c>
    </row>
    <row r="193" spans="1:39" x14ac:dyDescent="0.5">
      <c r="A193" s="148" t="s">
        <v>110</v>
      </c>
      <c r="B193" s="148" t="s">
        <v>138</v>
      </c>
      <c r="C193" s="148" t="s">
        <v>200</v>
      </c>
      <c r="D193" s="148">
        <v>0</v>
      </c>
      <c r="E193" s="148">
        <v>0</v>
      </c>
      <c r="F193" s="148">
        <v>0</v>
      </c>
      <c r="G193" s="148">
        <v>0</v>
      </c>
      <c r="H193" s="148">
        <v>0</v>
      </c>
      <c r="I193" s="148">
        <v>0</v>
      </c>
      <c r="J193" s="148">
        <v>0</v>
      </c>
      <c r="K193" s="148">
        <v>0</v>
      </c>
      <c r="L193" s="148">
        <v>0</v>
      </c>
      <c r="M193" s="148">
        <v>0</v>
      </c>
      <c r="N193" s="148">
        <v>0</v>
      </c>
      <c r="O193" s="148">
        <v>0</v>
      </c>
      <c r="P193" s="148">
        <v>0</v>
      </c>
      <c r="Q193" s="148">
        <v>0</v>
      </c>
      <c r="R193" s="148">
        <v>0</v>
      </c>
      <c r="S193" s="148">
        <v>0</v>
      </c>
      <c r="T193" s="148">
        <v>0</v>
      </c>
      <c r="U193" s="148">
        <v>0</v>
      </c>
      <c r="V193" s="148">
        <v>0</v>
      </c>
      <c r="W193" s="148">
        <v>0</v>
      </c>
      <c r="X193" s="148">
        <v>0</v>
      </c>
      <c r="Y193" s="148">
        <v>0</v>
      </c>
      <c r="Z193" s="148">
        <v>0</v>
      </c>
      <c r="AA193" s="148">
        <v>0</v>
      </c>
      <c r="AB193" s="148">
        <v>2100</v>
      </c>
      <c r="AC193" s="148">
        <v>2100</v>
      </c>
      <c r="AD193" s="148">
        <v>2100</v>
      </c>
      <c r="AE193" s="148">
        <v>2100</v>
      </c>
      <c r="AF193" s="148">
        <v>2100</v>
      </c>
      <c r="AG193" s="148">
        <v>2100</v>
      </c>
      <c r="AH193" s="148">
        <v>2100</v>
      </c>
      <c r="AI193" s="148">
        <v>2100</v>
      </c>
      <c r="AJ193" s="148">
        <v>2100</v>
      </c>
      <c r="AK193" s="148">
        <v>2100</v>
      </c>
      <c r="AL193" s="148">
        <v>2100</v>
      </c>
      <c r="AM193" s="148">
        <v>2100</v>
      </c>
    </row>
    <row r="194" spans="1:39" x14ac:dyDescent="0.5">
      <c r="A194" s="148" t="s">
        <v>110</v>
      </c>
      <c r="B194" s="148" t="s">
        <v>140</v>
      </c>
      <c r="C194" s="148" t="s">
        <v>196</v>
      </c>
      <c r="D194" s="148">
        <v>2537</v>
      </c>
      <c r="E194" s="148">
        <v>2449</v>
      </c>
      <c r="F194" s="148">
        <v>2943</v>
      </c>
      <c r="G194" s="148">
        <v>2438</v>
      </c>
      <c r="H194" s="148">
        <v>2953</v>
      </c>
      <c r="I194" s="148">
        <v>2778</v>
      </c>
      <c r="J194" s="148">
        <v>2653</v>
      </c>
      <c r="K194" s="148">
        <v>2302</v>
      </c>
      <c r="L194" s="148">
        <v>2777</v>
      </c>
      <c r="M194" s="148">
        <v>2321</v>
      </c>
      <c r="N194" s="148">
        <v>2577</v>
      </c>
      <c r="O194" s="148">
        <v>3692</v>
      </c>
      <c r="P194" s="148">
        <v>2221</v>
      </c>
      <c r="Q194" s="148">
        <v>1700</v>
      </c>
      <c r="R194" s="148">
        <v>3681</v>
      </c>
      <c r="S194" s="148">
        <v>2335</v>
      </c>
      <c r="T194" s="148">
        <v>3049</v>
      </c>
      <c r="U194" s="148">
        <v>2940</v>
      </c>
      <c r="V194" s="148">
        <v>2917</v>
      </c>
      <c r="W194" s="148">
        <v>2251</v>
      </c>
      <c r="X194" s="148">
        <v>2334</v>
      </c>
      <c r="Y194" s="148">
        <v>4180</v>
      </c>
      <c r="Z194" s="148">
        <v>680</v>
      </c>
      <c r="AA194" s="148">
        <v>6730</v>
      </c>
      <c r="AB194" s="148">
        <v>928</v>
      </c>
      <c r="AC194" s="148">
        <v>1900</v>
      </c>
      <c r="AD194" s="148">
        <v>0</v>
      </c>
      <c r="AE194" s="148">
        <v>0</v>
      </c>
      <c r="AF194" s="148">
        <v>0</v>
      </c>
      <c r="AG194" s="148">
        <v>0</v>
      </c>
      <c r="AH194" s="148">
        <v>0</v>
      </c>
      <c r="AI194" s="148">
        <v>0</v>
      </c>
      <c r="AJ194" s="148">
        <v>0</v>
      </c>
      <c r="AK194" s="148">
        <v>0</v>
      </c>
      <c r="AL194" s="148">
        <v>0</v>
      </c>
      <c r="AM194" s="148">
        <v>0</v>
      </c>
    </row>
    <row r="195" spans="1:39" x14ac:dyDescent="0.5">
      <c r="A195" s="148" t="s">
        <v>110</v>
      </c>
      <c r="B195" s="148" t="s">
        <v>140</v>
      </c>
      <c r="C195" s="148" t="s">
        <v>9</v>
      </c>
      <c r="D195" s="148">
        <v>0</v>
      </c>
      <c r="E195" s="148">
        <v>0</v>
      </c>
      <c r="F195" s="148">
        <v>0</v>
      </c>
      <c r="G195" s="148">
        <v>0</v>
      </c>
      <c r="H195" s="148">
        <v>0</v>
      </c>
      <c r="I195" s="148">
        <v>0</v>
      </c>
      <c r="J195" s="148">
        <v>0</v>
      </c>
      <c r="K195" s="148">
        <v>0</v>
      </c>
      <c r="L195" s="148">
        <v>0</v>
      </c>
      <c r="M195" s="148">
        <v>0</v>
      </c>
      <c r="N195" s="148">
        <v>0</v>
      </c>
      <c r="O195" s="148">
        <v>0</v>
      </c>
      <c r="P195" s="148">
        <v>0</v>
      </c>
      <c r="Q195" s="148">
        <v>0</v>
      </c>
      <c r="R195" s="148">
        <v>0</v>
      </c>
      <c r="S195" s="148">
        <v>0</v>
      </c>
      <c r="T195" s="148">
        <v>0</v>
      </c>
      <c r="U195" s="148">
        <v>0</v>
      </c>
      <c r="V195" s="148">
        <v>0</v>
      </c>
      <c r="W195" s="148">
        <v>0</v>
      </c>
      <c r="X195" s="148">
        <v>0</v>
      </c>
      <c r="Y195" s="148">
        <v>0</v>
      </c>
      <c r="Z195" s="148">
        <v>0</v>
      </c>
      <c r="AA195" s="148">
        <v>0</v>
      </c>
      <c r="AB195" s="148">
        <v>1100</v>
      </c>
      <c r="AC195" s="148">
        <v>1100</v>
      </c>
      <c r="AD195" s="148">
        <v>1100</v>
      </c>
      <c r="AE195" s="148">
        <v>1100</v>
      </c>
      <c r="AF195" s="148">
        <v>1100</v>
      </c>
      <c r="AG195" s="148">
        <v>1100</v>
      </c>
      <c r="AH195" s="148">
        <v>1100</v>
      </c>
      <c r="AI195" s="148">
        <v>1100</v>
      </c>
      <c r="AJ195" s="148">
        <v>1100</v>
      </c>
      <c r="AK195" s="148">
        <v>1100</v>
      </c>
      <c r="AL195" s="148">
        <v>1100</v>
      </c>
      <c r="AM195" s="148">
        <v>1100</v>
      </c>
    </row>
    <row r="196" spans="1:39" x14ac:dyDescent="0.5">
      <c r="A196" s="148" t="s">
        <v>84</v>
      </c>
      <c r="B196" s="148" t="s">
        <v>138</v>
      </c>
      <c r="C196" s="148" t="s">
        <v>196</v>
      </c>
      <c r="D196" s="148">
        <v>0</v>
      </c>
      <c r="E196" s="148">
        <v>0</v>
      </c>
      <c r="F196" s="148">
        <v>0</v>
      </c>
      <c r="G196" s="148">
        <v>0</v>
      </c>
      <c r="H196" s="148">
        <v>0</v>
      </c>
      <c r="I196" s="148">
        <v>0</v>
      </c>
      <c r="J196" s="148">
        <v>0</v>
      </c>
      <c r="K196" s="148">
        <v>0</v>
      </c>
      <c r="L196" s="148">
        <v>0</v>
      </c>
      <c r="M196" s="148">
        <v>0</v>
      </c>
      <c r="N196" s="148">
        <v>0</v>
      </c>
      <c r="O196" s="148">
        <v>0</v>
      </c>
      <c r="P196" s="148">
        <v>2259</v>
      </c>
      <c r="Q196" s="148">
        <v>370</v>
      </c>
      <c r="R196" s="148">
        <v>420</v>
      </c>
      <c r="S196" s="148">
        <v>1181</v>
      </c>
      <c r="T196" s="148">
        <v>974</v>
      </c>
      <c r="U196" s="148">
        <v>316</v>
      </c>
      <c r="V196" s="148">
        <v>3679</v>
      </c>
      <c r="W196" s="148">
        <v>682</v>
      </c>
      <c r="X196" s="148">
        <v>3496</v>
      </c>
      <c r="Y196" s="148">
        <v>2858</v>
      </c>
      <c r="Z196" s="148">
        <v>3327</v>
      </c>
      <c r="AA196" s="148">
        <v>101</v>
      </c>
      <c r="AB196" s="148">
        <v>660</v>
      </c>
      <c r="AC196" s="148">
        <v>0</v>
      </c>
      <c r="AD196" s="148">
        <v>0</v>
      </c>
      <c r="AE196" s="148">
        <v>0</v>
      </c>
      <c r="AF196" s="148">
        <v>0</v>
      </c>
      <c r="AG196" s="148">
        <v>0</v>
      </c>
      <c r="AH196" s="148">
        <v>0</v>
      </c>
      <c r="AI196" s="148">
        <v>0</v>
      </c>
      <c r="AJ196" s="148">
        <v>0</v>
      </c>
      <c r="AK196" s="148">
        <v>0</v>
      </c>
      <c r="AL196" s="148">
        <v>0</v>
      </c>
      <c r="AM196" s="148">
        <v>0</v>
      </c>
    </row>
    <row r="197" spans="1:39" x14ac:dyDescent="0.5">
      <c r="A197" s="148" t="s">
        <v>84</v>
      </c>
      <c r="B197" s="148" t="s">
        <v>140</v>
      </c>
      <c r="C197" s="148" t="s">
        <v>196</v>
      </c>
      <c r="D197" s="148">
        <v>0</v>
      </c>
      <c r="E197" s="148">
        <v>0</v>
      </c>
      <c r="F197" s="148">
        <v>0</v>
      </c>
      <c r="G197" s="148">
        <v>0</v>
      </c>
      <c r="H197" s="148">
        <v>0</v>
      </c>
      <c r="I197" s="148">
        <v>0</v>
      </c>
      <c r="J197" s="148">
        <v>0</v>
      </c>
      <c r="K197" s="148">
        <v>0</v>
      </c>
      <c r="L197" s="148">
        <v>0</v>
      </c>
      <c r="M197" s="148">
        <v>0</v>
      </c>
      <c r="N197" s="148">
        <v>0</v>
      </c>
      <c r="O197" s="148">
        <v>0</v>
      </c>
      <c r="P197" s="148">
        <v>908</v>
      </c>
      <c r="Q197" s="148">
        <v>1108</v>
      </c>
      <c r="R197" s="148">
        <v>369</v>
      </c>
      <c r="S197" s="148">
        <v>416</v>
      </c>
      <c r="T197" s="148">
        <v>1305</v>
      </c>
      <c r="U197" s="148">
        <v>190</v>
      </c>
      <c r="V197" s="148">
        <v>0</v>
      </c>
      <c r="W197" s="148">
        <v>100</v>
      </c>
      <c r="X197" s="148">
        <v>615</v>
      </c>
      <c r="Y197" s="148">
        <v>0</v>
      </c>
      <c r="Z197" s="148">
        <v>326</v>
      </c>
      <c r="AA197" s="148">
        <v>792</v>
      </c>
      <c r="AB197" s="148">
        <v>0</v>
      </c>
      <c r="AC197" s="148">
        <v>100</v>
      </c>
      <c r="AD197" s="148">
        <v>0</v>
      </c>
      <c r="AE197" s="148">
        <v>0</v>
      </c>
      <c r="AF197" s="148">
        <v>0</v>
      </c>
      <c r="AG197" s="148">
        <v>0</v>
      </c>
      <c r="AH197" s="148">
        <v>0</v>
      </c>
      <c r="AI197" s="148">
        <v>0</v>
      </c>
      <c r="AJ197" s="148">
        <v>0</v>
      </c>
      <c r="AK197" s="148">
        <v>0</v>
      </c>
      <c r="AL197" s="148">
        <v>0</v>
      </c>
      <c r="AM197" s="148">
        <v>0</v>
      </c>
    </row>
    <row r="198" spans="1:39" x14ac:dyDescent="0.5">
      <c r="A198" s="148" t="s">
        <v>79</v>
      </c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</row>
    <row r="199" spans="1:39" x14ac:dyDescent="0.5">
      <c r="A199" s="148" t="s">
        <v>79</v>
      </c>
      <c r="B199" s="148" t="s">
        <v>138</v>
      </c>
      <c r="C199" s="148" t="s">
        <v>196</v>
      </c>
      <c r="D199" s="148">
        <v>0</v>
      </c>
      <c r="E199" s="148">
        <v>0</v>
      </c>
      <c r="F199" s="148">
        <v>0</v>
      </c>
      <c r="G199" s="148">
        <v>0</v>
      </c>
      <c r="H199" s="148">
        <v>0</v>
      </c>
      <c r="I199" s="148">
        <v>0</v>
      </c>
      <c r="J199" s="148">
        <v>0</v>
      </c>
      <c r="K199" s="148">
        <v>0</v>
      </c>
      <c r="L199" s="148">
        <v>0</v>
      </c>
      <c r="M199" s="148">
        <v>0</v>
      </c>
      <c r="N199" s="148">
        <v>0</v>
      </c>
      <c r="O199" s="148">
        <v>0</v>
      </c>
      <c r="P199" s="148">
        <v>200</v>
      </c>
      <c r="Q199" s="148">
        <v>200</v>
      </c>
      <c r="R199" s="148">
        <v>200</v>
      </c>
      <c r="S199" s="148">
        <v>200</v>
      </c>
      <c r="T199" s="148">
        <v>200</v>
      </c>
      <c r="U199" s="148">
        <v>200</v>
      </c>
      <c r="V199" s="148">
        <v>200</v>
      </c>
      <c r="W199" s="148">
        <v>200</v>
      </c>
      <c r="X199" s="148">
        <v>200</v>
      </c>
      <c r="Y199" s="148">
        <v>285</v>
      </c>
      <c r="Z199" s="148">
        <v>0</v>
      </c>
      <c r="AA199" s="148">
        <v>400</v>
      </c>
      <c r="AB199" s="148">
        <v>200</v>
      </c>
      <c r="AC199" s="148">
        <v>0</v>
      </c>
      <c r="AD199" s="148">
        <v>0</v>
      </c>
      <c r="AE199" s="148">
        <v>0</v>
      </c>
      <c r="AF199" s="148">
        <v>0</v>
      </c>
      <c r="AG199" s="148">
        <v>0</v>
      </c>
      <c r="AH199" s="148">
        <v>0</v>
      </c>
      <c r="AI199" s="148">
        <v>0</v>
      </c>
      <c r="AJ199" s="148">
        <v>0</v>
      </c>
      <c r="AK199" s="148">
        <v>0</v>
      </c>
      <c r="AL199" s="148">
        <v>0</v>
      </c>
      <c r="AM199" s="148">
        <v>0</v>
      </c>
    </row>
    <row r="200" spans="1:39" x14ac:dyDescent="0.5">
      <c r="A200" s="148" t="s">
        <v>79</v>
      </c>
      <c r="B200" s="148" t="s">
        <v>138</v>
      </c>
      <c r="C200" s="148" t="s">
        <v>200</v>
      </c>
      <c r="D200" s="148">
        <v>0</v>
      </c>
      <c r="E200" s="148">
        <v>0</v>
      </c>
      <c r="F200" s="148">
        <v>0</v>
      </c>
      <c r="G200" s="148">
        <v>0</v>
      </c>
      <c r="H200" s="148">
        <v>0</v>
      </c>
      <c r="I200" s="148">
        <v>0</v>
      </c>
      <c r="J200" s="148">
        <v>0</v>
      </c>
      <c r="K200" s="148">
        <v>0</v>
      </c>
      <c r="L200" s="148">
        <v>0</v>
      </c>
      <c r="M200" s="148">
        <v>0</v>
      </c>
      <c r="N200" s="148">
        <v>0</v>
      </c>
      <c r="O200" s="148">
        <v>0</v>
      </c>
      <c r="P200" s="148">
        <v>0</v>
      </c>
      <c r="Q200" s="148">
        <v>0</v>
      </c>
      <c r="R200" s="148">
        <v>0</v>
      </c>
      <c r="S200" s="148">
        <v>0</v>
      </c>
      <c r="T200" s="148">
        <v>0</v>
      </c>
      <c r="U200" s="148">
        <v>0</v>
      </c>
      <c r="V200" s="148">
        <v>0</v>
      </c>
      <c r="W200" s="148">
        <v>0</v>
      </c>
      <c r="X200" s="148">
        <v>0</v>
      </c>
      <c r="Y200" s="148">
        <v>0</v>
      </c>
      <c r="Z200" s="148">
        <v>0</v>
      </c>
      <c r="AA200" s="148">
        <v>0</v>
      </c>
      <c r="AB200" s="148">
        <v>200</v>
      </c>
      <c r="AC200" s="148">
        <v>200</v>
      </c>
      <c r="AD200" s="148">
        <v>200</v>
      </c>
      <c r="AE200" s="148">
        <v>200</v>
      </c>
      <c r="AF200" s="148">
        <v>200</v>
      </c>
      <c r="AG200" s="148">
        <v>200</v>
      </c>
      <c r="AH200" s="148">
        <v>200</v>
      </c>
      <c r="AI200" s="148">
        <v>200</v>
      </c>
      <c r="AJ200" s="148">
        <v>200</v>
      </c>
      <c r="AK200" s="148">
        <v>200</v>
      </c>
      <c r="AL200" s="148">
        <v>200</v>
      </c>
      <c r="AM200" s="148">
        <v>200</v>
      </c>
    </row>
    <row r="201" spans="1:39" x14ac:dyDescent="0.5">
      <c r="A201" s="148" t="s">
        <v>79</v>
      </c>
      <c r="B201" s="148" t="s">
        <v>140</v>
      </c>
      <c r="C201" s="148" t="s">
        <v>196</v>
      </c>
      <c r="D201" s="148">
        <v>0</v>
      </c>
      <c r="E201" s="148">
        <v>0</v>
      </c>
      <c r="F201" s="148">
        <v>0</v>
      </c>
      <c r="G201" s="148">
        <v>0</v>
      </c>
      <c r="H201" s="148">
        <v>0</v>
      </c>
      <c r="I201" s="148">
        <v>0</v>
      </c>
      <c r="J201" s="148">
        <v>0</v>
      </c>
      <c r="K201" s="148">
        <v>0</v>
      </c>
      <c r="L201" s="148">
        <v>0</v>
      </c>
      <c r="M201" s="148">
        <v>0</v>
      </c>
      <c r="N201" s="148">
        <v>0</v>
      </c>
      <c r="O201" s="148">
        <v>0</v>
      </c>
      <c r="P201" s="148">
        <v>100</v>
      </c>
      <c r="Q201" s="148">
        <v>100</v>
      </c>
      <c r="R201" s="148">
        <v>100</v>
      </c>
      <c r="S201" s="148">
        <v>100</v>
      </c>
      <c r="T201" s="148">
        <v>100</v>
      </c>
      <c r="U201" s="148">
        <v>100</v>
      </c>
      <c r="V201" s="148">
        <v>100</v>
      </c>
      <c r="W201" s="148">
        <v>350</v>
      </c>
      <c r="X201" s="148">
        <v>225</v>
      </c>
      <c r="Y201" s="148">
        <v>100</v>
      </c>
      <c r="Z201" s="148">
        <v>100</v>
      </c>
      <c r="AA201" s="148">
        <v>100</v>
      </c>
      <c r="AB201" s="148">
        <v>100</v>
      </c>
      <c r="AC201" s="148">
        <v>1</v>
      </c>
      <c r="AD201" s="148">
        <v>0</v>
      </c>
      <c r="AE201" s="148">
        <v>0</v>
      </c>
      <c r="AF201" s="148">
        <v>0</v>
      </c>
      <c r="AG201" s="148">
        <v>0</v>
      </c>
      <c r="AH201" s="148">
        <v>0</v>
      </c>
      <c r="AI201" s="148">
        <v>0</v>
      </c>
      <c r="AJ201" s="148">
        <v>0</v>
      </c>
      <c r="AK201" s="148">
        <v>0</v>
      </c>
      <c r="AL201" s="148">
        <v>0</v>
      </c>
      <c r="AM201" s="148">
        <v>0</v>
      </c>
    </row>
    <row r="202" spans="1:39" x14ac:dyDescent="0.5">
      <c r="A202" s="148" t="s">
        <v>79</v>
      </c>
      <c r="B202" s="148" t="s">
        <v>140</v>
      </c>
      <c r="C202" s="148" t="s">
        <v>9</v>
      </c>
      <c r="D202" s="148">
        <v>0</v>
      </c>
      <c r="E202" s="148">
        <v>0</v>
      </c>
      <c r="F202" s="148">
        <v>0</v>
      </c>
      <c r="G202" s="148">
        <v>0</v>
      </c>
      <c r="H202" s="148">
        <v>0</v>
      </c>
      <c r="I202" s="148">
        <v>0</v>
      </c>
      <c r="J202" s="148">
        <v>0</v>
      </c>
      <c r="K202" s="148">
        <v>0</v>
      </c>
      <c r="L202" s="148">
        <v>0</v>
      </c>
      <c r="M202" s="148">
        <v>0</v>
      </c>
      <c r="N202" s="148">
        <v>0</v>
      </c>
      <c r="O202" s="148">
        <v>0</v>
      </c>
      <c r="P202" s="148">
        <v>0</v>
      </c>
      <c r="Q202" s="148">
        <v>0</v>
      </c>
      <c r="R202" s="148">
        <v>0</v>
      </c>
      <c r="S202" s="148">
        <v>0</v>
      </c>
      <c r="T202" s="148">
        <v>0</v>
      </c>
      <c r="U202" s="148">
        <v>0</v>
      </c>
      <c r="V202" s="148">
        <v>0</v>
      </c>
      <c r="W202" s="148">
        <v>0</v>
      </c>
      <c r="X202" s="148">
        <v>0</v>
      </c>
      <c r="Y202" s="148">
        <v>0</v>
      </c>
      <c r="Z202" s="148">
        <v>0</v>
      </c>
      <c r="AA202" s="148">
        <v>0</v>
      </c>
      <c r="AB202" s="148">
        <v>130</v>
      </c>
      <c r="AC202" s="148">
        <v>130</v>
      </c>
      <c r="AD202" s="148">
        <v>130</v>
      </c>
      <c r="AE202" s="148">
        <v>130</v>
      </c>
      <c r="AF202" s="148">
        <v>130</v>
      </c>
      <c r="AG202" s="148">
        <v>130</v>
      </c>
      <c r="AH202" s="148">
        <v>130</v>
      </c>
      <c r="AI202" s="148">
        <v>130</v>
      </c>
      <c r="AJ202" s="148">
        <v>130</v>
      </c>
      <c r="AK202" s="148">
        <v>130</v>
      </c>
      <c r="AL202" s="148">
        <v>130</v>
      </c>
      <c r="AM202" s="148">
        <v>130</v>
      </c>
    </row>
    <row r="203" spans="1:39" x14ac:dyDescent="0.5">
      <c r="A203" s="148" t="s">
        <v>36</v>
      </c>
      <c r="B203" s="148" t="s">
        <v>138</v>
      </c>
      <c r="C203" s="148" t="s">
        <v>196</v>
      </c>
      <c r="D203" s="148">
        <v>40650</v>
      </c>
      <c r="E203" s="148">
        <v>54893</v>
      </c>
      <c r="F203" s="148">
        <v>78407</v>
      </c>
      <c r="G203" s="148">
        <v>52644</v>
      </c>
      <c r="H203" s="148">
        <v>45858</v>
      </c>
      <c r="I203" s="148">
        <v>44895</v>
      </c>
      <c r="J203" s="148">
        <v>41766</v>
      </c>
      <c r="K203" s="148">
        <v>62430</v>
      </c>
      <c r="L203" s="148">
        <v>35594</v>
      </c>
      <c r="M203" s="148">
        <v>35714</v>
      </c>
      <c r="N203" s="148">
        <v>37342</v>
      </c>
      <c r="O203" s="148">
        <v>36739</v>
      </c>
      <c r="P203" s="148">
        <v>40067</v>
      </c>
      <c r="Q203" s="148">
        <v>43647</v>
      </c>
      <c r="R203" s="148">
        <v>62350</v>
      </c>
      <c r="S203" s="148">
        <v>43093</v>
      </c>
      <c r="T203" s="148">
        <v>45252</v>
      </c>
      <c r="U203" s="148">
        <v>38049</v>
      </c>
      <c r="V203" s="148">
        <v>61768</v>
      </c>
      <c r="W203" s="148">
        <v>29919</v>
      </c>
      <c r="X203" s="148">
        <v>13556</v>
      </c>
      <c r="Y203" s="148">
        <v>13951</v>
      </c>
      <c r="Z203" s="148">
        <v>15600</v>
      </c>
      <c r="AA203" s="148">
        <v>18522</v>
      </c>
      <c r="AB203" s="148">
        <v>16785</v>
      </c>
      <c r="AC203" s="148">
        <v>4505</v>
      </c>
      <c r="AD203" s="148">
        <v>0</v>
      </c>
      <c r="AE203" s="148">
        <v>0</v>
      </c>
      <c r="AF203" s="148">
        <v>0</v>
      </c>
      <c r="AG203" s="148">
        <v>0</v>
      </c>
      <c r="AH203" s="148">
        <v>0</v>
      </c>
      <c r="AI203" s="148">
        <v>0</v>
      </c>
      <c r="AJ203" s="148">
        <v>0</v>
      </c>
      <c r="AK203" s="148">
        <v>0</v>
      </c>
      <c r="AL203" s="148">
        <v>0</v>
      </c>
      <c r="AM203" s="148">
        <v>0</v>
      </c>
    </row>
    <row r="204" spans="1:39" x14ac:dyDescent="0.5">
      <c r="A204" s="148" t="s">
        <v>36</v>
      </c>
      <c r="B204" s="148" t="s">
        <v>138</v>
      </c>
      <c r="C204" s="148" t="s">
        <v>9</v>
      </c>
      <c r="D204" s="148">
        <v>40650</v>
      </c>
      <c r="E204" s="148">
        <v>54893</v>
      </c>
      <c r="F204" s="148">
        <v>78407</v>
      </c>
      <c r="G204" s="148">
        <v>52644</v>
      </c>
      <c r="H204" s="148">
        <v>45858</v>
      </c>
      <c r="I204" s="148">
        <v>44895</v>
      </c>
      <c r="J204" s="148">
        <v>41766</v>
      </c>
      <c r="K204" s="148">
        <v>62430</v>
      </c>
      <c r="L204" s="148">
        <v>35594</v>
      </c>
      <c r="M204" s="148">
        <v>35714</v>
      </c>
      <c r="N204" s="148">
        <v>37342</v>
      </c>
      <c r="O204" s="148">
        <v>36739</v>
      </c>
      <c r="P204" s="148">
        <v>40067</v>
      </c>
      <c r="Q204" s="148">
        <v>43647</v>
      </c>
      <c r="R204" s="148">
        <v>62350</v>
      </c>
      <c r="S204" s="148">
        <v>43093</v>
      </c>
      <c r="T204" s="148">
        <v>45252</v>
      </c>
      <c r="U204" s="148">
        <v>38049</v>
      </c>
      <c r="V204" s="148">
        <v>61768</v>
      </c>
      <c r="W204" s="148">
        <v>29919</v>
      </c>
      <c r="X204" s="148">
        <v>13556</v>
      </c>
      <c r="Y204" s="148">
        <v>13951</v>
      </c>
      <c r="Z204" s="148">
        <v>15600</v>
      </c>
      <c r="AA204" s="148">
        <v>18522</v>
      </c>
      <c r="AB204" s="148">
        <v>13077.6975</v>
      </c>
      <c r="AC204" s="148">
        <v>13541.272499999999</v>
      </c>
      <c r="AD204" s="148">
        <v>15728.002500000001</v>
      </c>
      <c r="AE204" s="148">
        <v>13473.022499999999</v>
      </c>
      <c r="AF204" s="148">
        <v>14551.32</v>
      </c>
      <c r="AG204" s="148">
        <v>13745.025</v>
      </c>
      <c r="AH204" s="148">
        <v>12266.9925</v>
      </c>
      <c r="AI204" s="148">
        <v>13634.04</v>
      </c>
      <c r="AJ204" s="148">
        <v>12186.0375</v>
      </c>
      <c r="AK204" s="148">
        <v>13412.122499999999</v>
      </c>
      <c r="AL204" s="148">
        <v>12816.3</v>
      </c>
      <c r="AM204" s="148">
        <v>18287.272499999999</v>
      </c>
    </row>
    <row r="205" spans="1:39" x14ac:dyDescent="0.5">
      <c r="A205" s="148" t="s">
        <v>36</v>
      </c>
      <c r="B205" s="148" t="s">
        <v>138</v>
      </c>
      <c r="C205" s="148" t="s">
        <v>197</v>
      </c>
      <c r="D205" s="148">
        <v>40650</v>
      </c>
      <c r="E205" s="148">
        <v>54893</v>
      </c>
      <c r="F205" s="148">
        <v>78407</v>
      </c>
      <c r="G205" s="148">
        <v>52644</v>
      </c>
      <c r="H205" s="148">
        <v>45858</v>
      </c>
      <c r="I205" s="148">
        <v>44895</v>
      </c>
      <c r="J205" s="148">
        <v>41766</v>
      </c>
      <c r="K205" s="148">
        <v>62430</v>
      </c>
      <c r="L205" s="148">
        <v>35594</v>
      </c>
      <c r="M205" s="148">
        <v>35714</v>
      </c>
      <c r="N205" s="148">
        <v>37342</v>
      </c>
      <c r="O205" s="148">
        <v>36739</v>
      </c>
      <c r="P205" s="148">
        <v>40067</v>
      </c>
      <c r="Q205" s="148">
        <v>43647</v>
      </c>
      <c r="R205" s="148">
        <v>62350</v>
      </c>
      <c r="S205" s="148">
        <v>43093</v>
      </c>
      <c r="T205" s="148">
        <v>45252</v>
      </c>
      <c r="U205" s="148">
        <v>38049</v>
      </c>
      <c r="V205" s="148">
        <v>61768</v>
      </c>
      <c r="W205" s="148">
        <v>29919</v>
      </c>
      <c r="X205" s="148">
        <v>13556</v>
      </c>
      <c r="Y205" s="148">
        <v>13951</v>
      </c>
      <c r="Z205" s="148">
        <v>15600</v>
      </c>
      <c r="AA205" s="148">
        <v>18522</v>
      </c>
      <c r="AB205" s="148">
        <v>16785</v>
      </c>
      <c r="AC205" s="148">
        <v>4505</v>
      </c>
      <c r="AD205" s="148">
        <v>0</v>
      </c>
      <c r="AE205" s="148">
        <v>0</v>
      </c>
      <c r="AF205" s="148">
        <v>0</v>
      </c>
      <c r="AG205" s="148">
        <v>0</v>
      </c>
      <c r="AH205" s="148">
        <v>0</v>
      </c>
      <c r="AI205" s="148">
        <v>0</v>
      </c>
      <c r="AJ205" s="148">
        <v>0</v>
      </c>
      <c r="AK205" s="148">
        <v>0</v>
      </c>
      <c r="AL205" s="148">
        <v>0</v>
      </c>
      <c r="AM205" s="148">
        <v>0</v>
      </c>
    </row>
    <row r="206" spans="1:39" x14ac:dyDescent="0.5">
      <c r="A206" s="148" t="s">
        <v>36</v>
      </c>
      <c r="B206" s="148" t="s">
        <v>138</v>
      </c>
      <c r="C206" s="148" t="s">
        <v>198</v>
      </c>
      <c r="D206" s="148">
        <v>40650</v>
      </c>
      <c r="E206" s="148">
        <v>54893</v>
      </c>
      <c r="F206" s="148">
        <v>78407</v>
      </c>
      <c r="G206" s="148">
        <v>52644</v>
      </c>
      <c r="H206" s="148">
        <v>45858</v>
      </c>
      <c r="I206" s="148">
        <v>44895</v>
      </c>
      <c r="J206" s="148">
        <v>41766</v>
      </c>
      <c r="K206" s="148">
        <v>62430</v>
      </c>
      <c r="L206" s="148">
        <v>35594</v>
      </c>
      <c r="M206" s="148">
        <v>35714</v>
      </c>
      <c r="N206" s="148">
        <v>37342</v>
      </c>
      <c r="O206" s="148">
        <v>36739</v>
      </c>
      <c r="P206" s="148">
        <v>40067</v>
      </c>
      <c r="Q206" s="148">
        <v>43647</v>
      </c>
      <c r="R206" s="148">
        <v>62350</v>
      </c>
      <c r="S206" s="148">
        <v>43093</v>
      </c>
      <c r="T206" s="148">
        <v>45252</v>
      </c>
      <c r="U206" s="148">
        <v>38049</v>
      </c>
      <c r="V206" s="148">
        <v>61768</v>
      </c>
      <c r="W206" s="148">
        <v>29919</v>
      </c>
      <c r="X206" s="148">
        <v>13556</v>
      </c>
      <c r="Y206" s="148">
        <v>13951</v>
      </c>
      <c r="Z206" s="148">
        <v>15600</v>
      </c>
      <c r="AA206" s="148">
        <v>18522</v>
      </c>
      <c r="AB206" s="148">
        <v>16785</v>
      </c>
      <c r="AC206" s="148">
        <v>4505</v>
      </c>
      <c r="AD206" s="148">
        <v>0</v>
      </c>
      <c r="AE206" s="148">
        <v>0</v>
      </c>
      <c r="AF206" s="148">
        <v>0</v>
      </c>
      <c r="AG206" s="148">
        <v>0</v>
      </c>
      <c r="AH206" s="148">
        <v>0</v>
      </c>
      <c r="AI206" s="148">
        <v>0</v>
      </c>
      <c r="AJ206" s="148">
        <v>0</v>
      </c>
      <c r="AK206" s="148">
        <v>0</v>
      </c>
      <c r="AL206" s="148">
        <v>0</v>
      </c>
      <c r="AM206" s="148">
        <v>0</v>
      </c>
    </row>
    <row r="207" spans="1:39" x14ac:dyDescent="0.5">
      <c r="A207" s="148" t="s">
        <v>36</v>
      </c>
      <c r="B207" s="148" t="s">
        <v>138</v>
      </c>
      <c r="C207" s="148" t="s">
        <v>199</v>
      </c>
      <c r="D207" s="148">
        <v>40650</v>
      </c>
      <c r="E207" s="148">
        <v>54893</v>
      </c>
      <c r="F207" s="148">
        <v>78407</v>
      </c>
      <c r="G207" s="148">
        <v>52644</v>
      </c>
      <c r="H207" s="148">
        <v>45858</v>
      </c>
      <c r="I207" s="148">
        <v>44895</v>
      </c>
      <c r="J207" s="148">
        <v>41766</v>
      </c>
      <c r="K207" s="148">
        <v>62430</v>
      </c>
      <c r="L207" s="148">
        <v>35594</v>
      </c>
      <c r="M207" s="148">
        <v>35714</v>
      </c>
      <c r="N207" s="148">
        <v>37342</v>
      </c>
      <c r="O207" s="148">
        <v>36739</v>
      </c>
      <c r="P207" s="148">
        <v>40067</v>
      </c>
      <c r="Q207" s="148">
        <v>43647</v>
      </c>
      <c r="R207" s="148">
        <v>62350</v>
      </c>
      <c r="S207" s="148">
        <v>43093</v>
      </c>
      <c r="T207" s="148">
        <v>45252</v>
      </c>
      <c r="U207" s="148">
        <v>38049</v>
      </c>
      <c r="V207" s="148">
        <v>61768</v>
      </c>
      <c r="W207" s="148">
        <v>29919</v>
      </c>
      <c r="X207" s="148">
        <v>13556</v>
      </c>
      <c r="Y207" s="148">
        <v>13951</v>
      </c>
      <c r="Z207" s="148">
        <v>15600</v>
      </c>
      <c r="AA207" s="148">
        <v>18522</v>
      </c>
      <c r="AB207" s="148">
        <v>16785</v>
      </c>
      <c r="AC207" s="148">
        <v>4505</v>
      </c>
      <c r="AD207" s="148">
        <v>0</v>
      </c>
      <c r="AE207" s="148">
        <v>0</v>
      </c>
      <c r="AF207" s="148">
        <v>0</v>
      </c>
      <c r="AG207" s="148">
        <v>0</v>
      </c>
      <c r="AH207" s="148">
        <v>0</v>
      </c>
      <c r="AI207" s="148">
        <v>0</v>
      </c>
      <c r="AJ207" s="148">
        <v>0</v>
      </c>
      <c r="AK207" s="148">
        <v>0</v>
      </c>
      <c r="AL207" s="148">
        <v>0</v>
      </c>
      <c r="AM207" s="148">
        <v>0</v>
      </c>
    </row>
    <row r="208" spans="1:39" x14ac:dyDescent="0.5">
      <c r="A208" s="148" t="s">
        <v>36</v>
      </c>
      <c r="B208" s="148" t="s">
        <v>140</v>
      </c>
      <c r="C208" s="148" t="s">
        <v>196</v>
      </c>
      <c r="D208" s="148">
        <v>54637</v>
      </c>
      <c r="E208" s="148">
        <v>53104</v>
      </c>
      <c r="F208" s="148">
        <v>84899</v>
      </c>
      <c r="G208" s="148">
        <v>50393</v>
      </c>
      <c r="H208" s="148">
        <v>57287</v>
      </c>
      <c r="I208" s="148">
        <v>59657</v>
      </c>
      <c r="J208" s="148">
        <v>56165</v>
      </c>
      <c r="K208" s="148">
        <v>85266</v>
      </c>
      <c r="L208" s="148">
        <v>51510</v>
      </c>
      <c r="M208" s="148">
        <v>57328</v>
      </c>
      <c r="N208" s="148">
        <v>51799</v>
      </c>
      <c r="O208" s="148">
        <v>44825</v>
      </c>
      <c r="P208" s="148">
        <v>53733</v>
      </c>
      <c r="Q208" s="148">
        <v>53445</v>
      </c>
      <c r="R208" s="148">
        <v>76778</v>
      </c>
      <c r="S208" s="148">
        <v>50919</v>
      </c>
      <c r="T208" s="148">
        <v>50809</v>
      </c>
      <c r="U208" s="148">
        <v>47554</v>
      </c>
      <c r="V208" s="148">
        <v>69746</v>
      </c>
      <c r="W208" s="148">
        <v>56676</v>
      </c>
      <c r="X208" s="148">
        <v>47448</v>
      </c>
      <c r="Y208" s="148">
        <v>17699</v>
      </c>
      <c r="Z208" s="148">
        <v>14844</v>
      </c>
      <c r="AA208" s="148">
        <v>17056</v>
      </c>
      <c r="AB208" s="148">
        <v>16833</v>
      </c>
      <c r="AC208" s="148">
        <v>4264</v>
      </c>
      <c r="AD208" s="148">
        <v>0</v>
      </c>
      <c r="AE208" s="148">
        <v>0</v>
      </c>
      <c r="AF208" s="148">
        <v>0</v>
      </c>
      <c r="AG208" s="148">
        <v>0</v>
      </c>
      <c r="AH208" s="148">
        <v>0</v>
      </c>
      <c r="AI208" s="148">
        <v>0</v>
      </c>
      <c r="AJ208" s="148">
        <v>0</v>
      </c>
      <c r="AK208" s="148">
        <v>0</v>
      </c>
      <c r="AL208" s="148">
        <v>0</v>
      </c>
      <c r="AM208" s="148">
        <v>0</v>
      </c>
    </row>
    <row r="209" spans="1:39" x14ac:dyDescent="0.5">
      <c r="A209" s="148" t="s">
        <v>36</v>
      </c>
      <c r="B209" s="148" t="s">
        <v>140</v>
      </c>
      <c r="C209" s="148" t="s">
        <v>9</v>
      </c>
      <c r="D209" s="148">
        <v>54637</v>
      </c>
      <c r="E209" s="148">
        <v>53104</v>
      </c>
      <c r="F209" s="148">
        <v>84899</v>
      </c>
      <c r="G209" s="148">
        <v>50393</v>
      </c>
      <c r="H209" s="148">
        <v>57287</v>
      </c>
      <c r="I209" s="148">
        <v>59657</v>
      </c>
      <c r="J209" s="148">
        <v>56165</v>
      </c>
      <c r="K209" s="148">
        <v>85266</v>
      </c>
      <c r="L209" s="148">
        <v>51510</v>
      </c>
      <c r="M209" s="148">
        <v>57328</v>
      </c>
      <c r="N209" s="148">
        <v>51799</v>
      </c>
      <c r="O209" s="148">
        <v>44825</v>
      </c>
      <c r="P209" s="148">
        <v>53733</v>
      </c>
      <c r="Q209" s="148">
        <v>53445</v>
      </c>
      <c r="R209" s="148">
        <v>76778</v>
      </c>
      <c r="S209" s="148">
        <v>50919</v>
      </c>
      <c r="T209" s="148">
        <v>50809</v>
      </c>
      <c r="U209" s="148">
        <v>47554</v>
      </c>
      <c r="V209" s="148">
        <v>69746</v>
      </c>
      <c r="W209" s="148">
        <v>56676</v>
      </c>
      <c r="X209" s="148">
        <v>47448</v>
      </c>
      <c r="Y209" s="148">
        <v>17699</v>
      </c>
      <c r="Z209" s="148">
        <v>14844</v>
      </c>
      <c r="AA209" s="148">
        <v>17056</v>
      </c>
      <c r="AB209" s="148">
        <v>14714.91</v>
      </c>
      <c r="AC209" s="148">
        <v>15177.465</v>
      </c>
      <c r="AD209" s="148">
        <v>16334.37</v>
      </c>
      <c r="AE209" s="148">
        <v>13572.855</v>
      </c>
      <c r="AF209" s="148">
        <v>14777.46</v>
      </c>
      <c r="AG209" s="148">
        <v>14229.72</v>
      </c>
      <c r="AH209" s="148">
        <v>12131.19</v>
      </c>
      <c r="AI209" s="148">
        <v>15700.545</v>
      </c>
      <c r="AJ209" s="148">
        <v>13876.965</v>
      </c>
      <c r="AK209" s="148">
        <v>16942.23</v>
      </c>
      <c r="AL209" s="148">
        <v>15159.375</v>
      </c>
      <c r="AM209" s="148">
        <v>18758.654999999999</v>
      </c>
    </row>
    <row r="210" spans="1:39" x14ac:dyDescent="0.5">
      <c r="A210" s="148" t="s">
        <v>36</v>
      </c>
      <c r="B210" s="148" t="s">
        <v>140</v>
      </c>
      <c r="C210" s="148" t="s">
        <v>197</v>
      </c>
      <c r="D210" s="148">
        <v>54637</v>
      </c>
      <c r="E210" s="148">
        <v>53104</v>
      </c>
      <c r="F210" s="148">
        <v>84899</v>
      </c>
      <c r="G210" s="148">
        <v>50393</v>
      </c>
      <c r="H210" s="148">
        <v>57287</v>
      </c>
      <c r="I210" s="148">
        <v>59657</v>
      </c>
      <c r="J210" s="148">
        <v>56165</v>
      </c>
      <c r="K210" s="148">
        <v>85266</v>
      </c>
      <c r="L210" s="148">
        <v>51510</v>
      </c>
      <c r="M210" s="148">
        <v>57328</v>
      </c>
      <c r="N210" s="148">
        <v>51799</v>
      </c>
      <c r="O210" s="148">
        <v>44825</v>
      </c>
      <c r="P210" s="148">
        <v>53733</v>
      </c>
      <c r="Q210" s="148">
        <v>53445</v>
      </c>
      <c r="R210" s="148">
        <v>76778</v>
      </c>
      <c r="S210" s="148">
        <v>50919</v>
      </c>
      <c r="T210" s="148">
        <v>50809</v>
      </c>
      <c r="U210" s="148">
        <v>47554</v>
      </c>
      <c r="V210" s="148">
        <v>69746</v>
      </c>
      <c r="W210" s="148">
        <v>56676</v>
      </c>
      <c r="X210" s="148">
        <v>47448</v>
      </c>
      <c r="Y210" s="148">
        <v>17699</v>
      </c>
      <c r="Z210" s="148">
        <v>14844</v>
      </c>
      <c r="AA210" s="148">
        <v>17056</v>
      </c>
      <c r="AB210" s="148">
        <v>16833</v>
      </c>
      <c r="AC210" s="148">
        <v>4264</v>
      </c>
      <c r="AD210" s="148">
        <v>0</v>
      </c>
      <c r="AE210" s="148">
        <v>0</v>
      </c>
      <c r="AF210" s="148">
        <v>0</v>
      </c>
      <c r="AG210" s="148">
        <v>0</v>
      </c>
      <c r="AH210" s="148">
        <v>0</v>
      </c>
      <c r="AI210" s="148">
        <v>0</v>
      </c>
      <c r="AJ210" s="148">
        <v>0</v>
      </c>
      <c r="AK210" s="148">
        <v>0</v>
      </c>
      <c r="AL210" s="148">
        <v>0</v>
      </c>
      <c r="AM210" s="148">
        <v>0</v>
      </c>
    </row>
    <row r="211" spans="1:39" x14ac:dyDescent="0.5">
      <c r="A211" s="148" t="s">
        <v>36</v>
      </c>
      <c r="B211" s="148" t="s">
        <v>140</v>
      </c>
      <c r="C211" s="148" t="s">
        <v>198</v>
      </c>
      <c r="D211" s="148">
        <v>54637</v>
      </c>
      <c r="E211" s="148">
        <v>53104</v>
      </c>
      <c r="F211" s="148">
        <v>84899</v>
      </c>
      <c r="G211" s="148">
        <v>50393</v>
      </c>
      <c r="H211" s="148">
        <v>57287</v>
      </c>
      <c r="I211" s="148">
        <v>59657</v>
      </c>
      <c r="J211" s="148">
        <v>56165</v>
      </c>
      <c r="K211" s="148">
        <v>85266</v>
      </c>
      <c r="L211" s="148">
        <v>51510</v>
      </c>
      <c r="M211" s="148">
        <v>57328</v>
      </c>
      <c r="N211" s="148">
        <v>51799</v>
      </c>
      <c r="O211" s="148">
        <v>44825</v>
      </c>
      <c r="P211" s="148">
        <v>53733</v>
      </c>
      <c r="Q211" s="148">
        <v>53445</v>
      </c>
      <c r="R211" s="148">
        <v>76778</v>
      </c>
      <c r="S211" s="148">
        <v>50919</v>
      </c>
      <c r="T211" s="148">
        <v>50809</v>
      </c>
      <c r="U211" s="148">
        <v>47554</v>
      </c>
      <c r="V211" s="148">
        <v>69746</v>
      </c>
      <c r="W211" s="148">
        <v>56676</v>
      </c>
      <c r="X211" s="148">
        <v>47448</v>
      </c>
      <c r="Y211" s="148">
        <v>17699</v>
      </c>
      <c r="Z211" s="148">
        <v>14844</v>
      </c>
      <c r="AA211" s="148">
        <v>17056</v>
      </c>
      <c r="AB211" s="148">
        <v>16833</v>
      </c>
      <c r="AC211" s="148">
        <v>4264</v>
      </c>
      <c r="AD211" s="148">
        <v>0</v>
      </c>
      <c r="AE211" s="148">
        <v>0</v>
      </c>
      <c r="AF211" s="148">
        <v>0</v>
      </c>
      <c r="AG211" s="148">
        <v>0</v>
      </c>
      <c r="AH211" s="148">
        <v>0</v>
      </c>
      <c r="AI211" s="148">
        <v>0</v>
      </c>
      <c r="AJ211" s="148">
        <v>0</v>
      </c>
      <c r="AK211" s="148">
        <v>0</v>
      </c>
      <c r="AL211" s="148">
        <v>0</v>
      </c>
      <c r="AM211" s="148">
        <v>0</v>
      </c>
    </row>
    <row r="212" spans="1:39" x14ac:dyDescent="0.5">
      <c r="A212" s="148" t="s">
        <v>36</v>
      </c>
      <c r="B212" s="148" t="s">
        <v>140</v>
      </c>
      <c r="C212" s="148" t="s">
        <v>199</v>
      </c>
      <c r="D212" s="148">
        <v>54637</v>
      </c>
      <c r="E212" s="148">
        <v>53104</v>
      </c>
      <c r="F212" s="148">
        <v>84899</v>
      </c>
      <c r="G212" s="148">
        <v>50393</v>
      </c>
      <c r="H212" s="148">
        <v>57287</v>
      </c>
      <c r="I212" s="148">
        <v>59657</v>
      </c>
      <c r="J212" s="148">
        <v>56165</v>
      </c>
      <c r="K212" s="148">
        <v>85266</v>
      </c>
      <c r="L212" s="148">
        <v>51510</v>
      </c>
      <c r="M212" s="148">
        <v>57328</v>
      </c>
      <c r="N212" s="148">
        <v>51799</v>
      </c>
      <c r="O212" s="148">
        <v>44825</v>
      </c>
      <c r="P212" s="148">
        <v>53733</v>
      </c>
      <c r="Q212" s="148">
        <v>53445</v>
      </c>
      <c r="R212" s="148">
        <v>76778</v>
      </c>
      <c r="S212" s="148">
        <v>50919</v>
      </c>
      <c r="T212" s="148">
        <v>50809</v>
      </c>
      <c r="U212" s="148">
        <v>47554</v>
      </c>
      <c r="V212" s="148">
        <v>69746</v>
      </c>
      <c r="W212" s="148">
        <v>56676</v>
      </c>
      <c r="X212" s="148">
        <v>47448</v>
      </c>
      <c r="Y212" s="148">
        <v>17699</v>
      </c>
      <c r="Z212" s="148">
        <v>14844</v>
      </c>
      <c r="AA212" s="148">
        <v>17056</v>
      </c>
      <c r="AB212" s="148">
        <v>16833</v>
      </c>
      <c r="AC212" s="148">
        <v>4264</v>
      </c>
      <c r="AD212" s="148">
        <v>0</v>
      </c>
      <c r="AE212" s="148">
        <v>0</v>
      </c>
      <c r="AF212" s="148">
        <v>0</v>
      </c>
      <c r="AG212" s="148">
        <v>0</v>
      </c>
      <c r="AH212" s="148">
        <v>0</v>
      </c>
      <c r="AI212" s="148">
        <v>0</v>
      </c>
      <c r="AJ212" s="148">
        <v>0</v>
      </c>
      <c r="AK212" s="148">
        <v>0</v>
      </c>
      <c r="AL212" s="148">
        <v>0</v>
      </c>
      <c r="AM212" s="148">
        <v>0</v>
      </c>
    </row>
    <row r="213" spans="1:39" x14ac:dyDescent="0.5">
      <c r="A213" s="148" t="s">
        <v>20</v>
      </c>
      <c r="B213" s="148" t="s">
        <v>138</v>
      </c>
      <c r="C213" s="148" t="s">
        <v>6</v>
      </c>
      <c r="D213" s="148">
        <v>-338846</v>
      </c>
      <c r="E213" s="148">
        <v>-280178</v>
      </c>
      <c r="F213" s="148">
        <v>-307188</v>
      </c>
      <c r="G213" s="148">
        <v>-277610</v>
      </c>
      <c r="H213" s="148">
        <v>-264277</v>
      </c>
      <c r="I213" s="148">
        <v>-241151</v>
      </c>
      <c r="J213" s="148">
        <v>-208625</v>
      </c>
      <c r="K213" s="148">
        <v>-222177</v>
      </c>
      <c r="L213" s="148">
        <v>-201089</v>
      </c>
      <c r="M213" s="148">
        <v>-219882</v>
      </c>
      <c r="N213" s="148">
        <v>-221928</v>
      </c>
      <c r="O213" s="148">
        <v>-316663</v>
      </c>
      <c r="P213" s="148">
        <v>-226454</v>
      </c>
      <c r="Q213" s="148">
        <v>-234481</v>
      </c>
      <c r="R213" s="148">
        <v>-272347</v>
      </c>
      <c r="S213" s="148">
        <v>-233299</v>
      </c>
      <c r="T213" s="148">
        <v>-251971</v>
      </c>
      <c r="U213" s="148">
        <v>-238009</v>
      </c>
      <c r="V213" s="148">
        <v>-212415</v>
      </c>
      <c r="W213" s="148">
        <v>-170117</v>
      </c>
      <c r="X213" s="148">
        <v>-151937</v>
      </c>
      <c r="Y213" s="148">
        <v>-167419</v>
      </c>
      <c r="Z213" s="148">
        <v>-175552</v>
      </c>
      <c r="AA213" s="148">
        <v>-227265</v>
      </c>
      <c r="AB213" s="148">
        <v>-186646</v>
      </c>
      <c r="AC213" s="148">
        <v>-79073</v>
      </c>
      <c r="AD213" s="148">
        <v>0</v>
      </c>
      <c r="AE213" s="148">
        <v>0</v>
      </c>
      <c r="AF213" s="148">
        <v>0</v>
      </c>
      <c r="AG213" s="148">
        <v>0</v>
      </c>
      <c r="AH213" s="148">
        <v>0</v>
      </c>
      <c r="AI213" s="148">
        <v>0</v>
      </c>
      <c r="AJ213" s="148">
        <v>0</v>
      </c>
      <c r="AK213" s="148">
        <v>0</v>
      </c>
      <c r="AL213" s="148">
        <v>0</v>
      </c>
      <c r="AM213" s="148">
        <v>0</v>
      </c>
    </row>
    <row r="214" spans="1:39" x14ac:dyDescent="0.5">
      <c r="A214" s="148" t="s">
        <v>20</v>
      </c>
      <c r="B214" s="148" t="s">
        <v>138</v>
      </c>
      <c r="C214" s="148" t="s">
        <v>9</v>
      </c>
      <c r="D214" s="148">
        <v>-338846</v>
      </c>
      <c r="E214" s="148">
        <v>-280178</v>
      </c>
      <c r="F214" s="148">
        <v>-307188</v>
      </c>
      <c r="G214" s="148">
        <v>-277610</v>
      </c>
      <c r="H214" s="148">
        <v>-264277</v>
      </c>
      <c r="I214" s="148">
        <v>-241151</v>
      </c>
      <c r="J214" s="148">
        <v>-208625</v>
      </c>
      <c r="K214" s="148">
        <v>-222177</v>
      </c>
      <c r="L214" s="148">
        <v>-201089</v>
      </c>
      <c r="M214" s="148">
        <v>-219882</v>
      </c>
      <c r="N214" s="148">
        <v>-221928</v>
      </c>
      <c r="O214" s="148">
        <v>-316663</v>
      </c>
      <c r="P214" s="148">
        <v>-226454</v>
      </c>
      <c r="Q214" s="148">
        <v>-234481</v>
      </c>
      <c r="R214" s="148">
        <v>-272347</v>
      </c>
      <c r="S214" s="148">
        <v>-233299</v>
      </c>
      <c r="T214" s="148">
        <v>-251971</v>
      </c>
      <c r="U214" s="148">
        <v>-238009</v>
      </c>
      <c r="V214" s="148">
        <v>-212415</v>
      </c>
      <c r="W214" s="148">
        <v>-170117</v>
      </c>
      <c r="X214" s="148">
        <v>-151937</v>
      </c>
      <c r="Y214" s="148">
        <v>-167419</v>
      </c>
      <c r="Z214" s="148">
        <v>-175552</v>
      </c>
      <c r="AA214" s="148">
        <v>-227265</v>
      </c>
      <c r="AB214" s="148">
        <v>-179974.0275</v>
      </c>
      <c r="AC214" s="148">
        <v>-186353.70250000001</v>
      </c>
      <c r="AD214" s="148">
        <v>-216447.27249999999</v>
      </c>
      <c r="AE214" s="148">
        <v>-185414.45250000001</v>
      </c>
      <c r="AF214" s="148">
        <v>-200253.88</v>
      </c>
      <c r="AG214" s="148">
        <v>-189157.72500000001</v>
      </c>
      <c r="AH214" s="148">
        <v>-168817.1825</v>
      </c>
      <c r="AI214" s="148">
        <v>-187630.36</v>
      </c>
      <c r="AJ214" s="148">
        <v>-167703.08749999999</v>
      </c>
      <c r="AK214" s="148">
        <v>-184576.35250000001</v>
      </c>
      <c r="AL214" s="148">
        <v>-176376.7</v>
      </c>
      <c r="AM214" s="148">
        <v>-251667.70250000001</v>
      </c>
    </row>
    <row r="215" spans="1:39" x14ac:dyDescent="0.5">
      <c r="A215" s="148" t="s">
        <v>20</v>
      </c>
      <c r="B215" s="148" t="s">
        <v>138</v>
      </c>
      <c r="C215" s="148" t="s">
        <v>197</v>
      </c>
      <c r="D215" s="148">
        <v>-338846</v>
      </c>
      <c r="E215" s="148">
        <v>-280178</v>
      </c>
      <c r="F215" s="148">
        <v>-307188</v>
      </c>
      <c r="G215" s="148">
        <v>-277610</v>
      </c>
      <c r="H215" s="148">
        <v>-264277</v>
      </c>
      <c r="I215" s="148">
        <v>-241151</v>
      </c>
      <c r="J215" s="148">
        <v>-208625</v>
      </c>
      <c r="K215" s="148">
        <v>-222177</v>
      </c>
      <c r="L215" s="148">
        <v>-201089</v>
      </c>
      <c r="M215" s="148">
        <v>-219882</v>
      </c>
      <c r="N215" s="148">
        <v>-221928</v>
      </c>
      <c r="O215" s="148">
        <v>-316663</v>
      </c>
      <c r="P215" s="148">
        <v>-226454</v>
      </c>
      <c r="Q215" s="148">
        <v>-234481</v>
      </c>
      <c r="R215" s="148">
        <v>-272347</v>
      </c>
      <c r="S215" s="148">
        <v>-233299</v>
      </c>
      <c r="T215" s="148">
        <v>-251971</v>
      </c>
      <c r="U215" s="148">
        <v>-238009</v>
      </c>
      <c r="V215" s="148">
        <v>-212415</v>
      </c>
      <c r="W215" s="148">
        <v>-170117</v>
      </c>
      <c r="X215" s="148">
        <v>-151937</v>
      </c>
      <c r="Y215" s="148">
        <v>-167419</v>
      </c>
      <c r="Z215" s="148">
        <v>-175552</v>
      </c>
      <c r="AA215" s="148">
        <v>-227265</v>
      </c>
      <c r="AB215" s="148">
        <v>-186646</v>
      </c>
      <c r="AC215" s="148">
        <v>-79073</v>
      </c>
      <c r="AD215" s="148">
        <v>0</v>
      </c>
      <c r="AE215" s="148">
        <v>0</v>
      </c>
      <c r="AF215" s="148">
        <v>0</v>
      </c>
      <c r="AG215" s="148">
        <v>0</v>
      </c>
      <c r="AH215" s="148">
        <v>0</v>
      </c>
      <c r="AI215" s="148">
        <v>0</v>
      </c>
      <c r="AJ215" s="148">
        <v>0</v>
      </c>
      <c r="AK215" s="148">
        <v>0</v>
      </c>
      <c r="AL215" s="148">
        <v>0</v>
      </c>
      <c r="AM215" s="148">
        <v>0</v>
      </c>
    </row>
    <row r="216" spans="1:39" x14ac:dyDescent="0.5">
      <c r="A216" s="148" t="s">
        <v>20</v>
      </c>
      <c r="B216" s="148" t="s">
        <v>138</v>
      </c>
      <c r="C216" s="148" t="s">
        <v>198</v>
      </c>
      <c r="D216" s="148">
        <v>-338846</v>
      </c>
      <c r="E216" s="148">
        <v>-280178</v>
      </c>
      <c r="F216" s="148">
        <v>-307188</v>
      </c>
      <c r="G216" s="148">
        <v>-277610</v>
      </c>
      <c r="H216" s="148">
        <v>-264277</v>
      </c>
      <c r="I216" s="148">
        <v>-241151</v>
      </c>
      <c r="J216" s="148">
        <v>-208625</v>
      </c>
      <c r="K216" s="148">
        <v>-222177</v>
      </c>
      <c r="L216" s="148">
        <v>-201089</v>
      </c>
      <c r="M216" s="148">
        <v>-219882</v>
      </c>
      <c r="N216" s="148">
        <v>-221928</v>
      </c>
      <c r="O216" s="148">
        <v>-316663</v>
      </c>
      <c r="P216" s="148">
        <v>-226454</v>
      </c>
      <c r="Q216" s="148">
        <v>-234481</v>
      </c>
      <c r="R216" s="148">
        <v>-272347</v>
      </c>
      <c r="S216" s="148">
        <v>-233299</v>
      </c>
      <c r="T216" s="148">
        <v>-251971</v>
      </c>
      <c r="U216" s="148">
        <v>-238009</v>
      </c>
      <c r="V216" s="148">
        <v>-212415</v>
      </c>
      <c r="W216" s="148">
        <v>-170117</v>
      </c>
      <c r="X216" s="148">
        <v>-151937</v>
      </c>
      <c r="Y216" s="148">
        <v>-167419</v>
      </c>
      <c r="Z216" s="148">
        <v>-175552</v>
      </c>
      <c r="AA216" s="148">
        <v>-227265</v>
      </c>
      <c r="AB216" s="148">
        <v>-186646</v>
      </c>
      <c r="AC216" s="148">
        <v>-79073</v>
      </c>
      <c r="AD216" s="148">
        <v>0</v>
      </c>
      <c r="AE216" s="148">
        <v>0</v>
      </c>
      <c r="AF216" s="148">
        <v>0</v>
      </c>
      <c r="AG216" s="148">
        <v>0</v>
      </c>
      <c r="AH216" s="148">
        <v>0</v>
      </c>
      <c r="AI216" s="148">
        <v>0</v>
      </c>
      <c r="AJ216" s="148">
        <v>0</v>
      </c>
      <c r="AK216" s="148">
        <v>0</v>
      </c>
      <c r="AL216" s="148">
        <v>0</v>
      </c>
      <c r="AM216" s="148">
        <v>0</v>
      </c>
    </row>
    <row r="217" spans="1:39" x14ac:dyDescent="0.5">
      <c r="A217" s="148" t="s">
        <v>20</v>
      </c>
      <c r="B217" s="148" t="s">
        <v>138</v>
      </c>
      <c r="C217" s="148" t="s">
        <v>199</v>
      </c>
      <c r="D217" s="148">
        <v>-338846</v>
      </c>
      <c r="E217" s="148">
        <v>-280178</v>
      </c>
      <c r="F217" s="148">
        <v>-307188</v>
      </c>
      <c r="G217" s="148">
        <v>-277610</v>
      </c>
      <c r="H217" s="148">
        <v>-264277</v>
      </c>
      <c r="I217" s="148">
        <v>-241151</v>
      </c>
      <c r="J217" s="148">
        <v>-208625</v>
      </c>
      <c r="K217" s="148">
        <v>-222177</v>
      </c>
      <c r="L217" s="148">
        <v>-201089</v>
      </c>
      <c r="M217" s="148">
        <v>-219882</v>
      </c>
      <c r="N217" s="148">
        <v>-221928</v>
      </c>
      <c r="O217" s="148">
        <v>-316663</v>
      </c>
      <c r="P217" s="148">
        <v>-226454</v>
      </c>
      <c r="Q217" s="148">
        <v>-234481</v>
      </c>
      <c r="R217" s="148">
        <v>-272347</v>
      </c>
      <c r="S217" s="148">
        <v>-233299</v>
      </c>
      <c r="T217" s="148">
        <v>-251971</v>
      </c>
      <c r="U217" s="148">
        <v>-238009</v>
      </c>
      <c r="V217" s="148">
        <v>-212415</v>
      </c>
      <c r="W217" s="148">
        <v>-170117</v>
      </c>
      <c r="X217" s="148">
        <v>-151937</v>
      </c>
      <c r="Y217" s="148">
        <v>-167419</v>
      </c>
      <c r="Z217" s="148">
        <v>-175552</v>
      </c>
      <c r="AA217" s="148">
        <v>-227265</v>
      </c>
      <c r="AB217" s="148">
        <v>-186646</v>
      </c>
      <c r="AC217" s="148">
        <v>-79073</v>
      </c>
      <c r="AD217" s="148">
        <v>0</v>
      </c>
      <c r="AE217" s="148">
        <v>0</v>
      </c>
      <c r="AF217" s="148">
        <v>0</v>
      </c>
      <c r="AG217" s="148">
        <v>0</v>
      </c>
      <c r="AH217" s="148">
        <v>0</v>
      </c>
      <c r="AI217" s="148">
        <v>0</v>
      </c>
      <c r="AJ217" s="148">
        <v>0</v>
      </c>
      <c r="AK217" s="148">
        <v>0</v>
      </c>
      <c r="AL217" s="148">
        <v>0</v>
      </c>
      <c r="AM217" s="148">
        <v>0</v>
      </c>
    </row>
    <row r="218" spans="1:39" x14ac:dyDescent="0.5">
      <c r="A218" s="148" t="s">
        <v>20</v>
      </c>
      <c r="B218" s="148" t="s">
        <v>140</v>
      </c>
      <c r="C218" s="148" t="s">
        <v>196</v>
      </c>
      <c r="D218" s="148">
        <v>-357075</v>
      </c>
      <c r="E218" s="148">
        <v>-345447</v>
      </c>
      <c r="F218" s="148">
        <v>-387876</v>
      </c>
      <c r="G218" s="148">
        <v>-355370</v>
      </c>
      <c r="H218" s="148">
        <v>-328880</v>
      </c>
      <c r="I218" s="148">
        <v>-333351</v>
      </c>
      <c r="J218" s="148">
        <v>-284114</v>
      </c>
      <c r="K218" s="148">
        <v>-343091</v>
      </c>
      <c r="L218" s="148">
        <v>-309602</v>
      </c>
      <c r="M218" s="148">
        <v>-321771</v>
      </c>
      <c r="N218" s="148">
        <v>-319166</v>
      </c>
      <c r="O218" s="148">
        <v>-391914</v>
      </c>
      <c r="P218" s="148">
        <v>-311427</v>
      </c>
      <c r="Q218" s="148">
        <v>-321217</v>
      </c>
      <c r="R218" s="148">
        <v>-345702</v>
      </c>
      <c r="S218" s="148">
        <v>-276921</v>
      </c>
      <c r="T218" s="148">
        <v>-301542</v>
      </c>
      <c r="U218" s="148">
        <v>-283316</v>
      </c>
      <c r="V218" s="148">
        <v>-250925</v>
      </c>
      <c r="W218" s="148">
        <v>-221313</v>
      </c>
      <c r="X218" s="148">
        <v>-217469</v>
      </c>
      <c r="Y218" s="148">
        <v>-264222</v>
      </c>
      <c r="Z218" s="148">
        <v>-222836</v>
      </c>
      <c r="AA218" s="148">
        <v>-321759</v>
      </c>
      <c r="AB218" s="148">
        <v>-239404</v>
      </c>
      <c r="AC218" s="148">
        <v>-93493</v>
      </c>
      <c r="AD218" s="148">
        <v>0</v>
      </c>
      <c r="AE218" s="148">
        <v>0</v>
      </c>
      <c r="AF218" s="148">
        <v>0</v>
      </c>
      <c r="AG218" s="148">
        <v>0</v>
      </c>
      <c r="AH218" s="148">
        <v>0</v>
      </c>
      <c r="AI218" s="148">
        <v>0</v>
      </c>
      <c r="AJ218" s="148">
        <v>0</v>
      </c>
      <c r="AK218" s="148">
        <v>0</v>
      </c>
      <c r="AL218" s="148">
        <v>0</v>
      </c>
      <c r="AM218" s="148">
        <v>0</v>
      </c>
    </row>
    <row r="219" spans="1:39" x14ac:dyDescent="0.5">
      <c r="A219" s="148" t="s">
        <v>20</v>
      </c>
      <c r="B219" s="148" t="s">
        <v>140</v>
      </c>
      <c r="C219" s="148" t="s">
        <v>9</v>
      </c>
      <c r="D219" s="148">
        <v>-357075</v>
      </c>
      <c r="E219" s="148">
        <v>-345447</v>
      </c>
      <c r="F219" s="148">
        <v>-387876</v>
      </c>
      <c r="G219" s="148">
        <v>-355370</v>
      </c>
      <c r="H219" s="148">
        <v>-327545</v>
      </c>
      <c r="I219" s="148">
        <v>-332323</v>
      </c>
      <c r="J219" s="148">
        <v>-284114</v>
      </c>
      <c r="K219" s="148">
        <v>-341846</v>
      </c>
      <c r="L219" s="148">
        <v>-309602</v>
      </c>
      <c r="M219" s="148">
        <v>-320578</v>
      </c>
      <c r="N219" s="148">
        <v>-319166</v>
      </c>
      <c r="O219" s="148">
        <v>-391914</v>
      </c>
      <c r="P219" s="148">
        <v>-311427</v>
      </c>
      <c r="Q219" s="148">
        <v>-321217</v>
      </c>
      <c r="R219" s="148">
        <v>-345702</v>
      </c>
      <c r="S219" s="148">
        <v>-276921</v>
      </c>
      <c r="T219" s="148">
        <v>-290481</v>
      </c>
      <c r="U219" s="148">
        <v>-278770</v>
      </c>
      <c r="V219" s="148">
        <v>-250925</v>
      </c>
      <c r="W219" s="148">
        <v>-218734</v>
      </c>
      <c r="X219" s="148">
        <v>-217469</v>
      </c>
      <c r="Y219" s="148">
        <v>-264222</v>
      </c>
      <c r="Z219" s="148">
        <v>-222836</v>
      </c>
      <c r="AA219" s="148">
        <v>-321759</v>
      </c>
      <c r="AB219" s="148">
        <v>-241978.52</v>
      </c>
      <c r="AC219" s="148">
        <v>-249584.98</v>
      </c>
      <c r="AD219" s="148">
        <v>-268609.64</v>
      </c>
      <c r="AE219" s="148">
        <v>-223198.06</v>
      </c>
      <c r="AF219" s="148">
        <v>-243007.12</v>
      </c>
      <c r="AG219" s="148">
        <v>-233999.84</v>
      </c>
      <c r="AH219" s="148">
        <v>-199490.68</v>
      </c>
      <c r="AI219" s="148">
        <v>-258186.74</v>
      </c>
      <c r="AJ219" s="148">
        <v>-228198.98</v>
      </c>
      <c r="AK219" s="148">
        <v>-278605.56</v>
      </c>
      <c r="AL219" s="148">
        <v>-249287.5</v>
      </c>
      <c r="AM219" s="148">
        <v>-308475.65999999997</v>
      </c>
    </row>
    <row r="220" spans="1:39" x14ac:dyDescent="0.5">
      <c r="A220" s="148" t="s">
        <v>20</v>
      </c>
      <c r="B220" s="148" t="s">
        <v>140</v>
      </c>
      <c r="C220" s="148" t="s">
        <v>197</v>
      </c>
      <c r="D220" s="148">
        <v>-357075</v>
      </c>
      <c r="E220" s="148">
        <v>-345447</v>
      </c>
      <c r="F220" s="148">
        <v>-387876</v>
      </c>
      <c r="G220" s="148">
        <v>-355370</v>
      </c>
      <c r="H220" s="148">
        <v>-327545</v>
      </c>
      <c r="I220" s="148">
        <v>-332323</v>
      </c>
      <c r="J220" s="148">
        <v>-284114</v>
      </c>
      <c r="K220" s="148">
        <v>-341846</v>
      </c>
      <c r="L220" s="148">
        <v>-309602</v>
      </c>
      <c r="M220" s="148">
        <v>-320578</v>
      </c>
      <c r="N220" s="148">
        <v>-319166</v>
      </c>
      <c r="O220" s="148">
        <v>-391914</v>
      </c>
      <c r="P220" s="148">
        <v>-311427</v>
      </c>
      <c r="Q220" s="148">
        <v>-321217</v>
      </c>
      <c r="R220" s="148">
        <v>-345702</v>
      </c>
      <c r="S220" s="148">
        <v>-276921</v>
      </c>
      <c r="T220" s="148">
        <v>-290481</v>
      </c>
      <c r="U220" s="148">
        <v>-278770</v>
      </c>
      <c r="V220" s="148">
        <v>-250925</v>
      </c>
      <c r="W220" s="148">
        <v>-218734</v>
      </c>
      <c r="X220" s="148">
        <v>-217469</v>
      </c>
      <c r="Y220" s="148">
        <v>-264222</v>
      </c>
      <c r="Z220" s="148">
        <v>-222836</v>
      </c>
      <c r="AA220" s="148">
        <v>-321759</v>
      </c>
      <c r="AB220" s="148">
        <v>-239404</v>
      </c>
      <c r="AC220" s="148">
        <v>-93493</v>
      </c>
      <c r="AD220" s="148">
        <v>0</v>
      </c>
      <c r="AE220" s="148">
        <v>0</v>
      </c>
      <c r="AF220" s="148">
        <v>0</v>
      </c>
      <c r="AG220" s="148">
        <v>0</v>
      </c>
      <c r="AH220" s="148">
        <v>0</v>
      </c>
      <c r="AI220" s="148">
        <v>0</v>
      </c>
      <c r="AJ220" s="148">
        <v>0</v>
      </c>
      <c r="AK220" s="148">
        <v>0</v>
      </c>
      <c r="AL220" s="148">
        <v>0</v>
      </c>
      <c r="AM220" s="148">
        <v>0</v>
      </c>
    </row>
    <row r="221" spans="1:39" x14ac:dyDescent="0.5">
      <c r="A221" s="148" t="s">
        <v>20</v>
      </c>
      <c r="B221" s="148" t="s">
        <v>140</v>
      </c>
      <c r="C221" s="148" t="s">
        <v>198</v>
      </c>
      <c r="D221" s="148">
        <v>-357075</v>
      </c>
      <c r="E221" s="148">
        <v>-345447</v>
      </c>
      <c r="F221" s="148">
        <v>-387876</v>
      </c>
      <c r="G221" s="148">
        <v>-355370</v>
      </c>
      <c r="H221" s="148">
        <v>-327545</v>
      </c>
      <c r="I221" s="148">
        <v>-332323</v>
      </c>
      <c r="J221" s="148">
        <v>-284114</v>
      </c>
      <c r="K221" s="148">
        <v>-341846</v>
      </c>
      <c r="L221" s="148">
        <v>-309602</v>
      </c>
      <c r="M221" s="148">
        <v>-320578</v>
      </c>
      <c r="N221" s="148">
        <v>-319166</v>
      </c>
      <c r="O221" s="148">
        <v>-391914</v>
      </c>
      <c r="P221" s="148">
        <v>-311427</v>
      </c>
      <c r="Q221" s="148">
        <v>-321217</v>
      </c>
      <c r="R221" s="148">
        <v>-345702</v>
      </c>
      <c r="S221" s="148">
        <v>-276921</v>
      </c>
      <c r="T221" s="148">
        <v>-290481</v>
      </c>
      <c r="U221" s="148">
        <v>-278770</v>
      </c>
      <c r="V221" s="148">
        <v>-250925</v>
      </c>
      <c r="W221" s="148">
        <v>-218734</v>
      </c>
      <c r="X221" s="148">
        <v>-217469</v>
      </c>
      <c r="Y221" s="148">
        <v>-264222</v>
      </c>
      <c r="Z221" s="148">
        <v>-222836</v>
      </c>
      <c r="AA221" s="148">
        <v>-321759</v>
      </c>
      <c r="AB221" s="148">
        <v>-239404</v>
      </c>
      <c r="AC221" s="148">
        <v>-93493</v>
      </c>
      <c r="AD221" s="148">
        <v>0</v>
      </c>
      <c r="AE221" s="148">
        <v>0</v>
      </c>
      <c r="AF221" s="148">
        <v>0</v>
      </c>
      <c r="AG221" s="148">
        <v>0</v>
      </c>
      <c r="AH221" s="148">
        <v>0</v>
      </c>
      <c r="AI221" s="148">
        <v>0</v>
      </c>
      <c r="AJ221" s="148">
        <v>0</v>
      </c>
      <c r="AK221" s="148">
        <v>0</v>
      </c>
      <c r="AL221" s="148">
        <v>0</v>
      </c>
      <c r="AM221" s="148">
        <v>0</v>
      </c>
    </row>
    <row r="222" spans="1:39" x14ac:dyDescent="0.5">
      <c r="A222" s="148" t="s">
        <v>20</v>
      </c>
      <c r="B222" s="148" t="s">
        <v>140</v>
      </c>
      <c r="C222" s="148" t="s">
        <v>199</v>
      </c>
      <c r="D222" s="148">
        <v>-357075</v>
      </c>
      <c r="E222" s="148">
        <v>-345447</v>
      </c>
      <c r="F222" s="148">
        <v>-387876</v>
      </c>
      <c r="G222" s="148">
        <v>-355370</v>
      </c>
      <c r="H222" s="148">
        <v>-327545</v>
      </c>
      <c r="I222" s="148">
        <v>-332323</v>
      </c>
      <c r="J222" s="148">
        <v>-284114</v>
      </c>
      <c r="K222" s="148">
        <v>-341846</v>
      </c>
      <c r="L222" s="148">
        <v>-309602</v>
      </c>
      <c r="M222" s="148">
        <v>-320578</v>
      </c>
      <c r="N222" s="148">
        <v>-319166</v>
      </c>
      <c r="O222" s="148">
        <v>-391914</v>
      </c>
      <c r="P222" s="148">
        <v>-311427</v>
      </c>
      <c r="Q222" s="148">
        <v>-321217</v>
      </c>
      <c r="R222" s="148">
        <v>-345702</v>
      </c>
      <c r="S222" s="148">
        <v>-276921</v>
      </c>
      <c r="T222" s="148">
        <v>-290481</v>
      </c>
      <c r="U222" s="148">
        <v>-278770</v>
      </c>
      <c r="V222" s="148">
        <v>-250925</v>
      </c>
      <c r="W222" s="148">
        <v>-218734</v>
      </c>
      <c r="X222" s="148">
        <v>-217469</v>
      </c>
      <c r="Y222" s="148">
        <v>-264222</v>
      </c>
      <c r="Z222" s="148">
        <v>-222836</v>
      </c>
      <c r="AA222" s="148">
        <v>-321759</v>
      </c>
      <c r="AB222" s="148">
        <v>-239404</v>
      </c>
      <c r="AC222" s="148">
        <v>-93493</v>
      </c>
      <c r="AD222" s="148">
        <v>0</v>
      </c>
      <c r="AE222" s="148">
        <v>0</v>
      </c>
      <c r="AF222" s="148">
        <v>0</v>
      </c>
      <c r="AG222" s="148">
        <v>0</v>
      </c>
      <c r="AH222" s="148">
        <v>0</v>
      </c>
      <c r="AI222" s="148">
        <v>0</v>
      </c>
      <c r="AJ222" s="148">
        <v>0</v>
      </c>
      <c r="AK222" s="148">
        <v>0</v>
      </c>
      <c r="AL222" s="148">
        <v>0</v>
      </c>
      <c r="AM222" s="148">
        <v>0</v>
      </c>
    </row>
    <row r="223" spans="1:39" x14ac:dyDescent="0.5">
      <c r="A223" s="148" t="s">
        <v>57</v>
      </c>
      <c r="B223" s="148" t="s">
        <v>138</v>
      </c>
      <c r="C223" s="148" t="s">
        <v>200</v>
      </c>
      <c r="D223" s="148">
        <v>0</v>
      </c>
      <c r="E223" s="148">
        <v>0</v>
      </c>
      <c r="F223" s="148">
        <v>0</v>
      </c>
      <c r="G223" s="148">
        <v>0</v>
      </c>
      <c r="H223" s="148">
        <v>0</v>
      </c>
      <c r="I223" s="148">
        <v>0</v>
      </c>
      <c r="J223" s="148">
        <v>0</v>
      </c>
      <c r="K223" s="148">
        <v>0</v>
      </c>
      <c r="L223" s="148">
        <v>0</v>
      </c>
      <c r="M223" s="148">
        <v>0</v>
      </c>
      <c r="N223" s="148">
        <v>0</v>
      </c>
      <c r="O223" s="148">
        <v>0</v>
      </c>
      <c r="P223" s="148">
        <v>0</v>
      </c>
      <c r="Q223" s="148">
        <v>0</v>
      </c>
      <c r="R223" s="148">
        <v>0</v>
      </c>
      <c r="S223" s="148">
        <v>0</v>
      </c>
      <c r="T223" s="148">
        <v>0</v>
      </c>
      <c r="U223" s="148">
        <v>0</v>
      </c>
      <c r="V223" s="148">
        <v>0</v>
      </c>
      <c r="W223" s="148">
        <v>0</v>
      </c>
      <c r="X223" s="148">
        <v>0</v>
      </c>
      <c r="Y223" s="148">
        <v>0</v>
      </c>
      <c r="Z223" s="148">
        <v>0</v>
      </c>
      <c r="AA223" s="148">
        <v>0</v>
      </c>
      <c r="AB223" s="148">
        <v>0</v>
      </c>
      <c r="AC223" s="148">
        <v>0</v>
      </c>
      <c r="AD223" s="148">
        <v>0</v>
      </c>
      <c r="AE223" s="148">
        <v>0</v>
      </c>
      <c r="AF223" s="148">
        <v>0</v>
      </c>
      <c r="AG223" s="148">
        <v>0</v>
      </c>
      <c r="AH223" s="148">
        <v>0</v>
      </c>
      <c r="AI223" s="148">
        <v>0</v>
      </c>
      <c r="AJ223" s="148">
        <v>0</v>
      </c>
      <c r="AK223" s="148">
        <v>0</v>
      </c>
      <c r="AL223" s="148">
        <v>0</v>
      </c>
      <c r="AM223" s="148">
        <v>0</v>
      </c>
    </row>
    <row r="224" spans="1:39" x14ac:dyDescent="0.5">
      <c r="A224" s="148" t="s">
        <v>57</v>
      </c>
      <c r="B224" s="148" t="s">
        <v>140</v>
      </c>
      <c r="C224" s="148" t="s">
        <v>196</v>
      </c>
      <c r="D224" s="148">
        <v>0</v>
      </c>
      <c r="E224" s="148">
        <v>0</v>
      </c>
      <c r="F224" s="148">
        <v>0</v>
      </c>
      <c r="G224" s="148">
        <v>0</v>
      </c>
      <c r="H224" s="148">
        <v>10</v>
      </c>
      <c r="I224" s="148">
        <v>0</v>
      </c>
      <c r="J224" s="148">
        <v>0</v>
      </c>
      <c r="K224" s="148">
        <v>0</v>
      </c>
      <c r="L224" s="148">
        <v>0</v>
      </c>
      <c r="M224" s="148">
        <v>0</v>
      </c>
      <c r="N224" s="148">
        <v>0</v>
      </c>
      <c r="O224" s="148">
        <v>0</v>
      </c>
      <c r="P224" s="148">
        <v>0</v>
      </c>
      <c r="Q224" s="148">
        <v>0</v>
      </c>
      <c r="R224" s="148">
        <v>0</v>
      </c>
      <c r="S224" s="148">
        <v>0</v>
      </c>
      <c r="T224" s="148">
        <v>0</v>
      </c>
      <c r="U224" s="148">
        <v>0</v>
      </c>
      <c r="V224" s="148">
        <v>0</v>
      </c>
      <c r="W224" s="148">
        <v>0</v>
      </c>
      <c r="X224" s="148">
        <v>0</v>
      </c>
      <c r="Y224" s="148">
        <v>0</v>
      </c>
      <c r="Z224" s="148">
        <v>0</v>
      </c>
      <c r="AA224" s="148">
        <v>14</v>
      </c>
      <c r="AB224" s="148">
        <v>0</v>
      </c>
      <c r="AC224" s="148">
        <v>0</v>
      </c>
      <c r="AD224" s="148">
        <v>0</v>
      </c>
      <c r="AE224" s="148">
        <v>0</v>
      </c>
      <c r="AF224" s="148">
        <v>0</v>
      </c>
      <c r="AG224" s="148">
        <v>0</v>
      </c>
      <c r="AH224" s="148">
        <v>0</v>
      </c>
      <c r="AI224" s="148">
        <v>0</v>
      </c>
      <c r="AJ224" s="148">
        <v>0</v>
      </c>
      <c r="AK224" s="148">
        <v>0</v>
      </c>
      <c r="AL224" s="148">
        <v>0</v>
      </c>
      <c r="AM224" s="148">
        <v>0</v>
      </c>
    </row>
    <row r="225" spans="1:39" x14ac:dyDescent="0.5">
      <c r="A225" s="148" t="s">
        <v>69</v>
      </c>
      <c r="B225" s="148" t="s">
        <v>138</v>
      </c>
      <c r="C225" s="148" t="s">
        <v>6</v>
      </c>
      <c r="D225" s="148">
        <v>0</v>
      </c>
      <c r="E225" s="148">
        <v>0</v>
      </c>
      <c r="F225" s="148">
        <v>0</v>
      </c>
      <c r="G225" s="148">
        <v>0</v>
      </c>
      <c r="H225" s="148">
        <v>0</v>
      </c>
      <c r="I225" s="148">
        <v>0</v>
      </c>
      <c r="J225" s="148">
        <v>0</v>
      </c>
      <c r="K225" s="148">
        <v>0</v>
      </c>
      <c r="L225" s="148">
        <v>0</v>
      </c>
      <c r="M225" s="148">
        <v>0</v>
      </c>
      <c r="N225" s="148">
        <v>0</v>
      </c>
      <c r="O225" s="148">
        <v>0</v>
      </c>
      <c r="P225" s="148">
        <v>0</v>
      </c>
      <c r="Q225" s="148">
        <v>0</v>
      </c>
      <c r="R225" s="148">
        <v>0</v>
      </c>
      <c r="S225" s="148">
        <v>0</v>
      </c>
      <c r="T225" s="148">
        <v>0</v>
      </c>
      <c r="U225" s="148">
        <v>0</v>
      </c>
      <c r="V225" s="148">
        <v>0</v>
      </c>
      <c r="W225" s="148">
        <v>468</v>
      </c>
      <c r="X225" s="148">
        <v>290</v>
      </c>
      <c r="Y225" s="148">
        <v>654</v>
      </c>
      <c r="Z225" s="148">
        <v>478</v>
      </c>
      <c r="AA225" s="148">
        <v>356</v>
      </c>
      <c r="AB225" s="148">
        <v>538</v>
      </c>
      <c r="AC225" s="148">
        <v>273</v>
      </c>
      <c r="AD225" s="148">
        <v>0</v>
      </c>
      <c r="AE225" s="148">
        <v>0</v>
      </c>
      <c r="AF225" s="148">
        <v>0</v>
      </c>
      <c r="AG225" s="148">
        <v>0</v>
      </c>
      <c r="AH225" s="148">
        <v>0</v>
      </c>
      <c r="AI225" s="148">
        <v>0</v>
      </c>
      <c r="AJ225" s="148">
        <v>0</v>
      </c>
      <c r="AK225" s="148">
        <v>0</v>
      </c>
      <c r="AL225" s="148">
        <v>0</v>
      </c>
      <c r="AM225" s="148">
        <v>0</v>
      </c>
    </row>
    <row r="226" spans="1:39" x14ac:dyDescent="0.5">
      <c r="A226" s="148" t="s">
        <v>69</v>
      </c>
      <c r="B226" s="148" t="s">
        <v>138</v>
      </c>
      <c r="C226" s="148" t="s">
        <v>9</v>
      </c>
      <c r="D226" s="148">
        <v>0</v>
      </c>
      <c r="E226" s="148">
        <v>0</v>
      </c>
      <c r="F226" s="148">
        <v>0</v>
      </c>
      <c r="G226" s="148">
        <v>0</v>
      </c>
      <c r="H226" s="148">
        <v>0</v>
      </c>
      <c r="I226" s="148">
        <v>0</v>
      </c>
      <c r="J226" s="148">
        <v>0</v>
      </c>
      <c r="K226" s="148">
        <v>0</v>
      </c>
      <c r="L226" s="148">
        <v>0</v>
      </c>
      <c r="M226" s="148">
        <v>0</v>
      </c>
      <c r="N226" s="148">
        <v>0</v>
      </c>
      <c r="O226" s="148">
        <v>0</v>
      </c>
      <c r="P226" s="148">
        <v>0</v>
      </c>
      <c r="Q226" s="148">
        <v>0</v>
      </c>
      <c r="R226" s="148">
        <v>0</v>
      </c>
      <c r="S226" s="148">
        <v>0</v>
      </c>
      <c r="T226" s="148">
        <v>0</v>
      </c>
      <c r="U226" s="148">
        <v>0</v>
      </c>
      <c r="V226" s="148">
        <v>0</v>
      </c>
      <c r="W226" s="148">
        <v>468</v>
      </c>
      <c r="X226" s="148">
        <v>290</v>
      </c>
      <c r="Y226" s="148">
        <v>654</v>
      </c>
      <c r="Z226" s="148">
        <v>478</v>
      </c>
      <c r="AA226" s="148">
        <v>356</v>
      </c>
      <c r="AB226" s="148">
        <v>498.19799999999998</v>
      </c>
      <c r="AC226" s="148">
        <v>515.85800000000006</v>
      </c>
      <c r="AD226" s="148">
        <v>599.16200000000003</v>
      </c>
      <c r="AE226" s="148">
        <v>513.25800000000004</v>
      </c>
      <c r="AF226" s="148">
        <v>554.33600000000001</v>
      </c>
      <c r="AG226" s="148">
        <v>523.62</v>
      </c>
      <c r="AH226" s="148">
        <v>467.31400000000002</v>
      </c>
      <c r="AI226" s="148">
        <v>519.39200000000005</v>
      </c>
      <c r="AJ226" s="148">
        <v>464.23</v>
      </c>
      <c r="AK226" s="148">
        <v>510.93799999999999</v>
      </c>
      <c r="AL226" s="148">
        <v>488.24</v>
      </c>
      <c r="AM226" s="148">
        <v>696.65800000000002</v>
      </c>
    </row>
    <row r="227" spans="1:39" x14ac:dyDescent="0.5">
      <c r="A227" s="148" t="s">
        <v>69</v>
      </c>
      <c r="B227" s="148" t="s">
        <v>138</v>
      </c>
      <c r="C227" s="148" t="s">
        <v>197</v>
      </c>
      <c r="D227" s="148">
        <v>0</v>
      </c>
      <c r="E227" s="148">
        <v>0</v>
      </c>
      <c r="F227" s="148">
        <v>0</v>
      </c>
      <c r="G227" s="148">
        <v>0</v>
      </c>
      <c r="H227" s="148">
        <v>0</v>
      </c>
      <c r="I227" s="148">
        <v>0</v>
      </c>
      <c r="J227" s="148">
        <v>0</v>
      </c>
      <c r="K227" s="148">
        <v>0</v>
      </c>
      <c r="L227" s="148">
        <v>0</v>
      </c>
      <c r="M227" s="148">
        <v>0</v>
      </c>
      <c r="N227" s="148">
        <v>0</v>
      </c>
      <c r="O227" s="148">
        <v>0</v>
      </c>
      <c r="P227" s="148">
        <v>0</v>
      </c>
      <c r="Q227" s="148">
        <v>0</v>
      </c>
      <c r="R227" s="148">
        <v>0</v>
      </c>
      <c r="S227" s="148">
        <v>0</v>
      </c>
      <c r="T227" s="148">
        <v>0</v>
      </c>
      <c r="U227" s="148">
        <v>0</v>
      </c>
      <c r="V227" s="148">
        <v>0</v>
      </c>
      <c r="W227" s="148">
        <v>468</v>
      </c>
      <c r="X227" s="148">
        <v>290</v>
      </c>
      <c r="Y227" s="148">
        <v>654</v>
      </c>
      <c r="Z227" s="148">
        <v>478</v>
      </c>
      <c r="AA227" s="148">
        <v>356</v>
      </c>
      <c r="AB227" s="148">
        <v>538</v>
      </c>
      <c r="AC227" s="148">
        <v>273</v>
      </c>
      <c r="AD227" s="148">
        <v>0</v>
      </c>
      <c r="AE227" s="148">
        <v>0</v>
      </c>
      <c r="AF227" s="148">
        <v>0</v>
      </c>
      <c r="AG227" s="148">
        <v>0</v>
      </c>
      <c r="AH227" s="148">
        <v>0</v>
      </c>
      <c r="AI227" s="148">
        <v>0</v>
      </c>
      <c r="AJ227" s="148">
        <v>0</v>
      </c>
      <c r="AK227" s="148">
        <v>0</v>
      </c>
      <c r="AL227" s="148">
        <v>0</v>
      </c>
      <c r="AM227" s="148">
        <v>0</v>
      </c>
    </row>
    <row r="228" spans="1:39" x14ac:dyDescent="0.5">
      <c r="A228" s="148" t="s">
        <v>69</v>
      </c>
      <c r="B228" s="148" t="s">
        <v>138</v>
      </c>
      <c r="C228" s="148" t="s">
        <v>198</v>
      </c>
      <c r="D228" s="148">
        <v>0</v>
      </c>
      <c r="E228" s="148">
        <v>0</v>
      </c>
      <c r="F228" s="148">
        <v>0</v>
      </c>
      <c r="G228" s="148">
        <v>0</v>
      </c>
      <c r="H228" s="148">
        <v>0</v>
      </c>
      <c r="I228" s="148">
        <v>0</v>
      </c>
      <c r="J228" s="148">
        <v>0</v>
      </c>
      <c r="K228" s="148">
        <v>0</v>
      </c>
      <c r="L228" s="148">
        <v>0</v>
      </c>
      <c r="M228" s="148">
        <v>0</v>
      </c>
      <c r="N228" s="148">
        <v>0</v>
      </c>
      <c r="O228" s="148">
        <v>0</v>
      </c>
      <c r="P228" s="148">
        <v>0</v>
      </c>
      <c r="Q228" s="148">
        <v>0</v>
      </c>
      <c r="R228" s="148">
        <v>0</v>
      </c>
      <c r="S228" s="148">
        <v>0</v>
      </c>
      <c r="T228" s="148">
        <v>0</v>
      </c>
      <c r="U228" s="148">
        <v>0</v>
      </c>
      <c r="V228" s="148">
        <v>0</v>
      </c>
      <c r="W228" s="148">
        <v>468</v>
      </c>
      <c r="X228" s="148">
        <v>290</v>
      </c>
      <c r="Y228" s="148">
        <v>654</v>
      </c>
      <c r="Z228" s="148">
        <v>478</v>
      </c>
      <c r="AA228" s="148">
        <v>356</v>
      </c>
      <c r="AB228" s="148">
        <v>538</v>
      </c>
      <c r="AC228" s="148">
        <v>273</v>
      </c>
      <c r="AD228" s="148">
        <v>0</v>
      </c>
      <c r="AE228" s="148">
        <v>0</v>
      </c>
      <c r="AF228" s="148">
        <v>0</v>
      </c>
      <c r="AG228" s="148">
        <v>0</v>
      </c>
      <c r="AH228" s="148">
        <v>0</v>
      </c>
      <c r="AI228" s="148">
        <v>0</v>
      </c>
      <c r="AJ228" s="148">
        <v>0</v>
      </c>
      <c r="AK228" s="148">
        <v>0</v>
      </c>
      <c r="AL228" s="148">
        <v>0</v>
      </c>
      <c r="AM228" s="148">
        <v>0</v>
      </c>
    </row>
    <row r="229" spans="1:39" x14ac:dyDescent="0.5">
      <c r="A229" s="148" t="s">
        <v>69</v>
      </c>
      <c r="B229" s="148" t="s">
        <v>138</v>
      </c>
      <c r="C229" s="148" t="s">
        <v>199</v>
      </c>
      <c r="D229" s="148">
        <v>0</v>
      </c>
      <c r="E229" s="148">
        <v>0</v>
      </c>
      <c r="F229" s="148">
        <v>0</v>
      </c>
      <c r="G229" s="148">
        <v>0</v>
      </c>
      <c r="H229" s="148">
        <v>0</v>
      </c>
      <c r="I229" s="148">
        <v>0</v>
      </c>
      <c r="J229" s="148">
        <v>0</v>
      </c>
      <c r="K229" s="148">
        <v>0</v>
      </c>
      <c r="L229" s="148">
        <v>0</v>
      </c>
      <c r="M229" s="148">
        <v>0</v>
      </c>
      <c r="N229" s="148">
        <v>0</v>
      </c>
      <c r="O229" s="148">
        <v>0</v>
      </c>
      <c r="P229" s="148">
        <v>0</v>
      </c>
      <c r="Q229" s="148">
        <v>0</v>
      </c>
      <c r="R229" s="148">
        <v>0</v>
      </c>
      <c r="S229" s="148">
        <v>0</v>
      </c>
      <c r="T229" s="148">
        <v>0</v>
      </c>
      <c r="U229" s="148">
        <v>0</v>
      </c>
      <c r="V229" s="148">
        <v>0</v>
      </c>
      <c r="W229" s="148">
        <v>468</v>
      </c>
      <c r="X229" s="148">
        <v>290</v>
      </c>
      <c r="Y229" s="148">
        <v>654</v>
      </c>
      <c r="Z229" s="148">
        <v>478</v>
      </c>
      <c r="AA229" s="148">
        <v>356</v>
      </c>
      <c r="AB229" s="148">
        <v>538</v>
      </c>
      <c r="AC229" s="148">
        <v>273</v>
      </c>
      <c r="AD229" s="148">
        <v>0</v>
      </c>
      <c r="AE229" s="148">
        <v>0</v>
      </c>
      <c r="AF229" s="148">
        <v>0</v>
      </c>
      <c r="AG229" s="148">
        <v>0</v>
      </c>
      <c r="AH229" s="148">
        <v>0</v>
      </c>
      <c r="AI229" s="148">
        <v>0</v>
      </c>
      <c r="AJ229" s="148">
        <v>0</v>
      </c>
      <c r="AK229" s="148">
        <v>0</v>
      </c>
      <c r="AL229" s="148">
        <v>0</v>
      </c>
      <c r="AM229" s="148">
        <v>0</v>
      </c>
    </row>
    <row r="230" spans="1:39" x14ac:dyDescent="0.5">
      <c r="A230" s="148" t="s">
        <v>69</v>
      </c>
      <c r="B230" s="148" t="s">
        <v>140</v>
      </c>
      <c r="C230" s="148" t="s">
        <v>6</v>
      </c>
      <c r="D230" s="148">
        <v>0</v>
      </c>
      <c r="E230" s="148">
        <v>0</v>
      </c>
      <c r="F230" s="148">
        <v>0</v>
      </c>
      <c r="G230" s="148">
        <v>0</v>
      </c>
      <c r="H230" s="148">
        <v>0</v>
      </c>
      <c r="I230" s="148">
        <v>0</v>
      </c>
      <c r="J230" s="148">
        <v>0</v>
      </c>
      <c r="K230" s="148">
        <v>0</v>
      </c>
      <c r="L230" s="148">
        <v>0</v>
      </c>
      <c r="M230" s="148">
        <v>0</v>
      </c>
      <c r="N230" s="148">
        <v>0</v>
      </c>
      <c r="O230" s="148">
        <v>0</v>
      </c>
      <c r="P230" s="148">
        <v>0</v>
      </c>
      <c r="Q230" s="148">
        <v>0</v>
      </c>
      <c r="R230" s="148">
        <v>0</v>
      </c>
      <c r="S230" s="148">
        <v>0</v>
      </c>
      <c r="T230" s="148">
        <v>0</v>
      </c>
      <c r="U230" s="148">
        <v>0</v>
      </c>
      <c r="V230" s="148">
        <v>0</v>
      </c>
      <c r="W230" s="148">
        <v>85</v>
      </c>
      <c r="X230" s="148">
        <v>187</v>
      </c>
      <c r="Y230" s="148">
        <v>324</v>
      </c>
      <c r="Z230" s="148">
        <v>649</v>
      </c>
      <c r="AA230" s="148">
        <v>334</v>
      </c>
      <c r="AB230" s="148">
        <v>421</v>
      </c>
      <c r="AC230" s="148">
        <v>181</v>
      </c>
      <c r="AD230" s="148">
        <v>0</v>
      </c>
      <c r="AE230" s="148">
        <v>0</v>
      </c>
      <c r="AF230" s="148">
        <v>0</v>
      </c>
      <c r="AG230" s="148">
        <v>0</v>
      </c>
      <c r="AH230" s="148">
        <v>0</v>
      </c>
      <c r="AI230" s="148">
        <v>0</v>
      </c>
      <c r="AJ230" s="148">
        <v>0</v>
      </c>
      <c r="AK230" s="148">
        <v>0</v>
      </c>
      <c r="AL230" s="148">
        <v>0</v>
      </c>
      <c r="AM230" s="148">
        <v>0</v>
      </c>
    </row>
    <row r="231" spans="1:39" x14ac:dyDescent="0.5">
      <c r="A231" s="148" t="s">
        <v>69</v>
      </c>
      <c r="B231" s="148" t="s">
        <v>140</v>
      </c>
      <c r="C231" s="148" t="s">
        <v>9</v>
      </c>
      <c r="D231" s="148">
        <v>0</v>
      </c>
      <c r="E231" s="148">
        <v>0</v>
      </c>
      <c r="F231" s="148">
        <v>0</v>
      </c>
      <c r="G231" s="148">
        <v>0</v>
      </c>
      <c r="H231" s="148">
        <v>0</v>
      </c>
      <c r="I231" s="148">
        <v>0</v>
      </c>
      <c r="J231" s="148">
        <v>0</v>
      </c>
      <c r="K231" s="148">
        <v>0</v>
      </c>
      <c r="L231" s="148">
        <v>0</v>
      </c>
      <c r="M231" s="148">
        <v>0</v>
      </c>
      <c r="N231" s="148">
        <v>0</v>
      </c>
      <c r="O231" s="148">
        <v>0</v>
      </c>
      <c r="P231" s="148">
        <v>0</v>
      </c>
      <c r="Q231" s="148">
        <v>0</v>
      </c>
      <c r="R231" s="148">
        <v>0</v>
      </c>
      <c r="S231" s="148">
        <v>0</v>
      </c>
      <c r="T231" s="148">
        <v>0</v>
      </c>
      <c r="U231" s="148">
        <v>0</v>
      </c>
      <c r="V231" s="148">
        <v>0</v>
      </c>
      <c r="W231" s="148">
        <v>85</v>
      </c>
      <c r="X231" s="148">
        <v>187</v>
      </c>
      <c r="Y231" s="148">
        <v>324</v>
      </c>
      <c r="Z231" s="148">
        <v>649</v>
      </c>
      <c r="AA231" s="148">
        <v>334</v>
      </c>
      <c r="AB231" s="148">
        <v>0</v>
      </c>
      <c r="AC231" s="148">
        <v>0</v>
      </c>
      <c r="AD231" s="148">
        <v>0</v>
      </c>
      <c r="AE231" s="148">
        <v>0</v>
      </c>
      <c r="AF231" s="148">
        <v>0</v>
      </c>
      <c r="AG231" s="148">
        <v>0</v>
      </c>
      <c r="AH231" s="148">
        <v>0</v>
      </c>
      <c r="AI231" s="148">
        <v>0</v>
      </c>
      <c r="AJ231" s="148">
        <v>0</v>
      </c>
      <c r="AK231" s="148">
        <v>0</v>
      </c>
      <c r="AL231" s="148">
        <v>0</v>
      </c>
      <c r="AM231" s="148">
        <v>0</v>
      </c>
    </row>
    <row r="232" spans="1:39" x14ac:dyDescent="0.5">
      <c r="A232" s="148" t="s">
        <v>69</v>
      </c>
      <c r="B232" s="148" t="s">
        <v>140</v>
      </c>
      <c r="C232" s="148" t="s">
        <v>197</v>
      </c>
      <c r="D232" s="148">
        <v>0</v>
      </c>
      <c r="E232" s="148">
        <v>0</v>
      </c>
      <c r="F232" s="148">
        <v>0</v>
      </c>
      <c r="G232" s="148">
        <v>0</v>
      </c>
      <c r="H232" s="148">
        <v>0</v>
      </c>
      <c r="I232" s="148">
        <v>0</v>
      </c>
      <c r="J232" s="148">
        <v>0</v>
      </c>
      <c r="K232" s="148">
        <v>0</v>
      </c>
      <c r="L232" s="148">
        <v>0</v>
      </c>
      <c r="M232" s="148">
        <v>0</v>
      </c>
      <c r="N232" s="148">
        <v>0</v>
      </c>
      <c r="O232" s="148">
        <v>0</v>
      </c>
      <c r="P232" s="148">
        <v>0</v>
      </c>
      <c r="Q232" s="148">
        <v>0</v>
      </c>
      <c r="R232" s="148">
        <v>0</v>
      </c>
      <c r="S232" s="148">
        <v>0</v>
      </c>
      <c r="T232" s="148">
        <v>0</v>
      </c>
      <c r="U232" s="148">
        <v>0</v>
      </c>
      <c r="V232" s="148">
        <v>0</v>
      </c>
      <c r="W232" s="148">
        <v>85</v>
      </c>
      <c r="X232" s="148">
        <v>187</v>
      </c>
      <c r="Y232" s="148">
        <v>324</v>
      </c>
      <c r="Z232" s="148">
        <v>649</v>
      </c>
      <c r="AA232" s="148">
        <v>334</v>
      </c>
      <c r="AB232" s="148">
        <v>421</v>
      </c>
      <c r="AC232" s="148">
        <v>181</v>
      </c>
      <c r="AD232" s="148">
        <v>0</v>
      </c>
      <c r="AE232" s="148">
        <v>0</v>
      </c>
      <c r="AF232" s="148">
        <v>0</v>
      </c>
      <c r="AG232" s="148">
        <v>0</v>
      </c>
      <c r="AH232" s="148">
        <v>0</v>
      </c>
      <c r="AI232" s="148">
        <v>0</v>
      </c>
      <c r="AJ232" s="148">
        <v>0</v>
      </c>
      <c r="AK232" s="148">
        <v>0</v>
      </c>
      <c r="AL232" s="148">
        <v>0</v>
      </c>
      <c r="AM232" s="148">
        <v>0</v>
      </c>
    </row>
    <row r="233" spans="1:39" x14ac:dyDescent="0.5">
      <c r="A233" s="148" t="s">
        <v>69</v>
      </c>
      <c r="B233" s="148" t="s">
        <v>140</v>
      </c>
      <c r="C233" s="148" t="s">
        <v>198</v>
      </c>
      <c r="D233" s="148">
        <v>0</v>
      </c>
      <c r="E233" s="148">
        <v>0</v>
      </c>
      <c r="F233" s="148">
        <v>0</v>
      </c>
      <c r="G233" s="148">
        <v>0</v>
      </c>
      <c r="H233" s="148">
        <v>0</v>
      </c>
      <c r="I233" s="148">
        <v>0</v>
      </c>
      <c r="J233" s="148">
        <v>0</v>
      </c>
      <c r="K233" s="148">
        <v>0</v>
      </c>
      <c r="L233" s="148">
        <v>0</v>
      </c>
      <c r="M233" s="148">
        <v>0</v>
      </c>
      <c r="N233" s="148">
        <v>0</v>
      </c>
      <c r="O233" s="148">
        <v>0</v>
      </c>
      <c r="P233" s="148">
        <v>0</v>
      </c>
      <c r="Q233" s="148">
        <v>0</v>
      </c>
      <c r="R233" s="148">
        <v>0</v>
      </c>
      <c r="S233" s="148">
        <v>0</v>
      </c>
      <c r="T233" s="148">
        <v>0</v>
      </c>
      <c r="U233" s="148">
        <v>0</v>
      </c>
      <c r="V233" s="148">
        <v>0</v>
      </c>
      <c r="W233" s="148">
        <v>85</v>
      </c>
      <c r="X233" s="148">
        <v>187</v>
      </c>
      <c r="Y233" s="148">
        <v>324</v>
      </c>
      <c r="Z233" s="148">
        <v>649</v>
      </c>
      <c r="AA233" s="148">
        <v>334</v>
      </c>
      <c r="AB233" s="148">
        <v>421</v>
      </c>
      <c r="AC233" s="148">
        <v>181</v>
      </c>
      <c r="AD233" s="148">
        <v>0</v>
      </c>
      <c r="AE233" s="148">
        <v>0</v>
      </c>
      <c r="AF233" s="148">
        <v>0</v>
      </c>
      <c r="AG233" s="148">
        <v>0</v>
      </c>
      <c r="AH233" s="148">
        <v>0</v>
      </c>
      <c r="AI233" s="148">
        <v>0</v>
      </c>
      <c r="AJ233" s="148">
        <v>0</v>
      </c>
      <c r="AK233" s="148">
        <v>0</v>
      </c>
      <c r="AL233" s="148">
        <v>0</v>
      </c>
      <c r="AM233" s="148">
        <v>0</v>
      </c>
    </row>
    <row r="234" spans="1:39" x14ac:dyDescent="0.5">
      <c r="A234" s="148" t="s">
        <v>69</v>
      </c>
      <c r="B234" s="148" t="s">
        <v>140</v>
      </c>
      <c r="C234" s="148" t="s">
        <v>199</v>
      </c>
      <c r="D234" s="148">
        <v>0</v>
      </c>
      <c r="E234" s="148">
        <v>0</v>
      </c>
      <c r="F234" s="148">
        <v>0</v>
      </c>
      <c r="G234" s="148">
        <v>0</v>
      </c>
      <c r="H234" s="148">
        <v>0</v>
      </c>
      <c r="I234" s="148">
        <v>0</v>
      </c>
      <c r="J234" s="148">
        <v>0</v>
      </c>
      <c r="K234" s="148">
        <v>0</v>
      </c>
      <c r="L234" s="148">
        <v>0</v>
      </c>
      <c r="M234" s="148">
        <v>0</v>
      </c>
      <c r="N234" s="148">
        <v>0</v>
      </c>
      <c r="O234" s="148">
        <v>0</v>
      </c>
      <c r="P234" s="148">
        <v>0</v>
      </c>
      <c r="Q234" s="148">
        <v>0</v>
      </c>
      <c r="R234" s="148">
        <v>0</v>
      </c>
      <c r="S234" s="148">
        <v>0</v>
      </c>
      <c r="T234" s="148">
        <v>0</v>
      </c>
      <c r="U234" s="148">
        <v>0</v>
      </c>
      <c r="V234" s="148">
        <v>0</v>
      </c>
      <c r="W234" s="148">
        <v>85</v>
      </c>
      <c r="X234" s="148">
        <v>187</v>
      </c>
      <c r="Y234" s="148">
        <v>324</v>
      </c>
      <c r="Z234" s="148">
        <v>649</v>
      </c>
      <c r="AA234" s="148">
        <v>334</v>
      </c>
      <c r="AB234" s="148">
        <v>421</v>
      </c>
      <c r="AC234" s="148">
        <v>181</v>
      </c>
      <c r="AD234" s="148">
        <v>0</v>
      </c>
      <c r="AE234" s="148">
        <v>0</v>
      </c>
      <c r="AF234" s="148">
        <v>0</v>
      </c>
      <c r="AG234" s="148">
        <v>0</v>
      </c>
      <c r="AH234" s="148">
        <v>0</v>
      </c>
      <c r="AI234" s="148">
        <v>0</v>
      </c>
      <c r="AJ234" s="148">
        <v>0</v>
      </c>
      <c r="AK234" s="148">
        <v>0</v>
      </c>
      <c r="AL234" s="148">
        <v>0</v>
      </c>
      <c r="AM234" s="148">
        <v>0</v>
      </c>
    </row>
    <row r="235" spans="1:39" x14ac:dyDescent="0.5">
      <c r="A235" s="148" t="s">
        <v>86</v>
      </c>
      <c r="B235" s="148" t="s">
        <v>138</v>
      </c>
      <c r="C235" s="148" t="s">
        <v>196</v>
      </c>
      <c r="D235" s="148">
        <v>0</v>
      </c>
      <c r="E235" s="148">
        <v>0</v>
      </c>
      <c r="F235" s="148">
        <v>0</v>
      </c>
      <c r="G235" s="148">
        <v>0</v>
      </c>
      <c r="H235" s="148">
        <v>0</v>
      </c>
      <c r="I235" s="148">
        <v>0</v>
      </c>
      <c r="J235" s="148">
        <v>0</v>
      </c>
      <c r="K235" s="148">
        <v>0</v>
      </c>
      <c r="L235" s="148">
        <v>0</v>
      </c>
      <c r="M235" s="148">
        <v>0</v>
      </c>
      <c r="N235" s="148">
        <v>0</v>
      </c>
      <c r="O235" s="148">
        <v>0</v>
      </c>
      <c r="P235" s="148">
        <v>0</v>
      </c>
      <c r="Q235" s="148">
        <v>4440</v>
      </c>
      <c r="R235" s="148">
        <v>5025</v>
      </c>
      <c r="S235" s="148">
        <v>4143</v>
      </c>
      <c r="T235" s="148">
        <v>4219</v>
      </c>
      <c r="U235" s="148">
        <v>4159</v>
      </c>
      <c r="V235" s="148">
        <v>5131</v>
      </c>
      <c r="W235" s="148">
        <v>5095</v>
      </c>
      <c r="X235" s="148">
        <v>4971</v>
      </c>
      <c r="Y235" s="148">
        <v>4648</v>
      </c>
      <c r="Z235" s="148">
        <v>4629</v>
      </c>
      <c r="AA235" s="148">
        <v>8563</v>
      </c>
      <c r="AB235" s="148">
        <v>4689</v>
      </c>
      <c r="AC235" s="148">
        <v>0</v>
      </c>
      <c r="AD235" s="148">
        <v>0</v>
      </c>
      <c r="AE235" s="148">
        <v>0</v>
      </c>
      <c r="AF235" s="148">
        <v>0</v>
      </c>
      <c r="AG235" s="148">
        <v>0</v>
      </c>
      <c r="AH235" s="148">
        <v>0</v>
      </c>
      <c r="AI235" s="148">
        <v>0</v>
      </c>
      <c r="AJ235" s="148">
        <v>0</v>
      </c>
      <c r="AK235" s="148">
        <v>0</v>
      </c>
      <c r="AL235" s="148">
        <v>0</v>
      </c>
      <c r="AM235" s="148">
        <v>0</v>
      </c>
    </row>
    <row r="236" spans="1:39" x14ac:dyDescent="0.5">
      <c r="A236" s="148" t="s">
        <v>86</v>
      </c>
      <c r="B236" s="148" t="s">
        <v>138</v>
      </c>
      <c r="C236" s="148" t="s">
        <v>200</v>
      </c>
      <c r="D236" s="148">
        <v>0</v>
      </c>
      <c r="E236" s="148">
        <v>0</v>
      </c>
      <c r="F236" s="148">
        <v>0</v>
      </c>
      <c r="G236" s="148">
        <v>0</v>
      </c>
      <c r="H236" s="148">
        <v>0</v>
      </c>
      <c r="I236" s="148">
        <v>0</v>
      </c>
      <c r="J236" s="148">
        <v>0</v>
      </c>
      <c r="K236" s="148">
        <v>0</v>
      </c>
      <c r="L236" s="148">
        <v>0</v>
      </c>
      <c r="M236" s="148">
        <v>0</v>
      </c>
      <c r="N236" s="148">
        <v>0</v>
      </c>
      <c r="O236" s="148">
        <v>0</v>
      </c>
      <c r="P236" s="148">
        <v>0</v>
      </c>
      <c r="Q236" s="148">
        <v>0</v>
      </c>
      <c r="R236" s="148">
        <v>0</v>
      </c>
      <c r="S236" s="148">
        <v>0</v>
      </c>
      <c r="T236" s="148">
        <v>0</v>
      </c>
      <c r="U236" s="148">
        <v>0</v>
      </c>
      <c r="V236" s="148">
        <v>0</v>
      </c>
      <c r="W236" s="148">
        <v>0</v>
      </c>
      <c r="X236" s="148">
        <v>0</v>
      </c>
      <c r="Y236" s="148">
        <v>0</v>
      </c>
      <c r="Z236" s="148">
        <v>0</v>
      </c>
      <c r="AA236" s="148">
        <v>0</v>
      </c>
      <c r="AB236" s="148">
        <v>4000</v>
      </c>
      <c r="AC236" s="148">
        <v>4400</v>
      </c>
      <c r="AD236" s="148">
        <v>5000</v>
      </c>
      <c r="AE236" s="148">
        <v>4100</v>
      </c>
      <c r="AF236" s="148">
        <v>4200</v>
      </c>
      <c r="AG236" s="148">
        <v>4200</v>
      </c>
      <c r="AH236" s="148">
        <v>5100</v>
      </c>
      <c r="AI236" s="148">
        <v>5100</v>
      </c>
      <c r="AJ236" s="148">
        <v>5000</v>
      </c>
      <c r="AK236" s="148">
        <v>4700</v>
      </c>
      <c r="AL236" s="148">
        <v>3900</v>
      </c>
      <c r="AM236" s="148">
        <v>4000</v>
      </c>
    </row>
    <row r="237" spans="1:39" x14ac:dyDescent="0.5">
      <c r="A237" s="148" t="s">
        <v>86</v>
      </c>
      <c r="B237" s="148" t="s">
        <v>140</v>
      </c>
      <c r="C237" s="148" t="s">
        <v>196</v>
      </c>
      <c r="D237" s="148">
        <v>3390</v>
      </c>
      <c r="E237" s="148">
        <v>3870</v>
      </c>
      <c r="F237" s="148">
        <v>4477</v>
      </c>
      <c r="G237" s="148">
        <v>4207</v>
      </c>
      <c r="H237" s="148">
        <v>4626</v>
      </c>
      <c r="I237" s="148">
        <v>4282</v>
      </c>
      <c r="J237" s="148">
        <v>3838</v>
      </c>
      <c r="K237" s="148">
        <v>4109</v>
      </c>
      <c r="L237" s="148">
        <v>4409</v>
      </c>
      <c r="M237" s="148">
        <v>3691</v>
      </c>
      <c r="N237" s="148">
        <v>3801</v>
      </c>
      <c r="O237" s="148">
        <v>3906</v>
      </c>
      <c r="P237" s="148">
        <v>3709</v>
      </c>
      <c r="Q237" s="148">
        <v>3406</v>
      </c>
      <c r="R237" s="148">
        <v>3203</v>
      </c>
      <c r="S237" s="148">
        <v>3368</v>
      </c>
      <c r="T237" s="148">
        <v>3537</v>
      </c>
      <c r="U237" s="148">
        <v>4611</v>
      </c>
      <c r="V237" s="148">
        <v>4205</v>
      </c>
      <c r="W237" s="148">
        <v>4555</v>
      </c>
      <c r="X237" s="148">
        <v>4012</v>
      </c>
      <c r="Y237" s="148">
        <v>3796</v>
      </c>
      <c r="Z237" s="148">
        <v>3346</v>
      </c>
      <c r="AA237" s="148">
        <v>2875</v>
      </c>
      <c r="AB237" s="148">
        <v>3143</v>
      </c>
      <c r="AC237" s="148">
        <v>2919</v>
      </c>
      <c r="AD237" s="148">
        <v>0</v>
      </c>
      <c r="AE237" s="148">
        <v>0</v>
      </c>
      <c r="AF237" s="148">
        <v>0</v>
      </c>
      <c r="AG237" s="148">
        <v>0</v>
      </c>
      <c r="AH237" s="148">
        <v>0</v>
      </c>
      <c r="AI237" s="148">
        <v>0</v>
      </c>
      <c r="AJ237" s="148">
        <v>0</v>
      </c>
      <c r="AK237" s="148">
        <v>0</v>
      </c>
      <c r="AL237" s="148">
        <v>0</v>
      </c>
      <c r="AM237" s="148">
        <v>0</v>
      </c>
    </row>
    <row r="238" spans="1:39" x14ac:dyDescent="0.5">
      <c r="A238" s="148" t="s">
        <v>86</v>
      </c>
      <c r="B238" s="148" t="s">
        <v>140</v>
      </c>
      <c r="C238" s="148" t="s">
        <v>9</v>
      </c>
      <c r="D238" s="148">
        <v>0</v>
      </c>
      <c r="E238" s="148">
        <v>0</v>
      </c>
      <c r="F238" s="148">
        <v>0</v>
      </c>
      <c r="G238" s="148">
        <v>0</v>
      </c>
      <c r="H238" s="148">
        <v>0</v>
      </c>
      <c r="I238" s="148">
        <v>0</v>
      </c>
      <c r="J238" s="148">
        <v>0</v>
      </c>
      <c r="K238" s="148">
        <v>0</v>
      </c>
      <c r="L238" s="148">
        <v>0</v>
      </c>
      <c r="M238" s="148">
        <v>0</v>
      </c>
      <c r="N238" s="148">
        <v>0</v>
      </c>
      <c r="O238" s="148">
        <v>0</v>
      </c>
      <c r="P238" s="148">
        <v>0</v>
      </c>
      <c r="Q238" s="148">
        <v>0</v>
      </c>
      <c r="R238" s="148">
        <v>0</v>
      </c>
      <c r="S238" s="148">
        <v>0</v>
      </c>
      <c r="T238" s="148">
        <v>0</v>
      </c>
      <c r="U238" s="148">
        <v>0</v>
      </c>
      <c r="V238" s="148">
        <v>0</v>
      </c>
      <c r="W238" s="148">
        <v>0</v>
      </c>
      <c r="X238" s="148">
        <v>0</v>
      </c>
      <c r="Y238" s="148">
        <v>0</v>
      </c>
      <c r="Z238" s="148">
        <v>0</v>
      </c>
      <c r="AA238" s="148">
        <v>0</v>
      </c>
      <c r="AB238" s="148">
        <v>3700</v>
      </c>
      <c r="AC238" s="148">
        <v>3400</v>
      </c>
      <c r="AD238" s="148">
        <v>3200</v>
      </c>
      <c r="AE238" s="148">
        <v>3300</v>
      </c>
      <c r="AF238" s="148">
        <v>3500</v>
      </c>
      <c r="AG238" s="148">
        <v>4600</v>
      </c>
      <c r="AH238" s="148">
        <v>4200</v>
      </c>
      <c r="AI238" s="148">
        <v>4500</v>
      </c>
      <c r="AJ238" s="148">
        <v>4000</v>
      </c>
      <c r="AK238" s="148">
        <v>3700</v>
      </c>
      <c r="AL238" s="148">
        <v>3800</v>
      </c>
      <c r="AM238" s="148">
        <v>3900</v>
      </c>
    </row>
    <row r="239" spans="1:39" x14ac:dyDescent="0.5">
      <c r="A239" s="148" t="s">
        <v>52</v>
      </c>
      <c r="B239" s="148" t="s">
        <v>138</v>
      </c>
      <c r="C239" s="148" t="s">
        <v>6</v>
      </c>
      <c r="D239" s="148">
        <v>9738</v>
      </c>
      <c r="E239" s="148">
        <v>1968</v>
      </c>
      <c r="F239" s="148">
        <v>972</v>
      </c>
      <c r="G239" s="148">
        <v>1620</v>
      </c>
      <c r="H239" s="148">
        <v>1494</v>
      </c>
      <c r="I239" s="148">
        <v>520</v>
      </c>
      <c r="J239" s="148">
        <v>6034</v>
      </c>
      <c r="K239" s="148">
        <v>1198</v>
      </c>
      <c r="L239" s="148">
        <v>457</v>
      </c>
      <c r="M239" s="148">
        <v>6539</v>
      </c>
      <c r="N239" s="148">
        <v>8823</v>
      </c>
      <c r="O239" s="148">
        <v>577</v>
      </c>
      <c r="P239" s="148">
        <v>815</v>
      </c>
      <c r="Q239" s="148">
        <v>5602</v>
      </c>
      <c r="R239" s="148">
        <v>5624</v>
      </c>
      <c r="S239" s="148">
        <v>6816</v>
      </c>
      <c r="T239" s="148">
        <v>3942</v>
      </c>
      <c r="U239" s="148">
        <v>4533</v>
      </c>
      <c r="V239" s="148">
        <v>9787</v>
      </c>
      <c r="W239" s="148">
        <v>1791</v>
      </c>
      <c r="X239" s="148">
        <v>3684</v>
      </c>
      <c r="Y239" s="148">
        <v>1789</v>
      </c>
      <c r="Z239" s="148">
        <v>1747</v>
      </c>
      <c r="AA239" s="148">
        <v>3201</v>
      </c>
      <c r="AB239" s="148">
        <v>1679</v>
      </c>
      <c r="AC239" s="148">
        <v>1083</v>
      </c>
      <c r="AD239" s="148">
        <v>0</v>
      </c>
      <c r="AE239" s="148">
        <v>0</v>
      </c>
      <c r="AF239" s="148">
        <v>0</v>
      </c>
      <c r="AG239" s="148">
        <v>0</v>
      </c>
      <c r="AH239" s="148">
        <v>0</v>
      </c>
      <c r="AI239" s="148">
        <v>0</v>
      </c>
      <c r="AJ239" s="148">
        <v>0</v>
      </c>
      <c r="AK239" s="148">
        <v>0</v>
      </c>
      <c r="AL239" s="148">
        <v>0</v>
      </c>
      <c r="AM239" s="148">
        <v>0</v>
      </c>
    </row>
    <row r="240" spans="1:39" x14ac:dyDescent="0.5">
      <c r="A240" s="148" t="s">
        <v>52</v>
      </c>
      <c r="B240" s="148" t="s">
        <v>138</v>
      </c>
      <c r="C240" s="148" t="s">
        <v>9</v>
      </c>
      <c r="D240" s="148">
        <v>9738</v>
      </c>
      <c r="E240" s="148">
        <v>1968</v>
      </c>
      <c r="F240" s="148">
        <v>972</v>
      </c>
      <c r="G240" s="148">
        <v>1620</v>
      </c>
      <c r="H240" s="148">
        <v>1494</v>
      </c>
      <c r="I240" s="148">
        <v>520</v>
      </c>
      <c r="J240" s="148">
        <v>6034</v>
      </c>
      <c r="K240" s="148">
        <v>1198</v>
      </c>
      <c r="L240" s="148">
        <v>457</v>
      </c>
      <c r="M240" s="148">
        <v>6539</v>
      </c>
      <c r="N240" s="148">
        <v>8823</v>
      </c>
      <c r="O240" s="148">
        <v>577</v>
      </c>
      <c r="P240" s="148">
        <v>815</v>
      </c>
      <c r="Q240" s="148">
        <v>5602</v>
      </c>
      <c r="R240" s="148">
        <v>5624</v>
      </c>
      <c r="S240" s="148">
        <v>6816</v>
      </c>
      <c r="T240" s="148">
        <v>3942</v>
      </c>
      <c r="U240" s="148">
        <v>4533</v>
      </c>
      <c r="V240" s="148">
        <v>9787</v>
      </c>
      <c r="W240" s="148">
        <v>1791</v>
      </c>
      <c r="X240" s="148">
        <v>3684</v>
      </c>
      <c r="Y240" s="148">
        <v>1789</v>
      </c>
      <c r="Z240" s="148">
        <v>1747</v>
      </c>
      <c r="AA240" s="148">
        <v>3201</v>
      </c>
      <c r="AB240" s="148">
        <v>3736.4850000000001</v>
      </c>
      <c r="AC240" s="148">
        <v>3868.9349999999999</v>
      </c>
      <c r="AD240" s="148">
        <v>4493.7150000000001</v>
      </c>
      <c r="AE240" s="148">
        <v>3849.4349999999999</v>
      </c>
      <c r="AF240" s="148">
        <v>4157.5200000000004</v>
      </c>
      <c r="AG240" s="148">
        <v>3927.15</v>
      </c>
      <c r="AH240" s="148">
        <v>3504.855</v>
      </c>
      <c r="AI240" s="148">
        <v>3895.44</v>
      </c>
      <c r="AJ240" s="148">
        <v>3481.7249999999999</v>
      </c>
      <c r="AK240" s="148">
        <v>3832.0349999999999</v>
      </c>
      <c r="AL240" s="148">
        <v>3661.8</v>
      </c>
      <c r="AM240" s="148">
        <v>5224.9349999999986</v>
      </c>
    </row>
    <row r="241" spans="1:39" x14ac:dyDescent="0.5">
      <c r="A241" s="148" t="s">
        <v>52</v>
      </c>
      <c r="B241" s="148" t="s">
        <v>138</v>
      </c>
      <c r="C241" s="148" t="s">
        <v>197</v>
      </c>
      <c r="D241" s="148">
        <v>9738</v>
      </c>
      <c r="E241" s="148">
        <v>1968</v>
      </c>
      <c r="F241" s="148">
        <v>972</v>
      </c>
      <c r="G241" s="148">
        <v>1620</v>
      </c>
      <c r="H241" s="148">
        <v>1494</v>
      </c>
      <c r="I241" s="148">
        <v>520</v>
      </c>
      <c r="J241" s="148">
        <v>6034</v>
      </c>
      <c r="K241" s="148">
        <v>1198</v>
      </c>
      <c r="L241" s="148">
        <v>457</v>
      </c>
      <c r="M241" s="148">
        <v>6539</v>
      </c>
      <c r="N241" s="148">
        <v>8823</v>
      </c>
      <c r="O241" s="148">
        <v>577</v>
      </c>
      <c r="P241" s="148">
        <v>815</v>
      </c>
      <c r="Q241" s="148">
        <v>5602</v>
      </c>
      <c r="R241" s="148">
        <v>5624</v>
      </c>
      <c r="S241" s="148">
        <v>6816</v>
      </c>
      <c r="T241" s="148">
        <v>3942</v>
      </c>
      <c r="U241" s="148">
        <v>4533</v>
      </c>
      <c r="V241" s="148">
        <v>9787</v>
      </c>
      <c r="W241" s="148">
        <v>1791</v>
      </c>
      <c r="X241" s="148">
        <v>3684</v>
      </c>
      <c r="Y241" s="148">
        <v>1789</v>
      </c>
      <c r="Z241" s="148">
        <v>1747</v>
      </c>
      <c r="AA241" s="148">
        <v>3201</v>
      </c>
      <c r="AB241" s="148">
        <v>1679</v>
      </c>
      <c r="AC241" s="148">
        <v>1083</v>
      </c>
      <c r="AD241" s="148">
        <v>0</v>
      </c>
      <c r="AE241" s="148">
        <v>0</v>
      </c>
      <c r="AF241" s="148">
        <v>0</v>
      </c>
      <c r="AG241" s="148">
        <v>0</v>
      </c>
      <c r="AH241" s="148">
        <v>0</v>
      </c>
      <c r="AI241" s="148">
        <v>0</v>
      </c>
      <c r="AJ241" s="148">
        <v>0</v>
      </c>
      <c r="AK241" s="148">
        <v>0</v>
      </c>
      <c r="AL241" s="148">
        <v>0</v>
      </c>
      <c r="AM241" s="148">
        <v>0</v>
      </c>
    </row>
    <row r="242" spans="1:39" x14ac:dyDescent="0.5">
      <c r="A242" s="148" t="s">
        <v>52</v>
      </c>
      <c r="B242" s="148" t="s">
        <v>138</v>
      </c>
      <c r="C242" s="148" t="s">
        <v>198</v>
      </c>
      <c r="D242" s="148">
        <v>9738</v>
      </c>
      <c r="E242" s="148">
        <v>1968</v>
      </c>
      <c r="F242" s="148">
        <v>972</v>
      </c>
      <c r="G242" s="148">
        <v>1620</v>
      </c>
      <c r="H242" s="148">
        <v>1494</v>
      </c>
      <c r="I242" s="148">
        <v>520</v>
      </c>
      <c r="J242" s="148">
        <v>6034</v>
      </c>
      <c r="K242" s="148">
        <v>1198</v>
      </c>
      <c r="L242" s="148">
        <v>457</v>
      </c>
      <c r="M242" s="148">
        <v>6539</v>
      </c>
      <c r="N242" s="148">
        <v>8823</v>
      </c>
      <c r="O242" s="148">
        <v>577</v>
      </c>
      <c r="P242" s="148">
        <v>815</v>
      </c>
      <c r="Q242" s="148">
        <v>5602</v>
      </c>
      <c r="R242" s="148">
        <v>5624</v>
      </c>
      <c r="S242" s="148">
        <v>6816</v>
      </c>
      <c r="T242" s="148">
        <v>3942</v>
      </c>
      <c r="U242" s="148">
        <v>4533</v>
      </c>
      <c r="V242" s="148">
        <v>9787</v>
      </c>
      <c r="W242" s="148">
        <v>1791</v>
      </c>
      <c r="X242" s="148">
        <v>3684</v>
      </c>
      <c r="Y242" s="148">
        <v>1789</v>
      </c>
      <c r="Z242" s="148">
        <v>1747</v>
      </c>
      <c r="AA242" s="148">
        <v>3201</v>
      </c>
      <c r="AB242" s="148">
        <v>1679</v>
      </c>
      <c r="AC242" s="148">
        <v>1083</v>
      </c>
      <c r="AD242" s="148">
        <v>0</v>
      </c>
      <c r="AE242" s="148">
        <v>0</v>
      </c>
      <c r="AF242" s="148">
        <v>0</v>
      </c>
      <c r="AG242" s="148">
        <v>0</v>
      </c>
      <c r="AH242" s="148">
        <v>0</v>
      </c>
      <c r="AI242" s="148">
        <v>0</v>
      </c>
      <c r="AJ242" s="148">
        <v>0</v>
      </c>
      <c r="AK242" s="148">
        <v>0</v>
      </c>
      <c r="AL242" s="148">
        <v>0</v>
      </c>
      <c r="AM242" s="148">
        <v>0</v>
      </c>
    </row>
    <row r="243" spans="1:39" x14ac:dyDescent="0.5">
      <c r="A243" s="148" t="s">
        <v>52</v>
      </c>
      <c r="B243" s="148" t="s">
        <v>138</v>
      </c>
      <c r="C243" s="148" t="s">
        <v>199</v>
      </c>
      <c r="D243" s="148">
        <v>9738</v>
      </c>
      <c r="E243" s="148">
        <v>1968</v>
      </c>
      <c r="F243" s="148">
        <v>972</v>
      </c>
      <c r="G243" s="148">
        <v>1620</v>
      </c>
      <c r="H243" s="148">
        <v>1494</v>
      </c>
      <c r="I243" s="148">
        <v>520</v>
      </c>
      <c r="J243" s="148">
        <v>6034</v>
      </c>
      <c r="K243" s="148">
        <v>1198</v>
      </c>
      <c r="L243" s="148">
        <v>457</v>
      </c>
      <c r="M243" s="148">
        <v>6539</v>
      </c>
      <c r="N243" s="148">
        <v>8823</v>
      </c>
      <c r="O243" s="148">
        <v>577</v>
      </c>
      <c r="P243" s="148">
        <v>815</v>
      </c>
      <c r="Q243" s="148">
        <v>5602</v>
      </c>
      <c r="R243" s="148">
        <v>5624</v>
      </c>
      <c r="S243" s="148">
        <v>6816</v>
      </c>
      <c r="T243" s="148">
        <v>3942</v>
      </c>
      <c r="U243" s="148">
        <v>4533</v>
      </c>
      <c r="V243" s="148">
        <v>9787</v>
      </c>
      <c r="W243" s="148">
        <v>1791</v>
      </c>
      <c r="X243" s="148">
        <v>3684</v>
      </c>
      <c r="Y243" s="148">
        <v>1789</v>
      </c>
      <c r="Z243" s="148">
        <v>1747</v>
      </c>
      <c r="AA243" s="148">
        <v>3201</v>
      </c>
      <c r="AB243" s="148">
        <v>1679</v>
      </c>
      <c r="AC243" s="148">
        <v>1083</v>
      </c>
      <c r="AD243" s="148">
        <v>0</v>
      </c>
      <c r="AE243" s="148">
        <v>0</v>
      </c>
      <c r="AF243" s="148">
        <v>0</v>
      </c>
      <c r="AG243" s="148">
        <v>0</v>
      </c>
      <c r="AH243" s="148">
        <v>0</v>
      </c>
      <c r="AI243" s="148">
        <v>0</v>
      </c>
      <c r="AJ243" s="148">
        <v>0</v>
      </c>
      <c r="AK243" s="148">
        <v>0</v>
      </c>
      <c r="AL243" s="148">
        <v>0</v>
      </c>
      <c r="AM243" s="148">
        <v>0</v>
      </c>
    </row>
    <row r="244" spans="1:39" x14ac:dyDescent="0.5">
      <c r="A244" s="148" t="s">
        <v>52</v>
      </c>
      <c r="B244" s="148" t="s">
        <v>140</v>
      </c>
      <c r="C244" s="148" t="s">
        <v>6</v>
      </c>
      <c r="D244" s="148">
        <v>8662</v>
      </c>
      <c r="E244" s="148">
        <v>7913</v>
      </c>
      <c r="F244" s="148">
        <v>17370</v>
      </c>
      <c r="G244" s="148">
        <v>12652</v>
      </c>
      <c r="H244" s="148">
        <v>9546</v>
      </c>
      <c r="I244" s="148">
        <v>10027</v>
      </c>
      <c r="J244" s="148">
        <v>6287</v>
      </c>
      <c r="K244" s="148">
        <v>7667</v>
      </c>
      <c r="L244" s="148">
        <v>7251</v>
      </c>
      <c r="M244" s="148">
        <v>8909</v>
      </c>
      <c r="N244" s="148">
        <v>7213</v>
      </c>
      <c r="O244" s="148">
        <v>8973</v>
      </c>
      <c r="P244" s="148">
        <v>7022</v>
      </c>
      <c r="Q244" s="148">
        <v>7964</v>
      </c>
      <c r="R244" s="148">
        <v>9650</v>
      </c>
      <c r="S244" s="148">
        <v>6000</v>
      </c>
      <c r="T244" s="148">
        <v>8998</v>
      </c>
      <c r="U244" s="148">
        <v>5215</v>
      </c>
      <c r="V244" s="148">
        <v>5425</v>
      </c>
      <c r="W244" s="148">
        <v>2157</v>
      </c>
      <c r="X244" s="148">
        <v>1794</v>
      </c>
      <c r="Y244" s="148">
        <v>3012</v>
      </c>
      <c r="Z244" s="148">
        <v>1332</v>
      </c>
      <c r="AA244" s="148">
        <v>3706</v>
      </c>
      <c r="AB244" s="148">
        <v>1696</v>
      </c>
      <c r="AC244" s="148">
        <v>752</v>
      </c>
      <c r="AD244" s="148">
        <v>0</v>
      </c>
      <c r="AE244" s="148">
        <v>0</v>
      </c>
      <c r="AF244" s="148">
        <v>0</v>
      </c>
      <c r="AG244" s="148">
        <v>0</v>
      </c>
      <c r="AH244" s="148">
        <v>0</v>
      </c>
      <c r="AI244" s="148">
        <v>0</v>
      </c>
      <c r="AJ244" s="148">
        <v>0</v>
      </c>
      <c r="AK244" s="148">
        <v>0</v>
      </c>
      <c r="AL244" s="148">
        <v>0</v>
      </c>
      <c r="AM244" s="148">
        <v>0</v>
      </c>
    </row>
    <row r="245" spans="1:39" x14ac:dyDescent="0.5">
      <c r="A245" s="148" t="s">
        <v>52</v>
      </c>
      <c r="B245" s="148" t="s">
        <v>140</v>
      </c>
      <c r="C245" s="148" t="s">
        <v>9</v>
      </c>
      <c r="D245" s="148">
        <v>8662</v>
      </c>
      <c r="E245" s="148">
        <v>7913</v>
      </c>
      <c r="F245" s="148">
        <v>17370</v>
      </c>
      <c r="G245" s="148">
        <v>12652</v>
      </c>
      <c r="H245" s="148">
        <v>9546</v>
      </c>
      <c r="I245" s="148">
        <v>10027</v>
      </c>
      <c r="J245" s="148">
        <v>6287</v>
      </c>
      <c r="K245" s="148">
        <v>7667</v>
      </c>
      <c r="L245" s="148">
        <v>7251</v>
      </c>
      <c r="M245" s="148">
        <v>8909</v>
      </c>
      <c r="N245" s="148">
        <v>7213</v>
      </c>
      <c r="O245" s="148">
        <v>8973</v>
      </c>
      <c r="P245" s="148">
        <v>7022</v>
      </c>
      <c r="Q245" s="148">
        <v>7964</v>
      </c>
      <c r="R245" s="148">
        <v>9650</v>
      </c>
      <c r="S245" s="148">
        <v>6000</v>
      </c>
      <c r="T245" s="148">
        <v>8998</v>
      </c>
      <c r="U245" s="148">
        <v>5215</v>
      </c>
      <c r="V245" s="148">
        <v>5425</v>
      </c>
      <c r="W245" s="148">
        <v>2157</v>
      </c>
      <c r="X245" s="148">
        <v>1794</v>
      </c>
      <c r="Y245" s="148">
        <v>3012</v>
      </c>
      <c r="Z245" s="148">
        <v>1332</v>
      </c>
      <c r="AA245" s="148">
        <v>3706</v>
      </c>
      <c r="AB245" s="148">
        <v>2190.8865999999998</v>
      </c>
      <c r="AC245" s="148">
        <v>2259.7559000000001</v>
      </c>
      <c r="AD245" s="148">
        <v>2432.0061999999998</v>
      </c>
      <c r="AE245" s="148">
        <v>2020.8472999999999</v>
      </c>
      <c r="AF245" s="148">
        <v>2200.1995999999999</v>
      </c>
      <c r="AG245" s="148">
        <v>2118.6471999999999</v>
      </c>
      <c r="AH245" s="148">
        <v>1806.1994</v>
      </c>
      <c r="AI245" s="148">
        <v>2337.6367</v>
      </c>
      <c r="AJ245" s="148">
        <v>2066.1259</v>
      </c>
      <c r="AK245" s="148">
        <v>2522.5097999999998</v>
      </c>
      <c r="AL245" s="148">
        <v>2257.0625</v>
      </c>
      <c r="AM245" s="148">
        <v>2792.9553000000001</v>
      </c>
    </row>
    <row r="246" spans="1:39" x14ac:dyDescent="0.5">
      <c r="A246" s="148" t="s">
        <v>52</v>
      </c>
      <c r="B246" s="148" t="s">
        <v>140</v>
      </c>
      <c r="C246" s="148" t="s">
        <v>197</v>
      </c>
      <c r="D246" s="148">
        <v>8662</v>
      </c>
      <c r="E246" s="148">
        <v>7913</v>
      </c>
      <c r="F246" s="148">
        <v>17370</v>
      </c>
      <c r="G246" s="148">
        <v>12652</v>
      </c>
      <c r="H246" s="148">
        <v>9546</v>
      </c>
      <c r="I246" s="148">
        <v>10027</v>
      </c>
      <c r="J246" s="148">
        <v>6287</v>
      </c>
      <c r="K246" s="148">
        <v>7667</v>
      </c>
      <c r="L246" s="148">
        <v>7251</v>
      </c>
      <c r="M246" s="148">
        <v>8909</v>
      </c>
      <c r="N246" s="148">
        <v>7213</v>
      </c>
      <c r="O246" s="148">
        <v>8973</v>
      </c>
      <c r="P246" s="148">
        <v>7022</v>
      </c>
      <c r="Q246" s="148">
        <v>7964</v>
      </c>
      <c r="R246" s="148">
        <v>9650</v>
      </c>
      <c r="S246" s="148">
        <v>6000</v>
      </c>
      <c r="T246" s="148">
        <v>8998</v>
      </c>
      <c r="U246" s="148">
        <v>5215</v>
      </c>
      <c r="V246" s="148">
        <v>5425</v>
      </c>
      <c r="W246" s="148">
        <v>2157</v>
      </c>
      <c r="X246" s="148">
        <v>1794</v>
      </c>
      <c r="Y246" s="148">
        <v>3012</v>
      </c>
      <c r="Z246" s="148">
        <v>1332</v>
      </c>
      <c r="AA246" s="148">
        <v>3706</v>
      </c>
      <c r="AB246" s="148">
        <v>1696</v>
      </c>
      <c r="AC246" s="148">
        <v>752</v>
      </c>
      <c r="AD246" s="148">
        <v>0</v>
      </c>
      <c r="AE246" s="148">
        <v>0</v>
      </c>
      <c r="AF246" s="148">
        <v>0</v>
      </c>
      <c r="AG246" s="148">
        <v>0</v>
      </c>
      <c r="AH246" s="148">
        <v>0</v>
      </c>
      <c r="AI246" s="148">
        <v>0</v>
      </c>
      <c r="AJ246" s="148">
        <v>0</v>
      </c>
      <c r="AK246" s="148">
        <v>0</v>
      </c>
      <c r="AL246" s="148">
        <v>0</v>
      </c>
      <c r="AM246" s="148">
        <v>0</v>
      </c>
    </row>
    <row r="247" spans="1:39" x14ac:dyDescent="0.5">
      <c r="A247" s="148" t="s">
        <v>52</v>
      </c>
      <c r="B247" s="148" t="s">
        <v>140</v>
      </c>
      <c r="C247" s="148" t="s">
        <v>198</v>
      </c>
      <c r="D247" s="148">
        <v>8662</v>
      </c>
      <c r="E247" s="148">
        <v>7913</v>
      </c>
      <c r="F247" s="148">
        <v>17370</v>
      </c>
      <c r="G247" s="148">
        <v>12652</v>
      </c>
      <c r="H247" s="148">
        <v>9546</v>
      </c>
      <c r="I247" s="148">
        <v>10027</v>
      </c>
      <c r="J247" s="148">
        <v>6287</v>
      </c>
      <c r="K247" s="148">
        <v>7667</v>
      </c>
      <c r="L247" s="148">
        <v>7251</v>
      </c>
      <c r="M247" s="148">
        <v>8909</v>
      </c>
      <c r="N247" s="148">
        <v>7213</v>
      </c>
      <c r="O247" s="148">
        <v>8973</v>
      </c>
      <c r="P247" s="148">
        <v>7022</v>
      </c>
      <c r="Q247" s="148">
        <v>7964</v>
      </c>
      <c r="R247" s="148">
        <v>9650</v>
      </c>
      <c r="S247" s="148">
        <v>6000</v>
      </c>
      <c r="T247" s="148">
        <v>8998</v>
      </c>
      <c r="U247" s="148">
        <v>5215</v>
      </c>
      <c r="V247" s="148">
        <v>5425</v>
      </c>
      <c r="W247" s="148">
        <v>2157</v>
      </c>
      <c r="X247" s="148">
        <v>1794</v>
      </c>
      <c r="Y247" s="148">
        <v>3012</v>
      </c>
      <c r="Z247" s="148">
        <v>1332</v>
      </c>
      <c r="AA247" s="148">
        <v>3706</v>
      </c>
      <c r="AB247" s="148">
        <v>1696</v>
      </c>
      <c r="AC247" s="148">
        <v>752</v>
      </c>
      <c r="AD247" s="148">
        <v>0</v>
      </c>
      <c r="AE247" s="148">
        <v>0</v>
      </c>
      <c r="AF247" s="148">
        <v>0</v>
      </c>
      <c r="AG247" s="148">
        <v>0</v>
      </c>
      <c r="AH247" s="148">
        <v>0</v>
      </c>
      <c r="AI247" s="148">
        <v>0</v>
      </c>
      <c r="AJ247" s="148">
        <v>0</v>
      </c>
      <c r="AK247" s="148">
        <v>0</v>
      </c>
      <c r="AL247" s="148">
        <v>0</v>
      </c>
      <c r="AM247" s="148">
        <v>0</v>
      </c>
    </row>
    <row r="248" spans="1:39" x14ac:dyDescent="0.5">
      <c r="A248" s="148" t="s">
        <v>52</v>
      </c>
      <c r="B248" s="148" t="s">
        <v>140</v>
      </c>
      <c r="C248" s="148" t="s">
        <v>199</v>
      </c>
      <c r="D248" s="148">
        <v>8662</v>
      </c>
      <c r="E248" s="148">
        <v>7913</v>
      </c>
      <c r="F248" s="148">
        <v>17370</v>
      </c>
      <c r="G248" s="148">
        <v>12652</v>
      </c>
      <c r="H248" s="148">
        <v>9546</v>
      </c>
      <c r="I248" s="148">
        <v>10027</v>
      </c>
      <c r="J248" s="148">
        <v>6287</v>
      </c>
      <c r="K248" s="148">
        <v>7667</v>
      </c>
      <c r="L248" s="148">
        <v>7251</v>
      </c>
      <c r="M248" s="148">
        <v>8909</v>
      </c>
      <c r="N248" s="148">
        <v>7213</v>
      </c>
      <c r="O248" s="148">
        <v>8973</v>
      </c>
      <c r="P248" s="148">
        <v>7022</v>
      </c>
      <c r="Q248" s="148">
        <v>7964</v>
      </c>
      <c r="R248" s="148">
        <v>9650</v>
      </c>
      <c r="S248" s="148">
        <v>6000</v>
      </c>
      <c r="T248" s="148">
        <v>8998</v>
      </c>
      <c r="U248" s="148">
        <v>5215</v>
      </c>
      <c r="V248" s="148">
        <v>5425</v>
      </c>
      <c r="W248" s="148">
        <v>2157</v>
      </c>
      <c r="X248" s="148">
        <v>1794</v>
      </c>
      <c r="Y248" s="148">
        <v>3012</v>
      </c>
      <c r="Z248" s="148">
        <v>1332</v>
      </c>
      <c r="AA248" s="148">
        <v>3706</v>
      </c>
      <c r="AB248" s="148">
        <v>1696</v>
      </c>
      <c r="AC248" s="148">
        <v>752</v>
      </c>
      <c r="AD248" s="148">
        <v>0</v>
      </c>
      <c r="AE248" s="148">
        <v>0</v>
      </c>
      <c r="AF248" s="148">
        <v>0</v>
      </c>
      <c r="AG248" s="148">
        <v>0</v>
      </c>
      <c r="AH248" s="148">
        <v>0</v>
      </c>
      <c r="AI248" s="148">
        <v>0</v>
      </c>
      <c r="AJ248" s="148">
        <v>0</v>
      </c>
      <c r="AK248" s="148">
        <v>0</v>
      </c>
      <c r="AL248" s="148">
        <v>0</v>
      </c>
      <c r="AM248" s="148">
        <v>0</v>
      </c>
    </row>
    <row r="249" spans="1:39" x14ac:dyDescent="0.5">
      <c r="A249" s="148" t="s">
        <v>80</v>
      </c>
      <c r="B249" s="148" t="s">
        <v>138</v>
      </c>
      <c r="C249" s="148" t="s">
        <v>196</v>
      </c>
      <c r="D249" s="148">
        <v>0</v>
      </c>
      <c r="E249" s="148">
        <v>0</v>
      </c>
      <c r="F249" s="148">
        <v>0</v>
      </c>
      <c r="G249" s="148">
        <v>0</v>
      </c>
      <c r="H249" s="148">
        <v>0</v>
      </c>
      <c r="I249" s="148">
        <v>0</v>
      </c>
      <c r="J249" s="148">
        <v>0</v>
      </c>
      <c r="K249" s="148">
        <v>0</v>
      </c>
      <c r="L249" s="148">
        <v>0</v>
      </c>
      <c r="M249" s="148">
        <v>0</v>
      </c>
      <c r="N249" s="148">
        <v>0</v>
      </c>
      <c r="O249" s="148">
        <v>0</v>
      </c>
      <c r="P249" s="148">
        <v>225</v>
      </c>
      <c r="Q249" s="148">
        <v>188</v>
      </c>
      <c r="R249" s="148">
        <v>225</v>
      </c>
      <c r="S249" s="148">
        <v>225</v>
      </c>
      <c r="T249" s="148">
        <v>167</v>
      </c>
      <c r="U249" s="148">
        <v>225</v>
      </c>
      <c r="V249" s="148">
        <v>225</v>
      </c>
      <c r="W249" s="148">
        <v>225</v>
      </c>
      <c r="X249" s="148">
        <v>225</v>
      </c>
      <c r="Y249" s="148">
        <v>225</v>
      </c>
      <c r="Z249" s="148">
        <v>225</v>
      </c>
      <c r="AA249" s="148">
        <v>0</v>
      </c>
      <c r="AB249" s="148">
        <v>0</v>
      </c>
      <c r="AC249" s="148">
        <v>-42</v>
      </c>
      <c r="AD249" s="148">
        <v>0</v>
      </c>
      <c r="AE249" s="148">
        <v>0</v>
      </c>
      <c r="AF249" s="148">
        <v>0</v>
      </c>
      <c r="AG249" s="148">
        <v>0</v>
      </c>
      <c r="AH249" s="148">
        <v>0</v>
      </c>
      <c r="AI249" s="148">
        <v>0</v>
      </c>
      <c r="AJ249" s="148">
        <v>0</v>
      </c>
      <c r="AK249" s="148">
        <v>0</v>
      </c>
      <c r="AL249" s="148">
        <v>0</v>
      </c>
      <c r="AM249" s="148">
        <v>0</v>
      </c>
    </row>
    <row r="250" spans="1:39" x14ac:dyDescent="0.5">
      <c r="A250" s="148" t="s">
        <v>80</v>
      </c>
      <c r="B250" s="148" t="s">
        <v>138</v>
      </c>
      <c r="C250" s="148" t="s">
        <v>200</v>
      </c>
      <c r="D250" s="148">
        <v>0</v>
      </c>
      <c r="E250" s="148">
        <v>0</v>
      </c>
      <c r="F250" s="148">
        <v>0</v>
      </c>
      <c r="G250" s="148">
        <v>0</v>
      </c>
      <c r="H250" s="148">
        <v>0</v>
      </c>
      <c r="I250" s="148">
        <v>0</v>
      </c>
      <c r="J250" s="148">
        <v>0</v>
      </c>
      <c r="K250" s="148">
        <v>0</v>
      </c>
      <c r="L250" s="148">
        <v>0</v>
      </c>
      <c r="M250" s="148">
        <v>0</v>
      </c>
      <c r="N250" s="148">
        <v>0</v>
      </c>
      <c r="O250" s="148">
        <v>0</v>
      </c>
      <c r="P250" s="148">
        <v>0</v>
      </c>
      <c r="Q250" s="148">
        <v>0</v>
      </c>
      <c r="R250" s="148">
        <v>0</v>
      </c>
      <c r="S250" s="148">
        <v>0</v>
      </c>
      <c r="T250" s="148">
        <v>0</v>
      </c>
      <c r="U250" s="148">
        <v>0</v>
      </c>
      <c r="V250" s="148">
        <v>0</v>
      </c>
      <c r="W250" s="148">
        <v>0</v>
      </c>
      <c r="X250" s="148">
        <v>0</v>
      </c>
      <c r="Y250" s="148">
        <v>0</v>
      </c>
      <c r="Z250" s="148">
        <v>0</v>
      </c>
      <c r="AA250" s="148">
        <v>0</v>
      </c>
      <c r="AB250" s="148">
        <v>0</v>
      </c>
      <c r="AC250" s="148">
        <v>0</v>
      </c>
      <c r="AD250" s="148">
        <v>270</v>
      </c>
      <c r="AE250" s="148">
        <v>0</v>
      </c>
      <c r="AF250" s="148">
        <v>0</v>
      </c>
      <c r="AG250" s="148">
        <v>270</v>
      </c>
      <c r="AH250" s="148">
        <v>0</v>
      </c>
      <c r="AI250" s="148">
        <v>0</v>
      </c>
      <c r="AJ250" s="148">
        <v>270</v>
      </c>
      <c r="AK250" s="148">
        <v>0</v>
      </c>
      <c r="AL250" s="148">
        <v>0</v>
      </c>
      <c r="AM250" s="148">
        <v>270</v>
      </c>
    </row>
    <row r="251" spans="1:39" x14ac:dyDescent="0.5">
      <c r="A251" s="148" t="s">
        <v>80</v>
      </c>
      <c r="B251" s="148" t="s">
        <v>140</v>
      </c>
      <c r="C251" s="148" t="s">
        <v>200</v>
      </c>
      <c r="D251" s="148">
        <v>0</v>
      </c>
      <c r="E251" s="148">
        <v>0</v>
      </c>
      <c r="F251" s="148">
        <v>0</v>
      </c>
      <c r="G251" s="148">
        <v>0</v>
      </c>
      <c r="H251" s="148">
        <v>0</v>
      </c>
      <c r="I251" s="148">
        <v>0</v>
      </c>
      <c r="J251" s="148">
        <v>0</v>
      </c>
      <c r="K251" s="148">
        <v>0</v>
      </c>
      <c r="L251" s="148">
        <v>0</v>
      </c>
      <c r="M251" s="148">
        <v>0</v>
      </c>
      <c r="N251" s="148">
        <v>0</v>
      </c>
      <c r="O251" s="148">
        <v>0</v>
      </c>
      <c r="P251" s="148">
        <v>0</v>
      </c>
      <c r="Q251" s="148">
        <v>0</v>
      </c>
      <c r="R251" s="148">
        <v>0</v>
      </c>
      <c r="S251" s="148">
        <v>0</v>
      </c>
      <c r="T251" s="148">
        <v>0</v>
      </c>
      <c r="U251" s="148">
        <v>0</v>
      </c>
      <c r="V251" s="148">
        <v>0</v>
      </c>
      <c r="W251" s="148">
        <v>0</v>
      </c>
      <c r="X251" s="148">
        <v>0</v>
      </c>
      <c r="Y251" s="148">
        <v>0</v>
      </c>
      <c r="Z251" s="148">
        <v>0</v>
      </c>
      <c r="AA251" s="148">
        <v>0</v>
      </c>
      <c r="AB251" s="148">
        <v>0</v>
      </c>
      <c r="AC251" s="148">
        <v>0</v>
      </c>
      <c r="AD251" s="148">
        <v>270</v>
      </c>
      <c r="AE251" s="148">
        <v>0</v>
      </c>
      <c r="AF251" s="148">
        <v>0</v>
      </c>
      <c r="AG251" s="148">
        <v>270</v>
      </c>
      <c r="AH251" s="148">
        <v>0</v>
      </c>
      <c r="AI251" s="148">
        <v>0</v>
      </c>
      <c r="AJ251" s="148">
        <v>270</v>
      </c>
      <c r="AK251" s="148">
        <v>0</v>
      </c>
      <c r="AL251" s="148">
        <v>0</v>
      </c>
      <c r="AM251" s="148">
        <v>270</v>
      </c>
    </row>
    <row r="252" spans="1:39" x14ac:dyDescent="0.5">
      <c r="A252" s="148" t="s">
        <v>43</v>
      </c>
      <c r="B252" s="148" t="s">
        <v>138</v>
      </c>
      <c r="C252" s="148" t="s">
        <v>196</v>
      </c>
      <c r="D252" s="148">
        <v>0</v>
      </c>
      <c r="E252" s="148">
        <v>0</v>
      </c>
      <c r="F252" s="148">
        <v>0</v>
      </c>
      <c r="G252" s="148">
        <v>0</v>
      </c>
      <c r="H252" s="148">
        <v>0</v>
      </c>
      <c r="I252" s="148">
        <v>0</v>
      </c>
      <c r="J252" s="148">
        <v>0</v>
      </c>
      <c r="K252" s="148">
        <v>0</v>
      </c>
      <c r="L252" s="148">
        <v>366</v>
      </c>
      <c r="M252" s="148">
        <v>0</v>
      </c>
      <c r="N252" s="148">
        <v>0</v>
      </c>
      <c r="O252" s="148">
        <v>0</v>
      </c>
      <c r="P252" s="148">
        <v>0</v>
      </c>
      <c r="Q252" s="148">
        <v>0</v>
      </c>
      <c r="R252" s="148">
        <v>0</v>
      </c>
      <c r="S252" s="148">
        <v>366</v>
      </c>
      <c r="T252" s="148">
        <v>0</v>
      </c>
      <c r="U252" s="148">
        <v>1317</v>
      </c>
      <c r="V252" s="148">
        <v>194</v>
      </c>
      <c r="W252" s="148">
        <v>380</v>
      </c>
      <c r="X252" s="148">
        <v>380</v>
      </c>
      <c r="Y252" s="148">
        <v>380</v>
      </c>
      <c r="Z252" s="148">
        <v>746</v>
      </c>
      <c r="AA252" s="148">
        <v>194</v>
      </c>
      <c r="AB252" s="148">
        <v>380</v>
      </c>
      <c r="AC252" s="148">
        <v>0</v>
      </c>
      <c r="AD252" s="148">
        <v>0</v>
      </c>
      <c r="AE252" s="148">
        <v>0</v>
      </c>
      <c r="AF252" s="148">
        <v>0</v>
      </c>
      <c r="AG252" s="148">
        <v>0</v>
      </c>
      <c r="AH252" s="148">
        <v>0</v>
      </c>
      <c r="AI252" s="148">
        <v>0</v>
      </c>
      <c r="AJ252" s="148">
        <v>0</v>
      </c>
      <c r="AK252" s="148">
        <v>0</v>
      </c>
      <c r="AL252" s="148">
        <v>0</v>
      </c>
      <c r="AM252" s="148">
        <v>0</v>
      </c>
    </row>
    <row r="253" spans="1:39" x14ac:dyDescent="0.5">
      <c r="A253" s="148" t="s">
        <v>43</v>
      </c>
      <c r="B253" s="148" t="s">
        <v>138</v>
      </c>
      <c r="C253" s="148" t="s">
        <v>200</v>
      </c>
      <c r="D253" s="148">
        <v>0</v>
      </c>
      <c r="E253" s="148">
        <v>0</v>
      </c>
      <c r="F253" s="148">
        <v>0</v>
      </c>
      <c r="G253" s="148">
        <v>0</v>
      </c>
      <c r="H253" s="148">
        <v>0</v>
      </c>
      <c r="I253" s="148">
        <v>0</v>
      </c>
      <c r="J253" s="148">
        <v>0</v>
      </c>
      <c r="K253" s="148">
        <v>0</v>
      </c>
      <c r="L253" s="148">
        <v>0</v>
      </c>
      <c r="M253" s="148">
        <v>0</v>
      </c>
      <c r="N253" s="148">
        <v>0</v>
      </c>
      <c r="O253" s="148">
        <v>0</v>
      </c>
      <c r="P253" s="148">
        <v>0</v>
      </c>
      <c r="Q253" s="148">
        <v>0</v>
      </c>
      <c r="R253" s="148">
        <v>0</v>
      </c>
      <c r="S253" s="148">
        <v>0</v>
      </c>
      <c r="T253" s="148">
        <v>0</v>
      </c>
      <c r="U253" s="148">
        <v>0</v>
      </c>
      <c r="V253" s="148">
        <v>0</v>
      </c>
      <c r="W253" s="148">
        <v>0</v>
      </c>
      <c r="X253" s="148">
        <v>0</v>
      </c>
      <c r="Y253" s="148">
        <v>0</v>
      </c>
      <c r="Z253" s="148">
        <v>0</v>
      </c>
      <c r="AA253" s="148">
        <v>0</v>
      </c>
      <c r="AB253" s="148">
        <v>380</v>
      </c>
      <c r="AC253" s="148">
        <v>380</v>
      </c>
      <c r="AD253" s="148">
        <v>380</v>
      </c>
      <c r="AE253" s="148">
        <v>380</v>
      </c>
      <c r="AF253" s="148">
        <v>380</v>
      </c>
      <c r="AG253" s="148">
        <v>380</v>
      </c>
      <c r="AH253" s="148">
        <v>380</v>
      </c>
      <c r="AI253" s="148">
        <v>380</v>
      </c>
      <c r="AJ253" s="148">
        <v>380</v>
      </c>
      <c r="AK253" s="148">
        <v>380</v>
      </c>
      <c r="AL253" s="148">
        <v>380</v>
      </c>
      <c r="AM253" s="148">
        <v>380</v>
      </c>
    </row>
    <row r="254" spans="1:39" x14ac:dyDescent="0.5">
      <c r="A254" s="148" t="s">
        <v>43</v>
      </c>
      <c r="B254" s="148" t="s">
        <v>140</v>
      </c>
      <c r="C254" s="148" t="s">
        <v>196</v>
      </c>
      <c r="D254" s="148">
        <v>0</v>
      </c>
      <c r="E254" s="148">
        <v>745</v>
      </c>
      <c r="F254" s="148">
        <v>745</v>
      </c>
      <c r="G254" s="148">
        <v>1489</v>
      </c>
      <c r="H254" s="148">
        <v>810</v>
      </c>
      <c r="I254" s="148">
        <v>0</v>
      </c>
      <c r="J254" s="148">
        <v>3112</v>
      </c>
      <c r="K254" s="148">
        <v>-787</v>
      </c>
      <c r="L254" s="148">
        <v>958</v>
      </c>
      <c r="M254" s="148">
        <v>958</v>
      </c>
      <c r="N254" s="148">
        <v>2440</v>
      </c>
      <c r="O254" s="148">
        <v>958</v>
      </c>
      <c r="P254" s="148">
        <v>958</v>
      </c>
      <c r="Q254" s="148">
        <v>958</v>
      </c>
      <c r="R254" s="148">
        <v>695</v>
      </c>
      <c r="S254" s="148">
        <v>958</v>
      </c>
      <c r="T254" s="148">
        <v>-159</v>
      </c>
      <c r="U254" s="148">
        <v>2732</v>
      </c>
      <c r="V254" s="148">
        <v>999</v>
      </c>
      <c r="W254" s="148">
        <v>1198</v>
      </c>
      <c r="X254" s="148">
        <v>1198</v>
      </c>
      <c r="Y254" s="148">
        <v>1198</v>
      </c>
      <c r="Z254" s="148">
        <v>1198</v>
      </c>
      <c r="AA254" s="148">
        <v>519</v>
      </c>
      <c r="AB254" s="148">
        <v>710</v>
      </c>
      <c r="AC254" s="148">
        <v>-199</v>
      </c>
      <c r="AD254" s="148">
        <v>0</v>
      </c>
      <c r="AE254" s="148">
        <v>0</v>
      </c>
      <c r="AF254" s="148">
        <v>0</v>
      </c>
      <c r="AG254" s="148">
        <v>0</v>
      </c>
      <c r="AH254" s="148">
        <v>0</v>
      </c>
      <c r="AI254" s="148">
        <v>0</v>
      </c>
      <c r="AJ254" s="148">
        <v>0</v>
      </c>
      <c r="AK254" s="148">
        <v>0</v>
      </c>
      <c r="AL254" s="148">
        <v>0</v>
      </c>
      <c r="AM254" s="148">
        <v>0</v>
      </c>
    </row>
    <row r="255" spans="1:39" x14ac:dyDescent="0.5">
      <c r="A255" s="148" t="s">
        <v>43</v>
      </c>
      <c r="B255" s="148" t="s">
        <v>140</v>
      </c>
      <c r="C255" s="148" t="s">
        <v>9</v>
      </c>
      <c r="D255" s="148">
        <v>0</v>
      </c>
      <c r="E255" s="148">
        <v>0</v>
      </c>
      <c r="F255" s="148">
        <v>0</v>
      </c>
      <c r="G255" s="148">
        <v>0</v>
      </c>
      <c r="H255" s="148">
        <v>0</v>
      </c>
      <c r="I255" s="148">
        <v>0</v>
      </c>
      <c r="J255" s="148">
        <v>0</v>
      </c>
      <c r="K255" s="148">
        <v>0</v>
      </c>
      <c r="L255" s="148">
        <v>0</v>
      </c>
      <c r="M255" s="148">
        <v>0</v>
      </c>
      <c r="N255" s="148">
        <v>0</v>
      </c>
      <c r="O255" s="148">
        <v>0</v>
      </c>
      <c r="P255" s="148">
        <v>0</v>
      </c>
      <c r="Q255" s="148">
        <v>0</v>
      </c>
      <c r="R255" s="148">
        <v>0</v>
      </c>
      <c r="S255" s="148">
        <v>0</v>
      </c>
      <c r="T255" s="148">
        <v>0</v>
      </c>
      <c r="U255" s="148">
        <v>0</v>
      </c>
      <c r="V255" s="148">
        <v>0</v>
      </c>
      <c r="W255" s="148">
        <v>0</v>
      </c>
      <c r="X255" s="148">
        <v>0</v>
      </c>
      <c r="Y255" s="148">
        <v>0</v>
      </c>
      <c r="Z255" s="148">
        <v>0</v>
      </c>
      <c r="AA255" s="148">
        <v>0</v>
      </c>
      <c r="AB255" s="148">
        <v>1900</v>
      </c>
      <c r="AC255" s="148">
        <v>1900</v>
      </c>
      <c r="AD255" s="148">
        <v>1900</v>
      </c>
      <c r="AE255" s="148">
        <v>1900</v>
      </c>
      <c r="AF255" s="148">
        <v>1900</v>
      </c>
      <c r="AG255" s="148">
        <v>1900</v>
      </c>
      <c r="AH255" s="148">
        <v>1900</v>
      </c>
      <c r="AI255" s="148">
        <v>1900</v>
      </c>
      <c r="AJ255" s="148">
        <v>1900</v>
      </c>
      <c r="AK255" s="148">
        <v>1900</v>
      </c>
      <c r="AL255" s="148">
        <v>1900</v>
      </c>
      <c r="AM255" s="148">
        <v>1900</v>
      </c>
    </row>
    <row r="256" spans="1:39" x14ac:dyDescent="0.5">
      <c r="A256" s="148" t="s">
        <v>77</v>
      </c>
      <c r="B256" s="148" t="s">
        <v>138</v>
      </c>
      <c r="C256" s="148" t="s">
        <v>196</v>
      </c>
      <c r="D256" s="148">
        <v>0</v>
      </c>
      <c r="E256" s="148">
        <v>0</v>
      </c>
      <c r="F256" s="148">
        <v>0</v>
      </c>
      <c r="G256" s="148">
        <v>0</v>
      </c>
      <c r="H256" s="148">
        <v>0</v>
      </c>
      <c r="I256" s="148">
        <v>0</v>
      </c>
      <c r="J256" s="148">
        <v>0</v>
      </c>
      <c r="K256" s="148">
        <v>0</v>
      </c>
      <c r="L256" s="148">
        <v>0</v>
      </c>
      <c r="M256" s="148">
        <v>0</v>
      </c>
      <c r="N256" s="148">
        <v>0</v>
      </c>
      <c r="O256" s="148">
        <v>0</v>
      </c>
      <c r="P256" s="148">
        <v>0</v>
      </c>
      <c r="Q256" s="148">
        <v>432</v>
      </c>
      <c r="R256" s="148">
        <v>0</v>
      </c>
      <c r="S256" s="148">
        <v>432</v>
      </c>
      <c r="T256" s="148">
        <v>0</v>
      </c>
      <c r="U256" s="148">
        <v>0</v>
      </c>
      <c r="V256" s="148">
        <v>0</v>
      </c>
      <c r="W256" s="148">
        <v>0</v>
      </c>
      <c r="X256" s="148">
        <v>432</v>
      </c>
      <c r="Y256" s="148">
        <v>0</v>
      </c>
      <c r="Z256" s="148">
        <v>0</v>
      </c>
      <c r="AA256" s="148">
        <v>432</v>
      </c>
      <c r="AB256" s="148">
        <v>0</v>
      </c>
      <c r="AC256" s="148">
        <v>0</v>
      </c>
      <c r="AD256" s="148">
        <v>0</v>
      </c>
      <c r="AE256" s="148">
        <v>0</v>
      </c>
      <c r="AF256" s="148">
        <v>0</v>
      </c>
      <c r="AG256" s="148">
        <v>0</v>
      </c>
      <c r="AH256" s="148">
        <v>0</v>
      </c>
      <c r="AI256" s="148">
        <v>0</v>
      </c>
      <c r="AJ256" s="148">
        <v>0</v>
      </c>
      <c r="AK256" s="148">
        <v>0</v>
      </c>
      <c r="AL256" s="148">
        <v>0</v>
      </c>
      <c r="AM256" s="148">
        <v>0</v>
      </c>
    </row>
    <row r="257" spans="1:39" x14ac:dyDescent="0.5">
      <c r="A257" s="148" t="s">
        <v>77</v>
      </c>
      <c r="B257" s="148" t="s">
        <v>138</v>
      </c>
      <c r="C257" s="148" t="s">
        <v>200</v>
      </c>
      <c r="D257" s="148">
        <v>0</v>
      </c>
      <c r="E257" s="148">
        <v>0</v>
      </c>
      <c r="F257" s="148">
        <v>0</v>
      </c>
      <c r="G257" s="148">
        <v>0</v>
      </c>
      <c r="H257" s="148">
        <v>0</v>
      </c>
      <c r="I257" s="148">
        <v>0</v>
      </c>
      <c r="J257" s="148">
        <v>0</v>
      </c>
      <c r="K257" s="148">
        <v>0</v>
      </c>
      <c r="L257" s="148">
        <v>0</v>
      </c>
      <c r="M257" s="148">
        <v>0</v>
      </c>
      <c r="N257" s="148">
        <v>0</v>
      </c>
      <c r="O257" s="148">
        <v>0</v>
      </c>
      <c r="P257" s="148">
        <v>0</v>
      </c>
      <c r="Q257" s="148">
        <v>0</v>
      </c>
      <c r="R257" s="148">
        <v>0</v>
      </c>
      <c r="S257" s="148">
        <v>0</v>
      </c>
      <c r="T257" s="148">
        <v>0</v>
      </c>
      <c r="U257" s="148">
        <v>0</v>
      </c>
      <c r="V257" s="148">
        <v>0</v>
      </c>
      <c r="W257" s="148">
        <v>0</v>
      </c>
      <c r="X257" s="148">
        <v>0</v>
      </c>
      <c r="Y257" s="148">
        <v>0</v>
      </c>
      <c r="Z257" s="148">
        <v>0</v>
      </c>
      <c r="AA257" s="148">
        <v>0</v>
      </c>
      <c r="AB257" s="148">
        <v>0</v>
      </c>
      <c r="AC257" s="148">
        <v>0</v>
      </c>
      <c r="AD257" s="148">
        <v>432</v>
      </c>
      <c r="AE257" s="148">
        <v>0</v>
      </c>
      <c r="AF257" s="148">
        <v>0</v>
      </c>
      <c r="AG257" s="148">
        <v>432</v>
      </c>
      <c r="AH257" s="148">
        <v>0</v>
      </c>
      <c r="AI257" s="148">
        <v>0</v>
      </c>
      <c r="AJ257" s="148">
        <v>432</v>
      </c>
      <c r="AK257" s="148">
        <v>0</v>
      </c>
      <c r="AL257" s="148">
        <v>0</v>
      </c>
      <c r="AM257" s="148">
        <v>432</v>
      </c>
    </row>
    <row r="258" spans="1:39" x14ac:dyDescent="0.5">
      <c r="A258" s="148" t="s">
        <v>77</v>
      </c>
      <c r="B258" s="148" t="s">
        <v>140</v>
      </c>
      <c r="C258" s="148" t="s">
        <v>196</v>
      </c>
      <c r="D258" s="148">
        <v>0</v>
      </c>
      <c r="E258" s="148">
        <v>0</v>
      </c>
      <c r="F258" s="148">
        <v>0</v>
      </c>
      <c r="G258" s="148">
        <v>0</v>
      </c>
      <c r="H258" s="148">
        <v>0</v>
      </c>
      <c r="I258" s="148">
        <v>0</v>
      </c>
      <c r="J258" s="148">
        <v>0</v>
      </c>
      <c r="K258" s="148">
        <v>0</v>
      </c>
      <c r="L258" s="148">
        <v>0</v>
      </c>
      <c r="M258" s="148">
        <v>0</v>
      </c>
      <c r="N258" s="148">
        <v>0</v>
      </c>
      <c r="O258" s="148">
        <v>0</v>
      </c>
      <c r="P258" s="148">
        <v>0</v>
      </c>
      <c r="Q258" s="148">
        <v>379</v>
      </c>
      <c r="R258" s="148">
        <v>0</v>
      </c>
      <c r="S258" s="148">
        <v>379</v>
      </c>
      <c r="T258" s="148">
        <v>0</v>
      </c>
      <c r="U258" s="148">
        <v>0</v>
      </c>
      <c r="V258" s="148">
        <v>379</v>
      </c>
      <c r="W258" s="148">
        <v>330</v>
      </c>
      <c r="X258" s="148">
        <v>379</v>
      </c>
      <c r="Y258" s="148">
        <v>0</v>
      </c>
      <c r="Z258" s="148">
        <v>0</v>
      </c>
      <c r="AA258" s="148">
        <v>379</v>
      </c>
      <c r="AB258" s="148">
        <v>404</v>
      </c>
      <c r="AC258" s="148">
        <v>0</v>
      </c>
      <c r="AD258" s="148">
        <v>0</v>
      </c>
      <c r="AE258" s="148">
        <v>0</v>
      </c>
      <c r="AF258" s="148">
        <v>0</v>
      </c>
      <c r="AG258" s="148">
        <v>0</v>
      </c>
      <c r="AH258" s="148">
        <v>0</v>
      </c>
      <c r="AI258" s="148">
        <v>0</v>
      </c>
      <c r="AJ258" s="148">
        <v>0</v>
      </c>
      <c r="AK258" s="148">
        <v>0</v>
      </c>
      <c r="AL258" s="148">
        <v>0</v>
      </c>
      <c r="AM258" s="148">
        <v>0</v>
      </c>
    </row>
    <row r="259" spans="1:39" x14ac:dyDescent="0.5">
      <c r="A259" s="148" t="s">
        <v>41</v>
      </c>
      <c r="B259" s="148" t="s">
        <v>138</v>
      </c>
      <c r="C259" s="148" t="s">
        <v>196</v>
      </c>
      <c r="D259" s="148">
        <v>3206</v>
      </c>
      <c r="E259" s="148">
        <v>3756</v>
      </c>
      <c r="F259" s="148">
        <v>0</v>
      </c>
      <c r="G259" s="148">
        <v>0</v>
      </c>
      <c r="H259" s="148">
        <v>0</v>
      </c>
      <c r="I259" s="148">
        <v>0</v>
      </c>
      <c r="J259" s="148">
        <v>0</v>
      </c>
      <c r="K259" s="148">
        <v>0</v>
      </c>
      <c r="L259" s="148">
        <v>0</v>
      </c>
      <c r="M259" s="148">
        <v>2580</v>
      </c>
      <c r="N259" s="148">
        <v>626</v>
      </c>
      <c r="O259" s="148">
        <v>3130</v>
      </c>
      <c r="P259" s="148">
        <v>0</v>
      </c>
      <c r="Q259" s="148">
        <v>0</v>
      </c>
      <c r="R259" s="148">
        <v>0</v>
      </c>
      <c r="S259" s="148">
        <v>0</v>
      </c>
      <c r="T259" s="148">
        <v>0</v>
      </c>
      <c r="U259" s="148">
        <v>0</v>
      </c>
      <c r="V259" s="148">
        <v>0</v>
      </c>
      <c r="W259" s="148">
        <v>0</v>
      </c>
      <c r="X259" s="148">
        <v>0</v>
      </c>
      <c r="Y259" s="148">
        <v>376</v>
      </c>
      <c r="Z259" s="148">
        <v>376</v>
      </c>
      <c r="AA259" s="148">
        <v>845</v>
      </c>
      <c r="AB259" s="148">
        <v>1709</v>
      </c>
      <c r="AC259" s="148">
        <v>845</v>
      </c>
      <c r="AD259" s="148">
        <v>469</v>
      </c>
      <c r="AE259" s="148">
        <v>469</v>
      </c>
      <c r="AF259" s="148">
        <v>469</v>
      </c>
      <c r="AG259" s="148">
        <v>0</v>
      </c>
      <c r="AH259" s="148">
        <v>0</v>
      </c>
      <c r="AI259" s="148">
        <v>0</v>
      </c>
      <c r="AJ259" s="148">
        <v>0</v>
      </c>
      <c r="AK259" s="148">
        <v>0</v>
      </c>
      <c r="AL259" s="148">
        <v>0</v>
      </c>
      <c r="AM259" s="148">
        <v>0</v>
      </c>
    </row>
    <row r="260" spans="1:39" x14ac:dyDescent="0.5">
      <c r="A260" s="148" t="s">
        <v>41</v>
      </c>
      <c r="B260" s="148" t="s">
        <v>138</v>
      </c>
      <c r="C260" s="148" t="s">
        <v>200</v>
      </c>
      <c r="D260" s="148">
        <v>0</v>
      </c>
      <c r="E260" s="148">
        <v>0</v>
      </c>
      <c r="F260" s="148">
        <v>0</v>
      </c>
      <c r="G260" s="148">
        <v>0</v>
      </c>
      <c r="H260" s="148">
        <v>0</v>
      </c>
      <c r="I260" s="148">
        <v>0</v>
      </c>
      <c r="J260" s="148">
        <v>0</v>
      </c>
      <c r="K260" s="148">
        <v>0</v>
      </c>
      <c r="L260" s="148">
        <v>0</v>
      </c>
      <c r="M260" s="148">
        <v>0</v>
      </c>
      <c r="N260" s="148">
        <v>0</v>
      </c>
      <c r="O260" s="148">
        <v>0</v>
      </c>
      <c r="P260" s="148">
        <v>0</v>
      </c>
      <c r="Q260" s="148">
        <v>0</v>
      </c>
      <c r="R260" s="148">
        <v>0</v>
      </c>
      <c r="S260" s="148">
        <v>0</v>
      </c>
      <c r="T260" s="148">
        <v>0</v>
      </c>
      <c r="U260" s="148">
        <v>0</v>
      </c>
      <c r="V260" s="148">
        <v>0</v>
      </c>
      <c r="W260" s="148">
        <v>0</v>
      </c>
      <c r="X260" s="148">
        <v>0</v>
      </c>
      <c r="Y260" s="148">
        <v>0</v>
      </c>
      <c r="Z260" s="148">
        <v>0</v>
      </c>
      <c r="AA260" s="148">
        <v>0</v>
      </c>
      <c r="AB260" s="148">
        <v>996</v>
      </c>
      <c r="AC260" s="148">
        <v>1290</v>
      </c>
      <c r="AD260" s="148">
        <v>1498</v>
      </c>
      <c r="AE260" s="148">
        <v>1283</v>
      </c>
      <c r="AF260" s="148">
        <v>1386</v>
      </c>
      <c r="AG260" s="148">
        <v>1309</v>
      </c>
      <c r="AH260" s="148">
        <v>1168</v>
      </c>
      <c r="AI260" s="148">
        <v>1298</v>
      </c>
      <c r="AJ260" s="148">
        <v>1161</v>
      </c>
      <c r="AK260" s="148">
        <v>1277</v>
      </c>
      <c r="AL260" s="148">
        <v>1221</v>
      </c>
      <c r="AM260" s="148">
        <v>1742</v>
      </c>
    </row>
    <row r="261" spans="1:39" x14ac:dyDescent="0.5">
      <c r="A261" s="148" t="s">
        <v>41</v>
      </c>
      <c r="B261" s="148" t="s">
        <v>140</v>
      </c>
      <c r="C261" s="148" t="s">
        <v>196</v>
      </c>
      <c r="D261" s="148">
        <v>661</v>
      </c>
      <c r="E261" s="148">
        <v>661</v>
      </c>
      <c r="F261" s="148">
        <v>1322</v>
      </c>
      <c r="G261" s="148">
        <v>2799</v>
      </c>
      <c r="H261" s="148">
        <v>661</v>
      </c>
      <c r="I261" s="148">
        <v>0</v>
      </c>
      <c r="J261" s="148">
        <v>0</v>
      </c>
      <c r="K261" s="148">
        <v>0</v>
      </c>
      <c r="L261" s="148">
        <v>2031</v>
      </c>
      <c r="M261" s="148">
        <v>763</v>
      </c>
      <c r="N261" s="148">
        <v>1526</v>
      </c>
      <c r="O261" s="148">
        <v>3815</v>
      </c>
      <c r="P261" s="148">
        <v>0</v>
      </c>
      <c r="Q261" s="148">
        <v>2353</v>
      </c>
      <c r="R261" s="148">
        <v>0</v>
      </c>
      <c r="S261" s="148">
        <v>0</v>
      </c>
      <c r="T261" s="148">
        <v>0</v>
      </c>
      <c r="U261" s="148">
        <v>0</v>
      </c>
      <c r="V261" s="148">
        <v>0</v>
      </c>
      <c r="W261" s="148">
        <v>0</v>
      </c>
      <c r="X261" s="148">
        <v>0</v>
      </c>
      <c r="Y261" s="148">
        <v>529</v>
      </c>
      <c r="Z261" s="148">
        <v>529</v>
      </c>
      <c r="AA261" s="148">
        <v>1177</v>
      </c>
      <c r="AB261" s="148">
        <v>1177</v>
      </c>
      <c r="AC261" s="148">
        <v>2222</v>
      </c>
      <c r="AD261" s="148">
        <v>648</v>
      </c>
      <c r="AE261" s="148">
        <v>648</v>
      </c>
      <c r="AF261" s="148">
        <v>648</v>
      </c>
      <c r="AG261" s="148">
        <v>0</v>
      </c>
      <c r="AH261" s="148">
        <v>0</v>
      </c>
      <c r="AI261" s="148">
        <v>0</v>
      </c>
      <c r="AJ261" s="148">
        <v>0</v>
      </c>
      <c r="AK261" s="148">
        <v>0</v>
      </c>
      <c r="AL261" s="148">
        <v>0</v>
      </c>
      <c r="AM261" s="148">
        <v>0</v>
      </c>
    </row>
    <row r="262" spans="1:39" x14ac:dyDescent="0.5">
      <c r="A262" s="148" t="s">
        <v>41</v>
      </c>
      <c r="B262" s="148" t="s">
        <v>140</v>
      </c>
      <c r="C262" s="148" t="s">
        <v>9</v>
      </c>
      <c r="D262" s="148">
        <v>0</v>
      </c>
      <c r="E262" s="148">
        <v>0</v>
      </c>
      <c r="F262" s="148">
        <v>0</v>
      </c>
      <c r="G262" s="148">
        <v>0</v>
      </c>
      <c r="H262" s="148">
        <v>0</v>
      </c>
      <c r="I262" s="148">
        <v>0</v>
      </c>
      <c r="J262" s="148">
        <v>0</v>
      </c>
      <c r="K262" s="148">
        <v>0</v>
      </c>
      <c r="L262" s="148">
        <v>0</v>
      </c>
      <c r="M262" s="148">
        <v>0</v>
      </c>
      <c r="N262" s="148">
        <v>0</v>
      </c>
      <c r="O262" s="148">
        <v>0</v>
      </c>
      <c r="P262" s="148">
        <v>0</v>
      </c>
      <c r="Q262" s="148">
        <v>0</v>
      </c>
      <c r="R262" s="148">
        <v>0</v>
      </c>
      <c r="S262" s="148">
        <v>0</v>
      </c>
      <c r="T262" s="148">
        <v>0</v>
      </c>
      <c r="U262" s="148">
        <v>0</v>
      </c>
      <c r="V262" s="148">
        <v>0</v>
      </c>
      <c r="W262" s="148">
        <v>0</v>
      </c>
      <c r="X262" s="148">
        <v>0</v>
      </c>
      <c r="Y262" s="148">
        <v>0</v>
      </c>
      <c r="Z262" s="148">
        <v>0</v>
      </c>
      <c r="AA262" s="148">
        <v>0</v>
      </c>
      <c r="AB262" s="148">
        <v>1635</v>
      </c>
      <c r="AC262" s="148">
        <v>1686</v>
      </c>
      <c r="AD262" s="148">
        <v>1815</v>
      </c>
      <c r="AE262" s="148">
        <v>1508</v>
      </c>
      <c r="AF262" s="148">
        <v>1642</v>
      </c>
      <c r="AG262" s="148">
        <v>1581</v>
      </c>
      <c r="AH262" s="148">
        <v>1348</v>
      </c>
      <c r="AI262" s="148">
        <v>1745</v>
      </c>
      <c r="AJ262" s="148">
        <v>1542</v>
      </c>
      <c r="AK262" s="148">
        <v>1882</v>
      </c>
      <c r="AL262" s="148">
        <v>1684</v>
      </c>
      <c r="AM262" s="148">
        <v>2084</v>
      </c>
    </row>
    <row r="263" spans="1:39" x14ac:dyDescent="0.5">
      <c r="A263" s="148" t="s">
        <v>93</v>
      </c>
      <c r="B263" s="148" t="s">
        <v>138</v>
      </c>
      <c r="C263" s="148" t="s">
        <v>196</v>
      </c>
      <c r="D263" s="148">
        <v>0</v>
      </c>
      <c r="E263" s="148">
        <v>0</v>
      </c>
      <c r="F263" s="148">
        <v>0</v>
      </c>
      <c r="G263" s="148">
        <v>0</v>
      </c>
      <c r="H263" s="148">
        <v>0</v>
      </c>
      <c r="I263" s="148">
        <v>0</v>
      </c>
      <c r="J263" s="148">
        <v>0</v>
      </c>
      <c r="K263" s="148">
        <v>0</v>
      </c>
      <c r="L263" s="148">
        <v>16</v>
      </c>
      <c r="M263" s="148">
        <v>0</v>
      </c>
      <c r="N263" s="148">
        <v>0</v>
      </c>
      <c r="O263" s="148">
        <v>0</v>
      </c>
      <c r="P263" s="148">
        <v>0</v>
      </c>
      <c r="Q263" s="148">
        <v>0</v>
      </c>
      <c r="R263" s="148">
        <v>0</v>
      </c>
      <c r="S263" s="148">
        <v>0</v>
      </c>
      <c r="T263" s="148">
        <v>0</v>
      </c>
      <c r="U263" s="148">
        <v>0</v>
      </c>
      <c r="V263" s="148">
        <v>0</v>
      </c>
      <c r="W263" s="148">
        <v>0</v>
      </c>
      <c r="X263" s="148">
        <v>0</v>
      </c>
      <c r="Y263" s="148">
        <v>117</v>
      </c>
      <c r="Z263" s="148">
        <v>65</v>
      </c>
      <c r="AA263" s="148">
        <v>0</v>
      </c>
      <c r="AB263" s="148">
        <v>0</v>
      </c>
      <c r="AC263" s="148">
        <v>0</v>
      </c>
      <c r="AD263" s="148">
        <v>0</v>
      </c>
      <c r="AE263" s="148">
        <v>0</v>
      </c>
      <c r="AF263" s="148">
        <v>0</v>
      </c>
      <c r="AG263" s="148">
        <v>0</v>
      </c>
      <c r="AH263" s="148">
        <v>0</v>
      </c>
      <c r="AI263" s="148">
        <v>0</v>
      </c>
      <c r="AJ263" s="148">
        <v>0</v>
      </c>
      <c r="AK263" s="148">
        <v>0</v>
      </c>
      <c r="AL263" s="148">
        <v>0</v>
      </c>
      <c r="AM263" s="148">
        <v>0</v>
      </c>
    </row>
    <row r="264" spans="1:39" x14ac:dyDescent="0.5">
      <c r="A264" s="148" t="s">
        <v>93</v>
      </c>
      <c r="B264" s="148" t="s">
        <v>140</v>
      </c>
      <c r="C264" s="148" t="s">
        <v>196</v>
      </c>
      <c r="D264" s="148">
        <v>0</v>
      </c>
      <c r="E264" s="148">
        <v>0</v>
      </c>
      <c r="F264" s="148">
        <v>0</v>
      </c>
      <c r="G264" s="148">
        <v>0</v>
      </c>
      <c r="H264" s="148">
        <v>0</v>
      </c>
      <c r="I264" s="148">
        <v>0</v>
      </c>
      <c r="J264" s="148">
        <v>0</v>
      </c>
      <c r="K264" s="148">
        <v>0</v>
      </c>
      <c r="L264" s="148">
        <v>0</v>
      </c>
      <c r="M264" s="148">
        <v>0</v>
      </c>
      <c r="N264" s="148">
        <v>0</v>
      </c>
      <c r="O264" s="148">
        <v>0</v>
      </c>
      <c r="P264" s="148">
        <v>0</v>
      </c>
      <c r="Q264" s="148">
        <v>0</v>
      </c>
      <c r="R264" s="148">
        <v>0</v>
      </c>
      <c r="S264" s="148">
        <v>0</v>
      </c>
      <c r="T264" s="148">
        <v>0</v>
      </c>
      <c r="U264" s="148">
        <v>0</v>
      </c>
      <c r="V264" s="148">
        <v>14</v>
      </c>
      <c r="W264" s="148">
        <v>0</v>
      </c>
      <c r="X264" s="148">
        <v>0</v>
      </c>
      <c r="Y264" s="148">
        <v>0</v>
      </c>
      <c r="Z264" s="148">
        <v>0</v>
      </c>
      <c r="AA264" s="148">
        <v>0</v>
      </c>
      <c r="AB264" s="148">
        <v>0</v>
      </c>
      <c r="AC264" s="148">
        <v>0</v>
      </c>
      <c r="AD264" s="148">
        <v>0</v>
      </c>
      <c r="AE264" s="148">
        <v>0</v>
      </c>
      <c r="AF264" s="148">
        <v>0</v>
      </c>
      <c r="AG264" s="148">
        <v>0</v>
      </c>
      <c r="AH264" s="148">
        <v>0</v>
      </c>
      <c r="AI264" s="148">
        <v>0</v>
      </c>
      <c r="AJ264" s="148">
        <v>0</v>
      </c>
      <c r="AK264" s="148">
        <v>0</v>
      </c>
      <c r="AL264" s="148">
        <v>0</v>
      </c>
      <c r="AM264" s="148">
        <v>0</v>
      </c>
    </row>
    <row r="265" spans="1:39" x14ac:dyDescent="0.5">
      <c r="A265" s="148" t="s">
        <v>53</v>
      </c>
      <c r="B265" s="148" t="s">
        <v>138</v>
      </c>
      <c r="C265" s="148" t="s">
        <v>6</v>
      </c>
      <c r="D265" s="148">
        <v>0</v>
      </c>
      <c r="E265" s="148">
        <v>6897</v>
      </c>
      <c r="F265" s="148">
        <v>5051</v>
      </c>
      <c r="G265" s="148">
        <v>5478</v>
      </c>
      <c r="H265" s="148">
        <v>7556</v>
      </c>
      <c r="I265" s="148">
        <v>4322</v>
      </c>
      <c r="J265" s="148">
        <v>15</v>
      </c>
      <c r="K265" s="148">
        <v>4780</v>
      </c>
      <c r="L265" s="148">
        <v>4922</v>
      </c>
      <c r="M265" s="148">
        <v>0</v>
      </c>
      <c r="N265" s="148">
        <v>92</v>
      </c>
      <c r="O265" s="148">
        <v>5346</v>
      </c>
      <c r="P265" s="148">
        <v>5343</v>
      </c>
      <c r="Q265" s="148">
        <v>104</v>
      </c>
      <c r="R265" s="148">
        <v>0</v>
      </c>
      <c r="S265" s="148">
        <v>0</v>
      </c>
      <c r="T265" s="148">
        <v>100</v>
      </c>
      <c r="U265" s="148">
        <v>0</v>
      </c>
      <c r="V265" s="148">
        <v>195</v>
      </c>
      <c r="W265" s="148">
        <v>902</v>
      </c>
      <c r="X265" s="148">
        <v>429</v>
      </c>
      <c r="Y265" s="148">
        <v>1156</v>
      </c>
      <c r="Z265" s="148">
        <v>526</v>
      </c>
      <c r="AA265" s="148">
        <v>1136</v>
      </c>
      <c r="AB265" s="148">
        <v>535</v>
      </c>
      <c r="AC265" s="148">
        <v>347</v>
      </c>
      <c r="AD265" s="148">
        <v>0</v>
      </c>
      <c r="AE265" s="148">
        <v>0</v>
      </c>
      <c r="AF265" s="148">
        <v>0</v>
      </c>
      <c r="AG265" s="148">
        <v>0</v>
      </c>
      <c r="AH265" s="148">
        <v>0</v>
      </c>
      <c r="AI265" s="148">
        <v>0</v>
      </c>
      <c r="AJ265" s="148">
        <v>0</v>
      </c>
      <c r="AK265" s="148">
        <v>0</v>
      </c>
      <c r="AL265" s="148">
        <v>0</v>
      </c>
      <c r="AM265" s="148">
        <v>0</v>
      </c>
    </row>
    <row r="266" spans="1:39" x14ac:dyDescent="0.5">
      <c r="A266" s="148" t="s">
        <v>53</v>
      </c>
      <c r="B266" s="148" t="s">
        <v>138</v>
      </c>
      <c r="C266" s="148" t="s">
        <v>9</v>
      </c>
      <c r="D266" s="148">
        <v>0</v>
      </c>
      <c r="E266" s="148">
        <v>6897</v>
      </c>
      <c r="F266" s="148">
        <v>5051</v>
      </c>
      <c r="G266" s="148">
        <v>5478</v>
      </c>
      <c r="H266" s="148">
        <v>7556</v>
      </c>
      <c r="I266" s="148">
        <v>4322</v>
      </c>
      <c r="J266" s="148">
        <v>15</v>
      </c>
      <c r="K266" s="148">
        <v>4780</v>
      </c>
      <c r="L266" s="148">
        <v>4922</v>
      </c>
      <c r="M266" s="148">
        <v>0</v>
      </c>
      <c r="N266" s="148">
        <v>92</v>
      </c>
      <c r="O266" s="148">
        <v>5346</v>
      </c>
      <c r="P266" s="148">
        <v>5343</v>
      </c>
      <c r="Q266" s="148">
        <v>104</v>
      </c>
      <c r="R266" s="148">
        <v>0</v>
      </c>
      <c r="S266" s="148">
        <v>0</v>
      </c>
      <c r="T266" s="148">
        <v>100</v>
      </c>
      <c r="U266" s="148">
        <v>0</v>
      </c>
      <c r="V266" s="148">
        <v>195</v>
      </c>
      <c r="W266" s="148">
        <v>902</v>
      </c>
      <c r="X266" s="148">
        <v>429</v>
      </c>
      <c r="Y266" s="148">
        <v>1156</v>
      </c>
      <c r="Z266" s="148">
        <v>526</v>
      </c>
      <c r="AA266" s="148">
        <v>1136</v>
      </c>
      <c r="AB266" s="148">
        <v>996.39600000000007</v>
      </c>
      <c r="AC266" s="148">
        <v>1031.7159999999999</v>
      </c>
      <c r="AD266" s="148">
        <v>1198.3240000000001</v>
      </c>
      <c r="AE266" s="148">
        <v>1026.5160000000001</v>
      </c>
      <c r="AF266" s="148">
        <v>1108.672</v>
      </c>
      <c r="AG266" s="148">
        <v>1047.24</v>
      </c>
      <c r="AH266" s="148">
        <v>934.62800000000004</v>
      </c>
      <c r="AI266" s="148">
        <v>1038.7840000000001</v>
      </c>
      <c r="AJ266" s="148">
        <v>928.46</v>
      </c>
      <c r="AK266" s="148">
        <v>1021.876</v>
      </c>
      <c r="AL266" s="148">
        <v>976.48</v>
      </c>
      <c r="AM266" s="148">
        <v>1393.316</v>
      </c>
    </row>
    <row r="267" spans="1:39" x14ac:dyDescent="0.5">
      <c r="A267" s="148" t="s">
        <v>53</v>
      </c>
      <c r="B267" s="148" t="s">
        <v>138</v>
      </c>
      <c r="C267" s="148" t="s">
        <v>197</v>
      </c>
      <c r="D267" s="148">
        <v>0</v>
      </c>
      <c r="E267" s="148">
        <v>6897</v>
      </c>
      <c r="F267" s="148">
        <v>5051</v>
      </c>
      <c r="G267" s="148">
        <v>5478</v>
      </c>
      <c r="H267" s="148">
        <v>7556</v>
      </c>
      <c r="I267" s="148">
        <v>4322</v>
      </c>
      <c r="J267" s="148">
        <v>15</v>
      </c>
      <c r="K267" s="148">
        <v>4780</v>
      </c>
      <c r="L267" s="148">
        <v>4922</v>
      </c>
      <c r="M267" s="148">
        <v>0</v>
      </c>
      <c r="N267" s="148">
        <v>92</v>
      </c>
      <c r="O267" s="148">
        <v>5346</v>
      </c>
      <c r="P267" s="148">
        <v>5343</v>
      </c>
      <c r="Q267" s="148">
        <v>104</v>
      </c>
      <c r="R267" s="148">
        <v>0</v>
      </c>
      <c r="S267" s="148">
        <v>0</v>
      </c>
      <c r="T267" s="148">
        <v>100</v>
      </c>
      <c r="U267" s="148">
        <v>0</v>
      </c>
      <c r="V267" s="148">
        <v>195</v>
      </c>
      <c r="W267" s="148">
        <v>902</v>
      </c>
      <c r="X267" s="148">
        <v>429</v>
      </c>
      <c r="Y267" s="148">
        <v>1156</v>
      </c>
      <c r="Z267" s="148">
        <v>526</v>
      </c>
      <c r="AA267" s="148">
        <v>1136</v>
      </c>
      <c r="AB267" s="148">
        <v>535</v>
      </c>
      <c r="AC267" s="148">
        <v>347</v>
      </c>
      <c r="AD267" s="148">
        <v>0</v>
      </c>
      <c r="AE267" s="148">
        <v>0</v>
      </c>
      <c r="AF267" s="148">
        <v>0</v>
      </c>
      <c r="AG267" s="148">
        <v>0</v>
      </c>
      <c r="AH267" s="148">
        <v>0</v>
      </c>
      <c r="AI267" s="148">
        <v>0</v>
      </c>
      <c r="AJ267" s="148">
        <v>0</v>
      </c>
      <c r="AK267" s="148">
        <v>0</v>
      </c>
      <c r="AL267" s="148">
        <v>0</v>
      </c>
      <c r="AM267" s="148">
        <v>0</v>
      </c>
    </row>
    <row r="268" spans="1:39" x14ac:dyDescent="0.5">
      <c r="A268" s="148" t="s">
        <v>53</v>
      </c>
      <c r="B268" s="148" t="s">
        <v>138</v>
      </c>
      <c r="C268" s="148" t="s">
        <v>198</v>
      </c>
      <c r="D268" s="148">
        <v>0</v>
      </c>
      <c r="E268" s="148">
        <v>6897</v>
      </c>
      <c r="F268" s="148">
        <v>5051</v>
      </c>
      <c r="G268" s="148">
        <v>5478</v>
      </c>
      <c r="H268" s="148">
        <v>7556</v>
      </c>
      <c r="I268" s="148">
        <v>4322</v>
      </c>
      <c r="J268" s="148">
        <v>15</v>
      </c>
      <c r="K268" s="148">
        <v>4780</v>
      </c>
      <c r="L268" s="148">
        <v>4922</v>
      </c>
      <c r="M268" s="148">
        <v>0</v>
      </c>
      <c r="N268" s="148">
        <v>92</v>
      </c>
      <c r="O268" s="148">
        <v>5346</v>
      </c>
      <c r="P268" s="148">
        <v>5343</v>
      </c>
      <c r="Q268" s="148">
        <v>104</v>
      </c>
      <c r="R268" s="148">
        <v>0</v>
      </c>
      <c r="S268" s="148">
        <v>0</v>
      </c>
      <c r="T268" s="148">
        <v>100</v>
      </c>
      <c r="U268" s="148">
        <v>0</v>
      </c>
      <c r="V268" s="148">
        <v>195</v>
      </c>
      <c r="W268" s="148">
        <v>902</v>
      </c>
      <c r="X268" s="148">
        <v>429</v>
      </c>
      <c r="Y268" s="148">
        <v>1156</v>
      </c>
      <c r="Z268" s="148">
        <v>526</v>
      </c>
      <c r="AA268" s="148">
        <v>1136</v>
      </c>
      <c r="AB268" s="148">
        <v>535</v>
      </c>
      <c r="AC268" s="148">
        <v>347</v>
      </c>
      <c r="AD268" s="148">
        <v>0</v>
      </c>
      <c r="AE268" s="148">
        <v>0</v>
      </c>
      <c r="AF268" s="148">
        <v>0</v>
      </c>
      <c r="AG268" s="148">
        <v>0</v>
      </c>
      <c r="AH268" s="148">
        <v>0</v>
      </c>
      <c r="AI268" s="148">
        <v>0</v>
      </c>
      <c r="AJ268" s="148">
        <v>0</v>
      </c>
      <c r="AK268" s="148">
        <v>0</v>
      </c>
      <c r="AL268" s="148">
        <v>0</v>
      </c>
      <c r="AM268" s="148">
        <v>0</v>
      </c>
    </row>
    <row r="269" spans="1:39" x14ac:dyDescent="0.5">
      <c r="A269" s="148" t="s">
        <v>53</v>
      </c>
      <c r="B269" s="148" t="s">
        <v>138</v>
      </c>
      <c r="C269" s="148" t="s">
        <v>199</v>
      </c>
      <c r="D269" s="148">
        <v>0</v>
      </c>
      <c r="E269" s="148">
        <v>6897</v>
      </c>
      <c r="F269" s="148">
        <v>5051</v>
      </c>
      <c r="G269" s="148">
        <v>5478</v>
      </c>
      <c r="H269" s="148">
        <v>7556</v>
      </c>
      <c r="I269" s="148">
        <v>4322</v>
      </c>
      <c r="J269" s="148">
        <v>15</v>
      </c>
      <c r="K269" s="148">
        <v>4780</v>
      </c>
      <c r="L269" s="148">
        <v>4922</v>
      </c>
      <c r="M269" s="148">
        <v>0</v>
      </c>
      <c r="N269" s="148">
        <v>92</v>
      </c>
      <c r="O269" s="148">
        <v>5346</v>
      </c>
      <c r="P269" s="148">
        <v>5343</v>
      </c>
      <c r="Q269" s="148">
        <v>104</v>
      </c>
      <c r="R269" s="148">
        <v>0</v>
      </c>
      <c r="S269" s="148">
        <v>0</v>
      </c>
      <c r="T269" s="148">
        <v>100</v>
      </c>
      <c r="U269" s="148">
        <v>0</v>
      </c>
      <c r="V269" s="148">
        <v>195</v>
      </c>
      <c r="W269" s="148">
        <v>902</v>
      </c>
      <c r="X269" s="148">
        <v>429</v>
      </c>
      <c r="Y269" s="148">
        <v>1156</v>
      </c>
      <c r="Z269" s="148">
        <v>526</v>
      </c>
      <c r="AA269" s="148">
        <v>1136</v>
      </c>
      <c r="AB269" s="148">
        <v>535</v>
      </c>
      <c r="AC269" s="148">
        <v>347</v>
      </c>
      <c r="AD269" s="148">
        <v>0</v>
      </c>
      <c r="AE269" s="148">
        <v>0</v>
      </c>
      <c r="AF269" s="148">
        <v>0</v>
      </c>
      <c r="AG269" s="148">
        <v>0</v>
      </c>
      <c r="AH269" s="148">
        <v>0</v>
      </c>
      <c r="AI269" s="148">
        <v>0</v>
      </c>
      <c r="AJ269" s="148">
        <v>0</v>
      </c>
      <c r="AK269" s="148">
        <v>0</v>
      </c>
      <c r="AL269" s="148">
        <v>0</v>
      </c>
      <c r="AM269" s="148">
        <v>0</v>
      </c>
    </row>
    <row r="270" spans="1:39" x14ac:dyDescent="0.5">
      <c r="A270" s="148" t="s">
        <v>53</v>
      </c>
      <c r="B270" s="148" t="s">
        <v>140</v>
      </c>
      <c r="C270" s="148" t="s">
        <v>6</v>
      </c>
      <c r="D270" s="148">
        <v>0</v>
      </c>
      <c r="E270" s="148">
        <v>0</v>
      </c>
      <c r="F270" s="148">
        <v>0</v>
      </c>
      <c r="G270" s="148">
        <v>0</v>
      </c>
      <c r="H270" s="148">
        <v>0</v>
      </c>
      <c r="I270" s="148">
        <v>0</v>
      </c>
      <c r="J270" s="148">
        <v>0</v>
      </c>
      <c r="K270" s="148">
        <v>0</v>
      </c>
      <c r="L270" s="148">
        <v>0</v>
      </c>
      <c r="M270" s="148">
        <v>0</v>
      </c>
      <c r="N270" s="148">
        <v>0</v>
      </c>
      <c r="O270" s="148">
        <v>0</v>
      </c>
      <c r="P270" s="148">
        <v>0</v>
      </c>
      <c r="Q270" s="148">
        <v>0</v>
      </c>
      <c r="R270" s="148">
        <v>0</v>
      </c>
      <c r="S270" s="148">
        <v>0</v>
      </c>
      <c r="T270" s="148">
        <v>0</v>
      </c>
      <c r="U270" s="148">
        <v>0</v>
      </c>
      <c r="V270" s="148">
        <v>0</v>
      </c>
      <c r="W270" s="148">
        <v>514</v>
      </c>
      <c r="X270" s="148">
        <v>504</v>
      </c>
      <c r="Y270" s="148">
        <v>1031</v>
      </c>
      <c r="Z270" s="148">
        <v>538</v>
      </c>
      <c r="AA270" s="148">
        <v>1060</v>
      </c>
      <c r="AB270" s="148">
        <v>475</v>
      </c>
      <c r="AC270" s="148">
        <v>192</v>
      </c>
      <c r="AD270" s="148">
        <v>0</v>
      </c>
      <c r="AE270" s="148">
        <v>0</v>
      </c>
      <c r="AF270" s="148">
        <v>0</v>
      </c>
      <c r="AG270" s="148">
        <v>0</v>
      </c>
      <c r="AH270" s="148">
        <v>0</v>
      </c>
      <c r="AI270" s="148">
        <v>0</v>
      </c>
      <c r="AJ270" s="148">
        <v>0</v>
      </c>
      <c r="AK270" s="148">
        <v>0</v>
      </c>
      <c r="AL270" s="148">
        <v>0</v>
      </c>
      <c r="AM270" s="148">
        <v>0</v>
      </c>
    </row>
    <row r="271" spans="1:39" x14ac:dyDescent="0.5">
      <c r="A271" s="148" t="s">
        <v>53</v>
      </c>
      <c r="B271" s="148" t="s">
        <v>140</v>
      </c>
      <c r="C271" s="148" t="s">
        <v>9</v>
      </c>
      <c r="D271" s="148">
        <v>0</v>
      </c>
      <c r="E271" s="148">
        <v>0</v>
      </c>
      <c r="F271" s="148">
        <v>0</v>
      </c>
      <c r="G271" s="148">
        <v>0</v>
      </c>
      <c r="H271" s="148">
        <v>0</v>
      </c>
      <c r="I271" s="148">
        <v>0</v>
      </c>
      <c r="J271" s="148">
        <v>0</v>
      </c>
      <c r="K271" s="148">
        <v>0</v>
      </c>
      <c r="L271" s="148">
        <v>0</v>
      </c>
      <c r="M271" s="148">
        <v>0</v>
      </c>
      <c r="N271" s="148">
        <v>0</v>
      </c>
      <c r="O271" s="148">
        <v>0</v>
      </c>
      <c r="P271" s="148">
        <v>0</v>
      </c>
      <c r="Q271" s="148">
        <v>0</v>
      </c>
      <c r="R271" s="148">
        <v>0</v>
      </c>
      <c r="S271" s="148">
        <v>0</v>
      </c>
      <c r="T271" s="148">
        <v>0</v>
      </c>
      <c r="U271" s="148">
        <v>0</v>
      </c>
      <c r="V271" s="148">
        <v>0</v>
      </c>
      <c r="W271" s="148">
        <v>514</v>
      </c>
      <c r="X271" s="148">
        <v>504</v>
      </c>
      <c r="Y271" s="148">
        <v>1031</v>
      </c>
      <c r="Z271" s="148">
        <v>538</v>
      </c>
      <c r="AA271" s="148">
        <v>1060</v>
      </c>
      <c r="AB271" s="148">
        <v>653.99599999999998</v>
      </c>
      <c r="AC271" s="148">
        <v>674.55399999999997</v>
      </c>
      <c r="AD271" s="148">
        <v>725.97199999999998</v>
      </c>
      <c r="AE271" s="148">
        <v>603.23800000000006</v>
      </c>
      <c r="AF271" s="148">
        <v>656.77600000000007</v>
      </c>
      <c r="AG271" s="148">
        <v>632.43200000000002</v>
      </c>
      <c r="AH271" s="148">
        <v>539.16399999999999</v>
      </c>
      <c r="AI271" s="148">
        <v>697.80200000000002</v>
      </c>
      <c r="AJ271" s="148">
        <v>616.75400000000002</v>
      </c>
      <c r="AK271" s="148">
        <v>752.98800000000006</v>
      </c>
      <c r="AL271" s="148">
        <v>673.75</v>
      </c>
      <c r="AM271" s="148">
        <v>833.71799999999996</v>
      </c>
    </row>
    <row r="272" spans="1:39" x14ac:dyDescent="0.5">
      <c r="A272" s="148" t="s">
        <v>53</v>
      </c>
      <c r="B272" s="148" t="s">
        <v>140</v>
      </c>
      <c r="C272" s="148" t="s">
        <v>197</v>
      </c>
      <c r="D272" s="148">
        <v>0</v>
      </c>
      <c r="E272" s="148">
        <v>0</v>
      </c>
      <c r="F272" s="148">
        <v>0</v>
      </c>
      <c r="G272" s="148">
        <v>0</v>
      </c>
      <c r="H272" s="148">
        <v>0</v>
      </c>
      <c r="I272" s="148">
        <v>0</v>
      </c>
      <c r="J272" s="148">
        <v>0</v>
      </c>
      <c r="K272" s="148">
        <v>0</v>
      </c>
      <c r="L272" s="148">
        <v>0</v>
      </c>
      <c r="M272" s="148">
        <v>0</v>
      </c>
      <c r="N272" s="148">
        <v>0</v>
      </c>
      <c r="O272" s="148">
        <v>0</v>
      </c>
      <c r="P272" s="148">
        <v>0</v>
      </c>
      <c r="Q272" s="148">
        <v>0</v>
      </c>
      <c r="R272" s="148">
        <v>0</v>
      </c>
      <c r="S272" s="148">
        <v>0</v>
      </c>
      <c r="T272" s="148">
        <v>0</v>
      </c>
      <c r="U272" s="148">
        <v>0</v>
      </c>
      <c r="V272" s="148">
        <v>0</v>
      </c>
      <c r="W272" s="148">
        <v>514</v>
      </c>
      <c r="X272" s="148">
        <v>504</v>
      </c>
      <c r="Y272" s="148">
        <v>1031</v>
      </c>
      <c r="Z272" s="148">
        <v>538</v>
      </c>
      <c r="AA272" s="148">
        <v>1060</v>
      </c>
      <c r="AB272" s="148">
        <v>475</v>
      </c>
      <c r="AC272" s="148">
        <v>192</v>
      </c>
      <c r="AD272" s="148">
        <v>0</v>
      </c>
      <c r="AE272" s="148">
        <v>0</v>
      </c>
      <c r="AF272" s="148">
        <v>0</v>
      </c>
      <c r="AG272" s="148">
        <v>0</v>
      </c>
      <c r="AH272" s="148">
        <v>0</v>
      </c>
      <c r="AI272" s="148">
        <v>0</v>
      </c>
      <c r="AJ272" s="148">
        <v>0</v>
      </c>
      <c r="AK272" s="148">
        <v>0</v>
      </c>
      <c r="AL272" s="148">
        <v>0</v>
      </c>
      <c r="AM272" s="148">
        <v>0</v>
      </c>
    </row>
    <row r="273" spans="1:39" x14ac:dyDescent="0.5">
      <c r="A273" s="148" t="s">
        <v>53</v>
      </c>
      <c r="B273" s="148" t="s">
        <v>140</v>
      </c>
      <c r="C273" s="148" t="s">
        <v>198</v>
      </c>
      <c r="D273" s="148">
        <v>0</v>
      </c>
      <c r="E273" s="148">
        <v>0</v>
      </c>
      <c r="F273" s="148">
        <v>0</v>
      </c>
      <c r="G273" s="148">
        <v>0</v>
      </c>
      <c r="H273" s="148">
        <v>0</v>
      </c>
      <c r="I273" s="148">
        <v>0</v>
      </c>
      <c r="J273" s="148">
        <v>0</v>
      </c>
      <c r="K273" s="148">
        <v>0</v>
      </c>
      <c r="L273" s="148">
        <v>0</v>
      </c>
      <c r="M273" s="148">
        <v>0</v>
      </c>
      <c r="N273" s="148">
        <v>0</v>
      </c>
      <c r="O273" s="148">
        <v>0</v>
      </c>
      <c r="P273" s="148">
        <v>0</v>
      </c>
      <c r="Q273" s="148">
        <v>0</v>
      </c>
      <c r="R273" s="148">
        <v>0</v>
      </c>
      <c r="S273" s="148">
        <v>0</v>
      </c>
      <c r="T273" s="148">
        <v>0</v>
      </c>
      <c r="U273" s="148">
        <v>0</v>
      </c>
      <c r="V273" s="148">
        <v>0</v>
      </c>
      <c r="W273" s="148">
        <v>514</v>
      </c>
      <c r="X273" s="148">
        <v>504</v>
      </c>
      <c r="Y273" s="148">
        <v>1031</v>
      </c>
      <c r="Z273" s="148">
        <v>538</v>
      </c>
      <c r="AA273" s="148">
        <v>1060</v>
      </c>
      <c r="AB273" s="148">
        <v>475</v>
      </c>
      <c r="AC273" s="148">
        <v>192</v>
      </c>
      <c r="AD273" s="148">
        <v>0</v>
      </c>
      <c r="AE273" s="148">
        <v>0</v>
      </c>
      <c r="AF273" s="148">
        <v>0</v>
      </c>
      <c r="AG273" s="148">
        <v>0</v>
      </c>
      <c r="AH273" s="148">
        <v>0</v>
      </c>
      <c r="AI273" s="148">
        <v>0</v>
      </c>
      <c r="AJ273" s="148">
        <v>0</v>
      </c>
      <c r="AK273" s="148">
        <v>0</v>
      </c>
      <c r="AL273" s="148">
        <v>0</v>
      </c>
      <c r="AM273" s="148">
        <v>0</v>
      </c>
    </row>
    <row r="274" spans="1:39" x14ac:dyDescent="0.5">
      <c r="A274" s="148" t="s">
        <v>53</v>
      </c>
      <c r="B274" s="148" t="s">
        <v>140</v>
      </c>
      <c r="C274" s="148" t="s">
        <v>199</v>
      </c>
      <c r="D274" s="148">
        <v>0</v>
      </c>
      <c r="E274" s="148">
        <v>0</v>
      </c>
      <c r="F274" s="148">
        <v>0</v>
      </c>
      <c r="G274" s="148">
        <v>0</v>
      </c>
      <c r="H274" s="148">
        <v>0</v>
      </c>
      <c r="I274" s="148">
        <v>0</v>
      </c>
      <c r="J274" s="148">
        <v>0</v>
      </c>
      <c r="K274" s="148">
        <v>0</v>
      </c>
      <c r="L274" s="148">
        <v>0</v>
      </c>
      <c r="M274" s="148">
        <v>0</v>
      </c>
      <c r="N274" s="148">
        <v>0</v>
      </c>
      <c r="O274" s="148">
        <v>0</v>
      </c>
      <c r="P274" s="148">
        <v>0</v>
      </c>
      <c r="Q274" s="148">
        <v>0</v>
      </c>
      <c r="R274" s="148">
        <v>0</v>
      </c>
      <c r="S274" s="148">
        <v>0</v>
      </c>
      <c r="T274" s="148">
        <v>0</v>
      </c>
      <c r="U274" s="148">
        <v>0</v>
      </c>
      <c r="V274" s="148">
        <v>0</v>
      </c>
      <c r="W274" s="148">
        <v>514</v>
      </c>
      <c r="X274" s="148">
        <v>504</v>
      </c>
      <c r="Y274" s="148">
        <v>1031</v>
      </c>
      <c r="Z274" s="148">
        <v>538</v>
      </c>
      <c r="AA274" s="148">
        <v>1060</v>
      </c>
      <c r="AB274" s="148">
        <v>475</v>
      </c>
      <c r="AC274" s="148">
        <v>192</v>
      </c>
      <c r="AD274" s="148">
        <v>0</v>
      </c>
      <c r="AE274" s="148">
        <v>0</v>
      </c>
      <c r="AF274" s="148">
        <v>0</v>
      </c>
      <c r="AG274" s="148">
        <v>0</v>
      </c>
      <c r="AH274" s="148">
        <v>0</v>
      </c>
      <c r="AI274" s="148">
        <v>0</v>
      </c>
      <c r="AJ274" s="148">
        <v>0</v>
      </c>
      <c r="AK274" s="148">
        <v>0</v>
      </c>
      <c r="AL274" s="148">
        <v>0</v>
      </c>
      <c r="AM274" s="148">
        <v>0</v>
      </c>
    </row>
    <row r="275" spans="1:39" x14ac:dyDescent="0.5">
      <c r="A275" s="148" t="s">
        <v>68</v>
      </c>
      <c r="B275" s="148" t="s">
        <v>138</v>
      </c>
      <c r="C275" s="148" t="s">
        <v>196</v>
      </c>
      <c r="D275" s="148">
        <v>0</v>
      </c>
      <c r="E275" s="148">
        <v>0</v>
      </c>
      <c r="F275" s="148">
        <v>0</v>
      </c>
      <c r="G275" s="148">
        <v>0</v>
      </c>
      <c r="H275" s="148">
        <v>0</v>
      </c>
      <c r="I275" s="148">
        <v>0</v>
      </c>
      <c r="J275" s="148">
        <v>0</v>
      </c>
      <c r="K275" s="148">
        <v>0</v>
      </c>
      <c r="L275" s="148">
        <v>0</v>
      </c>
      <c r="M275" s="148">
        <v>0</v>
      </c>
      <c r="N275" s="148">
        <v>0</v>
      </c>
      <c r="O275" s="148">
        <v>0</v>
      </c>
      <c r="P275" s="148">
        <v>180</v>
      </c>
      <c r="Q275" s="148">
        <v>144</v>
      </c>
      <c r="R275" s="148">
        <v>144</v>
      </c>
      <c r="S275" s="148">
        <v>201</v>
      </c>
      <c r="T275" s="148">
        <v>235</v>
      </c>
      <c r="U275" s="148">
        <v>293</v>
      </c>
      <c r="V275" s="148">
        <v>223</v>
      </c>
      <c r="W275" s="148">
        <v>144</v>
      </c>
      <c r="X275" s="148">
        <v>144</v>
      </c>
      <c r="Y275" s="148">
        <v>180</v>
      </c>
      <c r="Z275" s="148">
        <v>108</v>
      </c>
      <c r="AA275" s="148">
        <v>216</v>
      </c>
      <c r="AB275" s="148">
        <v>144</v>
      </c>
      <c r="AC275" s="148">
        <v>72</v>
      </c>
      <c r="AD275" s="148">
        <v>0</v>
      </c>
      <c r="AE275" s="148">
        <v>0</v>
      </c>
      <c r="AF275" s="148">
        <v>0</v>
      </c>
      <c r="AG275" s="148">
        <v>0</v>
      </c>
      <c r="AH275" s="148">
        <v>0</v>
      </c>
      <c r="AI275" s="148">
        <v>0</v>
      </c>
      <c r="AJ275" s="148">
        <v>0</v>
      </c>
      <c r="AK275" s="148">
        <v>0</v>
      </c>
      <c r="AL275" s="148">
        <v>0</v>
      </c>
      <c r="AM275" s="148">
        <v>0</v>
      </c>
    </row>
    <row r="276" spans="1:39" x14ac:dyDescent="0.5">
      <c r="A276" s="148" t="s">
        <v>68</v>
      </c>
      <c r="B276" s="148" t="s">
        <v>140</v>
      </c>
      <c r="C276" s="148" t="s">
        <v>196</v>
      </c>
      <c r="D276" s="148">
        <v>0</v>
      </c>
      <c r="E276" s="148">
        <v>0</v>
      </c>
      <c r="F276" s="148">
        <v>0</v>
      </c>
      <c r="G276" s="148">
        <v>0</v>
      </c>
      <c r="H276" s="148">
        <v>0</v>
      </c>
      <c r="I276" s="148">
        <v>0</v>
      </c>
      <c r="J276" s="148">
        <v>0</v>
      </c>
      <c r="K276" s="148">
        <v>0</v>
      </c>
      <c r="L276" s="148">
        <v>0</v>
      </c>
      <c r="M276" s="148">
        <v>0</v>
      </c>
      <c r="N276" s="148">
        <v>0</v>
      </c>
      <c r="O276" s="148">
        <v>0</v>
      </c>
      <c r="P276" s="148">
        <v>225</v>
      </c>
      <c r="Q276" s="148">
        <v>180</v>
      </c>
      <c r="R276" s="148">
        <v>180</v>
      </c>
      <c r="S276" s="148">
        <v>180</v>
      </c>
      <c r="T276" s="148">
        <v>225</v>
      </c>
      <c r="U276" s="148">
        <v>180</v>
      </c>
      <c r="V276" s="148">
        <v>180</v>
      </c>
      <c r="W276" s="148">
        <v>225</v>
      </c>
      <c r="X276" s="148">
        <v>180</v>
      </c>
      <c r="Y276" s="148">
        <v>225</v>
      </c>
      <c r="Z276" s="148">
        <v>180</v>
      </c>
      <c r="AA276" s="148">
        <v>180</v>
      </c>
      <c r="AB276" s="148">
        <v>225</v>
      </c>
      <c r="AC276" s="148">
        <v>0</v>
      </c>
      <c r="AD276" s="148">
        <v>0</v>
      </c>
      <c r="AE276" s="148">
        <v>0</v>
      </c>
      <c r="AF276" s="148">
        <v>0</v>
      </c>
      <c r="AG276" s="148">
        <v>0</v>
      </c>
      <c r="AH276" s="148">
        <v>0</v>
      </c>
      <c r="AI276" s="148">
        <v>0</v>
      </c>
      <c r="AJ276" s="148">
        <v>0</v>
      </c>
      <c r="AK276" s="148">
        <v>0</v>
      </c>
      <c r="AL276" s="148">
        <v>0</v>
      </c>
      <c r="AM276" s="148">
        <v>0</v>
      </c>
    </row>
    <row r="277" spans="1:39" x14ac:dyDescent="0.5">
      <c r="A277" s="148" t="s">
        <v>74</v>
      </c>
      <c r="B277" s="148" t="s">
        <v>138</v>
      </c>
      <c r="C277" s="148" t="s">
        <v>196</v>
      </c>
      <c r="D277" s="148">
        <v>825</v>
      </c>
      <c r="E277" s="148">
        <v>1624</v>
      </c>
      <c r="F277" s="148">
        <v>1000</v>
      </c>
      <c r="G277" s="148">
        <v>0</v>
      </c>
      <c r="H277" s="148">
        <v>0</v>
      </c>
      <c r="I277" s="148">
        <v>104</v>
      </c>
      <c r="J277" s="148">
        <v>225</v>
      </c>
      <c r="K277" s="148">
        <v>1143</v>
      </c>
      <c r="L277" s="148">
        <v>0</v>
      </c>
      <c r="M277" s="148">
        <v>300</v>
      </c>
      <c r="N277" s="148">
        <v>0</v>
      </c>
      <c r="O277" s="148">
        <v>750</v>
      </c>
      <c r="P277" s="148">
        <v>1499</v>
      </c>
      <c r="Q277" s="148">
        <v>0</v>
      </c>
      <c r="R277" s="148">
        <v>1370</v>
      </c>
      <c r="S277" s="148">
        <v>0</v>
      </c>
      <c r="T277" s="148">
        <v>76</v>
      </c>
      <c r="U277" s="148">
        <v>2056</v>
      </c>
      <c r="V277" s="148">
        <v>0</v>
      </c>
      <c r="W277" s="148">
        <v>145</v>
      </c>
      <c r="X277" s="148">
        <v>222</v>
      </c>
      <c r="Y277" s="148">
        <v>415</v>
      </c>
      <c r="Z277" s="148">
        <v>0</v>
      </c>
      <c r="AA277" s="148">
        <v>1629</v>
      </c>
      <c r="AB277" s="148">
        <v>0</v>
      </c>
      <c r="AC277" s="148">
        <v>0</v>
      </c>
      <c r="AD277" s="148">
        <v>0</v>
      </c>
      <c r="AE277" s="148">
        <v>0</v>
      </c>
      <c r="AF277" s="148">
        <v>0</v>
      </c>
      <c r="AG277" s="148">
        <v>0</v>
      </c>
      <c r="AH277" s="148">
        <v>0</v>
      </c>
      <c r="AI277" s="148">
        <v>0</v>
      </c>
      <c r="AJ277" s="148">
        <v>0</v>
      </c>
      <c r="AK277" s="148">
        <v>0</v>
      </c>
      <c r="AL277" s="148">
        <v>0</v>
      </c>
      <c r="AM277" s="148">
        <v>0</v>
      </c>
    </row>
    <row r="278" spans="1:39" x14ac:dyDescent="0.5">
      <c r="A278" s="148" t="s">
        <v>74</v>
      </c>
      <c r="B278" s="148" t="s">
        <v>138</v>
      </c>
      <c r="C278" s="148" t="s">
        <v>200</v>
      </c>
      <c r="D278" s="148">
        <v>0</v>
      </c>
      <c r="E278" s="148">
        <v>0</v>
      </c>
      <c r="F278" s="148">
        <v>0</v>
      </c>
      <c r="G278" s="148">
        <v>0</v>
      </c>
      <c r="H278" s="148">
        <v>0</v>
      </c>
      <c r="I278" s="148">
        <v>0</v>
      </c>
      <c r="J278" s="148">
        <v>0</v>
      </c>
      <c r="K278" s="148">
        <v>0</v>
      </c>
      <c r="L278" s="148">
        <v>0</v>
      </c>
      <c r="M278" s="148">
        <v>0</v>
      </c>
      <c r="N278" s="148">
        <v>0</v>
      </c>
      <c r="O278" s="148">
        <v>0</v>
      </c>
      <c r="P278" s="148">
        <v>0</v>
      </c>
      <c r="Q278" s="148">
        <v>0</v>
      </c>
      <c r="R278" s="148">
        <v>0</v>
      </c>
      <c r="S278" s="148">
        <v>0</v>
      </c>
      <c r="T278" s="148">
        <v>0</v>
      </c>
      <c r="U278" s="148">
        <v>0</v>
      </c>
      <c r="V278" s="148">
        <v>0</v>
      </c>
      <c r="W278" s="148">
        <v>0</v>
      </c>
      <c r="X278" s="148">
        <v>0</v>
      </c>
      <c r="Y278" s="148">
        <v>0</v>
      </c>
      <c r="Z278" s="148">
        <v>0</v>
      </c>
      <c r="AA278" s="148">
        <v>0</v>
      </c>
      <c r="AB278" s="148">
        <v>1400</v>
      </c>
      <c r="AC278" s="148">
        <v>0</v>
      </c>
      <c r="AD278" s="148">
        <v>1300</v>
      </c>
      <c r="AE278" s="148">
        <v>0</v>
      </c>
      <c r="AF278" s="148">
        <v>500</v>
      </c>
      <c r="AG278" s="148">
        <v>2050</v>
      </c>
      <c r="AH278" s="148">
        <v>0</v>
      </c>
      <c r="AI278" s="148">
        <v>145</v>
      </c>
      <c r="AJ278" s="148">
        <v>225</v>
      </c>
      <c r="AK278" s="148">
        <v>400</v>
      </c>
      <c r="AL278" s="148">
        <v>0</v>
      </c>
      <c r="AM278" s="148">
        <v>750</v>
      </c>
    </row>
    <row r="279" spans="1:39" x14ac:dyDescent="0.5">
      <c r="A279" s="148" t="s">
        <v>74</v>
      </c>
      <c r="B279" s="148" t="s">
        <v>140</v>
      </c>
      <c r="C279" s="148" t="s">
        <v>196</v>
      </c>
      <c r="D279" s="148">
        <v>315</v>
      </c>
      <c r="E279" s="148">
        <v>0</v>
      </c>
      <c r="F279" s="148">
        <v>480</v>
      </c>
      <c r="G279" s="148">
        <v>2074</v>
      </c>
      <c r="H279" s="148">
        <v>3090</v>
      </c>
      <c r="I279" s="148">
        <v>-220</v>
      </c>
      <c r="J279" s="148">
        <v>0</v>
      </c>
      <c r="K279" s="148">
        <v>0</v>
      </c>
      <c r="L279" s="148">
        <v>34</v>
      </c>
      <c r="M279" s="148">
        <v>1388</v>
      </c>
      <c r="N279" s="148">
        <v>239</v>
      </c>
      <c r="O279" s="148">
        <v>0</v>
      </c>
      <c r="P279" s="148">
        <v>673</v>
      </c>
      <c r="Q279" s="148">
        <v>0</v>
      </c>
      <c r="R279" s="148">
        <v>3716</v>
      </c>
      <c r="S279" s="148">
        <v>2900</v>
      </c>
      <c r="T279" s="148">
        <v>1200</v>
      </c>
      <c r="U279" s="148">
        <v>390</v>
      </c>
      <c r="V279" s="148">
        <v>250</v>
      </c>
      <c r="W279" s="148">
        <v>1525</v>
      </c>
      <c r="X279" s="148">
        <v>384</v>
      </c>
      <c r="Y279" s="148">
        <v>0</v>
      </c>
      <c r="Z279" s="148">
        <v>519</v>
      </c>
      <c r="AA279" s="148">
        <v>4544</v>
      </c>
      <c r="AB279" s="148">
        <v>908</v>
      </c>
      <c r="AC279" s="148">
        <v>277</v>
      </c>
      <c r="AD279" s="148">
        <v>0</v>
      </c>
      <c r="AE279" s="148">
        <v>0</v>
      </c>
      <c r="AF279" s="148">
        <v>0</v>
      </c>
      <c r="AG279" s="148">
        <v>0</v>
      </c>
      <c r="AH279" s="148">
        <v>0</v>
      </c>
      <c r="AI279" s="148">
        <v>0</v>
      </c>
      <c r="AJ279" s="148">
        <v>0</v>
      </c>
      <c r="AK279" s="148">
        <v>0</v>
      </c>
      <c r="AL279" s="148">
        <v>0</v>
      </c>
      <c r="AM279" s="148">
        <v>0</v>
      </c>
    </row>
    <row r="280" spans="1:39" x14ac:dyDescent="0.5">
      <c r="A280" s="148" t="s">
        <v>74</v>
      </c>
      <c r="B280" s="148" t="s">
        <v>140</v>
      </c>
      <c r="C280" s="148" t="s">
        <v>9</v>
      </c>
      <c r="D280" s="148">
        <v>0</v>
      </c>
      <c r="E280" s="148">
        <v>0</v>
      </c>
      <c r="F280" s="148">
        <v>0</v>
      </c>
      <c r="G280" s="148">
        <v>0</v>
      </c>
      <c r="H280" s="148">
        <v>0</v>
      </c>
      <c r="I280" s="148">
        <v>0</v>
      </c>
      <c r="J280" s="148">
        <v>0</v>
      </c>
      <c r="K280" s="148">
        <v>0</v>
      </c>
      <c r="L280" s="148">
        <v>0</v>
      </c>
      <c r="M280" s="148">
        <v>0</v>
      </c>
      <c r="N280" s="148">
        <v>0</v>
      </c>
      <c r="O280" s="148">
        <v>0</v>
      </c>
      <c r="P280" s="148">
        <v>0</v>
      </c>
      <c r="Q280" s="148">
        <v>0</v>
      </c>
      <c r="R280" s="148">
        <v>0</v>
      </c>
      <c r="S280" s="148">
        <v>0</v>
      </c>
      <c r="T280" s="148">
        <v>0</v>
      </c>
      <c r="U280" s="148">
        <v>0</v>
      </c>
      <c r="V280" s="148">
        <v>0</v>
      </c>
      <c r="W280" s="148">
        <v>0</v>
      </c>
      <c r="X280" s="148">
        <v>0</v>
      </c>
      <c r="Y280" s="148">
        <v>0</v>
      </c>
      <c r="Z280" s="148">
        <v>0</v>
      </c>
      <c r="AA280" s="148">
        <v>0</v>
      </c>
      <c r="AB280" s="148">
        <v>700</v>
      </c>
      <c r="AC280" s="148">
        <v>700</v>
      </c>
      <c r="AD280" s="148">
        <v>700</v>
      </c>
      <c r="AE280" s="148">
        <v>700</v>
      </c>
      <c r="AF280" s="148">
        <v>700</v>
      </c>
      <c r="AG280" s="148">
        <v>700</v>
      </c>
      <c r="AH280" s="148">
        <v>700</v>
      </c>
      <c r="AI280" s="148">
        <v>700</v>
      </c>
      <c r="AJ280" s="148">
        <v>700</v>
      </c>
      <c r="AK280" s="148">
        <v>700</v>
      </c>
      <c r="AL280" s="148">
        <v>700</v>
      </c>
      <c r="AM280" s="148">
        <v>700</v>
      </c>
    </row>
    <row r="281" spans="1:39" x14ac:dyDescent="0.5">
      <c r="A281" s="148" t="s">
        <v>56</v>
      </c>
      <c r="B281" s="148" t="s">
        <v>138</v>
      </c>
      <c r="C281" s="148" t="s">
        <v>196</v>
      </c>
      <c r="D281" s="148">
        <v>2420</v>
      </c>
      <c r="E281" s="148">
        <v>2562</v>
      </c>
      <c r="F281" s="148">
        <v>2761</v>
      </c>
      <c r="G281" s="148">
        <v>2730</v>
      </c>
      <c r="H281" s="148">
        <v>2778</v>
      </c>
      <c r="I281" s="148">
        <v>2450</v>
      </c>
      <c r="J281" s="148">
        <v>2730</v>
      </c>
      <c r="K281" s="148">
        <v>2790</v>
      </c>
      <c r="L281" s="148">
        <v>2534</v>
      </c>
      <c r="M281" s="148">
        <v>2822</v>
      </c>
      <c r="N281" s="148">
        <v>3014</v>
      </c>
      <c r="O281" s="148">
        <v>2963</v>
      </c>
      <c r="P281" s="148">
        <v>3216</v>
      </c>
      <c r="Q281" s="148">
        <v>2990</v>
      </c>
      <c r="R281" s="148">
        <v>2921</v>
      </c>
      <c r="S281" s="148">
        <v>3262</v>
      </c>
      <c r="T281" s="148">
        <v>3440</v>
      </c>
      <c r="U281" s="148">
        <v>2271</v>
      </c>
      <c r="V281" s="148">
        <v>1856</v>
      </c>
      <c r="W281" s="148">
        <v>1695</v>
      </c>
      <c r="X281" s="148">
        <v>1685</v>
      </c>
      <c r="Y281" s="148">
        <v>1825</v>
      </c>
      <c r="Z281" s="148">
        <v>1560</v>
      </c>
      <c r="AA281" s="148">
        <v>1850</v>
      </c>
      <c r="AB281" s="148">
        <v>1788</v>
      </c>
      <c r="AC281" s="148">
        <v>724</v>
      </c>
      <c r="AD281" s="148">
        <v>0</v>
      </c>
      <c r="AE281" s="148">
        <v>0</v>
      </c>
      <c r="AF281" s="148">
        <v>0</v>
      </c>
      <c r="AG281" s="148">
        <v>0</v>
      </c>
      <c r="AH281" s="148">
        <v>0</v>
      </c>
      <c r="AI281" s="148">
        <v>0</v>
      </c>
      <c r="AJ281" s="148">
        <v>0</v>
      </c>
      <c r="AK281" s="148">
        <v>0</v>
      </c>
      <c r="AL281" s="148">
        <v>0</v>
      </c>
      <c r="AM281" s="148">
        <v>0</v>
      </c>
    </row>
    <row r="282" spans="1:39" x14ac:dyDescent="0.5">
      <c r="A282" s="148" t="s">
        <v>56</v>
      </c>
      <c r="B282" s="148" t="s">
        <v>138</v>
      </c>
      <c r="C282" s="148" t="s">
        <v>200</v>
      </c>
      <c r="D282" s="148">
        <v>0</v>
      </c>
      <c r="E282" s="148">
        <v>0</v>
      </c>
      <c r="F282" s="148">
        <v>0</v>
      </c>
      <c r="G282" s="148">
        <v>0</v>
      </c>
      <c r="H282" s="148">
        <v>0</v>
      </c>
      <c r="I282" s="148">
        <v>0</v>
      </c>
      <c r="J282" s="148">
        <v>0</v>
      </c>
      <c r="K282" s="148">
        <v>0</v>
      </c>
      <c r="L282" s="148">
        <v>0</v>
      </c>
      <c r="M282" s="148">
        <v>0</v>
      </c>
      <c r="N282" s="148">
        <v>0</v>
      </c>
      <c r="O282" s="148">
        <v>0</v>
      </c>
      <c r="P282" s="148">
        <v>0</v>
      </c>
      <c r="Q282" s="148">
        <v>0</v>
      </c>
      <c r="R282" s="148">
        <v>0</v>
      </c>
      <c r="S282" s="148">
        <v>0</v>
      </c>
      <c r="T282" s="148">
        <v>0</v>
      </c>
      <c r="U282" s="148">
        <v>0</v>
      </c>
      <c r="V282" s="148">
        <v>0</v>
      </c>
      <c r="W282" s="148">
        <v>0</v>
      </c>
      <c r="X282" s="148">
        <v>0</v>
      </c>
      <c r="Y282" s="148">
        <v>0</v>
      </c>
      <c r="Z282" s="148">
        <v>0</v>
      </c>
      <c r="AA282" s="148">
        <v>0</v>
      </c>
      <c r="AB282" s="148">
        <v>1868</v>
      </c>
      <c r="AC282" s="148">
        <v>1934</v>
      </c>
      <c r="AD282" s="148">
        <v>2247</v>
      </c>
      <c r="AE282" s="148">
        <v>1925</v>
      </c>
      <c r="AF282" s="148">
        <v>2772</v>
      </c>
      <c r="AG282" s="148">
        <v>2079</v>
      </c>
      <c r="AH282" s="148">
        <v>1964</v>
      </c>
      <c r="AI282" s="148">
        <v>1948</v>
      </c>
      <c r="AJ282" s="148">
        <v>1741</v>
      </c>
      <c r="AK282" s="148">
        <v>1916</v>
      </c>
      <c r="AL282" s="148">
        <v>1898</v>
      </c>
      <c r="AM282" s="148">
        <v>2805</v>
      </c>
    </row>
    <row r="283" spans="1:39" x14ac:dyDescent="0.5">
      <c r="A283" s="148" t="s">
        <v>56</v>
      </c>
      <c r="B283" s="148" t="s">
        <v>140</v>
      </c>
      <c r="C283" s="148" t="s">
        <v>196</v>
      </c>
      <c r="D283" s="148">
        <v>1535</v>
      </c>
      <c r="E283" s="148">
        <v>1428</v>
      </c>
      <c r="F283" s="148">
        <v>1666</v>
      </c>
      <c r="G283" s="148">
        <v>1848</v>
      </c>
      <c r="H283" s="148">
        <v>1871</v>
      </c>
      <c r="I283" s="148">
        <v>1536</v>
      </c>
      <c r="J283" s="148">
        <v>1684</v>
      </c>
      <c r="K283" s="148">
        <v>1923</v>
      </c>
      <c r="L283" s="148">
        <v>1569</v>
      </c>
      <c r="M283" s="148">
        <v>1855</v>
      </c>
      <c r="N283" s="148">
        <v>1900</v>
      </c>
      <c r="O283" s="148">
        <v>2056</v>
      </c>
      <c r="P283" s="148">
        <v>2157</v>
      </c>
      <c r="Q283" s="148">
        <v>2084</v>
      </c>
      <c r="R283" s="148">
        <v>2141</v>
      </c>
      <c r="S283" s="148">
        <v>2222</v>
      </c>
      <c r="T283" s="148">
        <v>4012</v>
      </c>
      <c r="U283" s="148">
        <v>2096</v>
      </c>
      <c r="V283" s="148">
        <v>1540</v>
      </c>
      <c r="W283" s="148">
        <v>1557</v>
      </c>
      <c r="X283" s="148">
        <v>1757</v>
      </c>
      <c r="Y283" s="148">
        <v>2298</v>
      </c>
      <c r="Z283" s="148">
        <v>1745</v>
      </c>
      <c r="AA283" s="148">
        <v>1295</v>
      </c>
      <c r="AB283" s="148">
        <v>1910</v>
      </c>
      <c r="AC283" s="148">
        <v>1053</v>
      </c>
      <c r="AD283" s="148">
        <v>0</v>
      </c>
      <c r="AE283" s="148">
        <v>0</v>
      </c>
      <c r="AF283" s="148">
        <v>0</v>
      </c>
      <c r="AG283" s="148">
        <v>0</v>
      </c>
      <c r="AH283" s="148">
        <v>0</v>
      </c>
      <c r="AI283" s="148">
        <v>0</v>
      </c>
      <c r="AJ283" s="148">
        <v>0</v>
      </c>
      <c r="AK283" s="148">
        <v>0</v>
      </c>
      <c r="AL283" s="148">
        <v>0</v>
      </c>
      <c r="AM283" s="148">
        <v>0</v>
      </c>
    </row>
    <row r="284" spans="1:39" x14ac:dyDescent="0.5">
      <c r="A284" s="148" t="s">
        <v>56</v>
      </c>
      <c r="B284" s="148" t="s">
        <v>140</v>
      </c>
      <c r="C284" s="148" t="s">
        <v>9</v>
      </c>
      <c r="D284" s="148">
        <v>0</v>
      </c>
      <c r="E284" s="148">
        <v>0</v>
      </c>
      <c r="F284" s="148">
        <v>0</v>
      </c>
      <c r="G284" s="148">
        <v>0</v>
      </c>
      <c r="H284" s="148">
        <v>0</v>
      </c>
      <c r="I284" s="148">
        <v>0</v>
      </c>
      <c r="J284" s="148">
        <v>0</v>
      </c>
      <c r="K284" s="148">
        <v>0</v>
      </c>
      <c r="L284" s="148">
        <v>0</v>
      </c>
      <c r="M284" s="148">
        <v>0</v>
      </c>
      <c r="N284" s="148">
        <v>0</v>
      </c>
      <c r="O284" s="148">
        <v>0</v>
      </c>
      <c r="P284" s="148">
        <v>0</v>
      </c>
      <c r="Q284" s="148">
        <v>0</v>
      </c>
      <c r="R284" s="148">
        <v>0</v>
      </c>
      <c r="S284" s="148">
        <v>0</v>
      </c>
      <c r="T284" s="148">
        <v>0</v>
      </c>
      <c r="U284" s="148">
        <v>0</v>
      </c>
      <c r="V284" s="148">
        <v>0</v>
      </c>
      <c r="W284" s="148">
        <v>0</v>
      </c>
      <c r="X284" s="148">
        <v>0</v>
      </c>
      <c r="Y284" s="148">
        <v>0</v>
      </c>
      <c r="Z284" s="148">
        <v>0</v>
      </c>
      <c r="AA284" s="148">
        <v>0</v>
      </c>
      <c r="AB284" s="148">
        <v>350</v>
      </c>
      <c r="AC284" s="148">
        <v>350</v>
      </c>
      <c r="AD284" s="148">
        <v>350</v>
      </c>
      <c r="AE284" s="148">
        <v>350</v>
      </c>
      <c r="AF284" s="148">
        <v>350</v>
      </c>
      <c r="AG284" s="148">
        <v>350</v>
      </c>
      <c r="AH284" s="148">
        <v>350</v>
      </c>
      <c r="AI284" s="148">
        <v>350</v>
      </c>
      <c r="AJ284" s="148">
        <v>350</v>
      </c>
      <c r="AK284" s="148">
        <v>350</v>
      </c>
      <c r="AL284" s="148">
        <v>350</v>
      </c>
      <c r="AM284" s="148">
        <v>350</v>
      </c>
    </row>
    <row r="285" spans="1:39" x14ac:dyDescent="0.5">
      <c r="A285" s="148" t="s">
        <v>22</v>
      </c>
      <c r="B285" s="148" t="s">
        <v>138</v>
      </c>
      <c r="C285" s="148" t="s">
        <v>6</v>
      </c>
      <c r="D285" s="148">
        <v>0</v>
      </c>
      <c r="E285" s="148">
        <v>0</v>
      </c>
      <c r="F285" s="148">
        <v>0</v>
      </c>
      <c r="G285" s="148">
        <v>0</v>
      </c>
      <c r="H285" s="148">
        <v>0</v>
      </c>
      <c r="I285" s="148">
        <v>0</v>
      </c>
      <c r="J285" s="148">
        <v>0</v>
      </c>
      <c r="K285" s="148">
        <v>0</v>
      </c>
      <c r="L285" s="148">
        <v>0</v>
      </c>
      <c r="M285" s="148">
        <v>0</v>
      </c>
      <c r="N285" s="148">
        <v>0</v>
      </c>
      <c r="O285" s="148">
        <v>0</v>
      </c>
      <c r="P285" s="148">
        <v>0</v>
      </c>
      <c r="Q285" s="148">
        <v>0</v>
      </c>
      <c r="R285" s="148">
        <v>0</v>
      </c>
      <c r="S285" s="148">
        <v>0</v>
      </c>
      <c r="T285" s="148">
        <v>0</v>
      </c>
      <c r="U285" s="148">
        <v>0</v>
      </c>
      <c r="V285" s="148">
        <v>0</v>
      </c>
      <c r="W285" s="148">
        <v>-38592</v>
      </c>
      <c r="X285" s="148">
        <v>-33503</v>
      </c>
      <c r="Y285" s="148">
        <v>-34067</v>
      </c>
      <c r="Z285" s="148">
        <v>-41956</v>
      </c>
      <c r="AA285" s="148">
        <v>-58223</v>
      </c>
      <c r="AB285" s="148">
        <v>-38522</v>
      </c>
      <c r="AC285" s="148">
        <v>-16458</v>
      </c>
      <c r="AD285" s="148">
        <v>0</v>
      </c>
      <c r="AE285" s="148">
        <v>0</v>
      </c>
      <c r="AF285" s="148">
        <v>0</v>
      </c>
      <c r="AG285" s="148">
        <v>0</v>
      </c>
      <c r="AH285" s="148">
        <v>0</v>
      </c>
      <c r="AI285" s="148">
        <v>0</v>
      </c>
      <c r="AJ285" s="148">
        <v>0</v>
      </c>
      <c r="AK285" s="148">
        <v>0</v>
      </c>
      <c r="AL285" s="148">
        <v>0</v>
      </c>
      <c r="AM285" s="148">
        <v>0</v>
      </c>
    </row>
    <row r="286" spans="1:39" x14ac:dyDescent="0.5">
      <c r="A286" s="148" t="s">
        <v>22</v>
      </c>
      <c r="B286" s="148" t="s">
        <v>138</v>
      </c>
      <c r="C286" s="148" t="s">
        <v>9</v>
      </c>
      <c r="D286" s="148">
        <v>0</v>
      </c>
      <c r="E286" s="148">
        <v>0</v>
      </c>
      <c r="F286" s="148">
        <v>0</v>
      </c>
      <c r="G286" s="148">
        <v>0</v>
      </c>
      <c r="H286" s="148">
        <v>0</v>
      </c>
      <c r="I286" s="148">
        <v>0</v>
      </c>
      <c r="J286" s="148">
        <v>0</v>
      </c>
      <c r="K286" s="148">
        <v>0</v>
      </c>
      <c r="L286" s="148">
        <v>0</v>
      </c>
      <c r="M286" s="148">
        <v>0</v>
      </c>
      <c r="N286" s="148">
        <v>0</v>
      </c>
      <c r="O286" s="148">
        <v>0</v>
      </c>
      <c r="P286" s="148">
        <v>0</v>
      </c>
      <c r="Q286" s="148">
        <v>0</v>
      </c>
      <c r="R286" s="148">
        <v>0</v>
      </c>
      <c r="S286" s="148">
        <v>0</v>
      </c>
      <c r="T286" s="148">
        <v>0</v>
      </c>
      <c r="U286" s="148">
        <v>0</v>
      </c>
      <c r="V286" s="148">
        <v>0</v>
      </c>
      <c r="W286" s="148">
        <v>-38592</v>
      </c>
      <c r="X286" s="148">
        <v>-33503</v>
      </c>
      <c r="Y286" s="148">
        <v>-34067</v>
      </c>
      <c r="Z286" s="148">
        <v>-41956</v>
      </c>
      <c r="AA286" s="148">
        <v>-58223</v>
      </c>
      <c r="AB286" s="148">
        <v>-39233.092499999999</v>
      </c>
      <c r="AC286" s="148">
        <v>-40623.817499999997</v>
      </c>
      <c r="AD286" s="148">
        <v>-47184.0075</v>
      </c>
      <c r="AE286" s="148">
        <v>-40419.067499999997</v>
      </c>
      <c r="AF286" s="148">
        <v>-43653.96</v>
      </c>
      <c r="AG286" s="148">
        <v>-41235.074999999997</v>
      </c>
      <c r="AH286" s="148">
        <v>-36800.977500000001</v>
      </c>
      <c r="AI286" s="148">
        <v>-40902.120000000003</v>
      </c>
      <c r="AJ286" s="148">
        <v>-36558.112500000003</v>
      </c>
      <c r="AK286" s="148">
        <v>-40236.3675</v>
      </c>
      <c r="AL286" s="148">
        <v>-38448.9</v>
      </c>
      <c r="AM286" s="148">
        <v>-54861.817499999997</v>
      </c>
    </row>
    <row r="287" spans="1:39" x14ac:dyDescent="0.5">
      <c r="A287" s="148" t="s">
        <v>22</v>
      </c>
      <c r="B287" s="148" t="s">
        <v>138</v>
      </c>
      <c r="C287" s="148" t="s">
        <v>197</v>
      </c>
      <c r="D287" s="148">
        <v>0</v>
      </c>
      <c r="E287" s="148">
        <v>0</v>
      </c>
      <c r="F287" s="148">
        <v>0</v>
      </c>
      <c r="G287" s="148">
        <v>0</v>
      </c>
      <c r="H287" s="148">
        <v>0</v>
      </c>
      <c r="I287" s="148">
        <v>0</v>
      </c>
      <c r="J287" s="148">
        <v>0</v>
      </c>
      <c r="K287" s="148">
        <v>0</v>
      </c>
      <c r="L287" s="148">
        <v>0</v>
      </c>
      <c r="M287" s="148">
        <v>0</v>
      </c>
      <c r="N287" s="148">
        <v>0</v>
      </c>
      <c r="O287" s="148">
        <v>0</v>
      </c>
      <c r="P287" s="148">
        <v>0</v>
      </c>
      <c r="Q287" s="148">
        <v>0</v>
      </c>
      <c r="R287" s="148">
        <v>0</v>
      </c>
      <c r="S287" s="148">
        <v>0</v>
      </c>
      <c r="T287" s="148">
        <v>0</v>
      </c>
      <c r="U287" s="148">
        <v>0</v>
      </c>
      <c r="V287" s="148">
        <v>0</v>
      </c>
      <c r="W287" s="148">
        <v>-38592</v>
      </c>
      <c r="X287" s="148">
        <v>-33503</v>
      </c>
      <c r="Y287" s="148">
        <v>-34067</v>
      </c>
      <c r="Z287" s="148">
        <v>-41956</v>
      </c>
      <c r="AA287" s="148">
        <v>-58223</v>
      </c>
      <c r="AB287" s="148">
        <v>-38522</v>
      </c>
      <c r="AC287" s="148">
        <v>-16458</v>
      </c>
      <c r="AD287" s="148">
        <v>0</v>
      </c>
      <c r="AE287" s="148">
        <v>0</v>
      </c>
      <c r="AF287" s="148">
        <v>0</v>
      </c>
      <c r="AG287" s="148">
        <v>0</v>
      </c>
      <c r="AH287" s="148">
        <v>0</v>
      </c>
      <c r="AI287" s="148">
        <v>0</v>
      </c>
      <c r="AJ287" s="148">
        <v>0</v>
      </c>
      <c r="AK287" s="148">
        <v>0</v>
      </c>
      <c r="AL287" s="148">
        <v>0</v>
      </c>
      <c r="AM287" s="148">
        <v>0</v>
      </c>
    </row>
    <row r="288" spans="1:39" x14ac:dyDescent="0.5">
      <c r="A288" s="148" t="s">
        <v>22</v>
      </c>
      <c r="B288" s="148" t="s">
        <v>138</v>
      </c>
      <c r="C288" s="148" t="s">
        <v>198</v>
      </c>
      <c r="D288" s="148">
        <v>0</v>
      </c>
      <c r="E288" s="148">
        <v>0</v>
      </c>
      <c r="F288" s="148">
        <v>0</v>
      </c>
      <c r="G288" s="148">
        <v>0</v>
      </c>
      <c r="H288" s="148">
        <v>0</v>
      </c>
      <c r="I288" s="148">
        <v>0</v>
      </c>
      <c r="J288" s="148">
        <v>0</v>
      </c>
      <c r="K288" s="148">
        <v>0</v>
      </c>
      <c r="L288" s="148">
        <v>0</v>
      </c>
      <c r="M288" s="148">
        <v>0</v>
      </c>
      <c r="N288" s="148">
        <v>0</v>
      </c>
      <c r="O288" s="148">
        <v>0</v>
      </c>
      <c r="P288" s="148">
        <v>0</v>
      </c>
      <c r="Q288" s="148">
        <v>0</v>
      </c>
      <c r="R288" s="148">
        <v>0</v>
      </c>
      <c r="S288" s="148">
        <v>0</v>
      </c>
      <c r="T288" s="148">
        <v>0</v>
      </c>
      <c r="U288" s="148">
        <v>0</v>
      </c>
      <c r="V288" s="148">
        <v>0</v>
      </c>
      <c r="W288" s="148">
        <v>-38592</v>
      </c>
      <c r="X288" s="148">
        <v>-33503</v>
      </c>
      <c r="Y288" s="148">
        <v>-34067</v>
      </c>
      <c r="Z288" s="148">
        <v>-41956</v>
      </c>
      <c r="AA288" s="148">
        <v>-58223</v>
      </c>
      <c r="AB288" s="148">
        <v>-38522</v>
      </c>
      <c r="AC288" s="148">
        <v>-16458</v>
      </c>
      <c r="AD288" s="148">
        <v>0</v>
      </c>
      <c r="AE288" s="148">
        <v>0</v>
      </c>
      <c r="AF288" s="148">
        <v>0</v>
      </c>
      <c r="AG288" s="148">
        <v>0</v>
      </c>
      <c r="AH288" s="148">
        <v>0</v>
      </c>
      <c r="AI288" s="148">
        <v>0</v>
      </c>
      <c r="AJ288" s="148">
        <v>0</v>
      </c>
      <c r="AK288" s="148">
        <v>0</v>
      </c>
      <c r="AL288" s="148">
        <v>0</v>
      </c>
      <c r="AM288" s="148">
        <v>0</v>
      </c>
    </row>
    <row r="289" spans="1:39" x14ac:dyDescent="0.5">
      <c r="A289" s="148" t="s">
        <v>22</v>
      </c>
      <c r="B289" s="148" t="s">
        <v>138</v>
      </c>
      <c r="C289" s="148" t="s">
        <v>199</v>
      </c>
      <c r="D289" s="148">
        <v>0</v>
      </c>
      <c r="E289" s="148">
        <v>0</v>
      </c>
      <c r="F289" s="148">
        <v>0</v>
      </c>
      <c r="G289" s="148">
        <v>0</v>
      </c>
      <c r="H289" s="148">
        <v>0</v>
      </c>
      <c r="I289" s="148">
        <v>0</v>
      </c>
      <c r="J289" s="148">
        <v>0</v>
      </c>
      <c r="K289" s="148">
        <v>0</v>
      </c>
      <c r="L289" s="148">
        <v>0</v>
      </c>
      <c r="M289" s="148">
        <v>0</v>
      </c>
      <c r="N289" s="148">
        <v>0</v>
      </c>
      <c r="O289" s="148">
        <v>0</v>
      </c>
      <c r="P289" s="148">
        <v>0</v>
      </c>
      <c r="Q289" s="148">
        <v>0</v>
      </c>
      <c r="R289" s="148">
        <v>0</v>
      </c>
      <c r="S289" s="148">
        <v>0</v>
      </c>
      <c r="T289" s="148">
        <v>0</v>
      </c>
      <c r="U289" s="148">
        <v>0</v>
      </c>
      <c r="V289" s="148">
        <v>0</v>
      </c>
      <c r="W289" s="148">
        <v>-38592</v>
      </c>
      <c r="X289" s="148">
        <v>-33503</v>
      </c>
      <c r="Y289" s="148">
        <v>-34067</v>
      </c>
      <c r="Z289" s="148">
        <v>-41956</v>
      </c>
      <c r="AA289" s="148">
        <v>-58223</v>
      </c>
      <c r="AB289" s="148">
        <v>-38522</v>
      </c>
      <c r="AC289" s="148">
        <v>-16458</v>
      </c>
      <c r="AD289" s="148">
        <v>0</v>
      </c>
      <c r="AE289" s="148">
        <v>0</v>
      </c>
      <c r="AF289" s="148">
        <v>0</v>
      </c>
      <c r="AG289" s="148">
        <v>0</v>
      </c>
      <c r="AH289" s="148">
        <v>0</v>
      </c>
      <c r="AI289" s="148">
        <v>0</v>
      </c>
      <c r="AJ289" s="148">
        <v>0</v>
      </c>
      <c r="AK289" s="148">
        <v>0</v>
      </c>
      <c r="AL289" s="148">
        <v>0</v>
      </c>
      <c r="AM289" s="148">
        <v>0</v>
      </c>
    </row>
    <row r="290" spans="1:39" x14ac:dyDescent="0.5">
      <c r="A290" s="148" t="s">
        <v>22</v>
      </c>
      <c r="B290" s="148" t="s">
        <v>140</v>
      </c>
      <c r="C290" s="148" t="s">
        <v>6</v>
      </c>
      <c r="D290" s="148">
        <v>0</v>
      </c>
      <c r="E290" s="148">
        <v>0</v>
      </c>
      <c r="F290" s="148">
        <v>0</v>
      </c>
      <c r="G290" s="148">
        <v>0</v>
      </c>
      <c r="H290" s="148">
        <v>0</v>
      </c>
      <c r="I290" s="148">
        <v>0</v>
      </c>
      <c r="J290" s="148">
        <v>0</v>
      </c>
      <c r="K290" s="148">
        <v>0</v>
      </c>
      <c r="L290" s="148">
        <v>0</v>
      </c>
      <c r="M290" s="148">
        <v>0</v>
      </c>
      <c r="N290" s="148">
        <v>0</v>
      </c>
      <c r="O290" s="148">
        <v>0</v>
      </c>
      <c r="P290" s="148">
        <v>0</v>
      </c>
      <c r="Q290" s="148">
        <v>0</v>
      </c>
      <c r="R290" s="148">
        <v>0</v>
      </c>
      <c r="S290" s="148">
        <v>0</v>
      </c>
      <c r="T290" s="148">
        <v>0</v>
      </c>
      <c r="U290" s="148">
        <v>0</v>
      </c>
      <c r="V290" s="148">
        <v>0</v>
      </c>
      <c r="W290" s="148">
        <v>-46108</v>
      </c>
      <c r="X290" s="148">
        <v>-45180</v>
      </c>
      <c r="Y290" s="148">
        <v>-52837</v>
      </c>
      <c r="Z290" s="148">
        <v>-54353</v>
      </c>
      <c r="AA290" s="148">
        <v>-79749</v>
      </c>
      <c r="AB290" s="148">
        <v>-53685</v>
      </c>
      <c r="AC290" s="148">
        <v>-20820</v>
      </c>
      <c r="AD290" s="148">
        <v>0</v>
      </c>
      <c r="AE290" s="148">
        <v>0</v>
      </c>
      <c r="AF290" s="148">
        <v>0</v>
      </c>
      <c r="AG290" s="148">
        <v>0</v>
      </c>
      <c r="AH290" s="148">
        <v>0</v>
      </c>
      <c r="AI290" s="148">
        <v>0</v>
      </c>
      <c r="AJ290" s="148">
        <v>0</v>
      </c>
      <c r="AK290" s="148">
        <v>0</v>
      </c>
      <c r="AL290" s="148">
        <v>0</v>
      </c>
      <c r="AM290" s="148">
        <v>0</v>
      </c>
    </row>
    <row r="291" spans="1:39" x14ac:dyDescent="0.5">
      <c r="A291" s="148" t="s">
        <v>22</v>
      </c>
      <c r="B291" s="148" t="s">
        <v>140</v>
      </c>
      <c r="C291" s="148" t="s">
        <v>9</v>
      </c>
      <c r="D291" s="148">
        <v>0</v>
      </c>
      <c r="E291" s="148">
        <v>0</v>
      </c>
      <c r="F291" s="148">
        <v>0</v>
      </c>
      <c r="G291" s="148">
        <v>0</v>
      </c>
      <c r="H291" s="148">
        <v>0</v>
      </c>
      <c r="I291" s="148">
        <v>0</v>
      </c>
      <c r="J291" s="148">
        <v>0</v>
      </c>
      <c r="K291" s="148">
        <v>0</v>
      </c>
      <c r="L291" s="148">
        <v>0</v>
      </c>
      <c r="M291" s="148">
        <v>0</v>
      </c>
      <c r="N291" s="148">
        <v>0</v>
      </c>
      <c r="O291" s="148">
        <v>0</v>
      </c>
      <c r="P291" s="148">
        <v>0</v>
      </c>
      <c r="Q291" s="148">
        <v>0</v>
      </c>
      <c r="R291" s="148">
        <v>0</v>
      </c>
      <c r="S291" s="148">
        <v>0</v>
      </c>
      <c r="T291" s="148">
        <v>0</v>
      </c>
      <c r="U291" s="148">
        <v>0</v>
      </c>
      <c r="V291" s="148">
        <v>0</v>
      </c>
      <c r="W291" s="148">
        <v>-46108</v>
      </c>
      <c r="X291" s="148">
        <v>-45180</v>
      </c>
      <c r="Y291" s="148">
        <v>-52837</v>
      </c>
      <c r="Z291" s="148">
        <v>-54353</v>
      </c>
      <c r="AA291" s="148">
        <v>-79749</v>
      </c>
      <c r="AB291" s="148">
        <v>-49049.7</v>
      </c>
      <c r="AC291" s="148">
        <v>-50591.55</v>
      </c>
      <c r="AD291" s="148">
        <v>-54447.9</v>
      </c>
      <c r="AE291" s="148">
        <v>-45242.85</v>
      </c>
      <c r="AF291" s="148">
        <v>-49258.2</v>
      </c>
      <c r="AG291" s="148">
        <v>-47432.4</v>
      </c>
      <c r="AH291" s="148">
        <v>-40437.300000000003</v>
      </c>
      <c r="AI291" s="148">
        <v>-52335.15</v>
      </c>
      <c r="AJ291" s="148">
        <v>-46256.55</v>
      </c>
      <c r="AK291" s="148">
        <v>-56474.1</v>
      </c>
      <c r="AL291" s="148">
        <v>-50531.25</v>
      </c>
      <c r="AM291" s="148">
        <v>-62528.85</v>
      </c>
    </row>
    <row r="292" spans="1:39" x14ac:dyDescent="0.5">
      <c r="A292" s="148" t="s">
        <v>22</v>
      </c>
      <c r="B292" s="148" t="s">
        <v>140</v>
      </c>
      <c r="C292" s="148" t="s">
        <v>197</v>
      </c>
      <c r="D292" s="148">
        <v>0</v>
      </c>
      <c r="E292" s="148">
        <v>0</v>
      </c>
      <c r="F292" s="148">
        <v>0</v>
      </c>
      <c r="G292" s="148">
        <v>0</v>
      </c>
      <c r="H292" s="148">
        <v>0</v>
      </c>
      <c r="I292" s="148">
        <v>0</v>
      </c>
      <c r="J292" s="148">
        <v>0</v>
      </c>
      <c r="K292" s="148">
        <v>0</v>
      </c>
      <c r="L292" s="148">
        <v>0</v>
      </c>
      <c r="M292" s="148">
        <v>0</v>
      </c>
      <c r="N292" s="148">
        <v>0</v>
      </c>
      <c r="O292" s="148">
        <v>0</v>
      </c>
      <c r="P292" s="148">
        <v>0</v>
      </c>
      <c r="Q292" s="148">
        <v>0</v>
      </c>
      <c r="R292" s="148">
        <v>0</v>
      </c>
      <c r="S292" s="148">
        <v>0</v>
      </c>
      <c r="T292" s="148">
        <v>0</v>
      </c>
      <c r="U292" s="148">
        <v>0</v>
      </c>
      <c r="V292" s="148">
        <v>0</v>
      </c>
      <c r="W292" s="148">
        <v>-46108</v>
      </c>
      <c r="X292" s="148">
        <v>-45180</v>
      </c>
      <c r="Y292" s="148">
        <v>-52837</v>
      </c>
      <c r="Z292" s="148">
        <v>-54353</v>
      </c>
      <c r="AA292" s="148">
        <v>-79749</v>
      </c>
      <c r="AB292" s="148">
        <v>-53685</v>
      </c>
      <c r="AC292" s="148">
        <v>-20820</v>
      </c>
      <c r="AD292" s="148">
        <v>0</v>
      </c>
      <c r="AE292" s="148">
        <v>0</v>
      </c>
      <c r="AF292" s="148">
        <v>0</v>
      </c>
      <c r="AG292" s="148">
        <v>0</v>
      </c>
      <c r="AH292" s="148">
        <v>0</v>
      </c>
      <c r="AI292" s="148">
        <v>0</v>
      </c>
      <c r="AJ292" s="148">
        <v>0</v>
      </c>
      <c r="AK292" s="148">
        <v>0</v>
      </c>
      <c r="AL292" s="148">
        <v>0</v>
      </c>
      <c r="AM292" s="148">
        <v>0</v>
      </c>
    </row>
    <row r="293" spans="1:39" x14ac:dyDescent="0.5">
      <c r="A293" s="148" t="s">
        <v>22</v>
      </c>
      <c r="B293" s="148" t="s">
        <v>140</v>
      </c>
      <c r="C293" s="148" t="s">
        <v>198</v>
      </c>
      <c r="D293" s="148">
        <v>0</v>
      </c>
      <c r="E293" s="148">
        <v>0</v>
      </c>
      <c r="F293" s="148">
        <v>0</v>
      </c>
      <c r="G293" s="148">
        <v>0</v>
      </c>
      <c r="H293" s="148">
        <v>0</v>
      </c>
      <c r="I293" s="148">
        <v>0</v>
      </c>
      <c r="J293" s="148">
        <v>0</v>
      </c>
      <c r="K293" s="148">
        <v>0</v>
      </c>
      <c r="L293" s="148">
        <v>0</v>
      </c>
      <c r="M293" s="148">
        <v>0</v>
      </c>
      <c r="N293" s="148">
        <v>0</v>
      </c>
      <c r="O293" s="148">
        <v>0</v>
      </c>
      <c r="P293" s="148">
        <v>0</v>
      </c>
      <c r="Q293" s="148">
        <v>0</v>
      </c>
      <c r="R293" s="148">
        <v>0</v>
      </c>
      <c r="S293" s="148">
        <v>0</v>
      </c>
      <c r="T293" s="148">
        <v>0</v>
      </c>
      <c r="U293" s="148">
        <v>0</v>
      </c>
      <c r="V293" s="148">
        <v>0</v>
      </c>
      <c r="W293" s="148">
        <v>-46108</v>
      </c>
      <c r="X293" s="148">
        <v>-45180</v>
      </c>
      <c r="Y293" s="148">
        <v>-52837</v>
      </c>
      <c r="Z293" s="148">
        <v>-54353</v>
      </c>
      <c r="AA293" s="148">
        <v>-79749</v>
      </c>
      <c r="AB293" s="148">
        <v>-53685</v>
      </c>
      <c r="AC293" s="148">
        <v>-20820</v>
      </c>
      <c r="AD293" s="148">
        <v>0</v>
      </c>
      <c r="AE293" s="148">
        <v>0</v>
      </c>
      <c r="AF293" s="148">
        <v>0</v>
      </c>
      <c r="AG293" s="148">
        <v>0</v>
      </c>
      <c r="AH293" s="148">
        <v>0</v>
      </c>
      <c r="AI293" s="148">
        <v>0</v>
      </c>
      <c r="AJ293" s="148">
        <v>0</v>
      </c>
      <c r="AK293" s="148">
        <v>0</v>
      </c>
      <c r="AL293" s="148">
        <v>0</v>
      </c>
      <c r="AM293" s="148">
        <v>0</v>
      </c>
    </row>
    <row r="294" spans="1:39" x14ac:dyDescent="0.5">
      <c r="A294" s="148" t="s">
        <v>22</v>
      </c>
      <c r="B294" s="148" t="s">
        <v>140</v>
      </c>
      <c r="C294" s="148" t="s">
        <v>199</v>
      </c>
      <c r="D294" s="148">
        <v>0</v>
      </c>
      <c r="E294" s="148">
        <v>0</v>
      </c>
      <c r="F294" s="148">
        <v>0</v>
      </c>
      <c r="G294" s="148">
        <v>0</v>
      </c>
      <c r="H294" s="148">
        <v>0</v>
      </c>
      <c r="I294" s="148">
        <v>0</v>
      </c>
      <c r="J294" s="148">
        <v>0</v>
      </c>
      <c r="K294" s="148">
        <v>0</v>
      </c>
      <c r="L294" s="148">
        <v>0</v>
      </c>
      <c r="M294" s="148">
        <v>0</v>
      </c>
      <c r="N294" s="148">
        <v>0</v>
      </c>
      <c r="O294" s="148">
        <v>0</v>
      </c>
      <c r="P294" s="148">
        <v>0</v>
      </c>
      <c r="Q294" s="148">
        <v>0</v>
      </c>
      <c r="R294" s="148">
        <v>0</v>
      </c>
      <c r="S294" s="148">
        <v>0</v>
      </c>
      <c r="T294" s="148">
        <v>0</v>
      </c>
      <c r="U294" s="148">
        <v>0</v>
      </c>
      <c r="V294" s="148">
        <v>0</v>
      </c>
      <c r="W294" s="148">
        <v>-46108</v>
      </c>
      <c r="X294" s="148">
        <v>-45180</v>
      </c>
      <c r="Y294" s="148">
        <v>-52837</v>
      </c>
      <c r="Z294" s="148">
        <v>-54353</v>
      </c>
      <c r="AA294" s="148">
        <v>-79749</v>
      </c>
      <c r="AB294" s="148">
        <v>-53685</v>
      </c>
      <c r="AC294" s="148">
        <v>-20820</v>
      </c>
      <c r="AD294" s="148">
        <v>0</v>
      </c>
      <c r="AE294" s="148">
        <v>0</v>
      </c>
      <c r="AF294" s="148">
        <v>0</v>
      </c>
      <c r="AG294" s="148">
        <v>0</v>
      </c>
      <c r="AH294" s="148">
        <v>0</v>
      </c>
      <c r="AI294" s="148">
        <v>0</v>
      </c>
      <c r="AJ294" s="148">
        <v>0</v>
      </c>
      <c r="AK294" s="148">
        <v>0</v>
      </c>
      <c r="AL294" s="148">
        <v>0</v>
      </c>
      <c r="AM294" s="148">
        <v>0</v>
      </c>
    </row>
    <row r="295" spans="1:39" x14ac:dyDescent="0.5">
      <c r="A295" s="148" t="s">
        <v>30</v>
      </c>
      <c r="B295" s="148" t="s">
        <v>138</v>
      </c>
      <c r="C295" s="148" t="s">
        <v>6</v>
      </c>
      <c r="D295" s="148">
        <v>0</v>
      </c>
      <c r="E295" s="148">
        <v>0</v>
      </c>
      <c r="F295" s="148">
        <v>0</v>
      </c>
      <c r="G295" s="148">
        <v>0</v>
      </c>
      <c r="H295" s="148">
        <v>0</v>
      </c>
      <c r="I295" s="148">
        <v>0</v>
      </c>
      <c r="J295" s="148">
        <v>0</v>
      </c>
      <c r="K295" s="148">
        <v>0</v>
      </c>
      <c r="L295" s="148">
        <v>0</v>
      </c>
      <c r="M295" s="148">
        <v>0</v>
      </c>
      <c r="N295" s="148">
        <v>0</v>
      </c>
      <c r="O295" s="148">
        <v>0</v>
      </c>
      <c r="P295" s="148">
        <v>0</v>
      </c>
      <c r="Q295" s="148">
        <v>0</v>
      </c>
      <c r="R295" s="148">
        <v>0</v>
      </c>
      <c r="S295" s="148">
        <v>0</v>
      </c>
      <c r="T295" s="148">
        <v>0</v>
      </c>
      <c r="U295" s="148">
        <v>0</v>
      </c>
      <c r="V295" s="148">
        <v>0</v>
      </c>
      <c r="W295" s="148">
        <v>547</v>
      </c>
      <c r="X295" s="148">
        <v>766</v>
      </c>
      <c r="Y295" s="148">
        <v>1092</v>
      </c>
      <c r="Z295" s="148">
        <v>759</v>
      </c>
      <c r="AA295" s="148">
        <v>698</v>
      </c>
      <c r="AB295" s="148">
        <v>763</v>
      </c>
      <c r="AC295" s="148">
        <v>295</v>
      </c>
      <c r="AD295" s="148">
        <v>0</v>
      </c>
      <c r="AE295" s="148">
        <v>0</v>
      </c>
      <c r="AF295" s="148">
        <v>0</v>
      </c>
      <c r="AG295" s="148">
        <v>0</v>
      </c>
      <c r="AH295" s="148">
        <v>0</v>
      </c>
      <c r="AI295" s="148">
        <v>0</v>
      </c>
      <c r="AJ295" s="148">
        <v>0</v>
      </c>
      <c r="AK295" s="148">
        <v>0</v>
      </c>
      <c r="AL295" s="148">
        <v>0</v>
      </c>
      <c r="AM295" s="148">
        <v>0</v>
      </c>
    </row>
    <row r="296" spans="1:39" x14ac:dyDescent="0.5">
      <c r="A296" s="148" t="s">
        <v>30</v>
      </c>
      <c r="B296" s="148" t="s">
        <v>138</v>
      </c>
      <c r="C296" s="148" t="s">
        <v>9</v>
      </c>
      <c r="D296" s="148">
        <v>0</v>
      </c>
      <c r="E296" s="148">
        <v>0</v>
      </c>
      <c r="F296" s="148">
        <v>0</v>
      </c>
      <c r="G296" s="148">
        <v>0</v>
      </c>
      <c r="H296" s="148">
        <v>0</v>
      </c>
      <c r="I296" s="148">
        <v>0</v>
      </c>
      <c r="J296" s="148">
        <v>0</v>
      </c>
      <c r="K296" s="148">
        <v>0</v>
      </c>
      <c r="L296" s="148">
        <v>0</v>
      </c>
      <c r="M296" s="148">
        <v>0</v>
      </c>
      <c r="N296" s="148">
        <v>0</v>
      </c>
      <c r="O296" s="148">
        <v>0</v>
      </c>
      <c r="P296" s="148">
        <v>0</v>
      </c>
      <c r="Q296" s="148">
        <v>0</v>
      </c>
      <c r="R296" s="148">
        <v>0</v>
      </c>
      <c r="S296" s="148">
        <v>0</v>
      </c>
      <c r="T296" s="148">
        <v>0</v>
      </c>
      <c r="U296" s="148">
        <v>0</v>
      </c>
      <c r="V296" s="148">
        <v>0</v>
      </c>
      <c r="W296" s="148">
        <v>547</v>
      </c>
      <c r="X296" s="148">
        <v>766</v>
      </c>
      <c r="Y296" s="148">
        <v>1092</v>
      </c>
      <c r="Z296" s="148">
        <v>759</v>
      </c>
      <c r="AA296" s="148">
        <v>698</v>
      </c>
      <c r="AB296" s="148">
        <v>1245.4949999999999</v>
      </c>
      <c r="AC296" s="148">
        <v>1289.645</v>
      </c>
      <c r="AD296" s="148">
        <v>1497.905</v>
      </c>
      <c r="AE296" s="148">
        <v>1283.145</v>
      </c>
      <c r="AF296" s="148">
        <v>1385.84</v>
      </c>
      <c r="AG296" s="148">
        <v>1309.05</v>
      </c>
      <c r="AH296" s="148">
        <v>1168.2850000000001</v>
      </c>
      <c r="AI296" s="148">
        <v>1298.48</v>
      </c>
      <c r="AJ296" s="148">
        <v>1160.575</v>
      </c>
      <c r="AK296" s="148">
        <v>1277.345</v>
      </c>
      <c r="AL296" s="148">
        <v>1220.5999999999999</v>
      </c>
      <c r="AM296" s="148">
        <v>1741.645</v>
      </c>
    </row>
    <row r="297" spans="1:39" x14ac:dyDescent="0.5">
      <c r="A297" s="148" t="s">
        <v>30</v>
      </c>
      <c r="B297" s="148" t="s">
        <v>138</v>
      </c>
      <c r="C297" s="148" t="s">
        <v>197</v>
      </c>
      <c r="D297" s="148">
        <v>0</v>
      </c>
      <c r="E297" s="148">
        <v>0</v>
      </c>
      <c r="F297" s="148">
        <v>0</v>
      </c>
      <c r="G297" s="148">
        <v>0</v>
      </c>
      <c r="H297" s="148">
        <v>0</v>
      </c>
      <c r="I297" s="148">
        <v>0</v>
      </c>
      <c r="J297" s="148">
        <v>0</v>
      </c>
      <c r="K297" s="148">
        <v>0</v>
      </c>
      <c r="L297" s="148">
        <v>0</v>
      </c>
      <c r="M297" s="148">
        <v>0</v>
      </c>
      <c r="N297" s="148">
        <v>0</v>
      </c>
      <c r="O297" s="148">
        <v>0</v>
      </c>
      <c r="P297" s="148">
        <v>0</v>
      </c>
      <c r="Q297" s="148">
        <v>0</v>
      </c>
      <c r="R297" s="148">
        <v>0</v>
      </c>
      <c r="S297" s="148">
        <v>0</v>
      </c>
      <c r="T297" s="148">
        <v>0</v>
      </c>
      <c r="U297" s="148">
        <v>0</v>
      </c>
      <c r="V297" s="148">
        <v>0</v>
      </c>
      <c r="W297" s="148">
        <v>547</v>
      </c>
      <c r="X297" s="148">
        <v>766</v>
      </c>
      <c r="Y297" s="148">
        <v>1092</v>
      </c>
      <c r="Z297" s="148">
        <v>759</v>
      </c>
      <c r="AA297" s="148">
        <v>698</v>
      </c>
      <c r="AB297" s="148">
        <v>763</v>
      </c>
      <c r="AC297" s="148">
        <v>295</v>
      </c>
      <c r="AD297" s="148">
        <v>0</v>
      </c>
      <c r="AE297" s="148">
        <v>0</v>
      </c>
      <c r="AF297" s="148">
        <v>0</v>
      </c>
      <c r="AG297" s="148">
        <v>0</v>
      </c>
      <c r="AH297" s="148">
        <v>0</v>
      </c>
      <c r="AI297" s="148">
        <v>0</v>
      </c>
      <c r="AJ297" s="148">
        <v>0</v>
      </c>
      <c r="AK297" s="148">
        <v>0</v>
      </c>
      <c r="AL297" s="148">
        <v>0</v>
      </c>
      <c r="AM297" s="148">
        <v>0</v>
      </c>
    </row>
    <row r="298" spans="1:39" x14ac:dyDescent="0.5">
      <c r="A298" s="148" t="s">
        <v>30</v>
      </c>
      <c r="B298" s="148" t="s">
        <v>138</v>
      </c>
      <c r="C298" s="148" t="s">
        <v>198</v>
      </c>
      <c r="D298" s="148">
        <v>0</v>
      </c>
      <c r="E298" s="148">
        <v>0</v>
      </c>
      <c r="F298" s="148">
        <v>0</v>
      </c>
      <c r="G298" s="148">
        <v>0</v>
      </c>
      <c r="H298" s="148">
        <v>0</v>
      </c>
      <c r="I298" s="148">
        <v>0</v>
      </c>
      <c r="J298" s="148">
        <v>0</v>
      </c>
      <c r="K298" s="148">
        <v>0</v>
      </c>
      <c r="L298" s="148">
        <v>0</v>
      </c>
      <c r="M298" s="148">
        <v>0</v>
      </c>
      <c r="N298" s="148">
        <v>0</v>
      </c>
      <c r="O298" s="148">
        <v>0</v>
      </c>
      <c r="P298" s="148">
        <v>0</v>
      </c>
      <c r="Q298" s="148">
        <v>0</v>
      </c>
      <c r="R298" s="148">
        <v>0</v>
      </c>
      <c r="S298" s="148">
        <v>0</v>
      </c>
      <c r="T298" s="148">
        <v>0</v>
      </c>
      <c r="U298" s="148">
        <v>0</v>
      </c>
      <c r="V298" s="148">
        <v>0</v>
      </c>
      <c r="W298" s="148">
        <v>547</v>
      </c>
      <c r="X298" s="148">
        <v>766</v>
      </c>
      <c r="Y298" s="148">
        <v>1092</v>
      </c>
      <c r="Z298" s="148">
        <v>759</v>
      </c>
      <c r="AA298" s="148">
        <v>698</v>
      </c>
      <c r="AB298" s="148">
        <v>763</v>
      </c>
      <c r="AC298" s="148">
        <v>295</v>
      </c>
      <c r="AD298" s="148">
        <v>0</v>
      </c>
      <c r="AE298" s="148">
        <v>0</v>
      </c>
      <c r="AF298" s="148">
        <v>0</v>
      </c>
      <c r="AG298" s="148">
        <v>0</v>
      </c>
      <c r="AH298" s="148">
        <v>0</v>
      </c>
      <c r="AI298" s="148">
        <v>0</v>
      </c>
      <c r="AJ298" s="148">
        <v>0</v>
      </c>
      <c r="AK298" s="148">
        <v>0</v>
      </c>
      <c r="AL298" s="148">
        <v>0</v>
      </c>
      <c r="AM298" s="148">
        <v>0</v>
      </c>
    </row>
    <row r="299" spans="1:39" x14ac:dyDescent="0.5">
      <c r="A299" s="148" t="s">
        <v>30</v>
      </c>
      <c r="B299" s="148" t="s">
        <v>138</v>
      </c>
      <c r="C299" s="148" t="s">
        <v>199</v>
      </c>
      <c r="D299" s="148">
        <v>0</v>
      </c>
      <c r="E299" s="148">
        <v>0</v>
      </c>
      <c r="F299" s="148">
        <v>0</v>
      </c>
      <c r="G299" s="148">
        <v>0</v>
      </c>
      <c r="H299" s="148">
        <v>0</v>
      </c>
      <c r="I299" s="148">
        <v>0</v>
      </c>
      <c r="J299" s="148">
        <v>0</v>
      </c>
      <c r="K299" s="148">
        <v>0</v>
      </c>
      <c r="L299" s="148">
        <v>0</v>
      </c>
      <c r="M299" s="148">
        <v>0</v>
      </c>
      <c r="N299" s="148">
        <v>0</v>
      </c>
      <c r="O299" s="148">
        <v>0</v>
      </c>
      <c r="P299" s="148">
        <v>0</v>
      </c>
      <c r="Q299" s="148">
        <v>0</v>
      </c>
      <c r="R299" s="148">
        <v>0</v>
      </c>
      <c r="S299" s="148">
        <v>0</v>
      </c>
      <c r="T299" s="148">
        <v>0</v>
      </c>
      <c r="U299" s="148">
        <v>0</v>
      </c>
      <c r="V299" s="148">
        <v>0</v>
      </c>
      <c r="W299" s="148">
        <v>547</v>
      </c>
      <c r="X299" s="148">
        <v>766</v>
      </c>
      <c r="Y299" s="148">
        <v>1092</v>
      </c>
      <c r="Z299" s="148">
        <v>759</v>
      </c>
      <c r="AA299" s="148">
        <v>698</v>
      </c>
      <c r="AB299" s="148">
        <v>763</v>
      </c>
      <c r="AC299" s="148">
        <v>295</v>
      </c>
      <c r="AD299" s="148">
        <v>0</v>
      </c>
      <c r="AE299" s="148">
        <v>0</v>
      </c>
      <c r="AF299" s="148">
        <v>0</v>
      </c>
      <c r="AG299" s="148">
        <v>0</v>
      </c>
      <c r="AH299" s="148">
        <v>0</v>
      </c>
      <c r="AI299" s="148">
        <v>0</v>
      </c>
      <c r="AJ299" s="148">
        <v>0</v>
      </c>
      <c r="AK299" s="148">
        <v>0</v>
      </c>
      <c r="AL299" s="148">
        <v>0</v>
      </c>
      <c r="AM299" s="148">
        <v>0</v>
      </c>
    </row>
    <row r="300" spans="1:39" x14ac:dyDescent="0.5">
      <c r="A300" s="148" t="s">
        <v>30</v>
      </c>
      <c r="B300" s="148" t="s">
        <v>140</v>
      </c>
      <c r="C300" s="148" t="s">
        <v>6</v>
      </c>
      <c r="D300" s="148">
        <v>0</v>
      </c>
      <c r="E300" s="148">
        <v>0</v>
      </c>
      <c r="F300" s="148">
        <v>100</v>
      </c>
      <c r="G300" s="148">
        <v>0</v>
      </c>
      <c r="H300" s="148">
        <v>0</v>
      </c>
      <c r="I300" s="148">
        <v>0</v>
      </c>
      <c r="J300" s="148">
        <v>0</v>
      </c>
      <c r="K300" s="148">
        <v>0</v>
      </c>
      <c r="L300" s="148">
        <v>0</v>
      </c>
      <c r="M300" s="148">
        <v>2838</v>
      </c>
      <c r="N300" s="148">
        <v>7465</v>
      </c>
      <c r="O300" s="148">
        <v>6675</v>
      </c>
      <c r="P300" s="148">
        <v>5292</v>
      </c>
      <c r="Q300" s="148">
        <v>5137</v>
      </c>
      <c r="R300" s="148">
        <v>6308</v>
      </c>
      <c r="S300" s="148">
        <v>5951</v>
      </c>
      <c r="T300" s="148">
        <v>5782</v>
      </c>
      <c r="U300" s="148">
        <v>5600</v>
      </c>
      <c r="V300" s="148">
        <v>5315</v>
      </c>
      <c r="W300" s="148">
        <v>1358</v>
      </c>
      <c r="X300" s="148">
        <v>1585</v>
      </c>
      <c r="Y300" s="148">
        <v>1583</v>
      </c>
      <c r="Z300" s="148">
        <v>1534</v>
      </c>
      <c r="AA300" s="148">
        <v>1348</v>
      </c>
      <c r="AB300" s="148">
        <v>1385</v>
      </c>
      <c r="AC300" s="148">
        <v>610</v>
      </c>
      <c r="AD300" s="148">
        <v>0</v>
      </c>
      <c r="AE300" s="148">
        <v>0</v>
      </c>
      <c r="AF300" s="148">
        <v>0</v>
      </c>
      <c r="AG300" s="148">
        <v>0</v>
      </c>
      <c r="AH300" s="148">
        <v>0</v>
      </c>
      <c r="AI300" s="148">
        <v>0</v>
      </c>
      <c r="AJ300" s="148">
        <v>0</v>
      </c>
      <c r="AK300" s="148">
        <v>0</v>
      </c>
      <c r="AL300" s="148">
        <v>0</v>
      </c>
      <c r="AM300" s="148">
        <v>0</v>
      </c>
    </row>
    <row r="301" spans="1:39" x14ac:dyDescent="0.5">
      <c r="A301" s="148" t="s">
        <v>30</v>
      </c>
      <c r="B301" s="148" t="s">
        <v>140</v>
      </c>
      <c r="C301" s="148" t="s">
        <v>9</v>
      </c>
      <c r="D301" s="148">
        <v>0</v>
      </c>
      <c r="E301" s="148">
        <v>0</v>
      </c>
      <c r="F301" s="148">
        <v>100</v>
      </c>
      <c r="G301" s="148">
        <v>0</v>
      </c>
      <c r="H301" s="148">
        <v>0</v>
      </c>
      <c r="I301" s="148">
        <v>0</v>
      </c>
      <c r="J301" s="148">
        <v>0</v>
      </c>
      <c r="K301" s="148">
        <v>0</v>
      </c>
      <c r="L301" s="148">
        <v>0</v>
      </c>
      <c r="M301" s="148">
        <v>2838</v>
      </c>
      <c r="N301" s="148">
        <v>7465</v>
      </c>
      <c r="O301" s="148">
        <v>6675</v>
      </c>
      <c r="P301" s="148">
        <v>5292</v>
      </c>
      <c r="Q301" s="148">
        <v>5137</v>
      </c>
      <c r="R301" s="148">
        <v>6308</v>
      </c>
      <c r="S301" s="148">
        <v>5951</v>
      </c>
      <c r="T301" s="148">
        <v>5782</v>
      </c>
      <c r="U301" s="148">
        <v>5600</v>
      </c>
      <c r="V301" s="148">
        <v>5315</v>
      </c>
      <c r="W301" s="148">
        <v>1358</v>
      </c>
      <c r="X301" s="148">
        <v>1585</v>
      </c>
      <c r="Y301" s="148">
        <v>1583</v>
      </c>
      <c r="Z301" s="148">
        <v>1534</v>
      </c>
      <c r="AA301" s="148">
        <v>1348</v>
      </c>
      <c r="AB301" s="148">
        <v>4904.97</v>
      </c>
      <c r="AC301" s="148">
        <v>5059.1549999999997</v>
      </c>
      <c r="AD301" s="148">
        <v>5444.79</v>
      </c>
      <c r="AE301" s="148">
        <v>4524.2849999999999</v>
      </c>
      <c r="AF301" s="148">
        <v>4925.82</v>
      </c>
      <c r="AG301" s="148">
        <v>4743.24</v>
      </c>
      <c r="AH301" s="148">
        <v>4043.73</v>
      </c>
      <c r="AI301" s="148">
        <v>5233.5149999999994</v>
      </c>
      <c r="AJ301" s="148">
        <v>4625.6549999999997</v>
      </c>
      <c r="AK301" s="148">
        <v>5647.41</v>
      </c>
      <c r="AL301" s="148">
        <v>5053.125</v>
      </c>
      <c r="AM301" s="148">
        <v>6252.8850000000002</v>
      </c>
    </row>
    <row r="302" spans="1:39" x14ac:dyDescent="0.5">
      <c r="A302" s="148" t="s">
        <v>30</v>
      </c>
      <c r="B302" s="148" t="s">
        <v>140</v>
      </c>
      <c r="C302" s="148" t="s">
        <v>197</v>
      </c>
      <c r="D302" s="148">
        <v>0</v>
      </c>
      <c r="E302" s="148">
        <v>0</v>
      </c>
      <c r="F302" s="148">
        <v>100</v>
      </c>
      <c r="G302" s="148">
        <v>0</v>
      </c>
      <c r="H302" s="148">
        <v>0</v>
      </c>
      <c r="I302" s="148">
        <v>0</v>
      </c>
      <c r="J302" s="148">
        <v>0</v>
      </c>
      <c r="K302" s="148">
        <v>0</v>
      </c>
      <c r="L302" s="148">
        <v>0</v>
      </c>
      <c r="M302" s="148">
        <v>2838</v>
      </c>
      <c r="N302" s="148">
        <v>7465</v>
      </c>
      <c r="O302" s="148">
        <v>6675</v>
      </c>
      <c r="P302" s="148">
        <v>5292</v>
      </c>
      <c r="Q302" s="148">
        <v>5137</v>
      </c>
      <c r="R302" s="148">
        <v>6308</v>
      </c>
      <c r="S302" s="148">
        <v>5951</v>
      </c>
      <c r="T302" s="148">
        <v>5782</v>
      </c>
      <c r="U302" s="148">
        <v>5600</v>
      </c>
      <c r="V302" s="148">
        <v>5315</v>
      </c>
      <c r="W302" s="148">
        <v>1358</v>
      </c>
      <c r="X302" s="148">
        <v>1585</v>
      </c>
      <c r="Y302" s="148">
        <v>1583</v>
      </c>
      <c r="Z302" s="148">
        <v>1534</v>
      </c>
      <c r="AA302" s="148">
        <v>1348</v>
      </c>
      <c r="AB302" s="148">
        <v>1385</v>
      </c>
      <c r="AC302" s="148">
        <v>610</v>
      </c>
      <c r="AD302" s="148">
        <v>0</v>
      </c>
      <c r="AE302" s="148">
        <v>0</v>
      </c>
      <c r="AF302" s="148">
        <v>0</v>
      </c>
      <c r="AG302" s="148">
        <v>0</v>
      </c>
      <c r="AH302" s="148">
        <v>0</v>
      </c>
      <c r="AI302" s="148">
        <v>0</v>
      </c>
      <c r="AJ302" s="148">
        <v>0</v>
      </c>
      <c r="AK302" s="148">
        <v>0</v>
      </c>
      <c r="AL302" s="148">
        <v>0</v>
      </c>
      <c r="AM302" s="148">
        <v>0</v>
      </c>
    </row>
    <row r="303" spans="1:39" x14ac:dyDescent="0.5">
      <c r="A303" s="148" t="s">
        <v>30</v>
      </c>
      <c r="B303" s="148" t="s">
        <v>140</v>
      </c>
      <c r="C303" s="148" t="s">
        <v>198</v>
      </c>
      <c r="D303" s="148">
        <v>0</v>
      </c>
      <c r="E303" s="148">
        <v>0</v>
      </c>
      <c r="F303" s="148">
        <v>100</v>
      </c>
      <c r="G303" s="148">
        <v>0</v>
      </c>
      <c r="H303" s="148">
        <v>0</v>
      </c>
      <c r="I303" s="148">
        <v>0</v>
      </c>
      <c r="J303" s="148">
        <v>0</v>
      </c>
      <c r="K303" s="148">
        <v>0</v>
      </c>
      <c r="L303" s="148">
        <v>0</v>
      </c>
      <c r="M303" s="148">
        <v>2838</v>
      </c>
      <c r="N303" s="148">
        <v>7465</v>
      </c>
      <c r="O303" s="148">
        <v>6675</v>
      </c>
      <c r="P303" s="148">
        <v>5292</v>
      </c>
      <c r="Q303" s="148">
        <v>5137</v>
      </c>
      <c r="R303" s="148">
        <v>6308</v>
      </c>
      <c r="S303" s="148">
        <v>5951</v>
      </c>
      <c r="T303" s="148">
        <v>5782</v>
      </c>
      <c r="U303" s="148">
        <v>5600</v>
      </c>
      <c r="V303" s="148">
        <v>5315</v>
      </c>
      <c r="W303" s="148">
        <v>1358</v>
      </c>
      <c r="X303" s="148">
        <v>1585</v>
      </c>
      <c r="Y303" s="148">
        <v>1583</v>
      </c>
      <c r="Z303" s="148">
        <v>1534</v>
      </c>
      <c r="AA303" s="148">
        <v>1348</v>
      </c>
      <c r="AB303" s="148">
        <v>1385</v>
      </c>
      <c r="AC303" s="148">
        <v>610</v>
      </c>
      <c r="AD303" s="148">
        <v>0</v>
      </c>
      <c r="AE303" s="148">
        <v>0</v>
      </c>
      <c r="AF303" s="148">
        <v>0</v>
      </c>
      <c r="AG303" s="148">
        <v>0</v>
      </c>
      <c r="AH303" s="148">
        <v>0</v>
      </c>
      <c r="AI303" s="148">
        <v>0</v>
      </c>
      <c r="AJ303" s="148">
        <v>0</v>
      </c>
      <c r="AK303" s="148">
        <v>0</v>
      </c>
      <c r="AL303" s="148">
        <v>0</v>
      </c>
      <c r="AM303" s="148">
        <v>0</v>
      </c>
    </row>
    <row r="304" spans="1:39" x14ac:dyDescent="0.5">
      <c r="A304" s="148" t="s">
        <v>30</v>
      </c>
      <c r="B304" s="148" t="s">
        <v>140</v>
      </c>
      <c r="C304" s="148" t="s">
        <v>199</v>
      </c>
      <c r="D304" s="148">
        <v>0</v>
      </c>
      <c r="E304" s="148">
        <v>0</v>
      </c>
      <c r="F304" s="148">
        <v>100</v>
      </c>
      <c r="G304" s="148">
        <v>0</v>
      </c>
      <c r="H304" s="148">
        <v>0</v>
      </c>
      <c r="I304" s="148">
        <v>0</v>
      </c>
      <c r="J304" s="148">
        <v>0</v>
      </c>
      <c r="K304" s="148">
        <v>0</v>
      </c>
      <c r="L304" s="148">
        <v>0</v>
      </c>
      <c r="M304" s="148">
        <v>2838</v>
      </c>
      <c r="N304" s="148">
        <v>7465</v>
      </c>
      <c r="O304" s="148">
        <v>6675</v>
      </c>
      <c r="P304" s="148">
        <v>5292</v>
      </c>
      <c r="Q304" s="148">
        <v>5137</v>
      </c>
      <c r="R304" s="148">
        <v>6308</v>
      </c>
      <c r="S304" s="148">
        <v>5951</v>
      </c>
      <c r="T304" s="148">
        <v>5782</v>
      </c>
      <c r="U304" s="148">
        <v>5600</v>
      </c>
      <c r="V304" s="148">
        <v>5315</v>
      </c>
      <c r="W304" s="148">
        <v>1358</v>
      </c>
      <c r="X304" s="148">
        <v>1585</v>
      </c>
      <c r="Y304" s="148">
        <v>1583</v>
      </c>
      <c r="Z304" s="148">
        <v>1534</v>
      </c>
      <c r="AA304" s="148">
        <v>1348</v>
      </c>
      <c r="AB304" s="148">
        <v>1385</v>
      </c>
      <c r="AC304" s="148">
        <v>610</v>
      </c>
      <c r="AD304" s="148">
        <v>0</v>
      </c>
      <c r="AE304" s="148">
        <v>0</v>
      </c>
      <c r="AF304" s="148">
        <v>0</v>
      </c>
      <c r="AG304" s="148">
        <v>0</v>
      </c>
      <c r="AH304" s="148">
        <v>0</v>
      </c>
      <c r="AI304" s="148">
        <v>0</v>
      </c>
      <c r="AJ304" s="148">
        <v>0</v>
      </c>
      <c r="AK304" s="148">
        <v>0</v>
      </c>
      <c r="AL304" s="148">
        <v>0</v>
      </c>
      <c r="AM304" s="148">
        <v>0</v>
      </c>
    </row>
    <row r="305" spans="1:39" x14ac:dyDescent="0.5">
      <c r="A305" s="148" t="s">
        <v>58</v>
      </c>
      <c r="B305" s="148" t="s">
        <v>138</v>
      </c>
      <c r="C305" s="148" t="s">
        <v>196</v>
      </c>
      <c r="D305" s="148">
        <v>0</v>
      </c>
      <c r="E305" s="148">
        <v>0</v>
      </c>
      <c r="F305" s="148">
        <v>0</v>
      </c>
      <c r="G305" s="148">
        <v>0</v>
      </c>
      <c r="H305" s="148">
        <v>0</v>
      </c>
      <c r="I305" s="148">
        <v>0</v>
      </c>
      <c r="J305" s="148">
        <v>0</v>
      </c>
      <c r="K305" s="148">
        <v>0</v>
      </c>
      <c r="L305" s="148">
        <v>0</v>
      </c>
      <c r="M305" s="148">
        <v>0</v>
      </c>
      <c r="N305" s="148">
        <v>0</v>
      </c>
      <c r="O305" s="148">
        <v>0</v>
      </c>
      <c r="P305" s="148">
        <v>494</v>
      </c>
      <c r="Q305" s="148">
        <v>283</v>
      </c>
      <c r="R305" s="148">
        <v>365</v>
      </c>
      <c r="S305" s="148">
        <v>438</v>
      </c>
      <c r="T305" s="148">
        <v>285</v>
      </c>
      <c r="U305" s="148">
        <v>274</v>
      </c>
      <c r="V305" s="148">
        <v>421</v>
      </c>
      <c r="W305" s="148">
        <v>0</v>
      </c>
      <c r="X305" s="148">
        <v>116</v>
      </c>
      <c r="Y305" s="148">
        <v>49</v>
      </c>
      <c r="Z305" s="148">
        <v>237</v>
      </c>
      <c r="AA305" s="148">
        <v>265</v>
      </c>
      <c r="AB305" s="148">
        <v>251</v>
      </c>
      <c r="AC305" s="148">
        <v>303</v>
      </c>
      <c r="AD305" s="148">
        <v>0</v>
      </c>
      <c r="AE305" s="148">
        <v>0</v>
      </c>
      <c r="AF305" s="148">
        <v>0</v>
      </c>
      <c r="AG305" s="148">
        <v>0</v>
      </c>
      <c r="AH305" s="148">
        <v>0</v>
      </c>
      <c r="AI305" s="148">
        <v>0</v>
      </c>
      <c r="AJ305" s="148">
        <v>0</v>
      </c>
      <c r="AK305" s="148">
        <v>0</v>
      </c>
      <c r="AL305" s="148">
        <v>0</v>
      </c>
      <c r="AM305" s="148">
        <v>0</v>
      </c>
    </row>
    <row r="306" spans="1:39" x14ac:dyDescent="0.5">
      <c r="A306" s="148" t="s">
        <v>58</v>
      </c>
      <c r="B306" s="148" t="s">
        <v>138</v>
      </c>
      <c r="C306" s="148" t="s">
        <v>200</v>
      </c>
      <c r="D306" s="148">
        <v>0</v>
      </c>
      <c r="E306" s="148">
        <v>0</v>
      </c>
      <c r="F306" s="148">
        <v>0</v>
      </c>
      <c r="G306" s="148">
        <v>0</v>
      </c>
      <c r="H306" s="148">
        <v>0</v>
      </c>
      <c r="I306" s="148">
        <v>0</v>
      </c>
      <c r="J306" s="148">
        <v>0</v>
      </c>
      <c r="K306" s="148">
        <v>0</v>
      </c>
      <c r="L306" s="148">
        <v>0</v>
      </c>
      <c r="M306" s="148">
        <v>0</v>
      </c>
      <c r="N306" s="148">
        <v>0</v>
      </c>
      <c r="O306" s="148">
        <v>0</v>
      </c>
      <c r="P306" s="148">
        <v>0</v>
      </c>
      <c r="Q306" s="148">
        <v>0</v>
      </c>
      <c r="R306" s="148">
        <v>0</v>
      </c>
      <c r="S306" s="148">
        <v>0</v>
      </c>
      <c r="T306" s="148">
        <v>0</v>
      </c>
      <c r="U306" s="148">
        <v>0</v>
      </c>
      <c r="V306" s="148">
        <v>0</v>
      </c>
      <c r="W306" s="148">
        <v>0</v>
      </c>
      <c r="X306" s="148">
        <v>0</v>
      </c>
      <c r="Y306" s="148">
        <v>0</v>
      </c>
      <c r="Z306" s="148">
        <v>0</v>
      </c>
      <c r="AA306" s="148">
        <v>0</v>
      </c>
      <c r="AB306" s="148">
        <v>150</v>
      </c>
      <c r="AC306" s="148">
        <v>150</v>
      </c>
      <c r="AD306" s="148">
        <v>150</v>
      </c>
      <c r="AE306" s="148">
        <v>150</v>
      </c>
      <c r="AF306" s="148">
        <v>150</v>
      </c>
      <c r="AG306" s="148">
        <v>150</v>
      </c>
      <c r="AH306" s="148">
        <v>150</v>
      </c>
      <c r="AI306" s="148">
        <v>150</v>
      </c>
      <c r="AJ306" s="148">
        <v>150</v>
      </c>
      <c r="AK306" s="148">
        <v>150</v>
      </c>
      <c r="AL306" s="148">
        <v>150</v>
      </c>
      <c r="AM306" s="148">
        <v>150</v>
      </c>
    </row>
    <row r="307" spans="1:39" x14ac:dyDescent="0.5">
      <c r="A307" s="148" t="s">
        <v>58</v>
      </c>
      <c r="B307" s="148" t="s">
        <v>140</v>
      </c>
      <c r="C307" s="148" t="s">
        <v>196</v>
      </c>
      <c r="D307" s="148">
        <v>0</v>
      </c>
      <c r="E307" s="148">
        <v>0</v>
      </c>
      <c r="F307" s="148">
        <v>0</v>
      </c>
      <c r="G307" s="148">
        <v>0</v>
      </c>
      <c r="H307" s="148">
        <v>0</v>
      </c>
      <c r="I307" s="148">
        <v>0</v>
      </c>
      <c r="J307" s="148">
        <v>0</v>
      </c>
      <c r="K307" s="148">
        <v>0</v>
      </c>
      <c r="L307" s="148">
        <v>0</v>
      </c>
      <c r="M307" s="148">
        <v>0</v>
      </c>
      <c r="N307" s="148">
        <v>0</v>
      </c>
      <c r="O307" s="148">
        <v>0</v>
      </c>
      <c r="P307" s="148">
        <v>0</v>
      </c>
      <c r="Q307" s="148">
        <v>0</v>
      </c>
      <c r="R307" s="148">
        <v>0</v>
      </c>
      <c r="S307" s="148">
        <v>0</v>
      </c>
      <c r="T307" s="148">
        <v>0</v>
      </c>
      <c r="U307" s="148">
        <v>0</v>
      </c>
      <c r="V307" s="148">
        <v>96</v>
      </c>
      <c r="W307" s="148">
        <v>0</v>
      </c>
      <c r="X307" s="148">
        <v>76</v>
      </c>
      <c r="Y307" s="148">
        <v>117</v>
      </c>
      <c r="Z307" s="148">
        <v>556</v>
      </c>
      <c r="AA307" s="148">
        <v>300</v>
      </c>
      <c r="AB307" s="148">
        <v>182</v>
      </c>
      <c r="AC307" s="148">
        <v>474</v>
      </c>
      <c r="AD307" s="148">
        <v>0</v>
      </c>
      <c r="AE307" s="148">
        <v>0</v>
      </c>
      <c r="AF307" s="148">
        <v>0</v>
      </c>
      <c r="AG307" s="148">
        <v>0</v>
      </c>
      <c r="AH307" s="148">
        <v>0</v>
      </c>
      <c r="AI307" s="148">
        <v>0</v>
      </c>
      <c r="AJ307" s="148">
        <v>0</v>
      </c>
      <c r="AK307" s="148">
        <v>0</v>
      </c>
      <c r="AL307" s="148">
        <v>0</v>
      </c>
      <c r="AM307" s="148">
        <v>0</v>
      </c>
    </row>
    <row r="308" spans="1:39" x14ac:dyDescent="0.5">
      <c r="A308" s="148" t="s">
        <v>58</v>
      </c>
      <c r="B308" s="148" t="s">
        <v>140</v>
      </c>
      <c r="C308" s="148" t="s">
        <v>9</v>
      </c>
      <c r="D308" s="148">
        <v>0</v>
      </c>
      <c r="E308" s="148">
        <v>0</v>
      </c>
      <c r="F308" s="148">
        <v>0</v>
      </c>
      <c r="G308" s="148">
        <v>0</v>
      </c>
      <c r="H308" s="148">
        <v>0</v>
      </c>
      <c r="I308" s="148">
        <v>0</v>
      </c>
      <c r="J308" s="148">
        <v>0</v>
      </c>
      <c r="K308" s="148">
        <v>0</v>
      </c>
      <c r="L308" s="148">
        <v>0</v>
      </c>
      <c r="M308" s="148">
        <v>0</v>
      </c>
      <c r="N308" s="148">
        <v>0</v>
      </c>
      <c r="O308" s="148">
        <v>0</v>
      </c>
      <c r="P308" s="148">
        <v>0</v>
      </c>
      <c r="Q308" s="148">
        <v>0</v>
      </c>
      <c r="R308" s="148">
        <v>0</v>
      </c>
      <c r="S308" s="148">
        <v>0</v>
      </c>
      <c r="T308" s="148">
        <v>0</v>
      </c>
      <c r="U308" s="148">
        <v>0</v>
      </c>
      <c r="V308" s="148">
        <v>0</v>
      </c>
      <c r="W308" s="148">
        <v>0</v>
      </c>
      <c r="X308" s="148">
        <v>0</v>
      </c>
      <c r="Y308" s="148">
        <v>0</v>
      </c>
      <c r="Z308" s="148">
        <v>0</v>
      </c>
      <c r="AA308" s="148">
        <v>0</v>
      </c>
      <c r="AB308" s="148">
        <v>150</v>
      </c>
      <c r="AC308" s="148">
        <v>150</v>
      </c>
      <c r="AD308" s="148">
        <v>150</v>
      </c>
      <c r="AE308" s="148">
        <v>150</v>
      </c>
      <c r="AF308" s="148">
        <v>150</v>
      </c>
      <c r="AG308" s="148">
        <v>150</v>
      </c>
      <c r="AH308" s="148">
        <v>150</v>
      </c>
      <c r="AI308" s="148">
        <v>150</v>
      </c>
      <c r="AJ308" s="148">
        <v>150</v>
      </c>
      <c r="AK308" s="148">
        <v>150</v>
      </c>
      <c r="AL308" s="148">
        <v>150</v>
      </c>
      <c r="AM308" s="148">
        <v>150</v>
      </c>
    </row>
    <row r="309" spans="1:39" x14ac:dyDescent="0.5">
      <c r="A309" s="148" t="s">
        <v>71</v>
      </c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  <c r="AD309" s="148"/>
      <c r="AE309" s="148"/>
      <c r="AF309" s="148"/>
      <c r="AG309" s="148"/>
      <c r="AH309" s="148"/>
      <c r="AI309" s="148"/>
      <c r="AJ309" s="148"/>
      <c r="AK309" s="148"/>
      <c r="AL309" s="148"/>
      <c r="AM309" s="148"/>
    </row>
    <row r="310" spans="1:39" x14ac:dyDescent="0.5">
      <c r="A310" s="148" t="s">
        <v>38</v>
      </c>
      <c r="B310" s="148" t="s">
        <v>138</v>
      </c>
      <c r="C310" s="148" t="s">
        <v>196</v>
      </c>
      <c r="D310" s="148">
        <v>12553</v>
      </c>
      <c r="E310" s="148">
        <v>18808</v>
      </c>
      <c r="F310" s="148">
        <v>33308</v>
      </c>
      <c r="G310" s="148">
        <v>19192</v>
      </c>
      <c r="H310" s="148">
        <v>19221</v>
      </c>
      <c r="I310" s="148">
        <v>16116</v>
      </c>
      <c r="J310" s="148">
        <v>19385</v>
      </c>
      <c r="K310" s="148">
        <v>27731</v>
      </c>
      <c r="L310" s="148">
        <v>19769</v>
      </c>
      <c r="M310" s="148">
        <v>19769</v>
      </c>
      <c r="N310" s="148">
        <v>19769</v>
      </c>
      <c r="O310" s="148">
        <v>20769</v>
      </c>
      <c r="P310" s="148">
        <v>19769</v>
      </c>
      <c r="Q310" s="148">
        <v>24692</v>
      </c>
      <c r="R310" s="148">
        <v>59349</v>
      </c>
      <c r="S310" s="148">
        <v>23009</v>
      </c>
      <c r="T310" s="148">
        <v>24086</v>
      </c>
      <c r="U310" s="148">
        <v>25086</v>
      </c>
      <c r="V310" s="148">
        <v>37628</v>
      </c>
      <c r="W310" s="148">
        <v>30461</v>
      </c>
      <c r="X310" s="148">
        <v>26948</v>
      </c>
      <c r="Y310" s="148">
        <v>25077</v>
      </c>
      <c r="Z310" s="148">
        <v>19322</v>
      </c>
      <c r="AA310" s="148">
        <v>16126</v>
      </c>
      <c r="AB310" s="148">
        <v>16106</v>
      </c>
      <c r="AC310" s="148">
        <v>4676</v>
      </c>
      <c r="AD310" s="148">
        <v>0</v>
      </c>
      <c r="AE310" s="148">
        <v>0</v>
      </c>
      <c r="AF310" s="148">
        <v>0</v>
      </c>
      <c r="AG310" s="148">
        <v>0</v>
      </c>
      <c r="AH310" s="148">
        <v>0</v>
      </c>
      <c r="AI310" s="148">
        <v>0</v>
      </c>
      <c r="AJ310" s="148">
        <v>0</v>
      </c>
      <c r="AK310" s="148">
        <v>0</v>
      </c>
      <c r="AL310" s="148">
        <v>0</v>
      </c>
      <c r="AM310" s="148">
        <v>0</v>
      </c>
    </row>
    <row r="311" spans="1:39" x14ac:dyDescent="0.5">
      <c r="A311" s="148" t="s">
        <v>38</v>
      </c>
      <c r="B311" s="148" t="s">
        <v>138</v>
      </c>
      <c r="C311" s="148" t="s">
        <v>200</v>
      </c>
      <c r="D311" s="148">
        <v>0</v>
      </c>
      <c r="E311" s="148">
        <v>0</v>
      </c>
      <c r="F311" s="148">
        <v>0</v>
      </c>
      <c r="G311" s="148">
        <v>0</v>
      </c>
      <c r="H311" s="148">
        <v>0</v>
      </c>
      <c r="I311" s="148">
        <v>0</v>
      </c>
      <c r="J311" s="148">
        <v>0</v>
      </c>
      <c r="K311" s="148">
        <v>0</v>
      </c>
      <c r="L311" s="148">
        <v>0</v>
      </c>
      <c r="M311" s="148">
        <v>0</v>
      </c>
      <c r="N311" s="148">
        <v>0</v>
      </c>
      <c r="O311" s="148">
        <v>0</v>
      </c>
      <c r="P311" s="148">
        <v>0</v>
      </c>
      <c r="Q311" s="148">
        <v>0</v>
      </c>
      <c r="R311" s="148">
        <v>0</v>
      </c>
      <c r="S311" s="148">
        <v>0</v>
      </c>
      <c r="T311" s="148">
        <v>0</v>
      </c>
      <c r="U311" s="148">
        <v>0</v>
      </c>
      <c r="V311" s="148">
        <v>0</v>
      </c>
      <c r="W311" s="148">
        <v>0</v>
      </c>
      <c r="X311" s="148">
        <v>0</v>
      </c>
      <c r="Y311" s="148">
        <v>0</v>
      </c>
      <c r="Z311" s="148">
        <v>0</v>
      </c>
      <c r="AA311" s="148">
        <v>0</v>
      </c>
      <c r="AB311" s="148">
        <v>19259</v>
      </c>
      <c r="AC311" s="148">
        <v>17396</v>
      </c>
      <c r="AD311" s="148">
        <v>19259</v>
      </c>
      <c r="AE311" s="148">
        <v>18638</v>
      </c>
      <c r="AF311" s="148">
        <v>19259</v>
      </c>
      <c r="AG311" s="148">
        <v>18638</v>
      </c>
      <c r="AH311" s="148">
        <v>19259</v>
      </c>
      <c r="AI311" s="148">
        <v>19259</v>
      </c>
      <c r="AJ311" s="148">
        <v>18638</v>
      </c>
      <c r="AK311" s="148">
        <v>19259</v>
      </c>
      <c r="AL311" s="148">
        <v>18638</v>
      </c>
      <c r="AM311" s="148">
        <v>19259</v>
      </c>
    </row>
    <row r="312" spans="1:39" x14ac:dyDescent="0.5">
      <c r="A312" s="148" t="s">
        <v>38</v>
      </c>
      <c r="B312" s="148" t="s">
        <v>140</v>
      </c>
      <c r="C312" s="148" t="s">
        <v>196</v>
      </c>
      <c r="D312" s="148">
        <v>21958</v>
      </c>
      <c r="E312" s="148">
        <v>24450</v>
      </c>
      <c r="F312" s="148">
        <v>87757</v>
      </c>
      <c r="G312" s="148">
        <v>25336</v>
      </c>
      <c r="H312" s="148">
        <v>26336</v>
      </c>
      <c r="I312" s="148">
        <v>25798</v>
      </c>
      <c r="J312" s="148">
        <v>25413</v>
      </c>
      <c r="K312" s="148">
        <v>38135</v>
      </c>
      <c r="L312" s="148">
        <v>25503</v>
      </c>
      <c r="M312" s="148">
        <v>25413</v>
      </c>
      <c r="N312" s="148">
        <v>25477</v>
      </c>
      <c r="O312" s="148">
        <v>39474</v>
      </c>
      <c r="P312" s="148">
        <v>23161</v>
      </c>
      <c r="Q312" s="148">
        <v>20976</v>
      </c>
      <c r="R312" s="148">
        <v>32042</v>
      </c>
      <c r="S312" s="148">
        <v>23134</v>
      </c>
      <c r="T312" s="148">
        <v>24673</v>
      </c>
      <c r="U312" s="148">
        <v>24790</v>
      </c>
      <c r="V312" s="148">
        <v>38811</v>
      </c>
      <c r="W312" s="148">
        <v>30095</v>
      </c>
      <c r="X312" s="148">
        <v>26451</v>
      </c>
      <c r="Y312" s="148">
        <v>30317</v>
      </c>
      <c r="Z312" s="148">
        <v>28762</v>
      </c>
      <c r="AA312" s="148">
        <v>29869</v>
      </c>
      <c r="AB312" s="148">
        <v>29380</v>
      </c>
      <c r="AC312" s="148">
        <v>8727</v>
      </c>
      <c r="AD312" s="148">
        <v>0</v>
      </c>
      <c r="AE312" s="148">
        <v>0</v>
      </c>
      <c r="AF312" s="148">
        <v>0</v>
      </c>
      <c r="AG312" s="148">
        <v>0</v>
      </c>
      <c r="AH312" s="148">
        <v>0</v>
      </c>
      <c r="AI312" s="148">
        <v>0</v>
      </c>
      <c r="AJ312" s="148">
        <v>0</v>
      </c>
      <c r="AK312" s="148">
        <v>0</v>
      </c>
      <c r="AL312" s="148">
        <v>0</v>
      </c>
      <c r="AM312" s="148">
        <v>0</v>
      </c>
    </row>
    <row r="313" spans="1:39" x14ac:dyDescent="0.5">
      <c r="A313" s="148" t="s">
        <v>38</v>
      </c>
      <c r="B313" s="148" t="s">
        <v>140</v>
      </c>
      <c r="C313" s="148" t="s">
        <v>9</v>
      </c>
      <c r="D313" s="148">
        <v>0</v>
      </c>
      <c r="E313" s="148">
        <v>0</v>
      </c>
      <c r="F313" s="148">
        <v>0</v>
      </c>
      <c r="G313" s="148">
        <v>0</v>
      </c>
      <c r="H313" s="148">
        <v>0</v>
      </c>
      <c r="I313" s="148">
        <v>0</v>
      </c>
      <c r="J313" s="148">
        <v>0</v>
      </c>
      <c r="K313" s="148">
        <v>0</v>
      </c>
      <c r="L313" s="148">
        <v>0</v>
      </c>
      <c r="M313" s="148">
        <v>0</v>
      </c>
      <c r="N313" s="148">
        <v>0</v>
      </c>
      <c r="O313" s="148">
        <v>0</v>
      </c>
      <c r="P313" s="148">
        <v>0</v>
      </c>
      <c r="Q313" s="148">
        <v>0</v>
      </c>
      <c r="R313" s="148">
        <v>0</v>
      </c>
      <c r="S313" s="148">
        <v>0</v>
      </c>
      <c r="T313" s="148">
        <v>0</v>
      </c>
      <c r="U313" s="148">
        <v>0</v>
      </c>
      <c r="V313" s="148">
        <v>0</v>
      </c>
      <c r="W313" s="148">
        <v>0</v>
      </c>
      <c r="X313" s="148">
        <v>0</v>
      </c>
      <c r="Y313" s="148">
        <v>0</v>
      </c>
      <c r="Z313" s="148">
        <v>0</v>
      </c>
      <c r="AA313" s="148">
        <v>0</v>
      </c>
      <c r="AB313" s="148">
        <v>29423</v>
      </c>
      <c r="AC313" s="148">
        <v>26576</v>
      </c>
      <c r="AD313" s="148">
        <v>29423</v>
      </c>
      <c r="AE313" s="148">
        <v>28474</v>
      </c>
      <c r="AF313" s="148">
        <v>29423</v>
      </c>
      <c r="AG313" s="148">
        <v>28474</v>
      </c>
      <c r="AH313" s="148">
        <v>29423</v>
      </c>
      <c r="AI313" s="148">
        <v>29423</v>
      </c>
      <c r="AJ313" s="148">
        <v>28474</v>
      </c>
      <c r="AK313" s="148">
        <v>29423</v>
      </c>
      <c r="AL313" s="148">
        <v>28474</v>
      </c>
      <c r="AM313" s="148">
        <v>29423</v>
      </c>
    </row>
    <row r="314" spans="1:39" x14ac:dyDescent="0.5">
      <c r="A314" s="148" t="s">
        <v>101</v>
      </c>
      <c r="B314" s="148" t="s">
        <v>138</v>
      </c>
      <c r="C314" s="148" t="s">
        <v>196</v>
      </c>
      <c r="D314" s="148">
        <v>1107</v>
      </c>
      <c r="E314" s="148">
        <v>472</v>
      </c>
      <c r="F314" s="148">
        <v>1125</v>
      </c>
      <c r="G314" s="148">
        <v>399</v>
      </c>
      <c r="H314" s="148">
        <v>370</v>
      </c>
      <c r="I314" s="148">
        <v>412</v>
      </c>
      <c r="J314" s="148">
        <v>1173</v>
      </c>
      <c r="K314" s="148">
        <v>0</v>
      </c>
      <c r="L314" s="148">
        <v>558</v>
      </c>
      <c r="M314" s="148">
        <v>74</v>
      </c>
      <c r="N314" s="148">
        <v>1002</v>
      </c>
      <c r="O314" s="148">
        <v>296</v>
      </c>
      <c r="P314" s="148">
        <v>137</v>
      </c>
      <c r="Q314" s="148">
        <v>1504</v>
      </c>
      <c r="R314" s="148">
        <v>730</v>
      </c>
      <c r="S314" s="148">
        <v>216</v>
      </c>
      <c r="T314" s="148">
        <v>327</v>
      </c>
      <c r="U314" s="148">
        <v>1187</v>
      </c>
      <c r="V314" s="148">
        <v>429</v>
      </c>
      <c r="W314" s="148">
        <v>240</v>
      </c>
      <c r="X314" s="148">
        <v>120</v>
      </c>
      <c r="Y314" s="148">
        <v>1438</v>
      </c>
      <c r="Z314" s="148">
        <v>364</v>
      </c>
      <c r="AA314" s="148">
        <v>860</v>
      </c>
      <c r="AB314" s="148">
        <v>121</v>
      </c>
      <c r="AC314" s="148">
        <v>252</v>
      </c>
      <c r="AD314" s="148">
        <v>0</v>
      </c>
      <c r="AE314" s="148">
        <v>0</v>
      </c>
      <c r="AF314" s="148">
        <v>0</v>
      </c>
      <c r="AG314" s="148">
        <v>0</v>
      </c>
      <c r="AH314" s="148">
        <v>0</v>
      </c>
      <c r="AI314" s="148">
        <v>0</v>
      </c>
      <c r="AJ314" s="148">
        <v>0</v>
      </c>
      <c r="AK314" s="148">
        <v>0</v>
      </c>
      <c r="AL314" s="148">
        <v>0</v>
      </c>
      <c r="AM314" s="148">
        <v>0</v>
      </c>
    </row>
    <row r="315" spans="1:39" x14ac:dyDescent="0.5">
      <c r="A315" s="148" t="s">
        <v>101</v>
      </c>
      <c r="B315" s="148" t="s">
        <v>138</v>
      </c>
      <c r="C315" s="148" t="s">
        <v>200</v>
      </c>
      <c r="D315" s="148">
        <v>0</v>
      </c>
      <c r="E315" s="148">
        <v>0</v>
      </c>
      <c r="F315" s="148">
        <v>0</v>
      </c>
      <c r="G315" s="148">
        <v>0</v>
      </c>
      <c r="H315" s="148">
        <v>0</v>
      </c>
      <c r="I315" s="148">
        <v>0</v>
      </c>
      <c r="J315" s="148">
        <v>0</v>
      </c>
      <c r="K315" s="148">
        <v>0</v>
      </c>
      <c r="L315" s="148">
        <v>0</v>
      </c>
      <c r="M315" s="148">
        <v>0</v>
      </c>
      <c r="N315" s="148">
        <v>0</v>
      </c>
      <c r="O315" s="148">
        <v>0</v>
      </c>
      <c r="P315" s="148">
        <v>0</v>
      </c>
      <c r="Q315" s="148">
        <v>0</v>
      </c>
      <c r="R315" s="148">
        <v>0</v>
      </c>
      <c r="S315" s="148">
        <v>0</v>
      </c>
      <c r="T315" s="148">
        <v>0</v>
      </c>
      <c r="U315" s="148">
        <v>0</v>
      </c>
      <c r="V315" s="148">
        <v>0</v>
      </c>
      <c r="W315" s="148">
        <v>0</v>
      </c>
      <c r="X315" s="148">
        <v>0</v>
      </c>
      <c r="Y315" s="148">
        <v>0</v>
      </c>
      <c r="Z315" s="148">
        <v>0</v>
      </c>
      <c r="AA315" s="148">
        <v>0</v>
      </c>
      <c r="AB315" s="148">
        <v>800</v>
      </c>
      <c r="AC315" s="148">
        <v>800</v>
      </c>
      <c r="AD315" s="148">
        <v>800</v>
      </c>
      <c r="AE315" s="148">
        <v>800</v>
      </c>
      <c r="AF315" s="148">
        <v>800</v>
      </c>
      <c r="AG315" s="148">
        <v>800</v>
      </c>
      <c r="AH315" s="148">
        <v>800</v>
      </c>
      <c r="AI315" s="148">
        <v>800</v>
      </c>
      <c r="AJ315" s="148">
        <v>800</v>
      </c>
      <c r="AK315" s="148">
        <v>800</v>
      </c>
      <c r="AL315" s="148">
        <v>800</v>
      </c>
      <c r="AM315" s="148">
        <v>800</v>
      </c>
    </row>
    <row r="316" spans="1:39" x14ac:dyDescent="0.5">
      <c r="A316" s="148" t="s">
        <v>101</v>
      </c>
      <c r="B316" s="148" t="s">
        <v>140</v>
      </c>
      <c r="C316" s="148" t="s">
        <v>196</v>
      </c>
      <c r="D316" s="148">
        <v>-186</v>
      </c>
      <c r="E316" s="148">
        <v>1675</v>
      </c>
      <c r="F316" s="148">
        <v>961</v>
      </c>
      <c r="G316" s="148">
        <v>2300</v>
      </c>
      <c r="H316" s="148">
        <v>710</v>
      </c>
      <c r="I316" s="148">
        <v>1861</v>
      </c>
      <c r="J316" s="148">
        <v>3060</v>
      </c>
      <c r="K316" s="148">
        <v>2073</v>
      </c>
      <c r="L316" s="148">
        <v>1848</v>
      </c>
      <c r="M316" s="148">
        <v>995</v>
      </c>
      <c r="N316" s="148">
        <v>464</v>
      </c>
      <c r="O316" s="148">
        <v>1309</v>
      </c>
      <c r="P316" s="148">
        <v>976</v>
      </c>
      <c r="Q316" s="148">
        <v>30</v>
      </c>
      <c r="R316" s="148">
        <v>1609</v>
      </c>
      <c r="S316" s="148">
        <v>2502</v>
      </c>
      <c r="T316" s="148">
        <v>527</v>
      </c>
      <c r="U316" s="148">
        <v>900</v>
      </c>
      <c r="V316" s="148">
        <v>183</v>
      </c>
      <c r="W316" s="148">
        <v>551</v>
      </c>
      <c r="X316" s="148">
        <v>878</v>
      </c>
      <c r="Y316" s="148">
        <v>739</v>
      </c>
      <c r="Z316" s="148">
        <v>558</v>
      </c>
      <c r="AA316" s="148">
        <v>987</v>
      </c>
      <c r="AB316" s="148">
        <v>288</v>
      </c>
      <c r="AC316" s="148">
        <v>8</v>
      </c>
      <c r="AD316" s="148">
        <v>0</v>
      </c>
      <c r="AE316" s="148">
        <v>0</v>
      </c>
      <c r="AF316" s="148">
        <v>0</v>
      </c>
      <c r="AG316" s="148">
        <v>0</v>
      </c>
      <c r="AH316" s="148">
        <v>0</v>
      </c>
      <c r="AI316" s="148">
        <v>0</v>
      </c>
      <c r="AJ316" s="148">
        <v>0</v>
      </c>
      <c r="AK316" s="148">
        <v>0</v>
      </c>
      <c r="AL316" s="148">
        <v>0</v>
      </c>
      <c r="AM316" s="148">
        <v>0</v>
      </c>
    </row>
    <row r="317" spans="1:39" x14ac:dyDescent="0.5">
      <c r="A317" s="148" t="s">
        <v>101</v>
      </c>
      <c r="B317" s="148" t="s">
        <v>140</v>
      </c>
      <c r="C317" s="148" t="s">
        <v>9</v>
      </c>
      <c r="D317" s="148">
        <v>0</v>
      </c>
      <c r="E317" s="148">
        <v>0</v>
      </c>
      <c r="F317" s="148">
        <v>0</v>
      </c>
      <c r="G317" s="148">
        <v>0</v>
      </c>
      <c r="H317" s="148">
        <v>0</v>
      </c>
      <c r="I317" s="148">
        <v>0</v>
      </c>
      <c r="J317" s="148">
        <v>0</v>
      </c>
      <c r="K317" s="148">
        <v>0</v>
      </c>
      <c r="L317" s="148">
        <v>0</v>
      </c>
      <c r="M317" s="148">
        <v>0</v>
      </c>
      <c r="N317" s="148">
        <v>0</v>
      </c>
      <c r="O317" s="148">
        <v>0</v>
      </c>
      <c r="P317" s="148">
        <v>0</v>
      </c>
      <c r="Q317" s="148">
        <v>0</v>
      </c>
      <c r="R317" s="148">
        <v>0</v>
      </c>
      <c r="S317" s="148">
        <v>0</v>
      </c>
      <c r="T317" s="148">
        <v>0</v>
      </c>
      <c r="U317" s="148">
        <v>0</v>
      </c>
      <c r="V317" s="148">
        <v>0</v>
      </c>
      <c r="W317" s="148">
        <v>0</v>
      </c>
      <c r="X317" s="148">
        <v>0</v>
      </c>
      <c r="Y317" s="148">
        <v>0</v>
      </c>
      <c r="Z317" s="148">
        <v>0</v>
      </c>
      <c r="AA317" s="148">
        <v>0</v>
      </c>
      <c r="AB317" s="148">
        <v>550</v>
      </c>
      <c r="AC317" s="148">
        <v>550</v>
      </c>
      <c r="AD317" s="148">
        <v>550</v>
      </c>
      <c r="AE317" s="148">
        <v>550</v>
      </c>
      <c r="AF317" s="148">
        <v>550</v>
      </c>
      <c r="AG317" s="148">
        <v>550</v>
      </c>
      <c r="AH317" s="148">
        <v>550</v>
      </c>
      <c r="AI317" s="148">
        <v>550</v>
      </c>
      <c r="AJ317" s="148">
        <v>550</v>
      </c>
      <c r="AK317" s="148">
        <v>550</v>
      </c>
      <c r="AL317" s="148">
        <v>550</v>
      </c>
      <c r="AM317" s="148">
        <v>550</v>
      </c>
    </row>
    <row r="318" spans="1:39" x14ac:dyDescent="0.5">
      <c r="A318" s="148" t="s">
        <v>78</v>
      </c>
      <c r="B318" s="148" t="s">
        <v>138</v>
      </c>
      <c r="C318" s="148" t="s">
        <v>196</v>
      </c>
      <c r="D318" s="148">
        <v>0</v>
      </c>
      <c r="E318" s="148">
        <v>0</v>
      </c>
      <c r="F318" s="148">
        <v>0</v>
      </c>
      <c r="G318" s="148">
        <v>0</v>
      </c>
      <c r="H318" s="148">
        <v>0</v>
      </c>
      <c r="I318" s="148">
        <v>0</v>
      </c>
      <c r="J318" s="148">
        <v>0</v>
      </c>
      <c r="K318" s="148">
        <v>0</v>
      </c>
      <c r="L318" s="148">
        <v>0</v>
      </c>
      <c r="M318" s="148">
        <v>0</v>
      </c>
      <c r="N318" s="148">
        <v>0</v>
      </c>
      <c r="O318" s="148">
        <v>0</v>
      </c>
      <c r="P318" s="148">
        <v>202</v>
      </c>
      <c r="Q318" s="148">
        <v>204</v>
      </c>
      <c r="R318" s="148">
        <v>254</v>
      </c>
      <c r="S318" s="148">
        <v>204</v>
      </c>
      <c r="T318" s="148">
        <v>254</v>
      </c>
      <c r="U318" s="148">
        <v>204</v>
      </c>
      <c r="V318" s="148">
        <v>328</v>
      </c>
      <c r="W318" s="148">
        <v>373</v>
      </c>
      <c r="X318" s="148">
        <v>293</v>
      </c>
      <c r="Y318" s="148">
        <v>384</v>
      </c>
      <c r="Z318" s="148">
        <v>444</v>
      </c>
      <c r="AA318" s="148">
        <v>302</v>
      </c>
      <c r="AB318" s="148">
        <v>495</v>
      </c>
      <c r="AC318" s="148">
        <v>53</v>
      </c>
      <c r="AD318" s="148">
        <v>0</v>
      </c>
      <c r="AE318" s="148">
        <v>0</v>
      </c>
      <c r="AF318" s="148">
        <v>0</v>
      </c>
      <c r="AG318" s="148">
        <v>0</v>
      </c>
      <c r="AH318" s="148">
        <v>0</v>
      </c>
      <c r="AI318" s="148">
        <v>0</v>
      </c>
      <c r="AJ318" s="148">
        <v>0</v>
      </c>
      <c r="AK318" s="148">
        <v>0</v>
      </c>
      <c r="AL318" s="148">
        <v>0</v>
      </c>
      <c r="AM318" s="148">
        <v>0</v>
      </c>
    </row>
    <row r="319" spans="1:39" x14ac:dyDescent="0.5">
      <c r="A319" s="148" t="s">
        <v>78</v>
      </c>
      <c r="B319" s="148" t="s">
        <v>138</v>
      </c>
      <c r="C319" s="148" t="s">
        <v>200</v>
      </c>
      <c r="D319" s="148">
        <v>0</v>
      </c>
      <c r="E319" s="148">
        <v>0</v>
      </c>
      <c r="F319" s="148">
        <v>0</v>
      </c>
      <c r="G319" s="148">
        <v>0</v>
      </c>
      <c r="H319" s="148">
        <v>0</v>
      </c>
      <c r="I319" s="148">
        <v>0</v>
      </c>
      <c r="J319" s="148">
        <v>0</v>
      </c>
      <c r="K319" s="148">
        <v>0</v>
      </c>
      <c r="L319" s="148">
        <v>0</v>
      </c>
      <c r="M319" s="148">
        <v>0</v>
      </c>
      <c r="N319" s="148">
        <v>0</v>
      </c>
      <c r="O319" s="148">
        <v>0</v>
      </c>
      <c r="P319" s="148">
        <v>0</v>
      </c>
      <c r="Q319" s="148">
        <v>0</v>
      </c>
      <c r="R319" s="148">
        <v>0</v>
      </c>
      <c r="S319" s="148">
        <v>0</v>
      </c>
      <c r="T319" s="148">
        <v>0</v>
      </c>
      <c r="U319" s="148">
        <v>0</v>
      </c>
      <c r="V319" s="148">
        <v>0</v>
      </c>
      <c r="W319" s="148">
        <v>0</v>
      </c>
      <c r="X319" s="148">
        <v>0</v>
      </c>
      <c r="Y319" s="148">
        <v>0</v>
      </c>
      <c r="Z319" s="148">
        <v>0</v>
      </c>
      <c r="AA319" s="148">
        <v>0</v>
      </c>
      <c r="AB319" s="148">
        <v>0</v>
      </c>
      <c r="AC319" s="148">
        <v>0</v>
      </c>
      <c r="AD319" s="148">
        <v>0</v>
      </c>
      <c r="AE319" s="148">
        <v>0</v>
      </c>
      <c r="AF319" s="148">
        <v>0</v>
      </c>
      <c r="AG319" s="148">
        <v>0</v>
      </c>
      <c r="AH319" s="148">
        <v>0</v>
      </c>
      <c r="AI319" s="148">
        <v>0</v>
      </c>
      <c r="AJ319" s="148">
        <v>0</v>
      </c>
      <c r="AK319" s="148">
        <v>0</v>
      </c>
      <c r="AL319" s="148">
        <v>0</v>
      </c>
      <c r="AM319" s="148">
        <v>0</v>
      </c>
    </row>
    <row r="320" spans="1:39" x14ac:dyDescent="0.5">
      <c r="A320" s="148" t="s">
        <v>78</v>
      </c>
      <c r="B320" s="148" t="s">
        <v>140</v>
      </c>
      <c r="C320" s="148" t="s">
        <v>196</v>
      </c>
      <c r="D320" s="148">
        <v>0</v>
      </c>
      <c r="E320" s="148">
        <v>0</v>
      </c>
      <c r="F320" s="148">
        <v>0</v>
      </c>
      <c r="G320" s="148">
        <v>0</v>
      </c>
      <c r="H320" s="148">
        <v>0</v>
      </c>
      <c r="I320" s="148">
        <v>0</v>
      </c>
      <c r="J320" s="148">
        <v>0</v>
      </c>
      <c r="K320" s="148">
        <v>0</v>
      </c>
      <c r="L320" s="148">
        <v>0</v>
      </c>
      <c r="M320" s="148">
        <v>0</v>
      </c>
      <c r="N320" s="148">
        <v>0</v>
      </c>
      <c r="O320" s="148">
        <v>0</v>
      </c>
      <c r="P320" s="148">
        <v>254</v>
      </c>
      <c r="Q320" s="148">
        <v>204</v>
      </c>
      <c r="R320" s="148">
        <v>153</v>
      </c>
      <c r="S320" s="148">
        <v>204</v>
      </c>
      <c r="T320" s="148">
        <v>254</v>
      </c>
      <c r="U320" s="148">
        <v>322</v>
      </c>
      <c r="V320" s="148">
        <v>293</v>
      </c>
      <c r="W320" s="148">
        <v>358</v>
      </c>
      <c r="X320" s="148">
        <v>293</v>
      </c>
      <c r="Y320" s="148">
        <v>433</v>
      </c>
      <c r="Z320" s="148">
        <v>332</v>
      </c>
      <c r="AA320" s="148">
        <v>420</v>
      </c>
      <c r="AB320" s="148">
        <v>607</v>
      </c>
      <c r="AC320" s="148">
        <v>131</v>
      </c>
      <c r="AD320" s="148">
        <v>0</v>
      </c>
      <c r="AE320" s="148">
        <v>0</v>
      </c>
      <c r="AF320" s="148">
        <v>0</v>
      </c>
      <c r="AG320" s="148">
        <v>0</v>
      </c>
      <c r="AH320" s="148">
        <v>0</v>
      </c>
      <c r="AI320" s="148">
        <v>0</v>
      </c>
      <c r="AJ320" s="148">
        <v>0</v>
      </c>
      <c r="AK320" s="148">
        <v>0</v>
      </c>
      <c r="AL320" s="148">
        <v>0</v>
      </c>
      <c r="AM320" s="148">
        <v>0</v>
      </c>
    </row>
    <row r="321" spans="1:39" x14ac:dyDescent="0.5">
      <c r="A321" s="148" t="s">
        <v>78</v>
      </c>
      <c r="B321" s="148" t="s">
        <v>140</v>
      </c>
      <c r="C321" s="148" t="s">
        <v>9</v>
      </c>
      <c r="D321" s="148">
        <v>0</v>
      </c>
      <c r="E321" s="148">
        <v>0</v>
      </c>
      <c r="F321" s="148">
        <v>0</v>
      </c>
      <c r="G321" s="148">
        <v>0</v>
      </c>
      <c r="H321" s="148">
        <v>0</v>
      </c>
      <c r="I321" s="148">
        <v>0</v>
      </c>
      <c r="J321" s="148">
        <v>0</v>
      </c>
      <c r="K321" s="148">
        <v>0</v>
      </c>
      <c r="L321" s="148">
        <v>0</v>
      </c>
      <c r="M321" s="148">
        <v>0</v>
      </c>
      <c r="N321" s="148">
        <v>0</v>
      </c>
      <c r="O321" s="148">
        <v>0</v>
      </c>
      <c r="P321" s="148">
        <v>0</v>
      </c>
      <c r="Q321" s="148">
        <v>0</v>
      </c>
      <c r="R321" s="148">
        <v>0</v>
      </c>
      <c r="S321" s="148">
        <v>0</v>
      </c>
      <c r="T321" s="148">
        <v>0</v>
      </c>
      <c r="U321" s="148">
        <v>0</v>
      </c>
      <c r="V321" s="148">
        <v>0</v>
      </c>
      <c r="W321" s="148">
        <v>0</v>
      </c>
      <c r="X321" s="148">
        <v>0</v>
      </c>
      <c r="Y321" s="148">
        <v>0</v>
      </c>
      <c r="Z321" s="148">
        <v>0</v>
      </c>
      <c r="AA321" s="148">
        <v>0</v>
      </c>
      <c r="AB321" s="148">
        <v>300</v>
      </c>
      <c r="AC321" s="148">
        <v>300</v>
      </c>
      <c r="AD321" s="148">
        <v>300</v>
      </c>
      <c r="AE321" s="148">
        <v>300</v>
      </c>
      <c r="AF321" s="148">
        <v>300</v>
      </c>
      <c r="AG321" s="148">
        <v>300</v>
      </c>
      <c r="AH321" s="148">
        <v>300</v>
      </c>
      <c r="AI321" s="148">
        <v>300</v>
      </c>
      <c r="AJ321" s="148">
        <v>300</v>
      </c>
      <c r="AK321" s="148">
        <v>300</v>
      </c>
      <c r="AL321" s="148">
        <v>300</v>
      </c>
      <c r="AM321" s="148">
        <v>300</v>
      </c>
    </row>
    <row r="322" spans="1:39" x14ac:dyDescent="0.5">
      <c r="A322" s="148" t="s">
        <v>126</v>
      </c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  <c r="AB322" s="148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</row>
    <row r="323" spans="1:39" x14ac:dyDescent="0.5">
      <c r="A323" s="148" t="s">
        <v>126</v>
      </c>
      <c r="B323" s="148" t="s">
        <v>138</v>
      </c>
      <c r="C323" s="148" t="s">
        <v>196</v>
      </c>
      <c r="D323" s="148">
        <v>24608</v>
      </c>
      <c r="E323" s="148">
        <v>18599</v>
      </c>
      <c r="F323" s="148">
        <v>65347</v>
      </c>
      <c r="G323" s="148">
        <v>42319</v>
      </c>
      <c r="H323" s="148">
        <v>38838</v>
      </c>
      <c r="I323" s="148">
        <v>37679</v>
      </c>
      <c r="J323" s="148">
        <v>35079</v>
      </c>
      <c r="K323" s="148">
        <v>53638</v>
      </c>
      <c r="L323" s="148">
        <v>35215</v>
      </c>
      <c r="M323" s="148">
        <v>35605</v>
      </c>
      <c r="N323" s="148">
        <v>35415</v>
      </c>
      <c r="O323" s="148">
        <v>38997</v>
      </c>
      <c r="P323" s="148">
        <v>44480</v>
      </c>
      <c r="Q323" s="148">
        <v>48242</v>
      </c>
      <c r="R323" s="148">
        <v>65816</v>
      </c>
      <c r="S323" s="148">
        <v>40264</v>
      </c>
      <c r="T323" s="148">
        <v>41351</v>
      </c>
      <c r="U323" s="148">
        <v>38558</v>
      </c>
      <c r="V323" s="148">
        <v>38225</v>
      </c>
      <c r="W323" s="148">
        <v>16486</v>
      </c>
      <c r="X323" s="148">
        <v>16176</v>
      </c>
      <c r="Y323" s="148">
        <v>16378</v>
      </c>
      <c r="Z323" s="148">
        <v>8078</v>
      </c>
      <c r="AA323" s="148">
        <v>16133</v>
      </c>
      <c r="AB323" s="148">
        <v>16666</v>
      </c>
      <c r="AC323" s="148">
        <v>8148</v>
      </c>
      <c r="AD323" s="148">
        <v>0</v>
      </c>
      <c r="AE323" s="148">
        <v>0</v>
      </c>
      <c r="AF323" s="148">
        <v>0</v>
      </c>
      <c r="AG323" s="148">
        <v>0</v>
      </c>
      <c r="AH323" s="148">
        <v>0</v>
      </c>
      <c r="AI323" s="148">
        <v>0</v>
      </c>
      <c r="AJ323" s="148">
        <v>0</v>
      </c>
      <c r="AK323" s="148">
        <v>0</v>
      </c>
      <c r="AL323" s="148">
        <v>0</v>
      </c>
      <c r="AM323" s="148">
        <v>0</v>
      </c>
    </row>
    <row r="324" spans="1:39" x14ac:dyDescent="0.5">
      <c r="A324" s="148" t="s">
        <v>126</v>
      </c>
      <c r="B324" s="148" t="s">
        <v>138</v>
      </c>
      <c r="C324" s="148" t="s">
        <v>200</v>
      </c>
      <c r="D324" s="148">
        <v>0</v>
      </c>
      <c r="E324" s="148">
        <v>0</v>
      </c>
      <c r="F324" s="148">
        <v>0</v>
      </c>
      <c r="G324" s="148">
        <v>0</v>
      </c>
      <c r="H324" s="148">
        <v>0</v>
      </c>
      <c r="I324" s="148">
        <v>0</v>
      </c>
      <c r="J324" s="148">
        <v>0</v>
      </c>
      <c r="K324" s="148">
        <v>0</v>
      </c>
      <c r="L324" s="148">
        <v>0</v>
      </c>
      <c r="M324" s="148">
        <v>0</v>
      </c>
      <c r="N324" s="148">
        <v>0</v>
      </c>
      <c r="O324" s="148">
        <v>0</v>
      </c>
      <c r="P324" s="148">
        <v>0</v>
      </c>
      <c r="Q324" s="148">
        <v>0</v>
      </c>
      <c r="R324" s="148">
        <v>0</v>
      </c>
      <c r="S324" s="148">
        <v>0</v>
      </c>
      <c r="T324" s="148">
        <v>0</v>
      </c>
      <c r="U324" s="148">
        <v>0</v>
      </c>
      <c r="V324" s="148">
        <v>0</v>
      </c>
      <c r="W324" s="148">
        <v>0</v>
      </c>
      <c r="X324" s="148">
        <v>0</v>
      </c>
      <c r="Y324" s="148">
        <v>0</v>
      </c>
      <c r="Z324" s="148">
        <v>0</v>
      </c>
      <c r="AA324" s="148">
        <v>0</v>
      </c>
      <c r="AB324" s="148">
        <v>250</v>
      </c>
      <c r="AC324" s="148">
        <v>250</v>
      </c>
      <c r="AD324" s="148">
        <v>250</v>
      </c>
      <c r="AE324" s="148">
        <v>250</v>
      </c>
      <c r="AF324" s="148">
        <v>250</v>
      </c>
      <c r="AG324" s="148">
        <v>250</v>
      </c>
      <c r="AH324" s="148">
        <v>250</v>
      </c>
      <c r="AI324" s="148">
        <v>250</v>
      </c>
      <c r="AJ324" s="148">
        <v>250</v>
      </c>
      <c r="AK324" s="148">
        <v>250</v>
      </c>
      <c r="AL324" s="148">
        <v>250</v>
      </c>
      <c r="AM324" s="148">
        <v>250</v>
      </c>
    </row>
    <row r="325" spans="1:39" x14ac:dyDescent="0.5">
      <c r="A325" s="148" t="s">
        <v>126</v>
      </c>
      <c r="B325" s="148" t="s">
        <v>140</v>
      </c>
      <c r="C325" s="148" t="s">
        <v>196</v>
      </c>
      <c r="D325" s="148">
        <v>79789</v>
      </c>
      <c r="E325" s="148">
        <v>67263</v>
      </c>
      <c r="F325" s="148">
        <v>83534</v>
      </c>
      <c r="G325" s="148">
        <v>56762</v>
      </c>
      <c r="H325" s="148">
        <v>45245</v>
      </c>
      <c r="I325" s="148">
        <v>49765</v>
      </c>
      <c r="J325" s="148">
        <v>56352</v>
      </c>
      <c r="K325" s="148">
        <v>73382</v>
      </c>
      <c r="L325" s="148">
        <v>51866</v>
      </c>
      <c r="M325" s="148">
        <v>47191</v>
      </c>
      <c r="N325" s="148">
        <v>55179</v>
      </c>
      <c r="O325" s="148">
        <v>53834</v>
      </c>
      <c r="P325" s="148">
        <v>60442</v>
      </c>
      <c r="Q325" s="148">
        <v>56537</v>
      </c>
      <c r="R325" s="148">
        <v>83454</v>
      </c>
      <c r="S325" s="148">
        <v>54032</v>
      </c>
      <c r="T325" s="148">
        <v>52203</v>
      </c>
      <c r="U325" s="148">
        <v>43288</v>
      </c>
      <c r="V325" s="148">
        <v>55455</v>
      </c>
      <c r="W325" s="148">
        <v>14951</v>
      </c>
      <c r="X325" s="148">
        <v>40088</v>
      </c>
      <c r="Y325" s="148">
        <v>39061</v>
      </c>
      <c r="Z325" s="148">
        <v>22620</v>
      </c>
      <c r="AA325" s="148">
        <v>40707</v>
      </c>
      <c r="AB325" s="148">
        <v>40661</v>
      </c>
      <c r="AC325" s="148">
        <v>19938</v>
      </c>
      <c r="AD325" s="148">
        <v>0</v>
      </c>
      <c r="AE325" s="148">
        <v>0</v>
      </c>
      <c r="AF325" s="148">
        <v>0</v>
      </c>
      <c r="AG325" s="148">
        <v>0</v>
      </c>
      <c r="AH325" s="148">
        <v>0</v>
      </c>
      <c r="AI325" s="148">
        <v>0</v>
      </c>
      <c r="AJ325" s="148">
        <v>0</v>
      </c>
      <c r="AK325" s="148">
        <v>0</v>
      </c>
      <c r="AL325" s="148">
        <v>0</v>
      </c>
      <c r="AM325" s="148">
        <v>0</v>
      </c>
    </row>
    <row r="326" spans="1:39" x14ac:dyDescent="0.5">
      <c r="A326" s="148" t="s">
        <v>126</v>
      </c>
      <c r="B326" s="148" t="s">
        <v>140</v>
      </c>
      <c r="C326" s="148" t="s">
        <v>9</v>
      </c>
      <c r="D326" s="148">
        <v>0</v>
      </c>
      <c r="E326" s="148">
        <v>0</v>
      </c>
      <c r="F326" s="148">
        <v>0</v>
      </c>
      <c r="G326" s="148">
        <v>0</v>
      </c>
      <c r="H326" s="148">
        <v>0</v>
      </c>
      <c r="I326" s="148">
        <v>0</v>
      </c>
      <c r="J326" s="148">
        <v>0</v>
      </c>
      <c r="K326" s="148">
        <v>0</v>
      </c>
      <c r="L326" s="148">
        <v>0</v>
      </c>
      <c r="M326" s="148">
        <v>0</v>
      </c>
      <c r="N326" s="148">
        <v>0</v>
      </c>
      <c r="O326" s="148">
        <v>0</v>
      </c>
      <c r="P326" s="148">
        <v>0</v>
      </c>
      <c r="Q326" s="148">
        <v>0</v>
      </c>
      <c r="R326" s="148">
        <v>0</v>
      </c>
      <c r="S326" s="148">
        <v>0</v>
      </c>
      <c r="T326" s="148">
        <v>0</v>
      </c>
      <c r="U326" s="148">
        <v>0</v>
      </c>
      <c r="V326" s="148">
        <v>0</v>
      </c>
      <c r="W326" s="148">
        <v>0</v>
      </c>
      <c r="X326" s="148">
        <v>0</v>
      </c>
      <c r="Y326" s="148">
        <v>0</v>
      </c>
      <c r="Z326" s="148">
        <v>0</v>
      </c>
      <c r="AA326" s="148">
        <v>0</v>
      </c>
      <c r="AB326" s="148">
        <v>1350</v>
      </c>
      <c r="AC326" s="148">
        <v>1350</v>
      </c>
      <c r="AD326" s="148">
        <v>1350</v>
      </c>
      <c r="AE326" s="148">
        <v>1350</v>
      </c>
      <c r="AF326" s="148">
        <v>1350</v>
      </c>
      <c r="AG326" s="148">
        <v>1350</v>
      </c>
      <c r="AH326" s="148">
        <v>1350</v>
      </c>
      <c r="AI326" s="148">
        <v>1350</v>
      </c>
      <c r="AJ326" s="148">
        <v>1350</v>
      </c>
      <c r="AK326" s="148">
        <v>1350</v>
      </c>
      <c r="AL326" s="148">
        <v>1350</v>
      </c>
      <c r="AM326" s="148">
        <v>1350</v>
      </c>
    </row>
    <row r="327" spans="1:39" x14ac:dyDescent="0.5">
      <c r="A327" s="148" t="s">
        <v>124</v>
      </c>
      <c r="B327" s="148" t="s">
        <v>138</v>
      </c>
      <c r="C327" s="148" t="s">
        <v>196</v>
      </c>
      <c r="D327" s="148">
        <v>-24989</v>
      </c>
      <c r="E327" s="148">
        <v>-19080</v>
      </c>
      <c r="F327" s="148">
        <v>-55341</v>
      </c>
      <c r="G327" s="148">
        <v>-32575</v>
      </c>
      <c r="H327" s="148">
        <v>-29540</v>
      </c>
      <c r="I327" s="148">
        <v>-27108</v>
      </c>
      <c r="J327" s="148">
        <v>-25397</v>
      </c>
      <c r="K327" s="148">
        <v>-39240</v>
      </c>
      <c r="L327" s="148">
        <v>-24928</v>
      </c>
      <c r="M327" s="148">
        <v>-25444</v>
      </c>
      <c r="N327" s="148">
        <v>-25720</v>
      </c>
      <c r="O327" s="148">
        <v>-26671</v>
      </c>
      <c r="P327" s="148">
        <v>-29718</v>
      </c>
      <c r="Q327" s="148">
        <v>-31597</v>
      </c>
      <c r="R327" s="148">
        <v>-41595</v>
      </c>
      <c r="S327" s="148">
        <v>-24636</v>
      </c>
      <c r="T327" s="148">
        <v>-25694</v>
      </c>
      <c r="U327" s="148">
        <v>-29266</v>
      </c>
      <c r="V327" s="148">
        <v>-25632</v>
      </c>
      <c r="W327" s="148">
        <v>-1676</v>
      </c>
      <c r="X327" s="148">
        <v>-3467</v>
      </c>
      <c r="Y327" s="148">
        <v>-1650</v>
      </c>
      <c r="Z327" s="148">
        <v>-1836</v>
      </c>
      <c r="AA327" s="148">
        <v>-2003</v>
      </c>
      <c r="AB327" s="148">
        <v>-1904</v>
      </c>
      <c r="AC327" s="148">
        <v>-716</v>
      </c>
      <c r="AD327" s="148">
        <v>0</v>
      </c>
      <c r="AE327" s="148">
        <v>0</v>
      </c>
      <c r="AF327" s="148">
        <v>0</v>
      </c>
      <c r="AG327" s="148">
        <v>0</v>
      </c>
      <c r="AH327" s="148">
        <v>0</v>
      </c>
      <c r="AI327" s="148">
        <v>0</v>
      </c>
      <c r="AJ327" s="148">
        <v>0</v>
      </c>
      <c r="AK327" s="148">
        <v>0</v>
      </c>
      <c r="AL327" s="148">
        <v>0</v>
      </c>
      <c r="AM327" s="148">
        <v>0</v>
      </c>
    </row>
    <row r="328" spans="1:39" x14ac:dyDescent="0.5">
      <c r="A328" s="148" t="s">
        <v>124</v>
      </c>
      <c r="B328" s="148" t="s">
        <v>138</v>
      </c>
      <c r="C328" s="148" t="s">
        <v>200</v>
      </c>
      <c r="D328" s="148">
        <v>0</v>
      </c>
      <c r="E328" s="148">
        <v>0</v>
      </c>
      <c r="F328" s="148">
        <v>0</v>
      </c>
      <c r="G328" s="148">
        <v>0</v>
      </c>
      <c r="H328" s="148">
        <v>0</v>
      </c>
      <c r="I328" s="148">
        <v>0</v>
      </c>
      <c r="J328" s="148">
        <v>0</v>
      </c>
      <c r="K328" s="148">
        <v>0</v>
      </c>
      <c r="L328" s="148">
        <v>0</v>
      </c>
      <c r="M328" s="148">
        <v>0</v>
      </c>
      <c r="N328" s="148">
        <v>0</v>
      </c>
      <c r="O328" s="148">
        <v>0</v>
      </c>
      <c r="P328" s="148">
        <v>0</v>
      </c>
      <c r="Q328" s="148">
        <v>0</v>
      </c>
      <c r="R328" s="148">
        <v>0</v>
      </c>
      <c r="S328" s="148">
        <v>0</v>
      </c>
      <c r="T328" s="148">
        <v>0</v>
      </c>
      <c r="U328" s="148">
        <v>0</v>
      </c>
      <c r="V328" s="148">
        <v>0</v>
      </c>
      <c r="W328" s="148">
        <v>0</v>
      </c>
      <c r="X328" s="148">
        <v>0</v>
      </c>
      <c r="Y328" s="148">
        <v>0</v>
      </c>
      <c r="Z328" s="148">
        <v>0</v>
      </c>
      <c r="AA328" s="148">
        <v>0</v>
      </c>
      <c r="AB328" s="148">
        <v>0</v>
      </c>
      <c r="AC328" s="148">
        <v>0</v>
      </c>
      <c r="AD328" s="148">
        <v>0</v>
      </c>
      <c r="AE328" s="148">
        <v>0</v>
      </c>
      <c r="AF328" s="148">
        <v>0</v>
      </c>
      <c r="AG328" s="148">
        <v>0</v>
      </c>
      <c r="AH328" s="148">
        <v>0</v>
      </c>
      <c r="AI328" s="148">
        <v>0</v>
      </c>
      <c r="AJ328" s="148">
        <v>0</v>
      </c>
      <c r="AK328" s="148">
        <v>0</v>
      </c>
      <c r="AL328" s="148">
        <v>0</v>
      </c>
      <c r="AM328" s="148">
        <v>0</v>
      </c>
    </row>
    <row r="329" spans="1:39" x14ac:dyDescent="0.5">
      <c r="A329" s="148" t="s">
        <v>124</v>
      </c>
      <c r="B329" s="148" t="s">
        <v>140</v>
      </c>
      <c r="C329" s="148" t="s">
        <v>196</v>
      </c>
      <c r="D329" s="148">
        <v>-45405</v>
      </c>
      <c r="E329" s="148">
        <v>-39962</v>
      </c>
      <c r="F329" s="148">
        <v>-52913</v>
      </c>
      <c r="G329" s="148">
        <v>-29492</v>
      </c>
      <c r="H329" s="148">
        <v>-28336</v>
      </c>
      <c r="I329" s="148">
        <v>-26411</v>
      </c>
      <c r="J329" s="148">
        <v>-25424</v>
      </c>
      <c r="K329" s="148">
        <v>-39032</v>
      </c>
      <c r="L329" s="148">
        <v>-30621</v>
      </c>
      <c r="M329" s="148">
        <v>-25253</v>
      </c>
      <c r="N329" s="148">
        <v>-26249</v>
      </c>
      <c r="O329" s="148">
        <v>-25661</v>
      </c>
      <c r="P329" s="148">
        <v>-25051</v>
      </c>
      <c r="Q329" s="148">
        <v>-16493</v>
      </c>
      <c r="R329" s="148">
        <v>-26907</v>
      </c>
      <c r="S329" s="148">
        <v>-24641</v>
      </c>
      <c r="T329" s="148">
        <v>-25658</v>
      </c>
      <c r="U329" s="148">
        <v>-23871</v>
      </c>
      <c r="V329" s="148">
        <v>-26128</v>
      </c>
      <c r="W329" s="148">
        <v>-22225</v>
      </c>
      <c r="X329" s="148">
        <v>-1910</v>
      </c>
      <c r="Y329" s="148">
        <v>-1794</v>
      </c>
      <c r="Z329" s="148">
        <v>-2350</v>
      </c>
      <c r="AA329" s="148">
        <v>-2794</v>
      </c>
      <c r="AB329" s="148">
        <v>-2292</v>
      </c>
      <c r="AC329" s="148">
        <v>-875</v>
      </c>
      <c r="AD329" s="148">
        <v>0</v>
      </c>
      <c r="AE329" s="148">
        <v>0</v>
      </c>
      <c r="AF329" s="148">
        <v>0</v>
      </c>
      <c r="AG329" s="148">
        <v>0</v>
      </c>
      <c r="AH329" s="148">
        <v>0</v>
      </c>
      <c r="AI329" s="148">
        <v>0</v>
      </c>
      <c r="AJ329" s="148">
        <v>0</v>
      </c>
      <c r="AK329" s="148">
        <v>0</v>
      </c>
      <c r="AL329" s="148">
        <v>0</v>
      </c>
      <c r="AM329" s="148">
        <v>0</v>
      </c>
    </row>
    <row r="330" spans="1:39" x14ac:dyDescent="0.5">
      <c r="A330" s="148" t="s">
        <v>54</v>
      </c>
      <c r="B330" s="148" t="s">
        <v>138</v>
      </c>
      <c r="C330" s="148" t="s">
        <v>6</v>
      </c>
      <c r="D330" s="148">
        <v>0</v>
      </c>
      <c r="E330" s="148">
        <v>0</v>
      </c>
      <c r="F330" s="148">
        <v>0</v>
      </c>
      <c r="G330" s="148">
        <v>0</v>
      </c>
      <c r="H330" s="148">
        <v>0</v>
      </c>
      <c r="I330" s="148">
        <v>0</v>
      </c>
      <c r="J330" s="148">
        <v>0</v>
      </c>
      <c r="K330" s="148">
        <v>0</v>
      </c>
      <c r="L330" s="148">
        <v>0</v>
      </c>
      <c r="M330" s="148">
        <v>0</v>
      </c>
      <c r="N330" s="148">
        <v>0</v>
      </c>
      <c r="O330" s="148">
        <v>0</v>
      </c>
      <c r="P330" s="148">
        <v>0</v>
      </c>
      <c r="Q330" s="148">
        <v>0</v>
      </c>
      <c r="R330" s="148">
        <v>0</v>
      </c>
      <c r="S330" s="148">
        <v>0</v>
      </c>
      <c r="T330" s="148">
        <v>0</v>
      </c>
      <c r="U330" s="148">
        <v>0</v>
      </c>
      <c r="V330" s="148">
        <v>0</v>
      </c>
      <c r="W330" s="148">
        <v>397</v>
      </c>
      <c r="X330" s="148">
        <v>265</v>
      </c>
      <c r="Y330" s="148">
        <v>542</v>
      </c>
      <c r="Z330" s="148">
        <v>338</v>
      </c>
      <c r="AA330" s="148">
        <v>569</v>
      </c>
      <c r="AB330" s="148">
        <v>474</v>
      </c>
      <c r="AC330" s="148">
        <v>192</v>
      </c>
      <c r="AD330" s="148">
        <v>0</v>
      </c>
      <c r="AE330" s="148">
        <v>0</v>
      </c>
      <c r="AF330" s="148">
        <v>0</v>
      </c>
      <c r="AG330" s="148">
        <v>0</v>
      </c>
      <c r="AH330" s="148">
        <v>0</v>
      </c>
      <c r="AI330" s="148">
        <v>0</v>
      </c>
      <c r="AJ330" s="148">
        <v>0</v>
      </c>
      <c r="AK330" s="148">
        <v>0</v>
      </c>
      <c r="AL330" s="148">
        <v>0</v>
      </c>
      <c r="AM330" s="148">
        <v>0</v>
      </c>
    </row>
    <row r="331" spans="1:39" x14ac:dyDescent="0.5">
      <c r="A331" s="148" t="s">
        <v>54</v>
      </c>
      <c r="B331" s="148" t="s">
        <v>138</v>
      </c>
      <c r="C331" s="148" t="s">
        <v>9</v>
      </c>
      <c r="D331" s="148">
        <v>0</v>
      </c>
      <c r="E331" s="148">
        <v>0</v>
      </c>
      <c r="F331" s="148">
        <v>0</v>
      </c>
      <c r="G331" s="148">
        <v>0</v>
      </c>
      <c r="H331" s="148">
        <v>0</v>
      </c>
      <c r="I331" s="148">
        <v>0</v>
      </c>
      <c r="J331" s="148">
        <v>0</v>
      </c>
      <c r="K331" s="148">
        <v>0</v>
      </c>
      <c r="L331" s="148">
        <v>0</v>
      </c>
      <c r="M331" s="148">
        <v>0</v>
      </c>
      <c r="N331" s="148">
        <v>0</v>
      </c>
      <c r="O331" s="148">
        <v>0</v>
      </c>
      <c r="P331" s="148">
        <v>0</v>
      </c>
      <c r="Q331" s="148">
        <v>0</v>
      </c>
      <c r="R331" s="148">
        <v>0</v>
      </c>
      <c r="S331" s="148">
        <v>0</v>
      </c>
      <c r="T331" s="148">
        <v>0</v>
      </c>
      <c r="U331" s="148">
        <v>0</v>
      </c>
      <c r="V331" s="148">
        <v>0</v>
      </c>
      <c r="W331" s="148">
        <v>397</v>
      </c>
      <c r="X331" s="148">
        <v>265</v>
      </c>
      <c r="Y331" s="148">
        <v>542</v>
      </c>
      <c r="Z331" s="148">
        <v>338</v>
      </c>
      <c r="AA331" s="148">
        <v>569</v>
      </c>
      <c r="AB331" s="148">
        <v>373.64850000000001</v>
      </c>
      <c r="AC331" s="148">
        <v>386.89350000000002</v>
      </c>
      <c r="AD331" s="148">
        <v>449.37150000000003</v>
      </c>
      <c r="AE331" s="148">
        <v>384.94349999999997</v>
      </c>
      <c r="AF331" s="148">
        <v>415.75200000000001</v>
      </c>
      <c r="AG331" s="148">
        <v>392.71499999999997</v>
      </c>
      <c r="AH331" s="148">
        <v>350.4855</v>
      </c>
      <c r="AI331" s="148">
        <v>389.54399999999998</v>
      </c>
      <c r="AJ331" s="148">
        <v>348.17250000000001</v>
      </c>
      <c r="AK331" s="148">
        <v>383.20350000000002</v>
      </c>
      <c r="AL331" s="148">
        <v>366.18</v>
      </c>
      <c r="AM331" s="148">
        <v>522.49350000000004</v>
      </c>
    </row>
    <row r="332" spans="1:39" x14ac:dyDescent="0.5">
      <c r="A332" s="148" t="s">
        <v>54</v>
      </c>
      <c r="B332" s="148" t="s">
        <v>138</v>
      </c>
      <c r="C332" s="148" t="s">
        <v>197</v>
      </c>
      <c r="D332" s="148">
        <v>0</v>
      </c>
      <c r="E332" s="148">
        <v>0</v>
      </c>
      <c r="F332" s="148">
        <v>0</v>
      </c>
      <c r="G332" s="148">
        <v>0</v>
      </c>
      <c r="H332" s="148">
        <v>0</v>
      </c>
      <c r="I332" s="148">
        <v>0</v>
      </c>
      <c r="J332" s="148">
        <v>0</v>
      </c>
      <c r="K332" s="148">
        <v>0</v>
      </c>
      <c r="L332" s="148">
        <v>0</v>
      </c>
      <c r="M332" s="148">
        <v>0</v>
      </c>
      <c r="N332" s="148">
        <v>0</v>
      </c>
      <c r="O332" s="148">
        <v>0</v>
      </c>
      <c r="P332" s="148">
        <v>0</v>
      </c>
      <c r="Q332" s="148">
        <v>0</v>
      </c>
      <c r="R332" s="148">
        <v>0</v>
      </c>
      <c r="S332" s="148">
        <v>0</v>
      </c>
      <c r="T332" s="148">
        <v>0</v>
      </c>
      <c r="U332" s="148">
        <v>0</v>
      </c>
      <c r="V332" s="148">
        <v>0</v>
      </c>
      <c r="W332" s="148">
        <v>397</v>
      </c>
      <c r="X332" s="148">
        <v>265</v>
      </c>
      <c r="Y332" s="148">
        <v>542</v>
      </c>
      <c r="Z332" s="148">
        <v>338</v>
      </c>
      <c r="AA332" s="148">
        <v>569</v>
      </c>
      <c r="AB332" s="148">
        <v>474</v>
      </c>
      <c r="AC332" s="148">
        <v>192</v>
      </c>
      <c r="AD332" s="148">
        <v>0</v>
      </c>
      <c r="AE332" s="148">
        <v>0</v>
      </c>
      <c r="AF332" s="148">
        <v>0</v>
      </c>
      <c r="AG332" s="148">
        <v>0</v>
      </c>
      <c r="AH332" s="148">
        <v>0</v>
      </c>
      <c r="AI332" s="148">
        <v>0</v>
      </c>
      <c r="AJ332" s="148">
        <v>0</v>
      </c>
      <c r="AK332" s="148">
        <v>0</v>
      </c>
      <c r="AL332" s="148">
        <v>0</v>
      </c>
      <c r="AM332" s="148">
        <v>0</v>
      </c>
    </row>
    <row r="333" spans="1:39" x14ac:dyDescent="0.5">
      <c r="A333" s="148" t="s">
        <v>54</v>
      </c>
      <c r="B333" s="148" t="s">
        <v>138</v>
      </c>
      <c r="C333" s="148" t="s">
        <v>198</v>
      </c>
      <c r="D333" s="148">
        <v>0</v>
      </c>
      <c r="E333" s="148">
        <v>0</v>
      </c>
      <c r="F333" s="148">
        <v>0</v>
      </c>
      <c r="G333" s="148">
        <v>0</v>
      </c>
      <c r="H333" s="148">
        <v>0</v>
      </c>
      <c r="I333" s="148">
        <v>0</v>
      </c>
      <c r="J333" s="148">
        <v>0</v>
      </c>
      <c r="K333" s="148">
        <v>0</v>
      </c>
      <c r="L333" s="148">
        <v>0</v>
      </c>
      <c r="M333" s="148">
        <v>0</v>
      </c>
      <c r="N333" s="148">
        <v>0</v>
      </c>
      <c r="O333" s="148">
        <v>0</v>
      </c>
      <c r="P333" s="148">
        <v>0</v>
      </c>
      <c r="Q333" s="148">
        <v>0</v>
      </c>
      <c r="R333" s="148">
        <v>0</v>
      </c>
      <c r="S333" s="148">
        <v>0</v>
      </c>
      <c r="T333" s="148">
        <v>0</v>
      </c>
      <c r="U333" s="148">
        <v>0</v>
      </c>
      <c r="V333" s="148">
        <v>0</v>
      </c>
      <c r="W333" s="148">
        <v>397</v>
      </c>
      <c r="X333" s="148">
        <v>265</v>
      </c>
      <c r="Y333" s="148">
        <v>542</v>
      </c>
      <c r="Z333" s="148">
        <v>338</v>
      </c>
      <c r="AA333" s="148">
        <v>569</v>
      </c>
      <c r="AB333" s="148">
        <v>474</v>
      </c>
      <c r="AC333" s="148">
        <v>192</v>
      </c>
      <c r="AD333" s="148">
        <v>0</v>
      </c>
      <c r="AE333" s="148">
        <v>0</v>
      </c>
      <c r="AF333" s="148">
        <v>0</v>
      </c>
      <c r="AG333" s="148">
        <v>0</v>
      </c>
      <c r="AH333" s="148">
        <v>0</v>
      </c>
      <c r="AI333" s="148">
        <v>0</v>
      </c>
      <c r="AJ333" s="148">
        <v>0</v>
      </c>
      <c r="AK333" s="148">
        <v>0</v>
      </c>
      <c r="AL333" s="148">
        <v>0</v>
      </c>
      <c r="AM333" s="148">
        <v>0</v>
      </c>
    </row>
    <row r="334" spans="1:39" x14ac:dyDescent="0.5">
      <c r="A334" s="148" t="s">
        <v>54</v>
      </c>
      <c r="B334" s="148" t="s">
        <v>138</v>
      </c>
      <c r="C334" s="148" t="s">
        <v>199</v>
      </c>
      <c r="D334" s="148">
        <v>0</v>
      </c>
      <c r="E334" s="148">
        <v>0</v>
      </c>
      <c r="F334" s="148">
        <v>0</v>
      </c>
      <c r="G334" s="148">
        <v>0</v>
      </c>
      <c r="H334" s="148">
        <v>0</v>
      </c>
      <c r="I334" s="148">
        <v>0</v>
      </c>
      <c r="J334" s="148">
        <v>0</v>
      </c>
      <c r="K334" s="148">
        <v>0</v>
      </c>
      <c r="L334" s="148">
        <v>0</v>
      </c>
      <c r="M334" s="148">
        <v>0</v>
      </c>
      <c r="N334" s="148">
        <v>0</v>
      </c>
      <c r="O334" s="148">
        <v>0</v>
      </c>
      <c r="P334" s="148">
        <v>0</v>
      </c>
      <c r="Q334" s="148">
        <v>0</v>
      </c>
      <c r="R334" s="148">
        <v>0</v>
      </c>
      <c r="S334" s="148">
        <v>0</v>
      </c>
      <c r="T334" s="148">
        <v>0</v>
      </c>
      <c r="U334" s="148">
        <v>0</v>
      </c>
      <c r="V334" s="148">
        <v>0</v>
      </c>
      <c r="W334" s="148">
        <v>397</v>
      </c>
      <c r="X334" s="148">
        <v>265</v>
      </c>
      <c r="Y334" s="148">
        <v>542</v>
      </c>
      <c r="Z334" s="148">
        <v>338</v>
      </c>
      <c r="AA334" s="148">
        <v>569</v>
      </c>
      <c r="AB334" s="148">
        <v>474</v>
      </c>
      <c r="AC334" s="148">
        <v>192</v>
      </c>
      <c r="AD334" s="148">
        <v>0</v>
      </c>
      <c r="AE334" s="148">
        <v>0</v>
      </c>
      <c r="AF334" s="148">
        <v>0</v>
      </c>
      <c r="AG334" s="148">
        <v>0</v>
      </c>
      <c r="AH334" s="148">
        <v>0</v>
      </c>
      <c r="AI334" s="148">
        <v>0</v>
      </c>
      <c r="AJ334" s="148">
        <v>0</v>
      </c>
      <c r="AK334" s="148">
        <v>0</v>
      </c>
      <c r="AL334" s="148">
        <v>0</v>
      </c>
      <c r="AM334" s="148">
        <v>0</v>
      </c>
    </row>
    <row r="335" spans="1:39" x14ac:dyDescent="0.5">
      <c r="A335" s="148" t="s">
        <v>54</v>
      </c>
      <c r="B335" s="148" t="s">
        <v>140</v>
      </c>
      <c r="C335" s="148" t="s">
        <v>6</v>
      </c>
      <c r="D335" s="148">
        <v>0</v>
      </c>
      <c r="E335" s="148">
        <v>0</v>
      </c>
      <c r="F335" s="148">
        <v>0</v>
      </c>
      <c r="G335" s="148">
        <v>0</v>
      </c>
      <c r="H335" s="148">
        <v>0</v>
      </c>
      <c r="I335" s="148">
        <v>0</v>
      </c>
      <c r="J335" s="148">
        <v>0</v>
      </c>
      <c r="K335" s="148">
        <v>0</v>
      </c>
      <c r="L335" s="148">
        <v>0</v>
      </c>
      <c r="M335" s="148">
        <v>0</v>
      </c>
      <c r="N335" s="148">
        <v>0</v>
      </c>
      <c r="O335" s="148">
        <v>0</v>
      </c>
      <c r="P335" s="148">
        <v>0</v>
      </c>
      <c r="Q335" s="148">
        <v>0</v>
      </c>
      <c r="R335" s="148">
        <v>0</v>
      </c>
      <c r="S335" s="148">
        <v>0</v>
      </c>
      <c r="T335" s="148">
        <v>0</v>
      </c>
      <c r="U335" s="148">
        <v>0</v>
      </c>
      <c r="V335" s="148">
        <v>0</v>
      </c>
      <c r="W335" s="148">
        <v>454</v>
      </c>
      <c r="X335" s="148">
        <v>583</v>
      </c>
      <c r="Y335" s="148">
        <v>542</v>
      </c>
      <c r="Z335" s="148">
        <v>440</v>
      </c>
      <c r="AA335" s="148">
        <v>646</v>
      </c>
      <c r="AB335" s="148">
        <v>373</v>
      </c>
      <c r="AC335" s="148">
        <v>11</v>
      </c>
      <c r="AD335" s="148">
        <v>0</v>
      </c>
      <c r="AE335" s="148">
        <v>0</v>
      </c>
      <c r="AF335" s="148">
        <v>0</v>
      </c>
      <c r="AG335" s="148">
        <v>0</v>
      </c>
      <c r="AH335" s="148">
        <v>0</v>
      </c>
      <c r="AI335" s="148">
        <v>0</v>
      </c>
      <c r="AJ335" s="148">
        <v>0</v>
      </c>
      <c r="AK335" s="148">
        <v>0</v>
      </c>
      <c r="AL335" s="148">
        <v>0</v>
      </c>
      <c r="AM335" s="148">
        <v>0</v>
      </c>
    </row>
    <row r="336" spans="1:39" x14ac:dyDescent="0.5">
      <c r="A336" s="148" t="s">
        <v>54</v>
      </c>
      <c r="B336" s="148" t="s">
        <v>140</v>
      </c>
      <c r="C336" s="148" t="s">
        <v>9</v>
      </c>
      <c r="D336" s="148">
        <v>0</v>
      </c>
      <c r="E336" s="148">
        <v>0</v>
      </c>
      <c r="F336" s="148">
        <v>0</v>
      </c>
      <c r="G336" s="148">
        <v>0</v>
      </c>
      <c r="H336" s="148">
        <v>0</v>
      </c>
      <c r="I336" s="148">
        <v>0</v>
      </c>
      <c r="J336" s="148">
        <v>0</v>
      </c>
      <c r="K336" s="148">
        <v>0</v>
      </c>
      <c r="L336" s="148">
        <v>0</v>
      </c>
      <c r="M336" s="148">
        <v>0</v>
      </c>
      <c r="N336" s="148">
        <v>0</v>
      </c>
      <c r="O336" s="148">
        <v>0</v>
      </c>
      <c r="P336" s="148">
        <v>0</v>
      </c>
      <c r="Q336" s="148">
        <v>0</v>
      </c>
      <c r="R336" s="148">
        <v>0</v>
      </c>
      <c r="S336" s="148">
        <v>0</v>
      </c>
      <c r="T336" s="148">
        <v>0</v>
      </c>
      <c r="U336" s="148">
        <v>0</v>
      </c>
      <c r="V336" s="148">
        <v>0</v>
      </c>
      <c r="W336" s="148">
        <v>454</v>
      </c>
      <c r="X336" s="148">
        <v>583</v>
      </c>
      <c r="Y336" s="148">
        <v>542</v>
      </c>
      <c r="Z336" s="148">
        <v>440</v>
      </c>
      <c r="AA336" s="148">
        <v>646</v>
      </c>
      <c r="AB336" s="148">
        <v>523.19680000000005</v>
      </c>
      <c r="AC336" s="148">
        <v>539.64319999999998</v>
      </c>
      <c r="AD336" s="148">
        <v>580.77760000000001</v>
      </c>
      <c r="AE336" s="148">
        <v>482.59039999999999</v>
      </c>
      <c r="AF336" s="148">
        <v>525.42079999999999</v>
      </c>
      <c r="AG336" s="148">
        <v>505.94560000000001</v>
      </c>
      <c r="AH336" s="148">
        <v>431.33120000000002</v>
      </c>
      <c r="AI336" s="148">
        <v>558.24160000000006</v>
      </c>
      <c r="AJ336" s="148">
        <v>493.40320000000003</v>
      </c>
      <c r="AK336" s="148">
        <v>602.3904</v>
      </c>
      <c r="AL336" s="148">
        <v>539</v>
      </c>
      <c r="AM336" s="148">
        <v>666.97440000000006</v>
      </c>
    </row>
    <row r="337" spans="1:39" x14ac:dyDescent="0.5">
      <c r="A337" s="148" t="s">
        <v>54</v>
      </c>
      <c r="B337" s="148" t="s">
        <v>140</v>
      </c>
      <c r="C337" s="148" t="s">
        <v>197</v>
      </c>
      <c r="D337" s="148">
        <v>0</v>
      </c>
      <c r="E337" s="148">
        <v>0</v>
      </c>
      <c r="F337" s="148">
        <v>0</v>
      </c>
      <c r="G337" s="148">
        <v>0</v>
      </c>
      <c r="H337" s="148">
        <v>0</v>
      </c>
      <c r="I337" s="148">
        <v>0</v>
      </c>
      <c r="J337" s="148">
        <v>0</v>
      </c>
      <c r="K337" s="148">
        <v>0</v>
      </c>
      <c r="L337" s="148">
        <v>0</v>
      </c>
      <c r="M337" s="148">
        <v>0</v>
      </c>
      <c r="N337" s="148">
        <v>0</v>
      </c>
      <c r="O337" s="148">
        <v>0</v>
      </c>
      <c r="P337" s="148">
        <v>0</v>
      </c>
      <c r="Q337" s="148">
        <v>0</v>
      </c>
      <c r="R337" s="148">
        <v>0</v>
      </c>
      <c r="S337" s="148">
        <v>0</v>
      </c>
      <c r="T337" s="148">
        <v>0</v>
      </c>
      <c r="U337" s="148">
        <v>0</v>
      </c>
      <c r="V337" s="148">
        <v>0</v>
      </c>
      <c r="W337" s="148">
        <v>454</v>
      </c>
      <c r="X337" s="148">
        <v>583</v>
      </c>
      <c r="Y337" s="148">
        <v>542</v>
      </c>
      <c r="Z337" s="148">
        <v>440</v>
      </c>
      <c r="AA337" s="148">
        <v>646</v>
      </c>
      <c r="AB337" s="148">
        <v>373</v>
      </c>
      <c r="AC337" s="148">
        <v>11</v>
      </c>
      <c r="AD337" s="148">
        <v>0</v>
      </c>
      <c r="AE337" s="148">
        <v>0</v>
      </c>
      <c r="AF337" s="148">
        <v>0</v>
      </c>
      <c r="AG337" s="148">
        <v>0</v>
      </c>
      <c r="AH337" s="148">
        <v>0</v>
      </c>
      <c r="AI337" s="148">
        <v>0</v>
      </c>
      <c r="AJ337" s="148">
        <v>0</v>
      </c>
      <c r="AK337" s="148">
        <v>0</v>
      </c>
      <c r="AL337" s="148">
        <v>0</v>
      </c>
      <c r="AM337" s="148">
        <v>0</v>
      </c>
    </row>
    <row r="338" spans="1:39" x14ac:dyDescent="0.5">
      <c r="A338" s="148" t="s">
        <v>54</v>
      </c>
      <c r="B338" s="148" t="s">
        <v>140</v>
      </c>
      <c r="C338" s="148" t="s">
        <v>198</v>
      </c>
      <c r="D338" s="148">
        <v>0</v>
      </c>
      <c r="E338" s="148">
        <v>0</v>
      </c>
      <c r="F338" s="148">
        <v>0</v>
      </c>
      <c r="G338" s="148">
        <v>0</v>
      </c>
      <c r="H338" s="148">
        <v>0</v>
      </c>
      <c r="I338" s="148">
        <v>0</v>
      </c>
      <c r="J338" s="148">
        <v>0</v>
      </c>
      <c r="K338" s="148">
        <v>0</v>
      </c>
      <c r="L338" s="148">
        <v>0</v>
      </c>
      <c r="M338" s="148">
        <v>0</v>
      </c>
      <c r="N338" s="148">
        <v>0</v>
      </c>
      <c r="O338" s="148">
        <v>0</v>
      </c>
      <c r="P338" s="148">
        <v>0</v>
      </c>
      <c r="Q338" s="148">
        <v>0</v>
      </c>
      <c r="R338" s="148">
        <v>0</v>
      </c>
      <c r="S338" s="148">
        <v>0</v>
      </c>
      <c r="T338" s="148">
        <v>0</v>
      </c>
      <c r="U338" s="148">
        <v>0</v>
      </c>
      <c r="V338" s="148">
        <v>0</v>
      </c>
      <c r="W338" s="148">
        <v>454</v>
      </c>
      <c r="X338" s="148">
        <v>583</v>
      </c>
      <c r="Y338" s="148">
        <v>542</v>
      </c>
      <c r="Z338" s="148">
        <v>440</v>
      </c>
      <c r="AA338" s="148">
        <v>646</v>
      </c>
      <c r="AB338" s="148">
        <v>373</v>
      </c>
      <c r="AC338" s="148">
        <v>11</v>
      </c>
      <c r="AD338" s="148">
        <v>0</v>
      </c>
      <c r="AE338" s="148">
        <v>0</v>
      </c>
      <c r="AF338" s="148">
        <v>0</v>
      </c>
      <c r="AG338" s="148">
        <v>0</v>
      </c>
      <c r="AH338" s="148">
        <v>0</v>
      </c>
      <c r="AI338" s="148">
        <v>0</v>
      </c>
      <c r="AJ338" s="148">
        <v>0</v>
      </c>
      <c r="AK338" s="148">
        <v>0</v>
      </c>
      <c r="AL338" s="148">
        <v>0</v>
      </c>
      <c r="AM338" s="148">
        <v>0</v>
      </c>
    </row>
    <row r="339" spans="1:39" x14ac:dyDescent="0.5">
      <c r="A339" s="148" t="s">
        <v>54</v>
      </c>
      <c r="B339" s="148" t="s">
        <v>140</v>
      </c>
      <c r="C339" s="148" t="s">
        <v>199</v>
      </c>
      <c r="D339" s="148">
        <v>0</v>
      </c>
      <c r="E339" s="148">
        <v>0</v>
      </c>
      <c r="F339" s="148">
        <v>0</v>
      </c>
      <c r="G339" s="148">
        <v>0</v>
      </c>
      <c r="H339" s="148">
        <v>0</v>
      </c>
      <c r="I339" s="148">
        <v>0</v>
      </c>
      <c r="J339" s="148">
        <v>0</v>
      </c>
      <c r="K339" s="148">
        <v>0</v>
      </c>
      <c r="L339" s="148">
        <v>0</v>
      </c>
      <c r="M339" s="148">
        <v>0</v>
      </c>
      <c r="N339" s="148">
        <v>0</v>
      </c>
      <c r="O339" s="148">
        <v>0</v>
      </c>
      <c r="P339" s="148">
        <v>0</v>
      </c>
      <c r="Q339" s="148">
        <v>0</v>
      </c>
      <c r="R339" s="148">
        <v>0</v>
      </c>
      <c r="S339" s="148">
        <v>0</v>
      </c>
      <c r="T339" s="148">
        <v>0</v>
      </c>
      <c r="U339" s="148">
        <v>0</v>
      </c>
      <c r="V339" s="148">
        <v>0</v>
      </c>
      <c r="W339" s="148">
        <v>454</v>
      </c>
      <c r="X339" s="148">
        <v>583</v>
      </c>
      <c r="Y339" s="148">
        <v>542</v>
      </c>
      <c r="Z339" s="148">
        <v>440</v>
      </c>
      <c r="AA339" s="148">
        <v>646</v>
      </c>
      <c r="AB339" s="148">
        <v>373</v>
      </c>
      <c r="AC339" s="148">
        <v>11</v>
      </c>
      <c r="AD339" s="148">
        <v>0</v>
      </c>
      <c r="AE339" s="148">
        <v>0</v>
      </c>
      <c r="AF339" s="148">
        <v>0</v>
      </c>
      <c r="AG339" s="148">
        <v>0</v>
      </c>
      <c r="AH339" s="148">
        <v>0</v>
      </c>
      <c r="AI339" s="148">
        <v>0</v>
      </c>
      <c r="AJ339" s="148">
        <v>0</v>
      </c>
      <c r="AK339" s="148">
        <v>0</v>
      </c>
      <c r="AL339" s="148">
        <v>0</v>
      </c>
      <c r="AM339" s="148">
        <v>0</v>
      </c>
    </row>
    <row r="340" spans="1:39" x14ac:dyDescent="0.5">
      <c r="A340" s="148" t="s">
        <v>97</v>
      </c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  <c r="AB340" s="148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</row>
    <row r="341" spans="1:39" x14ac:dyDescent="0.5">
      <c r="A341" s="148" t="s">
        <v>97</v>
      </c>
      <c r="B341" s="148" t="s">
        <v>138</v>
      </c>
      <c r="C341" s="148" t="s">
        <v>196</v>
      </c>
      <c r="D341" s="148">
        <v>493</v>
      </c>
      <c r="E341" s="148">
        <v>318</v>
      </c>
      <c r="F341" s="148">
        <v>304</v>
      </c>
      <c r="G341" s="148">
        <v>307</v>
      </c>
      <c r="H341" s="148">
        <v>424</v>
      </c>
      <c r="I341" s="148">
        <v>282</v>
      </c>
      <c r="J341" s="148">
        <v>286</v>
      </c>
      <c r="K341" s="148">
        <v>275</v>
      </c>
      <c r="L341" s="148">
        <v>272</v>
      </c>
      <c r="M341" s="148">
        <v>266</v>
      </c>
      <c r="N341" s="148">
        <v>416</v>
      </c>
      <c r="O341" s="148">
        <v>275</v>
      </c>
      <c r="P341" s="148">
        <v>1029</v>
      </c>
      <c r="Q341" s="148">
        <v>288</v>
      </c>
      <c r="R341" s="148">
        <v>288</v>
      </c>
      <c r="S341" s="148">
        <v>302</v>
      </c>
      <c r="T341" s="148">
        <v>636</v>
      </c>
      <c r="U341" s="148">
        <v>323</v>
      </c>
      <c r="V341" s="148">
        <v>244</v>
      </c>
      <c r="W341" s="148">
        <v>206</v>
      </c>
      <c r="X341" s="148">
        <v>300</v>
      </c>
      <c r="Y341" s="148">
        <v>297</v>
      </c>
      <c r="Z341" s="148">
        <v>447</v>
      </c>
      <c r="AA341" s="148">
        <v>297</v>
      </c>
      <c r="AB341" s="148">
        <v>943</v>
      </c>
      <c r="AC341" s="148">
        <v>154</v>
      </c>
      <c r="AD341" s="148">
        <v>0</v>
      </c>
      <c r="AE341" s="148">
        <v>0</v>
      </c>
      <c r="AF341" s="148">
        <v>0</v>
      </c>
      <c r="AG341" s="148">
        <v>0</v>
      </c>
      <c r="AH341" s="148">
        <v>0</v>
      </c>
      <c r="AI341" s="148">
        <v>0</v>
      </c>
      <c r="AJ341" s="148">
        <v>0</v>
      </c>
      <c r="AK341" s="148">
        <v>0</v>
      </c>
      <c r="AL341" s="148">
        <v>0</v>
      </c>
      <c r="AM341" s="148">
        <v>0</v>
      </c>
    </row>
    <row r="342" spans="1:39" x14ac:dyDescent="0.5">
      <c r="A342" s="148" t="s">
        <v>97</v>
      </c>
      <c r="B342" s="148" t="s">
        <v>138</v>
      </c>
      <c r="C342" s="148" t="s">
        <v>200</v>
      </c>
      <c r="D342" s="148">
        <v>0</v>
      </c>
      <c r="E342" s="148">
        <v>0</v>
      </c>
      <c r="F342" s="148">
        <v>0</v>
      </c>
      <c r="G342" s="148">
        <v>0</v>
      </c>
      <c r="H342" s="148">
        <v>0</v>
      </c>
      <c r="I342" s="148">
        <v>0</v>
      </c>
      <c r="J342" s="148">
        <v>0</v>
      </c>
      <c r="K342" s="148">
        <v>0</v>
      </c>
      <c r="L342" s="148">
        <v>0</v>
      </c>
      <c r="M342" s="148">
        <v>0</v>
      </c>
      <c r="N342" s="148">
        <v>0</v>
      </c>
      <c r="O342" s="148">
        <v>0</v>
      </c>
      <c r="P342" s="148">
        <v>0</v>
      </c>
      <c r="Q342" s="148">
        <v>0</v>
      </c>
      <c r="R342" s="148">
        <v>0</v>
      </c>
      <c r="S342" s="148">
        <v>0</v>
      </c>
      <c r="T342" s="148">
        <v>0</v>
      </c>
      <c r="U342" s="148">
        <v>0</v>
      </c>
      <c r="V342" s="148">
        <v>0</v>
      </c>
      <c r="W342" s="148">
        <v>0</v>
      </c>
      <c r="X342" s="148">
        <v>0</v>
      </c>
      <c r="Y342" s="148">
        <v>0</v>
      </c>
      <c r="Z342" s="148">
        <v>0</v>
      </c>
      <c r="AA342" s="148">
        <v>0</v>
      </c>
      <c r="AB342" s="148">
        <v>900</v>
      </c>
      <c r="AC342" s="148">
        <v>325</v>
      </c>
      <c r="AD342" s="148">
        <v>325</v>
      </c>
      <c r="AE342" s="148">
        <v>325</v>
      </c>
      <c r="AF342" s="148">
        <v>325</v>
      </c>
      <c r="AG342" s="148">
        <v>325</v>
      </c>
      <c r="AH342" s="148">
        <v>325</v>
      </c>
      <c r="AI342" s="148">
        <v>325</v>
      </c>
      <c r="AJ342" s="148">
        <v>325</v>
      </c>
      <c r="AK342" s="148">
        <v>325</v>
      </c>
      <c r="AL342" s="148">
        <v>325</v>
      </c>
      <c r="AM342" s="148">
        <v>325</v>
      </c>
    </row>
    <row r="343" spans="1:39" x14ac:dyDescent="0.5">
      <c r="A343" s="148" t="s">
        <v>97</v>
      </c>
      <c r="B343" s="148" t="s">
        <v>140</v>
      </c>
      <c r="C343" s="148" t="s">
        <v>196</v>
      </c>
      <c r="D343" s="148">
        <v>853</v>
      </c>
      <c r="E343" s="148">
        <v>315</v>
      </c>
      <c r="F343" s="148">
        <v>313</v>
      </c>
      <c r="G343" s="148">
        <v>315</v>
      </c>
      <c r="H343" s="148">
        <v>322</v>
      </c>
      <c r="I343" s="148">
        <v>498</v>
      </c>
      <c r="J343" s="148">
        <v>352</v>
      </c>
      <c r="K343" s="148">
        <v>346</v>
      </c>
      <c r="L343" s="148">
        <v>354</v>
      </c>
      <c r="M343" s="148">
        <v>348</v>
      </c>
      <c r="N343" s="148">
        <v>513</v>
      </c>
      <c r="O343" s="148">
        <v>352</v>
      </c>
      <c r="P343" s="148">
        <v>950</v>
      </c>
      <c r="Q343" s="148">
        <v>338</v>
      </c>
      <c r="R343" s="148">
        <v>179</v>
      </c>
      <c r="S343" s="148">
        <v>528</v>
      </c>
      <c r="T343" s="148">
        <v>363</v>
      </c>
      <c r="U343" s="148">
        <v>504</v>
      </c>
      <c r="V343" s="148">
        <v>366</v>
      </c>
      <c r="W343" s="148">
        <v>184</v>
      </c>
      <c r="X343" s="148">
        <v>362</v>
      </c>
      <c r="Y343" s="148">
        <v>372</v>
      </c>
      <c r="Z343" s="148">
        <v>554</v>
      </c>
      <c r="AA343" s="148">
        <v>364</v>
      </c>
      <c r="AB343" s="148">
        <v>997</v>
      </c>
      <c r="AC343" s="148">
        <v>178</v>
      </c>
      <c r="AD343" s="148">
        <v>0</v>
      </c>
      <c r="AE343" s="148">
        <v>0</v>
      </c>
      <c r="AF343" s="148">
        <v>0</v>
      </c>
      <c r="AG343" s="148">
        <v>0</v>
      </c>
      <c r="AH343" s="148">
        <v>0</v>
      </c>
      <c r="AI343" s="148">
        <v>0</v>
      </c>
      <c r="AJ343" s="148">
        <v>0</v>
      </c>
      <c r="AK343" s="148">
        <v>0</v>
      </c>
      <c r="AL343" s="148">
        <v>0</v>
      </c>
      <c r="AM343" s="148">
        <v>0</v>
      </c>
    </row>
    <row r="344" spans="1:39" x14ac:dyDescent="0.5">
      <c r="A344" s="148" t="s">
        <v>97</v>
      </c>
      <c r="B344" s="148" t="s">
        <v>140</v>
      </c>
      <c r="C344" s="148" t="s">
        <v>9</v>
      </c>
      <c r="D344" s="148">
        <v>0</v>
      </c>
      <c r="E344" s="148">
        <v>0</v>
      </c>
      <c r="F344" s="148">
        <v>0</v>
      </c>
      <c r="G344" s="148">
        <v>0</v>
      </c>
      <c r="H344" s="148">
        <v>0</v>
      </c>
      <c r="I344" s="148">
        <v>0</v>
      </c>
      <c r="J344" s="148">
        <v>0</v>
      </c>
      <c r="K344" s="148">
        <v>0</v>
      </c>
      <c r="L344" s="148">
        <v>0</v>
      </c>
      <c r="M344" s="148">
        <v>0</v>
      </c>
      <c r="N344" s="148">
        <v>0</v>
      </c>
      <c r="O344" s="148">
        <v>0</v>
      </c>
      <c r="P344" s="148">
        <v>0</v>
      </c>
      <c r="Q344" s="148">
        <v>0</v>
      </c>
      <c r="R344" s="148">
        <v>0</v>
      </c>
      <c r="S344" s="148">
        <v>0</v>
      </c>
      <c r="T344" s="148">
        <v>0</v>
      </c>
      <c r="U344" s="148">
        <v>0</v>
      </c>
      <c r="V344" s="148">
        <v>0</v>
      </c>
      <c r="W344" s="148">
        <v>0</v>
      </c>
      <c r="X344" s="148">
        <v>0</v>
      </c>
      <c r="Y344" s="148">
        <v>0</v>
      </c>
      <c r="Z344" s="148">
        <v>0</v>
      </c>
      <c r="AA344" s="148">
        <v>0</v>
      </c>
      <c r="AB344" s="148">
        <v>950</v>
      </c>
      <c r="AC344" s="148">
        <v>375</v>
      </c>
      <c r="AD344" s="148">
        <v>375</v>
      </c>
      <c r="AE344" s="148">
        <v>375</v>
      </c>
      <c r="AF344" s="148">
        <v>375</v>
      </c>
      <c r="AG344" s="148">
        <v>375</v>
      </c>
      <c r="AH344" s="148">
        <v>375</v>
      </c>
      <c r="AI344" s="148">
        <v>375</v>
      </c>
      <c r="AJ344" s="148">
        <v>375</v>
      </c>
      <c r="AK344" s="148">
        <v>375</v>
      </c>
      <c r="AL344" s="148">
        <v>375</v>
      </c>
      <c r="AM344" s="148">
        <v>375</v>
      </c>
    </row>
    <row r="345" spans="1:39" x14ac:dyDescent="0.5">
      <c r="A345" s="148" t="s">
        <v>39</v>
      </c>
      <c r="B345" s="148" t="s">
        <v>138</v>
      </c>
      <c r="C345" s="148" t="s">
        <v>6</v>
      </c>
      <c r="D345" s="148">
        <v>8327</v>
      </c>
      <c r="E345" s="148">
        <v>12067</v>
      </c>
      <c r="F345" s="148">
        <v>17239</v>
      </c>
      <c r="G345" s="148">
        <v>9284</v>
      </c>
      <c r="H345" s="148">
        <v>7929</v>
      </c>
      <c r="I345" s="148">
        <v>7326</v>
      </c>
      <c r="J345" s="148">
        <v>7655</v>
      </c>
      <c r="K345" s="148">
        <v>10822</v>
      </c>
      <c r="L345" s="148">
        <v>6729</v>
      </c>
      <c r="M345" s="148">
        <v>6456</v>
      </c>
      <c r="N345" s="148">
        <v>6970</v>
      </c>
      <c r="O345" s="148">
        <v>7065</v>
      </c>
      <c r="P345" s="148">
        <v>9682</v>
      </c>
      <c r="Q345" s="148">
        <v>10773</v>
      </c>
      <c r="R345" s="148">
        <v>15377</v>
      </c>
      <c r="S345" s="148">
        <v>8139</v>
      </c>
      <c r="T345" s="148">
        <v>8420</v>
      </c>
      <c r="U345" s="148">
        <v>7556</v>
      </c>
      <c r="V345" s="148">
        <v>11433</v>
      </c>
      <c r="W345" s="148">
        <v>9231</v>
      </c>
      <c r="X345" s="148">
        <v>7927</v>
      </c>
      <c r="Y345" s="148">
        <v>8139</v>
      </c>
      <c r="Z345" s="148">
        <v>7068</v>
      </c>
      <c r="AA345" s="148">
        <v>9027</v>
      </c>
      <c r="AB345" s="148">
        <v>6467</v>
      </c>
      <c r="AC345" s="148">
        <v>2324</v>
      </c>
      <c r="AD345" s="148">
        <v>0</v>
      </c>
      <c r="AE345" s="148">
        <v>0</v>
      </c>
      <c r="AF345" s="148">
        <v>0</v>
      </c>
      <c r="AG345" s="148">
        <v>0</v>
      </c>
      <c r="AH345" s="148">
        <v>0</v>
      </c>
      <c r="AI345" s="148">
        <v>0</v>
      </c>
      <c r="AJ345" s="148">
        <v>0</v>
      </c>
      <c r="AK345" s="148">
        <v>0</v>
      </c>
      <c r="AL345" s="148">
        <v>0</v>
      </c>
      <c r="AM345" s="148">
        <v>0</v>
      </c>
    </row>
    <row r="346" spans="1:39" x14ac:dyDescent="0.5">
      <c r="A346" s="148" t="s">
        <v>39</v>
      </c>
      <c r="B346" s="148" t="s">
        <v>138</v>
      </c>
      <c r="C346" s="148" t="s">
        <v>9</v>
      </c>
      <c r="D346" s="148">
        <v>8327</v>
      </c>
      <c r="E346" s="148">
        <v>12067</v>
      </c>
      <c r="F346" s="148">
        <v>17239</v>
      </c>
      <c r="G346" s="148">
        <v>9284</v>
      </c>
      <c r="H346" s="148">
        <v>7929</v>
      </c>
      <c r="I346" s="148">
        <v>7326</v>
      </c>
      <c r="J346" s="148">
        <v>7655</v>
      </c>
      <c r="K346" s="148">
        <v>10822</v>
      </c>
      <c r="L346" s="148">
        <v>6729</v>
      </c>
      <c r="M346" s="148">
        <v>6456</v>
      </c>
      <c r="N346" s="148">
        <v>6970</v>
      </c>
      <c r="O346" s="148">
        <v>7065</v>
      </c>
      <c r="P346" s="148">
        <v>9682</v>
      </c>
      <c r="Q346" s="148">
        <v>10773</v>
      </c>
      <c r="R346" s="148">
        <v>15377</v>
      </c>
      <c r="S346" s="148">
        <v>8139</v>
      </c>
      <c r="T346" s="148">
        <v>8420</v>
      </c>
      <c r="U346" s="148">
        <v>7556</v>
      </c>
      <c r="V346" s="148">
        <v>11433</v>
      </c>
      <c r="W346" s="148">
        <v>9231</v>
      </c>
      <c r="X346" s="148">
        <v>7927</v>
      </c>
      <c r="Y346" s="148">
        <v>8139</v>
      </c>
      <c r="Z346" s="148">
        <v>7068</v>
      </c>
      <c r="AA346" s="148">
        <v>9027</v>
      </c>
      <c r="AB346" s="148">
        <v>8810.5195045</v>
      </c>
      <c r="AC346" s="148">
        <v>8766.4362695000018</v>
      </c>
      <c r="AD346" s="148">
        <v>10049.6254355</v>
      </c>
      <c r="AE346" s="148">
        <v>8908.4071195000015</v>
      </c>
      <c r="AF346" s="148">
        <v>9499.4871440000024</v>
      </c>
      <c r="AG346" s="148">
        <v>9035.5773550000013</v>
      </c>
      <c r="AH346" s="148">
        <v>8431.4878935000015</v>
      </c>
      <c r="AI346" s="148">
        <v>9070.6281680000011</v>
      </c>
      <c r="AJ346" s="148">
        <v>8306.6987325000009</v>
      </c>
      <c r="AK346" s="148">
        <v>8966.874339500002</v>
      </c>
      <c r="AL346" s="148">
        <v>8601.3674600000013</v>
      </c>
      <c r="AM346" s="148">
        <v>11246.169469500001</v>
      </c>
    </row>
    <row r="347" spans="1:39" x14ac:dyDescent="0.5">
      <c r="A347" s="148" t="s">
        <v>39</v>
      </c>
      <c r="B347" s="148" t="s">
        <v>138</v>
      </c>
      <c r="C347" s="148" t="s">
        <v>197</v>
      </c>
      <c r="D347" s="148">
        <v>8327</v>
      </c>
      <c r="E347" s="148">
        <v>12067</v>
      </c>
      <c r="F347" s="148">
        <v>17239</v>
      </c>
      <c r="G347" s="148">
        <v>9284</v>
      </c>
      <c r="H347" s="148">
        <v>7929</v>
      </c>
      <c r="I347" s="148">
        <v>7326</v>
      </c>
      <c r="J347" s="148">
        <v>7655</v>
      </c>
      <c r="K347" s="148">
        <v>10822</v>
      </c>
      <c r="L347" s="148">
        <v>6729</v>
      </c>
      <c r="M347" s="148">
        <v>6456</v>
      </c>
      <c r="N347" s="148">
        <v>6970</v>
      </c>
      <c r="O347" s="148">
        <v>7065</v>
      </c>
      <c r="P347" s="148">
        <v>9682</v>
      </c>
      <c r="Q347" s="148">
        <v>10773</v>
      </c>
      <c r="R347" s="148">
        <v>15377</v>
      </c>
      <c r="S347" s="148">
        <v>8139</v>
      </c>
      <c r="T347" s="148">
        <v>8420</v>
      </c>
      <c r="U347" s="148">
        <v>7556</v>
      </c>
      <c r="V347" s="148">
        <v>11433</v>
      </c>
      <c r="W347" s="148">
        <v>9231</v>
      </c>
      <c r="X347" s="148">
        <v>7927</v>
      </c>
      <c r="Y347" s="148">
        <v>8139</v>
      </c>
      <c r="Z347" s="148">
        <v>7068</v>
      </c>
      <c r="AA347" s="148">
        <v>9027</v>
      </c>
      <c r="AB347" s="148">
        <v>6467</v>
      </c>
      <c r="AC347" s="148">
        <v>2324</v>
      </c>
      <c r="AD347" s="148">
        <v>0</v>
      </c>
      <c r="AE347" s="148">
        <v>0</v>
      </c>
      <c r="AF347" s="148">
        <v>0</v>
      </c>
      <c r="AG347" s="148">
        <v>0</v>
      </c>
      <c r="AH347" s="148">
        <v>0</v>
      </c>
      <c r="AI347" s="148">
        <v>0</v>
      </c>
      <c r="AJ347" s="148">
        <v>0</v>
      </c>
      <c r="AK347" s="148">
        <v>0</v>
      </c>
      <c r="AL347" s="148">
        <v>0</v>
      </c>
      <c r="AM347" s="148">
        <v>0</v>
      </c>
    </row>
    <row r="348" spans="1:39" x14ac:dyDescent="0.5">
      <c r="A348" s="148" t="s">
        <v>39</v>
      </c>
      <c r="B348" s="148" t="s">
        <v>138</v>
      </c>
      <c r="C348" s="148" t="s">
        <v>198</v>
      </c>
      <c r="D348" s="148">
        <v>8327</v>
      </c>
      <c r="E348" s="148">
        <v>12067</v>
      </c>
      <c r="F348" s="148">
        <v>17239</v>
      </c>
      <c r="G348" s="148">
        <v>9284</v>
      </c>
      <c r="H348" s="148">
        <v>7929</v>
      </c>
      <c r="I348" s="148">
        <v>7326</v>
      </c>
      <c r="J348" s="148">
        <v>7655</v>
      </c>
      <c r="K348" s="148">
        <v>10822</v>
      </c>
      <c r="L348" s="148">
        <v>6729</v>
      </c>
      <c r="M348" s="148">
        <v>6456</v>
      </c>
      <c r="N348" s="148">
        <v>6970</v>
      </c>
      <c r="O348" s="148">
        <v>7065</v>
      </c>
      <c r="P348" s="148">
        <v>9682</v>
      </c>
      <c r="Q348" s="148">
        <v>10773</v>
      </c>
      <c r="R348" s="148">
        <v>15377</v>
      </c>
      <c r="S348" s="148">
        <v>8139</v>
      </c>
      <c r="T348" s="148">
        <v>8420</v>
      </c>
      <c r="U348" s="148">
        <v>7556</v>
      </c>
      <c r="V348" s="148">
        <v>11433</v>
      </c>
      <c r="W348" s="148">
        <v>9231</v>
      </c>
      <c r="X348" s="148">
        <v>7927</v>
      </c>
      <c r="Y348" s="148">
        <v>8139</v>
      </c>
      <c r="Z348" s="148">
        <v>7068</v>
      </c>
      <c r="AA348" s="148">
        <v>9027</v>
      </c>
      <c r="AB348" s="148">
        <v>6467</v>
      </c>
      <c r="AC348" s="148">
        <v>2324</v>
      </c>
      <c r="AD348" s="148">
        <v>0</v>
      </c>
      <c r="AE348" s="148">
        <v>0</v>
      </c>
      <c r="AF348" s="148">
        <v>0</v>
      </c>
      <c r="AG348" s="148">
        <v>0</v>
      </c>
      <c r="AH348" s="148">
        <v>0</v>
      </c>
      <c r="AI348" s="148">
        <v>0</v>
      </c>
      <c r="AJ348" s="148">
        <v>0</v>
      </c>
      <c r="AK348" s="148">
        <v>0</v>
      </c>
      <c r="AL348" s="148">
        <v>0</v>
      </c>
      <c r="AM348" s="148">
        <v>0</v>
      </c>
    </row>
    <row r="349" spans="1:39" x14ac:dyDescent="0.5">
      <c r="A349" s="148" t="s">
        <v>39</v>
      </c>
      <c r="B349" s="148" t="s">
        <v>138</v>
      </c>
      <c r="C349" s="148" t="s">
        <v>199</v>
      </c>
      <c r="D349" s="148">
        <v>8327</v>
      </c>
      <c r="E349" s="148">
        <v>12067</v>
      </c>
      <c r="F349" s="148">
        <v>17239</v>
      </c>
      <c r="G349" s="148">
        <v>9284</v>
      </c>
      <c r="H349" s="148">
        <v>7929</v>
      </c>
      <c r="I349" s="148">
        <v>7326</v>
      </c>
      <c r="J349" s="148">
        <v>7655</v>
      </c>
      <c r="K349" s="148">
        <v>10822</v>
      </c>
      <c r="L349" s="148">
        <v>6729</v>
      </c>
      <c r="M349" s="148">
        <v>6456</v>
      </c>
      <c r="N349" s="148">
        <v>6970</v>
      </c>
      <c r="O349" s="148">
        <v>7065</v>
      </c>
      <c r="P349" s="148">
        <v>9682</v>
      </c>
      <c r="Q349" s="148">
        <v>10773</v>
      </c>
      <c r="R349" s="148">
        <v>15377</v>
      </c>
      <c r="S349" s="148">
        <v>8139</v>
      </c>
      <c r="T349" s="148">
        <v>8420</v>
      </c>
      <c r="U349" s="148">
        <v>7556</v>
      </c>
      <c r="V349" s="148">
        <v>11433</v>
      </c>
      <c r="W349" s="148">
        <v>9231</v>
      </c>
      <c r="X349" s="148">
        <v>7927</v>
      </c>
      <c r="Y349" s="148">
        <v>8139</v>
      </c>
      <c r="Z349" s="148">
        <v>7068</v>
      </c>
      <c r="AA349" s="148">
        <v>9027</v>
      </c>
      <c r="AB349" s="148">
        <v>6467</v>
      </c>
      <c r="AC349" s="148">
        <v>2324</v>
      </c>
      <c r="AD349" s="148">
        <v>0</v>
      </c>
      <c r="AE349" s="148">
        <v>0</v>
      </c>
      <c r="AF349" s="148">
        <v>0</v>
      </c>
      <c r="AG349" s="148">
        <v>0</v>
      </c>
      <c r="AH349" s="148">
        <v>0</v>
      </c>
      <c r="AI349" s="148">
        <v>0</v>
      </c>
      <c r="AJ349" s="148">
        <v>0</v>
      </c>
      <c r="AK349" s="148">
        <v>0</v>
      </c>
      <c r="AL349" s="148">
        <v>0</v>
      </c>
      <c r="AM349" s="148">
        <v>0</v>
      </c>
    </row>
    <row r="350" spans="1:39" x14ac:dyDescent="0.5">
      <c r="A350" s="148" t="s">
        <v>39</v>
      </c>
      <c r="B350" s="148" t="s">
        <v>140</v>
      </c>
      <c r="C350" s="148" t="s">
        <v>6</v>
      </c>
      <c r="D350" s="148">
        <v>11444</v>
      </c>
      <c r="E350" s="148">
        <v>10626</v>
      </c>
      <c r="F350" s="148">
        <v>18701</v>
      </c>
      <c r="G350" s="148">
        <v>8587</v>
      </c>
      <c r="H350" s="148">
        <v>8917</v>
      </c>
      <c r="I350" s="148">
        <v>9038</v>
      </c>
      <c r="J350" s="148">
        <v>8802</v>
      </c>
      <c r="K350" s="148">
        <v>13061</v>
      </c>
      <c r="L350" s="148">
        <v>8598</v>
      </c>
      <c r="M350" s="148">
        <v>8558</v>
      </c>
      <c r="N350" s="148">
        <v>8065</v>
      </c>
      <c r="O350" s="148">
        <v>8412</v>
      </c>
      <c r="P350" s="148">
        <v>9502</v>
      </c>
      <c r="Q350" s="148">
        <v>9724</v>
      </c>
      <c r="R350" s="148">
        <v>16394</v>
      </c>
      <c r="S350" s="148">
        <v>8427</v>
      </c>
      <c r="T350" s="148">
        <v>8355</v>
      </c>
      <c r="U350" s="148">
        <v>7838</v>
      </c>
      <c r="V350" s="148">
        <v>12180</v>
      </c>
      <c r="W350" s="148">
        <v>9586</v>
      </c>
      <c r="X350" s="148">
        <v>8171</v>
      </c>
      <c r="Y350" s="148">
        <v>9027</v>
      </c>
      <c r="Z350" s="148">
        <v>8168</v>
      </c>
      <c r="AA350" s="148">
        <v>9854</v>
      </c>
      <c r="AB350" s="148">
        <v>9595</v>
      </c>
      <c r="AC350" s="148">
        <v>2725</v>
      </c>
      <c r="AD350" s="148">
        <v>0</v>
      </c>
      <c r="AE350" s="148">
        <v>0</v>
      </c>
      <c r="AF350" s="148">
        <v>0</v>
      </c>
      <c r="AG350" s="148">
        <v>0</v>
      </c>
      <c r="AH350" s="148">
        <v>0</v>
      </c>
      <c r="AI350" s="148">
        <v>0</v>
      </c>
      <c r="AJ350" s="148">
        <v>0</v>
      </c>
      <c r="AK350" s="148">
        <v>0</v>
      </c>
      <c r="AL350" s="148">
        <v>0</v>
      </c>
      <c r="AM350" s="148">
        <v>0</v>
      </c>
    </row>
    <row r="351" spans="1:39" x14ac:dyDescent="0.5">
      <c r="A351" s="148" t="s">
        <v>39</v>
      </c>
      <c r="B351" s="148" t="s">
        <v>140</v>
      </c>
      <c r="C351" s="148" t="s">
        <v>9</v>
      </c>
      <c r="D351" s="148">
        <v>11444</v>
      </c>
      <c r="E351" s="148">
        <v>10626</v>
      </c>
      <c r="F351" s="148">
        <v>18701</v>
      </c>
      <c r="G351" s="148">
        <v>8587</v>
      </c>
      <c r="H351" s="148">
        <v>8917</v>
      </c>
      <c r="I351" s="148">
        <v>9038</v>
      </c>
      <c r="J351" s="148">
        <v>8802</v>
      </c>
      <c r="K351" s="148">
        <v>13061</v>
      </c>
      <c r="L351" s="148">
        <v>8598</v>
      </c>
      <c r="M351" s="148">
        <v>8558</v>
      </c>
      <c r="N351" s="148">
        <v>8065</v>
      </c>
      <c r="O351" s="148">
        <v>8412</v>
      </c>
      <c r="P351" s="148">
        <v>9502</v>
      </c>
      <c r="Q351" s="148">
        <v>9724</v>
      </c>
      <c r="R351" s="148">
        <v>16394</v>
      </c>
      <c r="S351" s="148">
        <v>8427</v>
      </c>
      <c r="T351" s="148">
        <v>8355</v>
      </c>
      <c r="U351" s="148">
        <v>7838</v>
      </c>
      <c r="V351" s="148">
        <v>12180</v>
      </c>
      <c r="W351" s="148">
        <v>9586</v>
      </c>
      <c r="X351" s="148">
        <v>8171</v>
      </c>
      <c r="Y351" s="148">
        <v>9027</v>
      </c>
      <c r="Z351" s="148">
        <v>8168</v>
      </c>
      <c r="AA351" s="148">
        <v>9854</v>
      </c>
      <c r="AB351" s="148">
        <v>11791.214805310001</v>
      </c>
      <c r="AC351" s="148">
        <v>11643.983807065</v>
      </c>
      <c r="AD351" s="148">
        <v>12644.304767170001</v>
      </c>
      <c r="AE351" s="148">
        <v>11059.311844055001</v>
      </c>
      <c r="AF351" s="148">
        <v>11824.164539859999</v>
      </c>
      <c r="AG351" s="148">
        <v>11405.33146652</v>
      </c>
      <c r="AH351" s="148">
        <v>10430.177424789999</v>
      </c>
      <c r="AI351" s="148">
        <v>12310.422025345</v>
      </c>
      <c r="AJ351" s="148">
        <v>11219.509186564999</v>
      </c>
      <c r="AK351" s="148">
        <v>12964.509813430001</v>
      </c>
      <c r="AL351" s="148">
        <v>11895.049859375</v>
      </c>
      <c r="AM351" s="148">
        <v>13921.355881854999</v>
      </c>
    </row>
    <row r="352" spans="1:39" x14ac:dyDescent="0.5">
      <c r="A352" s="148" t="s">
        <v>39</v>
      </c>
      <c r="B352" s="148" t="s">
        <v>140</v>
      </c>
      <c r="C352" s="148" t="s">
        <v>197</v>
      </c>
      <c r="D352" s="148">
        <v>11444</v>
      </c>
      <c r="E352" s="148">
        <v>10626</v>
      </c>
      <c r="F352" s="148">
        <v>18701</v>
      </c>
      <c r="G352" s="148">
        <v>8587</v>
      </c>
      <c r="H352" s="148">
        <v>8917</v>
      </c>
      <c r="I352" s="148">
        <v>9038</v>
      </c>
      <c r="J352" s="148">
        <v>8802</v>
      </c>
      <c r="K352" s="148">
        <v>13061</v>
      </c>
      <c r="L352" s="148">
        <v>8598</v>
      </c>
      <c r="M352" s="148">
        <v>8558</v>
      </c>
      <c r="N352" s="148">
        <v>8065</v>
      </c>
      <c r="O352" s="148">
        <v>8412</v>
      </c>
      <c r="P352" s="148">
        <v>9502</v>
      </c>
      <c r="Q352" s="148">
        <v>9724</v>
      </c>
      <c r="R352" s="148">
        <v>16394</v>
      </c>
      <c r="S352" s="148">
        <v>8427</v>
      </c>
      <c r="T352" s="148">
        <v>8355</v>
      </c>
      <c r="U352" s="148">
        <v>7838</v>
      </c>
      <c r="V352" s="148">
        <v>12180</v>
      </c>
      <c r="W352" s="148">
        <v>9586</v>
      </c>
      <c r="X352" s="148">
        <v>8171</v>
      </c>
      <c r="Y352" s="148">
        <v>9027</v>
      </c>
      <c r="Z352" s="148">
        <v>8168</v>
      </c>
      <c r="AA352" s="148">
        <v>9854</v>
      </c>
      <c r="AB352" s="148">
        <v>9595</v>
      </c>
      <c r="AC352" s="148">
        <v>2725</v>
      </c>
      <c r="AD352" s="148">
        <v>0</v>
      </c>
      <c r="AE352" s="148">
        <v>0</v>
      </c>
      <c r="AF352" s="148">
        <v>0</v>
      </c>
      <c r="AG352" s="148">
        <v>0</v>
      </c>
      <c r="AH352" s="148">
        <v>0</v>
      </c>
      <c r="AI352" s="148">
        <v>0</v>
      </c>
      <c r="AJ352" s="148">
        <v>0</v>
      </c>
      <c r="AK352" s="148">
        <v>0</v>
      </c>
      <c r="AL352" s="148">
        <v>0</v>
      </c>
      <c r="AM352" s="148">
        <v>0</v>
      </c>
    </row>
    <row r="353" spans="1:39" x14ac:dyDescent="0.5">
      <c r="A353" s="148" t="s">
        <v>39</v>
      </c>
      <c r="B353" s="148" t="s">
        <v>140</v>
      </c>
      <c r="C353" s="148" t="s">
        <v>198</v>
      </c>
      <c r="D353" s="148">
        <v>11444</v>
      </c>
      <c r="E353" s="148">
        <v>10626</v>
      </c>
      <c r="F353" s="148">
        <v>18701</v>
      </c>
      <c r="G353" s="148">
        <v>8587</v>
      </c>
      <c r="H353" s="148">
        <v>8917</v>
      </c>
      <c r="I353" s="148">
        <v>9038</v>
      </c>
      <c r="J353" s="148">
        <v>8802</v>
      </c>
      <c r="K353" s="148">
        <v>13061</v>
      </c>
      <c r="L353" s="148">
        <v>8598</v>
      </c>
      <c r="M353" s="148">
        <v>8558</v>
      </c>
      <c r="N353" s="148">
        <v>8065</v>
      </c>
      <c r="O353" s="148">
        <v>8412</v>
      </c>
      <c r="P353" s="148">
        <v>9502</v>
      </c>
      <c r="Q353" s="148">
        <v>9724</v>
      </c>
      <c r="R353" s="148">
        <v>16394</v>
      </c>
      <c r="S353" s="148">
        <v>8427</v>
      </c>
      <c r="T353" s="148">
        <v>8355</v>
      </c>
      <c r="U353" s="148">
        <v>7838</v>
      </c>
      <c r="V353" s="148">
        <v>12180</v>
      </c>
      <c r="W353" s="148">
        <v>9586</v>
      </c>
      <c r="X353" s="148">
        <v>8171</v>
      </c>
      <c r="Y353" s="148">
        <v>9027</v>
      </c>
      <c r="Z353" s="148">
        <v>8168</v>
      </c>
      <c r="AA353" s="148">
        <v>9854</v>
      </c>
      <c r="AB353" s="148">
        <v>9595</v>
      </c>
      <c r="AC353" s="148">
        <v>2725</v>
      </c>
      <c r="AD353" s="148">
        <v>0</v>
      </c>
      <c r="AE353" s="148">
        <v>0</v>
      </c>
      <c r="AF353" s="148">
        <v>0</v>
      </c>
      <c r="AG353" s="148">
        <v>0</v>
      </c>
      <c r="AH353" s="148">
        <v>0</v>
      </c>
      <c r="AI353" s="148">
        <v>0</v>
      </c>
      <c r="AJ353" s="148">
        <v>0</v>
      </c>
      <c r="AK353" s="148">
        <v>0</v>
      </c>
      <c r="AL353" s="148">
        <v>0</v>
      </c>
      <c r="AM353" s="148">
        <v>0</v>
      </c>
    </row>
    <row r="354" spans="1:39" x14ac:dyDescent="0.5">
      <c r="A354" s="148" t="s">
        <v>39</v>
      </c>
      <c r="B354" s="148" t="s">
        <v>140</v>
      </c>
      <c r="C354" s="148" t="s">
        <v>199</v>
      </c>
      <c r="D354" s="148">
        <v>11444</v>
      </c>
      <c r="E354" s="148">
        <v>10626</v>
      </c>
      <c r="F354" s="148">
        <v>18701</v>
      </c>
      <c r="G354" s="148">
        <v>8587</v>
      </c>
      <c r="H354" s="148">
        <v>8917</v>
      </c>
      <c r="I354" s="148">
        <v>9038</v>
      </c>
      <c r="J354" s="148">
        <v>8802</v>
      </c>
      <c r="K354" s="148">
        <v>13061</v>
      </c>
      <c r="L354" s="148">
        <v>8598</v>
      </c>
      <c r="M354" s="148">
        <v>8558</v>
      </c>
      <c r="N354" s="148">
        <v>8065</v>
      </c>
      <c r="O354" s="148">
        <v>8412</v>
      </c>
      <c r="P354" s="148">
        <v>9502</v>
      </c>
      <c r="Q354" s="148">
        <v>9724</v>
      </c>
      <c r="R354" s="148">
        <v>16394</v>
      </c>
      <c r="S354" s="148">
        <v>8427</v>
      </c>
      <c r="T354" s="148">
        <v>8355</v>
      </c>
      <c r="U354" s="148">
        <v>7838</v>
      </c>
      <c r="V354" s="148">
        <v>12180</v>
      </c>
      <c r="W354" s="148">
        <v>9586</v>
      </c>
      <c r="X354" s="148">
        <v>8171</v>
      </c>
      <c r="Y354" s="148">
        <v>9027</v>
      </c>
      <c r="Z354" s="148">
        <v>8168</v>
      </c>
      <c r="AA354" s="148">
        <v>9854</v>
      </c>
      <c r="AB354" s="148">
        <v>9595</v>
      </c>
      <c r="AC354" s="148">
        <v>2725</v>
      </c>
      <c r="AD354" s="148">
        <v>0</v>
      </c>
      <c r="AE354" s="148">
        <v>0</v>
      </c>
      <c r="AF354" s="148">
        <v>0</v>
      </c>
      <c r="AG354" s="148">
        <v>0</v>
      </c>
      <c r="AH354" s="148">
        <v>0</v>
      </c>
      <c r="AI354" s="148">
        <v>0</v>
      </c>
      <c r="AJ354" s="148">
        <v>0</v>
      </c>
      <c r="AK354" s="148">
        <v>0</v>
      </c>
      <c r="AL354" s="148">
        <v>0</v>
      </c>
      <c r="AM354" s="148">
        <v>0</v>
      </c>
    </row>
    <row r="355" spans="1:39" x14ac:dyDescent="0.5">
      <c r="A355" s="148" t="s">
        <v>206</v>
      </c>
      <c r="B355" s="148" t="s">
        <v>138</v>
      </c>
      <c r="C355" s="148" t="s">
        <v>196</v>
      </c>
      <c r="D355" s="148">
        <v>0</v>
      </c>
      <c r="E355" s="148">
        <v>0</v>
      </c>
      <c r="F355" s="148">
        <v>0</v>
      </c>
      <c r="G355" s="148">
        <v>2931</v>
      </c>
      <c r="H355" s="148">
        <v>0</v>
      </c>
      <c r="I355" s="148">
        <v>0</v>
      </c>
      <c r="J355" s="148">
        <v>0</v>
      </c>
      <c r="K355" s="148">
        <v>0</v>
      </c>
      <c r="L355" s="148">
        <v>0</v>
      </c>
      <c r="M355" s="148">
        <v>0</v>
      </c>
      <c r="N355" s="148">
        <v>0</v>
      </c>
      <c r="O355" s="148">
        <v>0</v>
      </c>
      <c r="P355" s="148">
        <v>0</v>
      </c>
      <c r="Q355" s="148">
        <v>990</v>
      </c>
      <c r="R355" s="148">
        <v>5884</v>
      </c>
      <c r="S355" s="148">
        <v>0</v>
      </c>
      <c r="T355" s="148">
        <v>6034</v>
      </c>
      <c r="U355" s="148">
        <v>881</v>
      </c>
      <c r="V355" s="148">
        <v>0</v>
      </c>
      <c r="W355" s="148">
        <v>2300</v>
      </c>
      <c r="X355" s="148">
        <v>1800</v>
      </c>
      <c r="Y355" s="148">
        <v>900</v>
      </c>
      <c r="Z355" s="148">
        <v>900</v>
      </c>
      <c r="AA355" s="148">
        <v>900</v>
      </c>
      <c r="AB355" s="148">
        <v>1350</v>
      </c>
      <c r="AC355" s="148">
        <v>1000</v>
      </c>
      <c r="AD355" s="148">
        <v>0</v>
      </c>
      <c r="AE355" s="148">
        <v>0</v>
      </c>
      <c r="AF355" s="148">
        <v>0</v>
      </c>
      <c r="AG355" s="148">
        <v>0</v>
      </c>
      <c r="AH355" s="148">
        <v>0</v>
      </c>
      <c r="AI355" s="148">
        <v>0</v>
      </c>
      <c r="AJ355" s="148">
        <v>0</v>
      </c>
      <c r="AK355" s="148">
        <v>0</v>
      </c>
      <c r="AL355" s="148">
        <v>0</v>
      </c>
      <c r="AM355" s="148">
        <v>0</v>
      </c>
    </row>
    <row r="356" spans="1:39" x14ac:dyDescent="0.5">
      <c r="A356" s="148" t="s">
        <v>206</v>
      </c>
      <c r="B356" s="148" t="s">
        <v>138</v>
      </c>
      <c r="C356" s="148" t="s">
        <v>200</v>
      </c>
      <c r="D356" s="148">
        <v>0</v>
      </c>
      <c r="E356" s="148">
        <v>0</v>
      </c>
      <c r="F356" s="148">
        <v>0</v>
      </c>
      <c r="G356" s="148">
        <v>0</v>
      </c>
      <c r="H356" s="148">
        <v>0</v>
      </c>
      <c r="I356" s="148">
        <v>0</v>
      </c>
      <c r="J356" s="148">
        <v>0</v>
      </c>
      <c r="K356" s="148">
        <v>0</v>
      </c>
      <c r="L356" s="148">
        <v>0</v>
      </c>
      <c r="M356" s="148">
        <v>0</v>
      </c>
      <c r="N356" s="148">
        <v>0</v>
      </c>
      <c r="O356" s="148">
        <v>0</v>
      </c>
      <c r="P356" s="148">
        <v>0</v>
      </c>
      <c r="Q356" s="148">
        <v>0</v>
      </c>
      <c r="R356" s="148">
        <v>0</v>
      </c>
      <c r="S356" s="148">
        <v>0</v>
      </c>
      <c r="T356" s="148">
        <v>0</v>
      </c>
      <c r="U356" s="148">
        <v>0</v>
      </c>
      <c r="V356" s="148">
        <v>0</v>
      </c>
      <c r="W356" s="148">
        <v>0</v>
      </c>
      <c r="X356" s="148">
        <v>0</v>
      </c>
      <c r="Y356" s="148">
        <v>0</v>
      </c>
      <c r="Z356" s="148">
        <v>0</v>
      </c>
      <c r="AA356" s="148">
        <v>0</v>
      </c>
      <c r="AB356" s="148">
        <v>2200</v>
      </c>
      <c r="AC356" s="148">
        <v>2200</v>
      </c>
      <c r="AD356" s="148">
        <v>2200</v>
      </c>
      <c r="AE356" s="148">
        <v>2200</v>
      </c>
      <c r="AF356" s="148">
        <v>2200</v>
      </c>
      <c r="AG356" s="148">
        <v>2200</v>
      </c>
      <c r="AH356" s="148">
        <v>2200</v>
      </c>
      <c r="AI356" s="148">
        <v>2200</v>
      </c>
      <c r="AJ356" s="148">
        <v>2200</v>
      </c>
      <c r="AK356" s="148">
        <v>2200</v>
      </c>
      <c r="AL356" s="148">
        <v>2200</v>
      </c>
      <c r="AM356" s="148">
        <v>2200</v>
      </c>
    </row>
    <row r="357" spans="1:39" x14ac:dyDescent="0.5">
      <c r="A357" s="148" t="s">
        <v>206</v>
      </c>
      <c r="B357" s="148" t="s">
        <v>140</v>
      </c>
      <c r="C357" s="148" t="s">
        <v>196</v>
      </c>
      <c r="D357" s="148">
        <v>0</v>
      </c>
      <c r="E357" s="148">
        <v>0</v>
      </c>
      <c r="F357" s="148">
        <v>0</v>
      </c>
      <c r="G357" s="148">
        <v>0</v>
      </c>
      <c r="H357" s="148">
        <v>0</v>
      </c>
      <c r="I357" s="148">
        <v>0</v>
      </c>
      <c r="J357" s="148">
        <v>0</v>
      </c>
      <c r="K357" s="148">
        <v>0</v>
      </c>
      <c r="L357" s="148">
        <v>0</v>
      </c>
      <c r="M357" s="148">
        <v>0</v>
      </c>
      <c r="N357" s="148">
        <v>0</v>
      </c>
      <c r="O357" s="148">
        <v>0</v>
      </c>
      <c r="P357" s="148">
        <v>0</v>
      </c>
      <c r="Q357" s="148">
        <v>0</v>
      </c>
      <c r="R357" s="148">
        <v>0</v>
      </c>
      <c r="S357" s="148">
        <v>0</v>
      </c>
      <c r="T357" s="148">
        <v>3200</v>
      </c>
      <c r="U357" s="148">
        <v>0</v>
      </c>
      <c r="V357" s="148">
        <v>12760</v>
      </c>
      <c r="W357" s="148">
        <v>1900</v>
      </c>
      <c r="X357" s="148">
        <v>1800</v>
      </c>
      <c r="Y357" s="148">
        <v>900</v>
      </c>
      <c r="Z357" s="148">
        <v>900</v>
      </c>
      <c r="AA357" s="148">
        <v>900</v>
      </c>
      <c r="AB357" s="148">
        <v>1750</v>
      </c>
      <c r="AC357" s="148">
        <v>1000</v>
      </c>
      <c r="AD357" s="148">
        <v>0</v>
      </c>
      <c r="AE357" s="148">
        <v>0</v>
      </c>
      <c r="AF357" s="148">
        <v>0</v>
      </c>
      <c r="AG357" s="148">
        <v>0</v>
      </c>
      <c r="AH357" s="148">
        <v>0</v>
      </c>
      <c r="AI357" s="148">
        <v>0</v>
      </c>
      <c r="AJ357" s="148">
        <v>0</v>
      </c>
      <c r="AK357" s="148">
        <v>0</v>
      </c>
      <c r="AL357" s="148">
        <v>0</v>
      </c>
      <c r="AM357" s="148">
        <v>0</v>
      </c>
    </row>
    <row r="358" spans="1:39" x14ac:dyDescent="0.5">
      <c r="A358" s="148" t="s">
        <v>206</v>
      </c>
      <c r="B358" s="148" t="s">
        <v>140</v>
      </c>
      <c r="C358" s="148" t="s">
        <v>9</v>
      </c>
      <c r="D358" s="148">
        <v>0</v>
      </c>
      <c r="E358" s="148">
        <v>0</v>
      </c>
      <c r="F358" s="148">
        <v>0</v>
      </c>
      <c r="G358" s="148">
        <v>0</v>
      </c>
      <c r="H358" s="148">
        <v>0</v>
      </c>
      <c r="I358" s="148">
        <v>0</v>
      </c>
      <c r="J358" s="148">
        <v>0</v>
      </c>
      <c r="K358" s="148">
        <v>0</v>
      </c>
      <c r="L358" s="148">
        <v>0</v>
      </c>
      <c r="M358" s="148">
        <v>0</v>
      </c>
      <c r="N358" s="148">
        <v>0</v>
      </c>
      <c r="O358" s="148">
        <v>0</v>
      </c>
      <c r="P358" s="148">
        <v>0</v>
      </c>
      <c r="Q358" s="148">
        <v>0</v>
      </c>
      <c r="R358" s="148">
        <v>0</v>
      </c>
      <c r="S358" s="148">
        <v>0</v>
      </c>
      <c r="T358" s="148">
        <v>0</v>
      </c>
      <c r="U358" s="148">
        <v>0</v>
      </c>
      <c r="V358" s="148">
        <v>0</v>
      </c>
      <c r="W358" s="148">
        <v>0</v>
      </c>
      <c r="X358" s="148">
        <v>0</v>
      </c>
      <c r="Y358" s="148">
        <v>0</v>
      </c>
      <c r="Z358" s="148">
        <v>0</v>
      </c>
      <c r="AA358" s="148">
        <v>0</v>
      </c>
      <c r="AB358" s="148">
        <v>2200</v>
      </c>
      <c r="AC358" s="148">
        <v>2200</v>
      </c>
      <c r="AD358" s="148">
        <v>2200</v>
      </c>
      <c r="AE358" s="148">
        <v>2200</v>
      </c>
      <c r="AF358" s="148">
        <v>2200</v>
      </c>
      <c r="AG358" s="148">
        <v>2200</v>
      </c>
      <c r="AH358" s="148">
        <v>2200</v>
      </c>
      <c r="AI358" s="148">
        <v>2200</v>
      </c>
      <c r="AJ358" s="148">
        <v>2200</v>
      </c>
      <c r="AK358" s="148">
        <v>2200</v>
      </c>
      <c r="AL358" s="148">
        <v>2200</v>
      </c>
      <c r="AM358" s="148">
        <v>2200</v>
      </c>
    </row>
    <row r="359" spans="1:39" x14ac:dyDescent="0.5">
      <c r="A359" s="148" t="s">
        <v>109</v>
      </c>
      <c r="B359" s="148" t="s">
        <v>138</v>
      </c>
      <c r="C359" s="148" t="s">
        <v>196</v>
      </c>
      <c r="D359" s="148">
        <v>1528</v>
      </c>
      <c r="E359" s="148">
        <v>678</v>
      </c>
      <c r="F359" s="148">
        <v>806</v>
      </c>
      <c r="G359" s="148">
        <v>1927</v>
      </c>
      <c r="H359" s="148">
        <v>2424</v>
      </c>
      <c r="I359" s="148">
        <v>2754</v>
      </c>
      <c r="J359" s="148">
        <v>4551</v>
      </c>
      <c r="K359" s="148">
        <v>356</v>
      </c>
      <c r="L359" s="148">
        <v>1612</v>
      </c>
      <c r="M359" s="148">
        <v>1803</v>
      </c>
      <c r="N359" s="148">
        <v>1562</v>
      </c>
      <c r="O359" s="148">
        <v>2318</v>
      </c>
      <c r="P359" s="148">
        <v>369</v>
      </c>
      <c r="Q359" s="148">
        <v>24</v>
      </c>
      <c r="R359" s="148">
        <v>65</v>
      </c>
      <c r="S359" s="148">
        <v>169</v>
      </c>
      <c r="T359" s="148">
        <v>350</v>
      </c>
      <c r="U359" s="148">
        <v>311</v>
      </c>
      <c r="V359" s="148">
        <v>174</v>
      </c>
      <c r="W359" s="148">
        <v>803</v>
      </c>
      <c r="X359" s="148">
        <v>779</v>
      </c>
      <c r="Y359" s="148">
        <v>670</v>
      </c>
      <c r="Z359" s="148">
        <v>633</v>
      </c>
      <c r="AA359" s="148">
        <v>996</v>
      </c>
      <c r="AB359" s="148">
        <v>1324</v>
      </c>
      <c r="AC359" s="148">
        <v>452</v>
      </c>
      <c r="AD359" s="148">
        <v>0</v>
      </c>
      <c r="AE359" s="148">
        <v>0</v>
      </c>
      <c r="AF359" s="148">
        <v>0</v>
      </c>
      <c r="AG359" s="148">
        <v>0</v>
      </c>
      <c r="AH359" s="148">
        <v>0</v>
      </c>
      <c r="AI359" s="148">
        <v>0</v>
      </c>
      <c r="AJ359" s="148">
        <v>0</v>
      </c>
      <c r="AK359" s="148">
        <v>0</v>
      </c>
      <c r="AL359" s="148">
        <v>0</v>
      </c>
      <c r="AM359" s="148">
        <v>0</v>
      </c>
    </row>
    <row r="360" spans="1:39" x14ac:dyDescent="0.5">
      <c r="A360" s="148" t="s">
        <v>109</v>
      </c>
      <c r="B360" s="148" t="s">
        <v>138</v>
      </c>
      <c r="C360" s="148" t="s">
        <v>200</v>
      </c>
      <c r="D360" s="148">
        <v>0</v>
      </c>
      <c r="E360" s="148">
        <v>0</v>
      </c>
      <c r="F360" s="148">
        <v>0</v>
      </c>
      <c r="G360" s="148">
        <v>0</v>
      </c>
      <c r="H360" s="148">
        <v>0</v>
      </c>
      <c r="I360" s="148">
        <v>0</v>
      </c>
      <c r="J360" s="148">
        <v>0</v>
      </c>
      <c r="K360" s="148">
        <v>0</v>
      </c>
      <c r="L360" s="148">
        <v>0</v>
      </c>
      <c r="M360" s="148">
        <v>0</v>
      </c>
      <c r="N360" s="148">
        <v>0</v>
      </c>
      <c r="O360" s="148">
        <v>0</v>
      </c>
      <c r="P360" s="148">
        <v>0</v>
      </c>
      <c r="Q360" s="148">
        <v>0</v>
      </c>
      <c r="R360" s="148">
        <v>0</v>
      </c>
      <c r="S360" s="148">
        <v>0</v>
      </c>
      <c r="T360" s="148">
        <v>0</v>
      </c>
      <c r="U360" s="148">
        <v>0</v>
      </c>
      <c r="V360" s="148">
        <v>0</v>
      </c>
      <c r="W360" s="148">
        <v>0</v>
      </c>
      <c r="X360" s="148">
        <v>0</v>
      </c>
      <c r="Y360" s="148">
        <v>0</v>
      </c>
      <c r="Z360" s="148">
        <v>0</v>
      </c>
      <c r="AA360" s="148">
        <v>0</v>
      </c>
      <c r="AB360" s="148">
        <v>1300</v>
      </c>
      <c r="AC360" s="148">
        <v>1300</v>
      </c>
      <c r="AD360" s="148">
        <v>400</v>
      </c>
      <c r="AE360" s="148">
        <v>400</v>
      </c>
      <c r="AF360" s="148">
        <v>400</v>
      </c>
      <c r="AG360" s="148">
        <v>400</v>
      </c>
      <c r="AH360" s="148">
        <v>400</v>
      </c>
      <c r="AI360" s="148">
        <v>400</v>
      </c>
      <c r="AJ360" s="148">
        <v>400</v>
      </c>
      <c r="AK360" s="148">
        <v>400</v>
      </c>
      <c r="AL360" s="148">
        <v>400</v>
      </c>
      <c r="AM360" s="148">
        <v>400</v>
      </c>
    </row>
    <row r="361" spans="1:39" x14ac:dyDescent="0.5">
      <c r="A361" s="148" t="s">
        <v>109</v>
      </c>
      <c r="B361" s="148" t="s">
        <v>140</v>
      </c>
      <c r="C361" s="148" t="s">
        <v>196</v>
      </c>
      <c r="D361" s="148">
        <v>0</v>
      </c>
      <c r="E361" s="148">
        <v>0</v>
      </c>
      <c r="F361" s="148">
        <v>0</v>
      </c>
      <c r="G361" s="148">
        <v>0</v>
      </c>
      <c r="H361" s="148">
        <v>0</v>
      </c>
      <c r="I361" s="148">
        <v>0</v>
      </c>
      <c r="J361" s="148">
        <v>0</v>
      </c>
      <c r="K361" s="148">
        <v>0</v>
      </c>
      <c r="L361" s="148">
        <v>0</v>
      </c>
      <c r="M361" s="148">
        <v>0</v>
      </c>
      <c r="N361" s="148">
        <v>0</v>
      </c>
      <c r="O361" s="148">
        <v>0</v>
      </c>
      <c r="P361" s="148">
        <v>228</v>
      </c>
      <c r="Q361" s="148">
        <v>38</v>
      </c>
      <c r="R361" s="148">
        <v>59</v>
      </c>
      <c r="S361" s="148">
        <v>22</v>
      </c>
      <c r="T361" s="148">
        <v>0</v>
      </c>
      <c r="U361" s="148">
        <v>25</v>
      </c>
      <c r="V361" s="148">
        <v>3</v>
      </c>
      <c r="W361" s="148">
        <v>327</v>
      </c>
      <c r="X361" s="148">
        <v>766</v>
      </c>
      <c r="Y361" s="148">
        <v>870</v>
      </c>
      <c r="Z361" s="148">
        <v>614</v>
      </c>
      <c r="AA361" s="148">
        <v>620</v>
      </c>
      <c r="AB361" s="148">
        <v>790</v>
      </c>
      <c r="AC361" s="148">
        <v>420</v>
      </c>
      <c r="AD361" s="148">
        <v>0</v>
      </c>
      <c r="AE361" s="148">
        <v>0</v>
      </c>
      <c r="AF361" s="148">
        <v>0</v>
      </c>
      <c r="AG361" s="148">
        <v>0</v>
      </c>
      <c r="AH361" s="148">
        <v>0</v>
      </c>
      <c r="AI361" s="148">
        <v>0</v>
      </c>
      <c r="AJ361" s="148">
        <v>0</v>
      </c>
      <c r="AK361" s="148">
        <v>0</v>
      </c>
      <c r="AL361" s="148">
        <v>0</v>
      </c>
      <c r="AM361" s="148">
        <v>0</v>
      </c>
    </row>
    <row r="362" spans="1:39" x14ac:dyDescent="0.5">
      <c r="A362" s="148" t="s">
        <v>109</v>
      </c>
      <c r="B362" s="148" t="s">
        <v>140</v>
      </c>
      <c r="C362" s="148" t="s">
        <v>9</v>
      </c>
      <c r="D362" s="148">
        <v>0</v>
      </c>
      <c r="E362" s="148">
        <v>0</v>
      </c>
      <c r="F362" s="148">
        <v>0</v>
      </c>
      <c r="G362" s="148">
        <v>0</v>
      </c>
      <c r="H362" s="148">
        <v>0</v>
      </c>
      <c r="I362" s="148">
        <v>0</v>
      </c>
      <c r="J362" s="148">
        <v>0</v>
      </c>
      <c r="K362" s="148">
        <v>0</v>
      </c>
      <c r="L362" s="148">
        <v>0</v>
      </c>
      <c r="M362" s="148">
        <v>0</v>
      </c>
      <c r="N362" s="148">
        <v>0</v>
      </c>
      <c r="O362" s="148">
        <v>0</v>
      </c>
      <c r="P362" s="148">
        <v>0</v>
      </c>
      <c r="Q362" s="148">
        <v>0</v>
      </c>
      <c r="R362" s="148">
        <v>0</v>
      </c>
      <c r="S362" s="148">
        <v>0</v>
      </c>
      <c r="T362" s="148">
        <v>0</v>
      </c>
      <c r="U362" s="148">
        <v>0</v>
      </c>
      <c r="V362" s="148">
        <v>0</v>
      </c>
      <c r="W362" s="148">
        <v>0</v>
      </c>
      <c r="X362" s="148">
        <v>0</v>
      </c>
      <c r="Y362" s="148">
        <v>0</v>
      </c>
      <c r="Z362" s="148">
        <v>0</v>
      </c>
      <c r="AA362" s="148">
        <v>0</v>
      </c>
      <c r="AB362" s="148">
        <v>500</v>
      </c>
      <c r="AC362" s="148">
        <v>500</v>
      </c>
      <c r="AD362" s="148">
        <v>500</v>
      </c>
      <c r="AE362" s="148">
        <v>500</v>
      </c>
      <c r="AF362" s="148">
        <v>500</v>
      </c>
      <c r="AG362" s="148">
        <v>500</v>
      </c>
      <c r="AH362" s="148">
        <v>500</v>
      </c>
      <c r="AI362" s="148">
        <v>500</v>
      </c>
      <c r="AJ362" s="148">
        <v>500</v>
      </c>
      <c r="AK362" s="148">
        <v>500</v>
      </c>
      <c r="AL362" s="148">
        <v>500</v>
      </c>
      <c r="AM362" s="148">
        <v>500</v>
      </c>
    </row>
    <row r="363" spans="1:39" x14ac:dyDescent="0.5">
      <c r="A363" s="148" t="s">
        <v>85</v>
      </c>
      <c r="B363" s="148" t="s">
        <v>138</v>
      </c>
      <c r="C363" s="148" t="s">
        <v>196</v>
      </c>
      <c r="D363" s="148">
        <v>280</v>
      </c>
      <c r="E363" s="148">
        <v>0</v>
      </c>
      <c r="F363" s="148">
        <v>0</v>
      </c>
      <c r="G363" s="148">
        <v>0</v>
      </c>
      <c r="H363" s="148">
        <v>0</v>
      </c>
      <c r="I363" s="148">
        <v>0</v>
      </c>
      <c r="J363" s="148">
        <v>0</v>
      </c>
      <c r="K363" s="148">
        <v>0</v>
      </c>
      <c r="L363" s="148">
        <v>0</v>
      </c>
      <c r="M363" s="148">
        <v>0</v>
      </c>
      <c r="N363" s="148">
        <v>0</v>
      </c>
      <c r="O363" s="148">
        <v>0</v>
      </c>
      <c r="P363" s="148">
        <v>280</v>
      </c>
      <c r="Q363" s="148">
        <v>0</v>
      </c>
      <c r="R363" s="148">
        <v>0</v>
      </c>
      <c r="S363" s="148">
        <v>0</v>
      </c>
      <c r="T363" s="148">
        <v>0</v>
      </c>
      <c r="U363" s="148">
        <v>0</v>
      </c>
      <c r="V363" s="148">
        <v>0</v>
      </c>
      <c r="W363" s="148">
        <v>0</v>
      </c>
      <c r="X363" s="148">
        <v>286</v>
      </c>
      <c r="Y363" s="148">
        <v>0</v>
      </c>
      <c r="Z363" s="148">
        <v>0</v>
      </c>
      <c r="AA363" s="148">
        <v>280</v>
      </c>
      <c r="AB363" s="148">
        <v>0</v>
      </c>
      <c r="AC363" s="148">
        <v>0</v>
      </c>
      <c r="AD363" s="148">
        <v>0</v>
      </c>
      <c r="AE363" s="148">
        <v>0</v>
      </c>
      <c r="AF363" s="148">
        <v>0</v>
      </c>
      <c r="AG363" s="148">
        <v>0</v>
      </c>
      <c r="AH363" s="148">
        <v>0</v>
      </c>
      <c r="AI363" s="148">
        <v>0</v>
      </c>
      <c r="AJ363" s="148">
        <v>0</v>
      </c>
      <c r="AK363" s="148">
        <v>0</v>
      </c>
      <c r="AL363" s="148">
        <v>0</v>
      </c>
      <c r="AM363" s="148">
        <v>0</v>
      </c>
    </row>
    <row r="364" spans="1:39" x14ac:dyDescent="0.5">
      <c r="A364" s="148" t="s">
        <v>85</v>
      </c>
      <c r="B364" s="148" t="s">
        <v>138</v>
      </c>
      <c r="C364" s="148" t="s">
        <v>200</v>
      </c>
      <c r="D364" s="148">
        <v>0</v>
      </c>
      <c r="E364" s="148">
        <v>0</v>
      </c>
      <c r="F364" s="148">
        <v>0</v>
      </c>
      <c r="G364" s="148">
        <v>0</v>
      </c>
      <c r="H364" s="148">
        <v>0</v>
      </c>
      <c r="I364" s="148">
        <v>0</v>
      </c>
      <c r="J364" s="148">
        <v>0</v>
      </c>
      <c r="K364" s="148">
        <v>0</v>
      </c>
      <c r="L364" s="148">
        <v>0</v>
      </c>
      <c r="M364" s="148">
        <v>0</v>
      </c>
      <c r="N364" s="148">
        <v>0</v>
      </c>
      <c r="O364" s="148">
        <v>0</v>
      </c>
      <c r="P364" s="148">
        <v>0</v>
      </c>
      <c r="Q364" s="148">
        <v>0</v>
      </c>
      <c r="R364" s="148">
        <v>0</v>
      </c>
      <c r="S364" s="148">
        <v>0</v>
      </c>
      <c r="T364" s="148">
        <v>0</v>
      </c>
      <c r="U364" s="148">
        <v>0</v>
      </c>
      <c r="V364" s="148">
        <v>0</v>
      </c>
      <c r="W364" s="148">
        <v>0</v>
      </c>
      <c r="X364" s="148">
        <v>0</v>
      </c>
      <c r="Y364" s="148">
        <v>0</v>
      </c>
      <c r="Z364" s="148">
        <v>0</v>
      </c>
      <c r="AA364" s="148">
        <v>0</v>
      </c>
      <c r="AB364" s="148">
        <v>0</v>
      </c>
      <c r="AC364" s="148">
        <v>0</v>
      </c>
      <c r="AD364" s="148">
        <v>0</v>
      </c>
      <c r="AE364" s="148">
        <v>0</v>
      </c>
      <c r="AF364" s="148">
        <v>0</v>
      </c>
      <c r="AG364" s="148">
        <v>0</v>
      </c>
      <c r="AH364" s="148">
        <v>0</v>
      </c>
      <c r="AI364" s="148">
        <v>0</v>
      </c>
      <c r="AJ364" s="148">
        <v>0</v>
      </c>
      <c r="AK364" s="148">
        <v>0</v>
      </c>
      <c r="AL364" s="148">
        <v>0</v>
      </c>
      <c r="AM364" s="148">
        <v>0</v>
      </c>
    </row>
    <row r="365" spans="1:39" x14ac:dyDescent="0.5">
      <c r="A365" s="148" t="s">
        <v>85</v>
      </c>
      <c r="B365" s="148" t="s">
        <v>140</v>
      </c>
      <c r="C365" s="148" t="s">
        <v>196</v>
      </c>
      <c r="D365" s="148">
        <v>348</v>
      </c>
      <c r="E365" s="148">
        <v>174</v>
      </c>
      <c r="F365" s="148">
        <v>174</v>
      </c>
      <c r="G365" s="148">
        <v>0</v>
      </c>
      <c r="H365" s="148">
        <v>174</v>
      </c>
      <c r="I365" s="148">
        <v>217</v>
      </c>
      <c r="J365" s="148">
        <v>507</v>
      </c>
      <c r="K365" s="148">
        <v>174</v>
      </c>
      <c r="L365" s="148">
        <v>984</v>
      </c>
      <c r="M365" s="148">
        <v>867</v>
      </c>
      <c r="N365" s="148">
        <v>436</v>
      </c>
      <c r="O365" s="148">
        <v>0</v>
      </c>
      <c r="P365" s="148">
        <v>437</v>
      </c>
      <c r="Q365" s="148">
        <v>0</v>
      </c>
      <c r="R365" s="148">
        <v>0</v>
      </c>
      <c r="S365" s="148">
        <v>80</v>
      </c>
      <c r="T365" s="148">
        <v>0</v>
      </c>
      <c r="U365" s="148">
        <v>0</v>
      </c>
      <c r="V365" s="148">
        <v>80</v>
      </c>
      <c r="W365" s="148">
        <v>0</v>
      </c>
      <c r="X365" s="148">
        <v>0</v>
      </c>
      <c r="Y365" s="148">
        <v>80</v>
      </c>
      <c r="Z365" s="148">
        <v>0</v>
      </c>
      <c r="AA365" s="148">
        <v>0</v>
      </c>
      <c r="AB365" s="148">
        <v>80</v>
      </c>
      <c r="AC365" s="148">
        <v>40</v>
      </c>
      <c r="AD365" s="148">
        <v>0</v>
      </c>
      <c r="AE365" s="148">
        <v>0</v>
      </c>
      <c r="AF365" s="148">
        <v>0</v>
      </c>
      <c r="AG365" s="148">
        <v>0</v>
      </c>
      <c r="AH365" s="148">
        <v>0</v>
      </c>
      <c r="AI365" s="148">
        <v>0</v>
      </c>
      <c r="AJ365" s="148">
        <v>0</v>
      </c>
      <c r="AK365" s="148">
        <v>0</v>
      </c>
      <c r="AL365" s="148">
        <v>0</v>
      </c>
      <c r="AM365" s="148">
        <v>0</v>
      </c>
    </row>
    <row r="366" spans="1:39" x14ac:dyDescent="0.5">
      <c r="A366" s="148" t="s">
        <v>116</v>
      </c>
      <c r="B366" s="148" t="s">
        <v>138</v>
      </c>
      <c r="C366" s="148" t="s">
        <v>196</v>
      </c>
      <c r="D366" s="148">
        <v>0</v>
      </c>
      <c r="E366" s="148">
        <v>1737</v>
      </c>
      <c r="F366" s="148">
        <v>1737</v>
      </c>
      <c r="G366" s="148">
        <v>1737</v>
      </c>
      <c r="H366" s="148">
        <v>1737</v>
      </c>
      <c r="I366" s="148">
        <v>1737</v>
      </c>
      <c r="J366" s="148">
        <v>1737</v>
      </c>
      <c r="K366" s="148">
        <v>1737</v>
      </c>
      <c r="L366" s="148">
        <v>1737</v>
      </c>
      <c r="M366" s="148">
        <v>1737</v>
      </c>
      <c r="N366" s="148">
        <v>1737</v>
      </c>
      <c r="O366" s="148">
        <v>1737</v>
      </c>
      <c r="P366" s="148">
        <v>1737</v>
      </c>
      <c r="Q366" s="148">
        <v>1737</v>
      </c>
      <c r="R366" s="148">
        <v>2886</v>
      </c>
      <c r="S366" s="148">
        <v>2886</v>
      </c>
      <c r="T366" s="148">
        <v>3186</v>
      </c>
      <c r="U366" s="148">
        <v>2986</v>
      </c>
      <c r="V366" s="148">
        <v>2986</v>
      </c>
      <c r="W366" s="148">
        <v>2986</v>
      </c>
      <c r="X366" s="148">
        <v>2986</v>
      </c>
      <c r="Y366" s="148">
        <v>7378</v>
      </c>
      <c r="Z366" s="148">
        <v>2986</v>
      </c>
      <c r="AA366" s="148">
        <v>2986</v>
      </c>
      <c r="AB366" s="148">
        <v>2986</v>
      </c>
      <c r="AC366" s="148">
        <v>0</v>
      </c>
      <c r="AD366" s="148">
        <v>0</v>
      </c>
      <c r="AE366" s="148">
        <v>0</v>
      </c>
      <c r="AF366" s="148">
        <v>0</v>
      </c>
      <c r="AG366" s="148">
        <v>0</v>
      </c>
      <c r="AH366" s="148">
        <v>0</v>
      </c>
      <c r="AI366" s="148">
        <v>0</v>
      </c>
      <c r="AJ366" s="148">
        <v>0</v>
      </c>
      <c r="AK366" s="148">
        <v>0</v>
      </c>
      <c r="AL366" s="148">
        <v>0</v>
      </c>
      <c r="AM366" s="148">
        <v>0</v>
      </c>
    </row>
    <row r="367" spans="1:39" x14ac:dyDescent="0.5">
      <c r="A367" s="148" t="s">
        <v>116</v>
      </c>
      <c r="B367" s="148" t="s">
        <v>138</v>
      </c>
      <c r="C367" s="148" t="s">
        <v>200</v>
      </c>
      <c r="D367" s="148">
        <v>0</v>
      </c>
      <c r="E367" s="148">
        <v>0</v>
      </c>
      <c r="F367" s="148">
        <v>0</v>
      </c>
      <c r="G367" s="148">
        <v>0</v>
      </c>
      <c r="H367" s="148">
        <v>0</v>
      </c>
      <c r="I367" s="148">
        <v>0</v>
      </c>
      <c r="J367" s="148">
        <v>0</v>
      </c>
      <c r="K367" s="148">
        <v>0</v>
      </c>
      <c r="L367" s="148">
        <v>0</v>
      </c>
      <c r="M367" s="148">
        <v>0</v>
      </c>
      <c r="N367" s="148">
        <v>0</v>
      </c>
      <c r="O367" s="148">
        <v>0</v>
      </c>
      <c r="P367" s="148">
        <v>0</v>
      </c>
      <c r="Q367" s="148">
        <v>0</v>
      </c>
      <c r="R367" s="148">
        <v>0</v>
      </c>
      <c r="S367" s="148">
        <v>0</v>
      </c>
      <c r="T367" s="148">
        <v>0</v>
      </c>
      <c r="U367" s="148">
        <v>0</v>
      </c>
      <c r="V367" s="148">
        <v>0</v>
      </c>
      <c r="W367" s="148">
        <v>0</v>
      </c>
      <c r="X367" s="148">
        <v>0</v>
      </c>
      <c r="Y367" s="148">
        <v>0</v>
      </c>
      <c r="Z367" s="148">
        <v>0</v>
      </c>
      <c r="AA367" s="148">
        <v>0</v>
      </c>
      <c r="AB367" s="148">
        <v>2986</v>
      </c>
      <c r="AC367" s="148">
        <v>2986</v>
      </c>
      <c r="AD367" s="148">
        <v>2986</v>
      </c>
      <c r="AE367" s="148">
        <v>2986</v>
      </c>
      <c r="AF367" s="148">
        <v>2986</v>
      </c>
      <c r="AG367" s="148">
        <v>2986</v>
      </c>
      <c r="AH367" s="148">
        <v>2986</v>
      </c>
      <c r="AI367" s="148">
        <v>2986</v>
      </c>
      <c r="AJ367" s="148">
        <v>2986</v>
      </c>
      <c r="AK367" s="148">
        <v>2986</v>
      </c>
      <c r="AL367" s="148">
        <v>2986</v>
      </c>
      <c r="AM367" s="148">
        <v>2986</v>
      </c>
    </row>
    <row r="368" spans="1:39" x14ac:dyDescent="0.5">
      <c r="A368" s="148" t="s">
        <v>116</v>
      </c>
      <c r="B368" s="148" t="s">
        <v>140</v>
      </c>
      <c r="C368" s="148" t="s">
        <v>196</v>
      </c>
      <c r="D368" s="148">
        <v>0</v>
      </c>
      <c r="E368" s="148">
        <v>0</v>
      </c>
      <c r="F368" s="148">
        <v>0</v>
      </c>
      <c r="G368" s="148">
        <v>0</v>
      </c>
      <c r="H368" s="148">
        <v>0</v>
      </c>
      <c r="I368" s="148">
        <v>0</v>
      </c>
      <c r="J368" s="148">
        <v>0</v>
      </c>
      <c r="K368" s="148">
        <v>0</v>
      </c>
      <c r="L368" s="148">
        <v>0</v>
      </c>
      <c r="M368" s="148">
        <v>0</v>
      </c>
      <c r="N368" s="148">
        <v>0</v>
      </c>
      <c r="O368" s="148">
        <v>0</v>
      </c>
      <c r="P368" s="148">
        <v>1213</v>
      </c>
      <c r="Q368" s="148">
        <v>187</v>
      </c>
      <c r="R368" s="148">
        <v>1119</v>
      </c>
      <c r="S368" s="148">
        <v>1119</v>
      </c>
      <c r="T368" s="148">
        <v>1119</v>
      </c>
      <c r="U368" s="148">
        <v>1119</v>
      </c>
      <c r="V368" s="148">
        <v>0</v>
      </c>
      <c r="W368" s="148">
        <v>1119</v>
      </c>
      <c r="X368" s="148">
        <v>1119</v>
      </c>
      <c r="Y368" s="148">
        <v>1119</v>
      </c>
      <c r="Z368" s="148">
        <v>1119</v>
      </c>
      <c r="AA368" s="148">
        <v>1119</v>
      </c>
      <c r="AB368" s="148">
        <v>1119</v>
      </c>
      <c r="AC368" s="148">
        <v>1119</v>
      </c>
      <c r="AD368" s="148">
        <v>1158</v>
      </c>
      <c r="AE368" s="148">
        <v>0</v>
      </c>
      <c r="AF368" s="148">
        <v>0</v>
      </c>
      <c r="AG368" s="148">
        <v>0</v>
      </c>
      <c r="AH368" s="148">
        <v>0</v>
      </c>
      <c r="AI368" s="148">
        <v>0</v>
      </c>
      <c r="AJ368" s="148">
        <v>0</v>
      </c>
      <c r="AK368" s="148">
        <v>0</v>
      </c>
      <c r="AL368" s="148">
        <v>0</v>
      </c>
      <c r="AM368" s="148">
        <v>0</v>
      </c>
    </row>
    <row r="369" spans="1:39" x14ac:dyDescent="0.5">
      <c r="A369" s="148" t="s">
        <v>116</v>
      </c>
      <c r="B369" s="148" t="s">
        <v>140</v>
      </c>
      <c r="C369" s="148" t="s">
        <v>9</v>
      </c>
      <c r="D369" s="148">
        <v>0</v>
      </c>
      <c r="E369" s="148">
        <v>0</v>
      </c>
      <c r="F369" s="148">
        <v>0</v>
      </c>
      <c r="G369" s="148">
        <v>0</v>
      </c>
      <c r="H369" s="148">
        <v>0</v>
      </c>
      <c r="I369" s="148">
        <v>0</v>
      </c>
      <c r="J369" s="148">
        <v>0</v>
      </c>
      <c r="K369" s="148">
        <v>0</v>
      </c>
      <c r="L369" s="148">
        <v>0</v>
      </c>
      <c r="M369" s="148">
        <v>0</v>
      </c>
      <c r="N369" s="148">
        <v>0</v>
      </c>
      <c r="O369" s="148">
        <v>0</v>
      </c>
      <c r="P369" s="148">
        <v>0</v>
      </c>
      <c r="Q369" s="148">
        <v>0</v>
      </c>
      <c r="R369" s="148">
        <v>0</v>
      </c>
      <c r="S369" s="148">
        <v>0</v>
      </c>
      <c r="T369" s="148">
        <v>0</v>
      </c>
      <c r="U369" s="148">
        <v>0</v>
      </c>
      <c r="V369" s="148">
        <v>0</v>
      </c>
      <c r="W369" s="148">
        <v>0</v>
      </c>
      <c r="X369" s="148">
        <v>0</v>
      </c>
      <c r="Y369" s="148">
        <v>0</v>
      </c>
      <c r="Z369" s="148">
        <v>0</v>
      </c>
      <c r="AA369" s="148">
        <v>0</v>
      </c>
      <c r="AB369" s="148">
        <v>1119</v>
      </c>
      <c r="AC369" s="148">
        <v>1119</v>
      </c>
      <c r="AD369" s="148">
        <v>1119</v>
      </c>
      <c r="AE369" s="148">
        <v>1119</v>
      </c>
      <c r="AF369" s="148">
        <v>1119</v>
      </c>
      <c r="AG369" s="148">
        <v>1119</v>
      </c>
      <c r="AH369" s="148">
        <v>1119</v>
      </c>
      <c r="AI369" s="148">
        <v>1119</v>
      </c>
      <c r="AJ369" s="148">
        <v>1119</v>
      </c>
      <c r="AK369" s="148">
        <v>1119</v>
      </c>
      <c r="AL369" s="148">
        <v>1119</v>
      </c>
      <c r="AM369" s="148">
        <v>1119</v>
      </c>
    </row>
    <row r="370" spans="1:39" x14ac:dyDescent="0.5">
      <c r="A370" s="148" t="s">
        <v>118</v>
      </c>
      <c r="B370" s="148" t="s">
        <v>138</v>
      </c>
      <c r="C370" s="148" t="s">
        <v>196</v>
      </c>
      <c r="D370" s="148">
        <v>3675</v>
      </c>
      <c r="E370" s="148">
        <v>0</v>
      </c>
      <c r="F370" s="148">
        <v>0</v>
      </c>
      <c r="G370" s="148">
        <v>0</v>
      </c>
      <c r="H370" s="148">
        <v>0</v>
      </c>
      <c r="I370" s="148">
        <v>-397</v>
      </c>
      <c r="J370" s="148">
        <v>0</v>
      </c>
      <c r="K370" s="148">
        <v>0</v>
      </c>
      <c r="L370" s="148">
        <v>0</v>
      </c>
      <c r="M370" s="148">
        <v>1280</v>
      </c>
      <c r="N370" s="148">
        <v>0</v>
      </c>
      <c r="O370" s="148">
        <v>1280</v>
      </c>
      <c r="P370" s="148">
        <v>0</v>
      </c>
      <c r="Q370" s="148">
        <v>0</v>
      </c>
      <c r="R370" s="148">
        <v>1280</v>
      </c>
      <c r="S370" s="148">
        <v>0</v>
      </c>
      <c r="T370" s="148">
        <v>0</v>
      </c>
      <c r="U370" s="148">
        <v>1280</v>
      </c>
      <c r="V370" s="148">
        <v>0</v>
      </c>
      <c r="W370" s="148">
        <v>0</v>
      </c>
      <c r="X370" s="148">
        <v>0</v>
      </c>
      <c r="Y370" s="148">
        <v>504</v>
      </c>
      <c r="Z370" s="148">
        <v>504</v>
      </c>
      <c r="AA370" s="148">
        <v>504</v>
      </c>
      <c r="AB370" s="148">
        <v>504</v>
      </c>
      <c r="AC370" s="148">
        <v>504</v>
      </c>
      <c r="AD370" s="148">
        <v>0</v>
      </c>
      <c r="AE370" s="148">
        <v>0</v>
      </c>
      <c r="AF370" s="148">
        <v>0</v>
      </c>
      <c r="AG370" s="148">
        <v>0</v>
      </c>
      <c r="AH370" s="148">
        <v>0</v>
      </c>
      <c r="AI370" s="148">
        <v>0</v>
      </c>
      <c r="AJ370" s="148">
        <v>0</v>
      </c>
      <c r="AK370" s="148">
        <v>0</v>
      </c>
      <c r="AL370" s="148">
        <v>0</v>
      </c>
      <c r="AM370" s="148">
        <v>0</v>
      </c>
    </row>
    <row r="371" spans="1:39" x14ac:dyDescent="0.5">
      <c r="A371" s="148" t="s">
        <v>118</v>
      </c>
      <c r="B371" s="148" t="s">
        <v>138</v>
      </c>
      <c r="C371" s="148" t="s">
        <v>200</v>
      </c>
      <c r="D371" s="148">
        <v>0</v>
      </c>
      <c r="E371" s="148">
        <v>0</v>
      </c>
      <c r="F371" s="148">
        <v>0</v>
      </c>
      <c r="G371" s="148">
        <v>0</v>
      </c>
      <c r="H371" s="148">
        <v>0</v>
      </c>
      <c r="I371" s="148">
        <v>0</v>
      </c>
      <c r="J371" s="148">
        <v>0</v>
      </c>
      <c r="K371" s="148">
        <v>0</v>
      </c>
      <c r="L371" s="148">
        <v>0</v>
      </c>
      <c r="M371" s="148">
        <v>0</v>
      </c>
      <c r="N371" s="148">
        <v>0</v>
      </c>
      <c r="O371" s="148">
        <v>0</v>
      </c>
      <c r="P371" s="148">
        <v>0</v>
      </c>
      <c r="Q371" s="148">
        <v>0</v>
      </c>
      <c r="R371" s="148">
        <v>0</v>
      </c>
      <c r="S371" s="148">
        <v>0</v>
      </c>
      <c r="T371" s="148">
        <v>0</v>
      </c>
      <c r="U371" s="148">
        <v>0</v>
      </c>
      <c r="V371" s="148">
        <v>0</v>
      </c>
      <c r="W371" s="148">
        <v>0</v>
      </c>
      <c r="X371" s="148">
        <v>0</v>
      </c>
      <c r="Y371" s="148">
        <v>0</v>
      </c>
      <c r="Z371" s="148">
        <v>0</v>
      </c>
      <c r="AA371" s="148">
        <v>0</v>
      </c>
      <c r="AB371" s="148">
        <v>1280</v>
      </c>
      <c r="AC371" s="148">
        <v>0</v>
      </c>
      <c r="AD371" s="148">
        <v>0</v>
      </c>
      <c r="AE371" s="148">
        <v>1280</v>
      </c>
      <c r="AF371" s="148">
        <v>0</v>
      </c>
      <c r="AG371" s="148">
        <v>0</v>
      </c>
      <c r="AH371" s="148">
        <v>1280</v>
      </c>
      <c r="AI371" s="148">
        <v>0</v>
      </c>
      <c r="AJ371" s="148">
        <v>0</v>
      </c>
      <c r="AK371" s="148">
        <v>1280</v>
      </c>
      <c r="AL371" s="148">
        <v>0</v>
      </c>
      <c r="AM371" s="148">
        <v>0</v>
      </c>
    </row>
    <row r="372" spans="1:39" x14ac:dyDescent="0.5">
      <c r="A372" s="148" t="s">
        <v>118</v>
      </c>
      <c r="B372" s="148" t="s">
        <v>140</v>
      </c>
      <c r="C372" s="148" t="s">
        <v>196</v>
      </c>
      <c r="D372" s="148">
        <v>-6471</v>
      </c>
      <c r="E372" s="148">
        <v>0</v>
      </c>
      <c r="F372" s="148">
        <v>2373</v>
      </c>
      <c r="G372" s="148">
        <v>0</v>
      </c>
      <c r="H372" s="148">
        <v>-3076</v>
      </c>
      <c r="I372" s="148">
        <v>7248</v>
      </c>
      <c r="J372" s="148">
        <v>0</v>
      </c>
      <c r="K372" s="148">
        <v>-4488</v>
      </c>
      <c r="L372" s="148">
        <v>0</v>
      </c>
      <c r="M372" s="148">
        <v>-4113</v>
      </c>
      <c r="N372" s="148">
        <v>0</v>
      </c>
      <c r="O372" s="148">
        <v>2258</v>
      </c>
      <c r="P372" s="148">
        <v>-1224</v>
      </c>
      <c r="Q372" s="148">
        <v>0</v>
      </c>
      <c r="R372" s="148">
        <v>-14</v>
      </c>
      <c r="S372" s="148">
        <v>0</v>
      </c>
      <c r="T372" s="148">
        <v>0</v>
      </c>
      <c r="U372" s="148">
        <v>3441</v>
      </c>
      <c r="V372" s="148">
        <v>0</v>
      </c>
      <c r="W372" s="148">
        <v>0</v>
      </c>
      <c r="X372" s="148">
        <v>0</v>
      </c>
      <c r="Y372" s="148">
        <v>699</v>
      </c>
      <c r="Z372" s="148">
        <v>699</v>
      </c>
      <c r="AA372" s="148">
        <v>699</v>
      </c>
      <c r="AB372" s="148">
        <v>699</v>
      </c>
      <c r="AC372" s="148">
        <v>699</v>
      </c>
      <c r="AD372" s="148">
        <v>0</v>
      </c>
      <c r="AE372" s="148">
        <v>0</v>
      </c>
      <c r="AF372" s="148">
        <v>0</v>
      </c>
      <c r="AG372" s="148">
        <v>0</v>
      </c>
      <c r="AH372" s="148">
        <v>0</v>
      </c>
      <c r="AI372" s="148">
        <v>0</v>
      </c>
      <c r="AJ372" s="148">
        <v>0</v>
      </c>
      <c r="AK372" s="148">
        <v>0</v>
      </c>
      <c r="AL372" s="148">
        <v>0</v>
      </c>
      <c r="AM372" s="148">
        <v>0</v>
      </c>
    </row>
    <row r="373" spans="1:39" x14ac:dyDescent="0.5">
      <c r="A373" s="148" t="s">
        <v>118</v>
      </c>
      <c r="B373" s="148" t="s">
        <v>140</v>
      </c>
      <c r="C373" s="148" t="s">
        <v>9</v>
      </c>
      <c r="D373" s="148">
        <v>0</v>
      </c>
      <c r="E373" s="148">
        <v>0</v>
      </c>
      <c r="F373" s="148">
        <v>0</v>
      </c>
      <c r="G373" s="148">
        <v>0</v>
      </c>
      <c r="H373" s="148">
        <v>0</v>
      </c>
      <c r="I373" s="148">
        <v>0</v>
      </c>
      <c r="J373" s="148">
        <v>0</v>
      </c>
      <c r="K373" s="148">
        <v>0</v>
      </c>
      <c r="L373" s="148">
        <v>0</v>
      </c>
      <c r="M373" s="148">
        <v>0</v>
      </c>
      <c r="N373" s="148">
        <v>0</v>
      </c>
      <c r="O373" s="148">
        <v>0</v>
      </c>
      <c r="P373" s="148">
        <v>0</v>
      </c>
      <c r="Q373" s="148">
        <v>0</v>
      </c>
      <c r="R373" s="148">
        <v>0</v>
      </c>
      <c r="S373" s="148">
        <v>0</v>
      </c>
      <c r="T373" s="148">
        <v>0</v>
      </c>
      <c r="U373" s="148">
        <v>0</v>
      </c>
      <c r="V373" s="148">
        <v>0</v>
      </c>
      <c r="W373" s="148">
        <v>0</v>
      </c>
      <c r="X373" s="148">
        <v>0</v>
      </c>
      <c r="Y373" s="148">
        <v>0</v>
      </c>
      <c r="Z373" s="148">
        <v>0</v>
      </c>
      <c r="AA373" s="148">
        <v>0</v>
      </c>
      <c r="AB373" s="148">
        <v>700</v>
      </c>
      <c r="AC373" s="148">
        <v>700</v>
      </c>
      <c r="AD373" s="148">
        <v>700</v>
      </c>
      <c r="AE373" s="148">
        <v>700</v>
      </c>
      <c r="AF373" s="148">
        <v>700</v>
      </c>
      <c r="AG373" s="148">
        <v>700</v>
      </c>
      <c r="AH373" s="148">
        <v>700</v>
      </c>
      <c r="AI373" s="148">
        <v>700</v>
      </c>
      <c r="AJ373" s="148">
        <v>700</v>
      </c>
      <c r="AK373" s="148">
        <v>700</v>
      </c>
      <c r="AL373" s="148">
        <v>700</v>
      </c>
      <c r="AM373" s="148">
        <v>700</v>
      </c>
    </row>
    <row r="374" spans="1:39" x14ac:dyDescent="0.5">
      <c r="A374" s="148" t="s">
        <v>117</v>
      </c>
      <c r="B374" s="148" t="s">
        <v>138</v>
      </c>
      <c r="C374" s="148" t="s">
        <v>196</v>
      </c>
      <c r="D374" s="148">
        <v>0</v>
      </c>
      <c r="E374" s="148">
        <v>743</v>
      </c>
      <c r="F374" s="148">
        <v>1043</v>
      </c>
      <c r="G374" s="148">
        <v>743</v>
      </c>
      <c r="H374" s="148">
        <v>743</v>
      </c>
      <c r="I374" s="148">
        <v>743</v>
      </c>
      <c r="J374" s="148">
        <v>743</v>
      </c>
      <c r="K374" s="148">
        <v>743</v>
      </c>
      <c r="L374" s="148">
        <v>1405</v>
      </c>
      <c r="M374" s="148">
        <v>743</v>
      </c>
      <c r="N374" s="148">
        <v>743</v>
      </c>
      <c r="O374" s="148">
        <v>743</v>
      </c>
      <c r="P374" s="148">
        <v>743</v>
      </c>
      <c r="Q374" s="148">
        <v>743</v>
      </c>
      <c r="R374" s="148">
        <v>1279</v>
      </c>
      <c r="S374" s="148">
        <v>1279</v>
      </c>
      <c r="T374" s="148">
        <v>1279</v>
      </c>
      <c r="U374" s="148">
        <v>1451</v>
      </c>
      <c r="V374" s="148">
        <v>1451</v>
      </c>
      <c r="W374" s="148">
        <v>1451</v>
      </c>
      <c r="X374" s="148">
        <v>1451</v>
      </c>
      <c r="Y374" s="148">
        <v>1279</v>
      </c>
      <c r="Z374" s="148">
        <v>1279</v>
      </c>
      <c r="AA374" s="148">
        <v>0</v>
      </c>
      <c r="AB374" s="148">
        <v>1279</v>
      </c>
      <c r="AC374" s="148">
        <v>0</v>
      </c>
      <c r="AD374" s="148">
        <v>0</v>
      </c>
      <c r="AE374" s="148">
        <v>0</v>
      </c>
      <c r="AF374" s="148">
        <v>0</v>
      </c>
      <c r="AG374" s="148">
        <v>0</v>
      </c>
      <c r="AH374" s="148">
        <v>0</v>
      </c>
      <c r="AI374" s="148">
        <v>0</v>
      </c>
      <c r="AJ374" s="148">
        <v>0</v>
      </c>
      <c r="AK374" s="148">
        <v>0</v>
      </c>
      <c r="AL374" s="148">
        <v>0</v>
      </c>
      <c r="AM374" s="148">
        <v>0</v>
      </c>
    </row>
    <row r="375" spans="1:39" x14ac:dyDescent="0.5">
      <c r="A375" s="148" t="s">
        <v>117</v>
      </c>
      <c r="B375" s="148" t="s">
        <v>138</v>
      </c>
      <c r="C375" s="148" t="s">
        <v>200</v>
      </c>
      <c r="D375" s="148">
        <v>0</v>
      </c>
      <c r="E375" s="148">
        <v>0</v>
      </c>
      <c r="F375" s="148">
        <v>0</v>
      </c>
      <c r="G375" s="148">
        <v>0</v>
      </c>
      <c r="H375" s="148">
        <v>0</v>
      </c>
      <c r="I375" s="148">
        <v>0</v>
      </c>
      <c r="J375" s="148">
        <v>0</v>
      </c>
      <c r="K375" s="148">
        <v>0</v>
      </c>
      <c r="L375" s="148">
        <v>0</v>
      </c>
      <c r="M375" s="148">
        <v>0</v>
      </c>
      <c r="N375" s="148">
        <v>0</v>
      </c>
      <c r="O375" s="148">
        <v>0</v>
      </c>
      <c r="P375" s="148">
        <v>0</v>
      </c>
      <c r="Q375" s="148">
        <v>0</v>
      </c>
      <c r="R375" s="148">
        <v>0</v>
      </c>
      <c r="S375" s="148">
        <v>0</v>
      </c>
      <c r="T375" s="148">
        <v>0</v>
      </c>
      <c r="U375" s="148">
        <v>0</v>
      </c>
      <c r="V375" s="148">
        <v>0</v>
      </c>
      <c r="W375" s="148">
        <v>0</v>
      </c>
      <c r="X375" s="148">
        <v>0</v>
      </c>
      <c r="Y375" s="148">
        <v>0</v>
      </c>
      <c r="Z375" s="148">
        <v>0</v>
      </c>
      <c r="AA375" s="148">
        <v>0</v>
      </c>
      <c r="AB375" s="148">
        <v>1450</v>
      </c>
      <c r="AC375" s="148">
        <v>1450</v>
      </c>
      <c r="AD375" s="148">
        <v>1450</v>
      </c>
      <c r="AE375" s="148">
        <v>1450</v>
      </c>
      <c r="AF375" s="148">
        <v>1450</v>
      </c>
      <c r="AG375" s="148">
        <v>1450</v>
      </c>
      <c r="AH375" s="148">
        <v>1450</v>
      </c>
      <c r="AI375" s="148">
        <v>1450</v>
      </c>
      <c r="AJ375" s="148">
        <v>1450</v>
      </c>
      <c r="AK375" s="148">
        <v>1450</v>
      </c>
      <c r="AL375" s="148">
        <v>1450</v>
      </c>
      <c r="AM375" s="148">
        <v>1450</v>
      </c>
    </row>
    <row r="376" spans="1:39" x14ac:dyDescent="0.5">
      <c r="A376" s="148" t="s">
        <v>117</v>
      </c>
      <c r="B376" s="148" t="s">
        <v>140</v>
      </c>
      <c r="C376" s="148" t="s">
        <v>196</v>
      </c>
      <c r="D376" s="148">
        <v>0</v>
      </c>
      <c r="E376" s="148">
        <v>0</v>
      </c>
      <c r="F376" s="148">
        <v>300</v>
      </c>
      <c r="G376" s="148">
        <v>0</v>
      </c>
      <c r="H376" s="148">
        <v>0</v>
      </c>
      <c r="I376" s="148">
        <v>0</v>
      </c>
      <c r="J376" s="148">
        <v>3280</v>
      </c>
      <c r="K376" s="148">
        <v>0</v>
      </c>
      <c r="L376" s="148">
        <v>0</v>
      </c>
      <c r="M376" s="148">
        <v>0</v>
      </c>
      <c r="N376" s="148">
        <v>0</v>
      </c>
      <c r="O376" s="148">
        <v>918</v>
      </c>
      <c r="P376" s="148">
        <v>918</v>
      </c>
      <c r="Q376" s="148">
        <v>1775</v>
      </c>
      <c r="R376" s="148">
        <v>985</v>
      </c>
      <c r="S376" s="148">
        <v>985</v>
      </c>
      <c r="T376" s="148">
        <v>985</v>
      </c>
      <c r="U376" s="148">
        <v>985</v>
      </c>
      <c r="V376" s="148">
        <v>0</v>
      </c>
      <c r="W376" s="148">
        <v>985</v>
      </c>
      <c r="X376" s="148">
        <v>985</v>
      </c>
      <c r="Y376" s="148">
        <v>985</v>
      </c>
      <c r="Z376" s="148">
        <v>985</v>
      </c>
      <c r="AA376" s="148">
        <v>985</v>
      </c>
      <c r="AB376" s="148">
        <v>985</v>
      </c>
      <c r="AC376" s="148">
        <v>985</v>
      </c>
      <c r="AD376" s="148">
        <v>1032</v>
      </c>
      <c r="AE376" s="148">
        <v>0</v>
      </c>
      <c r="AF376" s="148">
        <v>0</v>
      </c>
      <c r="AG376" s="148">
        <v>0</v>
      </c>
      <c r="AH376" s="148">
        <v>0</v>
      </c>
      <c r="AI376" s="148">
        <v>0</v>
      </c>
      <c r="AJ376" s="148">
        <v>0</v>
      </c>
      <c r="AK376" s="148">
        <v>0</v>
      </c>
      <c r="AL376" s="148">
        <v>0</v>
      </c>
      <c r="AM376" s="148">
        <v>0</v>
      </c>
    </row>
    <row r="377" spans="1:39" x14ac:dyDescent="0.5">
      <c r="A377" s="148" t="s">
        <v>117</v>
      </c>
      <c r="B377" s="148" t="s">
        <v>140</v>
      </c>
      <c r="C377" s="148" t="s">
        <v>9</v>
      </c>
      <c r="D377" s="148">
        <v>0</v>
      </c>
      <c r="E377" s="148">
        <v>0</v>
      </c>
      <c r="F377" s="148">
        <v>0</v>
      </c>
      <c r="G377" s="148">
        <v>0</v>
      </c>
      <c r="H377" s="148">
        <v>0</v>
      </c>
      <c r="I377" s="148">
        <v>0</v>
      </c>
      <c r="J377" s="148">
        <v>0</v>
      </c>
      <c r="K377" s="148">
        <v>0</v>
      </c>
      <c r="L377" s="148">
        <v>0</v>
      </c>
      <c r="M377" s="148">
        <v>0</v>
      </c>
      <c r="N377" s="148">
        <v>0</v>
      </c>
      <c r="O377" s="148">
        <v>0</v>
      </c>
      <c r="P377" s="148">
        <v>0</v>
      </c>
      <c r="Q377" s="148">
        <v>0</v>
      </c>
      <c r="R377" s="148">
        <v>0</v>
      </c>
      <c r="S377" s="148">
        <v>0</v>
      </c>
      <c r="T377" s="148">
        <v>0</v>
      </c>
      <c r="U377" s="148">
        <v>0</v>
      </c>
      <c r="V377" s="148">
        <v>0</v>
      </c>
      <c r="W377" s="148">
        <v>0</v>
      </c>
      <c r="X377" s="148">
        <v>0</v>
      </c>
      <c r="Y377" s="148">
        <v>0</v>
      </c>
      <c r="Z377" s="148">
        <v>0</v>
      </c>
      <c r="AA377" s="148">
        <v>0</v>
      </c>
      <c r="AB377" s="148">
        <v>985</v>
      </c>
      <c r="AC377" s="148">
        <v>985</v>
      </c>
      <c r="AD377" s="148">
        <v>985</v>
      </c>
      <c r="AE377" s="148">
        <v>985</v>
      </c>
      <c r="AF377" s="148">
        <v>985</v>
      </c>
      <c r="AG377" s="148">
        <v>985</v>
      </c>
      <c r="AH377" s="148">
        <v>985</v>
      </c>
      <c r="AI377" s="148">
        <v>985</v>
      </c>
      <c r="AJ377" s="148">
        <v>985</v>
      </c>
      <c r="AK377" s="148">
        <v>985</v>
      </c>
      <c r="AL377" s="148">
        <v>985</v>
      </c>
      <c r="AM377" s="148">
        <v>985</v>
      </c>
    </row>
    <row r="378" spans="1:39" x14ac:dyDescent="0.5">
      <c r="A378" s="148" t="s">
        <v>115</v>
      </c>
      <c r="B378" s="148" t="s">
        <v>138</v>
      </c>
      <c r="C378" s="148" t="s">
        <v>196</v>
      </c>
      <c r="D378" s="148">
        <v>0</v>
      </c>
      <c r="E378" s="148">
        <v>0</v>
      </c>
      <c r="F378" s="148">
        <v>12385</v>
      </c>
      <c r="G378" s="148">
        <v>12385</v>
      </c>
      <c r="H378" s="148">
        <v>12385</v>
      </c>
      <c r="I378" s="148">
        <v>12385</v>
      </c>
      <c r="J378" s="148">
        <v>12385</v>
      </c>
      <c r="K378" s="148">
        <v>12385</v>
      </c>
      <c r="L378" s="148">
        <v>12385</v>
      </c>
      <c r="M378" s="148">
        <v>12385</v>
      </c>
      <c r="N378" s="148">
        <v>12385</v>
      </c>
      <c r="O378" s="148">
        <v>12385</v>
      </c>
      <c r="P378" s="148">
        <v>12385</v>
      </c>
      <c r="Q378" s="148">
        <v>12385</v>
      </c>
      <c r="R378" s="148">
        <v>15577</v>
      </c>
      <c r="S378" s="148">
        <v>15577</v>
      </c>
      <c r="T378" s="148">
        <v>15577</v>
      </c>
      <c r="U378" s="148">
        <v>15577</v>
      </c>
      <c r="V378" s="148">
        <v>15577</v>
      </c>
      <c r="W378" s="148">
        <v>15577</v>
      </c>
      <c r="X378" s="148">
        <v>15577</v>
      </c>
      <c r="Y378" s="148">
        <v>12757</v>
      </c>
      <c r="Z378" s="148">
        <v>12757</v>
      </c>
      <c r="AA378" s="148">
        <v>12982</v>
      </c>
      <c r="AB378" s="148">
        <v>12982</v>
      </c>
      <c r="AC378" s="148">
        <v>0</v>
      </c>
      <c r="AD378" s="148">
        <v>0</v>
      </c>
      <c r="AE378" s="148">
        <v>0</v>
      </c>
      <c r="AF378" s="148">
        <v>0</v>
      </c>
      <c r="AG378" s="148">
        <v>0</v>
      </c>
      <c r="AH378" s="148">
        <v>0</v>
      </c>
      <c r="AI378" s="148">
        <v>0</v>
      </c>
      <c r="AJ378" s="148">
        <v>0</v>
      </c>
      <c r="AK378" s="148">
        <v>0</v>
      </c>
      <c r="AL378" s="148">
        <v>0</v>
      </c>
      <c r="AM378" s="148">
        <v>0</v>
      </c>
    </row>
    <row r="379" spans="1:39" x14ac:dyDescent="0.5">
      <c r="A379" s="148" t="s">
        <v>115</v>
      </c>
      <c r="B379" s="148" t="s">
        <v>138</v>
      </c>
      <c r="C379" s="148" t="s">
        <v>200</v>
      </c>
      <c r="D379" s="148">
        <v>0</v>
      </c>
      <c r="E379" s="148">
        <v>0</v>
      </c>
      <c r="F379" s="148">
        <v>0</v>
      </c>
      <c r="G379" s="148">
        <v>0</v>
      </c>
      <c r="H379" s="148">
        <v>0</v>
      </c>
      <c r="I379" s="148">
        <v>0</v>
      </c>
      <c r="J379" s="148">
        <v>0</v>
      </c>
      <c r="K379" s="148">
        <v>0</v>
      </c>
      <c r="L379" s="148">
        <v>0</v>
      </c>
      <c r="M379" s="148">
        <v>0</v>
      </c>
      <c r="N379" s="148">
        <v>0</v>
      </c>
      <c r="O379" s="148">
        <v>0</v>
      </c>
      <c r="P379" s="148">
        <v>0</v>
      </c>
      <c r="Q379" s="148">
        <v>0</v>
      </c>
      <c r="R379" s="148">
        <v>0</v>
      </c>
      <c r="S379" s="148">
        <v>0</v>
      </c>
      <c r="T379" s="148">
        <v>0</v>
      </c>
      <c r="U379" s="148">
        <v>0</v>
      </c>
      <c r="V379" s="148">
        <v>0</v>
      </c>
      <c r="W379" s="148">
        <v>0</v>
      </c>
      <c r="X379" s="148">
        <v>0</v>
      </c>
      <c r="Y379" s="148">
        <v>0</v>
      </c>
      <c r="Z379" s="148">
        <v>0</v>
      </c>
      <c r="AA379" s="148">
        <v>0</v>
      </c>
      <c r="AB379" s="148">
        <v>15577</v>
      </c>
      <c r="AC379" s="148">
        <v>15577</v>
      </c>
      <c r="AD379" s="148">
        <v>15577</v>
      </c>
      <c r="AE379" s="148">
        <v>15577</v>
      </c>
      <c r="AF379" s="148">
        <v>15577</v>
      </c>
      <c r="AG379" s="148">
        <v>15577</v>
      </c>
      <c r="AH379" s="148">
        <v>15577</v>
      </c>
      <c r="AI379" s="148">
        <v>15577</v>
      </c>
      <c r="AJ379" s="148">
        <v>15577</v>
      </c>
      <c r="AK379" s="148">
        <v>15577</v>
      </c>
      <c r="AL379" s="148">
        <v>15577</v>
      </c>
      <c r="AM379" s="148">
        <v>15577</v>
      </c>
    </row>
    <row r="380" spans="1:39" x14ac:dyDescent="0.5">
      <c r="A380" s="148" t="s">
        <v>115</v>
      </c>
      <c r="B380" s="148" t="s">
        <v>140</v>
      </c>
      <c r="C380" s="148" t="s">
        <v>196</v>
      </c>
      <c r="D380" s="148">
        <v>0</v>
      </c>
      <c r="E380" s="148">
        <v>13305</v>
      </c>
      <c r="F380" s="148">
        <v>11806</v>
      </c>
      <c r="G380" s="148">
        <v>12188</v>
      </c>
      <c r="H380" s="148">
        <v>13042</v>
      </c>
      <c r="I380" s="148">
        <v>12188</v>
      </c>
      <c r="J380" s="148">
        <v>12188</v>
      </c>
      <c r="K380" s="148">
        <v>12188</v>
      </c>
      <c r="L380" s="148">
        <v>12188</v>
      </c>
      <c r="M380" s="148">
        <v>12188</v>
      </c>
      <c r="N380" s="148">
        <v>25247</v>
      </c>
      <c r="O380" s="148">
        <v>11270</v>
      </c>
      <c r="P380" s="148">
        <v>10057</v>
      </c>
      <c r="Q380" s="148">
        <v>10354</v>
      </c>
      <c r="R380" s="148">
        <v>10354</v>
      </c>
      <c r="S380" s="148">
        <v>10354</v>
      </c>
      <c r="T380" s="148">
        <v>11225</v>
      </c>
      <c r="U380" s="148">
        <v>10354</v>
      </c>
      <c r="V380" s="148">
        <v>0</v>
      </c>
      <c r="W380" s="148">
        <v>10354</v>
      </c>
      <c r="X380" s="148">
        <v>10354</v>
      </c>
      <c r="Y380" s="148">
        <v>10354</v>
      </c>
      <c r="Z380" s="148">
        <v>11249</v>
      </c>
      <c r="AA380" s="148">
        <v>10354</v>
      </c>
      <c r="AB380" s="148">
        <v>10354</v>
      </c>
      <c r="AC380" s="148">
        <v>10354</v>
      </c>
      <c r="AD380" s="148">
        <v>10659</v>
      </c>
      <c r="AE380" s="148">
        <v>0</v>
      </c>
      <c r="AF380" s="148">
        <v>0</v>
      </c>
      <c r="AG380" s="148">
        <v>0</v>
      </c>
      <c r="AH380" s="148">
        <v>0</v>
      </c>
      <c r="AI380" s="148">
        <v>0</v>
      </c>
      <c r="AJ380" s="148">
        <v>0</v>
      </c>
      <c r="AK380" s="148">
        <v>0</v>
      </c>
      <c r="AL380" s="148">
        <v>0</v>
      </c>
      <c r="AM380" s="148">
        <v>0</v>
      </c>
    </row>
    <row r="381" spans="1:39" x14ac:dyDescent="0.5">
      <c r="A381" s="148" t="s">
        <v>115</v>
      </c>
      <c r="B381" s="148" t="s">
        <v>140</v>
      </c>
      <c r="C381" s="148" t="s">
        <v>9</v>
      </c>
      <c r="D381" s="148">
        <v>0</v>
      </c>
      <c r="E381" s="148">
        <v>0</v>
      </c>
      <c r="F381" s="148">
        <v>0</v>
      </c>
      <c r="G381" s="148">
        <v>0</v>
      </c>
      <c r="H381" s="148">
        <v>0</v>
      </c>
      <c r="I381" s="148">
        <v>0</v>
      </c>
      <c r="J381" s="148">
        <v>0</v>
      </c>
      <c r="K381" s="148">
        <v>0</v>
      </c>
      <c r="L381" s="148">
        <v>0</v>
      </c>
      <c r="M381" s="148">
        <v>0</v>
      </c>
      <c r="N381" s="148">
        <v>0</v>
      </c>
      <c r="O381" s="148">
        <v>0</v>
      </c>
      <c r="P381" s="148">
        <v>0</v>
      </c>
      <c r="Q381" s="148">
        <v>0</v>
      </c>
      <c r="R381" s="148">
        <v>0</v>
      </c>
      <c r="S381" s="148">
        <v>0</v>
      </c>
      <c r="T381" s="148">
        <v>0</v>
      </c>
      <c r="U381" s="148">
        <v>0</v>
      </c>
      <c r="V381" s="148">
        <v>0</v>
      </c>
      <c r="W381" s="148">
        <v>0</v>
      </c>
      <c r="X381" s="148">
        <v>0</v>
      </c>
      <c r="Y381" s="148">
        <v>0</v>
      </c>
      <c r="Z381" s="148">
        <v>0</v>
      </c>
      <c r="AA381" s="148">
        <v>0</v>
      </c>
      <c r="AB381" s="148">
        <v>10353</v>
      </c>
      <c r="AC381" s="148">
        <v>10353</v>
      </c>
      <c r="AD381" s="148">
        <v>10353</v>
      </c>
      <c r="AE381" s="148">
        <v>10353</v>
      </c>
      <c r="AF381" s="148">
        <v>10353</v>
      </c>
      <c r="AG381" s="148">
        <v>10353</v>
      </c>
      <c r="AH381" s="148">
        <v>10353</v>
      </c>
      <c r="AI381" s="148">
        <v>10353</v>
      </c>
      <c r="AJ381" s="148">
        <v>10353</v>
      </c>
      <c r="AK381" s="148">
        <v>10353</v>
      </c>
      <c r="AL381" s="148">
        <v>10353</v>
      </c>
      <c r="AM381" s="148">
        <v>10353</v>
      </c>
    </row>
    <row r="382" spans="1:39" x14ac:dyDescent="0.5">
      <c r="A382" s="148" t="s">
        <v>207</v>
      </c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  <c r="AA382" s="148"/>
      <c r="AB382" s="148"/>
      <c r="AC382" s="148"/>
      <c r="AD382" s="148"/>
      <c r="AE382" s="148"/>
      <c r="AF382" s="148"/>
      <c r="AG382" s="148"/>
      <c r="AH382" s="148"/>
      <c r="AI382" s="148"/>
      <c r="AJ382" s="148"/>
      <c r="AK382" s="148"/>
      <c r="AL382" s="148"/>
      <c r="AM382" s="148"/>
    </row>
    <row r="383" spans="1:39" x14ac:dyDescent="0.5">
      <c r="A383" s="148" t="s">
        <v>49</v>
      </c>
      <c r="B383" s="148" t="s">
        <v>138</v>
      </c>
      <c r="C383" s="148" t="s">
        <v>196</v>
      </c>
      <c r="D383" s="148">
        <v>0</v>
      </c>
      <c r="E383" s="148">
        <v>0</v>
      </c>
      <c r="F383" s="148">
        <v>0</v>
      </c>
      <c r="G383" s="148">
        <v>0</v>
      </c>
      <c r="H383" s="148">
        <v>0</v>
      </c>
      <c r="I383" s="148">
        <v>0</v>
      </c>
      <c r="J383" s="148">
        <v>0</v>
      </c>
      <c r="K383" s="148">
        <v>0</v>
      </c>
      <c r="L383" s="148">
        <v>0</v>
      </c>
      <c r="M383" s="148">
        <v>0</v>
      </c>
      <c r="N383" s="148">
        <v>0</v>
      </c>
      <c r="O383" s="148">
        <v>0</v>
      </c>
      <c r="P383" s="148">
        <v>0</v>
      </c>
      <c r="Q383" s="148">
        <v>0</v>
      </c>
      <c r="R383" s="148">
        <v>0</v>
      </c>
      <c r="S383" s="148">
        <v>0</v>
      </c>
      <c r="T383" s="148">
        <v>0</v>
      </c>
      <c r="U383" s="148">
        <v>0</v>
      </c>
      <c r="V383" s="148">
        <v>0</v>
      </c>
      <c r="W383" s="148">
        <v>3403</v>
      </c>
      <c r="X383" s="148">
        <v>941</v>
      </c>
      <c r="Y383" s="148">
        <v>510</v>
      </c>
      <c r="Z383" s="148">
        <v>506</v>
      </c>
      <c r="AA383" s="148">
        <v>1416</v>
      </c>
      <c r="AB383" s="148">
        <v>264</v>
      </c>
      <c r="AC383" s="148">
        <v>327</v>
      </c>
      <c r="AD383" s="148">
        <v>0</v>
      </c>
      <c r="AE383" s="148">
        <v>0</v>
      </c>
      <c r="AF383" s="148">
        <v>0</v>
      </c>
      <c r="AG383" s="148">
        <v>0</v>
      </c>
      <c r="AH383" s="148">
        <v>0</v>
      </c>
      <c r="AI383" s="148">
        <v>0</v>
      </c>
      <c r="AJ383" s="148">
        <v>0</v>
      </c>
      <c r="AK383" s="148">
        <v>0</v>
      </c>
      <c r="AL383" s="148">
        <v>0</v>
      </c>
      <c r="AM383" s="148">
        <v>0</v>
      </c>
    </row>
    <row r="384" spans="1:39" x14ac:dyDescent="0.5">
      <c r="A384" s="148" t="s">
        <v>49</v>
      </c>
      <c r="B384" s="148" t="s">
        <v>138</v>
      </c>
      <c r="C384" s="148" t="s">
        <v>200</v>
      </c>
      <c r="D384" s="148">
        <v>0</v>
      </c>
      <c r="E384" s="148">
        <v>0</v>
      </c>
      <c r="F384" s="148">
        <v>0</v>
      </c>
      <c r="G384" s="148">
        <v>0</v>
      </c>
      <c r="H384" s="148">
        <v>0</v>
      </c>
      <c r="I384" s="148">
        <v>0</v>
      </c>
      <c r="J384" s="148">
        <v>0</v>
      </c>
      <c r="K384" s="148">
        <v>0</v>
      </c>
      <c r="L384" s="148">
        <v>0</v>
      </c>
      <c r="M384" s="148">
        <v>0</v>
      </c>
      <c r="N384" s="148">
        <v>0</v>
      </c>
      <c r="O384" s="148">
        <v>0</v>
      </c>
      <c r="P384" s="148">
        <v>0</v>
      </c>
      <c r="Q384" s="148">
        <v>0</v>
      </c>
      <c r="R384" s="148">
        <v>0</v>
      </c>
      <c r="S384" s="148">
        <v>0</v>
      </c>
      <c r="T384" s="148">
        <v>0</v>
      </c>
      <c r="U384" s="148">
        <v>0</v>
      </c>
      <c r="V384" s="148">
        <v>0</v>
      </c>
      <c r="W384" s="148">
        <v>0</v>
      </c>
      <c r="X384" s="148">
        <v>0</v>
      </c>
      <c r="Y384" s="148">
        <v>0</v>
      </c>
      <c r="Z384" s="148">
        <v>0</v>
      </c>
      <c r="AA384" s="148">
        <v>0</v>
      </c>
      <c r="AB384" s="148">
        <v>1100</v>
      </c>
      <c r="AC384" s="148">
        <v>1100</v>
      </c>
      <c r="AD384" s="148">
        <v>1100</v>
      </c>
      <c r="AE384" s="148">
        <v>1100</v>
      </c>
      <c r="AF384" s="148">
        <v>1100</v>
      </c>
      <c r="AG384" s="148">
        <v>1100</v>
      </c>
      <c r="AH384" s="148">
        <v>1100</v>
      </c>
      <c r="AI384" s="148">
        <v>1100</v>
      </c>
      <c r="AJ384" s="148">
        <v>1100</v>
      </c>
      <c r="AK384" s="148">
        <v>1100</v>
      </c>
      <c r="AL384" s="148">
        <v>1100</v>
      </c>
      <c r="AM384" s="148">
        <v>1100</v>
      </c>
    </row>
    <row r="385" spans="1:39" x14ac:dyDescent="0.5">
      <c r="A385" s="148" t="s">
        <v>49</v>
      </c>
      <c r="B385" s="148" t="s">
        <v>140</v>
      </c>
      <c r="C385" s="148" t="s">
        <v>196</v>
      </c>
      <c r="D385" s="148">
        <v>0</v>
      </c>
      <c r="E385" s="148">
        <v>0</v>
      </c>
      <c r="F385" s="148">
        <v>0</v>
      </c>
      <c r="G385" s="148">
        <v>0</v>
      </c>
      <c r="H385" s="148">
        <v>0</v>
      </c>
      <c r="I385" s="148">
        <v>0</v>
      </c>
      <c r="J385" s="148">
        <v>0</v>
      </c>
      <c r="K385" s="148">
        <v>0</v>
      </c>
      <c r="L385" s="148">
        <v>0</v>
      </c>
      <c r="M385" s="148">
        <v>0</v>
      </c>
      <c r="N385" s="148">
        <v>0</v>
      </c>
      <c r="O385" s="148">
        <v>0</v>
      </c>
      <c r="P385" s="148">
        <v>0</v>
      </c>
      <c r="Q385" s="148">
        <v>0</v>
      </c>
      <c r="R385" s="148">
        <v>0</v>
      </c>
      <c r="S385" s="148">
        <v>0</v>
      </c>
      <c r="T385" s="148">
        <v>0</v>
      </c>
      <c r="U385" s="148">
        <v>0</v>
      </c>
      <c r="V385" s="148">
        <v>0</v>
      </c>
      <c r="W385" s="148">
        <v>748</v>
      </c>
      <c r="X385" s="148">
        <v>1110</v>
      </c>
      <c r="Y385" s="148">
        <v>790</v>
      </c>
      <c r="Z385" s="148">
        <v>591</v>
      </c>
      <c r="AA385" s="148">
        <v>870</v>
      </c>
      <c r="AB385" s="148">
        <v>578</v>
      </c>
      <c r="AC385" s="148">
        <v>0</v>
      </c>
      <c r="AD385" s="148">
        <v>0</v>
      </c>
      <c r="AE385" s="148">
        <v>0</v>
      </c>
      <c r="AF385" s="148">
        <v>0</v>
      </c>
      <c r="AG385" s="148">
        <v>0</v>
      </c>
      <c r="AH385" s="148">
        <v>0</v>
      </c>
      <c r="AI385" s="148">
        <v>0</v>
      </c>
      <c r="AJ385" s="148">
        <v>0</v>
      </c>
      <c r="AK385" s="148">
        <v>0</v>
      </c>
      <c r="AL385" s="148">
        <v>0</v>
      </c>
      <c r="AM385" s="148">
        <v>0</v>
      </c>
    </row>
    <row r="386" spans="1:39" x14ac:dyDescent="0.5">
      <c r="A386" s="148" t="s">
        <v>49</v>
      </c>
      <c r="B386" s="148" t="s">
        <v>140</v>
      </c>
      <c r="C386" s="148" t="s">
        <v>9</v>
      </c>
      <c r="D386" s="148">
        <v>0</v>
      </c>
      <c r="E386" s="148">
        <v>0</v>
      </c>
      <c r="F386" s="148">
        <v>0</v>
      </c>
      <c r="G386" s="148">
        <v>0</v>
      </c>
      <c r="H386" s="148">
        <v>0</v>
      </c>
      <c r="I386" s="148">
        <v>0</v>
      </c>
      <c r="J386" s="148">
        <v>0</v>
      </c>
      <c r="K386" s="148">
        <v>0</v>
      </c>
      <c r="L386" s="148">
        <v>0</v>
      </c>
      <c r="M386" s="148">
        <v>0</v>
      </c>
      <c r="N386" s="148">
        <v>0</v>
      </c>
      <c r="O386" s="148">
        <v>0</v>
      </c>
      <c r="P386" s="148">
        <v>0</v>
      </c>
      <c r="Q386" s="148">
        <v>0</v>
      </c>
      <c r="R386" s="148">
        <v>0</v>
      </c>
      <c r="S386" s="148">
        <v>0</v>
      </c>
      <c r="T386" s="148">
        <v>0</v>
      </c>
      <c r="U386" s="148">
        <v>0</v>
      </c>
      <c r="V386" s="148">
        <v>0</v>
      </c>
      <c r="W386" s="148">
        <v>0</v>
      </c>
      <c r="X386" s="148">
        <v>0</v>
      </c>
      <c r="Y386" s="148">
        <v>0</v>
      </c>
      <c r="Z386" s="148">
        <v>0</v>
      </c>
      <c r="AA386" s="148">
        <v>0</v>
      </c>
      <c r="AB386" s="148">
        <v>817</v>
      </c>
      <c r="AC386" s="148">
        <v>843</v>
      </c>
      <c r="AD386" s="148">
        <v>907</v>
      </c>
      <c r="AE386" s="148">
        <v>754</v>
      </c>
      <c r="AF386" s="148">
        <v>821</v>
      </c>
      <c r="AG386" s="148">
        <v>791</v>
      </c>
      <c r="AH386" s="148">
        <v>674</v>
      </c>
      <c r="AI386" s="148">
        <v>872</v>
      </c>
      <c r="AJ386" s="148">
        <v>771</v>
      </c>
      <c r="AK386" s="148">
        <v>941</v>
      </c>
      <c r="AL386" s="148">
        <v>842</v>
      </c>
      <c r="AM386" s="148">
        <v>1042</v>
      </c>
    </row>
    <row r="387" spans="1:39" x14ac:dyDescent="0.5">
      <c r="A387" s="148" t="s">
        <v>119</v>
      </c>
      <c r="B387" s="148" t="s">
        <v>138</v>
      </c>
      <c r="C387" s="148" t="s">
        <v>196</v>
      </c>
      <c r="D387" s="148">
        <v>0</v>
      </c>
      <c r="E387" s="148">
        <v>0</v>
      </c>
      <c r="F387" s="148">
        <v>0</v>
      </c>
      <c r="G387" s="148">
        <v>0</v>
      </c>
      <c r="H387" s="148">
        <v>0</v>
      </c>
      <c r="I387" s="148">
        <v>0</v>
      </c>
      <c r="J387" s="148">
        <v>0</v>
      </c>
      <c r="K387" s="148">
        <v>0</v>
      </c>
      <c r="L387" s="148">
        <v>0</v>
      </c>
      <c r="M387" s="148">
        <v>0</v>
      </c>
      <c r="N387" s="148">
        <v>0</v>
      </c>
      <c r="O387" s="148">
        <v>0</v>
      </c>
      <c r="P387" s="148">
        <v>0</v>
      </c>
      <c r="Q387" s="148">
        <v>0</v>
      </c>
      <c r="R387" s="148">
        <v>300</v>
      </c>
      <c r="S387" s="148">
        <v>0</v>
      </c>
      <c r="T387" s="148">
        <v>0</v>
      </c>
      <c r="U387" s="148">
        <v>0</v>
      </c>
      <c r="V387" s="148">
        <v>0</v>
      </c>
      <c r="W387" s="148">
        <v>0</v>
      </c>
      <c r="X387" s="148">
        <v>0</v>
      </c>
      <c r="Y387" s="148">
        <v>0</v>
      </c>
      <c r="Z387" s="148">
        <v>0</v>
      </c>
      <c r="AA387" s="148">
        <v>1279</v>
      </c>
      <c r="AB387" s="148">
        <v>978</v>
      </c>
      <c r="AC387" s="148">
        <v>0</v>
      </c>
      <c r="AD387" s="148">
        <v>0</v>
      </c>
      <c r="AE387" s="148">
        <v>0</v>
      </c>
      <c r="AF387" s="148">
        <v>0</v>
      </c>
      <c r="AG387" s="148">
        <v>0</v>
      </c>
      <c r="AH387" s="148">
        <v>0</v>
      </c>
      <c r="AI387" s="148">
        <v>0</v>
      </c>
      <c r="AJ387" s="148">
        <v>0</v>
      </c>
      <c r="AK387" s="148">
        <v>0</v>
      </c>
      <c r="AL387" s="148">
        <v>0</v>
      </c>
      <c r="AM387" s="148">
        <v>0</v>
      </c>
    </row>
    <row r="388" spans="1:39" x14ac:dyDescent="0.5">
      <c r="A388" s="148" t="s">
        <v>119</v>
      </c>
      <c r="B388" s="148" t="s">
        <v>138</v>
      </c>
      <c r="C388" s="148" t="s">
        <v>200</v>
      </c>
      <c r="D388" s="148">
        <v>0</v>
      </c>
      <c r="E388" s="148">
        <v>0</v>
      </c>
      <c r="F388" s="148">
        <v>0</v>
      </c>
      <c r="G388" s="148">
        <v>0</v>
      </c>
      <c r="H388" s="148">
        <v>0</v>
      </c>
      <c r="I388" s="148">
        <v>0</v>
      </c>
      <c r="J388" s="148">
        <v>0</v>
      </c>
      <c r="K388" s="148">
        <v>0</v>
      </c>
      <c r="L388" s="148">
        <v>0</v>
      </c>
      <c r="M388" s="148">
        <v>0</v>
      </c>
      <c r="N388" s="148">
        <v>0</v>
      </c>
      <c r="O388" s="148">
        <v>0</v>
      </c>
      <c r="P388" s="148">
        <v>0</v>
      </c>
      <c r="Q388" s="148">
        <v>0</v>
      </c>
      <c r="R388" s="148">
        <v>0</v>
      </c>
      <c r="S388" s="148">
        <v>0</v>
      </c>
      <c r="T388" s="148">
        <v>0</v>
      </c>
      <c r="U388" s="148">
        <v>0</v>
      </c>
      <c r="V388" s="148">
        <v>0</v>
      </c>
      <c r="W388" s="148">
        <v>0</v>
      </c>
      <c r="X388" s="148">
        <v>0</v>
      </c>
      <c r="Y388" s="148">
        <v>0</v>
      </c>
      <c r="Z388" s="148">
        <v>0</v>
      </c>
      <c r="AA388" s="148">
        <v>0</v>
      </c>
      <c r="AB388" s="148">
        <v>0</v>
      </c>
      <c r="AC388" s="148">
        <v>0</v>
      </c>
      <c r="AD388" s="148">
        <v>0</v>
      </c>
      <c r="AE388" s="148">
        <v>300</v>
      </c>
      <c r="AF388" s="148">
        <v>0</v>
      </c>
      <c r="AG388" s="148">
        <v>0</v>
      </c>
      <c r="AH388" s="148">
        <v>0</v>
      </c>
      <c r="AI388" s="148">
        <v>0</v>
      </c>
      <c r="AJ388" s="148">
        <v>0</v>
      </c>
      <c r="AK388" s="148">
        <v>0</v>
      </c>
      <c r="AL388" s="148">
        <v>0</v>
      </c>
      <c r="AM388" s="148">
        <v>0</v>
      </c>
    </row>
    <row r="389" spans="1:39" x14ac:dyDescent="0.5">
      <c r="A389" s="148" t="s">
        <v>119</v>
      </c>
      <c r="B389" s="148" t="s">
        <v>140</v>
      </c>
      <c r="C389" s="148" t="s">
        <v>196</v>
      </c>
      <c r="D389" s="148">
        <v>0</v>
      </c>
      <c r="E389" s="148">
        <v>0</v>
      </c>
      <c r="F389" s="148">
        <v>0</v>
      </c>
      <c r="G389" s="148">
        <v>0</v>
      </c>
      <c r="H389" s="148">
        <v>0</v>
      </c>
      <c r="I389" s="148">
        <v>0</v>
      </c>
      <c r="J389" s="148">
        <v>0</v>
      </c>
      <c r="K389" s="148">
        <v>0</v>
      </c>
      <c r="L389" s="148">
        <v>0</v>
      </c>
      <c r="M389" s="148">
        <v>0</v>
      </c>
      <c r="N389" s="148">
        <v>0</v>
      </c>
      <c r="O389" s="148">
        <v>0</v>
      </c>
      <c r="P389" s="148">
        <v>0</v>
      </c>
      <c r="Q389" s="148">
        <v>0</v>
      </c>
      <c r="R389" s="148">
        <v>300</v>
      </c>
      <c r="S389" s="148">
        <v>0</v>
      </c>
      <c r="T389" s="148">
        <v>0</v>
      </c>
      <c r="U389" s="148">
        <v>0</v>
      </c>
      <c r="V389" s="148">
        <v>233</v>
      </c>
      <c r="W389" s="148">
        <v>233</v>
      </c>
      <c r="X389" s="148">
        <v>233</v>
      </c>
      <c r="Y389" s="148">
        <v>233</v>
      </c>
      <c r="Z389" s="148">
        <v>233</v>
      </c>
      <c r="AA389" s="148">
        <v>233</v>
      </c>
      <c r="AB389" s="148">
        <v>233</v>
      </c>
      <c r="AC389" s="148">
        <v>233</v>
      </c>
      <c r="AD389" s="148">
        <v>0</v>
      </c>
      <c r="AE389" s="148">
        <v>0</v>
      </c>
      <c r="AF389" s="148">
        <v>0</v>
      </c>
      <c r="AG389" s="148">
        <v>0</v>
      </c>
      <c r="AH389" s="148">
        <v>0</v>
      </c>
      <c r="AI389" s="148">
        <v>0</v>
      </c>
      <c r="AJ389" s="148">
        <v>0</v>
      </c>
      <c r="AK389" s="148">
        <v>0</v>
      </c>
      <c r="AL389" s="148">
        <v>0</v>
      </c>
      <c r="AM389" s="148">
        <v>0</v>
      </c>
    </row>
    <row r="390" spans="1:39" x14ac:dyDescent="0.5">
      <c r="A390" s="148" t="s">
        <v>87</v>
      </c>
      <c r="B390" s="148" t="s">
        <v>138</v>
      </c>
      <c r="C390" s="148" t="s">
        <v>196</v>
      </c>
      <c r="D390" s="148">
        <v>0</v>
      </c>
      <c r="E390" s="148">
        <v>0</v>
      </c>
      <c r="F390" s="148">
        <v>0</v>
      </c>
      <c r="G390" s="148">
        <v>0</v>
      </c>
      <c r="H390" s="148">
        <v>0</v>
      </c>
      <c r="I390" s="148">
        <v>0</v>
      </c>
      <c r="J390" s="148">
        <v>0</v>
      </c>
      <c r="K390" s="148">
        <v>0</v>
      </c>
      <c r="L390" s="148">
        <v>0</v>
      </c>
      <c r="M390" s="148">
        <v>0</v>
      </c>
      <c r="N390" s="148">
        <v>0</v>
      </c>
      <c r="O390" s="148">
        <v>0</v>
      </c>
      <c r="P390" s="148">
        <v>0</v>
      </c>
      <c r="Q390" s="148">
        <v>619</v>
      </c>
      <c r="R390" s="148">
        <v>619</v>
      </c>
      <c r="S390" s="148">
        <v>1212</v>
      </c>
      <c r="T390" s="148">
        <v>671</v>
      </c>
      <c r="U390" s="148">
        <v>1490</v>
      </c>
      <c r="V390" s="148">
        <v>652</v>
      </c>
      <c r="W390" s="148">
        <v>0</v>
      </c>
      <c r="X390" s="148">
        <v>751</v>
      </c>
      <c r="Y390" s="148">
        <v>651</v>
      </c>
      <c r="Z390" s="148">
        <v>703</v>
      </c>
      <c r="AA390" s="148">
        <v>1231</v>
      </c>
      <c r="AB390" s="148">
        <v>714</v>
      </c>
      <c r="AC390" s="148">
        <v>0</v>
      </c>
      <c r="AD390" s="148">
        <v>0</v>
      </c>
      <c r="AE390" s="148">
        <v>0</v>
      </c>
      <c r="AF390" s="148">
        <v>0</v>
      </c>
      <c r="AG390" s="148">
        <v>0</v>
      </c>
      <c r="AH390" s="148">
        <v>0</v>
      </c>
      <c r="AI390" s="148">
        <v>0</v>
      </c>
      <c r="AJ390" s="148">
        <v>0</v>
      </c>
      <c r="AK390" s="148">
        <v>0</v>
      </c>
      <c r="AL390" s="148">
        <v>0</v>
      </c>
      <c r="AM390" s="148">
        <v>0</v>
      </c>
    </row>
    <row r="391" spans="1:39" x14ac:dyDescent="0.5">
      <c r="A391" s="148" t="s">
        <v>87</v>
      </c>
      <c r="B391" s="148" t="s">
        <v>138</v>
      </c>
      <c r="C391" s="148" t="s">
        <v>200</v>
      </c>
      <c r="D391" s="148">
        <v>0</v>
      </c>
      <c r="E391" s="148">
        <v>0</v>
      </c>
      <c r="F391" s="148">
        <v>0</v>
      </c>
      <c r="G391" s="148">
        <v>0</v>
      </c>
      <c r="H391" s="148">
        <v>0</v>
      </c>
      <c r="I391" s="148">
        <v>0</v>
      </c>
      <c r="J391" s="148">
        <v>0</v>
      </c>
      <c r="K391" s="148">
        <v>0</v>
      </c>
      <c r="L391" s="148">
        <v>0</v>
      </c>
      <c r="M391" s="148">
        <v>0</v>
      </c>
      <c r="N391" s="148">
        <v>0</v>
      </c>
      <c r="O391" s="148">
        <v>0</v>
      </c>
      <c r="P391" s="148">
        <v>0</v>
      </c>
      <c r="Q391" s="148">
        <v>0</v>
      </c>
      <c r="R391" s="148">
        <v>0</v>
      </c>
      <c r="S391" s="148">
        <v>0</v>
      </c>
      <c r="T391" s="148">
        <v>0</v>
      </c>
      <c r="U391" s="148">
        <v>0</v>
      </c>
      <c r="V391" s="148">
        <v>0</v>
      </c>
      <c r="W391" s="148">
        <v>0</v>
      </c>
      <c r="X391" s="148">
        <v>0</v>
      </c>
      <c r="Y391" s="148">
        <v>0</v>
      </c>
      <c r="Z391" s="148">
        <v>0</v>
      </c>
      <c r="AA391" s="148">
        <v>0</v>
      </c>
      <c r="AB391" s="148">
        <v>650</v>
      </c>
      <c r="AC391" s="148">
        <v>650</v>
      </c>
      <c r="AD391" s="148">
        <v>650</v>
      </c>
      <c r="AE391" s="148">
        <v>650</v>
      </c>
      <c r="AF391" s="148">
        <v>650</v>
      </c>
      <c r="AG391" s="148">
        <v>650</v>
      </c>
      <c r="AH391" s="148">
        <v>650</v>
      </c>
      <c r="AI391" s="148">
        <v>650</v>
      </c>
      <c r="AJ391" s="148">
        <v>650</v>
      </c>
      <c r="AK391" s="148">
        <v>650</v>
      </c>
      <c r="AL391" s="148">
        <v>650</v>
      </c>
      <c r="AM391" s="148">
        <v>650</v>
      </c>
    </row>
    <row r="392" spans="1:39" x14ac:dyDescent="0.5">
      <c r="A392" s="148" t="s">
        <v>87</v>
      </c>
      <c r="B392" s="148" t="s">
        <v>140</v>
      </c>
      <c r="C392" s="148" t="s">
        <v>196</v>
      </c>
      <c r="D392" s="148">
        <v>604</v>
      </c>
      <c r="E392" s="148">
        <v>0</v>
      </c>
      <c r="F392" s="148">
        <v>0</v>
      </c>
      <c r="G392" s="148">
        <v>0</v>
      </c>
      <c r="H392" s="148">
        <v>0</v>
      </c>
      <c r="I392" s="148">
        <v>432</v>
      </c>
      <c r="J392" s="148">
        <v>0</v>
      </c>
      <c r="K392" s="148">
        <v>0</v>
      </c>
      <c r="L392" s="148">
        <v>116</v>
      </c>
      <c r="M392" s="148">
        <v>284</v>
      </c>
      <c r="N392" s="148">
        <v>147</v>
      </c>
      <c r="O392" s="148">
        <v>264</v>
      </c>
      <c r="P392" s="148">
        <v>365</v>
      </c>
      <c r="Q392" s="148">
        <v>403</v>
      </c>
      <c r="R392" s="148">
        <v>311</v>
      </c>
      <c r="S392" s="148">
        <v>380</v>
      </c>
      <c r="T392" s="148">
        <v>17</v>
      </c>
      <c r="U392" s="148">
        <v>1217</v>
      </c>
      <c r="V392" s="148">
        <v>38</v>
      </c>
      <c r="W392" s="148">
        <v>188</v>
      </c>
      <c r="X392" s="148">
        <v>20</v>
      </c>
      <c r="Y392" s="148">
        <v>188</v>
      </c>
      <c r="Z392" s="148">
        <v>563</v>
      </c>
      <c r="AA392" s="148">
        <v>395</v>
      </c>
      <c r="AB392" s="148">
        <v>396</v>
      </c>
      <c r="AC392" s="148">
        <v>376</v>
      </c>
      <c r="AD392" s="148">
        <v>0</v>
      </c>
      <c r="AE392" s="148">
        <v>0</v>
      </c>
      <c r="AF392" s="148">
        <v>0</v>
      </c>
      <c r="AG392" s="148">
        <v>0</v>
      </c>
      <c r="AH392" s="148">
        <v>0</v>
      </c>
      <c r="AI392" s="148">
        <v>0</v>
      </c>
      <c r="AJ392" s="148">
        <v>0</v>
      </c>
      <c r="AK392" s="148">
        <v>0</v>
      </c>
      <c r="AL392" s="148">
        <v>0</v>
      </c>
      <c r="AM392" s="148">
        <v>0</v>
      </c>
    </row>
    <row r="393" spans="1:39" x14ac:dyDescent="0.5">
      <c r="A393" s="148" t="s">
        <v>87</v>
      </c>
      <c r="B393" s="148" t="s">
        <v>140</v>
      </c>
      <c r="C393" s="148" t="s">
        <v>9</v>
      </c>
      <c r="D393" s="148">
        <v>0</v>
      </c>
      <c r="E393" s="148">
        <v>0</v>
      </c>
      <c r="F393" s="148">
        <v>0</v>
      </c>
      <c r="G393" s="148">
        <v>0</v>
      </c>
      <c r="H393" s="148">
        <v>0</v>
      </c>
      <c r="I393" s="148">
        <v>0</v>
      </c>
      <c r="J393" s="148">
        <v>0</v>
      </c>
      <c r="K393" s="148">
        <v>0</v>
      </c>
      <c r="L393" s="148">
        <v>0</v>
      </c>
      <c r="M393" s="148">
        <v>0</v>
      </c>
      <c r="N393" s="148">
        <v>0</v>
      </c>
      <c r="O393" s="148">
        <v>0</v>
      </c>
      <c r="P393" s="148">
        <v>0</v>
      </c>
      <c r="Q393" s="148">
        <v>0</v>
      </c>
      <c r="R393" s="148">
        <v>0</v>
      </c>
      <c r="S393" s="148">
        <v>0</v>
      </c>
      <c r="T393" s="148">
        <v>0</v>
      </c>
      <c r="U393" s="148">
        <v>0</v>
      </c>
      <c r="V393" s="148">
        <v>0</v>
      </c>
      <c r="W393" s="148">
        <v>0</v>
      </c>
      <c r="X393" s="148">
        <v>0</v>
      </c>
      <c r="Y393" s="148">
        <v>0</v>
      </c>
      <c r="Z393" s="148">
        <v>0</v>
      </c>
      <c r="AA393" s="148">
        <v>0</v>
      </c>
      <c r="AB393" s="148">
        <v>275</v>
      </c>
      <c r="AC393" s="148">
        <v>275</v>
      </c>
      <c r="AD393" s="148">
        <v>275</v>
      </c>
      <c r="AE393" s="148">
        <v>275</v>
      </c>
      <c r="AF393" s="148">
        <v>275</v>
      </c>
      <c r="AG393" s="148">
        <v>275</v>
      </c>
      <c r="AH393" s="148">
        <v>275</v>
      </c>
      <c r="AI393" s="148">
        <v>275</v>
      </c>
      <c r="AJ393" s="148">
        <v>275</v>
      </c>
      <c r="AK393" s="148">
        <v>275</v>
      </c>
      <c r="AL393" s="148">
        <v>275</v>
      </c>
      <c r="AM393" s="148">
        <v>275</v>
      </c>
    </row>
    <row r="394" spans="1:39" x14ac:dyDescent="0.5">
      <c r="A394" s="148" t="s">
        <v>42</v>
      </c>
      <c r="B394" s="148" t="s">
        <v>138</v>
      </c>
      <c r="C394" s="148" t="s">
        <v>196</v>
      </c>
      <c r="D394" s="148">
        <v>347</v>
      </c>
      <c r="E394" s="148">
        <v>0</v>
      </c>
      <c r="F394" s="148">
        <v>0</v>
      </c>
      <c r="G394" s="148">
        <v>600</v>
      </c>
      <c r="H394" s="148">
        <v>0</v>
      </c>
      <c r="I394" s="148">
        <v>0</v>
      </c>
      <c r="J394" s="148">
        <v>344</v>
      </c>
      <c r="K394" s="148">
        <v>0</v>
      </c>
      <c r="L394" s="148">
        <v>0</v>
      </c>
      <c r="M394" s="148">
        <v>0</v>
      </c>
      <c r="N394" s="148">
        <v>0</v>
      </c>
      <c r="O394" s="148">
        <v>0</v>
      </c>
      <c r="P394" s="148">
        <v>0</v>
      </c>
      <c r="Q394" s="148">
        <v>400</v>
      </c>
      <c r="R394" s="148">
        <v>175</v>
      </c>
      <c r="S394" s="148">
        <v>340</v>
      </c>
      <c r="T394" s="148">
        <v>0</v>
      </c>
      <c r="U394" s="148">
        <v>0</v>
      </c>
      <c r="V394" s="148">
        <v>2728</v>
      </c>
      <c r="W394" s="148">
        <v>0</v>
      </c>
      <c r="X394" s="148">
        <v>214</v>
      </c>
      <c r="Y394" s="148">
        <v>0</v>
      </c>
      <c r="Z394" s="148">
        <v>0</v>
      </c>
      <c r="AA394" s="148">
        <v>0</v>
      </c>
      <c r="AB394" s="148">
        <v>0</v>
      </c>
      <c r="AC394" s="148">
        <v>0</v>
      </c>
      <c r="AD394" s="148">
        <v>0</v>
      </c>
      <c r="AE394" s="148">
        <v>0</v>
      </c>
      <c r="AF394" s="148">
        <v>0</v>
      </c>
      <c r="AG394" s="148">
        <v>0</v>
      </c>
      <c r="AH394" s="148">
        <v>0</v>
      </c>
      <c r="AI394" s="148">
        <v>0</v>
      </c>
      <c r="AJ394" s="148">
        <v>0</v>
      </c>
      <c r="AK394" s="148">
        <v>0</v>
      </c>
      <c r="AL394" s="148">
        <v>0</v>
      </c>
      <c r="AM394" s="148">
        <v>0</v>
      </c>
    </row>
    <row r="395" spans="1:39" x14ac:dyDescent="0.5">
      <c r="A395" s="148" t="s">
        <v>42</v>
      </c>
      <c r="B395" s="148" t="s">
        <v>138</v>
      </c>
      <c r="C395" s="148" t="s">
        <v>200</v>
      </c>
      <c r="D395" s="148">
        <v>0</v>
      </c>
      <c r="E395" s="148">
        <v>0</v>
      </c>
      <c r="F395" s="148">
        <v>0</v>
      </c>
      <c r="G395" s="148">
        <v>0</v>
      </c>
      <c r="H395" s="148">
        <v>0</v>
      </c>
      <c r="I395" s="148">
        <v>0</v>
      </c>
      <c r="J395" s="148">
        <v>0</v>
      </c>
      <c r="K395" s="148">
        <v>0</v>
      </c>
      <c r="L395" s="148">
        <v>0</v>
      </c>
      <c r="M395" s="148">
        <v>0</v>
      </c>
      <c r="N395" s="148">
        <v>0</v>
      </c>
      <c r="O395" s="148">
        <v>0</v>
      </c>
      <c r="P395" s="148">
        <v>0</v>
      </c>
      <c r="Q395" s="148">
        <v>0</v>
      </c>
      <c r="R395" s="148">
        <v>0</v>
      </c>
      <c r="S395" s="148">
        <v>0</v>
      </c>
      <c r="T395" s="148">
        <v>0</v>
      </c>
      <c r="U395" s="148">
        <v>0</v>
      </c>
      <c r="V395" s="148">
        <v>0</v>
      </c>
      <c r="W395" s="148">
        <v>0</v>
      </c>
      <c r="X395" s="148">
        <v>0</v>
      </c>
      <c r="Y395" s="148">
        <v>0</v>
      </c>
      <c r="Z395" s="148">
        <v>0</v>
      </c>
      <c r="AA395" s="148">
        <v>0</v>
      </c>
      <c r="AB395" s="148">
        <v>250</v>
      </c>
      <c r="AC395" s="148">
        <v>250</v>
      </c>
      <c r="AD395" s="148">
        <v>250</v>
      </c>
      <c r="AE395" s="148">
        <v>250</v>
      </c>
      <c r="AF395" s="148">
        <v>250</v>
      </c>
      <c r="AG395" s="148">
        <v>250</v>
      </c>
      <c r="AH395" s="148">
        <v>250</v>
      </c>
      <c r="AI395" s="148">
        <v>250</v>
      </c>
      <c r="AJ395" s="148">
        <v>250</v>
      </c>
      <c r="AK395" s="148">
        <v>250</v>
      </c>
      <c r="AL395" s="148">
        <v>250</v>
      </c>
      <c r="AM395" s="148">
        <v>250</v>
      </c>
    </row>
    <row r="396" spans="1:39" x14ac:dyDescent="0.5">
      <c r="A396" s="148" t="s">
        <v>42</v>
      </c>
      <c r="B396" s="148" t="s">
        <v>140</v>
      </c>
      <c r="C396" s="148" t="s">
        <v>196</v>
      </c>
      <c r="D396" s="148">
        <v>0</v>
      </c>
      <c r="E396" s="148">
        <v>0</v>
      </c>
      <c r="F396" s="148">
        <v>0</v>
      </c>
      <c r="G396" s="148">
        <v>0</v>
      </c>
      <c r="H396" s="148">
        <v>0</v>
      </c>
      <c r="I396" s="148">
        <v>0</v>
      </c>
      <c r="J396" s="148">
        <v>0</v>
      </c>
      <c r="K396" s="148">
        <v>0</v>
      </c>
      <c r="L396" s="148">
        <v>0</v>
      </c>
      <c r="M396" s="148">
        <v>0</v>
      </c>
      <c r="N396" s="148">
        <v>0</v>
      </c>
      <c r="O396" s="148">
        <v>0</v>
      </c>
      <c r="P396" s="148">
        <v>0</v>
      </c>
      <c r="Q396" s="148">
        <v>484</v>
      </c>
      <c r="R396" s="148">
        <v>2560</v>
      </c>
      <c r="S396" s="148">
        <v>542</v>
      </c>
      <c r="T396" s="148">
        <v>75</v>
      </c>
      <c r="U396" s="148">
        <v>0</v>
      </c>
      <c r="V396" s="148">
        <v>0</v>
      </c>
      <c r="W396" s="148">
        <v>2560</v>
      </c>
      <c r="X396" s="148">
        <v>3247</v>
      </c>
      <c r="Y396" s="148">
        <v>0</v>
      </c>
      <c r="Z396" s="148">
        <v>0</v>
      </c>
      <c r="AA396" s="148">
        <v>0</v>
      </c>
      <c r="AB396" s="148">
        <v>0</v>
      </c>
      <c r="AC396" s="148">
        <v>0</v>
      </c>
      <c r="AD396" s="148">
        <v>0</v>
      </c>
      <c r="AE396" s="148">
        <v>0</v>
      </c>
      <c r="AF396" s="148">
        <v>0</v>
      </c>
      <c r="AG396" s="148">
        <v>0</v>
      </c>
      <c r="AH396" s="148">
        <v>0</v>
      </c>
      <c r="AI396" s="148">
        <v>0</v>
      </c>
      <c r="AJ396" s="148">
        <v>0</v>
      </c>
      <c r="AK396" s="148">
        <v>0</v>
      </c>
      <c r="AL396" s="148">
        <v>0</v>
      </c>
      <c r="AM396" s="148">
        <v>0</v>
      </c>
    </row>
    <row r="397" spans="1:39" x14ac:dyDescent="0.5">
      <c r="A397" s="148" t="s">
        <v>42</v>
      </c>
      <c r="B397" s="148" t="s">
        <v>140</v>
      </c>
      <c r="C397" s="148" t="s">
        <v>9</v>
      </c>
      <c r="D397" s="148">
        <v>0</v>
      </c>
      <c r="E397" s="148">
        <v>0</v>
      </c>
      <c r="F397" s="148">
        <v>0</v>
      </c>
      <c r="G397" s="148">
        <v>0</v>
      </c>
      <c r="H397" s="148">
        <v>0</v>
      </c>
      <c r="I397" s="148">
        <v>0</v>
      </c>
      <c r="J397" s="148">
        <v>0</v>
      </c>
      <c r="K397" s="148">
        <v>0</v>
      </c>
      <c r="L397" s="148">
        <v>0</v>
      </c>
      <c r="M397" s="148">
        <v>0</v>
      </c>
      <c r="N397" s="148">
        <v>0</v>
      </c>
      <c r="O397" s="148">
        <v>0</v>
      </c>
      <c r="P397" s="148">
        <v>0</v>
      </c>
      <c r="Q397" s="148">
        <v>0</v>
      </c>
      <c r="R397" s="148">
        <v>0</v>
      </c>
      <c r="S397" s="148">
        <v>0</v>
      </c>
      <c r="T397" s="148">
        <v>0</v>
      </c>
      <c r="U397" s="148">
        <v>0</v>
      </c>
      <c r="V397" s="148">
        <v>0</v>
      </c>
      <c r="W397" s="148">
        <v>0</v>
      </c>
      <c r="X397" s="148">
        <v>0</v>
      </c>
      <c r="Y397" s="148">
        <v>0</v>
      </c>
      <c r="Z397" s="148">
        <v>0</v>
      </c>
      <c r="AA397" s="148">
        <v>0</v>
      </c>
      <c r="AB397" s="148">
        <v>500</v>
      </c>
      <c r="AC397" s="148">
        <v>500</v>
      </c>
      <c r="AD397" s="148">
        <v>500</v>
      </c>
      <c r="AE397" s="148">
        <v>500</v>
      </c>
      <c r="AF397" s="148">
        <v>500</v>
      </c>
      <c r="AG397" s="148">
        <v>500</v>
      </c>
      <c r="AH397" s="148">
        <v>500</v>
      </c>
      <c r="AI397" s="148">
        <v>500</v>
      </c>
      <c r="AJ397" s="148">
        <v>500</v>
      </c>
      <c r="AK397" s="148">
        <v>500</v>
      </c>
      <c r="AL397" s="148">
        <v>500</v>
      </c>
      <c r="AM397" s="148">
        <v>500</v>
      </c>
    </row>
    <row r="398" spans="1:39" x14ac:dyDescent="0.5">
      <c r="A398" s="148" t="s">
        <v>81</v>
      </c>
      <c r="B398" s="148" t="s">
        <v>138</v>
      </c>
      <c r="C398" s="148" t="s">
        <v>200</v>
      </c>
      <c r="D398" s="148">
        <v>0</v>
      </c>
      <c r="E398" s="148">
        <v>0</v>
      </c>
      <c r="F398" s="148">
        <v>0</v>
      </c>
      <c r="G398" s="148">
        <v>0</v>
      </c>
      <c r="H398" s="148">
        <v>0</v>
      </c>
      <c r="I398" s="148">
        <v>0</v>
      </c>
      <c r="J398" s="148">
        <v>0</v>
      </c>
      <c r="K398" s="148">
        <v>0</v>
      </c>
      <c r="L398" s="148">
        <v>0</v>
      </c>
      <c r="M398" s="148">
        <v>0</v>
      </c>
      <c r="N398" s="148">
        <v>0</v>
      </c>
      <c r="O398" s="148">
        <v>0</v>
      </c>
      <c r="P398" s="148">
        <v>0</v>
      </c>
      <c r="Q398" s="148">
        <v>0</v>
      </c>
      <c r="R398" s="148">
        <v>0</v>
      </c>
      <c r="S398" s="148">
        <v>0</v>
      </c>
      <c r="T398" s="148">
        <v>0</v>
      </c>
      <c r="U398" s="148">
        <v>0</v>
      </c>
      <c r="V398" s="148">
        <v>0</v>
      </c>
      <c r="W398" s="148">
        <v>0</v>
      </c>
      <c r="X398" s="148">
        <v>0</v>
      </c>
      <c r="Y398" s="148">
        <v>0</v>
      </c>
      <c r="Z398" s="148">
        <v>0</v>
      </c>
      <c r="AA398" s="148">
        <v>0</v>
      </c>
      <c r="AB398" s="148">
        <v>0</v>
      </c>
      <c r="AC398" s="148">
        <v>0</v>
      </c>
      <c r="AD398" s="148">
        <v>0</v>
      </c>
      <c r="AE398" s="148">
        <v>0</v>
      </c>
      <c r="AF398" s="148">
        <v>0</v>
      </c>
      <c r="AG398" s="148">
        <v>0</v>
      </c>
      <c r="AH398" s="148">
        <v>0</v>
      </c>
      <c r="AI398" s="148">
        <v>0</v>
      </c>
      <c r="AJ398" s="148">
        <v>0</v>
      </c>
      <c r="AK398" s="148">
        <v>0</v>
      </c>
      <c r="AL398" s="148">
        <v>0</v>
      </c>
      <c r="AM398" s="148">
        <v>0</v>
      </c>
    </row>
    <row r="399" spans="1:39" x14ac:dyDescent="0.5">
      <c r="A399" s="148" t="s">
        <v>98</v>
      </c>
      <c r="B399" s="148" t="s">
        <v>138</v>
      </c>
      <c r="C399" s="148" t="s">
        <v>196</v>
      </c>
      <c r="D399" s="148">
        <v>0</v>
      </c>
      <c r="E399" s="148">
        <v>0</v>
      </c>
      <c r="F399" s="148">
        <v>0</v>
      </c>
      <c r="G399" s="148">
        <v>0</v>
      </c>
      <c r="H399" s="148">
        <v>0</v>
      </c>
      <c r="I399" s="148">
        <v>0</v>
      </c>
      <c r="J399" s="148">
        <v>0</v>
      </c>
      <c r="K399" s="148">
        <v>0</v>
      </c>
      <c r="L399" s="148">
        <v>0</v>
      </c>
      <c r="M399" s="148">
        <v>0</v>
      </c>
      <c r="N399" s="148">
        <v>0</v>
      </c>
      <c r="O399" s="148">
        <v>0</v>
      </c>
      <c r="P399" s="148">
        <v>0</v>
      </c>
      <c r="Q399" s="148">
        <v>0</v>
      </c>
      <c r="R399" s="148">
        <v>0</v>
      </c>
      <c r="S399" s="148">
        <v>0</v>
      </c>
      <c r="T399" s="148">
        <v>0</v>
      </c>
      <c r="U399" s="148">
        <v>0</v>
      </c>
      <c r="V399" s="148">
        <v>0</v>
      </c>
      <c r="W399" s="148">
        <v>321</v>
      </c>
      <c r="X399" s="148">
        <v>0</v>
      </c>
      <c r="Y399" s="148">
        <v>0</v>
      </c>
      <c r="Z399" s="148">
        <v>0</v>
      </c>
      <c r="AA399" s="148">
        <v>0</v>
      </c>
      <c r="AB399" s="148">
        <v>0</v>
      </c>
      <c r="AC399" s="148">
        <v>0</v>
      </c>
      <c r="AD399" s="148">
        <v>0</v>
      </c>
      <c r="AE399" s="148">
        <v>0</v>
      </c>
      <c r="AF399" s="148">
        <v>0</v>
      </c>
      <c r="AG399" s="148">
        <v>0</v>
      </c>
      <c r="AH399" s="148">
        <v>0</v>
      </c>
      <c r="AI399" s="148">
        <v>0</v>
      </c>
      <c r="AJ399" s="148">
        <v>0</v>
      </c>
      <c r="AK399" s="148">
        <v>0</v>
      </c>
      <c r="AL399" s="148">
        <v>0</v>
      </c>
      <c r="AM399" s="148">
        <v>0</v>
      </c>
    </row>
    <row r="400" spans="1:39" x14ac:dyDescent="0.5">
      <c r="A400" s="148" t="s">
        <v>98</v>
      </c>
      <c r="B400" s="148" t="s">
        <v>138</v>
      </c>
      <c r="C400" s="148" t="s">
        <v>200</v>
      </c>
      <c r="D400" s="148">
        <v>0</v>
      </c>
      <c r="E400" s="148">
        <v>0</v>
      </c>
      <c r="F400" s="148">
        <v>0</v>
      </c>
      <c r="G400" s="148">
        <v>0</v>
      </c>
      <c r="H400" s="148">
        <v>0</v>
      </c>
      <c r="I400" s="148">
        <v>0</v>
      </c>
      <c r="J400" s="148">
        <v>0</v>
      </c>
      <c r="K400" s="148">
        <v>0</v>
      </c>
      <c r="L400" s="148">
        <v>0</v>
      </c>
      <c r="M400" s="148">
        <v>0</v>
      </c>
      <c r="N400" s="148">
        <v>0</v>
      </c>
      <c r="O400" s="148">
        <v>0</v>
      </c>
      <c r="P400" s="148">
        <v>0</v>
      </c>
      <c r="Q400" s="148">
        <v>0</v>
      </c>
      <c r="R400" s="148">
        <v>0</v>
      </c>
      <c r="S400" s="148">
        <v>0</v>
      </c>
      <c r="T400" s="148">
        <v>0</v>
      </c>
      <c r="U400" s="148">
        <v>0</v>
      </c>
      <c r="V400" s="148">
        <v>0</v>
      </c>
      <c r="W400" s="148">
        <v>0</v>
      </c>
      <c r="X400" s="148">
        <v>0</v>
      </c>
      <c r="Y400" s="148">
        <v>0</v>
      </c>
      <c r="Z400" s="148">
        <v>0</v>
      </c>
      <c r="AA400" s="148">
        <v>0</v>
      </c>
      <c r="AB400" s="148">
        <v>0</v>
      </c>
      <c r="AC400" s="148">
        <v>0</v>
      </c>
      <c r="AD400" s="148">
        <v>0</v>
      </c>
      <c r="AE400" s="148">
        <v>0</v>
      </c>
      <c r="AF400" s="148">
        <v>0</v>
      </c>
      <c r="AG400" s="148">
        <v>0</v>
      </c>
      <c r="AH400" s="148">
        <v>0</v>
      </c>
      <c r="AI400" s="148">
        <v>0</v>
      </c>
      <c r="AJ400" s="148">
        <v>0</v>
      </c>
      <c r="AK400" s="148">
        <v>0</v>
      </c>
      <c r="AL400" s="148">
        <v>0</v>
      </c>
      <c r="AM400" s="148">
        <v>0</v>
      </c>
    </row>
    <row r="401" spans="1:39" x14ac:dyDescent="0.5">
      <c r="A401" s="148" t="s">
        <v>98</v>
      </c>
      <c r="B401" s="148" t="s">
        <v>140</v>
      </c>
      <c r="C401" s="148" t="s">
        <v>196</v>
      </c>
      <c r="D401" s="148">
        <v>0</v>
      </c>
      <c r="E401" s="148">
        <v>0</v>
      </c>
      <c r="F401" s="148">
        <v>0</v>
      </c>
      <c r="G401" s="148">
        <v>292</v>
      </c>
      <c r="H401" s="148">
        <v>0</v>
      </c>
      <c r="I401" s="148">
        <v>0</v>
      </c>
      <c r="J401" s="148">
        <v>0</v>
      </c>
      <c r="K401" s="148">
        <v>0</v>
      </c>
      <c r="L401" s="148">
        <v>0</v>
      </c>
      <c r="M401" s="148">
        <v>0</v>
      </c>
      <c r="N401" s="148">
        <v>0</v>
      </c>
      <c r="O401" s="148">
        <v>0</v>
      </c>
      <c r="P401" s="148">
        <v>0</v>
      </c>
      <c r="Q401" s="148">
        <v>0</v>
      </c>
      <c r="R401" s="148">
        <v>310</v>
      </c>
      <c r="S401" s="148">
        <v>0</v>
      </c>
      <c r="T401" s="148">
        <v>0</v>
      </c>
      <c r="U401" s="148">
        <v>0</v>
      </c>
      <c r="V401" s="148">
        <v>0</v>
      </c>
      <c r="W401" s="148">
        <v>356</v>
      </c>
      <c r="X401" s="148">
        <v>0</v>
      </c>
      <c r="Y401" s="148">
        <v>0</v>
      </c>
      <c r="Z401" s="148">
        <v>0</v>
      </c>
      <c r="AA401" s="148">
        <v>0</v>
      </c>
      <c r="AB401" s="148">
        <v>99</v>
      </c>
      <c r="AC401" s="148">
        <v>0</v>
      </c>
      <c r="AD401" s="148">
        <v>0</v>
      </c>
      <c r="AE401" s="148">
        <v>0</v>
      </c>
      <c r="AF401" s="148">
        <v>0</v>
      </c>
      <c r="AG401" s="148">
        <v>0</v>
      </c>
      <c r="AH401" s="148">
        <v>0</v>
      </c>
      <c r="AI401" s="148">
        <v>0</v>
      </c>
      <c r="AJ401" s="148">
        <v>0</v>
      </c>
      <c r="AK401" s="148">
        <v>0</v>
      </c>
      <c r="AL401" s="148">
        <v>0</v>
      </c>
      <c r="AM401" s="148">
        <v>0</v>
      </c>
    </row>
    <row r="402" spans="1:39" x14ac:dyDescent="0.5">
      <c r="A402" s="148" t="s">
        <v>59</v>
      </c>
      <c r="B402" s="148" t="s">
        <v>138</v>
      </c>
      <c r="C402" s="148" t="s">
        <v>196</v>
      </c>
      <c r="D402" s="148">
        <v>652</v>
      </c>
      <c r="E402" s="148">
        <v>2157</v>
      </c>
      <c r="F402" s="148">
        <v>0</v>
      </c>
      <c r="G402" s="148">
        <v>0</v>
      </c>
      <c r="H402" s="148">
        <v>0</v>
      </c>
      <c r="I402" s="148">
        <v>0</v>
      </c>
      <c r="J402" s="148">
        <v>0</v>
      </c>
      <c r="K402" s="148">
        <v>-314</v>
      </c>
      <c r="L402" s="148">
        <v>546</v>
      </c>
      <c r="M402" s="148">
        <v>1136</v>
      </c>
      <c r="N402" s="148">
        <v>1159</v>
      </c>
      <c r="O402" s="148">
        <v>0</v>
      </c>
      <c r="P402" s="148">
        <v>0</v>
      </c>
      <c r="Q402" s="148">
        <v>0</v>
      </c>
      <c r="R402" s="148">
        <v>60</v>
      </c>
      <c r="S402" s="148">
        <v>40</v>
      </c>
      <c r="T402" s="148">
        <v>20</v>
      </c>
      <c r="U402" s="148">
        <v>0</v>
      </c>
      <c r="V402" s="148">
        <v>60</v>
      </c>
      <c r="W402" s="148">
        <v>-20</v>
      </c>
      <c r="X402" s="148">
        <v>0</v>
      </c>
      <c r="Y402" s="148">
        <v>60</v>
      </c>
      <c r="Z402" s="148">
        <v>0</v>
      </c>
      <c r="AA402" s="148">
        <v>0</v>
      </c>
      <c r="AB402" s="148">
        <v>110</v>
      </c>
      <c r="AC402" s="148">
        <v>0</v>
      </c>
      <c r="AD402" s="148">
        <v>0</v>
      </c>
      <c r="AE402" s="148">
        <v>0</v>
      </c>
      <c r="AF402" s="148">
        <v>0</v>
      </c>
      <c r="AG402" s="148">
        <v>0</v>
      </c>
      <c r="AH402" s="148">
        <v>0</v>
      </c>
      <c r="AI402" s="148">
        <v>0</v>
      </c>
      <c r="AJ402" s="148">
        <v>0</v>
      </c>
      <c r="AK402" s="148">
        <v>0</v>
      </c>
      <c r="AL402" s="148">
        <v>0</v>
      </c>
      <c r="AM402" s="148">
        <v>0</v>
      </c>
    </row>
    <row r="403" spans="1:39" x14ac:dyDescent="0.5">
      <c r="A403" s="148" t="s">
        <v>59</v>
      </c>
      <c r="B403" s="148" t="s">
        <v>138</v>
      </c>
      <c r="C403" s="148" t="s">
        <v>200</v>
      </c>
      <c r="D403" s="148">
        <v>0</v>
      </c>
      <c r="E403" s="148">
        <v>0</v>
      </c>
      <c r="F403" s="148">
        <v>0</v>
      </c>
      <c r="G403" s="148">
        <v>0</v>
      </c>
      <c r="H403" s="148">
        <v>0</v>
      </c>
      <c r="I403" s="148">
        <v>0</v>
      </c>
      <c r="J403" s="148">
        <v>0</v>
      </c>
      <c r="K403" s="148">
        <v>0</v>
      </c>
      <c r="L403" s="148">
        <v>0</v>
      </c>
      <c r="M403" s="148">
        <v>0</v>
      </c>
      <c r="N403" s="148">
        <v>0</v>
      </c>
      <c r="O403" s="148">
        <v>0</v>
      </c>
      <c r="P403" s="148">
        <v>0</v>
      </c>
      <c r="Q403" s="148">
        <v>0</v>
      </c>
      <c r="R403" s="148">
        <v>0</v>
      </c>
      <c r="S403" s="148">
        <v>0</v>
      </c>
      <c r="T403" s="148">
        <v>0</v>
      </c>
      <c r="U403" s="148">
        <v>0</v>
      </c>
      <c r="V403" s="148">
        <v>0</v>
      </c>
      <c r="W403" s="148">
        <v>0</v>
      </c>
      <c r="X403" s="148">
        <v>0</v>
      </c>
      <c r="Y403" s="148">
        <v>0</v>
      </c>
      <c r="Z403" s="148">
        <v>0</v>
      </c>
      <c r="AA403" s="148">
        <v>0</v>
      </c>
      <c r="AB403" s="148">
        <v>150</v>
      </c>
      <c r="AC403" s="148">
        <v>150</v>
      </c>
      <c r="AD403" s="148">
        <v>150</v>
      </c>
      <c r="AE403" s="148">
        <v>150</v>
      </c>
      <c r="AF403" s="148">
        <v>150</v>
      </c>
      <c r="AG403" s="148">
        <v>150</v>
      </c>
      <c r="AH403" s="148">
        <v>150</v>
      </c>
      <c r="AI403" s="148">
        <v>150</v>
      </c>
      <c r="AJ403" s="148">
        <v>150</v>
      </c>
      <c r="AK403" s="148">
        <v>150</v>
      </c>
      <c r="AL403" s="148">
        <v>150</v>
      </c>
      <c r="AM403" s="148">
        <v>150</v>
      </c>
    </row>
    <row r="404" spans="1:39" x14ac:dyDescent="0.5">
      <c r="A404" s="148" t="s">
        <v>59</v>
      </c>
      <c r="B404" s="148" t="s">
        <v>140</v>
      </c>
      <c r="C404" s="148" t="s">
        <v>196</v>
      </c>
      <c r="D404" s="148">
        <v>0</v>
      </c>
      <c r="E404" s="148">
        <v>0</v>
      </c>
      <c r="F404" s="148">
        <v>663</v>
      </c>
      <c r="G404" s="148">
        <v>0</v>
      </c>
      <c r="H404" s="148">
        <v>0</v>
      </c>
      <c r="I404" s="148">
        <v>0</v>
      </c>
      <c r="J404" s="148">
        <v>0</v>
      </c>
      <c r="K404" s="148">
        <v>314</v>
      </c>
      <c r="L404" s="148">
        <v>0</v>
      </c>
      <c r="M404" s="148">
        <v>1251</v>
      </c>
      <c r="N404" s="148">
        <v>1153</v>
      </c>
      <c r="O404" s="148">
        <v>-20</v>
      </c>
      <c r="P404" s="148">
        <v>0</v>
      </c>
      <c r="Q404" s="148">
        <v>0</v>
      </c>
      <c r="R404" s="148">
        <v>0</v>
      </c>
      <c r="S404" s="148">
        <v>0</v>
      </c>
      <c r="T404" s="148">
        <v>0</v>
      </c>
      <c r="U404" s="148">
        <v>0</v>
      </c>
      <c r="V404" s="148">
        <v>0</v>
      </c>
      <c r="W404" s="148">
        <v>-40</v>
      </c>
      <c r="X404" s="148">
        <v>-20</v>
      </c>
      <c r="Y404" s="148">
        <v>-5</v>
      </c>
      <c r="Z404" s="148">
        <v>0</v>
      </c>
      <c r="AA404" s="148">
        <v>368</v>
      </c>
      <c r="AB404" s="148">
        <v>0</v>
      </c>
      <c r="AC404" s="148">
        <v>0</v>
      </c>
      <c r="AD404" s="148">
        <v>0</v>
      </c>
      <c r="AE404" s="148">
        <v>0</v>
      </c>
      <c r="AF404" s="148">
        <v>0</v>
      </c>
      <c r="AG404" s="148">
        <v>0</v>
      </c>
      <c r="AH404" s="148">
        <v>0</v>
      </c>
      <c r="AI404" s="148">
        <v>0</v>
      </c>
      <c r="AJ404" s="148">
        <v>0</v>
      </c>
      <c r="AK404" s="148">
        <v>0</v>
      </c>
      <c r="AL404" s="148">
        <v>0</v>
      </c>
      <c r="AM404" s="148">
        <v>0</v>
      </c>
    </row>
    <row r="405" spans="1:39" x14ac:dyDescent="0.5">
      <c r="A405" s="148" t="s">
        <v>59</v>
      </c>
      <c r="B405" s="148" t="s">
        <v>140</v>
      </c>
      <c r="C405" s="148" t="s">
        <v>9</v>
      </c>
      <c r="D405" s="148">
        <v>0</v>
      </c>
      <c r="E405" s="148">
        <v>0</v>
      </c>
      <c r="F405" s="148">
        <v>0</v>
      </c>
      <c r="G405" s="148">
        <v>0</v>
      </c>
      <c r="H405" s="148">
        <v>0</v>
      </c>
      <c r="I405" s="148">
        <v>0</v>
      </c>
      <c r="J405" s="148">
        <v>0</v>
      </c>
      <c r="K405" s="148">
        <v>0</v>
      </c>
      <c r="L405" s="148">
        <v>0</v>
      </c>
      <c r="M405" s="148">
        <v>0</v>
      </c>
      <c r="N405" s="148">
        <v>0</v>
      </c>
      <c r="O405" s="148">
        <v>0</v>
      </c>
      <c r="P405" s="148">
        <v>0</v>
      </c>
      <c r="Q405" s="148">
        <v>0</v>
      </c>
      <c r="R405" s="148">
        <v>0</v>
      </c>
      <c r="S405" s="148">
        <v>0</v>
      </c>
      <c r="T405" s="148">
        <v>0</v>
      </c>
      <c r="U405" s="148">
        <v>0</v>
      </c>
      <c r="V405" s="148">
        <v>0</v>
      </c>
      <c r="W405" s="148">
        <v>0</v>
      </c>
      <c r="X405" s="148">
        <v>0</v>
      </c>
      <c r="Y405" s="148">
        <v>0</v>
      </c>
      <c r="Z405" s="148">
        <v>0</v>
      </c>
      <c r="AA405" s="148">
        <v>0</v>
      </c>
      <c r="AB405" s="148">
        <v>250</v>
      </c>
      <c r="AC405" s="148">
        <v>250</v>
      </c>
      <c r="AD405" s="148">
        <v>250</v>
      </c>
      <c r="AE405" s="148">
        <v>250</v>
      </c>
      <c r="AF405" s="148">
        <v>250</v>
      </c>
      <c r="AG405" s="148">
        <v>250</v>
      </c>
      <c r="AH405" s="148">
        <v>250</v>
      </c>
      <c r="AI405" s="148">
        <v>250</v>
      </c>
      <c r="AJ405" s="148">
        <v>250</v>
      </c>
      <c r="AK405" s="148">
        <v>250</v>
      </c>
      <c r="AL405" s="148">
        <v>250</v>
      </c>
      <c r="AM405" s="148">
        <v>250</v>
      </c>
    </row>
    <row r="406" spans="1:39" x14ac:dyDescent="0.5">
      <c r="A406" s="148" t="s">
        <v>100</v>
      </c>
      <c r="B406" s="148" t="s">
        <v>138</v>
      </c>
      <c r="C406" s="148" t="s">
        <v>196</v>
      </c>
      <c r="D406" s="148">
        <v>571</v>
      </c>
      <c r="E406" s="148">
        <v>196</v>
      </c>
      <c r="F406" s="148">
        <v>30</v>
      </c>
      <c r="G406" s="148">
        <v>208</v>
      </c>
      <c r="H406" s="148">
        <v>139</v>
      </c>
      <c r="I406" s="148">
        <v>26</v>
      </c>
      <c r="J406" s="148">
        <v>25</v>
      </c>
      <c r="K406" s="148">
        <v>0</v>
      </c>
      <c r="L406" s="148">
        <v>61</v>
      </c>
      <c r="M406" s="148">
        <v>18</v>
      </c>
      <c r="N406" s="148">
        <v>-8</v>
      </c>
      <c r="O406" s="148">
        <v>10</v>
      </c>
      <c r="P406" s="148">
        <v>66</v>
      </c>
      <c r="Q406" s="148">
        <v>50</v>
      </c>
      <c r="R406" s="148">
        <v>105</v>
      </c>
      <c r="S406" s="148">
        <v>76</v>
      </c>
      <c r="T406" s="148">
        <v>182</v>
      </c>
      <c r="U406" s="148">
        <v>110</v>
      </c>
      <c r="V406" s="148">
        <v>295</v>
      </c>
      <c r="W406" s="148">
        <v>120</v>
      </c>
      <c r="X406" s="148">
        <v>250</v>
      </c>
      <c r="Y406" s="148">
        <v>352</v>
      </c>
      <c r="Z406" s="148">
        <v>250</v>
      </c>
      <c r="AA406" s="148">
        <v>284</v>
      </c>
      <c r="AB406" s="148">
        <v>103</v>
      </c>
      <c r="AC406" s="148">
        <v>278</v>
      </c>
      <c r="AD406" s="148">
        <v>0</v>
      </c>
      <c r="AE406" s="148">
        <v>0</v>
      </c>
      <c r="AF406" s="148">
        <v>0</v>
      </c>
      <c r="AG406" s="148">
        <v>0</v>
      </c>
      <c r="AH406" s="148">
        <v>0</v>
      </c>
      <c r="AI406" s="148">
        <v>0</v>
      </c>
      <c r="AJ406" s="148">
        <v>0</v>
      </c>
      <c r="AK406" s="148">
        <v>0</v>
      </c>
      <c r="AL406" s="148">
        <v>0</v>
      </c>
      <c r="AM406" s="148">
        <v>0</v>
      </c>
    </row>
    <row r="407" spans="1:39" x14ac:dyDescent="0.5">
      <c r="A407" s="148" t="s">
        <v>100</v>
      </c>
      <c r="B407" s="148" t="s">
        <v>140</v>
      </c>
      <c r="C407" s="148" t="s">
        <v>196</v>
      </c>
      <c r="D407" s="148">
        <v>190</v>
      </c>
      <c r="E407" s="148">
        <v>303</v>
      </c>
      <c r="F407" s="148">
        <v>463</v>
      </c>
      <c r="G407" s="148">
        <v>244</v>
      </c>
      <c r="H407" s="148">
        <v>73</v>
      </c>
      <c r="I407" s="148">
        <v>1208</v>
      </c>
      <c r="J407" s="148">
        <v>50</v>
      </c>
      <c r="K407" s="148">
        <v>54</v>
      </c>
      <c r="L407" s="148">
        <v>50</v>
      </c>
      <c r="M407" s="148">
        <v>58</v>
      </c>
      <c r="N407" s="148">
        <v>793</v>
      </c>
      <c r="O407" s="148">
        <v>420</v>
      </c>
      <c r="P407" s="148">
        <v>1403</v>
      </c>
      <c r="Q407" s="148">
        <v>1176</v>
      </c>
      <c r="R407" s="148">
        <v>1666</v>
      </c>
      <c r="S407" s="148">
        <v>1330</v>
      </c>
      <c r="T407" s="148">
        <v>3891</v>
      </c>
      <c r="U407" s="148">
        <v>1853</v>
      </c>
      <c r="V407" s="148">
        <v>2310</v>
      </c>
      <c r="W407" s="148">
        <v>429</v>
      </c>
      <c r="X407" s="148">
        <v>312</v>
      </c>
      <c r="Y407" s="148">
        <v>789</v>
      </c>
      <c r="Z407" s="148">
        <v>1032</v>
      </c>
      <c r="AA407" s="148">
        <v>2820</v>
      </c>
      <c r="AB407" s="148">
        <v>1194</v>
      </c>
      <c r="AC407" s="148">
        <v>156</v>
      </c>
      <c r="AD407" s="148">
        <v>0</v>
      </c>
      <c r="AE407" s="148">
        <v>0</v>
      </c>
      <c r="AF407" s="148">
        <v>0</v>
      </c>
      <c r="AG407" s="148">
        <v>0</v>
      </c>
      <c r="AH407" s="148">
        <v>0</v>
      </c>
      <c r="AI407" s="148">
        <v>0</v>
      </c>
      <c r="AJ407" s="148">
        <v>0</v>
      </c>
      <c r="AK407" s="148">
        <v>0</v>
      </c>
      <c r="AL407" s="148">
        <v>0</v>
      </c>
      <c r="AM407" s="148">
        <v>0</v>
      </c>
    </row>
    <row r="408" spans="1:39" x14ac:dyDescent="0.5">
      <c r="A408" s="148" t="s">
        <v>88</v>
      </c>
      <c r="B408" s="148" t="s">
        <v>138</v>
      </c>
      <c r="C408" s="148" t="s">
        <v>196</v>
      </c>
      <c r="D408" s="148">
        <v>0</v>
      </c>
      <c r="E408" s="148">
        <v>0</v>
      </c>
      <c r="F408" s="148">
        <v>0</v>
      </c>
      <c r="G408" s="148">
        <v>0</v>
      </c>
      <c r="H408" s="148">
        <v>0</v>
      </c>
      <c r="I408" s="148">
        <v>0</v>
      </c>
      <c r="J408" s="148">
        <v>0</v>
      </c>
      <c r="K408" s="148">
        <v>0</v>
      </c>
      <c r="L408" s="148">
        <v>0</v>
      </c>
      <c r="M408" s="148">
        <v>0</v>
      </c>
      <c r="N408" s="148">
        <v>0</v>
      </c>
      <c r="O408" s="148">
        <v>0</v>
      </c>
      <c r="P408" s="148">
        <v>0</v>
      </c>
      <c r="Q408" s="148">
        <v>0</v>
      </c>
      <c r="R408" s="148">
        <v>0</v>
      </c>
      <c r="S408" s="148">
        <v>0</v>
      </c>
      <c r="T408" s="148">
        <v>3051</v>
      </c>
      <c r="U408" s="148">
        <v>0</v>
      </c>
      <c r="V408" s="148">
        <v>3385</v>
      </c>
      <c r="W408" s="148">
        <v>1655</v>
      </c>
      <c r="X408" s="148">
        <v>830</v>
      </c>
      <c r="Y408" s="148">
        <v>830</v>
      </c>
      <c r="Z408" s="148">
        <v>830</v>
      </c>
      <c r="AA408" s="148">
        <v>830</v>
      </c>
      <c r="AB408" s="148">
        <v>830</v>
      </c>
      <c r="AC408" s="148">
        <v>0</v>
      </c>
      <c r="AD408" s="148">
        <v>0</v>
      </c>
      <c r="AE408" s="148">
        <v>0</v>
      </c>
      <c r="AF408" s="148">
        <v>0</v>
      </c>
      <c r="AG408" s="148">
        <v>0</v>
      </c>
      <c r="AH408" s="148">
        <v>0</v>
      </c>
      <c r="AI408" s="148">
        <v>0</v>
      </c>
      <c r="AJ408" s="148">
        <v>0</v>
      </c>
      <c r="AK408" s="148">
        <v>0</v>
      </c>
      <c r="AL408" s="148">
        <v>0</v>
      </c>
      <c r="AM408" s="148">
        <v>0</v>
      </c>
    </row>
    <row r="409" spans="1:39" x14ac:dyDescent="0.5">
      <c r="A409" s="148" t="s">
        <v>88</v>
      </c>
      <c r="B409" s="148" t="s">
        <v>138</v>
      </c>
      <c r="C409" s="148" t="s">
        <v>200</v>
      </c>
      <c r="D409" s="148">
        <v>0</v>
      </c>
      <c r="E409" s="148">
        <v>0</v>
      </c>
      <c r="F409" s="148">
        <v>0</v>
      </c>
      <c r="G409" s="148">
        <v>0</v>
      </c>
      <c r="H409" s="148">
        <v>0</v>
      </c>
      <c r="I409" s="148">
        <v>0</v>
      </c>
      <c r="J409" s="148">
        <v>0</v>
      </c>
      <c r="K409" s="148">
        <v>0</v>
      </c>
      <c r="L409" s="148">
        <v>0</v>
      </c>
      <c r="M409" s="148">
        <v>0</v>
      </c>
      <c r="N409" s="148">
        <v>0</v>
      </c>
      <c r="O409" s="148">
        <v>0</v>
      </c>
      <c r="P409" s="148">
        <v>0</v>
      </c>
      <c r="Q409" s="148">
        <v>0</v>
      </c>
      <c r="R409" s="148">
        <v>0</v>
      </c>
      <c r="S409" s="148">
        <v>0</v>
      </c>
      <c r="T409" s="148">
        <v>0</v>
      </c>
      <c r="U409" s="148">
        <v>0</v>
      </c>
      <c r="V409" s="148">
        <v>0</v>
      </c>
      <c r="W409" s="148">
        <v>0</v>
      </c>
      <c r="X409" s="148">
        <v>0</v>
      </c>
      <c r="Y409" s="148">
        <v>0</v>
      </c>
      <c r="Z409" s="148">
        <v>0</v>
      </c>
      <c r="AA409" s="148">
        <v>0</v>
      </c>
      <c r="AB409" s="148">
        <v>600</v>
      </c>
      <c r="AC409" s="148">
        <v>600</v>
      </c>
      <c r="AD409" s="148">
        <v>600</v>
      </c>
      <c r="AE409" s="148">
        <v>600</v>
      </c>
      <c r="AF409" s="148">
        <v>600</v>
      </c>
      <c r="AG409" s="148">
        <v>600</v>
      </c>
      <c r="AH409" s="148">
        <v>600</v>
      </c>
      <c r="AI409" s="148">
        <v>600</v>
      </c>
      <c r="AJ409" s="148">
        <v>600</v>
      </c>
      <c r="AK409" s="148">
        <v>600</v>
      </c>
      <c r="AL409" s="148">
        <v>600</v>
      </c>
      <c r="AM409" s="148">
        <v>600</v>
      </c>
    </row>
    <row r="410" spans="1:39" x14ac:dyDescent="0.5">
      <c r="A410" s="148" t="s">
        <v>88</v>
      </c>
      <c r="B410" s="148" t="s">
        <v>140</v>
      </c>
      <c r="C410" s="148" t="s">
        <v>196</v>
      </c>
      <c r="D410" s="148">
        <v>0</v>
      </c>
      <c r="E410" s="148">
        <v>0</v>
      </c>
      <c r="F410" s="148">
        <v>0</v>
      </c>
      <c r="G410" s="148">
        <v>840</v>
      </c>
      <c r="H410" s="148">
        <v>0</v>
      </c>
      <c r="I410" s="148">
        <v>0</v>
      </c>
      <c r="J410" s="148">
        <v>851</v>
      </c>
      <c r="K410" s="148">
        <v>0</v>
      </c>
      <c r="L410" s="148">
        <v>0</v>
      </c>
      <c r="M410" s="148">
        <v>775</v>
      </c>
      <c r="N410" s="148">
        <v>0</v>
      </c>
      <c r="O410" s="148">
        <v>0</v>
      </c>
      <c r="P410" s="148">
        <v>810</v>
      </c>
      <c r="Q410" s="148">
        <v>0</v>
      </c>
      <c r="R410" s="148">
        <v>0</v>
      </c>
      <c r="S410" s="148">
        <v>885</v>
      </c>
      <c r="T410" s="148">
        <v>0</v>
      </c>
      <c r="U410" s="148">
        <v>0</v>
      </c>
      <c r="V410" s="148">
        <v>0</v>
      </c>
      <c r="W410" s="148">
        <v>704</v>
      </c>
      <c r="X410" s="148">
        <v>644</v>
      </c>
      <c r="Y410" s="148">
        <v>250</v>
      </c>
      <c r="Z410" s="148">
        <v>250</v>
      </c>
      <c r="AA410" s="148">
        <v>250</v>
      </c>
      <c r="AB410" s="148">
        <v>740</v>
      </c>
      <c r="AC410" s="148">
        <v>0</v>
      </c>
      <c r="AD410" s="148">
        <v>0</v>
      </c>
      <c r="AE410" s="148">
        <v>0</v>
      </c>
      <c r="AF410" s="148">
        <v>0</v>
      </c>
      <c r="AG410" s="148">
        <v>0</v>
      </c>
      <c r="AH410" s="148">
        <v>0</v>
      </c>
      <c r="AI410" s="148">
        <v>0</v>
      </c>
      <c r="AJ410" s="148">
        <v>0</v>
      </c>
      <c r="AK410" s="148">
        <v>0</v>
      </c>
      <c r="AL410" s="148">
        <v>0</v>
      </c>
      <c r="AM410" s="148">
        <v>0</v>
      </c>
    </row>
    <row r="411" spans="1:39" x14ac:dyDescent="0.5">
      <c r="A411" s="148" t="s">
        <v>88</v>
      </c>
      <c r="B411" s="148" t="s">
        <v>140</v>
      </c>
      <c r="C411" s="148" t="s">
        <v>9</v>
      </c>
      <c r="D411" s="148">
        <v>0</v>
      </c>
      <c r="E411" s="148">
        <v>0</v>
      </c>
      <c r="F411" s="148">
        <v>0</v>
      </c>
      <c r="G411" s="148">
        <v>0</v>
      </c>
      <c r="H411" s="148">
        <v>0</v>
      </c>
      <c r="I411" s="148">
        <v>0</v>
      </c>
      <c r="J411" s="148">
        <v>0</v>
      </c>
      <c r="K411" s="148">
        <v>0</v>
      </c>
      <c r="L411" s="148">
        <v>0</v>
      </c>
      <c r="M411" s="148">
        <v>0</v>
      </c>
      <c r="N411" s="148">
        <v>0</v>
      </c>
      <c r="O411" s="148">
        <v>0</v>
      </c>
      <c r="P411" s="148">
        <v>0</v>
      </c>
      <c r="Q411" s="148">
        <v>0</v>
      </c>
      <c r="R411" s="148">
        <v>0</v>
      </c>
      <c r="S411" s="148">
        <v>0</v>
      </c>
      <c r="T411" s="148">
        <v>0</v>
      </c>
      <c r="U411" s="148">
        <v>0</v>
      </c>
      <c r="V411" s="148">
        <v>0</v>
      </c>
      <c r="W411" s="148">
        <v>0</v>
      </c>
      <c r="X411" s="148">
        <v>0</v>
      </c>
      <c r="Y411" s="148">
        <v>0</v>
      </c>
      <c r="Z411" s="148">
        <v>0</v>
      </c>
      <c r="AA411" s="148">
        <v>0</v>
      </c>
      <c r="AB411" s="148">
        <v>275</v>
      </c>
      <c r="AC411" s="148">
        <v>275</v>
      </c>
      <c r="AD411" s="148">
        <v>275</v>
      </c>
      <c r="AE411" s="148">
        <v>275</v>
      </c>
      <c r="AF411" s="148">
        <v>275</v>
      </c>
      <c r="AG411" s="148">
        <v>275</v>
      </c>
      <c r="AH411" s="148">
        <v>275</v>
      </c>
      <c r="AI411" s="148">
        <v>275</v>
      </c>
      <c r="AJ411" s="148">
        <v>275</v>
      </c>
      <c r="AK411" s="148">
        <v>275</v>
      </c>
      <c r="AL411" s="148">
        <v>275</v>
      </c>
      <c r="AM411" s="148">
        <v>275</v>
      </c>
    </row>
    <row r="412" spans="1:39" x14ac:dyDescent="0.5">
      <c r="A412" s="148" t="s">
        <v>76</v>
      </c>
      <c r="B412" s="148" t="s">
        <v>138</v>
      </c>
      <c r="C412" s="148" t="s">
        <v>196</v>
      </c>
      <c r="D412" s="148">
        <v>0</v>
      </c>
      <c r="E412" s="148">
        <v>0</v>
      </c>
      <c r="F412" s="148">
        <v>0</v>
      </c>
      <c r="G412" s="148">
        <v>0</v>
      </c>
      <c r="H412" s="148">
        <v>0</v>
      </c>
      <c r="I412" s="148">
        <v>0</v>
      </c>
      <c r="J412" s="148">
        <v>0</v>
      </c>
      <c r="K412" s="148">
        <v>0</v>
      </c>
      <c r="L412" s="148">
        <v>0</v>
      </c>
      <c r="M412" s="148">
        <v>0</v>
      </c>
      <c r="N412" s="148">
        <v>0</v>
      </c>
      <c r="O412" s="148">
        <v>0</v>
      </c>
      <c r="P412" s="148">
        <v>250</v>
      </c>
      <c r="Q412" s="148">
        <v>0</v>
      </c>
      <c r="R412" s="148">
        <v>0</v>
      </c>
      <c r="S412" s="148">
        <v>0</v>
      </c>
      <c r="T412" s="148">
        <v>0</v>
      </c>
      <c r="U412" s="148">
        <v>125</v>
      </c>
      <c r="V412" s="148">
        <v>0</v>
      </c>
      <c r="W412" s="148">
        <v>0</v>
      </c>
      <c r="X412" s="148">
        <v>0</v>
      </c>
      <c r="Y412" s="148">
        <v>0</v>
      </c>
      <c r="Z412" s="148">
        <v>0</v>
      </c>
      <c r="AA412" s="148">
        <v>0</v>
      </c>
      <c r="AB412" s="148">
        <v>0</v>
      </c>
      <c r="AC412" s="148">
        <v>0</v>
      </c>
      <c r="AD412" s="148">
        <v>0</v>
      </c>
      <c r="AE412" s="148">
        <v>0</v>
      </c>
      <c r="AF412" s="148">
        <v>0</v>
      </c>
      <c r="AG412" s="148">
        <v>0</v>
      </c>
      <c r="AH412" s="148">
        <v>0</v>
      </c>
      <c r="AI412" s="148">
        <v>0</v>
      </c>
      <c r="AJ412" s="148">
        <v>0</v>
      </c>
      <c r="AK412" s="148">
        <v>0</v>
      </c>
      <c r="AL412" s="148">
        <v>0</v>
      </c>
      <c r="AM412" s="148">
        <v>0</v>
      </c>
    </row>
    <row r="413" spans="1:39" x14ac:dyDescent="0.5">
      <c r="A413" s="148" t="s">
        <v>76</v>
      </c>
      <c r="B413" s="148" t="s">
        <v>138</v>
      </c>
      <c r="C413" s="148" t="s">
        <v>200</v>
      </c>
      <c r="D413" s="148">
        <v>0</v>
      </c>
      <c r="E413" s="148">
        <v>0</v>
      </c>
      <c r="F413" s="148">
        <v>0</v>
      </c>
      <c r="G413" s="148">
        <v>0</v>
      </c>
      <c r="H413" s="148">
        <v>0</v>
      </c>
      <c r="I413" s="148">
        <v>0</v>
      </c>
      <c r="J413" s="148">
        <v>0</v>
      </c>
      <c r="K413" s="148">
        <v>0</v>
      </c>
      <c r="L413" s="148">
        <v>0</v>
      </c>
      <c r="M413" s="148">
        <v>0</v>
      </c>
      <c r="N413" s="148">
        <v>0</v>
      </c>
      <c r="O413" s="148">
        <v>0</v>
      </c>
      <c r="P413" s="148">
        <v>0</v>
      </c>
      <c r="Q413" s="148">
        <v>0</v>
      </c>
      <c r="R413" s="148">
        <v>0</v>
      </c>
      <c r="S413" s="148">
        <v>0</v>
      </c>
      <c r="T413" s="148">
        <v>0</v>
      </c>
      <c r="U413" s="148">
        <v>0</v>
      </c>
      <c r="V413" s="148">
        <v>0</v>
      </c>
      <c r="W413" s="148">
        <v>0</v>
      </c>
      <c r="X413" s="148">
        <v>0</v>
      </c>
      <c r="Y413" s="148">
        <v>0</v>
      </c>
      <c r="Z413" s="148">
        <v>0</v>
      </c>
      <c r="AA413" s="148">
        <v>0</v>
      </c>
      <c r="AB413" s="148">
        <v>100</v>
      </c>
      <c r="AC413" s="148">
        <v>100</v>
      </c>
      <c r="AD413" s="148">
        <v>100</v>
      </c>
      <c r="AE413" s="148">
        <v>100</v>
      </c>
      <c r="AF413" s="148">
        <v>100</v>
      </c>
      <c r="AG413" s="148">
        <v>100</v>
      </c>
      <c r="AH413" s="148">
        <v>100</v>
      </c>
      <c r="AI413" s="148">
        <v>100</v>
      </c>
      <c r="AJ413" s="148">
        <v>100</v>
      </c>
      <c r="AK413" s="148">
        <v>100</v>
      </c>
      <c r="AL413" s="148">
        <v>100</v>
      </c>
      <c r="AM413" s="148">
        <v>100</v>
      </c>
    </row>
    <row r="414" spans="1:39" x14ac:dyDescent="0.5">
      <c r="A414" s="148" t="s">
        <v>76</v>
      </c>
      <c r="B414" s="148" t="s">
        <v>140</v>
      </c>
      <c r="C414" s="148" t="s">
        <v>196</v>
      </c>
      <c r="D414" s="148">
        <v>0</v>
      </c>
      <c r="E414" s="148">
        <v>0</v>
      </c>
      <c r="F414" s="148">
        <v>0</v>
      </c>
      <c r="G414" s="148">
        <v>0</v>
      </c>
      <c r="H414" s="148">
        <v>0</v>
      </c>
      <c r="I414" s="148">
        <v>0</v>
      </c>
      <c r="J414" s="148">
        <v>0</v>
      </c>
      <c r="K414" s="148">
        <v>0</v>
      </c>
      <c r="L414" s="148">
        <v>0</v>
      </c>
      <c r="M414" s="148">
        <v>0</v>
      </c>
      <c r="N414" s="148">
        <v>0</v>
      </c>
      <c r="O414" s="148">
        <v>0</v>
      </c>
      <c r="P414" s="148">
        <v>130</v>
      </c>
      <c r="Q414" s="148">
        <v>130</v>
      </c>
      <c r="R414" s="148">
        <v>130</v>
      </c>
      <c r="S414" s="148">
        <v>130</v>
      </c>
      <c r="T414" s="148">
        <v>130</v>
      </c>
      <c r="U414" s="148">
        <v>130</v>
      </c>
      <c r="V414" s="148">
        <v>0</v>
      </c>
      <c r="W414" s="148">
        <v>293</v>
      </c>
      <c r="X414" s="148">
        <v>0</v>
      </c>
      <c r="Y414" s="148">
        <v>0</v>
      </c>
      <c r="Z414" s="148">
        <v>163</v>
      </c>
      <c r="AA414" s="148">
        <v>0</v>
      </c>
      <c r="AB414" s="148">
        <v>248</v>
      </c>
      <c r="AC414" s="148">
        <v>0</v>
      </c>
      <c r="AD414" s="148">
        <v>0</v>
      </c>
      <c r="AE414" s="148">
        <v>0</v>
      </c>
      <c r="AF414" s="148">
        <v>0</v>
      </c>
      <c r="AG414" s="148">
        <v>0</v>
      </c>
      <c r="AH414" s="148">
        <v>0</v>
      </c>
      <c r="AI414" s="148">
        <v>0</v>
      </c>
      <c r="AJ414" s="148">
        <v>0</v>
      </c>
      <c r="AK414" s="148">
        <v>0</v>
      </c>
      <c r="AL414" s="148">
        <v>0</v>
      </c>
      <c r="AM414" s="148">
        <v>0</v>
      </c>
    </row>
    <row r="415" spans="1:39" x14ac:dyDescent="0.5">
      <c r="A415" s="148" t="s">
        <v>76</v>
      </c>
      <c r="B415" s="148" t="s">
        <v>140</v>
      </c>
      <c r="C415" s="148" t="s">
        <v>9</v>
      </c>
      <c r="D415" s="148">
        <v>0</v>
      </c>
      <c r="E415" s="148">
        <v>0</v>
      </c>
      <c r="F415" s="148">
        <v>0</v>
      </c>
      <c r="G415" s="148">
        <v>0</v>
      </c>
      <c r="H415" s="148">
        <v>0</v>
      </c>
      <c r="I415" s="148">
        <v>0</v>
      </c>
      <c r="J415" s="148">
        <v>0</v>
      </c>
      <c r="K415" s="148">
        <v>0</v>
      </c>
      <c r="L415" s="148">
        <v>0</v>
      </c>
      <c r="M415" s="148">
        <v>0</v>
      </c>
      <c r="N415" s="148">
        <v>0</v>
      </c>
      <c r="O415" s="148">
        <v>0</v>
      </c>
      <c r="P415" s="148">
        <v>0</v>
      </c>
      <c r="Q415" s="148">
        <v>0</v>
      </c>
      <c r="R415" s="148">
        <v>0</v>
      </c>
      <c r="S415" s="148">
        <v>0</v>
      </c>
      <c r="T415" s="148">
        <v>0</v>
      </c>
      <c r="U415" s="148">
        <v>0</v>
      </c>
      <c r="V415" s="148">
        <v>0</v>
      </c>
      <c r="W415" s="148">
        <v>0</v>
      </c>
      <c r="X415" s="148">
        <v>0</v>
      </c>
      <c r="Y415" s="148">
        <v>0</v>
      </c>
      <c r="Z415" s="148">
        <v>0</v>
      </c>
      <c r="AA415" s="148">
        <v>0</v>
      </c>
      <c r="AB415" s="148">
        <v>130</v>
      </c>
      <c r="AC415" s="148">
        <v>130</v>
      </c>
      <c r="AD415" s="148">
        <v>130</v>
      </c>
      <c r="AE415" s="148">
        <v>130</v>
      </c>
      <c r="AF415" s="148">
        <v>130</v>
      </c>
      <c r="AG415" s="148">
        <v>130</v>
      </c>
      <c r="AH415" s="148">
        <v>130</v>
      </c>
      <c r="AI415" s="148">
        <v>130</v>
      </c>
      <c r="AJ415" s="148">
        <v>130</v>
      </c>
      <c r="AK415" s="148">
        <v>130</v>
      </c>
      <c r="AL415" s="148">
        <v>130</v>
      </c>
      <c r="AM415" s="148">
        <v>130</v>
      </c>
    </row>
    <row r="416" spans="1:39" x14ac:dyDescent="0.5">
      <c r="A416" s="148" t="s">
        <v>23</v>
      </c>
      <c r="B416" s="148" t="s">
        <v>138</v>
      </c>
      <c r="C416" s="148" t="s">
        <v>6</v>
      </c>
      <c r="D416" s="148">
        <v>0</v>
      </c>
      <c r="E416" s="148">
        <v>0</v>
      </c>
      <c r="F416" s="148">
        <v>0</v>
      </c>
      <c r="G416" s="148">
        <v>0</v>
      </c>
      <c r="H416" s="148">
        <v>0</v>
      </c>
      <c r="I416" s="148">
        <v>0</v>
      </c>
      <c r="J416" s="148">
        <v>0</v>
      </c>
      <c r="K416" s="148">
        <v>0</v>
      </c>
      <c r="L416" s="148">
        <v>0</v>
      </c>
      <c r="M416" s="148">
        <v>0</v>
      </c>
      <c r="N416" s="148">
        <v>0</v>
      </c>
      <c r="O416" s="148">
        <v>0</v>
      </c>
      <c r="P416" s="148">
        <v>0</v>
      </c>
      <c r="Q416" s="148">
        <v>0</v>
      </c>
      <c r="R416" s="148">
        <v>0</v>
      </c>
      <c r="S416" s="148">
        <v>0</v>
      </c>
      <c r="T416" s="148">
        <v>0</v>
      </c>
      <c r="U416" s="148">
        <v>0</v>
      </c>
      <c r="V416" s="148">
        <v>0</v>
      </c>
      <c r="W416" s="148">
        <v>-14231</v>
      </c>
      <c r="X416" s="148">
        <v>-13625</v>
      </c>
      <c r="Y416" s="148">
        <v>-15874</v>
      </c>
      <c r="Z416" s="148">
        <v>-18389</v>
      </c>
      <c r="AA416" s="148">
        <v>-26435</v>
      </c>
      <c r="AB416" s="148">
        <v>-17146</v>
      </c>
      <c r="AC416" s="148">
        <v>-6660</v>
      </c>
      <c r="AD416" s="148">
        <v>0</v>
      </c>
      <c r="AE416" s="148">
        <v>0</v>
      </c>
      <c r="AF416" s="148">
        <v>0</v>
      </c>
      <c r="AG416" s="148">
        <v>0</v>
      </c>
      <c r="AH416" s="148">
        <v>0</v>
      </c>
      <c r="AI416" s="148">
        <v>0</v>
      </c>
      <c r="AJ416" s="148">
        <v>0</v>
      </c>
      <c r="AK416" s="148">
        <v>0</v>
      </c>
      <c r="AL416" s="148">
        <v>0</v>
      </c>
      <c r="AM416" s="148">
        <v>0</v>
      </c>
    </row>
    <row r="417" spans="1:39" x14ac:dyDescent="0.5">
      <c r="A417" s="148" t="s">
        <v>23</v>
      </c>
      <c r="B417" s="148" t="s">
        <v>138</v>
      </c>
      <c r="C417" s="148" t="s">
        <v>9</v>
      </c>
      <c r="D417" s="148">
        <v>0</v>
      </c>
      <c r="E417" s="148">
        <v>0</v>
      </c>
      <c r="F417" s="148">
        <v>0</v>
      </c>
      <c r="G417" s="148">
        <v>0</v>
      </c>
      <c r="H417" s="148">
        <v>0</v>
      </c>
      <c r="I417" s="148">
        <v>0</v>
      </c>
      <c r="J417" s="148">
        <v>0</v>
      </c>
      <c r="K417" s="148">
        <v>0</v>
      </c>
      <c r="L417" s="148">
        <v>0</v>
      </c>
      <c r="M417" s="148">
        <v>0</v>
      </c>
      <c r="N417" s="148">
        <v>0</v>
      </c>
      <c r="O417" s="148">
        <v>0</v>
      </c>
      <c r="P417" s="148">
        <v>0</v>
      </c>
      <c r="Q417" s="148">
        <v>0</v>
      </c>
      <c r="R417" s="148">
        <v>0</v>
      </c>
      <c r="S417" s="148">
        <v>0</v>
      </c>
      <c r="T417" s="148">
        <v>0</v>
      </c>
      <c r="U417" s="148">
        <v>0</v>
      </c>
      <c r="V417" s="148">
        <v>0</v>
      </c>
      <c r="W417" s="148">
        <v>-14231</v>
      </c>
      <c r="X417" s="148">
        <v>-13625</v>
      </c>
      <c r="Y417" s="148">
        <v>-15874</v>
      </c>
      <c r="Z417" s="148">
        <v>-18389</v>
      </c>
      <c r="AA417" s="148">
        <v>-26435</v>
      </c>
      <c r="AB417" s="148">
        <v>-15568.6875</v>
      </c>
      <c r="AC417" s="148">
        <v>-16120.5625</v>
      </c>
      <c r="AD417" s="148">
        <v>-18723.8125</v>
      </c>
      <c r="AE417" s="148">
        <v>-16039.3125</v>
      </c>
      <c r="AF417" s="148">
        <v>-17323</v>
      </c>
      <c r="AG417" s="148">
        <v>-16363.125</v>
      </c>
      <c r="AH417" s="148">
        <v>-14603.5625</v>
      </c>
      <c r="AI417" s="148">
        <v>-16231</v>
      </c>
      <c r="AJ417" s="148">
        <v>-14507.1875</v>
      </c>
      <c r="AK417" s="148">
        <v>-15966.8125</v>
      </c>
      <c r="AL417" s="148">
        <v>-15257.5</v>
      </c>
      <c r="AM417" s="148">
        <v>-21770.5625</v>
      </c>
    </row>
    <row r="418" spans="1:39" x14ac:dyDescent="0.5">
      <c r="A418" s="148" t="s">
        <v>23</v>
      </c>
      <c r="B418" s="148" t="s">
        <v>138</v>
      </c>
      <c r="C418" s="148" t="s">
        <v>197</v>
      </c>
      <c r="D418" s="148">
        <v>0</v>
      </c>
      <c r="E418" s="148">
        <v>0</v>
      </c>
      <c r="F418" s="148">
        <v>0</v>
      </c>
      <c r="G418" s="148">
        <v>0</v>
      </c>
      <c r="H418" s="148">
        <v>0</v>
      </c>
      <c r="I418" s="148">
        <v>0</v>
      </c>
      <c r="J418" s="148">
        <v>0</v>
      </c>
      <c r="K418" s="148">
        <v>0</v>
      </c>
      <c r="L418" s="148">
        <v>0</v>
      </c>
      <c r="M418" s="148">
        <v>0</v>
      </c>
      <c r="N418" s="148">
        <v>0</v>
      </c>
      <c r="O418" s="148">
        <v>0</v>
      </c>
      <c r="P418" s="148">
        <v>0</v>
      </c>
      <c r="Q418" s="148">
        <v>0</v>
      </c>
      <c r="R418" s="148">
        <v>0</v>
      </c>
      <c r="S418" s="148">
        <v>0</v>
      </c>
      <c r="T418" s="148">
        <v>0</v>
      </c>
      <c r="U418" s="148">
        <v>0</v>
      </c>
      <c r="V418" s="148">
        <v>0</v>
      </c>
      <c r="W418" s="148">
        <v>-14231</v>
      </c>
      <c r="X418" s="148">
        <v>-13625</v>
      </c>
      <c r="Y418" s="148">
        <v>-15874</v>
      </c>
      <c r="Z418" s="148">
        <v>-18389</v>
      </c>
      <c r="AA418" s="148">
        <v>-26435</v>
      </c>
      <c r="AB418" s="148">
        <v>-17146</v>
      </c>
      <c r="AC418" s="148">
        <v>-6660</v>
      </c>
      <c r="AD418" s="148">
        <v>0</v>
      </c>
      <c r="AE418" s="148">
        <v>0</v>
      </c>
      <c r="AF418" s="148">
        <v>0</v>
      </c>
      <c r="AG418" s="148">
        <v>0</v>
      </c>
      <c r="AH418" s="148">
        <v>0</v>
      </c>
      <c r="AI418" s="148">
        <v>0</v>
      </c>
      <c r="AJ418" s="148">
        <v>0</v>
      </c>
      <c r="AK418" s="148">
        <v>0</v>
      </c>
      <c r="AL418" s="148">
        <v>0</v>
      </c>
      <c r="AM418" s="148">
        <v>0</v>
      </c>
    </row>
    <row r="419" spans="1:39" x14ac:dyDescent="0.5">
      <c r="A419" s="148" t="s">
        <v>23</v>
      </c>
      <c r="B419" s="148" t="s">
        <v>138</v>
      </c>
      <c r="C419" s="148" t="s">
        <v>198</v>
      </c>
      <c r="D419" s="148">
        <v>0</v>
      </c>
      <c r="E419" s="148">
        <v>0</v>
      </c>
      <c r="F419" s="148">
        <v>0</v>
      </c>
      <c r="G419" s="148">
        <v>0</v>
      </c>
      <c r="H419" s="148">
        <v>0</v>
      </c>
      <c r="I419" s="148">
        <v>0</v>
      </c>
      <c r="J419" s="148">
        <v>0</v>
      </c>
      <c r="K419" s="148">
        <v>0</v>
      </c>
      <c r="L419" s="148">
        <v>0</v>
      </c>
      <c r="M419" s="148">
        <v>0</v>
      </c>
      <c r="N419" s="148">
        <v>0</v>
      </c>
      <c r="O419" s="148">
        <v>0</v>
      </c>
      <c r="P419" s="148">
        <v>0</v>
      </c>
      <c r="Q419" s="148">
        <v>0</v>
      </c>
      <c r="R419" s="148">
        <v>0</v>
      </c>
      <c r="S419" s="148">
        <v>0</v>
      </c>
      <c r="T419" s="148">
        <v>0</v>
      </c>
      <c r="U419" s="148">
        <v>0</v>
      </c>
      <c r="V419" s="148">
        <v>0</v>
      </c>
      <c r="W419" s="148">
        <v>-14231</v>
      </c>
      <c r="X419" s="148">
        <v>-13625</v>
      </c>
      <c r="Y419" s="148">
        <v>-15874</v>
      </c>
      <c r="Z419" s="148">
        <v>-18389</v>
      </c>
      <c r="AA419" s="148">
        <v>-26435</v>
      </c>
      <c r="AB419" s="148">
        <v>-17146</v>
      </c>
      <c r="AC419" s="148">
        <v>-6660</v>
      </c>
      <c r="AD419" s="148">
        <v>0</v>
      </c>
      <c r="AE419" s="148">
        <v>0</v>
      </c>
      <c r="AF419" s="148">
        <v>0</v>
      </c>
      <c r="AG419" s="148">
        <v>0</v>
      </c>
      <c r="AH419" s="148">
        <v>0</v>
      </c>
      <c r="AI419" s="148">
        <v>0</v>
      </c>
      <c r="AJ419" s="148">
        <v>0</v>
      </c>
      <c r="AK419" s="148">
        <v>0</v>
      </c>
      <c r="AL419" s="148">
        <v>0</v>
      </c>
      <c r="AM419" s="148">
        <v>0</v>
      </c>
    </row>
    <row r="420" spans="1:39" x14ac:dyDescent="0.5">
      <c r="A420" s="148" t="s">
        <v>23</v>
      </c>
      <c r="B420" s="148" t="s">
        <v>138</v>
      </c>
      <c r="C420" s="148" t="s">
        <v>199</v>
      </c>
      <c r="D420" s="148">
        <v>0</v>
      </c>
      <c r="E420" s="148">
        <v>0</v>
      </c>
      <c r="F420" s="148">
        <v>0</v>
      </c>
      <c r="G420" s="148">
        <v>0</v>
      </c>
      <c r="H420" s="148">
        <v>0</v>
      </c>
      <c r="I420" s="148">
        <v>0</v>
      </c>
      <c r="J420" s="148">
        <v>0</v>
      </c>
      <c r="K420" s="148">
        <v>0</v>
      </c>
      <c r="L420" s="148">
        <v>0</v>
      </c>
      <c r="M420" s="148">
        <v>0</v>
      </c>
      <c r="N420" s="148">
        <v>0</v>
      </c>
      <c r="O420" s="148">
        <v>0</v>
      </c>
      <c r="P420" s="148">
        <v>0</v>
      </c>
      <c r="Q420" s="148">
        <v>0</v>
      </c>
      <c r="R420" s="148">
        <v>0</v>
      </c>
      <c r="S420" s="148">
        <v>0</v>
      </c>
      <c r="T420" s="148">
        <v>0</v>
      </c>
      <c r="U420" s="148">
        <v>0</v>
      </c>
      <c r="V420" s="148">
        <v>0</v>
      </c>
      <c r="W420" s="148">
        <v>-14231</v>
      </c>
      <c r="X420" s="148">
        <v>-13625</v>
      </c>
      <c r="Y420" s="148">
        <v>-15874</v>
      </c>
      <c r="Z420" s="148">
        <v>-18389</v>
      </c>
      <c r="AA420" s="148">
        <v>-26435</v>
      </c>
      <c r="AB420" s="148">
        <v>-17146</v>
      </c>
      <c r="AC420" s="148">
        <v>-6660</v>
      </c>
      <c r="AD420" s="148">
        <v>0</v>
      </c>
      <c r="AE420" s="148">
        <v>0</v>
      </c>
      <c r="AF420" s="148">
        <v>0</v>
      </c>
      <c r="AG420" s="148">
        <v>0</v>
      </c>
      <c r="AH420" s="148">
        <v>0</v>
      </c>
      <c r="AI420" s="148">
        <v>0</v>
      </c>
      <c r="AJ420" s="148">
        <v>0</v>
      </c>
      <c r="AK420" s="148">
        <v>0</v>
      </c>
      <c r="AL420" s="148">
        <v>0</v>
      </c>
      <c r="AM420" s="148">
        <v>0</v>
      </c>
    </row>
    <row r="421" spans="1:39" x14ac:dyDescent="0.5">
      <c r="A421" s="148" t="s">
        <v>23</v>
      </c>
      <c r="B421" s="148" t="s">
        <v>140</v>
      </c>
      <c r="C421" s="148" t="s">
        <v>6</v>
      </c>
      <c r="D421" s="148">
        <v>0</v>
      </c>
      <c r="E421" s="148">
        <v>0</v>
      </c>
      <c r="F421" s="148">
        <v>0</v>
      </c>
      <c r="G421" s="148">
        <v>0</v>
      </c>
      <c r="H421" s="148">
        <v>0</v>
      </c>
      <c r="I421" s="148">
        <v>0</v>
      </c>
      <c r="J421" s="148">
        <v>0</v>
      </c>
      <c r="K421" s="148">
        <v>0</v>
      </c>
      <c r="L421" s="148">
        <v>0</v>
      </c>
      <c r="M421" s="148">
        <v>0</v>
      </c>
      <c r="N421" s="148">
        <v>0</v>
      </c>
      <c r="O421" s="148">
        <v>0</v>
      </c>
      <c r="P421" s="148">
        <v>0</v>
      </c>
      <c r="Q421" s="148">
        <v>0</v>
      </c>
      <c r="R421" s="148">
        <v>0</v>
      </c>
      <c r="S421" s="148">
        <v>0</v>
      </c>
      <c r="T421" s="148">
        <v>0</v>
      </c>
      <c r="U421" s="148">
        <v>0</v>
      </c>
      <c r="V421" s="148">
        <v>0</v>
      </c>
      <c r="W421" s="148">
        <v>-16535</v>
      </c>
      <c r="X421" s="148">
        <v>-16579</v>
      </c>
      <c r="Y421" s="148">
        <v>-22861</v>
      </c>
      <c r="Z421" s="148">
        <v>-22256</v>
      </c>
      <c r="AA421" s="148">
        <v>-27540</v>
      </c>
      <c r="AB421" s="148">
        <v>-20327</v>
      </c>
      <c r="AC421" s="148">
        <v>-7597</v>
      </c>
      <c r="AD421" s="148">
        <v>0</v>
      </c>
      <c r="AE421" s="148">
        <v>0</v>
      </c>
      <c r="AF421" s="148">
        <v>0</v>
      </c>
      <c r="AG421" s="148">
        <v>0</v>
      </c>
      <c r="AH421" s="148">
        <v>0</v>
      </c>
      <c r="AI421" s="148">
        <v>0</v>
      </c>
      <c r="AJ421" s="148">
        <v>0</v>
      </c>
      <c r="AK421" s="148">
        <v>0</v>
      </c>
      <c r="AL421" s="148">
        <v>0</v>
      </c>
      <c r="AM421" s="148">
        <v>0</v>
      </c>
    </row>
    <row r="422" spans="1:39" x14ac:dyDescent="0.5">
      <c r="A422" s="148" t="s">
        <v>23</v>
      </c>
      <c r="B422" s="148" t="s">
        <v>140</v>
      </c>
      <c r="C422" s="148" t="s">
        <v>9</v>
      </c>
      <c r="D422" s="148">
        <v>0</v>
      </c>
      <c r="E422" s="148">
        <v>0</v>
      </c>
      <c r="F422" s="148">
        <v>0</v>
      </c>
      <c r="G422" s="148">
        <v>0</v>
      </c>
      <c r="H422" s="148">
        <v>0</v>
      </c>
      <c r="I422" s="148">
        <v>0</v>
      </c>
      <c r="J422" s="148">
        <v>0</v>
      </c>
      <c r="K422" s="148">
        <v>0</v>
      </c>
      <c r="L422" s="148">
        <v>0</v>
      </c>
      <c r="M422" s="148">
        <v>0</v>
      </c>
      <c r="N422" s="148">
        <v>0</v>
      </c>
      <c r="O422" s="148">
        <v>0</v>
      </c>
      <c r="P422" s="148">
        <v>0</v>
      </c>
      <c r="Q422" s="148">
        <v>0</v>
      </c>
      <c r="R422" s="148">
        <v>0</v>
      </c>
      <c r="S422" s="148">
        <v>0</v>
      </c>
      <c r="T422" s="148">
        <v>0</v>
      </c>
      <c r="U422" s="148">
        <v>0</v>
      </c>
      <c r="V422" s="148">
        <v>0</v>
      </c>
      <c r="W422" s="148">
        <v>-16535</v>
      </c>
      <c r="X422" s="148">
        <v>-16579</v>
      </c>
      <c r="Y422" s="148">
        <v>-22861</v>
      </c>
      <c r="Z422" s="148">
        <v>-22256</v>
      </c>
      <c r="AA422" s="148">
        <v>-27540</v>
      </c>
      <c r="AB422" s="148">
        <v>-17167.395</v>
      </c>
      <c r="AC422" s="148">
        <v>-17707.0425</v>
      </c>
      <c r="AD422" s="148">
        <v>-19056.764999999999</v>
      </c>
      <c r="AE422" s="148">
        <v>-15834.997499999999</v>
      </c>
      <c r="AF422" s="148">
        <v>-17240.37</v>
      </c>
      <c r="AG422" s="148">
        <v>-16601.34</v>
      </c>
      <c r="AH422" s="148">
        <v>-14153.055</v>
      </c>
      <c r="AI422" s="148">
        <v>-18317.302500000002</v>
      </c>
      <c r="AJ422" s="148">
        <v>-16189.7925</v>
      </c>
      <c r="AK422" s="148">
        <v>-19765.935000000001</v>
      </c>
      <c r="AL422" s="148">
        <v>-17685.9375</v>
      </c>
      <c r="AM422" s="148">
        <v>-21885.0975</v>
      </c>
    </row>
    <row r="423" spans="1:39" x14ac:dyDescent="0.5">
      <c r="A423" s="148" t="s">
        <v>23</v>
      </c>
      <c r="B423" s="148" t="s">
        <v>140</v>
      </c>
      <c r="C423" s="148" t="s">
        <v>197</v>
      </c>
      <c r="D423" s="148">
        <v>0</v>
      </c>
      <c r="E423" s="148">
        <v>0</v>
      </c>
      <c r="F423" s="148">
        <v>0</v>
      </c>
      <c r="G423" s="148">
        <v>0</v>
      </c>
      <c r="H423" s="148">
        <v>0</v>
      </c>
      <c r="I423" s="148">
        <v>0</v>
      </c>
      <c r="J423" s="148">
        <v>0</v>
      </c>
      <c r="K423" s="148">
        <v>0</v>
      </c>
      <c r="L423" s="148">
        <v>0</v>
      </c>
      <c r="M423" s="148">
        <v>0</v>
      </c>
      <c r="N423" s="148">
        <v>0</v>
      </c>
      <c r="O423" s="148">
        <v>0</v>
      </c>
      <c r="P423" s="148">
        <v>0</v>
      </c>
      <c r="Q423" s="148">
        <v>0</v>
      </c>
      <c r="R423" s="148">
        <v>0</v>
      </c>
      <c r="S423" s="148">
        <v>0</v>
      </c>
      <c r="T423" s="148">
        <v>0</v>
      </c>
      <c r="U423" s="148">
        <v>0</v>
      </c>
      <c r="V423" s="148">
        <v>0</v>
      </c>
      <c r="W423" s="148">
        <v>-16535</v>
      </c>
      <c r="X423" s="148">
        <v>-16579</v>
      </c>
      <c r="Y423" s="148">
        <v>-22861</v>
      </c>
      <c r="Z423" s="148">
        <v>-22256</v>
      </c>
      <c r="AA423" s="148">
        <v>-27540</v>
      </c>
      <c r="AB423" s="148">
        <v>-20327</v>
      </c>
      <c r="AC423" s="148">
        <v>-7597</v>
      </c>
      <c r="AD423" s="148">
        <v>0</v>
      </c>
      <c r="AE423" s="148">
        <v>0</v>
      </c>
      <c r="AF423" s="148">
        <v>0</v>
      </c>
      <c r="AG423" s="148">
        <v>0</v>
      </c>
      <c r="AH423" s="148">
        <v>0</v>
      </c>
      <c r="AI423" s="148">
        <v>0</v>
      </c>
      <c r="AJ423" s="148">
        <v>0</v>
      </c>
      <c r="AK423" s="148">
        <v>0</v>
      </c>
      <c r="AL423" s="148">
        <v>0</v>
      </c>
      <c r="AM423" s="148">
        <v>0</v>
      </c>
    </row>
    <row r="424" spans="1:39" x14ac:dyDescent="0.5">
      <c r="A424" s="148" t="s">
        <v>23</v>
      </c>
      <c r="B424" s="148" t="s">
        <v>140</v>
      </c>
      <c r="C424" s="148" t="s">
        <v>198</v>
      </c>
      <c r="D424" s="148">
        <v>0</v>
      </c>
      <c r="E424" s="148">
        <v>0</v>
      </c>
      <c r="F424" s="148">
        <v>0</v>
      </c>
      <c r="G424" s="148">
        <v>0</v>
      </c>
      <c r="H424" s="148">
        <v>0</v>
      </c>
      <c r="I424" s="148">
        <v>0</v>
      </c>
      <c r="J424" s="148">
        <v>0</v>
      </c>
      <c r="K424" s="148">
        <v>0</v>
      </c>
      <c r="L424" s="148">
        <v>0</v>
      </c>
      <c r="M424" s="148">
        <v>0</v>
      </c>
      <c r="N424" s="148">
        <v>0</v>
      </c>
      <c r="O424" s="148">
        <v>0</v>
      </c>
      <c r="P424" s="148">
        <v>0</v>
      </c>
      <c r="Q424" s="148">
        <v>0</v>
      </c>
      <c r="R424" s="148">
        <v>0</v>
      </c>
      <c r="S424" s="148">
        <v>0</v>
      </c>
      <c r="T424" s="148">
        <v>0</v>
      </c>
      <c r="U424" s="148">
        <v>0</v>
      </c>
      <c r="V424" s="148">
        <v>0</v>
      </c>
      <c r="W424" s="148">
        <v>-16535</v>
      </c>
      <c r="X424" s="148">
        <v>-16579</v>
      </c>
      <c r="Y424" s="148">
        <v>-22861</v>
      </c>
      <c r="Z424" s="148">
        <v>-22256</v>
      </c>
      <c r="AA424" s="148">
        <v>-27540</v>
      </c>
      <c r="AB424" s="148">
        <v>-20327</v>
      </c>
      <c r="AC424" s="148">
        <v>-7597</v>
      </c>
      <c r="AD424" s="148">
        <v>0</v>
      </c>
      <c r="AE424" s="148">
        <v>0</v>
      </c>
      <c r="AF424" s="148">
        <v>0</v>
      </c>
      <c r="AG424" s="148">
        <v>0</v>
      </c>
      <c r="AH424" s="148">
        <v>0</v>
      </c>
      <c r="AI424" s="148">
        <v>0</v>
      </c>
      <c r="AJ424" s="148">
        <v>0</v>
      </c>
      <c r="AK424" s="148">
        <v>0</v>
      </c>
      <c r="AL424" s="148">
        <v>0</v>
      </c>
      <c r="AM424" s="148">
        <v>0</v>
      </c>
    </row>
    <row r="425" spans="1:39" x14ac:dyDescent="0.5">
      <c r="A425" s="148" t="s">
        <v>23</v>
      </c>
      <c r="B425" s="148" t="s">
        <v>140</v>
      </c>
      <c r="C425" s="148" t="s">
        <v>199</v>
      </c>
      <c r="D425" s="148">
        <v>0</v>
      </c>
      <c r="E425" s="148">
        <v>0</v>
      </c>
      <c r="F425" s="148">
        <v>0</v>
      </c>
      <c r="G425" s="148">
        <v>0</v>
      </c>
      <c r="H425" s="148">
        <v>0</v>
      </c>
      <c r="I425" s="148">
        <v>0</v>
      </c>
      <c r="J425" s="148">
        <v>0</v>
      </c>
      <c r="K425" s="148">
        <v>0</v>
      </c>
      <c r="L425" s="148">
        <v>0</v>
      </c>
      <c r="M425" s="148">
        <v>0</v>
      </c>
      <c r="N425" s="148">
        <v>0</v>
      </c>
      <c r="O425" s="148">
        <v>0</v>
      </c>
      <c r="P425" s="148">
        <v>0</v>
      </c>
      <c r="Q425" s="148">
        <v>0</v>
      </c>
      <c r="R425" s="148">
        <v>0</v>
      </c>
      <c r="S425" s="148">
        <v>0</v>
      </c>
      <c r="T425" s="148">
        <v>0</v>
      </c>
      <c r="U425" s="148">
        <v>0</v>
      </c>
      <c r="V425" s="148">
        <v>0</v>
      </c>
      <c r="W425" s="148">
        <v>-16535</v>
      </c>
      <c r="X425" s="148">
        <v>-16579</v>
      </c>
      <c r="Y425" s="148">
        <v>-22861</v>
      </c>
      <c r="Z425" s="148">
        <v>-22256</v>
      </c>
      <c r="AA425" s="148">
        <v>-27540</v>
      </c>
      <c r="AB425" s="148">
        <v>-20327</v>
      </c>
      <c r="AC425" s="148">
        <v>-7597</v>
      </c>
      <c r="AD425" s="148">
        <v>0</v>
      </c>
      <c r="AE425" s="148">
        <v>0</v>
      </c>
      <c r="AF425" s="148">
        <v>0</v>
      </c>
      <c r="AG425" s="148">
        <v>0</v>
      </c>
      <c r="AH425" s="148">
        <v>0</v>
      </c>
      <c r="AI425" s="148">
        <v>0</v>
      </c>
      <c r="AJ425" s="148">
        <v>0</v>
      </c>
      <c r="AK425" s="148">
        <v>0</v>
      </c>
      <c r="AL425" s="148">
        <v>0</v>
      </c>
      <c r="AM425" s="14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5.75" x14ac:dyDescent="0.5"/>
  <sheetData>
    <row r="1" spans="1:2" x14ac:dyDescent="0.5">
      <c r="A1" s="149" t="s">
        <v>159</v>
      </c>
      <c r="B1" s="149" t="s">
        <v>208</v>
      </c>
    </row>
    <row r="2" spans="1:2" x14ac:dyDescent="0.5">
      <c r="A2" s="149" t="s">
        <v>6</v>
      </c>
      <c r="B2" s="149">
        <v>61</v>
      </c>
    </row>
    <row r="3" spans="1:2" x14ac:dyDescent="0.5">
      <c r="A3" s="149" t="s">
        <v>199</v>
      </c>
      <c r="B3" s="149">
        <v>57</v>
      </c>
    </row>
    <row r="4" spans="1:2" x14ac:dyDescent="0.5">
      <c r="A4" s="149" t="s">
        <v>198</v>
      </c>
      <c r="B4" s="149">
        <v>54</v>
      </c>
    </row>
    <row r="5" spans="1:2" x14ac:dyDescent="0.5">
      <c r="A5" s="149" t="s">
        <v>197</v>
      </c>
      <c r="B5" s="149">
        <v>53</v>
      </c>
    </row>
    <row r="6" spans="1:2" x14ac:dyDescent="0.5">
      <c r="A6" s="149" t="s">
        <v>9</v>
      </c>
      <c r="B6" s="149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Summary P&amp;L</vt:lpstr>
      <vt:lpstr>IS_Reformat</vt:lpstr>
      <vt:lpstr>Ref</vt:lpstr>
      <vt:lpstr>IS_Data</vt:lpstr>
      <vt:lpstr>Versions</vt:lpstr>
      <vt:lpstr>Ref!_bdm.404636a639c6442d94377232210d5392.edm</vt:lpstr>
      <vt:lpstr>Ref!_bdm.f914970424d3425da66d80663fb5af02.edm</vt:lpstr>
      <vt:lpstr>Ref!Print_Area</vt:lpstr>
      <vt:lpstr>'Summary P&amp;L'!Print_Area</vt:lpstr>
      <vt:lpstr>Ref!Print_Titles</vt:lpstr>
      <vt:lpstr>'Summary P&amp;L'!Print_Titles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neil.kern</cp:lastModifiedBy>
  <dcterms:created xsi:type="dcterms:W3CDTF">2016-06-03T19:18:20Z</dcterms:created>
  <dcterms:modified xsi:type="dcterms:W3CDTF">2020-02-17T21:00:08Z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2b513433-1823-4013-a662-67dec4fde759</vt:lpwstr>
  </property>
  <property fmtid="{D5CDD505-2E9C-101B-9397-08002B2CF9AE}" pid="4" name="ConnectionInfosStorage">
    <vt:lpwstr>WorkbookXmlParts</vt:lpwstr>
  </property>
</Properties>
</file>