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IDEAProjects\ALittleWorldMod\docs\"/>
    </mc:Choice>
  </mc:AlternateContent>
  <xr:revisionPtr revIDLastSave="0" documentId="13_ncr:1_{6F1160EC-A7B1-41BD-9B29-7AF72E01E682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卡牌-欧帕兹" sheetId="3" r:id="rId1"/>
    <sheet name="卡牌-朵菈" sheetId="1" r:id="rId2"/>
    <sheet name="卡牌-绝望魔法" sheetId="5" r:id="rId3"/>
    <sheet name="OOPA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5" l="1"/>
  <c r="M7" i="5"/>
  <c r="L7" i="5"/>
  <c r="O2" i="5"/>
  <c r="N2" i="5"/>
  <c r="M2" i="5"/>
  <c r="L2" i="5"/>
  <c r="N4" i="3"/>
  <c r="M4" i="3"/>
  <c r="L4" i="3"/>
  <c r="O4" i="3" s="1"/>
  <c r="O2" i="3"/>
  <c r="N2" i="3"/>
  <c r="M2" i="3"/>
  <c r="L2" i="3"/>
  <c r="P2" i="3" s="1"/>
  <c r="N4" i="1"/>
  <c r="M4" i="1"/>
  <c r="L4" i="1"/>
  <c r="N2" i="1"/>
  <c r="O2" i="1"/>
  <c r="M2" i="1"/>
  <c r="L2" i="1"/>
  <c r="O7" i="5" l="1"/>
  <c r="P2" i="5"/>
  <c r="P2" i="1"/>
  <c r="O4" i="1"/>
</calcChain>
</file>

<file path=xl/sharedStrings.xml><?xml version="1.0" encoding="utf-8"?>
<sst xmlns="http://schemas.openxmlformats.org/spreadsheetml/2006/main" count="528" uniqueCount="166">
  <si>
    <t>卡牌名称</t>
    <phoneticPr fontId="1" type="noConversion"/>
  </si>
  <si>
    <t>卡牌功能类型</t>
    <phoneticPr fontId="1" type="noConversion"/>
  </si>
  <si>
    <t>卡牌稀有度</t>
    <phoneticPr fontId="1" type="noConversion"/>
  </si>
  <si>
    <t>卡牌费用</t>
    <phoneticPr fontId="1" type="noConversion"/>
  </si>
  <si>
    <t>卡牌功能</t>
    <phoneticPr fontId="1" type="noConversion"/>
  </si>
  <si>
    <t>备注</t>
    <phoneticPr fontId="1" type="noConversion"/>
  </si>
  <si>
    <t>打击</t>
    <phoneticPr fontId="1" type="noConversion"/>
  </si>
  <si>
    <t>攻击牌</t>
    <phoneticPr fontId="1" type="noConversion"/>
  </si>
  <si>
    <t>基础牌</t>
    <phoneticPr fontId="1" type="noConversion"/>
  </si>
  <si>
    <t>造成6点伤害</t>
    <phoneticPr fontId="1" type="noConversion"/>
  </si>
  <si>
    <t>防御</t>
    <phoneticPr fontId="1" type="noConversion"/>
  </si>
  <si>
    <t>技能牌</t>
    <phoneticPr fontId="1" type="noConversion"/>
  </si>
  <si>
    <t>获得5点护甲</t>
    <phoneticPr fontId="1" type="noConversion"/>
  </si>
  <si>
    <t>获取一张随机欧帕兹牌</t>
    <phoneticPr fontId="1" type="noConversion"/>
  </si>
  <si>
    <t>升级效果</t>
    <phoneticPr fontId="1" type="noConversion"/>
  </si>
  <si>
    <t>造成9点伤害</t>
    <phoneticPr fontId="1" type="noConversion"/>
  </si>
  <si>
    <t>获得8点护甲</t>
    <phoneticPr fontId="1" type="noConversion"/>
  </si>
  <si>
    <t>获取一张升级随机欧帕兹牌</t>
    <phoneticPr fontId="1" type="noConversion"/>
  </si>
  <si>
    <t>玩具堡垒</t>
    <phoneticPr fontId="1" type="noConversion"/>
  </si>
  <si>
    <t>能力牌</t>
    <phoneticPr fontId="1" type="noConversion"/>
  </si>
  <si>
    <t>获取一点屏障</t>
    <phoneticPr fontId="1" type="noConversion"/>
  </si>
  <si>
    <t>获取两点屏障</t>
    <phoneticPr fontId="1" type="noConversion"/>
  </si>
  <si>
    <t>南瓜原子弹</t>
    <phoneticPr fontId="1" type="noConversion"/>
  </si>
  <si>
    <t>对所有敌人造成30点伤害</t>
    <phoneticPr fontId="1" type="noConversion"/>
  </si>
  <si>
    <t>对所有敌人造成40点伤害</t>
    <phoneticPr fontId="1" type="noConversion"/>
  </si>
  <si>
    <t>连射</t>
    <phoneticPr fontId="1" type="noConversion"/>
  </si>
  <si>
    <t>攻击牌</t>
    <phoneticPr fontId="1" type="noConversion"/>
  </si>
  <si>
    <t>普通牌</t>
  </si>
  <si>
    <t>造成5点伤害两次</t>
    <phoneticPr fontId="1" type="noConversion"/>
  </si>
  <si>
    <t>造成7点伤害两次</t>
    <phoneticPr fontId="1" type="noConversion"/>
  </si>
  <si>
    <t>技能牌</t>
    <phoneticPr fontId="1" type="noConversion"/>
  </si>
  <si>
    <t>获得9点格挡</t>
    <phoneticPr fontId="1" type="noConversion"/>
  </si>
  <si>
    <t>获得12点格挡</t>
    <phoneticPr fontId="1" type="noConversion"/>
  </si>
  <si>
    <t>范围锁定</t>
    <phoneticPr fontId="1" type="noConversion"/>
  </si>
  <si>
    <t>罕见牌</t>
  </si>
  <si>
    <t>基础牌</t>
    <phoneticPr fontId="1" type="noConversion"/>
  </si>
  <si>
    <t>普通牌</t>
    <phoneticPr fontId="1" type="noConversion"/>
  </si>
  <si>
    <t>稀有牌</t>
  </si>
  <si>
    <t>稀有牌</t>
    <phoneticPr fontId="1" type="noConversion"/>
  </si>
  <si>
    <t>罕见牌</t>
    <phoneticPr fontId="1" type="noConversion"/>
  </si>
  <si>
    <t>总计</t>
    <phoneticPr fontId="1" type="noConversion"/>
  </si>
  <si>
    <t>对所有敌人造成16点伤害</t>
    <phoneticPr fontId="1" type="noConversion"/>
  </si>
  <si>
    <t>对所有敌人造成22点伤害</t>
    <phoneticPr fontId="1" type="noConversion"/>
  </si>
  <si>
    <t>玩具头盔</t>
  </si>
  <si>
    <t>名称Key</t>
    <phoneticPr fontId="1" type="noConversion"/>
  </si>
  <si>
    <t>StrikeOfDora</t>
  </si>
  <si>
    <t>添加状态</t>
    <phoneticPr fontId="1" type="noConversion"/>
  </si>
  <si>
    <t>资源替换</t>
    <phoneticPr fontId="1" type="noConversion"/>
  </si>
  <si>
    <t>done</t>
  </si>
  <si>
    <t>done</t>
    <phoneticPr fontId="1" type="noConversion"/>
  </si>
  <si>
    <t>PumpkinAtomicBomb</t>
    <phoneticPr fontId="1" type="noConversion"/>
  </si>
  <si>
    <t>全弹发射</t>
  </si>
  <si>
    <t>攻击牌</t>
  </si>
  <si>
    <t xml:space="preserve">X </t>
    <phoneticPr fontId="1" type="noConversion"/>
  </si>
  <si>
    <t>造成7点伤害X次</t>
    <phoneticPr fontId="1" type="noConversion"/>
  </si>
  <si>
    <t>造成10点伤害X次</t>
    <phoneticPr fontId="1" type="noConversion"/>
  </si>
  <si>
    <t>FireAllBullets</t>
    <phoneticPr fontId="1" type="noConversion"/>
  </si>
  <si>
    <t>双生形态</t>
    <phoneticPr fontId="1" type="noConversion"/>
  </si>
  <si>
    <t>能力牌</t>
    <phoneticPr fontId="1" type="noConversion"/>
  </si>
  <si>
    <t>罕见牌</t>
    <phoneticPr fontId="1" type="noConversion"/>
  </si>
  <si>
    <t>回合开始时，随机获取一张绝望魔法</t>
    <phoneticPr fontId="1" type="noConversion"/>
  </si>
  <si>
    <t>回合开始时，随机获取一张升级过的绝望魔法</t>
    <phoneticPr fontId="1" type="noConversion"/>
  </si>
  <si>
    <t>穿甲弹</t>
    <phoneticPr fontId="1" type="noConversion"/>
  </si>
  <si>
    <t>PenetrateBullet</t>
    <phoneticPr fontId="1" type="noConversion"/>
  </si>
  <si>
    <t>攻击牌</t>
    <phoneticPr fontId="1" type="noConversion"/>
  </si>
  <si>
    <t>去除一名敌人的所有格挡值，造成10点伤害</t>
    <phoneticPr fontId="1" type="noConversion"/>
  </si>
  <si>
    <t>普通牌</t>
    <phoneticPr fontId="1" type="noConversion"/>
  </si>
  <si>
    <t>ButtHit</t>
    <phoneticPr fontId="1" type="noConversion"/>
  </si>
  <si>
    <t>造成2点伤害5次</t>
    <phoneticPr fontId="1" type="noConversion"/>
  </si>
  <si>
    <t>造成2点伤害6次</t>
    <phoneticPr fontId="1" type="noConversion"/>
  </si>
  <si>
    <t>爆发射击</t>
    <phoneticPr fontId="1" type="noConversion"/>
  </si>
  <si>
    <t>BurstShot</t>
    <phoneticPr fontId="1" type="noConversion"/>
  </si>
  <si>
    <t>跳弹</t>
    <phoneticPr fontId="1" type="noConversion"/>
  </si>
  <si>
    <t>随机造成3点伤害3次</t>
    <phoneticPr fontId="1" type="noConversion"/>
  </si>
  <si>
    <t>伤害提升4点</t>
    <phoneticPr fontId="1" type="noConversion"/>
  </si>
  <si>
    <t>随机造成3点伤害4次</t>
    <phoneticPr fontId="1" type="noConversion"/>
  </si>
  <si>
    <t>电磁炮</t>
    <phoneticPr fontId="1" type="noConversion"/>
  </si>
  <si>
    <t>RailGun</t>
    <phoneticPr fontId="1" type="noConversion"/>
  </si>
  <si>
    <t>稀有牌</t>
    <phoneticPr fontId="1" type="noConversion"/>
  </si>
  <si>
    <t>造成6点伤害，当前能量与上限每差一点增加3点伤害</t>
    <phoneticPr fontId="1" type="noConversion"/>
  </si>
  <si>
    <t>造成9点伤害，当前能量与上限每差一点增加4点伤害</t>
    <phoneticPr fontId="1" type="noConversion"/>
  </si>
  <si>
    <t>Ricochet</t>
    <phoneticPr fontId="1" type="noConversion"/>
  </si>
  <si>
    <t>精密射击</t>
    <phoneticPr fontId="1" type="noConversion"/>
  </si>
  <si>
    <t>造成7点伤害，给与一层虚弱</t>
    <phoneticPr fontId="1" type="noConversion"/>
  </si>
  <si>
    <t>造成10点伤害，给与2层虚弱</t>
    <phoneticPr fontId="1" type="noConversion"/>
  </si>
  <si>
    <t>造成7点伤害，给与一层易伤</t>
    <phoneticPr fontId="1" type="noConversion"/>
  </si>
  <si>
    <t>造成10点伤害，给与2层易伤</t>
    <phoneticPr fontId="1" type="noConversion"/>
  </si>
  <si>
    <t>PrecisionShoot</t>
    <phoneticPr fontId="1" type="noConversion"/>
  </si>
  <si>
    <t>火力增幅</t>
    <phoneticPr fontId="1" type="noConversion"/>
  </si>
  <si>
    <t>获得两点力量</t>
    <phoneticPr fontId="1" type="noConversion"/>
  </si>
  <si>
    <t>获得3点力量</t>
    <phoneticPr fontId="1" type="noConversion"/>
  </si>
  <si>
    <t>FirepowerIncrease</t>
    <phoneticPr fontId="1" type="noConversion"/>
  </si>
  <si>
    <t>拆解</t>
    <phoneticPr fontId="1" type="noConversion"/>
  </si>
  <si>
    <t>消耗一张牌，获得一张随机欧帕兹</t>
    <phoneticPr fontId="1" type="noConversion"/>
  </si>
  <si>
    <t>能量消耗降低至0点</t>
    <phoneticPr fontId="1" type="noConversion"/>
  </si>
  <si>
    <t>传送履带</t>
    <phoneticPr fontId="1" type="noConversion"/>
  </si>
  <si>
    <t>你每打出一张欧帕兹牌，抽一张牌</t>
    <phoneticPr fontId="1" type="noConversion"/>
  </si>
  <si>
    <t>费用降为0</t>
    <phoneticPr fontId="1" type="noConversion"/>
  </si>
  <si>
    <t>玩具装甲</t>
    <phoneticPr fontId="1" type="noConversion"/>
  </si>
  <si>
    <t>技能牌</t>
    <phoneticPr fontId="1" type="noConversion"/>
  </si>
  <si>
    <t>获得5点多层护甲</t>
    <phoneticPr fontId="1" type="noConversion"/>
  </si>
  <si>
    <t>娃娃机</t>
    <phoneticPr fontId="1" type="noConversion"/>
  </si>
  <si>
    <t>抽取攻击牌，技能牌，能力牌各一张 消耗</t>
    <phoneticPr fontId="1" type="noConversion"/>
  </si>
  <si>
    <t>取消消耗</t>
    <phoneticPr fontId="1" type="noConversion"/>
  </si>
  <si>
    <t>柏青哥</t>
    <phoneticPr fontId="1" type="noConversion"/>
  </si>
  <si>
    <t>获取-10~30金币，消耗</t>
    <phoneticPr fontId="1" type="noConversion"/>
  </si>
  <si>
    <t>获得7点多层护甲</t>
    <phoneticPr fontId="1" type="noConversion"/>
  </si>
  <si>
    <t>再装填</t>
    <phoneticPr fontId="1" type="noConversion"/>
  </si>
  <si>
    <t>每回合第一次打出欧帕兹牌时，获得一点能量</t>
    <phoneticPr fontId="1" type="noConversion"/>
  </si>
  <si>
    <t>过山车</t>
    <phoneticPr fontId="1" type="noConversion"/>
  </si>
  <si>
    <t>抽4张牌，在抽牌堆加入一张眩晕</t>
    <phoneticPr fontId="1" type="noConversion"/>
  </si>
  <si>
    <t>不再增加眩晕到抽牌堆</t>
    <phoneticPr fontId="1" type="noConversion"/>
  </si>
  <si>
    <t>扭蛋机</t>
    <phoneticPr fontId="1" type="noConversion"/>
  </si>
  <si>
    <t>鬼屋冒险</t>
    <phoneticPr fontId="1" type="noConversion"/>
  </si>
  <si>
    <t>费用降为2</t>
    <phoneticPr fontId="1" type="noConversion"/>
  </si>
  <si>
    <t>GashaponMachine</t>
    <phoneticPr fontId="1" type="noConversion"/>
  </si>
  <si>
    <t>Dismantling</t>
    <phoneticPr fontId="1" type="noConversion"/>
  </si>
  <si>
    <t>TwinForm</t>
    <phoneticPr fontId="1" type="noConversion"/>
  </si>
  <si>
    <t>ConveyorBelt</t>
    <phoneticPr fontId="1" type="noConversion"/>
  </si>
  <si>
    <t>ToysArmor</t>
    <phoneticPr fontId="1" type="noConversion"/>
  </si>
  <si>
    <t>ClawMachine</t>
    <phoneticPr fontId="1" type="noConversion"/>
  </si>
  <si>
    <t>Pachinko</t>
    <phoneticPr fontId="1" type="noConversion"/>
  </si>
  <si>
    <t>Refill</t>
    <phoneticPr fontId="1" type="noConversion"/>
  </si>
  <si>
    <t>RollerCoaster</t>
    <phoneticPr fontId="1" type="noConversion"/>
  </si>
  <si>
    <t>HauntedHouseAdventure</t>
    <phoneticPr fontId="1" type="noConversion"/>
  </si>
  <si>
    <t>所有人获得2层无实体, 消耗</t>
    <phoneticPr fontId="1" type="noConversion"/>
  </si>
  <si>
    <t>铳身攻击</t>
    <phoneticPr fontId="1" type="noConversion"/>
  </si>
  <si>
    <t>TwinShoot</t>
    <phoneticPr fontId="1" type="noConversion"/>
  </si>
  <si>
    <t>DefendOfDora</t>
    <phoneticPr fontId="1" type="noConversion"/>
  </si>
  <si>
    <t>ToysCastle</t>
    <phoneticPr fontId="1" type="noConversion"/>
  </si>
  <si>
    <t>ToysHelmet</t>
    <phoneticPr fontId="1" type="noConversion"/>
  </si>
  <si>
    <t>RangeLock</t>
    <phoneticPr fontId="1" type="noConversion"/>
  </si>
  <si>
    <t>黑暗之舞</t>
    <phoneticPr fontId="1" type="noConversion"/>
  </si>
  <si>
    <t>生命断流</t>
    <phoneticPr fontId="1" type="noConversion"/>
  </si>
  <si>
    <t>消除对方所有的增益效果 消耗</t>
    <phoneticPr fontId="1" type="noConversion"/>
  </si>
  <si>
    <t>过量强化</t>
    <phoneticPr fontId="1" type="noConversion"/>
  </si>
  <si>
    <t>所有敌人的强化效果反转 消耗</t>
    <phoneticPr fontId="1" type="noConversion"/>
  </si>
  <si>
    <t>单边压制</t>
    <phoneticPr fontId="1" type="noConversion"/>
  </si>
  <si>
    <t>额外进行一个回合</t>
    <phoneticPr fontId="1" type="noConversion"/>
  </si>
  <si>
    <t>费用降为1</t>
    <phoneticPr fontId="1" type="noConversion"/>
  </si>
  <si>
    <t>死亡叹息</t>
    <phoneticPr fontId="1" type="noConversion"/>
  </si>
  <si>
    <t>EX魅惑</t>
    <phoneticPr fontId="1" type="noConversion"/>
  </si>
  <si>
    <t>敌方全体魅惑</t>
    <phoneticPr fontId="1" type="noConversion"/>
  </si>
  <si>
    <t>原爆起点</t>
    <phoneticPr fontId="1" type="noConversion"/>
  </si>
  <si>
    <t>孩童游戏</t>
    <phoneticPr fontId="1" type="noConversion"/>
  </si>
  <si>
    <t>魔女之夜</t>
    <phoneticPr fontId="1" type="noConversion"/>
  </si>
  <si>
    <t>DeathAll</t>
    <phoneticPr fontId="1" type="noConversion"/>
  </si>
  <si>
    <t>ChildPlay</t>
    <phoneticPr fontId="1" type="noConversion"/>
  </si>
  <si>
    <t>BreakLife</t>
    <phoneticPr fontId="1" type="noConversion"/>
  </si>
  <si>
    <t>OverDoze</t>
    <phoneticPr fontId="1" type="noConversion"/>
  </si>
  <si>
    <t>WitchsNight</t>
    <phoneticPr fontId="1" type="noConversion"/>
  </si>
  <si>
    <t>EXCharm</t>
    <phoneticPr fontId="1" type="noConversion"/>
  </si>
  <si>
    <t>DanceInTheDark</t>
    <phoneticPr fontId="1" type="noConversion"/>
  </si>
  <si>
    <t>GroudZero</t>
    <phoneticPr fontId="1" type="noConversion"/>
  </si>
  <si>
    <t>UnilateralPressing</t>
    <phoneticPr fontId="1" type="noConversion"/>
  </si>
  <si>
    <t>回合开始时，抽两张牌，获得两点能量</t>
    <phoneticPr fontId="1" type="noConversion"/>
  </si>
  <si>
    <t>眩晕所有敌人</t>
    <phoneticPr fontId="1" type="noConversion"/>
  </si>
  <si>
    <t>俄罗斯人形</t>
    <phoneticPr fontId="1" type="noConversion"/>
  </si>
  <si>
    <t>RussianDoll</t>
    <phoneticPr fontId="1" type="noConversion"/>
  </si>
  <si>
    <t>技能牌</t>
    <phoneticPr fontId="1" type="noConversion"/>
  </si>
  <si>
    <t>费用降为1</t>
    <phoneticPr fontId="1" type="noConversion"/>
  </si>
  <si>
    <t>消灭所有生命值低于你最大生命值的敌人, 消耗</t>
    <phoneticPr fontId="1" type="noConversion"/>
  </si>
  <si>
    <t>敌方全体移除人工制品，获得99层虚弱</t>
    <phoneticPr fontId="1" type="noConversion"/>
  </si>
  <si>
    <t>抽牌数与能量加一</t>
    <phoneticPr fontId="1" type="noConversion"/>
  </si>
  <si>
    <t xml:space="preserve">敌方全体最大生命减少20% </t>
    <phoneticPr fontId="1" type="noConversion"/>
  </si>
  <si>
    <t>获取一张绝望魔法，本回合其消耗为0，消耗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</si>
</sst>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49" fontId="0" fillId="0" borderId="0" xfId="0" applyNumberFormat="1"/>
    <xf numFmtId="0" fontId="0" fillId="2" borderId="0" xfId="0" applyFill="1"/>
    <xf numFmtId="0" fontId="0" fillId="0" borderId="0" xfId="0" applyFill="1" applyAlignment="1">
      <alignment wrapText="1"/>
    </xf>
    <xf numFmtId="49" fontId="0" fillId="0" borderId="0" xfId="0" applyNumberFormat="1" applyFill="1"/>
    <xf numFmtId="0" fontId="0" fillId="0" borderId="0" xfId="0" applyFill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DB95-6159-4402-A58F-F1E8209FADF5}">
  <dimension ref="A1:P26"/>
  <sheetViews>
    <sheetView workbookViewId="0">
      <selection activeCell="E28" sqref="E28"/>
    </sheetView>
  </sheetViews>
  <sheetFormatPr defaultRowHeight="13.8" x14ac:dyDescent="0.25"/>
  <cols>
    <col min="1" max="1" width="18" customWidth="1"/>
    <col min="2" max="2" width="23.88671875" customWidth="1"/>
    <col min="3" max="3" width="14.21875" customWidth="1"/>
    <col min="4" max="4" width="11.88671875" customWidth="1"/>
    <col min="5" max="5" width="8.44140625" customWidth="1"/>
    <col min="6" max="6" width="47.21875" customWidth="1"/>
    <col min="7" max="7" width="24.33203125" customWidth="1"/>
    <col min="8" max="8" width="12.77734375" customWidth="1"/>
    <col min="10" max="10" width="10.88671875" customWidth="1"/>
    <col min="12" max="12" width="9.44140625" customWidth="1"/>
  </cols>
  <sheetData>
    <row r="1" spans="1:16" x14ac:dyDescent="0.25">
      <c r="A1" t="s">
        <v>0</v>
      </c>
      <c r="B1" t="s">
        <v>44</v>
      </c>
      <c r="C1" t="s">
        <v>1</v>
      </c>
      <c r="D1" s="4" t="s">
        <v>2</v>
      </c>
      <c r="E1" t="s">
        <v>3</v>
      </c>
      <c r="F1" t="s">
        <v>4</v>
      </c>
      <c r="G1" t="s">
        <v>14</v>
      </c>
      <c r="H1" t="s">
        <v>46</v>
      </c>
      <c r="I1" t="s">
        <v>4</v>
      </c>
      <c r="J1" t="s">
        <v>47</v>
      </c>
      <c r="K1" t="s">
        <v>5</v>
      </c>
      <c r="L1" s="1" t="s">
        <v>8</v>
      </c>
      <c r="M1" s="1" t="s">
        <v>36</v>
      </c>
      <c r="N1" s="1" t="s">
        <v>39</v>
      </c>
      <c r="O1" s="1" t="s">
        <v>38</v>
      </c>
      <c r="P1" s="1" t="s">
        <v>40</v>
      </c>
    </row>
    <row r="2" spans="1:16" s="2" customFormat="1" x14ac:dyDescent="0.25">
      <c r="A2" s="2" t="s">
        <v>6</v>
      </c>
      <c r="B2" s="2" t="s">
        <v>45</v>
      </c>
      <c r="C2" s="2" t="s">
        <v>7</v>
      </c>
      <c r="D2" s="2" t="s">
        <v>8</v>
      </c>
      <c r="E2" s="2">
        <v>1</v>
      </c>
      <c r="F2" s="2" t="s">
        <v>9</v>
      </c>
      <c r="G2" s="2" t="s">
        <v>15</v>
      </c>
      <c r="H2" s="2" t="s">
        <v>49</v>
      </c>
      <c r="I2" s="2" t="s">
        <v>49</v>
      </c>
      <c r="L2" s="3">
        <f>COUNTIF(D:D,"=基础牌")</f>
        <v>3</v>
      </c>
      <c r="M2" s="3">
        <f>COUNTIF(D:D,"=普通牌")</f>
        <v>5</v>
      </c>
      <c r="N2" s="3">
        <f>COUNTIF(D:D,"=罕见牌")</f>
        <v>11</v>
      </c>
      <c r="O2" s="3">
        <f>COUNTIF(D:D,"=稀有牌")</f>
        <v>6</v>
      </c>
      <c r="P2" s="3">
        <f>SUM(L2:O2)</f>
        <v>25</v>
      </c>
    </row>
    <row r="3" spans="1:16" s="2" customFormat="1" x14ac:dyDescent="0.25">
      <c r="A3" s="2" t="s">
        <v>10</v>
      </c>
      <c r="B3" s="2" t="s">
        <v>128</v>
      </c>
      <c r="C3" s="2" t="s">
        <v>11</v>
      </c>
      <c r="D3" s="2" t="s">
        <v>8</v>
      </c>
      <c r="E3" s="2">
        <v>1</v>
      </c>
      <c r="F3" s="2" t="s">
        <v>12</v>
      </c>
      <c r="G3" s="2" t="s">
        <v>16</v>
      </c>
      <c r="H3" s="2" t="s">
        <v>49</v>
      </c>
      <c r="I3" s="2" t="s">
        <v>49</v>
      </c>
      <c r="L3" s="3" t="s">
        <v>7</v>
      </c>
      <c r="M3" s="3" t="s">
        <v>11</v>
      </c>
      <c r="N3" s="3" t="s">
        <v>19</v>
      </c>
      <c r="O3" s="3" t="s">
        <v>40</v>
      </c>
      <c r="P3" s="3"/>
    </row>
    <row r="4" spans="1:16" s="2" customFormat="1" x14ac:dyDescent="0.25">
      <c r="A4" s="5" t="s">
        <v>112</v>
      </c>
      <c r="B4" s="5" t="s">
        <v>115</v>
      </c>
      <c r="C4" s="5" t="s">
        <v>11</v>
      </c>
      <c r="D4" s="5" t="s">
        <v>8</v>
      </c>
      <c r="E4" s="5">
        <v>1</v>
      </c>
      <c r="F4" s="2" t="s">
        <v>13</v>
      </c>
      <c r="G4" s="2" t="s">
        <v>17</v>
      </c>
      <c r="H4" s="5" t="s">
        <v>49</v>
      </c>
      <c r="I4" s="5"/>
      <c r="L4" s="3">
        <f>COUNTIF(C:C,"=攻击牌")</f>
        <v>11</v>
      </c>
      <c r="M4" s="3">
        <f>COUNTIF(C:C,"=技能牌")</f>
        <v>9</v>
      </c>
      <c r="N4" s="3">
        <f>COUNTIF(C:C,"=能力牌")</f>
        <v>5</v>
      </c>
      <c r="O4" s="3">
        <f>SUM(L4:N4)</f>
        <v>25</v>
      </c>
      <c r="P4" s="3"/>
    </row>
    <row r="5" spans="1:16" s="2" customFormat="1" x14ac:dyDescent="0.25">
      <c r="A5" s="2" t="s">
        <v>18</v>
      </c>
      <c r="B5" s="2" t="s">
        <v>129</v>
      </c>
      <c r="C5" s="2" t="s">
        <v>19</v>
      </c>
      <c r="D5" s="2" t="s">
        <v>37</v>
      </c>
      <c r="E5" s="2">
        <v>2</v>
      </c>
      <c r="F5" s="2" t="s">
        <v>20</v>
      </c>
      <c r="G5" s="2" t="s">
        <v>21</v>
      </c>
      <c r="H5" s="2" t="s">
        <v>49</v>
      </c>
      <c r="I5" s="2" t="s">
        <v>49</v>
      </c>
    </row>
    <row r="6" spans="1:16" s="2" customFormat="1" x14ac:dyDescent="0.25">
      <c r="A6" s="2" t="s">
        <v>22</v>
      </c>
      <c r="B6" s="2" t="s">
        <v>50</v>
      </c>
      <c r="C6" s="2" t="s">
        <v>7</v>
      </c>
      <c r="D6" s="2" t="s">
        <v>37</v>
      </c>
      <c r="E6" s="2">
        <v>3</v>
      </c>
      <c r="F6" s="2" t="s">
        <v>23</v>
      </c>
      <c r="G6" s="2" t="s">
        <v>24</v>
      </c>
      <c r="H6" s="2" t="s">
        <v>48</v>
      </c>
      <c r="I6" s="2" t="s">
        <v>48</v>
      </c>
    </row>
    <row r="7" spans="1:16" s="2" customFormat="1" x14ac:dyDescent="0.25">
      <c r="A7" s="2" t="s">
        <v>25</v>
      </c>
      <c r="B7" s="2" t="s">
        <v>127</v>
      </c>
      <c r="C7" s="2" t="s">
        <v>7</v>
      </c>
      <c r="D7" s="2" t="s">
        <v>27</v>
      </c>
      <c r="E7" s="2">
        <v>1</v>
      </c>
      <c r="F7" s="2" t="s">
        <v>28</v>
      </c>
      <c r="G7" s="2" t="s">
        <v>29</v>
      </c>
      <c r="H7" s="2" t="s">
        <v>49</v>
      </c>
      <c r="I7" s="2" t="s">
        <v>49</v>
      </c>
    </row>
    <row r="8" spans="1:16" s="2" customFormat="1" x14ac:dyDescent="0.25">
      <c r="A8" s="2" t="s">
        <v>43</v>
      </c>
      <c r="B8" s="2" t="s">
        <v>130</v>
      </c>
      <c r="C8" s="2" t="s">
        <v>11</v>
      </c>
      <c r="D8" s="2" t="s">
        <v>27</v>
      </c>
      <c r="E8" s="2">
        <v>1</v>
      </c>
      <c r="F8" s="2" t="s">
        <v>31</v>
      </c>
      <c r="G8" s="2" t="s">
        <v>32</v>
      </c>
      <c r="H8" s="2" t="s">
        <v>49</v>
      </c>
      <c r="I8" s="2" t="s">
        <v>49</v>
      </c>
    </row>
    <row r="9" spans="1:16" s="2" customFormat="1" x14ac:dyDescent="0.25">
      <c r="A9" s="2" t="s">
        <v>33</v>
      </c>
      <c r="B9" s="2" t="s">
        <v>131</v>
      </c>
      <c r="C9" s="2" t="s">
        <v>7</v>
      </c>
      <c r="D9" s="2" t="s">
        <v>34</v>
      </c>
      <c r="E9" s="2">
        <v>2</v>
      </c>
      <c r="F9" s="2" t="s">
        <v>41</v>
      </c>
      <c r="G9" s="2" t="s">
        <v>42</v>
      </c>
      <c r="H9" s="2" t="s">
        <v>49</v>
      </c>
      <c r="I9" s="2" t="s">
        <v>49</v>
      </c>
    </row>
    <row r="10" spans="1:16" x14ac:dyDescent="0.25">
      <c r="A10" s="2" t="s">
        <v>51</v>
      </c>
      <c r="B10" s="2" t="s">
        <v>56</v>
      </c>
      <c r="C10" s="2" t="s">
        <v>52</v>
      </c>
      <c r="D10" s="2" t="s">
        <v>34</v>
      </c>
      <c r="E10" s="2" t="s">
        <v>53</v>
      </c>
      <c r="F10" s="2" t="s">
        <v>54</v>
      </c>
      <c r="G10" s="2" t="s">
        <v>55</v>
      </c>
      <c r="H10" s="2" t="s">
        <v>48</v>
      </c>
      <c r="I10" s="2" t="s">
        <v>48</v>
      </c>
    </row>
    <row r="11" spans="1:16" x14ac:dyDescent="0.25">
      <c r="A11" s="5" t="s">
        <v>57</v>
      </c>
      <c r="B11" s="5" t="s">
        <v>117</v>
      </c>
      <c r="C11" s="5" t="s">
        <v>19</v>
      </c>
      <c r="D11" s="5" t="s">
        <v>39</v>
      </c>
      <c r="E11" s="5">
        <v>3</v>
      </c>
      <c r="F11" s="5" t="s">
        <v>60</v>
      </c>
      <c r="G11" s="5" t="s">
        <v>61</v>
      </c>
      <c r="H11" s="5" t="s">
        <v>48</v>
      </c>
      <c r="I11" s="5"/>
    </row>
    <row r="12" spans="1:16" x14ac:dyDescent="0.25">
      <c r="A12" s="2" t="s">
        <v>62</v>
      </c>
      <c r="B12" s="2" t="s">
        <v>63</v>
      </c>
      <c r="C12" s="2" t="s">
        <v>7</v>
      </c>
      <c r="D12" s="2" t="s">
        <v>39</v>
      </c>
      <c r="E12" s="2">
        <v>1</v>
      </c>
      <c r="F12" s="2" t="s">
        <v>65</v>
      </c>
      <c r="G12" s="2" t="s">
        <v>74</v>
      </c>
      <c r="H12" s="2" t="s">
        <v>48</v>
      </c>
      <c r="I12" s="2" t="s">
        <v>48</v>
      </c>
    </row>
    <row r="13" spans="1:16" x14ac:dyDescent="0.25">
      <c r="A13" s="2" t="s">
        <v>126</v>
      </c>
      <c r="B13" s="2" t="s">
        <v>67</v>
      </c>
      <c r="C13" s="2" t="s">
        <v>7</v>
      </c>
      <c r="D13" s="2" t="s">
        <v>36</v>
      </c>
      <c r="E13" s="2">
        <v>1</v>
      </c>
      <c r="F13" s="2" t="s">
        <v>85</v>
      </c>
      <c r="G13" s="2" t="s">
        <v>86</v>
      </c>
      <c r="H13" s="2" t="s">
        <v>48</v>
      </c>
      <c r="I13" s="2" t="s">
        <v>49</v>
      </c>
    </row>
    <row r="14" spans="1:16" x14ac:dyDescent="0.25">
      <c r="A14" s="2" t="s">
        <v>70</v>
      </c>
      <c r="B14" s="2" t="s">
        <v>71</v>
      </c>
      <c r="C14" s="2" t="s">
        <v>7</v>
      </c>
      <c r="D14" s="2" t="s">
        <v>39</v>
      </c>
      <c r="E14" s="2">
        <v>2</v>
      </c>
      <c r="F14" s="2" t="s">
        <v>68</v>
      </c>
      <c r="G14" s="2" t="s">
        <v>69</v>
      </c>
      <c r="H14" s="2" t="s">
        <v>49</v>
      </c>
      <c r="I14" s="2" t="s">
        <v>49</v>
      </c>
    </row>
    <row r="15" spans="1:16" x14ac:dyDescent="0.25">
      <c r="A15" s="2" t="s">
        <v>72</v>
      </c>
      <c r="B15" s="2" t="s">
        <v>81</v>
      </c>
      <c r="C15" s="2" t="s">
        <v>7</v>
      </c>
      <c r="D15" s="2" t="s">
        <v>36</v>
      </c>
      <c r="E15" s="2">
        <v>1</v>
      </c>
      <c r="F15" s="2" t="s">
        <v>73</v>
      </c>
      <c r="G15" s="2" t="s">
        <v>75</v>
      </c>
      <c r="H15" s="2" t="s">
        <v>49</v>
      </c>
      <c r="I15" s="2" t="s">
        <v>49</v>
      </c>
    </row>
    <row r="16" spans="1:16" x14ac:dyDescent="0.25">
      <c r="A16" s="5" t="s">
        <v>76</v>
      </c>
      <c r="B16" s="5" t="s">
        <v>77</v>
      </c>
      <c r="C16" s="5" t="s">
        <v>7</v>
      </c>
      <c r="D16" s="5" t="s">
        <v>38</v>
      </c>
      <c r="E16" s="5">
        <v>0</v>
      </c>
      <c r="F16" s="5" t="s">
        <v>79</v>
      </c>
      <c r="G16" s="5" t="s">
        <v>80</v>
      </c>
      <c r="H16" s="5" t="s">
        <v>49</v>
      </c>
      <c r="I16" s="5"/>
    </row>
    <row r="17" spans="1:9" x14ac:dyDescent="0.25">
      <c r="A17" s="2" t="s">
        <v>82</v>
      </c>
      <c r="B17" s="6" t="s">
        <v>87</v>
      </c>
      <c r="C17" s="2" t="s">
        <v>7</v>
      </c>
      <c r="D17" s="2" t="s">
        <v>36</v>
      </c>
      <c r="E17" s="2">
        <v>1</v>
      </c>
      <c r="F17" s="2" t="s">
        <v>83</v>
      </c>
      <c r="G17" s="2" t="s">
        <v>84</v>
      </c>
      <c r="H17" s="2" t="s">
        <v>49</v>
      </c>
      <c r="I17" s="2" t="s">
        <v>49</v>
      </c>
    </row>
    <row r="18" spans="1:9" x14ac:dyDescent="0.25">
      <c r="A18" s="2" t="s">
        <v>88</v>
      </c>
      <c r="B18" s="2" t="s">
        <v>91</v>
      </c>
      <c r="C18" s="2" t="s">
        <v>19</v>
      </c>
      <c r="D18" s="2" t="s">
        <v>38</v>
      </c>
      <c r="E18" s="2">
        <v>1</v>
      </c>
      <c r="F18" s="2" t="s">
        <v>89</v>
      </c>
      <c r="G18" s="2" t="s">
        <v>90</v>
      </c>
      <c r="H18" s="2" t="s">
        <v>49</v>
      </c>
      <c r="I18" s="2" t="s">
        <v>49</v>
      </c>
    </row>
    <row r="19" spans="1:9" x14ac:dyDescent="0.25">
      <c r="A19" s="5" t="s">
        <v>92</v>
      </c>
      <c r="B19" s="5" t="s">
        <v>116</v>
      </c>
      <c r="C19" s="5" t="s">
        <v>11</v>
      </c>
      <c r="D19" s="5" t="s">
        <v>39</v>
      </c>
      <c r="E19" s="5">
        <v>1</v>
      </c>
      <c r="F19" s="5" t="s">
        <v>93</v>
      </c>
      <c r="G19" s="2" t="s">
        <v>94</v>
      </c>
      <c r="H19" s="5" t="s">
        <v>49</v>
      </c>
      <c r="I19" s="5"/>
    </row>
    <row r="20" spans="1:9" x14ac:dyDescent="0.25">
      <c r="A20" s="5" t="s">
        <v>95</v>
      </c>
      <c r="B20" s="5" t="s">
        <v>118</v>
      </c>
      <c r="C20" s="5" t="s">
        <v>19</v>
      </c>
      <c r="D20" s="5" t="s">
        <v>39</v>
      </c>
      <c r="E20" s="5">
        <v>1</v>
      </c>
      <c r="F20" s="5" t="s">
        <v>96</v>
      </c>
      <c r="G20" s="2" t="s">
        <v>97</v>
      </c>
      <c r="H20" s="5" t="s">
        <v>49</v>
      </c>
      <c r="I20" s="5"/>
    </row>
    <row r="21" spans="1:9" x14ac:dyDescent="0.25">
      <c r="A21" s="2" t="s">
        <v>98</v>
      </c>
      <c r="B21" s="2" t="s">
        <v>119</v>
      </c>
      <c r="C21" s="2" t="s">
        <v>11</v>
      </c>
      <c r="D21" s="2" t="s">
        <v>39</v>
      </c>
      <c r="E21" s="2">
        <v>1</v>
      </c>
      <c r="F21" s="2" t="s">
        <v>100</v>
      </c>
      <c r="G21" s="2" t="s">
        <v>106</v>
      </c>
      <c r="H21" s="2" t="s">
        <v>49</v>
      </c>
      <c r="I21" s="2" t="s">
        <v>49</v>
      </c>
    </row>
    <row r="22" spans="1:9" x14ac:dyDescent="0.25">
      <c r="A22" s="5" t="s">
        <v>101</v>
      </c>
      <c r="B22" s="5" t="s">
        <v>120</v>
      </c>
      <c r="C22" s="5" t="s">
        <v>11</v>
      </c>
      <c r="D22" s="5" t="s">
        <v>39</v>
      </c>
      <c r="E22" s="5">
        <v>1</v>
      </c>
      <c r="F22" s="5" t="s">
        <v>102</v>
      </c>
      <c r="G22" s="5" t="s">
        <v>103</v>
      </c>
      <c r="H22" s="5" t="s">
        <v>49</v>
      </c>
      <c r="I22" s="5"/>
    </row>
    <row r="23" spans="1:9" x14ac:dyDescent="0.25">
      <c r="A23" s="2" t="s">
        <v>104</v>
      </c>
      <c r="B23" s="6" t="s">
        <v>121</v>
      </c>
      <c r="C23" s="2" t="s">
        <v>11</v>
      </c>
      <c r="D23" s="2" t="s">
        <v>38</v>
      </c>
      <c r="E23" s="2">
        <v>0</v>
      </c>
      <c r="F23" s="2" t="s">
        <v>105</v>
      </c>
      <c r="G23" s="2" t="s">
        <v>103</v>
      </c>
      <c r="H23" s="2" t="s">
        <v>49</v>
      </c>
      <c r="I23" s="2" t="s">
        <v>49</v>
      </c>
    </row>
    <row r="24" spans="1:9" x14ac:dyDescent="0.25">
      <c r="A24" s="5" t="s">
        <v>107</v>
      </c>
      <c r="B24" s="5" t="s">
        <v>122</v>
      </c>
      <c r="C24" s="5" t="s">
        <v>19</v>
      </c>
      <c r="D24" s="5" t="s">
        <v>39</v>
      </c>
      <c r="E24" s="5">
        <v>1</v>
      </c>
      <c r="F24" s="5" t="s">
        <v>108</v>
      </c>
      <c r="G24" s="2" t="s">
        <v>97</v>
      </c>
      <c r="H24" s="5" t="s">
        <v>49</v>
      </c>
      <c r="I24" s="5"/>
    </row>
    <row r="25" spans="1:9" x14ac:dyDescent="0.25">
      <c r="A25" s="2" t="s">
        <v>109</v>
      </c>
      <c r="B25" s="2" t="s">
        <v>123</v>
      </c>
      <c r="C25" s="2" t="s">
        <v>11</v>
      </c>
      <c r="D25" s="2" t="s">
        <v>39</v>
      </c>
      <c r="E25" s="2">
        <v>1</v>
      </c>
      <c r="F25" s="2" t="s">
        <v>110</v>
      </c>
      <c r="G25" s="2" t="s">
        <v>111</v>
      </c>
      <c r="H25" s="2" t="s">
        <v>49</v>
      </c>
      <c r="I25" s="2" t="s">
        <v>49</v>
      </c>
    </row>
    <row r="26" spans="1:9" x14ac:dyDescent="0.25">
      <c r="A26" s="2" t="s">
        <v>113</v>
      </c>
      <c r="B26" s="2" t="s">
        <v>124</v>
      </c>
      <c r="C26" s="2" t="s">
        <v>11</v>
      </c>
      <c r="D26" s="2" t="s">
        <v>38</v>
      </c>
      <c r="E26" s="2">
        <v>3</v>
      </c>
      <c r="F26" s="2" t="s">
        <v>125</v>
      </c>
      <c r="G26" s="2" t="s">
        <v>114</v>
      </c>
      <c r="H26" s="2" t="s">
        <v>49</v>
      </c>
      <c r="I26" s="2" t="s">
        <v>49</v>
      </c>
    </row>
  </sheetData>
  <dataConsolidate/>
  <phoneticPr fontId="1" type="noConversion"/>
  <dataValidations count="3">
    <dataValidation type="list" allowBlank="1" showInputMessage="1" showErrorMessage="1" sqref="H1:J1048576" xr:uid="{10A01EA1-BDCF-44C2-A7B3-1954760B64B0}">
      <formula1>"done"</formula1>
    </dataValidation>
    <dataValidation type="list" allowBlank="1" showInputMessage="1" showErrorMessage="1" sqref="D1:D1048576" xr:uid="{4AA50EAA-DC47-40CF-99B5-81D225A182F3}">
      <formula1>"基础牌,普通牌,罕见牌,稀有牌"</formula1>
    </dataValidation>
    <dataValidation type="list" allowBlank="1" showInputMessage="1" showErrorMessage="1" sqref="C1:C1048576 L3:N3" xr:uid="{12035339-ADA0-4FA8-8B27-0C3FE7EC6C9B}">
      <formula1>"攻击牌,技能牌, 能力牌"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workbookViewId="0">
      <selection activeCell="F21" sqref="F21"/>
    </sheetView>
  </sheetViews>
  <sheetFormatPr defaultRowHeight="13.8" x14ac:dyDescent="0.25"/>
  <cols>
    <col min="1" max="1" width="18" customWidth="1"/>
    <col min="2" max="2" width="23.88671875" customWidth="1"/>
    <col min="3" max="3" width="14.21875" customWidth="1"/>
    <col min="4" max="4" width="11.88671875" customWidth="1"/>
    <col min="5" max="5" width="8.44140625" customWidth="1"/>
    <col min="6" max="6" width="47.21875" customWidth="1"/>
    <col min="7" max="7" width="24.33203125" customWidth="1"/>
    <col min="8" max="8" width="12.77734375" customWidth="1"/>
    <col min="10" max="10" width="10.88671875" customWidth="1"/>
    <col min="12" max="12" width="9.44140625" customWidth="1"/>
  </cols>
  <sheetData>
    <row r="1" spans="1:16" x14ac:dyDescent="0.25">
      <c r="A1" t="s">
        <v>0</v>
      </c>
      <c r="B1" t="s">
        <v>44</v>
      </c>
      <c r="C1" t="s">
        <v>1</v>
      </c>
      <c r="D1" s="4" t="s">
        <v>2</v>
      </c>
      <c r="E1" t="s">
        <v>3</v>
      </c>
      <c r="F1" t="s">
        <v>4</v>
      </c>
      <c r="G1" t="s">
        <v>14</v>
      </c>
      <c r="H1" t="s">
        <v>46</v>
      </c>
      <c r="I1" t="s">
        <v>4</v>
      </c>
      <c r="J1" t="s">
        <v>47</v>
      </c>
      <c r="K1" t="s">
        <v>5</v>
      </c>
      <c r="L1" s="1" t="s">
        <v>35</v>
      </c>
      <c r="M1" s="1" t="s">
        <v>36</v>
      </c>
      <c r="N1" s="1" t="s">
        <v>39</v>
      </c>
      <c r="O1" s="1" t="s">
        <v>38</v>
      </c>
      <c r="P1" s="1" t="s">
        <v>40</v>
      </c>
    </row>
    <row r="2" spans="1:16" s="2" customFormat="1" x14ac:dyDescent="0.25">
      <c r="A2" s="2" t="s">
        <v>6</v>
      </c>
      <c r="B2" s="2" t="s">
        <v>45</v>
      </c>
      <c r="C2" s="2" t="s">
        <v>7</v>
      </c>
      <c r="D2" s="2" t="s">
        <v>8</v>
      </c>
      <c r="E2" s="2">
        <v>1</v>
      </c>
      <c r="F2" s="2" t="s">
        <v>9</v>
      </c>
      <c r="G2" s="2" t="s">
        <v>15</v>
      </c>
      <c r="H2" s="2" t="s">
        <v>49</v>
      </c>
      <c r="I2" s="2" t="s">
        <v>49</v>
      </c>
      <c r="L2" s="3">
        <f>COUNTIF(D:D,"=基础牌")</f>
        <v>3</v>
      </c>
      <c r="M2" s="3">
        <f>COUNTIF(D:D,"=普通牌")</f>
        <v>5</v>
      </c>
      <c r="N2" s="3">
        <f>COUNTIF(D:D,"=罕见牌")</f>
        <v>11</v>
      </c>
      <c r="O2" s="3">
        <f>COUNTIF(D:D,"=稀有牌")</f>
        <v>7</v>
      </c>
      <c r="P2" s="3">
        <f>SUM(L2:O2)</f>
        <v>26</v>
      </c>
    </row>
    <row r="3" spans="1:16" s="2" customFormat="1" x14ac:dyDescent="0.25">
      <c r="A3" s="2" t="s">
        <v>10</v>
      </c>
      <c r="B3" s="2" t="s">
        <v>128</v>
      </c>
      <c r="C3" s="2" t="s">
        <v>11</v>
      </c>
      <c r="D3" s="2" t="s">
        <v>8</v>
      </c>
      <c r="E3" s="2">
        <v>1</v>
      </c>
      <c r="F3" s="2" t="s">
        <v>12</v>
      </c>
      <c r="G3" s="2" t="s">
        <v>16</v>
      </c>
      <c r="H3" s="2" t="s">
        <v>49</v>
      </c>
      <c r="I3" s="2" t="s">
        <v>49</v>
      </c>
      <c r="L3" s="3" t="s">
        <v>7</v>
      </c>
      <c r="M3" s="3" t="s">
        <v>11</v>
      </c>
      <c r="N3" s="3" t="s">
        <v>19</v>
      </c>
      <c r="O3" s="3" t="s">
        <v>40</v>
      </c>
      <c r="P3" s="3"/>
    </row>
    <row r="4" spans="1:16" s="2" customFormat="1" x14ac:dyDescent="0.25">
      <c r="A4" s="5" t="s">
        <v>112</v>
      </c>
      <c r="B4" s="5" t="s">
        <v>115</v>
      </c>
      <c r="C4" s="5" t="s">
        <v>11</v>
      </c>
      <c r="D4" s="5" t="s">
        <v>8</v>
      </c>
      <c r="E4" s="5">
        <v>1</v>
      </c>
      <c r="F4" s="2" t="s">
        <v>13</v>
      </c>
      <c r="G4" s="2" t="s">
        <v>17</v>
      </c>
      <c r="H4" s="5" t="s">
        <v>49</v>
      </c>
      <c r="I4" s="5"/>
      <c r="L4" s="3">
        <f>COUNTIF(C:C,"=攻击牌")</f>
        <v>11</v>
      </c>
      <c r="M4" s="3">
        <f>COUNTIF(C:C,"=技能牌")</f>
        <v>10</v>
      </c>
      <c r="N4" s="3">
        <f>COUNTIF(C:C,"=能力牌")</f>
        <v>5</v>
      </c>
      <c r="O4" s="3">
        <f>SUM(L4:N4)</f>
        <v>26</v>
      </c>
      <c r="P4" s="3"/>
    </row>
    <row r="5" spans="1:16" s="2" customFormat="1" x14ac:dyDescent="0.25">
      <c r="A5" s="2" t="s">
        <v>18</v>
      </c>
      <c r="B5" s="2" t="s">
        <v>129</v>
      </c>
      <c r="C5" s="2" t="s">
        <v>19</v>
      </c>
      <c r="D5" s="2" t="s">
        <v>37</v>
      </c>
      <c r="E5" s="2">
        <v>2</v>
      </c>
      <c r="F5" s="2" t="s">
        <v>20</v>
      </c>
      <c r="G5" s="2" t="s">
        <v>21</v>
      </c>
      <c r="H5" s="2" t="s">
        <v>49</v>
      </c>
      <c r="I5" s="2" t="s">
        <v>49</v>
      </c>
    </row>
    <row r="6" spans="1:16" s="2" customFormat="1" x14ac:dyDescent="0.25">
      <c r="A6" s="2" t="s">
        <v>22</v>
      </c>
      <c r="B6" s="2" t="s">
        <v>50</v>
      </c>
      <c r="C6" s="2" t="s">
        <v>7</v>
      </c>
      <c r="D6" s="2" t="s">
        <v>37</v>
      </c>
      <c r="E6" s="2">
        <v>3</v>
      </c>
      <c r="F6" s="2" t="s">
        <v>23</v>
      </c>
      <c r="G6" s="2" t="s">
        <v>24</v>
      </c>
      <c r="H6" s="2" t="s">
        <v>48</v>
      </c>
      <c r="I6" s="2" t="s">
        <v>48</v>
      </c>
    </row>
    <row r="7" spans="1:16" s="2" customFormat="1" x14ac:dyDescent="0.25">
      <c r="A7" s="2" t="s">
        <v>25</v>
      </c>
      <c r="B7" s="2" t="s">
        <v>127</v>
      </c>
      <c r="C7" s="2" t="s">
        <v>26</v>
      </c>
      <c r="D7" s="2" t="s">
        <v>27</v>
      </c>
      <c r="E7" s="2">
        <v>1</v>
      </c>
      <c r="F7" s="2" t="s">
        <v>28</v>
      </c>
      <c r="G7" s="2" t="s">
        <v>29</v>
      </c>
      <c r="H7" s="2" t="s">
        <v>49</v>
      </c>
      <c r="I7" s="2" t="s">
        <v>49</v>
      </c>
    </row>
    <row r="8" spans="1:16" s="2" customFormat="1" x14ac:dyDescent="0.25">
      <c r="A8" s="2" t="s">
        <v>43</v>
      </c>
      <c r="B8" s="2" t="s">
        <v>130</v>
      </c>
      <c r="C8" s="2" t="s">
        <v>30</v>
      </c>
      <c r="D8" s="2" t="s">
        <v>27</v>
      </c>
      <c r="E8" s="2">
        <v>1</v>
      </c>
      <c r="F8" s="2" t="s">
        <v>31</v>
      </c>
      <c r="G8" s="2" t="s">
        <v>32</v>
      </c>
      <c r="H8" s="2" t="s">
        <v>49</v>
      </c>
      <c r="I8" s="2" t="s">
        <v>49</v>
      </c>
    </row>
    <row r="9" spans="1:16" s="2" customFormat="1" x14ac:dyDescent="0.25">
      <c r="A9" s="2" t="s">
        <v>33</v>
      </c>
      <c r="B9" s="2" t="s">
        <v>131</v>
      </c>
      <c r="C9" s="2" t="s">
        <v>26</v>
      </c>
      <c r="D9" s="2" t="s">
        <v>34</v>
      </c>
      <c r="E9" s="2">
        <v>2</v>
      </c>
      <c r="F9" s="2" t="s">
        <v>41</v>
      </c>
      <c r="G9" s="2" t="s">
        <v>42</v>
      </c>
      <c r="H9" s="2" t="s">
        <v>49</v>
      </c>
      <c r="I9" s="2" t="s">
        <v>49</v>
      </c>
    </row>
    <row r="10" spans="1:16" x14ac:dyDescent="0.25">
      <c r="A10" s="2" t="s">
        <v>51</v>
      </c>
      <c r="B10" s="2" t="s">
        <v>56</v>
      </c>
      <c r="C10" s="2" t="s">
        <v>52</v>
      </c>
      <c r="D10" s="2" t="s">
        <v>34</v>
      </c>
      <c r="E10" s="2" t="s">
        <v>53</v>
      </c>
      <c r="F10" s="2" t="s">
        <v>54</v>
      </c>
      <c r="G10" s="2" t="s">
        <v>55</v>
      </c>
      <c r="H10" s="2" t="s">
        <v>48</v>
      </c>
      <c r="I10" s="2" t="s">
        <v>48</v>
      </c>
    </row>
    <row r="11" spans="1:16" x14ac:dyDescent="0.25">
      <c r="A11" s="5" t="s">
        <v>57</v>
      </c>
      <c r="B11" s="5" t="s">
        <v>117</v>
      </c>
      <c r="C11" s="5" t="s">
        <v>58</v>
      </c>
      <c r="D11" s="5" t="s">
        <v>59</v>
      </c>
      <c r="E11" s="5">
        <v>3</v>
      </c>
      <c r="F11" s="5" t="s">
        <v>60</v>
      </c>
      <c r="G11" s="5" t="s">
        <v>61</v>
      </c>
      <c r="H11" s="5" t="s">
        <v>48</v>
      </c>
      <c r="I11" s="5"/>
    </row>
    <row r="12" spans="1:16" x14ac:dyDescent="0.25">
      <c r="A12" s="2" t="s">
        <v>62</v>
      </c>
      <c r="B12" s="2" t="s">
        <v>63</v>
      </c>
      <c r="C12" s="2" t="s">
        <v>64</v>
      </c>
      <c r="D12" s="2" t="s">
        <v>59</v>
      </c>
      <c r="E12" s="2">
        <v>1</v>
      </c>
      <c r="F12" s="2" t="s">
        <v>65</v>
      </c>
      <c r="G12" s="2" t="s">
        <v>74</v>
      </c>
      <c r="H12" s="2" t="s">
        <v>48</v>
      </c>
      <c r="I12" s="2" t="s">
        <v>48</v>
      </c>
    </row>
    <row r="13" spans="1:16" x14ac:dyDescent="0.25">
      <c r="A13" s="2" t="s">
        <v>126</v>
      </c>
      <c r="B13" s="2" t="s">
        <v>67</v>
      </c>
      <c r="C13" s="2" t="s">
        <v>64</v>
      </c>
      <c r="D13" s="2" t="s">
        <v>66</v>
      </c>
      <c r="E13" s="2">
        <v>1</v>
      </c>
      <c r="F13" s="2" t="s">
        <v>85</v>
      </c>
      <c r="G13" s="2" t="s">
        <v>86</v>
      </c>
      <c r="H13" s="2" t="s">
        <v>48</v>
      </c>
      <c r="I13" s="2" t="s">
        <v>49</v>
      </c>
    </row>
    <row r="14" spans="1:16" x14ac:dyDescent="0.25">
      <c r="A14" s="2" t="s">
        <v>70</v>
      </c>
      <c r="B14" s="2" t="s">
        <v>71</v>
      </c>
      <c r="C14" s="2" t="s">
        <v>64</v>
      </c>
      <c r="D14" s="2" t="s">
        <v>59</v>
      </c>
      <c r="E14" s="2">
        <v>2</v>
      </c>
      <c r="F14" s="2" t="s">
        <v>68</v>
      </c>
      <c r="G14" s="2" t="s">
        <v>69</v>
      </c>
      <c r="H14" s="2" t="s">
        <v>49</v>
      </c>
      <c r="I14" s="2" t="s">
        <v>49</v>
      </c>
    </row>
    <row r="15" spans="1:16" x14ac:dyDescent="0.25">
      <c r="A15" s="2" t="s">
        <v>72</v>
      </c>
      <c r="B15" s="2" t="s">
        <v>81</v>
      </c>
      <c r="C15" s="2" t="s">
        <v>7</v>
      </c>
      <c r="D15" s="2" t="s">
        <v>66</v>
      </c>
      <c r="E15" s="2">
        <v>1</v>
      </c>
      <c r="F15" s="2" t="s">
        <v>73</v>
      </c>
      <c r="G15" s="2" t="s">
        <v>75</v>
      </c>
      <c r="H15" s="2" t="s">
        <v>49</v>
      </c>
      <c r="I15" s="2" t="s">
        <v>49</v>
      </c>
    </row>
    <row r="16" spans="1:16" s="2" customFormat="1" x14ac:dyDescent="0.25">
      <c r="A16" s="2" t="s">
        <v>76</v>
      </c>
      <c r="B16" s="2" t="s">
        <v>77</v>
      </c>
      <c r="C16" s="2" t="s">
        <v>64</v>
      </c>
      <c r="D16" s="2" t="s">
        <v>78</v>
      </c>
      <c r="E16" s="2">
        <v>0</v>
      </c>
      <c r="F16" s="2" t="s">
        <v>79</v>
      </c>
      <c r="G16" s="2" t="s">
        <v>80</v>
      </c>
      <c r="H16" s="2" t="s">
        <v>49</v>
      </c>
    </row>
    <row r="17" spans="1:9" x14ac:dyDescent="0.25">
      <c r="A17" s="2" t="s">
        <v>82</v>
      </c>
      <c r="B17" s="6" t="s">
        <v>87</v>
      </c>
      <c r="C17" s="2" t="s">
        <v>64</v>
      </c>
      <c r="D17" s="2" t="s">
        <v>66</v>
      </c>
      <c r="E17" s="2">
        <v>1</v>
      </c>
      <c r="F17" s="2" t="s">
        <v>83</v>
      </c>
      <c r="G17" s="2" t="s">
        <v>84</v>
      </c>
      <c r="H17" s="2" t="s">
        <v>49</v>
      </c>
      <c r="I17" s="2" t="s">
        <v>49</v>
      </c>
    </row>
    <row r="18" spans="1:9" x14ac:dyDescent="0.25">
      <c r="A18" s="2" t="s">
        <v>88</v>
      </c>
      <c r="B18" s="2" t="s">
        <v>91</v>
      </c>
      <c r="C18" s="2" t="s">
        <v>19</v>
      </c>
      <c r="D18" s="2" t="s">
        <v>78</v>
      </c>
      <c r="E18" s="2">
        <v>1</v>
      </c>
      <c r="F18" s="2" t="s">
        <v>89</v>
      </c>
      <c r="G18" s="2" t="s">
        <v>90</v>
      </c>
      <c r="H18" s="2" t="s">
        <v>49</v>
      </c>
      <c r="I18" s="2" t="s">
        <v>49</v>
      </c>
    </row>
    <row r="19" spans="1:9" x14ac:dyDescent="0.25">
      <c r="A19" s="5" t="s">
        <v>92</v>
      </c>
      <c r="B19" s="5" t="s">
        <v>116</v>
      </c>
      <c r="C19" s="5" t="s">
        <v>11</v>
      </c>
      <c r="D19" s="5" t="s">
        <v>59</v>
      </c>
      <c r="E19" s="5">
        <v>1</v>
      </c>
      <c r="F19" s="5" t="s">
        <v>93</v>
      </c>
      <c r="G19" s="2" t="s">
        <v>94</v>
      </c>
      <c r="H19" s="5" t="s">
        <v>49</v>
      </c>
      <c r="I19" s="5"/>
    </row>
    <row r="20" spans="1:9" x14ac:dyDescent="0.25">
      <c r="A20" s="5" t="s">
        <v>95</v>
      </c>
      <c r="B20" s="5" t="s">
        <v>118</v>
      </c>
      <c r="C20" s="5" t="s">
        <v>58</v>
      </c>
      <c r="D20" s="5" t="s">
        <v>59</v>
      </c>
      <c r="E20" s="5">
        <v>1</v>
      </c>
      <c r="F20" s="5" t="s">
        <v>96</v>
      </c>
      <c r="G20" s="2" t="s">
        <v>97</v>
      </c>
      <c r="H20" s="5" t="s">
        <v>49</v>
      </c>
      <c r="I20" s="5"/>
    </row>
    <row r="21" spans="1:9" x14ac:dyDescent="0.25">
      <c r="A21" s="2" t="s">
        <v>98</v>
      </c>
      <c r="B21" s="2" t="s">
        <v>119</v>
      </c>
      <c r="C21" s="2" t="s">
        <v>99</v>
      </c>
      <c r="D21" s="2" t="s">
        <v>59</v>
      </c>
      <c r="E21" s="2">
        <v>1</v>
      </c>
      <c r="F21" s="2" t="s">
        <v>100</v>
      </c>
      <c r="G21" s="2" t="s">
        <v>106</v>
      </c>
      <c r="H21" s="2" t="s">
        <v>49</v>
      </c>
      <c r="I21" s="2" t="s">
        <v>49</v>
      </c>
    </row>
    <row r="22" spans="1:9" x14ac:dyDescent="0.25">
      <c r="A22" s="5" t="s">
        <v>101</v>
      </c>
      <c r="B22" s="5" t="s">
        <v>120</v>
      </c>
      <c r="C22" s="5" t="s">
        <v>99</v>
      </c>
      <c r="D22" s="5" t="s">
        <v>59</v>
      </c>
      <c r="E22" s="5">
        <v>1</v>
      </c>
      <c r="F22" s="5" t="s">
        <v>102</v>
      </c>
      <c r="G22" s="5" t="s">
        <v>103</v>
      </c>
      <c r="H22" s="5" t="s">
        <v>49</v>
      </c>
      <c r="I22" s="5"/>
    </row>
    <row r="23" spans="1:9" x14ac:dyDescent="0.25">
      <c r="A23" s="2" t="s">
        <v>104</v>
      </c>
      <c r="B23" s="6" t="s">
        <v>121</v>
      </c>
      <c r="C23" s="2" t="s">
        <v>99</v>
      </c>
      <c r="D23" s="2" t="s">
        <v>78</v>
      </c>
      <c r="E23" s="2">
        <v>0</v>
      </c>
      <c r="F23" s="2" t="s">
        <v>105</v>
      </c>
      <c r="G23" s="2" t="s">
        <v>103</v>
      </c>
      <c r="H23" s="2" t="s">
        <v>49</v>
      </c>
      <c r="I23" s="2" t="s">
        <v>49</v>
      </c>
    </row>
    <row r="24" spans="1:9" x14ac:dyDescent="0.25">
      <c r="A24" s="5" t="s">
        <v>107</v>
      </c>
      <c r="B24" s="5" t="s">
        <v>122</v>
      </c>
      <c r="C24" s="5" t="s">
        <v>58</v>
      </c>
      <c r="D24" s="5" t="s">
        <v>59</v>
      </c>
      <c r="E24" s="5">
        <v>1</v>
      </c>
      <c r="F24" s="5" t="s">
        <v>108</v>
      </c>
      <c r="G24" s="2" t="s">
        <v>97</v>
      </c>
      <c r="H24" s="5" t="s">
        <v>49</v>
      </c>
      <c r="I24" s="5"/>
    </row>
    <row r="25" spans="1:9" x14ac:dyDescent="0.25">
      <c r="A25" s="2" t="s">
        <v>109</v>
      </c>
      <c r="B25" s="2" t="s">
        <v>123</v>
      </c>
      <c r="C25" s="2" t="s">
        <v>99</v>
      </c>
      <c r="D25" s="2" t="s">
        <v>59</v>
      </c>
      <c r="E25" s="2">
        <v>1</v>
      </c>
      <c r="F25" s="2" t="s">
        <v>110</v>
      </c>
      <c r="G25" s="2" t="s">
        <v>111</v>
      </c>
      <c r="H25" s="2" t="s">
        <v>49</v>
      </c>
      <c r="I25" s="2" t="s">
        <v>49</v>
      </c>
    </row>
    <row r="26" spans="1:9" x14ac:dyDescent="0.25">
      <c r="A26" s="2" t="s">
        <v>113</v>
      </c>
      <c r="B26" s="2" t="s">
        <v>124</v>
      </c>
      <c r="C26" s="2" t="s">
        <v>99</v>
      </c>
      <c r="D26" s="2" t="s">
        <v>78</v>
      </c>
      <c r="E26" s="2">
        <v>3</v>
      </c>
      <c r="F26" s="2" t="s">
        <v>125</v>
      </c>
      <c r="G26" s="2" t="s">
        <v>114</v>
      </c>
      <c r="H26" s="2" t="s">
        <v>49</v>
      </c>
      <c r="I26" s="2" t="s">
        <v>49</v>
      </c>
    </row>
    <row r="27" spans="1:9" s="2" customFormat="1" x14ac:dyDescent="0.25">
      <c r="A27" s="2" t="s">
        <v>157</v>
      </c>
      <c r="B27" s="2" t="s">
        <v>158</v>
      </c>
      <c r="C27" s="2" t="s">
        <v>159</v>
      </c>
      <c r="D27" s="2" t="s">
        <v>38</v>
      </c>
      <c r="E27" s="2">
        <v>1</v>
      </c>
      <c r="F27" s="2" t="s">
        <v>165</v>
      </c>
      <c r="G27" s="2" t="s">
        <v>160</v>
      </c>
      <c r="H27" s="2" t="s">
        <v>49</v>
      </c>
      <c r="I27" s="2" t="s">
        <v>49</v>
      </c>
    </row>
  </sheetData>
  <dataConsolidate/>
  <phoneticPr fontId="1" type="noConversion"/>
  <dataValidations count="3">
    <dataValidation type="list" allowBlank="1" showInputMessage="1" showErrorMessage="1" sqref="C1:C1048576 L3:N3" xr:uid="{5811FB69-8E18-41D2-A81C-F0DCC3040E28}">
      <formula1>"攻击牌,技能牌, 能力牌"</formula1>
    </dataValidation>
    <dataValidation type="list" allowBlank="1" showInputMessage="1" showErrorMessage="1" sqref="D1:D1048576" xr:uid="{297079E6-A46C-44EB-817C-603C4CA96052}">
      <formula1>"基础牌,普通牌,罕见牌,稀有牌"</formula1>
    </dataValidation>
    <dataValidation type="list" allowBlank="1" showInputMessage="1" showErrorMessage="1" sqref="H1:J1048576" xr:uid="{6235ED08-B6CC-4539-B308-A8A72B2A9F14}">
      <formula1>"done"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D023-FACC-408F-B56E-0C85FD5F5B7A}">
  <dimension ref="A1:P24"/>
  <sheetViews>
    <sheetView workbookViewId="0">
      <selection activeCell="G9" sqref="G9"/>
    </sheetView>
  </sheetViews>
  <sheetFormatPr defaultRowHeight="13.8" x14ac:dyDescent="0.25"/>
  <cols>
    <col min="1" max="1" width="18" style="2" customWidth="1"/>
    <col min="2" max="2" width="17.5546875" style="2" customWidth="1"/>
    <col min="3" max="3" width="14.21875" style="2" customWidth="1"/>
    <col min="4" max="4" width="11.88671875" style="2" customWidth="1"/>
    <col min="5" max="5" width="8.44140625" style="2" customWidth="1"/>
    <col min="6" max="6" width="51.77734375" style="2" customWidth="1"/>
    <col min="7" max="7" width="24.33203125" style="2" customWidth="1"/>
    <col min="8" max="8" width="12.77734375" style="2" customWidth="1"/>
    <col min="9" max="9" width="8.88671875" style="2"/>
    <col min="10" max="10" width="10.88671875" style="2" customWidth="1"/>
    <col min="11" max="11" width="8.88671875" style="2"/>
    <col min="12" max="12" width="9.44140625" style="2" customWidth="1"/>
    <col min="13" max="16384" width="8.88671875" style="2"/>
  </cols>
  <sheetData>
    <row r="1" spans="1:16" x14ac:dyDescent="0.25">
      <c r="A1" s="2" t="s">
        <v>0</v>
      </c>
      <c r="B1" s="2" t="s">
        <v>44</v>
      </c>
      <c r="C1" s="2" t="s">
        <v>1</v>
      </c>
      <c r="D1" s="7" t="s">
        <v>2</v>
      </c>
      <c r="E1" s="2" t="s">
        <v>3</v>
      </c>
      <c r="F1" s="2" t="s">
        <v>4</v>
      </c>
      <c r="G1" s="2" t="s">
        <v>14</v>
      </c>
      <c r="H1" s="2" t="s">
        <v>46</v>
      </c>
      <c r="I1" s="2" t="s">
        <v>4</v>
      </c>
      <c r="J1" s="2" t="s">
        <v>47</v>
      </c>
      <c r="K1" s="2" t="s">
        <v>5</v>
      </c>
      <c r="L1" s="3" t="s">
        <v>8</v>
      </c>
      <c r="M1" s="3" t="s">
        <v>36</v>
      </c>
      <c r="N1" s="3" t="s">
        <v>39</v>
      </c>
      <c r="O1" s="3" t="s">
        <v>38</v>
      </c>
      <c r="P1" s="3" t="s">
        <v>40</v>
      </c>
    </row>
    <row r="2" spans="1:16" x14ac:dyDescent="0.25">
      <c r="A2" s="2" t="s">
        <v>140</v>
      </c>
      <c r="B2" s="2" t="s">
        <v>146</v>
      </c>
      <c r="C2" s="2" t="s">
        <v>11</v>
      </c>
      <c r="D2" s="2" t="s">
        <v>38</v>
      </c>
      <c r="E2" s="2">
        <v>2</v>
      </c>
      <c r="F2" s="2" t="s">
        <v>161</v>
      </c>
      <c r="G2" s="2" t="s">
        <v>139</v>
      </c>
      <c r="H2" s="2" t="s">
        <v>49</v>
      </c>
      <c r="I2" s="2" t="s">
        <v>49</v>
      </c>
      <c r="L2" s="3">
        <f>COUNTIF(D:D,"=基础牌")</f>
        <v>0</v>
      </c>
      <c r="M2" s="3">
        <f>COUNTIF(D:D,"=普通牌")</f>
        <v>0</v>
      </c>
      <c r="N2" s="3">
        <f>COUNTIF(D:D,"=罕见牌")</f>
        <v>0</v>
      </c>
      <c r="O2" s="3">
        <f>COUNTIF(D:D,"=稀有牌")</f>
        <v>9</v>
      </c>
      <c r="P2" s="3">
        <f>SUM(L2:O2)</f>
        <v>9</v>
      </c>
    </row>
    <row r="3" spans="1:16" x14ac:dyDescent="0.25">
      <c r="A3" s="2" t="s">
        <v>137</v>
      </c>
      <c r="B3" s="2" t="s">
        <v>154</v>
      </c>
      <c r="C3" s="2" t="s">
        <v>11</v>
      </c>
      <c r="D3" s="2" t="s">
        <v>38</v>
      </c>
      <c r="E3" s="2">
        <v>2</v>
      </c>
      <c r="F3" s="2" t="s">
        <v>138</v>
      </c>
      <c r="G3" s="2" t="s">
        <v>139</v>
      </c>
      <c r="H3" s="2" t="s">
        <v>49</v>
      </c>
      <c r="I3" s="2" t="s">
        <v>49</v>
      </c>
      <c r="L3" s="3" t="s">
        <v>7</v>
      </c>
      <c r="M3" s="3" t="s">
        <v>11</v>
      </c>
      <c r="N3" s="3" t="s">
        <v>19</v>
      </c>
      <c r="O3" s="3" t="s">
        <v>40</v>
      </c>
      <c r="P3" s="3"/>
    </row>
    <row r="4" spans="1:16" x14ac:dyDescent="0.25">
      <c r="A4" s="5" t="s">
        <v>141</v>
      </c>
      <c r="B4" s="5" t="s">
        <v>151</v>
      </c>
      <c r="C4" s="5" t="s">
        <v>11</v>
      </c>
      <c r="D4" s="5" t="s">
        <v>38</v>
      </c>
      <c r="E4" s="5">
        <v>3</v>
      </c>
      <c r="F4" s="9" t="s">
        <v>142</v>
      </c>
      <c r="G4" s="5" t="s">
        <v>114</v>
      </c>
      <c r="H4" s="5" t="s">
        <v>49</v>
      </c>
      <c r="I4" s="5" t="s">
        <v>49</v>
      </c>
    </row>
    <row r="5" spans="1:16" x14ac:dyDescent="0.25">
      <c r="A5" s="2" t="s">
        <v>132</v>
      </c>
      <c r="B5" s="2" t="s">
        <v>152</v>
      </c>
      <c r="C5" s="2" t="s">
        <v>11</v>
      </c>
      <c r="D5" s="2" t="s">
        <v>37</v>
      </c>
      <c r="E5" s="2">
        <v>2</v>
      </c>
      <c r="F5" s="2" t="s">
        <v>134</v>
      </c>
      <c r="G5" s="2" t="s">
        <v>139</v>
      </c>
      <c r="H5" s="2" t="s">
        <v>49</v>
      </c>
      <c r="I5" s="2" t="s">
        <v>49</v>
      </c>
    </row>
    <row r="6" spans="1:16" x14ac:dyDescent="0.25">
      <c r="A6" s="2" t="s">
        <v>143</v>
      </c>
      <c r="B6" s="2" t="s">
        <v>153</v>
      </c>
      <c r="C6" s="2" t="s">
        <v>11</v>
      </c>
      <c r="D6" s="2" t="s">
        <v>38</v>
      </c>
      <c r="E6" s="2">
        <v>3</v>
      </c>
      <c r="F6" s="2" t="s">
        <v>156</v>
      </c>
      <c r="G6" s="2" t="s">
        <v>114</v>
      </c>
      <c r="H6" s="2" t="s">
        <v>49</v>
      </c>
      <c r="I6" s="2" t="s">
        <v>49</v>
      </c>
    </row>
    <row r="7" spans="1:16" x14ac:dyDescent="0.25">
      <c r="A7" s="2" t="s">
        <v>144</v>
      </c>
      <c r="B7" s="2" t="s">
        <v>147</v>
      </c>
      <c r="C7" s="2" t="s">
        <v>11</v>
      </c>
      <c r="D7" s="2" t="s">
        <v>37</v>
      </c>
      <c r="E7" s="2">
        <v>2</v>
      </c>
      <c r="F7" s="2" t="s">
        <v>162</v>
      </c>
      <c r="G7" s="2" t="s">
        <v>139</v>
      </c>
      <c r="H7" s="2" t="s">
        <v>49</v>
      </c>
      <c r="I7" s="2" t="s">
        <v>49</v>
      </c>
      <c r="L7" s="3">
        <f>COUNTIF(C:C,"=攻击牌")</f>
        <v>0</v>
      </c>
      <c r="M7" s="3">
        <f>COUNTIF(C:C,"=技能牌")</f>
        <v>8</v>
      </c>
      <c r="N7" s="3">
        <f>COUNTIF(C:C,"=能力牌")</f>
        <v>1</v>
      </c>
      <c r="O7" s="3">
        <f>SUM(L7:N7)</f>
        <v>9</v>
      </c>
      <c r="P7" s="3"/>
    </row>
    <row r="8" spans="1:16" x14ac:dyDescent="0.25">
      <c r="A8" s="2" t="s">
        <v>133</v>
      </c>
      <c r="B8" s="2" t="s">
        <v>148</v>
      </c>
      <c r="C8" s="2" t="s">
        <v>11</v>
      </c>
      <c r="D8" s="2" t="s">
        <v>38</v>
      </c>
      <c r="E8" s="2">
        <v>2</v>
      </c>
      <c r="F8" s="2" t="s">
        <v>164</v>
      </c>
      <c r="G8" s="2" t="s">
        <v>139</v>
      </c>
      <c r="H8" s="2" t="s">
        <v>49</v>
      </c>
      <c r="I8" s="2" t="s">
        <v>49</v>
      </c>
      <c r="L8" s="8"/>
      <c r="M8" s="8"/>
      <c r="N8" s="8"/>
      <c r="O8" s="8"/>
      <c r="P8" s="8"/>
    </row>
    <row r="9" spans="1:16" x14ac:dyDescent="0.25">
      <c r="A9" s="2" t="s">
        <v>135</v>
      </c>
      <c r="B9" s="2" t="s">
        <v>149</v>
      </c>
      <c r="C9" s="2" t="s">
        <v>11</v>
      </c>
      <c r="D9" s="2" t="s">
        <v>38</v>
      </c>
      <c r="E9" s="2">
        <v>1</v>
      </c>
      <c r="F9" s="2" t="s">
        <v>136</v>
      </c>
      <c r="G9" s="2" t="s">
        <v>97</v>
      </c>
      <c r="H9" s="2" t="s">
        <v>49</v>
      </c>
      <c r="I9" s="2" t="s">
        <v>49</v>
      </c>
      <c r="L9" s="8"/>
      <c r="M9" s="8"/>
      <c r="N9" s="8"/>
      <c r="O9" s="8"/>
      <c r="P9" s="8"/>
    </row>
    <row r="10" spans="1:16" x14ac:dyDescent="0.25">
      <c r="A10" s="2" t="s">
        <v>145</v>
      </c>
      <c r="B10" s="2" t="s">
        <v>150</v>
      </c>
      <c r="C10" s="2" t="s">
        <v>19</v>
      </c>
      <c r="D10" s="2" t="s">
        <v>38</v>
      </c>
      <c r="E10" s="2">
        <v>3</v>
      </c>
      <c r="F10" s="2" t="s">
        <v>155</v>
      </c>
      <c r="G10" s="2" t="s">
        <v>163</v>
      </c>
      <c r="H10" s="2" t="s">
        <v>49</v>
      </c>
      <c r="I10" s="2" t="s">
        <v>49</v>
      </c>
    </row>
    <row r="18" spans="2:2" x14ac:dyDescent="0.25">
      <c r="B18" s="6"/>
    </row>
    <row r="24" spans="2:2" x14ac:dyDescent="0.25">
      <c r="B24" s="6"/>
    </row>
  </sheetData>
  <dataConsolidate/>
  <phoneticPr fontId="1" type="noConversion"/>
  <dataValidations count="3">
    <dataValidation type="list" allowBlank="1" showInputMessage="1" showErrorMessage="1" sqref="L3:N3 C1 C3 C5:C10 C13:C1048576" xr:uid="{8E35EACB-B2DA-4EA4-9447-45245E931B41}">
      <formula1>"攻击牌,技能牌, 能力牌"</formula1>
    </dataValidation>
    <dataValidation type="list" allowBlank="1" showInputMessage="1" showErrorMessage="1" sqref="D1 D3 D13:D1048576 D5:D10" xr:uid="{5F9B2F55-9F6A-483A-B6E4-7AD1AAE82C99}">
      <formula1>"基础牌,普通牌,罕见牌,稀有牌"</formula1>
    </dataValidation>
    <dataValidation type="list" allowBlank="1" showInputMessage="1" showErrorMessage="1" sqref="H1:J1 H13:J1048576 J3 J5:J10" xr:uid="{79CA4DD9-625B-4B90-8FB6-07D43A3E3591}">
      <formula1>"done"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374A-EC7A-426D-9FAB-5DBEDEDE40BE}">
  <dimension ref="A1"/>
  <sheetViews>
    <sheetView workbookViewId="0">
      <selection activeCell="G27" sqref="G27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卡牌-欧帕兹</vt:lpstr>
      <vt:lpstr>卡牌-朵菈</vt:lpstr>
      <vt:lpstr>卡牌-绝望魔法</vt:lpstr>
      <vt:lpstr>OOPARTS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CoverStory</dc:creator>
  <cp:lastModifiedBy>CoverStory</cp:lastModifiedBy>
  <dcterms:created xsi:type="dcterms:W3CDTF">2015-06-05T18:17:20Z</dcterms:created>
  <dcterms:modified xsi:type="dcterms:W3CDTF">2022-05-01T15:41:28Z</dcterms:modified>
</cp:coreProperties>
</file>