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6.xml" ContentType="application/vnd.openxmlformats-officedocument.drawing+xml"/>
  <Override PartName="/xl/slicers/slicer3.xml" ContentType="application/vnd.ms-excel.slicer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7.xml" ContentType="application/vnd.openxmlformats-officedocument.drawing+xml"/>
  <Override PartName="/xl/slicers/slicer4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xr:revisionPtr revIDLastSave="0" documentId="8_{788F3D84-9601-4C94-B81F-60D09B91C54A}" xr6:coauthVersionLast="47" xr6:coauthVersionMax="47" xr10:uidLastSave="{00000000-0000-0000-0000-000000000000}"/>
  <bookViews>
    <workbookView xWindow="240" yWindow="105" windowWidth="14805" windowHeight="8010" firstSheet="8" activeTab="8" xr2:uid="{00000000-000D-0000-FFFF-FFFF00000000}"/>
  </bookViews>
  <sheets>
    <sheet name="ecomm" sheetId="9" r:id="rId1"/>
    <sheet name="ec pv 1" sheetId="10" r:id="rId2"/>
    <sheet name="ec pv 2" sheetId="11" r:id="rId3"/>
    <sheet name="reviews vs star ratings" sheetId="12" r:id="rId4"/>
    <sheet name="fitting vs rating" sheetId="13" r:id="rId5"/>
    <sheet name="offers &amp; pricing" sheetId="14" r:id="rId6"/>
    <sheet name="offers &amp; star ratings" sheetId="15" r:id="rId7"/>
    <sheet name="discounts &amp; offers" sheetId="16" r:id="rId8"/>
    <sheet name="delivery impact" sheetId="17" r:id="rId9"/>
  </sheets>
  <definedNames>
    <definedName name="_xlnm._FilterDatabase" localSheetId="0" hidden="1">ecomm!$A$1:$W$1000</definedName>
    <definedName name="Slicer_category">#N/A</definedName>
    <definedName name="Slicer_category1">#N/A</definedName>
    <definedName name="Slicer_category2">#N/A</definedName>
    <definedName name="Slicer_category3">#N/A</definedName>
  </definedNames>
  <calcPr calcId="191028"/>
  <pivotCaches>
    <pivotCache cacheId="12295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9" l="1" a="1"/>
  <c r="Z2" i="9"/>
  <c r="Z3" i="9" a="1"/>
  <c r="Z3" i="9"/>
  <c r="Z4" i="9" a="1"/>
  <c r="Z4" i="9"/>
  <c r="Z5" i="9" a="1"/>
  <c r="Z5" i="9"/>
  <c r="Z6" i="9" a="1"/>
  <c r="Z6" i="9"/>
  <c r="Z7" i="9" a="1"/>
  <c r="Z7" i="9"/>
  <c r="Z8" i="9" a="1"/>
  <c r="Z8" i="9"/>
  <c r="Z9" i="9" a="1"/>
  <c r="Z9" i="9"/>
  <c r="Z10" i="9" a="1"/>
  <c r="Z10" i="9"/>
  <c r="Z11" i="9" a="1"/>
  <c r="Z11" i="9"/>
  <c r="Z12" i="9" a="1"/>
  <c r="Z12" i="9"/>
  <c r="Z13" i="9" a="1"/>
  <c r="Z13" i="9"/>
  <c r="Z14" i="9" a="1"/>
  <c r="Z14" i="9"/>
  <c r="Z15" i="9" a="1"/>
  <c r="Z15" i="9"/>
  <c r="Z16" i="9" a="1"/>
  <c r="Z16" i="9"/>
  <c r="Z17" i="9" a="1"/>
  <c r="Z17" i="9"/>
  <c r="Z18" i="9" a="1"/>
  <c r="Z18" i="9"/>
  <c r="Z19" i="9" a="1"/>
  <c r="Z19" i="9"/>
  <c r="Z20" i="9" a="1"/>
  <c r="Z20" i="9"/>
  <c r="Z21" i="9" a="1"/>
  <c r="Z21" i="9"/>
  <c r="Z22" i="9" a="1"/>
  <c r="Z22" i="9"/>
  <c r="Z23" i="9" a="1"/>
  <c r="Z23" i="9"/>
  <c r="Z24" i="9" a="1"/>
  <c r="Z24" i="9"/>
  <c r="Z25" i="9" a="1"/>
  <c r="Z25" i="9"/>
  <c r="Z26" i="9" a="1"/>
  <c r="Z26" i="9"/>
  <c r="Z27" i="9" a="1"/>
  <c r="Z27" i="9"/>
  <c r="Z28" i="9" a="1"/>
  <c r="Z28" i="9"/>
  <c r="Z29" i="9" a="1"/>
  <c r="Z29" i="9"/>
  <c r="Z30" i="9" a="1"/>
  <c r="Z30" i="9"/>
  <c r="Z31" i="9" a="1"/>
  <c r="Z31" i="9"/>
  <c r="Z32" i="9" a="1"/>
  <c r="Z32" i="9"/>
  <c r="Z33" i="9" a="1"/>
  <c r="Z33" i="9"/>
  <c r="Z34" i="9" a="1"/>
  <c r="Z34" i="9"/>
  <c r="Z35" i="9" a="1"/>
  <c r="Z35" i="9"/>
  <c r="Z36" i="9" a="1"/>
  <c r="Z36" i="9"/>
  <c r="Z37" i="9" a="1"/>
  <c r="Z37" i="9"/>
  <c r="Z38" i="9" a="1"/>
  <c r="Z38" i="9"/>
  <c r="Z39" i="9" a="1"/>
  <c r="Z39" i="9"/>
  <c r="Z40" i="9" a="1"/>
  <c r="Z40" i="9"/>
  <c r="Z41" i="9" a="1"/>
  <c r="Z41" i="9"/>
  <c r="Z42" i="9" a="1"/>
  <c r="Z42" i="9"/>
  <c r="Z43" i="9" a="1"/>
  <c r="Z43" i="9"/>
  <c r="Z44" i="9" a="1"/>
  <c r="Z44" i="9"/>
  <c r="Z45" i="9" a="1"/>
  <c r="Z45" i="9"/>
  <c r="Z46" i="9" a="1"/>
  <c r="Z46" i="9"/>
  <c r="Z47" i="9" a="1"/>
  <c r="Z47" i="9"/>
  <c r="Z48" i="9" a="1"/>
  <c r="Z48" i="9"/>
  <c r="Z49" i="9" a="1"/>
  <c r="Z49" i="9"/>
  <c r="Z50" i="9" a="1"/>
  <c r="Z50" i="9"/>
  <c r="Z51" i="9" a="1"/>
  <c r="Z51" i="9"/>
  <c r="Z52" i="9" a="1"/>
  <c r="Z52" i="9"/>
  <c r="Z53" i="9" a="1"/>
  <c r="Z53" i="9"/>
  <c r="Z54" i="9" a="1"/>
  <c r="Z54" i="9"/>
  <c r="Z55" i="9" a="1"/>
  <c r="Z55" i="9"/>
  <c r="Z56" i="9" a="1"/>
  <c r="Z56" i="9"/>
  <c r="Z57" i="9" a="1"/>
  <c r="Z57" i="9"/>
  <c r="Z58" i="9" a="1"/>
  <c r="Z58" i="9"/>
  <c r="Z59" i="9" a="1"/>
  <c r="Z59" i="9"/>
  <c r="Z60" i="9" a="1"/>
  <c r="Z60" i="9"/>
  <c r="Z61" i="9" a="1"/>
  <c r="Z61" i="9"/>
  <c r="Z62" i="9" a="1"/>
  <c r="Z62" i="9"/>
  <c r="Z63" i="9" a="1"/>
  <c r="Z63" i="9"/>
  <c r="Z64" i="9" a="1"/>
  <c r="Z64" i="9"/>
  <c r="Z65" i="9" a="1"/>
  <c r="Z65" i="9"/>
  <c r="Z66" i="9" a="1"/>
  <c r="Z66" i="9"/>
  <c r="Z67" i="9" a="1"/>
  <c r="Z67" i="9"/>
  <c r="Z68" i="9" a="1"/>
  <c r="Z68" i="9"/>
  <c r="Z69" i="9" a="1"/>
  <c r="Z69" i="9"/>
  <c r="Z70" i="9" a="1"/>
  <c r="Z70" i="9"/>
  <c r="Z71" i="9" a="1"/>
  <c r="Z71" i="9"/>
  <c r="Z72" i="9" a="1"/>
  <c r="Z72" i="9"/>
  <c r="Z73" i="9" a="1"/>
  <c r="Z73" i="9"/>
  <c r="Z74" i="9" a="1"/>
  <c r="Z74" i="9"/>
  <c r="Z75" i="9" a="1"/>
  <c r="Z75" i="9"/>
  <c r="Z76" i="9" a="1"/>
  <c r="Z76" i="9"/>
  <c r="Z77" i="9" a="1"/>
  <c r="Z77" i="9"/>
  <c r="Z78" i="9" a="1"/>
  <c r="Z78" i="9"/>
  <c r="Z79" i="9" a="1"/>
  <c r="Z79" i="9"/>
  <c r="Z80" i="9" a="1"/>
  <c r="Z80" i="9"/>
  <c r="Z81" i="9" a="1"/>
  <c r="Z81" i="9"/>
  <c r="Z82" i="9" a="1"/>
  <c r="Z82" i="9"/>
  <c r="Z83" i="9" a="1"/>
  <c r="Z83" i="9"/>
  <c r="Z84" i="9" a="1"/>
  <c r="Z84" i="9"/>
  <c r="Z85" i="9" a="1"/>
  <c r="Z85" i="9"/>
  <c r="Z86" i="9" a="1"/>
  <c r="Z86" i="9"/>
  <c r="Z87" i="9" a="1"/>
  <c r="Z87" i="9"/>
  <c r="Z88" i="9" a="1"/>
  <c r="Z88" i="9"/>
  <c r="Z89" i="9" a="1"/>
  <c r="Z89" i="9"/>
  <c r="Z90" i="9" a="1"/>
  <c r="Z90" i="9"/>
  <c r="Z91" i="9" a="1"/>
  <c r="Z91" i="9"/>
  <c r="Z92" i="9" a="1"/>
  <c r="Z92" i="9"/>
  <c r="Z93" i="9" a="1"/>
  <c r="Z93" i="9"/>
  <c r="Z94" i="9" a="1"/>
  <c r="Z94" i="9"/>
  <c r="Z95" i="9" a="1"/>
  <c r="Z95" i="9"/>
  <c r="Z96" i="9" a="1"/>
  <c r="Z96" i="9"/>
  <c r="Z97" i="9" a="1"/>
  <c r="Z97" i="9"/>
  <c r="Z98" i="9" a="1"/>
  <c r="Z98" i="9"/>
  <c r="Z99" i="9" a="1"/>
  <c r="Z99" i="9"/>
  <c r="Z100" i="9" a="1"/>
  <c r="Z100" i="9"/>
  <c r="Z101" i="9" a="1"/>
  <c r="Z101" i="9"/>
  <c r="Z102" i="9" a="1"/>
  <c r="Z102" i="9"/>
  <c r="Z103" i="9" a="1"/>
  <c r="Z103" i="9"/>
  <c r="Z104" i="9" a="1"/>
  <c r="Z104" i="9"/>
  <c r="Z105" i="9" a="1"/>
  <c r="Z105" i="9"/>
  <c r="Z106" i="9" a="1"/>
  <c r="Z106" i="9"/>
  <c r="Z107" i="9" a="1"/>
  <c r="Z107" i="9"/>
  <c r="Z108" i="9" a="1"/>
  <c r="Z108" i="9"/>
  <c r="Z109" i="9" a="1"/>
  <c r="Z109" i="9"/>
  <c r="Z110" i="9" a="1"/>
  <c r="Z110" i="9"/>
  <c r="Z111" i="9" a="1"/>
  <c r="Z111" i="9"/>
  <c r="Z112" i="9" a="1"/>
  <c r="Z112" i="9"/>
  <c r="Z113" i="9" a="1"/>
  <c r="Z113" i="9"/>
  <c r="Z114" i="9" a="1"/>
  <c r="Z114" i="9"/>
  <c r="Z115" i="9" a="1"/>
  <c r="Z115" i="9"/>
  <c r="Z116" i="9" a="1"/>
  <c r="Z116" i="9"/>
  <c r="Z117" i="9" a="1"/>
  <c r="Z117" i="9"/>
  <c r="Z118" i="9" a="1"/>
  <c r="Z118" i="9"/>
  <c r="Z119" i="9" a="1"/>
  <c r="Z119" i="9"/>
  <c r="Z120" i="9" a="1"/>
  <c r="Z120" i="9"/>
  <c r="Z121" i="9" a="1"/>
  <c r="Z121" i="9"/>
  <c r="Z122" i="9" a="1"/>
  <c r="Z122" i="9"/>
  <c r="Z123" i="9" a="1"/>
  <c r="Z123" i="9"/>
  <c r="Z124" i="9" a="1"/>
  <c r="Z124" i="9"/>
  <c r="Z125" i="9" a="1"/>
  <c r="Z125" i="9"/>
  <c r="Z126" i="9" a="1"/>
  <c r="Z126" i="9"/>
  <c r="Z127" i="9" a="1"/>
  <c r="Z127" i="9"/>
  <c r="Z128" i="9" a="1"/>
  <c r="Z128" i="9"/>
  <c r="Z129" i="9" a="1"/>
  <c r="Z129" i="9"/>
  <c r="Z130" i="9" a="1"/>
  <c r="Z130" i="9"/>
  <c r="Z131" i="9" a="1"/>
  <c r="Z131" i="9"/>
  <c r="Z132" i="9" a="1"/>
  <c r="Z132" i="9"/>
  <c r="Z133" i="9" a="1"/>
  <c r="Z133" i="9"/>
  <c r="Z134" i="9" a="1"/>
  <c r="Z134" i="9"/>
  <c r="Z135" i="9" a="1"/>
  <c r="Z135" i="9"/>
  <c r="Z136" i="9" a="1"/>
  <c r="Z136" i="9"/>
  <c r="Z137" i="9" a="1"/>
  <c r="Z137" i="9"/>
  <c r="Z138" i="9" a="1"/>
  <c r="Z138" i="9"/>
  <c r="Z139" i="9" a="1"/>
  <c r="Z139" i="9"/>
  <c r="Z140" i="9" a="1"/>
  <c r="Z140" i="9"/>
  <c r="Z141" i="9" a="1"/>
  <c r="Z141" i="9"/>
  <c r="Z142" i="9" a="1"/>
  <c r="Z142" i="9"/>
  <c r="Z143" i="9" a="1"/>
  <c r="Z143" i="9"/>
  <c r="Z144" i="9" a="1"/>
  <c r="Z144" i="9"/>
  <c r="Z145" i="9" a="1"/>
  <c r="Z145" i="9"/>
  <c r="Z146" i="9" a="1"/>
  <c r="Z146" i="9"/>
  <c r="Z147" i="9" a="1"/>
  <c r="Z147" i="9"/>
  <c r="Z148" i="9" a="1"/>
  <c r="Z148" i="9"/>
  <c r="Z149" i="9" a="1"/>
  <c r="Z149" i="9"/>
  <c r="Z150" i="9" a="1"/>
  <c r="Z150" i="9"/>
  <c r="Z151" i="9" a="1"/>
  <c r="Z151" i="9"/>
  <c r="Z152" i="9" a="1"/>
  <c r="Z152" i="9"/>
  <c r="Z153" i="9" a="1"/>
  <c r="Z153" i="9"/>
  <c r="Z154" i="9" a="1"/>
  <c r="Z154" i="9"/>
  <c r="Z155" i="9" a="1"/>
  <c r="Z155" i="9"/>
  <c r="Z156" i="9" a="1"/>
  <c r="Z156" i="9"/>
  <c r="Z157" i="9" a="1"/>
  <c r="Z157" i="9"/>
  <c r="Z158" i="9" a="1"/>
  <c r="Z158" i="9"/>
  <c r="Z159" i="9" a="1"/>
  <c r="Z159" i="9"/>
  <c r="Z160" i="9" a="1"/>
  <c r="Z160" i="9"/>
  <c r="Z161" i="9" a="1"/>
  <c r="Z161" i="9"/>
  <c r="Z162" i="9" a="1"/>
  <c r="Z162" i="9"/>
  <c r="Z163" i="9" a="1"/>
  <c r="Z163" i="9"/>
  <c r="Z164" i="9" a="1"/>
  <c r="Z164" i="9"/>
  <c r="Z165" i="9" a="1"/>
  <c r="Z165" i="9"/>
  <c r="Z166" i="9" a="1"/>
  <c r="Z166" i="9"/>
  <c r="Z167" i="9" a="1"/>
  <c r="Z167" i="9"/>
  <c r="Z168" i="9" a="1"/>
  <c r="Z168" i="9"/>
  <c r="Z169" i="9" a="1"/>
  <c r="Z169" i="9"/>
  <c r="Z170" i="9" a="1"/>
  <c r="Z170" i="9"/>
  <c r="Z171" i="9" a="1"/>
  <c r="Z171" i="9"/>
  <c r="Z172" i="9" a="1"/>
  <c r="Z172" i="9"/>
  <c r="Z173" i="9" a="1"/>
  <c r="Z173" i="9"/>
  <c r="Z174" i="9" a="1"/>
  <c r="Z174" i="9"/>
  <c r="Z175" i="9" a="1"/>
  <c r="Z175" i="9"/>
  <c r="Z176" i="9" a="1"/>
  <c r="Z176" i="9"/>
  <c r="Z177" i="9" a="1"/>
  <c r="Z177" i="9"/>
  <c r="Z178" i="9" a="1"/>
  <c r="Z178" i="9"/>
  <c r="Z179" i="9" a="1"/>
  <c r="Z179" i="9"/>
  <c r="Z180" i="9" a="1"/>
  <c r="Z180" i="9"/>
  <c r="Z181" i="9" a="1"/>
  <c r="Z181" i="9"/>
  <c r="Z182" i="9" a="1"/>
  <c r="Z182" i="9"/>
  <c r="Z183" i="9" a="1"/>
  <c r="Z183" i="9"/>
  <c r="Z184" i="9" a="1"/>
  <c r="Z184" i="9"/>
  <c r="Z185" i="9" a="1"/>
  <c r="Z185" i="9"/>
  <c r="Z186" i="9" a="1"/>
  <c r="Z186" i="9"/>
  <c r="Z187" i="9" a="1"/>
  <c r="Z187" i="9"/>
  <c r="Z188" i="9" a="1"/>
  <c r="Z188" i="9"/>
  <c r="Z189" i="9" a="1"/>
  <c r="Z189" i="9"/>
  <c r="Z190" i="9" a="1"/>
  <c r="Z190" i="9"/>
  <c r="Z191" i="9" a="1"/>
  <c r="Z191" i="9"/>
  <c r="Z192" i="9" a="1"/>
  <c r="Z192" i="9"/>
  <c r="Z193" i="9" a="1"/>
  <c r="Z193" i="9"/>
  <c r="Z194" i="9" a="1"/>
  <c r="Z194" i="9"/>
  <c r="Z195" i="9" a="1"/>
  <c r="Z195" i="9"/>
  <c r="Z196" i="9" a="1"/>
  <c r="Z196" i="9"/>
  <c r="Z197" i="9" a="1"/>
  <c r="Z197" i="9"/>
  <c r="Z198" i="9" a="1"/>
  <c r="Z198" i="9"/>
  <c r="Z199" i="9" a="1"/>
  <c r="Z199" i="9"/>
  <c r="Z200" i="9" a="1"/>
  <c r="Z200" i="9"/>
  <c r="Z201" i="9" a="1"/>
  <c r="Z201" i="9"/>
  <c r="Z202" i="9" a="1"/>
  <c r="Z202" i="9"/>
  <c r="Z203" i="9" a="1"/>
  <c r="Z203" i="9"/>
  <c r="Z204" i="9" a="1"/>
  <c r="Z204" i="9"/>
  <c r="Z205" i="9" a="1"/>
  <c r="Z205" i="9"/>
  <c r="Z206" i="9" a="1"/>
  <c r="Z206" i="9"/>
  <c r="Z207" i="9" a="1"/>
  <c r="Z207" i="9"/>
  <c r="Z208" i="9" a="1"/>
  <c r="Z208" i="9"/>
  <c r="Z209" i="9" a="1"/>
  <c r="Z209" i="9"/>
  <c r="Z210" i="9" a="1"/>
  <c r="Z210" i="9"/>
  <c r="Z211" i="9" a="1"/>
  <c r="Z211" i="9"/>
  <c r="Z212" i="9" a="1"/>
  <c r="Z212" i="9"/>
  <c r="Z213" i="9" a="1"/>
  <c r="Z213" i="9"/>
  <c r="Z214" i="9" a="1"/>
  <c r="Z214" i="9"/>
  <c r="Z215" i="9" a="1"/>
  <c r="Z215" i="9"/>
  <c r="Z216" i="9" a="1"/>
  <c r="Z216" i="9"/>
  <c r="Z217" i="9" a="1"/>
  <c r="Z217" i="9"/>
  <c r="Z218" i="9" a="1"/>
  <c r="Z218" i="9"/>
  <c r="Z219" i="9" a="1"/>
  <c r="Z219" i="9"/>
  <c r="Z220" i="9" a="1"/>
  <c r="Z220" i="9"/>
  <c r="Z221" i="9" a="1"/>
  <c r="Z221" i="9"/>
  <c r="Z222" i="9" a="1"/>
  <c r="Z222" i="9"/>
  <c r="Z223" i="9" a="1"/>
  <c r="Z223" i="9"/>
  <c r="Z224" i="9" a="1"/>
  <c r="Z224" i="9"/>
  <c r="Z225" i="9" a="1"/>
  <c r="Z225" i="9"/>
  <c r="Z226" i="9" a="1"/>
  <c r="Z226" i="9"/>
  <c r="Z227" i="9" a="1"/>
  <c r="Z227" i="9"/>
  <c r="Z228" i="9" a="1"/>
  <c r="Z228" i="9"/>
  <c r="Z229" i="9" a="1"/>
  <c r="Z229" i="9"/>
  <c r="Z230" i="9" a="1"/>
  <c r="Z230" i="9"/>
  <c r="Z231" i="9" a="1"/>
  <c r="Z231" i="9"/>
  <c r="Z232" i="9" a="1"/>
  <c r="Z232" i="9"/>
  <c r="Z233" i="9" a="1"/>
  <c r="Z233" i="9"/>
  <c r="Z234" i="9" a="1"/>
  <c r="Z234" i="9"/>
  <c r="Z235" i="9" a="1"/>
  <c r="Z235" i="9"/>
  <c r="Z236" i="9" a="1"/>
  <c r="Z236" i="9"/>
  <c r="Z237" i="9" a="1"/>
  <c r="Z237" i="9"/>
  <c r="Z238" i="9" a="1"/>
  <c r="Z238" i="9"/>
  <c r="Z239" i="9" a="1"/>
  <c r="Z239" i="9"/>
  <c r="Z240" i="9" a="1"/>
  <c r="Z240" i="9"/>
  <c r="Z241" i="9" a="1"/>
  <c r="Z241" i="9"/>
  <c r="Z242" i="9" a="1"/>
  <c r="Z242" i="9"/>
  <c r="Z243" i="9" a="1"/>
  <c r="Z243" i="9"/>
  <c r="Z244" i="9" a="1"/>
  <c r="Z244" i="9"/>
  <c r="Z245" i="9" a="1"/>
  <c r="Z245" i="9"/>
  <c r="Z246" i="9" a="1"/>
  <c r="Z246" i="9"/>
  <c r="Z247" i="9" a="1"/>
  <c r="Z247" i="9"/>
  <c r="Z248" i="9" a="1"/>
  <c r="Z248" i="9"/>
  <c r="Z249" i="9" a="1"/>
  <c r="Z249" i="9"/>
  <c r="Z250" i="9" a="1"/>
  <c r="Z250" i="9"/>
  <c r="Z251" i="9" a="1"/>
  <c r="Z251" i="9"/>
  <c r="Z252" i="9" a="1"/>
  <c r="Z252" i="9"/>
  <c r="Z253" i="9" a="1"/>
  <c r="Z253" i="9"/>
  <c r="Z254" i="9" a="1"/>
  <c r="Z254" i="9"/>
  <c r="Z255" i="9" a="1"/>
  <c r="Z255" i="9"/>
  <c r="Z256" i="9" a="1"/>
  <c r="Z256" i="9"/>
  <c r="Z257" i="9" a="1"/>
  <c r="Z257" i="9"/>
  <c r="Z258" i="9" a="1"/>
  <c r="Z258" i="9"/>
  <c r="Z259" i="9" a="1"/>
  <c r="Z259" i="9"/>
  <c r="Z260" i="9" a="1"/>
  <c r="Z260" i="9"/>
  <c r="Z261" i="9" a="1"/>
  <c r="Z261" i="9"/>
  <c r="Z262" i="9" a="1"/>
  <c r="Z262" i="9"/>
  <c r="Z263" i="9" a="1"/>
  <c r="Z263" i="9"/>
  <c r="Z264" i="9" a="1"/>
  <c r="Z264" i="9"/>
  <c r="Z265" i="9" a="1"/>
  <c r="Z265" i="9"/>
  <c r="Z266" i="9" a="1"/>
  <c r="Z266" i="9"/>
  <c r="Z267" i="9" a="1"/>
  <c r="Z267" i="9"/>
  <c r="Z268" i="9" a="1"/>
  <c r="Z268" i="9"/>
  <c r="Z269" i="9" a="1"/>
  <c r="Z269" i="9"/>
  <c r="Z270" i="9" a="1"/>
  <c r="Z270" i="9"/>
  <c r="Z271" i="9" a="1"/>
  <c r="Z271" i="9"/>
  <c r="Z272" i="9" a="1"/>
  <c r="Z272" i="9"/>
  <c r="Z273" i="9" a="1"/>
  <c r="Z273" i="9"/>
  <c r="Z274" i="9" a="1"/>
  <c r="Z274" i="9"/>
  <c r="Z275" i="9" a="1"/>
  <c r="Z275" i="9"/>
  <c r="Z276" i="9" a="1"/>
  <c r="Z276" i="9"/>
  <c r="Z277" i="9" a="1"/>
  <c r="Z277" i="9"/>
  <c r="Z278" i="9" a="1"/>
  <c r="Z278" i="9"/>
  <c r="Z279" i="9" a="1"/>
  <c r="Z279" i="9"/>
  <c r="Z280" i="9" a="1"/>
  <c r="Z280" i="9"/>
  <c r="Z281" i="9" a="1"/>
  <c r="Z281" i="9"/>
  <c r="Z282" i="9" a="1"/>
  <c r="Z282" i="9"/>
  <c r="Z283" i="9" a="1"/>
  <c r="Z283" i="9"/>
  <c r="Z284" i="9" a="1"/>
  <c r="Z284" i="9"/>
  <c r="Z285" i="9" a="1"/>
  <c r="Z285" i="9"/>
  <c r="Z286" i="9" a="1"/>
  <c r="Z286" i="9"/>
  <c r="Z287" i="9" a="1"/>
  <c r="Z287" i="9"/>
  <c r="Z288" i="9" a="1"/>
  <c r="Z288" i="9"/>
  <c r="Z289" i="9" a="1"/>
  <c r="Z289" i="9"/>
  <c r="Z290" i="9" a="1"/>
  <c r="Z290" i="9"/>
  <c r="Z291" i="9" a="1"/>
  <c r="Z291" i="9"/>
  <c r="Z292" i="9" a="1"/>
  <c r="Z292" i="9"/>
  <c r="Z293" i="9" a="1"/>
  <c r="Z293" i="9"/>
  <c r="Z294" i="9" a="1"/>
  <c r="Z294" i="9"/>
  <c r="Z295" i="9" a="1"/>
  <c r="Z295" i="9"/>
  <c r="Z296" i="9" a="1"/>
  <c r="Z296" i="9"/>
  <c r="Z297" i="9" a="1"/>
  <c r="Z297" i="9"/>
  <c r="Z298" i="9" a="1"/>
  <c r="Z298" i="9"/>
  <c r="Z299" i="9" a="1"/>
  <c r="Z299" i="9"/>
  <c r="Z300" i="9" a="1"/>
  <c r="Z300" i="9"/>
  <c r="Z301" i="9" a="1"/>
  <c r="Z301" i="9"/>
  <c r="Z302" i="9" a="1"/>
  <c r="Z302" i="9"/>
  <c r="Z303" i="9" a="1"/>
  <c r="Z303" i="9"/>
  <c r="Z304" i="9" a="1"/>
  <c r="Z304" i="9"/>
  <c r="Z305" i="9" a="1"/>
  <c r="Z305" i="9"/>
  <c r="Z306" i="9" a="1"/>
  <c r="Z306" i="9"/>
  <c r="Z307" i="9" a="1"/>
  <c r="Z307" i="9"/>
  <c r="Z308" i="9" a="1"/>
  <c r="Z308" i="9"/>
  <c r="Z309" i="9" a="1"/>
  <c r="Z309" i="9"/>
  <c r="Z310" i="9" a="1"/>
  <c r="Z310" i="9"/>
  <c r="Z311" i="9" a="1"/>
  <c r="Z311" i="9"/>
  <c r="Z312" i="9" a="1"/>
  <c r="Z312" i="9"/>
  <c r="Z313" i="9" a="1"/>
  <c r="Z313" i="9"/>
  <c r="Z314" i="9" a="1"/>
  <c r="Z314" i="9"/>
  <c r="Z315" i="9" a="1"/>
  <c r="Z315" i="9"/>
  <c r="Z316" i="9" a="1"/>
  <c r="Z316" i="9"/>
  <c r="Z317" i="9" a="1"/>
  <c r="Z317" i="9"/>
  <c r="Z318" i="9" a="1"/>
  <c r="Z318" i="9"/>
  <c r="Z319" i="9" a="1"/>
  <c r="Z319" i="9"/>
  <c r="Z320" i="9" a="1"/>
  <c r="Z320" i="9"/>
  <c r="Z321" i="9" a="1"/>
  <c r="Z321" i="9"/>
  <c r="Z322" i="9" a="1"/>
  <c r="Z322" i="9"/>
  <c r="Z323" i="9" a="1"/>
  <c r="Z323" i="9"/>
  <c r="Z324" i="9" a="1"/>
  <c r="Z324" i="9"/>
  <c r="Z325" i="9" a="1"/>
  <c r="Z325" i="9"/>
  <c r="Z326" i="9" a="1"/>
  <c r="Z326" i="9"/>
  <c r="Z327" i="9" a="1"/>
  <c r="Z327" i="9"/>
  <c r="Z328" i="9" a="1"/>
  <c r="Z328" i="9"/>
  <c r="Z329" i="9" a="1"/>
  <c r="Z329" i="9"/>
  <c r="Z330" i="9" a="1"/>
  <c r="Z330" i="9"/>
  <c r="Z331" i="9" a="1"/>
  <c r="Z331" i="9"/>
  <c r="Z332" i="9" a="1"/>
  <c r="Z332" i="9"/>
  <c r="Z333" i="9" a="1"/>
  <c r="Z333" i="9"/>
  <c r="Z334" i="9" a="1"/>
  <c r="Z334" i="9"/>
  <c r="Z335" i="9" a="1"/>
  <c r="Z335" i="9"/>
  <c r="Z336" i="9" a="1"/>
  <c r="Z336" i="9"/>
  <c r="Z337" i="9" a="1"/>
  <c r="Z337" i="9"/>
  <c r="Z338" i="9" a="1"/>
  <c r="Z338" i="9"/>
  <c r="Z339" i="9" a="1"/>
  <c r="Z339" i="9"/>
  <c r="Z340" i="9" a="1"/>
  <c r="Z340" i="9"/>
  <c r="Z341" i="9" a="1"/>
  <c r="Z341" i="9"/>
  <c r="Z342" i="9" a="1"/>
  <c r="Z342" i="9"/>
  <c r="Z343" i="9" a="1"/>
  <c r="Z343" i="9"/>
  <c r="Z344" i="9" a="1"/>
  <c r="Z344" i="9"/>
  <c r="Z345" i="9" a="1"/>
  <c r="Z345" i="9"/>
  <c r="Z346" i="9" a="1"/>
  <c r="Z346" i="9"/>
  <c r="Z347" i="9" a="1"/>
  <c r="Z347" i="9"/>
  <c r="Z348" i="9" a="1"/>
  <c r="Z348" i="9"/>
  <c r="Z349" i="9" a="1"/>
  <c r="Z349" i="9"/>
  <c r="Z350" i="9" a="1"/>
  <c r="Z350" i="9"/>
  <c r="Z351" i="9" a="1"/>
  <c r="Z351" i="9"/>
  <c r="Z352" i="9" a="1"/>
  <c r="Z352" i="9"/>
  <c r="Z353" i="9" a="1"/>
  <c r="Z353" i="9"/>
  <c r="Z354" i="9" a="1"/>
  <c r="Z354" i="9"/>
  <c r="Z355" i="9" a="1"/>
  <c r="Z355" i="9"/>
  <c r="Z356" i="9" a="1"/>
  <c r="Z356" i="9"/>
  <c r="Z357" i="9" a="1"/>
  <c r="Z357" i="9"/>
  <c r="Z358" i="9" a="1"/>
  <c r="Z358" i="9"/>
  <c r="Z359" i="9" a="1"/>
  <c r="Z359" i="9"/>
  <c r="Z360" i="9" a="1"/>
  <c r="Z360" i="9"/>
  <c r="Z361" i="9" a="1"/>
  <c r="Z361" i="9"/>
  <c r="Z362" i="9" a="1"/>
  <c r="Z362" i="9"/>
  <c r="Z363" i="9" a="1"/>
  <c r="Z363" i="9"/>
  <c r="Z364" i="9" a="1"/>
  <c r="Z364" i="9"/>
  <c r="Z365" i="9" a="1"/>
  <c r="Z365" i="9"/>
  <c r="Z366" i="9" a="1"/>
  <c r="Z366" i="9"/>
  <c r="Z367" i="9" a="1"/>
  <c r="Z367" i="9"/>
  <c r="Z368" i="9" a="1"/>
  <c r="Z368" i="9"/>
  <c r="Z369" i="9" a="1"/>
  <c r="Z369" i="9"/>
  <c r="Z370" i="9" a="1"/>
  <c r="Z370" i="9"/>
  <c r="Z371" i="9" a="1"/>
  <c r="Z371" i="9"/>
  <c r="Z372" i="9" a="1"/>
  <c r="Z372" i="9"/>
  <c r="Z373" i="9" a="1"/>
  <c r="Z373" i="9"/>
  <c r="Z374" i="9" a="1"/>
  <c r="Z374" i="9"/>
  <c r="Z375" i="9" a="1"/>
  <c r="Z375" i="9"/>
  <c r="Z376" i="9" a="1"/>
  <c r="Z376" i="9"/>
  <c r="Z377" i="9" a="1"/>
  <c r="Z377" i="9"/>
  <c r="Z378" i="9" a="1"/>
  <c r="Z378" i="9"/>
  <c r="Z379" i="9" a="1"/>
  <c r="Z379" i="9"/>
  <c r="Z380" i="9" a="1"/>
  <c r="Z380" i="9"/>
  <c r="Z381" i="9" a="1"/>
  <c r="Z381" i="9"/>
  <c r="Z382" i="9" a="1"/>
  <c r="Z382" i="9"/>
  <c r="Z383" i="9" a="1"/>
  <c r="Z383" i="9"/>
  <c r="Z384" i="9" a="1"/>
  <c r="Z384" i="9"/>
  <c r="Z385" i="9" a="1"/>
  <c r="Z385" i="9"/>
  <c r="Z386" i="9" a="1"/>
  <c r="Z386" i="9"/>
  <c r="Z387" i="9" a="1"/>
  <c r="Z387" i="9"/>
  <c r="Z388" i="9" a="1"/>
  <c r="Z388" i="9"/>
  <c r="Z389" i="9" a="1"/>
  <c r="Z389" i="9"/>
  <c r="Z390" i="9" a="1"/>
  <c r="Z390" i="9"/>
  <c r="Z391" i="9" a="1"/>
  <c r="Z391" i="9"/>
  <c r="Z392" i="9" a="1"/>
  <c r="Z392" i="9"/>
  <c r="Z393" i="9" a="1"/>
  <c r="Z393" i="9"/>
  <c r="Z394" i="9" a="1"/>
  <c r="Z394" i="9"/>
  <c r="Z395" i="9" a="1"/>
  <c r="Z395" i="9"/>
  <c r="Z396" i="9" a="1"/>
  <c r="Z396" i="9"/>
  <c r="Z397" i="9" a="1"/>
  <c r="Z397" i="9"/>
  <c r="Z398" i="9" a="1"/>
  <c r="Z398" i="9"/>
  <c r="Z399" i="9" a="1"/>
  <c r="Z399" i="9"/>
  <c r="Z400" i="9" a="1"/>
  <c r="Z400" i="9"/>
  <c r="Z401" i="9" a="1"/>
  <c r="Z401" i="9"/>
  <c r="Z402" i="9" a="1"/>
  <c r="Z402" i="9"/>
  <c r="Z403" i="9" a="1"/>
  <c r="Z403" i="9"/>
  <c r="Z404" i="9" a="1"/>
  <c r="Z404" i="9"/>
  <c r="Z405" i="9" a="1"/>
  <c r="Z405" i="9"/>
  <c r="Z406" i="9" a="1"/>
  <c r="Z406" i="9"/>
  <c r="Z407" i="9" a="1"/>
  <c r="Z407" i="9"/>
  <c r="Z408" i="9" a="1"/>
  <c r="Z408" i="9"/>
  <c r="Z409" i="9" a="1"/>
  <c r="Z409" i="9"/>
  <c r="Z410" i="9" a="1"/>
  <c r="Z410" i="9"/>
  <c r="Z411" i="9" a="1"/>
  <c r="Z411" i="9"/>
  <c r="Z412" i="9" a="1"/>
  <c r="Z412" i="9"/>
  <c r="Z413" i="9" a="1"/>
  <c r="Z413" i="9"/>
  <c r="Z414" i="9" a="1"/>
  <c r="Z414" i="9"/>
  <c r="Z415" i="9" a="1"/>
  <c r="Z415" i="9"/>
  <c r="Z416" i="9" a="1"/>
  <c r="Z416" i="9"/>
  <c r="Z417" i="9" a="1"/>
  <c r="Z417" i="9"/>
  <c r="Z418" i="9" a="1"/>
  <c r="Z418" i="9"/>
  <c r="Z419" i="9" a="1"/>
  <c r="Z419" i="9"/>
  <c r="Z420" i="9" a="1"/>
  <c r="Z420" i="9"/>
  <c r="Z421" i="9" a="1"/>
  <c r="Z421" i="9"/>
  <c r="Z422" i="9" a="1"/>
  <c r="Z422" i="9"/>
  <c r="Z423" i="9" a="1"/>
  <c r="Z423" i="9"/>
  <c r="Z424" i="9" a="1"/>
  <c r="Z424" i="9"/>
  <c r="Z425" i="9" a="1"/>
  <c r="Z425" i="9"/>
  <c r="Z426" i="9" a="1"/>
  <c r="Z426" i="9"/>
  <c r="Z427" i="9" a="1"/>
  <c r="Z427" i="9"/>
  <c r="Z428" i="9" a="1"/>
  <c r="Z428" i="9"/>
  <c r="Z429" i="9" a="1"/>
  <c r="Z429" i="9"/>
  <c r="Z430" i="9" a="1"/>
  <c r="Z430" i="9"/>
  <c r="Z431" i="9" a="1"/>
  <c r="Z431" i="9"/>
  <c r="Z432" i="9" a="1"/>
  <c r="Z432" i="9"/>
  <c r="Z433" i="9" a="1"/>
  <c r="Z433" i="9"/>
  <c r="Z434" i="9" a="1"/>
  <c r="Z434" i="9"/>
  <c r="Z435" i="9" a="1"/>
  <c r="Z435" i="9"/>
  <c r="Z436" i="9" a="1"/>
  <c r="Z436" i="9"/>
  <c r="Z437" i="9" a="1"/>
  <c r="Z437" i="9"/>
  <c r="Z438" i="9" a="1"/>
  <c r="Z438" i="9"/>
  <c r="Z439" i="9" a="1"/>
  <c r="Z439" i="9"/>
  <c r="Z440" i="9" a="1"/>
  <c r="Z440" i="9"/>
  <c r="Z441" i="9" a="1"/>
  <c r="Z441" i="9"/>
  <c r="Z442" i="9" a="1"/>
  <c r="Z442" i="9"/>
  <c r="Z443" i="9" a="1"/>
  <c r="Z443" i="9"/>
  <c r="Z444" i="9" a="1"/>
  <c r="Z444" i="9"/>
  <c r="Z445" i="9" a="1"/>
  <c r="Z445" i="9"/>
  <c r="Z446" i="9" a="1"/>
  <c r="Z446" i="9"/>
  <c r="Z447" i="9" a="1"/>
  <c r="Z447" i="9"/>
  <c r="Z448" i="9" a="1"/>
  <c r="Z448" i="9"/>
  <c r="Z449" i="9" a="1"/>
  <c r="Z449" i="9"/>
  <c r="Z450" i="9" a="1"/>
  <c r="Z450" i="9"/>
  <c r="Z451" i="9" a="1"/>
  <c r="Z451" i="9"/>
  <c r="Z452" i="9" a="1"/>
  <c r="Z452" i="9"/>
  <c r="Z453" i="9" a="1"/>
  <c r="Z453" i="9"/>
  <c r="Z454" i="9" a="1"/>
  <c r="Z454" i="9"/>
  <c r="Z455" i="9" a="1"/>
  <c r="Z455" i="9"/>
  <c r="Z456" i="9" a="1"/>
  <c r="Z456" i="9"/>
  <c r="Z457" i="9" a="1"/>
  <c r="Z457" i="9"/>
  <c r="Z458" i="9" a="1"/>
  <c r="Z458" i="9"/>
  <c r="Z459" i="9" a="1"/>
  <c r="Z459" i="9"/>
  <c r="Z460" i="9" a="1"/>
  <c r="Z460" i="9"/>
  <c r="Z461" i="9" a="1"/>
  <c r="Z461" i="9"/>
  <c r="Z462" i="9" a="1"/>
  <c r="Z462" i="9"/>
  <c r="Z463" i="9" a="1"/>
  <c r="Z463" i="9"/>
  <c r="Z464" i="9" a="1"/>
  <c r="Z464" i="9"/>
  <c r="Z465" i="9" a="1"/>
  <c r="Z465" i="9"/>
  <c r="Z466" i="9" a="1"/>
  <c r="Z466" i="9"/>
  <c r="Z467" i="9" a="1"/>
  <c r="Z467" i="9"/>
  <c r="Z468" i="9" a="1"/>
  <c r="Z468" i="9"/>
  <c r="Z469" i="9" a="1"/>
  <c r="Z469" i="9"/>
  <c r="Z470" i="9" a="1"/>
  <c r="Z470" i="9"/>
  <c r="Z471" i="9" a="1"/>
  <c r="Z471" i="9"/>
  <c r="Z472" i="9" a="1"/>
  <c r="Z472" i="9"/>
  <c r="Z473" i="9" a="1"/>
  <c r="Z473" i="9"/>
  <c r="Z474" i="9" a="1"/>
  <c r="Z474" i="9"/>
  <c r="Z475" i="9" a="1"/>
  <c r="Z475" i="9"/>
  <c r="Z476" i="9" a="1"/>
  <c r="Z476" i="9"/>
  <c r="Z477" i="9" a="1"/>
  <c r="Z477" i="9"/>
  <c r="Z478" i="9" a="1"/>
  <c r="Z478" i="9"/>
  <c r="Z479" i="9" a="1"/>
  <c r="Z479" i="9"/>
  <c r="Z480" i="9" a="1"/>
  <c r="Z480" i="9"/>
  <c r="Z481" i="9" a="1"/>
  <c r="Z481" i="9"/>
  <c r="Z482" i="9" a="1"/>
  <c r="Z482" i="9"/>
  <c r="Z483" i="9" a="1"/>
  <c r="Z483" i="9"/>
  <c r="Z484" i="9" a="1"/>
  <c r="Z484" i="9"/>
  <c r="Z485" i="9" a="1"/>
  <c r="Z485" i="9"/>
  <c r="Z486" i="9" a="1"/>
  <c r="Z486" i="9"/>
  <c r="Z487" i="9" a="1"/>
  <c r="Z487" i="9"/>
  <c r="Z488" i="9" a="1"/>
  <c r="Z488" i="9"/>
  <c r="Z489" i="9" a="1"/>
  <c r="Z489" i="9"/>
  <c r="Z490" i="9" a="1"/>
  <c r="Z490" i="9"/>
  <c r="Z491" i="9" a="1"/>
  <c r="Z491" i="9"/>
  <c r="Z492" i="9" a="1"/>
  <c r="Z492" i="9"/>
  <c r="Z493" i="9" a="1"/>
  <c r="Z493" i="9"/>
  <c r="Z494" i="9" a="1"/>
  <c r="Z494" i="9"/>
  <c r="Z495" i="9" a="1"/>
  <c r="Z495" i="9"/>
  <c r="Z496" i="9" a="1"/>
  <c r="Z496" i="9"/>
  <c r="Z497" i="9" a="1"/>
  <c r="Z497" i="9"/>
  <c r="Z498" i="9" a="1"/>
  <c r="Z498" i="9"/>
  <c r="Z499" i="9" a="1"/>
  <c r="Z499" i="9"/>
  <c r="Z500" i="9" a="1"/>
  <c r="Z500" i="9"/>
  <c r="Z501" i="9" a="1"/>
  <c r="Z501" i="9"/>
  <c r="Z502" i="9" a="1"/>
  <c r="Z502" i="9"/>
  <c r="Z503" i="9" a="1"/>
  <c r="Z503" i="9"/>
  <c r="Z504" i="9" a="1"/>
  <c r="Z504" i="9"/>
  <c r="Z505" i="9" a="1"/>
  <c r="Z505" i="9"/>
  <c r="Z506" i="9" a="1"/>
  <c r="Z506" i="9"/>
  <c r="Z507" i="9" a="1"/>
  <c r="Z507" i="9"/>
  <c r="Z508" i="9" a="1"/>
  <c r="Z508" i="9"/>
  <c r="Z509" i="9" a="1"/>
  <c r="Z509" i="9"/>
  <c r="Z510" i="9" a="1"/>
  <c r="Z510" i="9"/>
  <c r="Z511" i="9" a="1"/>
  <c r="Z511" i="9"/>
  <c r="Z512" i="9" a="1"/>
  <c r="Z512" i="9"/>
  <c r="Z513" i="9" a="1"/>
  <c r="Z513" i="9"/>
  <c r="Z514" i="9" a="1"/>
  <c r="Z514" i="9"/>
  <c r="Z515" i="9" a="1"/>
  <c r="Z515" i="9"/>
  <c r="Z516" i="9" a="1"/>
  <c r="Z516" i="9"/>
  <c r="Z517" i="9" a="1"/>
  <c r="Z517" i="9"/>
  <c r="Z518" i="9" a="1"/>
  <c r="Z518" i="9"/>
  <c r="Z519" i="9" a="1"/>
  <c r="Z519" i="9"/>
  <c r="Z520" i="9" a="1"/>
  <c r="Z520" i="9"/>
  <c r="Z521" i="9" a="1"/>
  <c r="Z521" i="9"/>
  <c r="Z522" i="9" a="1"/>
  <c r="Z522" i="9"/>
  <c r="Z523" i="9" a="1"/>
  <c r="Z523" i="9"/>
  <c r="Z524" i="9" a="1"/>
  <c r="Z524" i="9"/>
  <c r="Z525" i="9" a="1"/>
  <c r="Z525" i="9"/>
  <c r="Z526" i="9" a="1"/>
  <c r="Z526" i="9"/>
  <c r="Z527" i="9" a="1"/>
  <c r="Z527" i="9"/>
  <c r="Z528" i="9" a="1"/>
  <c r="Z528" i="9"/>
  <c r="Z529" i="9" a="1"/>
  <c r="Z529" i="9"/>
  <c r="Z530" i="9" a="1"/>
  <c r="Z530" i="9"/>
  <c r="Z531" i="9" a="1"/>
  <c r="Z531" i="9"/>
  <c r="Z532" i="9" a="1"/>
  <c r="Z532" i="9"/>
  <c r="Z533" i="9" a="1"/>
  <c r="Z533" i="9"/>
  <c r="Z534" i="9" a="1"/>
  <c r="Z534" i="9"/>
  <c r="Z535" i="9" a="1"/>
  <c r="Z535" i="9"/>
  <c r="Z536" i="9" a="1"/>
  <c r="Z536" i="9"/>
  <c r="Z537" i="9" a="1"/>
  <c r="Z537" i="9"/>
  <c r="Z538" i="9" a="1"/>
  <c r="Z538" i="9"/>
  <c r="Z539" i="9" a="1"/>
  <c r="Z539" i="9"/>
  <c r="Z540" i="9" a="1"/>
  <c r="Z540" i="9"/>
  <c r="Z541" i="9" a="1"/>
  <c r="Z541" i="9"/>
  <c r="Z542" i="9" a="1"/>
  <c r="Z542" i="9"/>
  <c r="Z543" i="9" a="1"/>
  <c r="Z543" i="9"/>
  <c r="Z544" i="9" a="1"/>
  <c r="Z544" i="9"/>
  <c r="Z545" i="9" a="1"/>
  <c r="Z545" i="9"/>
  <c r="Z546" i="9" a="1"/>
  <c r="Z546" i="9"/>
  <c r="Z547" i="9" a="1"/>
  <c r="Z547" i="9"/>
  <c r="Z548" i="9" a="1"/>
  <c r="Z548" i="9"/>
  <c r="Z549" i="9" a="1"/>
  <c r="Z549" i="9"/>
  <c r="Z550" i="9" a="1"/>
  <c r="Z550" i="9"/>
  <c r="Z551" i="9" a="1"/>
  <c r="Z551" i="9"/>
  <c r="Z552" i="9" a="1"/>
  <c r="Z552" i="9"/>
  <c r="Z553" i="9" a="1"/>
  <c r="Z553" i="9"/>
  <c r="Z554" i="9" a="1"/>
  <c r="Z554" i="9"/>
  <c r="Z555" i="9" a="1"/>
  <c r="Z555" i="9"/>
  <c r="Z556" i="9" a="1"/>
  <c r="Z556" i="9"/>
  <c r="Z557" i="9" a="1"/>
  <c r="Z557" i="9"/>
  <c r="Z558" i="9" a="1"/>
  <c r="Z558" i="9"/>
  <c r="Z559" i="9" a="1"/>
  <c r="Z559" i="9"/>
  <c r="Z560" i="9" a="1"/>
  <c r="Z560" i="9"/>
  <c r="Z561" i="9" a="1"/>
  <c r="Z561" i="9"/>
  <c r="Z562" i="9" a="1"/>
  <c r="Z562" i="9"/>
  <c r="Z563" i="9" a="1"/>
  <c r="Z563" i="9"/>
  <c r="Z564" i="9" a="1"/>
  <c r="Z564" i="9"/>
  <c r="Z565" i="9" a="1"/>
  <c r="Z565" i="9"/>
  <c r="Z566" i="9" a="1"/>
  <c r="Z566" i="9"/>
  <c r="Z567" i="9" a="1"/>
  <c r="Z567" i="9"/>
  <c r="Z568" i="9" a="1"/>
  <c r="Z568" i="9"/>
  <c r="Z569" i="9" a="1"/>
  <c r="Z569" i="9"/>
  <c r="Z570" i="9" a="1"/>
  <c r="Z570" i="9"/>
  <c r="Z571" i="9" a="1"/>
  <c r="Z571" i="9"/>
  <c r="Z572" i="9" a="1"/>
  <c r="Z572" i="9"/>
  <c r="Z573" i="9" a="1"/>
  <c r="Z573" i="9"/>
  <c r="Z574" i="9" a="1"/>
  <c r="Z574" i="9"/>
  <c r="Z575" i="9" a="1"/>
  <c r="Z575" i="9"/>
  <c r="Z576" i="9" a="1"/>
  <c r="Z576" i="9"/>
  <c r="Z577" i="9" a="1"/>
  <c r="Z577" i="9"/>
  <c r="Z578" i="9" a="1"/>
  <c r="Z578" i="9"/>
  <c r="Z579" i="9" a="1"/>
  <c r="Z579" i="9"/>
  <c r="Z580" i="9" a="1"/>
  <c r="Z580" i="9"/>
  <c r="Z581" i="9" a="1"/>
  <c r="Z581" i="9"/>
  <c r="Z582" i="9" a="1"/>
  <c r="Z582" i="9"/>
  <c r="Z583" i="9" a="1"/>
  <c r="Z583" i="9"/>
  <c r="Z584" i="9" a="1"/>
  <c r="Z584" i="9"/>
  <c r="Z585" i="9" a="1"/>
  <c r="Z585" i="9"/>
  <c r="Z586" i="9" a="1"/>
  <c r="Z586" i="9"/>
  <c r="Z587" i="9" a="1"/>
  <c r="Z587" i="9"/>
  <c r="Z588" i="9" a="1"/>
  <c r="Z588" i="9"/>
  <c r="Z589" i="9" a="1"/>
  <c r="Z589" i="9"/>
  <c r="Z590" i="9" a="1"/>
  <c r="Z590" i="9"/>
  <c r="Z591" i="9" a="1"/>
  <c r="Z591" i="9"/>
  <c r="Z592" i="9" a="1"/>
  <c r="Z592" i="9"/>
  <c r="Z593" i="9" a="1"/>
  <c r="Z593" i="9"/>
  <c r="Z594" i="9" a="1"/>
  <c r="Z594" i="9"/>
  <c r="Z595" i="9" a="1"/>
  <c r="Z595" i="9"/>
  <c r="Z596" i="9" a="1"/>
  <c r="Z596" i="9"/>
  <c r="Z597" i="9" a="1"/>
  <c r="Z597" i="9"/>
  <c r="Z598" i="9" a="1"/>
  <c r="Z598" i="9"/>
  <c r="Z599" i="9" a="1"/>
  <c r="Z599" i="9"/>
  <c r="Z600" i="9" a="1"/>
  <c r="Z600" i="9"/>
  <c r="Z601" i="9" a="1"/>
  <c r="Z601" i="9"/>
  <c r="Z602" i="9" a="1"/>
  <c r="Z602" i="9"/>
  <c r="Z603" i="9" a="1"/>
  <c r="Z603" i="9"/>
  <c r="Z604" i="9" a="1"/>
  <c r="Z604" i="9"/>
  <c r="Z605" i="9" a="1"/>
  <c r="Z605" i="9"/>
  <c r="Z606" i="9" a="1"/>
  <c r="Z606" i="9"/>
  <c r="Z607" i="9" a="1"/>
  <c r="Z607" i="9"/>
  <c r="Z608" i="9" a="1"/>
  <c r="Z608" i="9"/>
  <c r="Z609" i="9" a="1"/>
  <c r="Z609" i="9"/>
  <c r="Z610" i="9" a="1"/>
  <c r="Z610" i="9"/>
  <c r="Z611" i="9" a="1"/>
  <c r="Z611" i="9"/>
  <c r="Z612" i="9" a="1"/>
  <c r="Z612" i="9"/>
  <c r="Z613" i="9" a="1"/>
  <c r="Z613" i="9"/>
  <c r="Z614" i="9" a="1"/>
  <c r="Z614" i="9"/>
  <c r="Z615" i="9" a="1"/>
  <c r="Z615" i="9"/>
  <c r="Z616" i="9" a="1"/>
  <c r="Z616" i="9"/>
  <c r="Z617" i="9" a="1"/>
  <c r="Z617" i="9"/>
  <c r="Z618" i="9" a="1"/>
  <c r="Z618" i="9"/>
  <c r="Z619" i="9" a="1"/>
  <c r="Z619" i="9"/>
  <c r="Z620" i="9" a="1"/>
  <c r="Z620" i="9"/>
  <c r="Z621" i="9" a="1"/>
  <c r="Z621" i="9"/>
  <c r="Z622" i="9" a="1"/>
  <c r="Z622" i="9"/>
  <c r="Z623" i="9" a="1"/>
  <c r="Z623" i="9"/>
  <c r="Z624" i="9" a="1"/>
  <c r="Z624" i="9"/>
  <c r="Z625" i="9" a="1"/>
  <c r="Z625" i="9"/>
  <c r="Z626" i="9" a="1"/>
  <c r="Z626" i="9"/>
  <c r="Z627" i="9" a="1"/>
  <c r="Z627" i="9"/>
  <c r="Z628" i="9" a="1"/>
  <c r="Z628" i="9"/>
  <c r="Z629" i="9" a="1"/>
  <c r="Z629" i="9"/>
  <c r="Z630" i="9" a="1"/>
  <c r="Z630" i="9"/>
  <c r="Z631" i="9" a="1"/>
  <c r="Z631" i="9"/>
  <c r="Z632" i="9" a="1"/>
  <c r="Z632" i="9"/>
  <c r="Z633" i="9" a="1"/>
  <c r="Z633" i="9"/>
  <c r="Z634" i="9" a="1"/>
  <c r="Z634" i="9"/>
  <c r="Z635" i="9" a="1"/>
  <c r="Z635" i="9"/>
  <c r="Z636" i="9" a="1"/>
  <c r="Z636" i="9"/>
  <c r="Z637" i="9" a="1"/>
  <c r="Z637" i="9"/>
  <c r="Z638" i="9" a="1"/>
  <c r="Z638" i="9"/>
  <c r="Z639" i="9" a="1"/>
  <c r="Z639" i="9"/>
  <c r="Z640" i="9" a="1"/>
  <c r="Z640" i="9"/>
  <c r="Z641" i="9" a="1"/>
  <c r="Z641" i="9"/>
  <c r="Z642" i="9" a="1"/>
  <c r="Z642" i="9"/>
  <c r="Z643" i="9" a="1"/>
  <c r="Z643" i="9"/>
  <c r="Z644" i="9" a="1"/>
  <c r="Z644" i="9"/>
  <c r="Z645" i="9" a="1"/>
  <c r="Z645" i="9"/>
  <c r="Z646" i="9" a="1"/>
  <c r="Z646" i="9"/>
  <c r="Z647" i="9" a="1"/>
  <c r="Z647" i="9"/>
  <c r="Z648" i="9" a="1"/>
  <c r="Z648" i="9"/>
  <c r="Z649" i="9" a="1"/>
  <c r="Z649" i="9"/>
  <c r="Z650" i="9" a="1"/>
  <c r="Z650" i="9"/>
  <c r="Z651" i="9" a="1"/>
  <c r="Z651" i="9"/>
  <c r="Z652" i="9" a="1"/>
  <c r="Z652" i="9"/>
  <c r="Z653" i="9" a="1"/>
  <c r="Z653" i="9"/>
  <c r="Z654" i="9" a="1"/>
  <c r="Z654" i="9"/>
  <c r="Z655" i="9" a="1"/>
  <c r="Z655" i="9"/>
  <c r="Z656" i="9" a="1"/>
  <c r="Z656" i="9"/>
  <c r="Z657" i="9" a="1"/>
  <c r="Z657" i="9"/>
  <c r="Z658" i="9" a="1"/>
  <c r="Z658" i="9"/>
  <c r="Z659" i="9" a="1"/>
  <c r="Z659" i="9"/>
  <c r="Z660" i="9" a="1"/>
  <c r="Z660" i="9"/>
  <c r="Z661" i="9" a="1"/>
  <c r="Z661" i="9"/>
  <c r="Z662" i="9" a="1"/>
  <c r="Z662" i="9"/>
  <c r="Z663" i="9" a="1"/>
  <c r="Z663" i="9"/>
  <c r="Z664" i="9" a="1"/>
  <c r="Z664" i="9"/>
  <c r="Z665" i="9" a="1"/>
  <c r="Z665" i="9"/>
  <c r="Z666" i="9" a="1"/>
  <c r="Z666" i="9"/>
  <c r="Z667" i="9" a="1"/>
  <c r="Z667" i="9"/>
  <c r="Z668" i="9" a="1"/>
  <c r="Z668" i="9"/>
  <c r="Z669" i="9" a="1"/>
  <c r="Z669" i="9"/>
  <c r="Z670" i="9" a="1"/>
  <c r="Z670" i="9"/>
  <c r="Z671" i="9" a="1"/>
  <c r="Z671" i="9"/>
  <c r="Z672" i="9" a="1"/>
  <c r="Z672" i="9"/>
  <c r="Z673" i="9" a="1"/>
  <c r="Z673" i="9"/>
  <c r="Z674" i="9" a="1"/>
  <c r="Z674" i="9"/>
  <c r="Z675" i="9" a="1"/>
  <c r="Z675" i="9"/>
  <c r="Z676" i="9" a="1"/>
  <c r="Z676" i="9"/>
  <c r="Z677" i="9" a="1"/>
  <c r="Z677" i="9"/>
  <c r="Z678" i="9" a="1"/>
  <c r="Z678" i="9"/>
  <c r="Z679" i="9" a="1"/>
  <c r="Z679" i="9"/>
  <c r="Z680" i="9" a="1"/>
  <c r="Z680" i="9"/>
  <c r="Z681" i="9" a="1"/>
  <c r="Z681" i="9"/>
  <c r="Z682" i="9" a="1"/>
  <c r="Z682" i="9"/>
  <c r="Z683" i="9" a="1"/>
  <c r="Z683" i="9"/>
  <c r="Z684" i="9" a="1"/>
  <c r="Z684" i="9"/>
  <c r="Z685" i="9" a="1"/>
  <c r="Z685" i="9"/>
  <c r="Z686" i="9" a="1"/>
  <c r="Z686" i="9"/>
  <c r="Z687" i="9" a="1"/>
  <c r="Z687" i="9"/>
  <c r="Z688" i="9" a="1"/>
  <c r="Z688" i="9"/>
  <c r="Z689" i="9" a="1"/>
  <c r="Z689" i="9"/>
  <c r="Z690" i="9" a="1"/>
  <c r="Z690" i="9"/>
  <c r="Z691" i="9" a="1"/>
  <c r="Z691" i="9"/>
  <c r="Z692" i="9" a="1"/>
  <c r="Z692" i="9"/>
  <c r="Z693" i="9" a="1"/>
  <c r="Z693" i="9"/>
  <c r="Z694" i="9" a="1"/>
  <c r="Z694" i="9"/>
  <c r="Z695" i="9" a="1"/>
  <c r="Z695" i="9"/>
  <c r="Z696" i="9" a="1"/>
  <c r="Z696" i="9"/>
  <c r="Z697" i="9" a="1"/>
  <c r="Z697" i="9"/>
  <c r="Z698" i="9" a="1"/>
  <c r="Z698" i="9"/>
  <c r="Z699" i="9" a="1"/>
  <c r="Z699" i="9"/>
  <c r="Z700" i="9" a="1"/>
  <c r="Z700" i="9"/>
  <c r="Z701" i="9" a="1"/>
  <c r="Z701" i="9"/>
  <c r="Z702" i="9" a="1"/>
  <c r="Z702" i="9"/>
  <c r="Z703" i="9" a="1"/>
  <c r="Z703" i="9"/>
  <c r="Z704" i="9" a="1"/>
  <c r="Z704" i="9"/>
  <c r="Z705" i="9" a="1"/>
  <c r="Z705" i="9"/>
  <c r="Z706" i="9" a="1"/>
  <c r="Z706" i="9"/>
  <c r="Z707" i="9" a="1"/>
  <c r="Z707" i="9"/>
  <c r="Z708" i="9" a="1"/>
  <c r="Z708" i="9"/>
  <c r="Z709" i="9" a="1"/>
  <c r="Z709" i="9"/>
  <c r="Z710" i="9" a="1"/>
  <c r="Z710" i="9"/>
  <c r="Z711" i="9" a="1"/>
  <c r="Z711" i="9"/>
  <c r="Z712" i="9" a="1"/>
  <c r="Z712" i="9"/>
  <c r="Z713" i="9" a="1"/>
  <c r="Z713" i="9"/>
  <c r="Z714" i="9" a="1"/>
  <c r="Z714" i="9"/>
  <c r="Z715" i="9" a="1"/>
  <c r="Z715" i="9"/>
  <c r="Z716" i="9" a="1"/>
  <c r="Z716" i="9"/>
  <c r="Z717" i="9" a="1"/>
  <c r="Z717" i="9"/>
  <c r="Z718" i="9" a="1"/>
  <c r="Z718" i="9"/>
  <c r="Z719" i="9" a="1"/>
  <c r="Z719" i="9"/>
  <c r="Z720" i="9" a="1"/>
  <c r="Z720" i="9"/>
  <c r="Z721" i="9" a="1"/>
  <c r="Z721" i="9"/>
  <c r="Z722" i="9" a="1"/>
  <c r="Z722" i="9"/>
  <c r="Z723" i="9" a="1"/>
  <c r="Z723" i="9"/>
  <c r="Z724" i="9" a="1"/>
  <c r="Z724" i="9"/>
  <c r="Z725" i="9" a="1"/>
  <c r="Z725" i="9"/>
  <c r="Z726" i="9" a="1"/>
  <c r="Z726" i="9"/>
  <c r="Z727" i="9" a="1"/>
  <c r="Z727" i="9"/>
  <c r="Z728" i="9" a="1"/>
  <c r="Z728" i="9"/>
  <c r="Z729" i="9" a="1"/>
  <c r="Z729" i="9"/>
  <c r="Z730" i="9" a="1"/>
  <c r="Z730" i="9"/>
  <c r="Z731" i="9" a="1"/>
  <c r="Z731" i="9"/>
  <c r="Z732" i="9" a="1"/>
  <c r="Z732" i="9"/>
  <c r="Z733" i="9" a="1"/>
  <c r="Z733" i="9"/>
  <c r="Z734" i="9" a="1"/>
  <c r="Z734" i="9"/>
  <c r="Z735" i="9" a="1"/>
  <c r="Z735" i="9"/>
  <c r="Z736" i="9" a="1"/>
  <c r="Z736" i="9"/>
  <c r="Z737" i="9" a="1"/>
  <c r="Z737" i="9"/>
  <c r="Z738" i="9" a="1"/>
  <c r="Z738" i="9"/>
  <c r="Z739" i="9" a="1"/>
  <c r="Z739" i="9"/>
  <c r="Z740" i="9" a="1"/>
  <c r="Z740" i="9"/>
  <c r="Z741" i="9" a="1"/>
  <c r="Z741" i="9"/>
  <c r="Z742" i="9" a="1"/>
  <c r="Z742" i="9"/>
  <c r="Z743" i="9" a="1"/>
  <c r="Z743" i="9"/>
  <c r="Z744" i="9" a="1"/>
  <c r="Z744" i="9"/>
  <c r="Z745" i="9" a="1"/>
  <c r="Z745" i="9"/>
  <c r="Z746" i="9" a="1"/>
  <c r="Z746" i="9"/>
  <c r="Z747" i="9" a="1"/>
  <c r="Z747" i="9"/>
  <c r="Z748" i="9" a="1"/>
  <c r="Z748" i="9"/>
  <c r="Z749" i="9" a="1"/>
  <c r="Z749" i="9"/>
  <c r="Z750" i="9" a="1"/>
  <c r="Z750" i="9"/>
  <c r="Z751" i="9" a="1"/>
  <c r="Z751" i="9"/>
  <c r="Z752" i="9" a="1"/>
  <c r="Z752" i="9"/>
  <c r="Z753" i="9" a="1"/>
  <c r="Z753" i="9"/>
  <c r="Z754" i="9" a="1"/>
  <c r="Z754" i="9"/>
  <c r="Z755" i="9" a="1"/>
  <c r="Z755" i="9"/>
  <c r="Z756" i="9" a="1"/>
  <c r="Z756" i="9"/>
  <c r="Z757" i="9" a="1"/>
  <c r="Z757" i="9"/>
  <c r="Z758" i="9" a="1"/>
  <c r="Z758" i="9"/>
  <c r="Z759" i="9" a="1"/>
  <c r="Z759" i="9"/>
  <c r="Z760" i="9" a="1"/>
  <c r="Z760" i="9"/>
  <c r="Z761" i="9" a="1"/>
  <c r="Z761" i="9"/>
  <c r="Z762" i="9" a="1"/>
  <c r="Z762" i="9"/>
  <c r="Z763" i="9" a="1"/>
  <c r="Z763" i="9"/>
  <c r="Z764" i="9" a="1"/>
  <c r="Z764" i="9"/>
  <c r="Z765" i="9" a="1"/>
  <c r="Z765" i="9"/>
  <c r="Z766" i="9" a="1"/>
  <c r="Z766" i="9"/>
  <c r="Z767" i="9" a="1"/>
  <c r="Z767" i="9"/>
  <c r="Z768" i="9" a="1"/>
  <c r="Z768" i="9"/>
  <c r="Z769" i="9" a="1"/>
  <c r="Z769" i="9"/>
  <c r="Z770" i="9" a="1"/>
  <c r="Z770" i="9"/>
  <c r="Z771" i="9" a="1"/>
  <c r="Z771" i="9"/>
  <c r="Z772" i="9" a="1"/>
  <c r="Z772" i="9"/>
  <c r="Z773" i="9" a="1"/>
  <c r="Z773" i="9"/>
  <c r="Z774" i="9" a="1"/>
  <c r="Z774" i="9"/>
  <c r="Z775" i="9" a="1"/>
  <c r="Z775" i="9"/>
  <c r="Z776" i="9" a="1"/>
  <c r="Z776" i="9"/>
  <c r="Z777" i="9" a="1"/>
  <c r="Z777" i="9"/>
  <c r="Z778" i="9" a="1"/>
  <c r="Z778" i="9"/>
  <c r="Z779" i="9" a="1"/>
  <c r="Z779" i="9"/>
  <c r="Z780" i="9" a="1"/>
  <c r="Z780" i="9"/>
  <c r="Z781" i="9" a="1"/>
  <c r="Z781" i="9"/>
  <c r="Z782" i="9" a="1"/>
  <c r="Z782" i="9"/>
  <c r="Z783" i="9" a="1"/>
  <c r="Z783" i="9"/>
  <c r="Z784" i="9" a="1"/>
  <c r="Z784" i="9"/>
  <c r="Z785" i="9" a="1"/>
  <c r="Z785" i="9"/>
  <c r="Z786" i="9" a="1"/>
  <c r="Z786" i="9"/>
  <c r="Z787" i="9" a="1"/>
  <c r="Z787" i="9"/>
  <c r="Z788" i="9" a="1"/>
  <c r="Z788" i="9"/>
  <c r="Z789" i="9" a="1"/>
  <c r="Z789" i="9"/>
  <c r="Z790" i="9" a="1"/>
  <c r="Z790" i="9"/>
  <c r="Z791" i="9" a="1"/>
  <c r="Z791" i="9"/>
  <c r="Z792" i="9" a="1"/>
  <c r="Z792" i="9"/>
  <c r="Z793" i="9" a="1"/>
  <c r="Z793" i="9"/>
  <c r="Z794" i="9" a="1"/>
  <c r="Z794" i="9"/>
  <c r="Z795" i="9" a="1"/>
  <c r="Z795" i="9"/>
  <c r="Z796" i="9" a="1"/>
  <c r="Z796" i="9"/>
  <c r="Z797" i="9" a="1"/>
  <c r="Z797" i="9"/>
  <c r="Z798" i="9" a="1"/>
  <c r="Z798" i="9"/>
  <c r="Z799" i="9" a="1"/>
  <c r="Z799" i="9"/>
  <c r="Z800" i="9" a="1"/>
  <c r="Z800" i="9"/>
  <c r="Z801" i="9" a="1"/>
  <c r="Z801" i="9"/>
  <c r="Z802" i="9" a="1"/>
  <c r="Z802" i="9"/>
  <c r="Z803" i="9" a="1"/>
  <c r="Z803" i="9"/>
  <c r="Z804" i="9" a="1"/>
  <c r="Z804" i="9"/>
  <c r="Z805" i="9" a="1"/>
  <c r="Z805" i="9"/>
  <c r="Z806" i="9" a="1"/>
  <c r="Z806" i="9"/>
  <c r="Z807" i="9" a="1"/>
  <c r="Z807" i="9"/>
  <c r="Z808" i="9" a="1"/>
  <c r="Z808" i="9"/>
  <c r="Z809" i="9" a="1"/>
  <c r="Z809" i="9"/>
  <c r="Z810" i="9" a="1"/>
  <c r="Z810" i="9"/>
  <c r="Z811" i="9" a="1"/>
  <c r="Z811" i="9"/>
  <c r="Z812" i="9" a="1"/>
  <c r="Z812" i="9"/>
  <c r="Z813" i="9" a="1"/>
  <c r="Z813" i="9"/>
  <c r="Z814" i="9" a="1"/>
  <c r="Z814" i="9"/>
  <c r="Z815" i="9" a="1"/>
  <c r="Z815" i="9"/>
  <c r="Z816" i="9" a="1"/>
  <c r="Z816" i="9"/>
  <c r="Z817" i="9" a="1"/>
  <c r="Z817" i="9"/>
  <c r="Z818" i="9" a="1"/>
  <c r="Z818" i="9"/>
  <c r="Z819" i="9" a="1"/>
  <c r="Z819" i="9"/>
  <c r="Z820" i="9" a="1"/>
  <c r="Z820" i="9"/>
  <c r="Z821" i="9" a="1"/>
  <c r="Z821" i="9"/>
  <c r="Z822" i="9" a="1"/>
  <c r="Z822" i="9"/>
  <c r="Z823" i="9" a="1"/>
  <c r="Z823" i="9"/>
  <c r="Z824" i="9" a="1"/>
  <c r="Z824" i="9"/>
  <c r="Z825" i="9" a="1"/>
  <c r="Z825" i="9"/>
  <c r="Z826" i="9" a="1"/>
  <c r="Z826" i="9"/>
  <c r="Z827" i="9" a="1"/>
  <c r="Z827" i="9"/>
  <c r="Z828" i="9" a="1"/>
  <c r="Z828" i="9"/>
  <c r="Z829" i="9" a="1"/>
  <c r="Z829" i="9"/>
  <c r="Z830" i="9" a="1"/>
  <c r="Z830" i="9"/>
  <c r="Z831" i="9" a="1"/>
  <c r="Z831" i="9"/>
  <c r="Z832" i="9" a="1"/>
  <c r="Z832" i="9"/>
  <c r="Z833" i="9" a="1"/>
  <c r="Z833" i="9"/>
  <c r="Z834" i="9" a="1"/>
  <c r="Z834" i="9"/>
  <c r="Z835" i="9" a="1"/>
  <c r="Z835" i="9"/>
  <c r="Z836" i="9" a="1"/>
  <c r="Z836" i="9"/>
  <c r="Z837" i="9" a="1"/>
  <c r="Z837" i="9"/>
  <c r="Z838" i="9" a="1"/>
  <c r="Z838" i="9"/>
  <c r="Z839" i="9" a="1"/>
  <c r="Z839" i="9"/>
  <c r="Z840" i="9" a="1"/>
  <c r="Z840" i="9"/>
  <c r="Z841" i="9" a="1"/>
  <c r="Z841" i="9"/>
  <c r="Z842" i="9" a="1"/>
  <c r="Z842" i="9"/>
  <c r="Z843" i="9" a="1"/>
  <c r="Z843" i="9"/>
  <c r="Z844" i="9" a="1"/>
  <c r="Z844" i="9"/>
  <c r="Z845" i="9" a="1"/>
  <c r="Z845" i="9"/>
  <c r="Z846" i="9" a="1"/>
  <c r="Z846" i="9"/>
  <c r="Z847" i="9" a="1"/>
  <c r="Z847" i="9"/>
  <c r="Z848" i="9" a="1"/>
  <c r="Z848" i="9"/>
  <c r="Z849" i="9" a="1"/>
  <c r="Z849" i="9"/>
  <c r="Z850" i="9" a="1"/>
  <c r="Z850" i="9"/>
  <c r="Z851" i="9" a="1"/>
  <c r="Z851" i="9"/>
  <c r="Z852" i="9" a="1"/>
  <c r="Z852" i="9"/>
  <c r="Z853" i="9" a="1"/>
  <c r="Z853" i="9"/>
  <c r="Z854" i="9" a="1"/>
  <c r="Z854" i="9"/>
  <c r="Z855" i="9" a="1"/>
  <c r="Z855" i="9"/>
  <c r="Z856" i="9" a="1"/>
  <c r="Z856" i="9"/>
  <c r="Z857" i="9" a="1"/>
  <c r="Z857" i="9"/>
  <c r="Z858" i="9" a="1"/>
  <c r="Z858" i="9"/>
  <c r="Z859" i="9" a="1"/>
  <c r="Z859" i="9"/>
  <c r="Z860" i="9" a="1"/>
  <c r="Z860" i="9"/>
  <c r="Z861" i="9" a="1"/>
  <c r="Z861" i="9"/>
  <c r="Z862" i="9" a="1"/>
  <c r="Z862" i="9"/>
  <c r="Z863" i="9" a="1"/>
  <c r="Z863" i="9"/>
  <c r="Z864" i="9" a="1"/>
  <c r="Z864" i="9"/>
  <c r="Z865" i="9" a="1"/>
  <c r="Z865" i="9"/>
  <c r="Z866" i="9" a="1"/>
  <c r="Z866" i="9"/>
  <c r="Z867" i="9" a="1"/>
  <c r="Z867" i="9"/>
  <c r="Z868" i="9" a="1"/>
  <c r="Z868" i="9"/>
  <c r="Z869" i="9" a="1"/>
  <c r="Z869" i="9"/>
  <c r="Z870" i="9" a="1"/>
  <c r="Z870" i="9"/>
  <c r="Z871" i="9" a="1"/>
  <c r="Z871" i="9"/>
  <c r="Z872" i="9" a="1"/>
  <c r="Z872" i="9"/>
  <c r="Z873" i="9" a="1"/>
  <c r="Z873" i="9"/>
  <c r="Z874" i="9" a="1"/>
  <c r="Z874" i="9"/>
  <c r="Z875" i="9" a="1"/>
  <c r="Z875" i="9"/>
  <c r="Z876" i="9" a="1"/>
  <c r="Z876" i="9"/>
  <c r="Z877" i="9" a="1"/>
  <c r="Z877" i="9"/>
  <c r="Z878" i="9" a="1"/>
  <c r="Z878" i="9"/>
  <c r="Z879" i="9" a="1"/>
  <c r="Z879" i="9"/>
  <c r="Z880" i="9" a="1"/>
  <c r="Z880" i="9"/>
  <c r="Z881" i="9" a="1"/>
  <c r="Z881" i="9"/>
  <c r="Z882" i="9" a="1"/>
  <c r="Z882" i="9"/>
  <c r="Z883" i="9" a="1"/>
  <c r="Z883" i="9"/>
  <c r="Z884" i="9" a="1"/>
  <c r="Z884" i="9"/>
  <c r="Z885" i="9" a="1"/>
  <c r="Z885" i="9"/>
  <c r="Z886" i="9" a="1"/>
  <c r="Z886" i="9"/>
  <c r="Z887" i="9" a="1"/>
  <c r="Z887" i="9"/>
  <c r="Z888" i="9" a="1"/>
  <c r="Z888" i="9"/>
  <c r="Z889" i="9" a="1"/>
  <c r="Z889" i="9"/>
  <c r="Z890" i="9" a="1"/>
  <c r="Z890" i="9"/>
  <c r="Z891" i="9" a="1"/>
  <c r="Z891" i="9"/>
  <c r="Z892" i="9" a="1"/>
  <c r="Z892" i="9"/>
  <c r="Z893" i="9" a="1"/>
  <c r="Z893" i="9"/>
  <c r="Z894" i="9" a="1"/>
  <c r="Z894" i="9"/>
  <c r="Z895" i="9" a="1"/>
  <c r="Z895" i="9"/>
  <c r="Z896" i="9" a="1"/>
  <c r="Z896" i="9"/>
  <c r="Z897" i="9" a="1"/>
  <c r="Z897" i="9"/>
  <c r="Z898" i="9" a="1"/>
  <c r="Z898" i="9"/>
  <c r="Z899" i="9" a="1"/>
  <c r="Z899" i="9"/>
  <c r="Z900" i="9" a="1"/>
  <c r="Z900" i="9"/>
  <c r="Z901" i="9" a="1"/>
  <c r="Z901" i="9"/>
  <c r="Z902" i="9" a="1"/>
  <c r="Z902" i="9"/>
  <c r="Z903" i="9" a="1"/>
  <c r="Z903" i="9"/>
  <c r="Z904" i="9" a="1"/>
  <c r="Z904" i="9"/>
  <c r="Z905" i="9" a="1"/>
  <c r="Z905" i="9"/>
  <c r="Z906" i="9" a="1"/>
  <c r="Z906" i="9"/>
  <c r="Z907" i="9" a="1"/>
  <c r="Z907" i="9"/>
  <c r="Z908" i="9" a="1"/>
  <c r="Z908" i="9"/>
  <c r="Z909" i="9" a="1"/>
  <c r="Z909" i="9"/>
  <c r="Z910" i="9" a="1"/>
  <c r="Z910" i="9"/>
  <c r="Z911" i="9" a="1"/>
  <c r="Z911" i="9"/>
  <c r="Z912" i="9" a="1"/>
  <c r="Z912" i="9"/>
  <c r="Z913" i="9" a="1"/>
  <c r="Z913" i="9"/>
  <c r="Z914" i="9" a="1"/>
  <c r="Z914" i="9"/>
  <c r="Z915" i="9" a="1"/>
  <c r="Z915" i="9"/>
  <c r="Z916" i="9" a="1"/>
  <c r="Z916" i="9"/>
  <c r="Z917" i="9" a="1"/>
  <c r="Z917" i="9"/>
  <c r="Z918" i="9" a="1"/>
  <c r="Z918" i="9"/>
  <c r="Z919" i="9" a="1"/>
  <c r="Z919" i="9"/>
  <c r="Z920" i="9" a="1"/>
  <c r="Z920" i="9"/>
  <c r="Z921" i="9" a="1"/>
  <c r="Z921" i="9"/>
  <c r="Z922" i="9" a="1"/>
  <c r="Z922" i="9"/>
  <c r="Z923" i="9" a="1"/>
  <c r="Z923" i="9"/>
  <c r="Z924" i="9" a="1"/>
  <c r="Z924" i="9"/>
  <c r="Z925" i="9" a="1"/>
  <c r="Z925" i="9"/>
  <c r="Z926" i="9" a="1"/>
  <c r="Z926" i="9"/>
  <c r="Z927" i="9" a="1"/>
  <c r="Z927" i="9"/>
  <c r="Z928" i="9" a="1"/>
  <c r="Z928" i="9"/>
  <c r="Z929" i="9" a="1"/>
  <c r="Z929" i="9"/>
  <c r="Z930" i="9" a="1"/>
  <c r="Z930" i="9"/>
  <c r="Z931" i="9" a="1"/>
  <c r="Z931" i="9"/>
  <c r="Z932" i="9" a="1"/>
  <c r="Z932" i="9"/>
  <c r="Z933" i="9" a="1"/>
  <c r="Z933" i="9"/>
  <c r="Z934" i="9" a="1"/>
  <c r="Z934" i="9"/>
  <c r="Z935" i="9" a="1"/>
  <c r="Z935" i="9"/>
  <c r="Z936" i="9" a="1"/>
  <c r="Z936" i="9"/>
  <c r="Z937" i="9" a="1"/>
  <c r="Z937" i="9"/>
  <c r="Z938" i="9" a="1"/>
  <c r="Z938" i="9"/>
  <c r="Z939" i="9" a="1"/>
  <c r="Z939" i="9"/>
  <c r="Z940" i="9" a="1"/>
  <c r="Z940" i="9"/>
  <c r="Z941" i="9" a="1"/>
  <c r="Z941" i="9"/>
  <c r="Z942" i="9" a="1"/>
  <c r="Z942" i="9"/>
  <c r="Z943" i="9" a="1"/>
  <c r="Z943" i="9"/>
  <c r="Z944" i="9" a="1"/>
  <c r="Z944" i="9"/>
  <c r="Z945" i="9" a="1"/>
  <c r="Z945" i="9"/>
  <c r="Z946" i="9" a="1"/>
  <c r="Z946" i="9"/>
  <c r="Z947" i="9" a="1"/>
  <c r="Z947" i="9"/>
  <c r="Z948" i="9" a="1"/>
  <c r="Z948" i="9"/>
  <c r="Z949" i="9" a="1"/>
  <c r="Z949" i="9"/>
  <c r="Z950" i="9" a="1"/>
  <c r="Z950" i="9"/>
  <c r="Z951" i="9" a="1"/>
  <c r="Z951" i="9"/>
  <c r="Z952" i="9" a="1"/>
  <c r="Z952" i="9"/>
  <c r="Z953" i="9" a="1"/>
  <c r="Z953" i="9"/>
  <c r="Z954" i="9" a="1"/>
  <c r="Z954" i="9"/>
  <c r="Z955" i="9" a="1"/>
  <c r="Z955" i="9"/>
  <c r="Z956" i="9" a="1"/>
  <c r="Z956" i="9"/>
  <c r="Z957" i="9" a="1"/>
  <c r="Z957" i="9"/>
  <c r="Z958" i="9" a="1"/>
  <c r="Z958" i="9"/>
  <c r="Z959" i="9" a="1"/>
  <c r="Z959" i="9"/>
  <c r="Z960" i="9" a="1"/>
  <c r="Z960" i="9"/>
  <c r="Z961" i="9" a="1"/>
  <c r="Z961" i="9"/>
  <c r="Z962" i="9" a="1"/>
  <c r="Z962" i="9"/>
  <c r="Z963" i="9" a="1"/>
  <c r="Z963" i="9"/>
  <c r="Z964" i="9" a="1"/>
  <c r="Z964" i="9"/>
  <c r="Z965" i="9" a="1"/>
  <c r="Z965" i="9"/>
  <c r="Z966" i="9" a="1"/>
  <c r="Z966" i="9"/>
  <c r="Z967" i="9" a="1"/>
  <c r="Z967" i="9"/>
  <c r="Z968" i="9" a="1"/>
  <c r="Z968" i="9"/>
  <c r="Z969" i="9" a="1"/>
  <c r="Z969" i="9"/>
  <c r="Z970" i="9" a="1"/>
  <c r="Z970" i="9"/>
  <c r="Z971" i="9" a="1"/>
  <c r="Z971" i="9"/>
  <c r="Z972" i="9" a="1"/>
  <c r="Z972" i="9"/>
  <c r="Z973" i="9" a="1"/>
  <c r="Z973" i="9"/>
  <c r="Z974" i="9" a="1"/>
  <c r="Z974" i="9"/>
  <c r="Z975" i="9" a="1"/>
  <c r="Z975" i="9"/>
  <c r="Z976" i="9" a="1"/>
  <c r="Z976" i="9"/>
  <c r="Z977" i="9" a="1"/>
  <c r="Z977" i="9"/>
  <c r="Z978" i="9" a="1"/>
  <c r="Z978" i="9"/>
  <c r="Z979" i="9" a="1"/>
  <c r="Z979" i="9"/>
  <c r="Z980" i="9" a="1"/>
  <c r="Z980" i="9"/>
  <c r="Z981" i="9" a="1"/>
  <c r="Z981" i="9"/>
  <c r="Z982" i="9" a="1"/>
  <c r="Z982" i="9"/>
  <c r="Z983" i="9" a="1"/>
  <c r="Z983" i="9"/>
  <c r="Z984" i="9" a="1"/>
  <c r="Z984" i="9"/>
  <c r="Z985" i="9" a="1"/>
  <c r="Z985" i="9"/>
  <c r="Z986" i="9" a="1"/>
  <c r="Z986" i="9"/>
  <c r="Z987" i="9" a="1"/>
  <c r="Z987" i="9"/>
  <c r="Z988" i="9" a="1"/>
  <c r="Z988" i="9"/>
  <c r="Z989" i="9" a="1"/>
  <c r="Z989" i="9"/>
  <c r="Z990" i="9" a="1"/>
  <c r="Z990" i="9"/>
  <c r="Z991" i="9" a="1"/>
  <c r="Z991" i="9"/>
  <c r="Z992" i="9" a="1"/>
  <c r="Z992" i="9"/>
  <c r="Z993" i="9" a="1"/>
  <c r="Z993" i="9"/>
  <c r="Z994" i="9" a="1"/>
  <c r="Z994" i="9"/>
  <c r="Z995" i="9" a="1"/>
  <c r="Z995" i="9"/>
  <c r="Z996" i="9" a="1"/>
  <c r="Z996" i="9"/>
  <c r="Z997" i="9" a="1"/>
  <c r="Z997" i="9"/>
  <c r="Z998" i="9" a="1"/>
  <c r="Z998" i="9"/>
  <c r="Z999" i="9" a="1"/>
  <c r="Z999" i="9"/>
  <c r="Z1000" i="9" a="1"/>
  <c r="Z1000" i="9"/>
  <c r="Y2" i="9" a="1"/>
  <c r="Y2" i="9"/>
  <c r="Y3" i="9" a="1"/>
  <c r="Y3" i="9"/>
  <c r="Y4" i="9" a="1"/>
  <c r="Y4" i="9"/>
  <c r="Y5" i="9" a="1"/>
  <c r="Y5" i="9"/>
  <c r="Y6" i="9" a="1"/>
  <c r="Y6" i="9"/>
  <c r="Y7" i="9" a="1"/>
  <c r="Y7" i="9"/>
  <c r="Y8" i="9" a="1"/>
  <c r="Y8" i="9"/>
  <c r="Y9" i="9" a="1"/>
  <c r="Y9" i="9"/>
  <c r="Y10" i="9" a="1"/>
  <c r="Y10" i="9"/>
  <c r="Y11" i="9" a="1"/>
  <c r="Y11" i="9"/>
  <c r="Y12" i="9" a="1"/>
  <c r="Y12" i="9"/>
  <c r="Y13" i="9" a="1"/>
  <c r="Y13" i="9"/>
  <c r="Y14" i="9" a="1"/>
  <c r="Y14" i="9"/>
  <c r="Y15" i="9" a="1"/>
  <c r="Y15" i="9"/>
  <c r="Y16" i="9" a="1"/>
  <c r="Y16" i="9"/>
  <c r="Y17" i="9" a="1"/>
  <c r="Y17" i="9"/>
  <c r="Y18" i="9" a="1"/>
  <c r="Y18" i="9"/>
  <c r="Y19" i="9" a="1"/>
  <c r="Y19" i="9"/>
  <c r="Y20" i="9" a="1"/>
  <c r="Y20" i="9"/>
  <c r="Y21" i="9" a="1"/>
  <c r="Y21" i="9"/>
  <c r="Y22" i="9" a="1"/>
  <c r="Y22" i="9"/>
  <c r="Y23" i="9" a="1"/>
  <c r="Y23" i="9"/>
  <c r="Y24" i="9" a="1"/>
  <c r="Y24" i="9"/>
  <c r="Y25" i="9" a="1"/>
  <c r="Y25" i="9"/>
  <c r="Y26" i="9" a="1"/>
  <c r="Y26" i="9"/>
  <c r="Y27" i="9" a="1"/>
  <c r="Y27" i="9"/>
  <c r="Y28" i="9" a="1"/>
  <c r="Y28" i="9"/>
  <c r="Y29" i="9" a="1"/>
  <c r="Y29" i="9"/>
  <c r="Y30" i="9" a="1"/>
  <c r="Y30" i="9"/>
  <c r="Y31" i="9" a="1"/>
  <c r="Y31" i="9"/>
  <c r="Y32" i="9" a="1"/>
  <c r="Y32" i="9"/>
  <c r="Y33" i="9" a="1"/>
  <c r="Y33" i="9"/>
  <c r="Y34" i="9" a="1"/>
  <c r="Y34" i="9"/>
  <c r="Y35" i="9" a="1"/>
  <c r="Y35" i="9"/>
  <c r="Y36" i="9" a="1"/>
  <c r="Y36" i="9"/>
  <c r="Y37" i="9" a="1"/>
  <c r="Y37" i="9"/>
  <c r="Y38" i="9" a="1"/>
  <c r="Y38" i="9"/>
  <c r="Y39" i="9" a="1"/>
  <c r="Y39" i="9"/>
  <c r="Y40" i="9" a="1"/>
  <c r="Y40" i="9"/>
  <c r="Y41" i="9" a="1"/>
  <c r="Y41" i="9"/>
  <c r="Y42" i="9" a="1"/>
  <c r="Y42" i="9"/>
  <c r="Y43" i="9" a="1"/>
  <c r="Y43" i="9"/>
  <c r="Y44" i="9" a="1"/>
  <c r="Y44" i="9"/>
  <c r="Y45" i="9" a="1"/>
  <c r="Y45" i="9"/>
  <c r="Y46" i="9" a="1"/>
  <c r="Y46" i="9"/>
  <c r="Y47" i="9" a="1"/>
  <c r="Y47" i="9"/>
  <c r="Y48" i="9" a="1"/>
  <c r="Y48" i="9"/>
  <c r="Y49" i="9" a="1"/>
  <c r="Y49" i="9"/>
  <c r="Y50" i="9" a="1"/>
  <c r="Y50" i="9"/>
  <c r="Y51" i="9" a="1"/>
  <c r="Y51" i="9"/>
  <c r="Y52" i="9" a="1"/>
  <c r="Y52" i="9"/>
  <c r="Y53" i="9" a="1"/>
  <c r="Y53" i="9"/>
  <c r="Y54" i="9" a="1"/>
  <c r="Y54" i="9"/>
  <c r="Y55" i="9" a="1"/>
  <c r="Y55" i="9"/>
  <c r="Y56" i="9" a="1"/>
  <c r="Y56" i="9"/>
  <c r="Y57" i="9" a="1"/>
  <c r="Y57" i="9"/>
  <c r="Y58" i="9" a="1"/>
  <c r="Y58" i="9"/>
  <c r="Y59" i="9" a="1"/>
  <c r="Y59" i="9"/>
  <c r="Y60" i="9" a="1"/>
  <c r="Y60" i="9"/>
  <c r="Y61" i="9" a="1"/>
  <c r="Y61" i="9"/>
  <c r="Y62" i="9" a="1"/>
  <c r="Y62" i="9"/>
  <c r="Y63" i="9" a="1"/>
  <c r="Y63" i="9"/>
  <c r="Y64" i="9" a="1"/>
  <c r="Y64" i="9"/>
  <c r="Y65" i="9" a="1"/>
  <c r="Y65" i="9"/>
  <c r="Y66" i="9" a="1"/>
  <c r="Y66" i="9"/>
  <c r="Y67" i="9" a="1"/>
  <c r="Y67" i="9"/>
  <c r="Y68" i="9" a="1"/>
  <c r="Y68" i="9"/>
  <c r="Y69" i="9" a="1"/>
  <c r="Y69" i="9"/>
  <c r="Y70" i="9" a="1"/>
  <c r="Y70" i="9"/>
  <c r="Y71" i="9" a="1"/>
  <c r="Y71" i="9"/>
  <c r="Y72" i="9" a="1"/>
  <c r="Y72" i="9"/>
  <c r="Y73" i="9" a="1"/>
  <c r="Y73" i="9"/>
  <c r="Y74" i="9" a="1"/>
  <c r="Y74" i="9"/>
  <c r="Y75" i="9" a="1"/>
  <c r="Y75" i="9"/>
  <c r="Y76" i="9" a="1"/>
  <c r="Y76" i="9"/>
  <c r="Y77" i="9" a="1"/>
  <c r="Y77" i="9"/>
  <c r="Y78" i="9" a="1"/>
  <c r="Y78" i="9"/>
  <c r="Y79" i="9" a="1"/>
  <c r="Y79" i="9"/>
  <c r="Y80" i="9" a="1"/>
  <c r="Y80" i="9"/>
  <c r="Y81" i="9" a="1"/>
  <c r="Y81" i="9"/>
  <c r="Y82" i="9" a="1"/>
  <c r="Y82" i="9"/>
  <c r="Y83" i="9" a="1"/>
  <c r="Y83" i="9"/>
  <c r="Y84" i="9" a="1"/>
  <c r="Y84" i="9"/>
  <c r="Y85" i="9" a="1"/>
  <c r="Y85" i="9"/>
  <c r="Y86" i="9" a="1"/>
  <c r="Y86" i="9"/>
  <c r="Y87" i="9" a="1"/>
  <c r="Y87" i="9"/>
  <c r="Y88" i="9" a="1"/>
  <c r="Y88" i="9"/>
  <c r="Y89" i="9" a="1"/>
  <c r="Y89" i="9"/>
  <c r="Y90" i="9" a="1"/>
  <c r="Y90" i="9"/>
  <c r="Y91" i="9" a="1"/>
  <c r="Y91" i="9"/>
  <c r="Y92" i="9" a="1"/>
  <c r="Y92" i="9"/>
  <c r="Y93" i="9" a="1"/>
  <c r="Y93" i="9"/>
  <c r="Y94" i="9" a="1"/>
  <c r="Y94" i="9"/>
  <c r="Y95" i="9" a="1"/>
  <c r="Y95" i="9"/>
  <c r="Y96" i="9" a="1"/>
  <c r="Y96" i="9"/>
  <c r="Y97" i="9" a="1"/>
  <c r="Y97" i="9"/>
  <c r="Y98" i="9" a="1"/>
  <c r="Y98" i="9"/>
  <c r="Y99" i="9" a="1"/>
  <c r="Y99" i="9"/>
  <c r="Y100" i="9" a="1"/>
  <c r="Y100" i="9"/>
  <c r="Y101" i="9" a="1"/>
  <c r="Y101" i="9"/>
  <c r="Y102" i="9" a="1"/>
  <c r="Y102" i="9"/>
  <c r="Y103" i="9" a="1"/>
  <c r="Y103" i="9"/>
  <c r="Y104" i="9" a="1"/>
  <c r="Y104" i="9"/>
  <c r="Y105" i="9" a="1"/>
  <c r="Y105" i="9"/>
  <c r="Y106" i="9" a="1"/>
  <c r="Y106" i="9"/>
  <c r="Y107" i="9" a="1"/>
  <c r="Y107" i="9"/>
  <c r="Y108" i="9" a="1"/>
  <c r="Y108" i="9"/>
  <c r="Y109" i="9" a="1"/>
  <c r="Y109" i="9"/>
  <c r="Y110" i="9" a="1"/>
  <c r="Y110" i="9"/>
  <c r="Y111" i="9" a="1"/>
  <c r="Y111" i="9"/>
  <c r="Y112" i="9" a="1"/>
  <c r="Y112" i="9"/>
  <c r="Y113" i="9" a="1"/>
  <c r="Y113" i="9"/>
  <c r="Y114" i="9" a="1"/>
  <c r="Y114" i="9"/>
  <c r="Y115" i="9" a="1"/>
  <c r="Y115" i="9"/>
  <c r="Y116" i="9" a="1"/>
  <c r="Y116" i="9"/>
  <c r="Y117" i="9" a="1"/>
  <c r="Y117" i="9"/>
  <c r="Y118" i="9" a="1"/>
  <c r="Y118" i="9"/>
  <c r="Y119" i="9" a="1"/>
  <c r="Y119" i="9"/>
  <c r="Y120" i="9" a="1"/>
  <c r="Y120" i="9"/>
  <c r="Y121" i="9" a="1"/>
  <c r="Y121" i="9"/>
  <c r="Y122" i="9" a="1"/>
  <c r="Y122" i="9"/>
  <c r="Y123" i="9" a="1"/>
  <c r="Y123" i="9"/>
  <c r="Y124" i="9" a="1"/>
  <c r="Y124" i="9"/>
  <c r="Y125" i="9" a="1"/>
  <c r="Y125" i="9"/>
  <c r="Y126" i="9" a="1"/>
  <c r="Y126" i="9"/>
  <c r="Y127" i="9" a="1"/>
  <c r="Y127" i="9"/>
  <c r="Y128" i="9" a="1"/>
  <c r="Y128" i="9"/>
  <c r="Y129" i="9" a="1"/>
  <c r="Y129" i="9"/>
  <c r="Y130" i="9" a="1"/>
  <c r="Y130" i="9"/>
  <c r="Y131" i="9" a="1"/>
  <c r="Y131" i="9"/>
  <c r="Y132" i="9" a="1"/>
  <c r="Y132" i="9"/>
  <c r="Y133" i="9" a="1"/>
  <c r="Y133" i="9"/>
  <c r="Y134" i="9" a="1"/>
  <c r="Y134" i="9"/>
  <c r="Y135" i="9" a="1"/>
  <c r="Y135" i="9"/>
  <c r="Y136" i="9" a="1"/>
  <c r="Y136" i="9"/>
  <c r="Y137" i="9" a="1"/>
  <c r="Y137" i="9"/>
  <c r="Y138" i="9" a="1"/>
  <c r="Y138" i="9"/>
  <c r="Y139" i="9" a="1"/>
  <c r="Y139" i="9"/>
  <c r="Y140" i="9" a="1"/>
  <c r="Y140" i="9"/>
  <c r="Y141" i="9" a="1"/>
  <c r="Y141" i="9"/>
  <c r="Y142" i="9" a="1"/>
  <c r="Y142" i="9"/>
  <c r="Y143" i="9" a="1"/>
  <c r="Y143" i="9"/>
  <c r="Y144" i="9" a="1"/>
  <c r="Y144" i="9"/>
  <c r="Y145" i="9" a="1"/>
  <c r="Y145" i="9"/>
  <c r="Y146" i="9" a="1"/>
  <c r="Y146" i="9"/>
  <c r="Y147" i="9" a="1"/>
  <c r="Y147" i="9"/>
  <c r="Y148" i="9" a="1"/>
  <c r="Y148" i="9"/>
  <c r="Y149" i="9" a="1"/>
  <c r="Y149" i="9"/>
  <c r="Y150" i="9" a="1"/>
  <c r="Y150" i="9"/>
  <c r="Y151" i="9" a="1"/>
  <c r="Y151" i="9"/>
  <c r="Y152" i="9" a="1"/>
  <c r="Y152" i="9"/>
  <c r="Y153" i="9" a="1"/>
  <c r="Y153" i="9"/>
  <c r="Y154" i="9" a="1"/>
  <c r="Y154" i="9"/>
  <c r="Y155" i="9" a="1"/>
  <c r="Y155" i="9"/>
  <c r="Y156" i="9" a="1"/>
  <c r="Y156" i="9"/>
  <c r="Y157" i="9" a="1"/>
  <c r="Y157" i="9"/>
  <c r="Y158" i="9" a="1"/>
  <c r="Y158" i="9"/>
  <c r="Y159" i="9" a="1"/>
  <c r="Y159" i="9"/>
  <c r="Y160" i="9" a="1"/>
  <c r="Y160" i="9"/>
  <c r="Y161" i="9" a="1"/>
  <c r="Y161" i="9"/>
  <c r="Y162" i="9" a="1"/>
  <c r="Y162" i="9"/>
  <c r="Y163" i="9" a="1"/>
  <c r="Y163" i="9"/>
  <c r="Y164" i="9" a="1"/>
  <c r="Y164" i="9"/>
  <c r="Y165" i="9" a="1"/>
  <c r="Y165" i="9"/>
  <c r="Y166" i="9" a="1"/>
  <c r="Y166" i="9"/>
  <c r="Y167" i="9" a="1"/>
  <c r="Y167" i="9"/>
  <c r="Y168" i="9" a="1"/>
  <c r="Y168" i="9"/>
  <c r="Y169" i="9" a="1"/>
  <c r="Y169" i="9"/>
  <c r="Y170" i="9" a="1"/>
  <c r="Y170" i="9"/>
  <c r="Y171" i="9" a="1"/>
  <c r="Y171" i="9"/>
  <c r="Y172" i="9" a="1"/>
  <c r="Y172" i="9"/>
  <c r="Y173" i="9" a="1"/>
  <c r="Y173" i="9"/>
  <c r="Y174" i="9" a="1"/>
  <c r="Y174" i="9"/>
  <c r="Y175" i="9" a="1"/>
  <c r="Y175" i="9"/>
  <c r="Y176" i="9" a="1"/>
  <c r="Y176" i="9"/>
  <c r="Y177" i="9" a="1"/>
  <c r="Y177" i="9"/>
  <c r="Y178" i="9" a="1"/>
  <c r="Y178" i="9"/>
  <c r="Y179" i="9" a="1"/>
  <c r="Y179" i="9"/>
  <c r="Y180" i="9" a="1"/>
  <c r="Y180" i="9"/>
  <c r="Y181" i="9" a="1"/>
  <c r="Y181" i="9"/>
  <c r="Y182" i="9" a="1"/>
  <c r="Y182" i="9"/>
  <c r="Y183" i="9" a="1"/>
  <c r="Y183" i="9"/>
  <c r="Y184" i="9" a="1"/>
  <c r="Y184" i="9"/>
  <c r="Y185" i="9" a="1"/>
  <c r="Y185" i="9"/>
  <c r="Y186" i="9" a="1"/>
  <c r="Y186" i="9"/>
  <c r="Y187" i="9" a="1"/>
  <c r="Y187" i="9"/>
  <c r="Y188" i="9" a="1"/>
  <c r="Y188" i="9"/>
  <c r="Y189" i="9" a="1"/>
  <c r="Y189" i="9"/>
  <c r="Y190" i="9" a="1"/>
  <c r="Y190" i="9"/>
  <c r="Y191" i="9" a="1"/>
  <c r="Y191" i="9"/>
  <c r="Y192" i="9" a="1"/>
  <c r="Y192" i="9"/>
  <c r="Y193" i="9" a="1"/>
  <c r="Y193" i="9"/>
  <c r="Y194" i="9" a="1"/>
  <c r="Y194" i="9"/>
  <c r="Y195" i="9" a="1"/>
  <c r="Y195" i="9"/>
  <c r="Y196" i="9" a="1"/>
  <c r="Y196" i="9"/>
  <c r="Y197" i="9" a="1"/>
  <c r="Y197" i="9"/>
  <c r="Y198" i="9" a="1"/>
  <c r="Y198" i="9"/>
  <c r="Y199" i="9" a="1"/>
  <c r="Y199" i="9"/>
  <c r="Y200" i="9" a="1"/>
  <c r="Y200" i="9"/>
  <c r="Y201" i="9" a="1"/>
  <c r="Y201" i="9"/>
  <c r="Y202" i="9" a="1"/>
  <c r="Y202" i="9"/>
  <c r="Y203" i="9" a="1"/>
  <c r="Y203" i="9"/>
  <c r="Y204" i="9" a="1"/>
  <c r="Y204" i="9"/>
  <c r="Y205" i="9" a="1"/>
  <c r="Y205" i="9"/>
  <c r="Y206" i="9" a="1"/>
  <c r="Y206" i="9"/>
  <c r="Y207" i="9" a="1"/>
  <c r="Y207" i="9"/>
  <c r="Y208" i="9" a="1"/>
  <c r="Y208" i="9"/>
  <c r="Y209" i="9" a="1"/>
  <c r="Y209" i="9"/>
  <c r="Y210" i="9" a="1"/>
  <c r="Y210" i="9"/>
  <c r="Y211" i="9" a="1"/>
  <c r="Y211" i="9"/>
  <c r="Y212" i="9" a="1"/>
  <c r="Y212" i="9"/>
  <c r="Y213" i="9" a="1"/>
  <c r="Y213" i="9"/>
  <c r="Y214" i="9" a="1"/>
  <c r="Y214" i="9"/>
  <c r="Y215" i="9" a="1"/>
  <c r="Y215" i="9"/>
  <c r="Y216" i="9" a="1"/>
  <c r="Y216" i="9"/>
  <c r="Y217" i="9" a="1"/>
  <c r="Y217" i="9"/>
  <c r="Y218" i="9" a="1"/>
  <c r="Y218" i="9"/>
  <c r="Y219" i="9" a="1"/>
  <c r="Y219" i="9"/>
  <c r="Y220" i="9" a="1"/>
  <c r="Y220" i="9"/>
  <c r="Y221" i="9" a="1"/>
  <c r="Y221" i="9"/>
  <c r="Y222" i="9" a="1"/>
  <c r="Y222" i="9"/>
  <c r="Y223" i="9" a="1"/>
  <c r="Y223" i="9"/>
  <c r="Y224" i="9" a="1"/>
  <c r="Y224" i="9"/>
  <c r="Y225" i="9" a="1"/>
  <c r="Y225" i="9"/>
  <c r="Y226" i="9" a="1"/>
  <c r="Y226" i="9"/>
  <c r="Y227" i="9" a="1"/>
  <c r="Y227" i="9"/>
  <c r="Y228" i="9" a="1"/>
  <c r="Y228" i="9"/>
  <c r="Y229" i="9" a="1"/>
  <c r="Y229" i="9"/>
  <c r="Y230" i="9" a="1"/>
  <c r="Y230" i="9"/>
  <c r="Y231" i="9" a="1"/>
  <c r="Y231" i="9"/>
  <c r="Y232" i="9" a="1"/>
  <c r="Y232" i="9"/>
  <c r="Y233" i="9" a="1"/>
  <c r="Y233" i="9"/>
  <c r="Y234" i="9" a="1"/>
  <c r="Y234" i="9"/>
  <c r="Y235" i="9" a="1"/>
  <c r="Y235" i="9"/>
  <c r="Y236" i="9" a="1"/>
  <c r="Y236" i="9"/>
  <c r="Y237" i="9" a="1"/>
  <c r="Y237" i="9"/>
  <c r="Y238" i="9" a="1"/>
  <c r="Y238" i="9"/>
  <c r="Y239" i="9" a="1"/>
  <c r="Y239" i="9"/>
  <c r="Y240" i="9" a="1"/>
  <c r="Y240" i="9"/>
  <c r="Y241" i="9" a="1"/>
  <c r="Y241" i="9"/>
  <c r="Y242" i="9" a="1"/>
  <c r="Y242" i="9"/>
  <c r="Y243" i="9" a="1"/>
  <c r="Y243" i="9"/>
  <c r="Y244" i="9" a="1"/>
  <c r="Y244" i="9"/>
  <c r="Y245" i="9" a="1"/>
  <c r="Y245" i="9"/>
  <c r="Y246" i="9" a="1"/>
  <c r="Y246" i="9"/>
  <c r="Y247" i="9" a="1"/>
  <c r="Y247" i="9"/>
  <c r="Y248" i="9" a="1"/>
  <c r="Y248" i="9"/>
  <c r="Y249" i="9" a="1"/>
  <c r="Y249" i="9"/>
  <c r="Y250" i="9" a="1"/>
  <c r="Y250" i="9"/>
  <c r="Y251" i="9" a="1"/>
  <c r="Y251" i="9"/>
  <c r="Y252" i="9" a="1"/>
  <c r="Y252" i="9"/>
  <c r="Y253" i="9" a="1"/>
  <c r="Y253" i="9"/>
  <c r="Y254" i="9" a="1"/>
  <c r="Y254" i="9"/>
  <c r="Y255" i="9" a="1"/>
  <c r="Y255" i="9"/>
  <c r="Y256" i="9" a="1"/>
  <c r="Y256" i="9"/>
  <c r="Y257" i="9" a="1"/>
  <c r="Y257" i="9"/>
  <c r="Y258" i="9" a="1"/>
  <c r="Y258" i="9"/>
  <c r="Y259" i="9" a="1"/>
  <c r="Y259" i="9"/>
  <c r="Y260" i="9" a="1"/>
  <c r="Y260" i="9"/>
  <c r="Y261" i="9" a="1"/>
  <c r="Y261" i="9"/>
  <c r="Y262" i="9" a="1"/>
  <c r="Y262" i="9"/>
  <c r="Y263" i="9" a="1"/>
  <c r="Y263" i="9"/>
  <c r="Y264" i="9" a="1"/>
  <c r="Y264" i="9"/>
  <c r="Y265" i="9" a="1"/>
  <c r="Y265" i="9"/>
  <c r="Y266" i="9" a="1"/>
  <c r="Y266" i="9"/>
  <c r="Y267" i="9" a="1"/>
  <c r="Y267" i="9"/>
  <c r="Y268" i="9" a="1"/>
  <c r="Y268" i="9"/>
  <c r="Y269" i="9" a="1"/>
  <c r="Y269" i="9"/>
  <c r="Y270" i="9" a="1"/>
  <c r="Y270" i="9"/>
  <c r="Y271" i="9" a="1"/>
  <c r="Y271" i="9"/>
  <c r="Y272" i="9" a="1"/>
  <c r="Y272" i="9"/>
  <c r="Y273" i="9" a="1"/>
  <c r="Y273" i="9"/>
  <c r="Y274" i="9" a="1"/>
  <c r="Y274" i="9"/>
  <c r="Y275" i="9" a="1"/>
  <c r="Y275" i="9"/>
  <c r="Y276" i="9" a="1"/>
  <c r="Y276" i="9"/>
  <c r="Y277" i="9" a="1"/>
  <c r="Y277" i="9"/>
  <c r="Y278" i="9" a="1"/>
  <c r="Y278" i="9"/>
  <c r="Y279" i="9" a="1"/>
  <c r="Y279" i="9"/>
  <c r="Y280" i="9" a="1"/>
  <c r="Y280" i="9"/>
  <c r="Y281" i="9" a="1"/>
  <c r="Y281" i="9"/>
  <c r="Y282" i="9" a="1"/>
  <c r="Y282" i="9"/>
  <c r="Y283" i="9" a="1"/>
  <c r="Y283" i="9"/>
  <c r="Y284" i="9" a="1"/>
  <c r="Y284" i="9"/>
  <c r="Y285" i="9" a="1"/>
  <c r="Y285" i="9"/>
  <c r="Y286" i="9" a="1"/>
  <c r="Y286" i="9"/>
  <c r="Y287" i="9" a="1"/>
  <c r="Y287" i="9"/>
  <c r="Y288" i="9" a="1"/>
  <c r="Y288" i="9"/>
  <c r="Y289" i="9" a="1"/>
  <c r="Y289" i="9"/>
  <c r="Y290" i="9" a="1"/>
  <c r="Y290" i="9"/>
  <c r="Y291" i="9" a="1"/>
  <c r="Y291" i="9"/>
  <c r="Y292" i="9" a="1"/>
  <c r="Y292" i="9"/>
  <c r="Y293" i="9" a="1"/>
  <c r="Y293" i="9"/>
  <c r="Y294" i="9" a="1"/>
  <c r="Y294" i="9"/>
  <c r="Y295" i="9" a="1"/>
  <c r="Y295" i="9"/>
  <c r="Y296" i="9" a="1"/>
  <c r="Y296" i="9"/>
  <c r="Y297" i="9" a="1"/>
  <c r="Y297" i="9"/>
  <c r="Y298" i="9" a="1"/>
  <c r="Y298" i="9"/>
  <c r="Y299" i="9" a="1"/>
  <c r="Y299" i="9"/>
  <c r="Y300" i="9" a="1"/>
  <c r="Y300" i="9"/>
  <c r="Y301" i="9" a="1"/>
  <c r="Y301" i="9"/>
  <c r="Y302" i="9" a="1"/>
  <c r="Y302" i="9"/>
  <c r="Y303" i="9" a="1"/>
  <c r="Y303" i="9"/>
  <c r="Y304" i="9" a="1"/>
  <c r="Y304" i="9"/>
  <c r="Y305" i="9" a="1"/>
  <c r="Y305" i="9"/>
  <c r="Y306" i="9" a="1"/>
  <c r="Y306" i="9"/>
  <c r="Y307" i="9" a="1"/>
  <c r="Y307" i="9"/>
  <c r="Y308" i="9" a="1"/>
  <c r="Y308" i="9"/>
  <c r="Y309" i="9" a="1"/>
  <c r="Y309" i="9"/>
  <c r="Y310" i="9" a="1"/>
  <c r="Y310" i="9"/>
  <c r="Y311" i="9" a="1"/>
  <c r="Y311" i="9"/>
  <c r="Y312" i="9" a="1"/>
  <c r="Y312" i="9"/>
  <c r="Y313" i="9" a="1"/>
  <c r="Y313" i="9"/>
  <c r="Y314" i="9" a="1"/>
  <c r="Y314" i="9"/>
  <c r="Y315" i="9" a="1"/>
  <c r="Y315" i="9"/>
  <c r="Y316" i="9" a="1"/>
  <c r="Y316" i="9"/>
  <c r="Y317" i="9" a="1"/>
  <c r="Y317" i="9"/>
  <c r="Y318" i="9" a="1"/>
  <c r="Y318" i="9"/>
  <c r="Y319" i="9" a="1"/>
  <c r="Y319" i="9"/>
  <c r="Y320" i="9" a="1"/>
  <c r="Y320" i="9"/>
  <c r="Y321" i="9" a="1"/>
  <c r="Y321" i="9"/>
  <c r="Y322" i="9" a="1"/>
  <c r="Y322" i="9"/>
  <c r="Y323" i="9" a="1"/>
  <c r="Y323" i="9"/>
  <c r="Y324" i="9" a="1"/>
  <c r="Y324" i="9"/>
  <c r="Y325" i="9" a="1"/>
  <c r="Y325" i="9"/>
  <c r="Y326" i="9" a="1"/>
  <c r="Y326" i="9"/>
  <c r="Y327" i="9" a="1"/>
  <c r="Y327" i="9"/>
  <c r="Y328" i="9" a="1"/>
  <c r="Y328" i="9"/>
  <c r="Y329" i="9" a="1"/>
  <c r="Y329" i="9"/>
  <c r="Y330" i="9" a="1"/>
  <c r="Y330" i="9"/>
  <c r="Y331" i="9" a="1"/>
  <c r="Y331" i="9"/>
  <c r="Y332" i="9" a="1"/>
  <c r="Y332" i="9"/>
  <c r="Y333" i="9" a="1"/>
  <c r="Y333" i="9"/>
  <c r="Y334" i="9" a="1"/>
  <c r="Y334" i="9"/>
  <c r="Y335" i="9" a="1"/>
  <c r="Y335" i="9"/>
  <c r="Y336" i="9" a="1"/>
  <c r="Y336" i="9"/>
  <c r="Y337" i="9" a="1"/>
  <c r="Y337" i="9"/>
  <c r="Y338" i="9" a="1"/>
  <c r="Y338" i="9"/>
  <c r="Y339" i="9" a="1"/>
  <c r="Y339" i="9"/>
  <c r="Y340" i="9" a="1"/>
  <c r="Y340" i="9"/>
  <c r="Y341" i="9" a="1"/>
  <c r="Y341" i="9"/>
  <c r="Y342" i="9" a="1"/>
  <c r="Y342" i="9"/>
  <c r="Y343" i="9" a="1"/>
  <c r="Y343" i="9"/>
  <c r="Y344" i="9" a="1"/>
  <c r="Y344" i="9"/>
  <c r="Y345" i="9" a="1"/>
  <c r="Y345" i="9"/>
  <c r="Y346" i="9" a="1"/>
  <c r="Y346" i="9"/>
  <c r="Y347" i="9" a="1"/>
  <c r="Y347" i="9"/>
  <c r="Y348" i="9" a="1"/>
  <c r="Y348" i="9"/>
  <c r="Y349" i="9" a="1"/>
  <c r="Y349" i="9"/>
  <c r="Y350" i="9" a="1"/>
  <c r="Y350" i="9"/>
  <c r="Y351" i="9" a="1"/>
  <c r="Y351" i="9"/>
  <c r="Y352" i="9" a="1"/>
  <c r="Y352" i="9"/>
  <c r="Y353" i="9" a="1"/>
  <c r="Y353" i="9"/>
  <c r="Y354" i="9" a="1"/>
  <c r="Y354" i="9"/>
  <c r="Y355" i="9" a="1"/>
  <c r="Y355" i="9"/>
  <c r="Y356" i="9" a="1"/>
  <c r="Y356" i="9"/>
  <c r="Y357" i="9" a="1"/>
  <c r="Y357" i="9"/>
  <c r="Y358" i="9" a="1"/>
  <c r="Y358" i="9"/>
  <c r="Y359" i="9" a="1"/>
  <c r="Y359" i="9"/>
  <c r="Y360" i="9" a="1"/>
  <c r="Y360" i="9"/>
  <c r="Y361" i="9" a="1"/>
  <c r="Y361" i="9"/>
  <c r="Y362" i="9" a="1"/>
  <c r="Y362" i="9"/>
  <c r="Y363" i="9" a="1"/>
  <c r="Y363" i="9"/>
  <c r="Y364" i="9" a="1"/>
  <c r="Y364" i="9"/>
  <c r="Y365" i="9" a="1"/>
  <c r="Y365" i="9"/>
  <c r="Y366" i="9" a="1"/>
  <c r="Y366" i="9"/>
  <c r="Y367" i="9" a="1"/>
  <c r="Y367" i="9"/>
  <c r="Y368" i="9" a="1"/>
  <c r="Y368" i="9"/>
  <c r="Y369" i="9" a="1"/>
  <c r="Y369" i="9"/>
  <c r="Y370" i="9" a="1"/>
  <c r="Y370" i="9"/>
  <c r="Y371" i="9" a="1"/>
  <c r="Y371" i="9"/>
  <c r="Y372" i="9" a="1"/>
  <c r="Y372" i="9"/>
  <c r="Y373" i="9" a="1"/>
  <c r="Y373" i="9"/>
  <c r="Y374" i="9" a="1"/>
  <c r="Y374" i="9"/>
  <c r="Y375" i="9" a="1"/>
  <c r="Y375" i="9"/>
  <c r="Y376" i="9" a="1"/>
  <c r="Y376" i="9"/>
  <c r="Y377" i="9" a="1"/>
  <c r="Y377" i="9"/>
  <c r="Y378" i="9" a="1"/>
  <c r="Y378" i="9"/>
  <c r="Y379" i="9" a="1"/>
  <c r="Y379" i="9"/>
  <c r="Y380" i="9" a="1"/>
  <c r="Y380" i="9"/>
  <c r="Y381" i="9" a="1"/>
  <c r="Y381" i="9"/>
  <c r="Y382" i="9" a="1"/>
  <c r="Y382" i="9"/>
  <c r="Y383" i="9" a="1"/>
  <c r="Y383" i="9"/>
  <c r="Y384" i="9" a="1"/>
  <c r="Y384" i="9"/>
  <c r="Y385" i="9" a="1"/>
  <c r="Y385" i="9"/>
  <c r="Y386" i="9" a="1"/>
  <c r="Y386" i="9"/>
  <c r="Y387" i="9" a="1"/>
  <c r="Y387" i="9"/>
  <c r="Y388" i="9" a="1"/>
  <c r="Y388" i="9"/>
  <c r="Y389" i="9" a="1"/>
  <c r="Y389" i="9"/>
  <c r="Y390" i="9" a="1"/>
  <c r="Y390" i="9"/>
  <c r="Y391" i="9" a="1"/>
  <c r="Y391" i="9"/>
  <c r="Y392" i="9" a="1"/>
  <c r="Y392" i="9"/>
  <c r="Y393" i="9" a="1"/>
  <c r="Y393" i="9"/>
  <c r="Y394" i="9" a="1"/>
  <c r="Y394" i="9"/>
  <c r="Y395" i="9" a="1"/>
  <c r="Y395" i="9"/>
  <c r="Y396" i="9" a="1"/>
  <c r="Y396" i="9"/>
  <c r="Y397" i="9" a="1"/>
  <c r="Y397" i="9"/>
  <c r="Y398" i="9" a="1"/>
  <c r="Y398" i="9"/>
  <c r="Y399" i="9" a="1"/>
  <c r="Y399" i="9"/>
  <c r="Y400" i="9" a="1"/>
  <c r="Y400" i="9"/>
  <c r="Y401" i="9" a="1"/>
  <c r="Y401" i="9"/>
  <c r="Y402" i="9" a="1"/>
  <c r="Y402" i="9"/>
  <c r="Y403" i="9" a="1"/>
  <c r="Y403" i="9"/>
  <c r="Y404" i="9" a="1"/>
  <c r="Y404" i="9"/>
  <c r="Y405" i="9" a="1"/>
  <c r="Y405" i="9"/>
  <c r="Y406" i="9" a="1"/>
  <c r="Y406" i="9"/>
  <c r="Y407" i="9" a="1"/>
  <c r="Y407" i="9"/>
  <c r="Y408" i="9" a="1"/>
  <c r="Y408" i="9"/>
  <c r="Y409" i="9" a="1"/>
  <c r="Y409" i="9"/>
  <c r="Y410" i="9" a="1"/>
  <c r="Y410" i="9"/>
  <c r="Y411" i="9" a="1"/>
  <c r="Y411" i="9"/>
  <c r="Y412" i="9" a="1"/>
  <c r="Y412" i="9"/>
  <c r="Y413" i="9" a="1"/>
  <c r="Y413" i="9"/>
  <c r="Y414" i="9" a="1"/>
  <c r="Y414" i="9"/>
  <c r="Y415" i="9" a="1"/>
  <c r="Y415" i="9"/>
  <c r="Y416" i="9" a="1"/>
  <c r="Y416" i="9"/>
  <c r="Y417" i="9" a="1"/>
  <c r="Y417" i="9"/>
  <c r="Y418" i="9" a="1"/>
  <c r="Y418" i="9"/>
  <c r="Y419" i="9" a="1"/>
  <c r="Y419" i="9"/>
  <c r="Y420" i="9" a="1"/>
  <c r="Y420" i="9"/>
  <c r="Y421" i="9" a="1"/>
  <c r="Y421" i="9"/>
  <c r="Y422" i="9" a="1"/>
  <c r="Y422" i="9"/>
  <c r="Y423" i="9" a="1"/>
  <c r="Y423" i="9"/>
  <c r="Y424" i="9" a="1"/>
  <c r="Y424" i="9"/>
  <c r="Y425" i="9" a="1"/>
  <c r="Y425" i="9"/>
  <c r="Y426" i="9" a="1"/>
  <c r="Y426" i="9"/>
  <c r="Y427" i="9" a="1"/>
  <c r="Y427" i="9"/>
  <c r="Y428" i="9" a="1"/>
  <c r="Y428" i="9"/>
  <c r="Y429" i="9" a="1"/>
  <c r="Y429" i="9"/>
  <c r="Y430" i="9" a="1"/>
  <c r="Y430" i="9"/>
  <c r="Y431" i="9" a="1"/>
  <c r="Y431" i="9"/>
  <c r="Y432" i="9" a="1"/>
  <c r="Y432" i="9"/>
  <c r="Y433" i="9" a="1"/>
  <c r="Y433" i="9"/>
  <c r="Y434" i="9" a="1"/>
  <c r="Y434" i="9"/>
  <c r="Y435" i="9" a="1"/>
  <c r="Y435" i="9"/>
  <c r="Y436" i="9" a="1"/>
  <c r="Y436" i="9"/>
  <c r="Y437" i="9" a="1"/>
  <c r="Y437" i="9"/>
  <c r="Y438" i="9" a="1"/>
  <c r="Y438" i="9"/>
  <c r="Y439" i="9" a="1"/>
  <c r="Y439" i="9"/>
  <c r="Y440" i="9" a="1"/>
  <c r="Y440" i="9"/>
  <c r="Y441" i="9" a="1"/>
  <c r="Y441" i="9"/>
  <c r="Y442" i="9" a="1"/>
  <c r="Y442" i="9"/>
  <c r="Y443" i="9" a="1"/>
  <c r="Y443" i="9"/>
  <c r="Y444" i="9" a="1"/>
  <c r="Y444" i="9"/>
  <c r="Y445" i="9" a="1"/>
  <c r="Y445" i="9"/>
  <c r="Y446" i="9" a="1"/>
  <c r="Y446" i="9"/>
  <c r="Y447" i="9" a="1"/>
  <c r="Y447" i="9"/>
  <c r="Y448" i="9" a="1"/>
  <c r="Y448" i="9"/>
  <c r="Y449" i="9" a="1"/>
  <c r="Y449" i="9"/>
  <c r="Y450" i="9" a="1"/>
  <c r="Y450" i="9"/>
  <c r="Y451" i="9" a="1"/>
  <c r="Y451" i="9"/>
  <c r="Y452" i="9" a="1"/>
  <c r="Y452" i="9"/>
  <c r="Y453" i="9" a="1"/>
  <c r="Y453" i="9"/>
  <c r="Y454" i="9" a="1"/>
  <c r="Y454" i="9"/>
  <c r="Y455" i="9" a="1"/>
  <c r="Y455" i="9"/>
  <c r="Y456" i="9" a="1"/>
  <c r="Y456" i="9"/>
  <c r="Y457" i="9" a="1"/>
  <c r="Y457" i="9"/>
  <c r="Y458" i="9" a="1"/>
  <c r="Y458" i="9"/>
  <c r="Y459" i="9" a="1"/>
  <c r="Y459" i="9"/>
  <c r="Y460" i="9" a="1"/>
  <c r="Y460" i="9"/>
  <c r="Y461" i="9" a="1"/>
  <c r="Y461" i="9"/>
  <c r="Y462" i="9" a="1"/>
  <c r="Y462" i="9"/>
  <c r="Y463" i="9" a="1"/>
  <c r="Y463" i="9"/>
  <c r="Y464" i="9" a="1"/>
  <c r="Y464" i="9"/>
  <c r="Y465" i="9" a="1"/>
  <c r="Y465" i="9"/>
  <c r="Y466" i="9" a="1"/>
  <c r="Y466" i="9"/>
  <c r="Y467" i="9" a="1"/>
  <c r="Y467" i="9"/>
  <c r="Y468" i="9" a="1"/>
  <c r="Y468" i="9"/>
  <c r="Y469" i="9" a="1"/>
  <c r="Y469" i="9"/>
  <c r="Y470" i="9" a="1"/>
  <c r="Y470" i="9"/>
  <c r="Y471" i="9" a="1"/>
  <c r="Y471" i="9"/>
  <c r="Y472" i="9" a="1"/>
  <c r="Y472" i="9"/>
  <c r="Y473" i="9" a="1"/>
  <c r="Y473" i="9"/>
  <c r="Y474" i="9" a="1"/>
  <c r="Y474" i="9"/>
  <c r="Y475" i="9" a="1"/>
  <c r="Y475" i="9"/>
  <c r="Y476" i="9" a="1"/>
  <c r="Y476" i="9"/>
  <c r="Y477" i="9" a="1"/>
  <c r="Y477" i="9"/>
  <c r="Y478" i="9" a="1"/>
  <c r="Y478" i="9"/>
  <c r="Y479" i="9" a="1"/>
  <c r="Y479" i="9"/>
  <c r="Y480" i="9" a="1"/>
  <c r="Y480" i="9"/>
  <c r="Y481" i="9" a="1"/>
  <c r="Y481" i="9"/>
  <c r="Y482" i="9" a="1"/>
  <c r="Y482" i="9"/>
  <c r="Y483" i="9" a="1"/>
  <c r="Y483" i="9"/>
  <c r="Y484" i="9" a="1"/>
  <c r="Y484" i="9"/>
  <c r="Y485" i="9" a="1"/>
  <c r="Y485" i="9"/>
  <c r="Y486" i="9" a="1"/>
  <c r="Y486" i="9"/>
  <c r="Y487" i="9" a="1"/>
  <c r="Y487" i="9"/>
  <c r="Y488" i="9" a="1"/>
  <c r="Y488" i="9"/>
  <c r="Y489" i="9" a="1"/>
  <c r="Y489" i="9"/>
  <c r="Y490" i="9" a="1"/>
  <c r="Y490" i="9"/>
  <c r="Y491" i="9" a="1"/>
  <c r="Y491" i="9"/>
  <c r="Y492" i="9" a="1"/>
  <c r="Y492" i="9"/>
  <c r="Y493" i="9" a="1"/>
  <c r="Y493" i="9"/>
  <c r="Y494" i="9" a="1"/>
  <c r="Y494" i="9"/>
  <c r="Y495" i="9" a="1"/>
  <c r="Y495" i="9"/>
  <c r="Y496" i="9" a="1"/>
  <c r="Y496" i="9"/>
  <c r="Y497" i="9" a="1"/>
  <c r="Y497" i="9"/>
  <c r="Y498" i="9" a="1"/>
  <c r="Y498" i="9"/>
  <c r="Y499" i="9" a="1"/>
  <c r="Y499" i="9"/>
  <c r="Y500" i="9" a="1"/>
  <c r="Y500" i="9"/>
  <c r="Y501" i="9" a="1"/>
  <c r="Y501" i="9"/>
  <c r="Y502" i="9" a="1"/>
  <c r="Y502" i="9"/>
  <c r="Y503" i="9" a="1"/>
  <c r="Y503" i="9"/>
  <c r="Y504" i="9" a="1"/>
  <c r="Y504" i="9"/>
  <c r="Y505" i="9" a="1"/>
  <c r="Y505" i="9"/>
  <c r="Y506" i="9" a="1"/>
  <c r="Y506" i="9"/>
  <c r="Y507" i="9" a="1"/>
  <c r="Y507" i="9"/>
  <c r="Y508" i="9" a="1"/>
  <c r="Y508" i="9"/>
  <c r="Y509" i="9" a="1"/>
  <c r="Y509" i="9"/>
  <c r="Y510" i="9" a="1"/>
  <c r="Y510" i="9"/>
  <c r="Y511" i="9" a="1"/>
  <c r="Y511" i="9"/>
  <c r="Y512" i="9" a="1"/>
  <c r="Y512" i="9"/>
  <c r="Y513" i="9" a="1"/>
  <c r="Y513" i="9"/>
  <c r="Y514" i="9" a="1"/>
  <c r="Y514" i="9"/>
  <c r="Y515" i="9" a="1"/>
  <c r="Y515" i="9"/>
  <c r="Y516" i="9" a="1"/>
  <c r="Y516" i="9"/>
  <c r="Y517" i="9" a="1"/>
  <c r="Y517" i="9"/>
  <c r="Y518" i="9" a="1"/>
  <c r="Y518" i="9"/>
  <c r="Y519" i="9" a="1"/>
  <c r="Y519" i="9"/>
  <c r="Y520" i="9" a="1"/>
  <c r="Y520" i="9"/>
  <c r="Y521" i="9" a="1"/>
  <c r="Y521" i="9"/>
  <c r="Y522" i="9" a="1"/>
  <c r="Y522" i="9"/>
  <c r="Y523" i="9" a="1"/>
  <c r="Y523" i="9"/>
  <c r="Y524" i="9" a="1"/>
  <c r="Y524" i="9"/>
  <c r="Y525" i="9" a="1"/>
  <c r="Y525" i="9"/>
  <c r="Y526" i="9" a="1"/>
  <c r="Y526" i="9"/>
  <c r="Y527" i="9" a="1"/>
  <c r="Y527" i="9"/>
  <c r="Y528" i="9" a="1"/>
  <c r="Y528" i="9"/>
  <c r="Y529" i="9" a="1"/>
  <c r="Y529" i="9"/>
  <c r="Y530" i="9" a="1"/>
  <c r="Y530" i="9"/>
  <c r="Y531" i="9" a="1"/>
  <c r="Y531" i="9"/>
  <c r="Y532" i="9" a="1"/>
  <c r="Y532" i="9"/>
  <c r="Y533" i="9" a="1"/>
  <c r="Y533" i="9"/>
  <c r="Y534" i="9" a="1"/>
  <c r="Y534" i="9"/>
  <c r="Y535" i="9" a="1"/>
  <c r="Y535" i="9"/>
  <c r="Y536" i="9" a="1"/>
  <c r="Y536" i="9"/>
  <c r="Y537" i="9" a="1"/>
  <c r="Y537" i="9"/>
  <c r="Y538" i="9" a="1"/>
  <c r="Y538" i="9"/>
  <c r="Y539" i="9" a="1"/>
  <c r="Y539" i="9"/>
  <c r="Y540" i="9" a="1"/>
  <c r="Y540" i="9"/>
  <c r="Y541" i="9" a="1"/>
  <c r="Y541" i="9"/>
  <c r="Y542" i="9" a="1"/>
  <c r="Y542" i="9"/>
  <c r="Y543" i="9" a="1"/>
  <c r="Y543" i="9"/>
  <c r="Y544" i="9" a="1"/>
  <c r="Y544" i="9"/>
  <c r="Y545" i="9" a="1"/>
  <c r="Y545" i="9"/>
  <c r="Y546" i="9" a="1"/>
  <c r="Y546" i="9"/>
  <c r="Y547" i="9" a="1"/>
  <c r="Y547" i="9"/>
  <c r="Y548" i="9" a="1"/>
  <c r="Y548" i="9"/>
  <c r="Y549" i="9" a="1"/>
  <c r="Y549" i="9"/>
  <c r="Y550" i="9" a="1"/>
  <c r="Y550" i="9"/>
  <c r="Y551" i="9" a="1"/>
  <c r="Y551" i="9"/>
  <c r="Y552" i="9" a="1"/>
  <c r="Y552" i="9"/>
  <c r="Y553" i="9" a="1"/>
  <c r="Y553" i="9"/>
  <c r="Y554" i="9" a="1"/>
  <c r="Y554" i="9"/>
  <c r="Y555" i="9" a="1"/>
  <c r="Y555" i="9"/>
  <c r="Y556" i="9" a="1"/>
  <c r="Y556" i="9"/>
  <c r="Y557" i="9" a="1"/>
  <c r="Y557" i="9"/>
  <c r="Y558" i="9" a="1"/>
  <c r="Y558" i="9"/>
  <c r="Y559" i="9" a="1"/>
  <c r="Y559" i="9"/>
  <c r="Y560" i="9" a="1"/>
  <c r="Y560" i="9"/>
  <c r="Y561" i="9" a="1"/>
  <c r="Y561" i="9"/>
  <c r="Y562" i="9" a="1"/>
  <c r="Y562" i="9"/>
  <c r="Y563" i="9" a="1"/>
  <c r="Y563" i="9"/>
  <c r="Y564" i="9" a="1"/>
  <c r="Y564" i="9"/>
  <c r="Y565" i="9" a="1"/>
  <c r="Y565" i="9"/>
  <c r="Y566" i="9" a="1"/>
  <c r="Y566" i="9"/>
  <c r="Y567" i="9" a="1"/>
  <c r="Y567" i="9"/>
  <c r="Y568" i="9" a="1"/>
  <c r="Y568" i="9"/>
  <c r="Y569" i="9" a="1"/>
  <c r="Y569" i="9"/>
  <c r="Y570" i="9" a="1"/>
  <c r="Y570" i="9"/>
  <c r="Y571" i="9" a="1"/>
  <c r="Y571" i="9"/>
  <c r="Y572" i="9" a="1"/>
  <c r="Y572" i="9"/>
  <c r="Y573" i="9" a="1"/>
  <c r="Y573" i="9"/>
  <c r="Y574" i="9" a="1"/>
  <c r="Y574" i="9"/>
  <c r="Y575" i="9" a="1"/>
  <c r="Y575" i="9"/>
  <c r="Y576" i="9" a="1"/>
  <c r="Y576" i="9"/>
  <c r="Y577" i="9" a="1"/>
  <c r="Y577" i="9"/>
  <c r="Y578" i="9" a="1"/>
  <c r="Y578" i="9"/>
  <c r="Y579" i="9" a="1"/>
  <c r="Y579" i="9"/>
  <c r="Y580" i="9" a="1"/>
  <c r="Y580" i="9"/>
  <c r="Y581" i="9" a="1"/>
  <c r="Y581" i="9"/>
  <c r="Y582" i="9" a="1"/>
  <c r="Y582" i="9"/>
  <c r="Y583" i="9" a="1"/>
  <c r="Y583" i="9"/>
  <c r="Y584" i="9" a="1"/>
  <c r="Y584" i="9"/>
  <c r="Y585" i="9" a="1"/>
  <c r="Y585" i="9"/>
  <c r="Y586" i="9" a="1"/>
  <c r="Y586" i="9"/>
  <c r="Y587" i="9" a="1"/>
  <c r="Y587" i="9"/>
  <c r="Y588" i="9" a="1"/>
  <c r="Y588" i="9"/>
  <c r="Y589" i="9" a="1"/>
  <c r="Y589" i="9"/>
  <c r="Y590" i="9" a="1"/>
  <c r="Y590" i="9"/>
  <c r="Y591" i="9" a="1"/>
  <c r="Y591" i="9"/>
  <c r="Y592" i="9" a="1"/>
  <c r="Y592" i="9"/>
  <c r="Y593" i="9" a="1"/>
  <c r="Y593" i="9"/>
  <c r="Y594" i="9" a="1"/>
  <c r="Y594" i="9"/>
  <c r="Y595" i="9" a="1"/>
  <c r="Y595" i="9"/>
  <c r="Y596" i="9" a="1"/>
  <c r="Y596" i="9"/>
  <c r="Y597" i="9" a="1"/>
  <c r="Y597" i="9"/>
  <c r="Y598" i="9" a="1"/>
  <c r="Y598" i="9"/>
  <c r="Y599" i="9" a="1"/>
  <c r="Y599" i="9"/>
  <c r="Y600" i="9" a="1"/>
  <c r="Y600" i="9"/>
  <c r="Y601" i="9" a="1"/>
  <c r="Y601" i="9"/>
  <c r="Y602" i="9" a="1"/>
  <c r="Y602" i="9"/>
  <c r="Y603" i="9" a="1"/>
  <c r="Y603" i="9"/>
  <c r="Y604" i="9" a="1"/>
  <c r="Y604" i="9"/>
  <c r="Y605" i="9" a="1"/>
  <c r="Y605" i="9"/>
  <c r="Y606" i="9" a="1"/>
  <c r="Y606" i="9"/>
  <c r="Y607" i="9" a="1"/>
  <c r="Y607" i="9"/>
  <c r="Y608" i="9" a="1"/>
  <c r="Y608" i="9"/>
  <c r="Y609" i="9" a="1"/>
  <c r="Y609" i="9"/>
  <c r="Y610" i="9" a="1"/>
  <c r="Y610" i="9"/>
  <c r="Y611" i="9" a="1"/>
  <c r="Y611" i="9"/>
  <c r="Y612" i="9" a="1"/>
  <c r="Y612" i="9"/>
  <c r="Y613" i="9" a="1"/>
  <c r="Y613" i="9"/>
  <c r="Y614" i="9" a="1"/>
  <c r="Y614" i="9"/>
  <c r="Y615" i="9" a="1"/>
  <c r="Y615" i="9"/>
  <c r="Y616" i="9" a="1"/>
  <c r="Y616" i="9"/>
  <c r="Y617" i="9" a="1"/>
  <c r="Y617" i="9"/>
  <c r="Y618" i="9" a="1"/>
  <c r="Y618" i="9"/>
  <c r="Y619" i="9" a="1"/>
  <c r="Y619" i="9"/>
  <c r="Y620" i="9" a="1"/>
  <c r="Y620" i="9"/>
  <c r="Y621" i="9" a="1"/>
  <c r="Y621" i="9"/>
  <c r="Y622" i="9" a="1"/>
  <c r="Y622" i="9"/>
  <c r="Y623" i="9" a="1"/>
  <c r="Y623" i="9"/>
  <c r="Y624" i="9" a="1"/>
  <c r="Y624" i="9"/>
  <c r="Y625" i="9" a="1"/>
  <c r="Y625" i="9"/>
  <c r="Y626" i="9" a="1"/>
  <c r="Y626" i="9"/>
  <c r="Y627" i="9" a="1"/>
  <c r="Y627" i="9"/>
  <c r="Y628" i="9" a="1"/>
  <c r="Y628" i="9"/>
  <c r="Y629" i="9" a="1"/>
  <c r="Y629" i="9"/>
  <c r="Y630" i="9" a="1"/>
  <c r="Y630" i="9"/>
  <c r="Y631" i="9" a="1"/>
  <c r="Y631" i="9"/>
  <c r="Y632" i="9" a="1"/>
  <c r="Y632" i="9"/>
  <c r="Y633" i="9" a="1"/>
  <c r="Y633" i="9"/>
  <c r="Y634" i="9" a="1"/>
  <c r="Y634" i="9"/>
  <c r="Y635" i="9" a="1"/>
  <c r="Y635" i="9"/>
  <c r="Y636" i="9" a="1"/>
  <c r="Y636" i="9"/>
  <c r="Y637" i="9" a="1"/>
  <c r="Y637" i="9"/>
  <c r="Y638" i="9" a="1"/>
  <c r="Y638" i="9"/>
  <c r="Y639" i="9" a="1"/>
  <c r="Y639" i="9"/>
  <c r="Y640" i="9" a="1"/>
  <c r="Y640" i="9"/>
  <c r="Y641" i="9" a="1"/>
  <c r="Y641" i="9"/>
  <c r="Y642" i="9" a="1"/>
  <c r="Y642" i="9"/>
  <c r="Y643" i="9" a="1"/>
  <c r="Y643" i="9"/>
  <c r="Y644" i="9" a="1"/>
  <c r="Y644" i="9"/>
  <c r="Y645" i="9" a="1"/>
  <c r="Y645" i="9"/>
  <c r="Y646" i="9" a="1"/>
  <c r="Y646" i="9"/>
  <c r="Y647" i="9" a="1"/>
  <c r="Y647" i="9"/>
  <c r="Y648" i="9" a="1"/>
  <c r="Y648" i="9"/>
  <c r="Y649" i="9" a="1"/>
  <c r="Y649" i="9"/>
  <c r="Y650" i="9" a="1"/>
  <c r="Y650" i="9"/>
  <c r="Y651" i="9" a="1"/>
  <c r="Y651" i="9"/>
  <c r="Y652" i="9" a="1"/>
  <c r="Y652" i="9"/>
  <c r="Y653" i="9" a="1"/>
  <c r="Y653" i="9"/>
  <c r="Y654" i="9" a="1"/>
  <c r="Y654" i="9"/>
  <c r="Y655" i="9" a="1"/>
  <c r="Y655" i="9"/>
  <c r="Y656" i="9" a="1"/>
  <c r="Y656" i="9"/>
  <c r="Y657" i="9" a="1"/>
  <c r="Y657" i="9"/>
  <c r="Y658" i="9" a="1"/>
  <c r="Y658" i="9"/>
  <c r="Y659" i="9" a="1"/>
  <c r="Y659" i="9"/>
  <c r="Y660" i="9" a="1"/>
  <c r="Y660" i="9"/>
  <c r="Y661" i="9" a="1"/>
  <c r="Y661" i="9"/>
  <c r="Y662" i="9" a="1"/>
  <c r="Y662" i="9"/>
  <c r="Y663" i="9" a="1"/>
  <c r="Y663" i="9"/>
  <c r="Y664" i="9" a="1"/>
  <c r="Y664" i="9"/>
  <c r="Y665" i="9" a="1"/>
  <c r="Y665" i="9"/>
  <c r="Y666" i="9" a="1"/>
  <c r="Y666" i="9"/>
  <c r="Y667" i="9" a="1"/>
  <c r="Y667" i="9"/>
  <c r="Y668" i="9" a="1"/>
  <c r="Y668" i="9"/>
  <c r="Y669" i="9" a="1"/>
  <c r="Y669" i="9"/>
  <c r="Y670" i="9" a="1"/>
  <c r="Y670" i="9"/>
  <c r="Y671" i="9" a="1"/>
  <c r="Y671" i="9"/>
  <c r="Y672" i="9" a="1"/>
  <c r="Y672" i="9"/>
  <c r="Y673" i="9" a="1"/>
  <c r="Y673" i="9"/>
  <c r="Y674" i="9" a="1"/>
  <c r="Y674" i="9"/>
  <c r="Y675" i="9" a="1"/>
  <c r="Y675" i="9"/>
  <c r="Y676" i="9" a="1"/>
  <c r="Y676" i="9"/>
  <c r="Y677" i="9" a="1"/>
  <c r="Y677" i="9"/>
  <c r="Y678" i="9" a="1"/>
  <c r="Y678" i="9"/>
  <c r="Y679" i="9" a="1"/>
  <c r="Y679" i="9"/>
  <c r="Y680" i="9" a="1"/>
  <c r="Y680" i="9"/>
  <c r="Y681" i="9" a="1"/>
  <c r="Y681" i="9"/>
  <c r="Y682" i="9" a="1"/>
  <c r="Y682" i="9"/>
  <c r="Y683" i="9" a="1"/>
  <c r="Y683" i="9"/>
  <c r="Y684" i="9" a="1"/>
  <c r="Y684" i="9"/>
  <c r="Y685" i="9" a="1"/>
  <c r="Y685" i="9"/>
  <c r="Y686" i="9" a="1"/>
  <c r="Y686" i="9"/>
  <c r="Y687" i="9" a="1"/>
  <c r="Y687" i="9"/>
  <c r="Y688" i="9" a="1"/>
  <c r="Y688" i="9"/>
  <c r="Y689" i="9" a="1"/>
  <c r="Y689" i="9"/>
  <c r="Y690" i="9" a="1"/>
  <c r="Y690" i="9"/>
  <c r="Y691" i="9" a="1"/>
  <c r="Y691" i="9"/>
  <c r="Y692" i="9" a="1"/>
  <c r="Y692" i="9"/>
  <c r="Y693" i="9" a="1"/>
  <c r="Y693" i="9"/>
  <c r="Y694" i="9" a="1"/>
  <c r="Y694" i="9"/>
  <c r="Y695" i="9" a="1"/>
  <c r="Y695" i="9"/>
  <c r="Y696" i="9" a="1"/>
  <c r="Y696" i="9"/>
  <c r="Y697" i="9" a="1"/>
  <c r="Y697" i="9"/>
  <c r="Y698" i="9" a="1"/>
  <c r="Y698" i="9"/>
  <c r="Y699" i="9" a="1"/>
  <c r="Y699" i="9"/>
  <c r="Y700" i="9" a="1"/>
  <c r="Y700" i="9"/>
  <c r="Y701" i="9" a="1"/>
  <c r="Y701" i="9"/>
  <c r="Y702" i="9" a="1"/>
  <c r="Y702" i="9"/>
  <c r="Y703" i="9" a="1"/>
  <c r="Y703" i="9"/>
  <c r="Y704" i="9" a="1"/>
  <c r="Y704" i="9"/>
  <c r="Y705" i="9" a="1"/>
  <c r="Y705" i="9"/>
  <c r="Y706" i="9" a="1"/>
  <c r="Y706" i="9"/>
  <c r="Y707" i="9" a="1"/>
  <c r="Y707" i="9"/>
  <c r="Y708" i="9" a="1"/>
  <c r="Y708" i="9"/>
  <c r="Y709" i="9" a="1"/>
  <c r="Y709" i="9"/>
  <c r="Y710" i="9" a="1"/>
  <c r="Y710" i="9"/>
  <c r="Y711" i="9" a="1"/>
  <c r="Y711" i="9"/>
  <c r="Y712" i="9" a="1"/>
  <c r="Y712" i="9"/>
  <c r="Y713" i="9" a="1"/>
  <c r="Y713" i="9"/>
  <c r="Y714" i="9" a="1"/>
  <c r="Y714" i="9"/>
  <c r="Y715" i="9" a="1"/>
  <c r="Y715" i="9"/>
  <c r="Y716" i="9" a="1"/>
  <c r="Y716" i="9"/>
  <c r="Y717" i="9" a="1"/>
  <c r="Y717" i="9"/>
  <c r="Y718" i="9" a="1"/>
  <c r="Y718" i="9"/>
  <c r="Y719" i="9" a="1"/>
  <c r="Y719" i="9"/>
  <c r="Y720" i="9" a="1"/>
  <c r="Y720" i="9"/>
  <c r="Y721" i="9" a="1"/>
  <c r="Y721" i="9"/>
  <c r="Y722" i="9" a="1"/>
  <c r="Y722" i="9"/>
  <c r="Y723" i="9" a="1"/>
  <c r="Y723" i="9"/>
  <c r="Y724" i="9" a="1"/>
  <c r="Y724" i="9"/>
  <c r="Y725" i="9" a="1"/>
  <c r="Y725" i="9"/>
  <c r="Y726" i="9" a="1"/>
  <c r="Y726" i="9"/>
  <c r="Y727" i="9" a="1"/>
  <c r="Y727" i="9"/>
  <c r="Y728" i="9" a="1"/>
  <c r="Y728" i="9"/>
  <c r="Y729" i="9" a="1"/>
  <c r="Y729" i="9"/>
  <c r="Y730" i="9" a="1"/>
  <c r="Y730" i="9"/>
  <c r="Y731" i="9" a="1"/>
  <c r="Y731" i="9"/>
  <c r="Y732" i="9" a="1"/>
  <c r="Y732" i="9"/>
  <c r="Y733" i="9" a="1"/>
  <c r="Y733" i="9"/>
  <c r="Y734" i="9" a="1"/>
  <c r="Y734" i="9"/>
  <c r="Y735" i="9" a="1"/>
  <c r="Y735" i="9"/>
  <c r="Y736" i="9" a="1"/>
  <c r="Y736" i="9"/>
  <c r="Y737" i="9" a="1"/>
  <c r="Y737" i="9"/>
  <c r="Y738" i="9" a="1"/>
  <c r="Y738" i="9"/>
  <c r="Y739" i="9" a="1"/>
  <c r="Y739" i="9"/>
  <c r="Y740" i="9" a="1"/>
  <c r="Y740" i="9"/>
  <c r="Y741" i="9" a="1"/>
  <c r="Y741" i="9"/>
  <c r="Y742" i="9" a="1"/>
  <c r="Y742" i="9"/>
  <c r="Y743" i="9" a="1"/>
  <c r="Y743" i="9"/>
  <c r="Y744" i="9" a="1"/>
  <c r="Y744" i="9"/>
  <c r="Y745" i="9" a="1"/>
  <c r="Y745" i="9"/>
  <c r="Y746" i="9" a="1"/>
  <c r="Y746" i="9"/>
  <c r="Y747" i="9" a="1"/>
  <c r="Y747" i="9"/>
  <c r="Y748" i="9" a="1"/>
  <c r="Y748" i="9"/>
  <c r="Y749" i="9" a="1"/>
  <c r="Y749" i="9"/>
  <c r="Y750" i="9" a="1"/>
  <c r="Y750" i="9"/>
  <c r="Y751" i="9" a="1"/>
  <c r="Y751" i="9"/>
  <c r="Y752" i="9" a="1"/>
  <c r="Y752" i="9"/>
  <c r="Y753" i="9" a="1"/>
  <c r="Y753" i="9"/>
  <c r="Y754" i="9" a="1"/>
  <c r="Y754" i="9"/>
  <c r="Y755" i="9" a="1"/>
  <c r="Y755" i="9"/>
  <c r="Y756" i="9" a="1"/>
  <c r="Y756" i="9"/>
  <c r="Y757" i="9" a="1"/>
  <c r="Y757" i="9"/>
  <c r="Y758" i="9" a="1"/>
  <c r="Y758" i="9"/>
  <c r="Y759" i="9" a="1"/>
  <c r="Y759" i="9"/>
  <c r="Y760" i="9" a="1"/>
  <c r="Y760" i="9"/>
  <c r="Y761" i="9" a="1"/>
  <c r="Y761" i="9"/>
  <c r="Y762" i="9" a="1"/>
  <c r="Y762" i="9"/>
  <c r="Y763" i="9" a="1"/>
  <c r="Y763" i="9"/>
  <c r="Y764" i="9" a="1"/>
  <c r="Y764" i="9"/>
  <c r="Y765" i="9" a="1"/>
  <c r="Y765" i="9"/>
  <c r="Y766" i="9" a="1"/>
  <c r="Y766" i="9"/>
  <c r="Y767" i="9" a="1"/>
  <c r="Y767" i="9"/>
  <c r="Y768" i="9" a="1"/>
  <c r="Y768" i="9"/>
  <c r="Y769" i="9" a="1"/>
  <c r="Y769" i="9"/>
  <c r="Y770" i="9" a="1"/>
  <c r="Y770" i="9"/>
  <c r="Y771" i="9" a="1"/>
  <c r="Y771" i="9"/>
  <c r="Y772" i="9" a="1"/>
  <c r="Y772" i="9"/>
  <c r="Y773" i="9" a="1"/>
  <c r="Y773" i="9"/>
  <c r="Y774" i="9" a="1"/>
  <c r="Y774" i="9"/>
  <c r="Y775" i="9" a="1"/>
  <c r="Y775" i="9"/>
  <c r="Y776" i="9" a="1"/>
  <c r="Y776" i="9"/>
  <c r="Y777" i="9" a="1"/>
  <c r="Y777" i="9"/>
  <c r="Y778" i="9" a="1"/>
  <c r="Y778" i="9"/>
  <c r="Y779" i="9" a="1"/>
  <c r="Y779" i="9"/>
  <c r="Y780" i="9" a="1"/>
  <c r="Y780" i="9"/>
  <c r="Y781" i="9" a="1"/>
  <c r="Y781" i="9"/>
  <c r="Y782" i="9" a="1"/>
  <c r="Y782" i="9"/>
  <c r="Y783" i="9" a="1"/>
  <c r="Y783" i="9"/>
  <c r="Y784" i="9" a="1"/>
  <c r="Y784" i="9"/>
  <c r="Y785" i="9" a="1"/>
  <c r="Y785" i="9"/>
  <c r="Y786" i="9" a="1"/>
  <c r="Y786" i="9"/>
  <c r="Y787" i="9" a="1"/>
  <c r="Y787" i="9"/>
  <c r="Y788" i="9" a="1"/>
  <c r="Y788" i="9"/>
  <c r="Y789" i="9" a="1"/>
  <c r="Y789" i="9"/>
  <c r="Y790" i="9" a="1"/>
  <c r="Y790" i="9"/>
  <c r="Y791" i="9" a="1"/>
  <c r="Y791" i="9"/>
  <c r="Y792" i="9" a="1"/>
  <c r="Y792" i="9"/>
  <c r="Y793" i="9" a="1"/>
  <c r="Y793" i="9"/>
  <c r="Y794" i="9" a="1"/>
  <c r="Y794" i="9"/>
  <c r="Y795" i="9" a="1"/>
  <c r="Y795" i="9"/>
  <c r="Y796" i="9" a="1"/>
  <c r="Y796" i="9"/>
  <c r="Y797" i="9" a="1"/>
  <c r="Y797" i="9"/>
  <c r="Y798" i="9" a="1"/>
  <c r="Y798" i="9"/>
  <c r="Y799" i="9" a="1"/>
  <c r="Y799" i="9"/>
  <c r="Y800" i="9" a="1"/>
  <c r="Y800" i="9"/>
  <c r="Y801" i="9" a="1"/>
  <c r="Y801" i="9"/>
  <c r="Y802" i="9" a="1"/>
  <c r="Y802" i="9"/>
  <c r="Y803" i="9" a="1"/>
  <c r="Y803" i="9"/>
  <c r="Y804" i="9" a="1"/>
  <c r="Y804" i="9"/>
  <c r="Y805" i="9" a="1"/>
  <c r="Y805" i="9"/>
  <c r="Y806" i="9" a="1"/>
  <c r="Y806" i="9"/>
  <c r="Y807" i="9" a="1"/>
  <c r="Y807" i="9"/>
  <c r="Y808" i="9" a="1"/>
  <c r="Y808" i="9"/>
  <c r="Y809" i="9" a="1"/>
  <c r="Y809" i="9"/>
  <c r="Y810" i="9" a="1"/>
  <c r="Y810" i="9"/>
  <c r="Y811" i="9" a="1"/>
  <c r="Y811" i="9"/>
  <c r="Y812" i="9" a="1"/>
  <c r="Y812" i="9"/>
  <c r="Y813" i="9" a="1"/>
  <c r="Y813" i="9"/>
  <c r="Y814" i="9" a="1"/>
  <c r="Y814" i="9"/>
  <c r="Y815" i="9" a="1"/>
  <c r="Y815" i="9"/>
  <c r="Y816" i="9" a="1"/>
  <c r="Y816" i="9"/>
  <c r="Y817" i="9" a="1"/>
  <c r="Y817" i="9"/>
  <c r="Y818" i="9" a="1"/>
  <c r="Y818" i="9"/>
  <c r="Y819" i="9" a="1"/>
  <c r="Y819" i="9"/>
  <c r="Y820" i="9" a="1"/>
  <c r="Y820" i="9"/>
  <c r="Y821" i="9" a="1"/>
  <c r="Y821" i="9"/>
  <c r="Y822" i="9" a="1"/>
  <c r="Y822" i="9"/>
  <c r="Y823" i="9" a="1"/>
  <c r="Y823" i="9"/>
  <c r="Y824" i="9" a="1"/>
  <c r="Y824" i="9"/>
  <c r="Y825" i="9" a="1"/>
  <c r="Y825" i="9"/>
  <c r="Y826" i="9" a="1"/>
  <c r="Y826" i="9"/>
  <c r="Y827" i="9" a="1"/>
  <c r="Y827" i="9"/>
  <c r="Y828" i="9" a="1"/>
  <c r="Y828" i="9"/>
  <c r="Y829" i="9" a="1"/>
  <c r="Y829" i="9"/>
  <c r="Y830" i="9" a="1"/>
  <c r="Y830" i="9"/>
  <c r="Y831" i="9" a="1"/>
  <c r="Y831" i="9"/>
  <c r="Y832" i="9" a="1"/>
  <c r="Y832" i="9"/>
  <c r="Y833" i="9" a="1"/>
  <c r="Y833" i="9"/>
  <c r="Y834" i="9" a="1"/>
  <c r="Y834" i="9"/>
  <c r="Y835" i="9" a="1"/>
  <c r="Y835" i="9"/>
  <c r="Y836" i="9" a="1"/>
  <c r="Y836" i="9"/>
  <c r="Y837" i="9" a="1"/>
  <c r="Y837" i="9"/>
  <c r="Y838" i="9" a="1"/>
  <c r="Y838" i="9"/>
  <c r="Y839" i="9" a="1"/>
  <c r="Y839" i="9"/>
  <c r="Y840" i="9" a="1"/>
  <c r="Y840" i="9"/>
  <c r="Y841" i="9" a="1"/>
  <c r="Y841" i="9"/>
  <c r="Y842" i="9" a="1"/>
  <c r="Y842" i="9"/>
  <c r="Y843" i="9" a="1"/>
  <c r="Y843" i="9"/>
  <c r="Y844" i="9" a="1"/>
  <c r="Y844" i="9"/>
  <c r="Y845" i="9" a="1"/>
  <c r="Y845" i="9"/>
  <c r="Y846" i="9" a="1"/>
  <c r="Y846" i="9"/>
  <c r="Y847" i="9" a="1"/>
  <c r="Y847" i="9"/>
  <c r="Y848" i="9" a="1"/>
  <c r="Y848" i="9"/>
  <c r="Y849" i="9" a="1"/>
  <c r="Y849" i="9"/>
  <c r="Y850" i="9" a="1"/>
  <c r="Y850" i="9"/>
  <c r="Y851" i="9" a="1"/>
  <c r="Y851" i="9"/>
  <c r="Y852" i="9" a="1"/>
  <c r="Y852" i="9"/>
  <c r="Y853" i="9" a="1"/>
  <c r="Y853" i="9"/>
  <c r="Y854" i="9" a="1"/>
  <c r="Y854" i="9"/>
  <c r="Y855" i="9" a="1"/>
  <c r="Y855" i="9"/>
  <c r="Y856" i="9" a="1"/>
  <c r="Y856" i="9"/>
  <c r="Y857" i="9" a="1"/>
  <c r="Y857" i="9"/>
  <c r="Y858" i="9" a="1"/>
  <c r="Y858" i="9"/>
  <c r="Y859" i="9" a="1"/>
  <c r="Y859" i="9"/>
  <c r="Y860" i="9" a="1"/>
  <c r="Y860" i="9"/>
  <c r="Y861" i="9" a="1"/>
  <c r="Y861" i="9"/>
  <c r="Y862" i="9" a="1"/>
  <c r="Y862" i="9"/>
  <c r="Y863" i="9" a="1"/>
  <c r="Y863" i="9"/>
  <c r="Y864" i="9" a="1"/>
  <c r="Y864" i="9"/>
  <c r="Y865" i="9" a="1"/>
  <c r="Y865" i="9"/>
  <c r="Y866" i="9" a="1"/>
  <c r="Y866" i="9"/>
  <c r="Y867" i="9" a="1"/>
  <c r="Y867" i="9"/>
  <c r="Y868" i="9" a="1"/>
  <c r="Y868" i="9"/>
  <c r="Y869" i="9" a="1"/>
  <c r="Y869" i="9"/>
  <c r="Y870" i="9" a="1"/>
  <c r="Y870" i="9"/>
  <c r="Y871" i="9" a="1"/>
  <c r="Y871" i="9"/>
  <c r="Y872" i="9" a="1"/>
  <c r="Y872" i="9"/>
  <c r="Y873" i="9" a="1"/>
  <c r="Y873" i="9"/>
  <c r="Y874" i="9" a="1"/>
  <c r="Y874" i="9"/>
  <c r="Y875" i="9" a="1"/>
  <c r="Y875" i="9"/>
  <c r="Y876" i="9" a="1"/>
  <c r="Y876" i="9"/>
  <c r="Y877" i="9" a="1"/>
  <c r="Y877" i="9"/>
  <c r="Y878" i="9" a="1"/>
  <c r="Y878" i="9"/>
  <c r="Y879" i="9" a="1"/>
  <c r="Y879" i="9"/>
  <c r="Y880" i="9" a="1"/>
  <c r="Y880" i="9"/>
  <c r="Y881" i="9" a="1"/>
  <c r="Y881" i="9"/>
  <c r="Y882" i="9" a="1"/>
  <c r="Y882" i="9"/>
  <c r="Y883" i="9" a="1"/>
  <c r="Y883" i="9"/>
  <c r="Y884" i="9" a="1"/>
  <c r="Y884" i="9"/>
  <c r="Y885" i="9" a="1"/>
  <c r="Y885" i="9"/>
  <c r="Y886" i="9" a="1"/>
  <c r="Y886" i="9"/>
  <c r="Y887" i="9" a="1"/>
  <c r="Y887" i="9"/>
  <c r="Y888" i="9" a="1"/>
  <c r="Y888" i="9"/>
  <c r="Y889" i="9" a="1"/>
  <c r="Y889" i="9"/>
  <c r="Y890" i="9" a="1"/>
  <c r="Y890" i="9"/>
  <c r="Y891" i="9" a="1"/>
  <c r="Y891" i="9"/>
  <c r="Y892" i="9" a="1"/>
  <c r="Y892" i="9"/>
  <c r="Y893" i="9" a="1"/>
  <c r="Y893" i="9"/>
  <c r="Y894" i="9" a="1"/>
  <c r="Y894" i="9"/>
  <c r="Y895" i="9" a="1"/>
  <c r="Y895" i="9"/>
  <c r="Y896" i="9" a="1"/>
  <c r="Y896" i="9"/>
  <c r="Y897" i="9" a="1"/>
  <c r="Y897" i="9"/>
  <c r="Y898" i="9" a="1"/>
  <c r="Y898" i="9"/>
  <c r="Y899" i="9" a="1"/>
  <c r="Y899" i="9"/>
  <c r="Y900" i="9" a="1"/>
  <c r="Y900" i="9"/>
  <c r="Y901" i="9" a="1"/>
  <c r="Y901" i="9"/>
  <c r="Y902" i="9" a="1"/>
  <c r="Y902" i="9"/>
  <c r="Y903" i="9" a="1"/>
  <c r="Y903" i="9"/>
  <c r="Y904" i="9" a="1"/>
  <c r="Y904" i="9"/>
  <c r="Y905" i="9" a="1"/>
  <c r="Y905" i="9"/>
  <c r="Y906" i="9" a="1"/>
  <c r="Y906" i="9"/>
  <c r="Y907" i="9" a="1"/>
  <c r="Y907" i="9"/>
  <c r="Y908" i="9" a="1"/>
  <c r="Y908" i="9"/>
  <c r="Y909" i="9" a="1"/>
  <c r="Y909" i="9"/>
  <c r="Y910" i="9" a="1"/>
  <c r="Y910" i="9"/>
  <c r="Y911" i="9" a="1"/>
  <c r="Y911" i="9"/>
  <c r="Y912" i="9" a="1"/>
  <c r="Y912" i="9"/>
  <c r="Y913" i="9" a="1"/>
  <c r="Y913" i="9"/>
  <c r="Y914" i="9" a="1"/>
  <c r="Y914" i="9"/>
  <c r="Y915" i="9" a="1"/>
  <c r="Y915" i="9"/>
  <c r="Y916" i="9" a="1"/>
  <c r="Y916" i="9"/>
  <c r="Y917" i="9" a="1"/>
  <c r="Y917" i="9"/>
  <c r="Y918" i="9" a="1"/>
  <c r="Y918" i="9"/>
  <c r="Y919" i="9" a="1"/>
  <c r="Y919" i="9"/>
  <c r="Y920" i="9" a="1"/>
  <c r="Y920" i="9"/>
  <c r="Y921" i="9" a="1"/>
  <c r="Y921" i="9"/>
  <c r="Y922" i="9" a="1"/>
  <c r="Y922" i="9"/>
  <c r="Y923" i="9" a="1"/>
  <c r="Y923" i="9"/>
  <c r="Y924" i="9" a="1"/>
  <c r="Y924" i="9"/>
  <c r="Y925" i="9" a="1"/>
  <c r="Y925" i="9"/>
  <c r="Y926" i="9" a="1"/>
  <c r="Y926" i="9"/>
  <c r="Y927" i="9" a="1"/>
  <c r="Y927" i="9"/>
  <c r="Y928" i="9" a="1"/>
  <c r="Y928" i="9"/>
  <c r="Y929" i="9" a="1"/>
  <c r="Y929" i="9"/>
  <c r="Y930" i="9" a="1"/>
  <c r="Y930" i="9"/>
  <c r="Y931" i="9" a="1"/>
  <c r="Y931" i="9"/>
  <c r="Y932" i="9" a="1"/>
  <c r="Y932" i="9"/>
  <c r="Y933" i="9" a="1"/>
  <c r="Y933" i="9"/>
  <c r="Y934" i="9" a="1"/>
  <c r="Y934" i="9"/>
  <c r="Y935" i="9" a="1"/>
  <c r="Y935" i="9"/>
  <c r="Y936" i="9" a="1"/>
  <c r="Y936" i="9"/>
  <c r="Y937" i="9" a="1"/>
  <c r="Y937" i="9"/>
  <c r="Y938" i="9" a="1"/>
  <c r="Y938" i="9"/>
  <c r="Y939" i="9" a="1"/>
  <c r="Y939" i="9"/>
  <c r="Y940" i="9" a="1"/>
  <c r="Y940" i="9"/>
  <c r="Y941" i="9" a="1"/>
  <c r="Y941" i="9"/>
  <c r="Y942" i="9" a="1"/>
  <c r="Y942" i="9"/>
  <c r="Y943" i="9" a="1"/>
  <c r="Y943" i="9"/>
  <c r="Y944" i="9" a="1"/>
  <c r="Y944" i="9"/>
  <c r="Y945" i="9" a="1"/>
  <c r="Y945" i="9"/>
  <c r="Y946" i="9" a="1"/>
  <c r="Y946" i="9"/>
  <c r="Y947" i="9" a="1"/>
  <c r="Y947" i="9"/>
  <c r="Y948" i="9" a="1"/>
  <c r="Y948" i="9"/>
  <c r="Y949" i="9" a="1"/>
  <c r="Y949" i="9"/>
  <c r="Y950" i="9" a="1"/>
  <c r="Y950" i="9"/>
  <c r="Y951" i="9" a="1"/>
  <c r="Y951" i="9"/>
  <c r="Y952" i="9" a="1"/>
  <c r="Y952" i="9"/>
  <c r="Y953" i="9" a="1"/>
  <c r="Y953" i="9"/>
  <c r="Y954" i="9" a="1"/>
  <c r="Y954" i="9"/>
  <c r="Y955" i="9" a="1"/>
  <c r="Y955" i="9"/>
  <c r="Y956" i="9" a="1"/>
  <c r="Y956" i="9"/>
  <c r="Y957" i="9" a="1"/>
  <c r="Y957" i="9"/>
  <c r="Y958" i="9" a="1"/>
  <c r="Y958" i="9"/>
  <c r="Y959" i="9" a="1"/>
  <c r="Y959" i="9"/>
  <c r="Y960" i="9" a="1"/>
  <c r="Y960" i="9"/>
  <c r="Y961" i="9" a="1"/>
  <c r="Y961" i="9"/>
  <c r="Y962" i="9" a="1"/>
  <c r="Y962" i="9"/>
  <c r="Y963" i="9" a="1"/>
  <c r="Y963" i="9"/>
  <c r="Y964" i="9" a="1"/>
  <c r="Y964" i="9"/>
  <c r="Y965" i="9" a="1"/>
  <c r="Y965" i="9"/>
  <c r="Y966" i="9" a="1"/>
  <c r="Y966" i="9"/>
  <c r="Y967" i="9" a="1"/>
  <c r="Y967" i="9"/>
  <c r="Y968" i="9" a="1"/>
  <c r="Y968" i="9"/>
  <c r="Y969" i="9" a="1"/>
  <c r="Y969" i="9"/>
  <c r="Y970" i="9" a="1"/>
  <c r="Y970" i="9"/>
  <c r="Y971" i="9" a="1"/>
  <c r="Y971" i="9"/>
  <c r="Y972" i="9" a="1"/>
  <c r="Y972" i="9"/>
  <c r="Y973" i="9" a="1"/>
  <c r="Y973" i="9"/>
  <c r="Y974" i="9" a="1"/>
  <c r="Y974" i="9"/>
  <c r="Y975" i="9" a="1"/>
  <c r="Y975" i="9"/>
  <c r="Y976" i="9" a="1"/>
  <c r="Y976" i="9"/>
  <c r="Y977" i="9" a="1"/>
  <c r="Y977" i="9"/>
  <c r="Y978" i="9" a="1"/>
  <c r="Y978" i="9"/>
  <c r="Y979" i="9" a="1"/>
  <c r="Y979" i="9"/>
  <c r="Y980" i="9" a="1"/>
  <c r="Y980" i="9"/>
  <c r="Y981" i="9" a="1"/>
  <c r="Y981" i="9"/>
  <c r="Y982" i="9" a="1"/>
  <c r="Y982" i="9"/>
  <c r="Y983" i="9" a="1"/>
  <c r="Y983" i="9"/>
  <c r="Y984" i="9" a="1"/>
  <c r="Y984" i="9"/>
  <c r="Y985" i="9" a="1"/>
  <c r="Y985" i="9"/>
  <c r="Y986" i="9" a="1"/>
  <c r="Y986" i="9"/>
  <c r="Y987" i="9" a="1"/>
  <c r="Y987" i="9"/>
  <c r="Y988" i="9" a="1"/>
  <c r="Y988" i="9"/>
  <c r="Y989" i="9" a="1"/>
  <c r="Y989" i="9"/>
  <c r="Y990" i="9" a="1"/>
  <c r="Y990" i="9"/>
  <c r="Y991" i="9" a="1"/>
  <c r="Y991" i="9"/>
  <c r="Y992" i="9" a="1"/>
  <c r="Y992" i="9"/>
  <c r="Y993" i="9" a="1"/>
  <c r="Y993" i="9"/>
  <c r="Y994" i="9" a="1"/>
  <c r="Y994" i="9"/>
  <c r="Y995" i="9" a="1"/>
  <c r="Y995" i="9"/>
  <c r="Y996" i="9" a="1"/>
  <c r="Y996" i="9"/>
  <c r="Y997" i="9" a="1"/>
  <c r="Y997" i="9"/>
  <c r="Y998" i="9" a="1"/>
  <c r="Y998" i="9"/>
  <c r="Y999" i="9" a="1"/>
  <c r="Y999" i="9"/>
  <c r="Y1000" i="9" a="1"/>
  <c r="Y1000" i="9"/>
  <c r="X2" i="9" a="1"/>
  <c r="X2" i="9"/>
  <c r="X3" i="9" a="1"/>
  <c r="X3" i="9"/>
  <c r="X4" i="9" a="1"/>
  <c r="X4" i="9"/>
  <c r="X5" i="9" a="1"/>
  <c r="X5" i="9"/>
  <c r="X6" i="9" a="1"/>
  <c r="X6" i="9"/>
  <c r="X7" i="9" a="1"/>
  <c r="X7" i="9"/>
  <c r="X8" i="9" a="1"/>
  <c r="X8" i="9"/>
  <c r="X9" i="9" a="1"/>
  <c r="X9" i="9"/>
  <c r="X10" i="9" a="1"/>
  <c r="X10" i="9"/>
  <c r="X11" i="9" a="1"/>
  <c r="X11" i="9"/>
  <c r="X12" i="9" a="1"/>
  <c r="X12" i="9"/>
  <c r="X13" i="9" a="1"/>
  <c r="X13" i="9"/>
  <c r="X14" i="9" a="1"/>
  <c r="X14" i="9"/>
  <c r="X15" i="9" a="1"/>
  <c r="X15" i="9"/>
  <c r="X16" i="9" a="1"/>
  <c r="X16" i="9"/>
  <c r="X17" i="9" a="1"/>
  <c r="X17" i="9"/>
  <c r="X18" i="9" a="1"/>
  <c r="X18" i="9"/>
  <c r="X19" i="9" a="1"/>
  <c r="X19" i="9"/>
  <c r="X20" i="9" a="1"/>
  <c r="X20" i="9"/>
  <c r="X21" i="9" a="1"/>
  <c r="X21" i="9"/>
  <c r="X22" i="9" a="1"/>
  <c r="X22" i="9"/>
  <c r="X23" i="9" a="1"/>
  <c r="X23" i="9"/>
  <c r="X24" i="9" a="1"/>
  <c r="X24" i="9"/>
  <c r="X25" i="9" a="1"/>
  <c r="X25" i="9"/>
  <c r="X26" i="9" a="1"/>
  <c r="X26" i="9"/>
  <c r="X27" i="9" a="1"/>
  <c r="X27" i="9"/>
  <c r="X28" i="9" a="1"/>
  <c r="X28" i="9"/>
  <c r="X29" i="9" a="1"/>
  <c r="X29" i="9"/>
  <c r="X30" i="9" a="1"/>
  <c r="X30" i="9"/>
  <c r="X31" i="9" a="1"/>
  <c r="X31" i="9"/>
  <c r="X32" i="9" a="1"/>
  <c r="X32" i="9"/>
  <c r="X33" i="9" a="1"/>
  <c r="X33" i="9"/>
  <c r="X34" i="9" a="1"/>
  <c r="X34" i="9"/>
  <c r="X35" i="9" a="1"/>
  <c r="X35" i="9"/>
  <c r="X36" i="9" a="1"/>
  <c r="X36" i="9"/>
  <c r="X37" i="9" a="1"/>
  <c r="X37" i="9"/>
  <c r="X38" i="9" a="1"/>
  <c r="X38" i="9"/>
  <c r="X39" i="9" a="1"/>
  <c r="X39" i="9"/>
  <c r="X40" i="9" a="1"/>
  <c r="X40" i="9"/>
  <c r="X41" i="9" a="1"/>
  <c r="X41" i="9"/>
  <c r="X42" i="9" a="1"/>
  <c r="X42" i="9"/>
  <c r="X43" i="9" a="1"/>
  <c r="X43" i="9"/>
  <c r="X44" i="9" a="1"/>
  <c r="X44" i="9"/>
  <c r="X45" i="9" a="1"/>
  <c r="X45" i="9"/>
  <c r="X46" i="9" a="1"/>
  <c r="X46" i="9"/>
  <c r="X47" i="9" a="1"/>
  <c r="X47" i="9"/>
  <c r="X48" i="9" a="1"/>
  <c r="X48" i="9"/>
  <c r="X49" i="9" a="1"/>
  <c r="X49" i="9"/>
  <c r="X50" i="9" a="1"/>
  <c r="X50" i="9"/>
  <c r="X51" i="9" a="1"/>
  <c r="X51" i="9"/>
  <c r="X52" i="9" a="1"/>
  <c r="X52" i="9"/>
  <c r="X53" i="9" a="1"/>
  <c r="X53" i="9"/>
  <c r="X54" i="9" a="1"/>
  <c r="X54" i="9"/>
  <c r="X55" i="9" a="1"/>
  <c r="X55" i="9"/>
  <c r="X56" i="9" a="1"/>
  <c r="X56" i="9"/>
  <c r="X57" i="9" a="1"/>
  <c r="X57" i="9"/>
  <c r="X58" i="9" a="1"/>
  <c r="X58" i="9"/>
  <c r="X59" i="9" a="1"/>
  <c r="X59" i="9"/>
  <c r="X60" i="9" a="1"/>
  <c r="X60" i="9"/>
  <c r="X61" i="9" a="1"/>
  <c r="X61" i="9"/>
  <c r="X62" i="9" a="1"/>
  <c r="X62" i="9"/>
  <c r="X63" i="9" a="1"/>
  <c r="X63" i="9"/>
  <c r="X64" i="9" a="1"/>
  <c r="X64" i="9"/>
  <c r="X65" i="9" a="1"/>
  <c r="X65" i="9"/>
  <c r="X66" i="9" a="1"/>
  <c r="X66" i="9"/>
  <c r="X67" i="9" a="1"/>
  <c r="X67" i="9"/>
  <c r="X68" i="9" a="1"/>
  <c r="X68" i="9"/>
  <c r="X69" i="9" a="1"/>
  <c r="X69" i="9"/>
  <c r="X70" i="9" a="1"/>
  <c r="X70" i="9"/>
  <c r="X71" i="9" a="1"/>
  <c r="X71" i="9"/>
  <c r="X72" i="9" a="1"/>
  <c r="X72" i="9"/>
  <c r="X73" i="9" a="1"/>
  <c r="X73" i="9"/>
  <c r="X74" i="9" a="1"/>
  <c r="X74" i="9"/>
  <c r="X75" i="9" a="1"/>
  <c r="X75" i="9"/>
  <c r="X76" i="9" a="1"/>
  <c r="X76" i="9"/>
  <c r="X77" i="9" a="1"/>
  <c r="X77" i="9"/>
  <c r="X78" i="9" a="1"/>
  <c r="X78" i="9"/>
  <c r="X79" i="9" a="1"/>
  <c r="X79" i="9"/>
  <c r="X80" i="9" a="1"/>
  <c r="X80" i="9"/>
  <c r="X81" i="9" a="1"/>
  <c r="X81" i="9"/>
  <c r="X82" i="9" a="1"/>
  <c r="X82" i="9"/>
  <c r="X83" i="9" a="1"/>
  <c r="X83" i="9"/>
  <c r="X84" i="9" a="1"/>
  <c r="X84" i="9"/>
  <c r="X85" i="9" a="1"/>
  <c r="X85" i="9"/>
  <c r="X86" i="9" a="1"/>
  <c r="X86" i="9"/>
  <c r="X87" i="9" a="1"/>
  <c r="X87" i="9"/>
  <c r="X88" i="9" a="1"/>
  <c r="X88" i="9"/>
  <c r="X89" i="9" a="1"/>
  <c r="X89" i="9"/>
  <c r="X90" i="9" a="1"/>
  <c r="X90" i="9"/>
  <c r="X91" i="9" a="1"/>
  <c r="X91" i="9"/>
  <c r="X92" i="9" a="1"/>
  <c r="X92" i="9"/>
  <c r="X93" i="9" a="1"/>
  <c r="X93" i="9"/>
  <c r="X94" i="9" a="1"/>
  <c r="X94" i="9"/>
  <c r="X95" i="9" a="1"/>
  <c r="X95" i="9"/>
  <c r="X96" i="9" a="1"/>
  <c r="X96" i="9"/>
  <c r="X97" i="9" a="1"/>
  <c r="X97" i="9"/>
  <c r="X98" i="9" a="1"/>
  <c r="X98" i="9"/>
  <c r="X99" i="9" a="1"/>
  <c r="X99" i="9"/>
  <c r="X100" i="9" a="1"/>
  <c r="X100" i="9"/>
  <c r="X101" i="9" a="1"/>
  <c r="X101" i="9"/>
  <c r="X102" i="9" a="1"/>
  <c r="X102" i="9"/>
  <c r="X103" i="9" a="1"/>
  <c r="X103" i="9"/>
  <c r="X104" i="9" a="1"/>
  <c r="X104" i="9"/>
  <c r="X105" i="9" a="1"/>
  <c r="X105" i="9"/>
  <c r="X106" i="9" a="1"/>
  <c r="X106" i="9"/>
  <c r="X107" i="9" a="1"/>
  <c r="X107" i="9"/>
  <c r="X108" i="9" a="1"/>
  <c r="X108" i="9"/>
  <c r="X109" i="9" a="1"/>
  <c r="X109" i="9"/>
  <c r="X110" i="9" a="1"/>
  <c r="X110" i="9"/>
  <c r="X111" i="9" a="1"/>
  <c r="X111" i="9"/>
  <c r="X112" i="9" a="1"/>
  <c r="X112" i="9"/>
  <c r="X113" i="9" a="1"/>
  <c r="X113" i="9"/>
  <c r="X114" i="9" a="1"/>
  <c r="X114" i="9"/>
  <c r="X115" i="9" a="1"/>
  <c r="X115" i="9"/>
  <c r="X116" i="9" a="1"/>
  <c r="X116" i="9"/>
  <c r="X117" i="9" a="1"/>
  <c r="X117" i="9"/>
  <c r="X118" i="9" a="1"/>
  <c r="X118" i="9"/>
  <c r="X119" i="9" a="1"/>
  <c r="X119" i="9"/>
  <c r="X120" i="9" a="1"/>
  <c r="X120" i="9"/>
  <c r="X121" i="9" a="1"/>
  <c r="X121" i="9"/>
  <c r="X122" i="9" a="1"/>
  <c r="X122" i="9"/>
  <c r="X123" i="9" a="1"/>
  <c r="X123" i="9"/>
  <c r="X124" i="9" a="1"/>
  <c r="X124" i="9"/>
  <c r="X125" i="9" a="1"/>
  <c r="X125" i="9"/>
  <c r="X126" i="9" a="1"/>
  <c r="X126" i="9"/>
  <c r="X127" i="9" a="1"/>
  <c r="X127" i="9"/>
  <c r="X128" i="9" a="1"/>
  <c r="X128" i="9"/>
  <c r="X129" i="9" a="1"/>
  <c r="X129" i="9"/>
  <c r="X130" i="9" a="1"/>
  <c r="X130" i="9"/>
  <c r="X131" i="9" a="1"/>
  <c r="X131" i="9"/>
  <c r="X132" i="9" a="1"/>
  <c r="X132" i="9"/>
  <c r="X133" i="9" a="1"/>
  <c r="X133" i="9"/>
  <c r="X134" i="9" a="1"/>
  <c r="X134" i="9"/>
  <c r="X135" i="9" a="1"/>
  <c r="X135" i="9"/>
  <c r="X136" i="9" a="1"/>
  <c r="X136" i="9"/>
  <c r="X137" i="9" a="1"/>
  <c r="X137" i="9"/>
  <c r="X138" i="9" a="1"/>
  <c r="X138" i="9"/>
  <c r="X139" i="9" a="1"/>
  <c r="X139" i="9"/>
  <c r="X140" i="9" a="1"/>
  <c r="X140" i="9"/>
  <c r="X141" i="9" a="1"/>
  <c r="X141" i="9"/>
  <c r="X142" i="9" a="1"/>
  <c r="X142" i="9"/>
  <c r="X143" i="9" a="1"/>
  <c r="X143" i="9"/>
  <c r="X144" i="9" a="1"/>
  <c r="X144" i="9"/>
  <c r="X145" i="9" a="1"/>
  <c r="X145" i="9"/>
  <c r="X146" i="9" a="1"/>
  <c r="X146" i="9"/>
  <c r="X147" i="9" a="1"/>
  <c r="X147" i="9"/>
  <c r="X148" i="9" a="1"/>
  <c r="X148" i="9"/>
  <c r="X149" i="9" a="1"/>
  <c r="X149" i="9"/>
  <c r="X150" i="9" a="1"/>
  <c r="X150" i="9"/>
  <c r="X151" i="9" a="1"/>
  <c r="X151" i="9"/>
  <c r="X152" i="9" a="1"/>
  <c r="X152" i="9"/>
  <c r="X153" i="9" a="1"/>
  <c r="X153" i="9"/>
  <c r="X154" i="9" a="1"/>
  <c r="X154" i="9"/>
  <c r="X155" i="9" a="1"/>
  <c r="X155" i="9"/>
  <c r="X156" i="9" a="1"/>
  <c r="X156" i="9"/>
  <c r="X157" i="9" a="1"/>
  <c r="X157" i="9"/>
  <c r="X158" i="9" a="1"/>
  <c r="X158" i="9"/>
  <c r="X159" i="9" a="1"/>
  <c r="X159" i="9"/>
  <c r="X160" i="9" a="1"/>
  <c r="X160" i="9"/>
  <c r="X161" i="9" a="1"/>
  <c r="X161" i="9"/>
  <c r="X162" i="9" a="1"/>
  <c r="X162" i="9"/>
  <c r="X163" i="9" a="1"/>
  <c r="X163" i="9"/>
  <c r="X164" i="9" a="1"/>
  <c r="X164" i="9"/>
  <c r="X165" i="9" a="1"/>
  <c r="X165" i="9"/>
  <c r="X166" i="9" a="1"/>
  <c r="X166" i="9"/>
  <c r="X167" i="9" a="1"/>
  <c r="X167" i="9"/>
  <c r="X168" i="9" a="1"/>
  <c r="X168" i="9"/>
  <c r="X169" i="9" a="1"/>
  <c r="X169" i="9"/>
  <c r="X170" i="9" a="1"/>
  <c r="X170" i="9"/>
  <c r="X171" i="9" a="1"/>
  <c r="X171" i="9"/>
  <c r="X172" i="9" a="1"/>
  <c r="X172" i="9"/>
  <c r="X173" i="9" a="1"/>
  <c r="X173" i="9"/>
  <c r="X174" i="9" a="1"/>
  <c r="X174" i="9"/>
  <c r="X175" i="9" a="1"/>
  <c r="X175" i="9"/>
  <c r="X176" i="9" a="1"/>
  <c r="X176" i="9"/>
  <c r="X177" i="9" a="1"/>
  <c r="X177" i="9"/>
  <c r="X178" i="9" a="1"/>
  <c r="X178" i="9"/>
  <c r="X179" i="9" a="1"/>
  <c r="X179" i="9"/>
  <c r="X180" i="9" a="1"/>
  <c r="X180" i="9"/>
  <c r="X181" i="9" a="1"/>
  <c r="X181" i="9"/>
  <c r="X182" i="9" a="1"/>
  <c r="X182" i="9"/>
  <c r="X183" i="9" a="1"/>
  <c r="X183" i="9"/>
  <c r="X184" i="9" a="1"/>
  <c r="X184" i="9"/>
  <c r="X185" i="9" a="1"/>
  <c r="X185" i="9"/>
  <c r="X186" i="9" a="1"/>
  <c r="X186" i="9"/>
  <c r="X187" i="9" a="1"/>
  <c r="X187" i="9"/>
  <c r="X188" i="9" a="1"/>
  <c r="X188" i="9"/>
  <c r="X189" i="9" a="1"/>
  <c r="X189" i="9"/>
  <c r="X190" i="9" a="1"/>
  <c r="X190" i="9"/>
  <c r="X191" i="9" a="1"/>
  <c r="X191" i="9"/>
  <c r="X192" i="9" a="1"/>
  <c r="X192" i="9"/>
  <c r="X193" i="9" a="1"/>
  <c r="X193" i="9"/>
  <c r="X194" i="9" a="1"/>
  <c r="X194" i="9"/>
  <c r="X195" i="9" a="1"/>
  <c r="X195" i="9"/>
  <c r="X196" i="9" a="1"/>
  <c r="X196" i="9"/>
  <c r="X197" i="9" a="1"/>
  <c r="X197" i="9"/>
  <c r="X198" i="9" a="1"/>
  <c r="X198" i="9"/>
  <c r="X199" i="9" a="1"/>
  <c r="X199" i="9"/>
  <c r="X200" i="9" a="1"/>
  <c r="X200" i="9"/>
  <c r="X201" i="9" a="1"/>
  <c r="X201" i="9"/>
  <c r="X202" i="9" a="1"/>
  <c r="X202" i="9"/>
  <c r="X203" i="9" a="1"/>
  <c r="X203" i="9"/>
  <c r="X204" i="9" a="1"/>
  <c r="X204" i="9"/>
  <c r="X205" i="9" a="1"/>
  <c r="X205" i="9"/>
  <c r="X206" i="9" a="1"/>
  <c r="X206" i="9"/>
  <c r="X207" i="9" a="1"/>
  <c r="X207" i="9"/>
  <c r="X208" i="9" a="1"/>
  <c r="X208" i="9"/>
  <c r="X209" i="9" a="1"/>
  <c r="X209" i="9"/>
  <c r="X210" i="9" a="1"/>
  <c r="X210" i="9"/>
  <c r="X211" i="9" a="1"/>
  <c r="X211" i="9"/>
  <c r="X212" i="9" a="1"/>
  <c r="X212" i="9"/>
  <c r="X213" i="9" a="1"/>
  <c r="X213" i="9"/>
  <c r="X214" i="9" a="1"/>
  <c r="X214" i="9"/>
  <c r="X215" i="9" a="1"/>
  <c r="X215" i="9"/>
  <c r="X216" i="9" a="1"/>
  <c r="X216" i="9"/>
  <c r="X217" i="9" a="1"/>
  <c r="X217" i="9"/>
  <c r="X218" i="9" a="1"/>
  <c r="X218" i="9"/>
  <c r="X219" i="9" a="1"/>
  <c r="X219" i="9"/>
  <c r="X220" i="9" a="1"/>
  <c r="X220" i="9"/>
  <c r="X221" i="9" a="1"/>
  <c r="X221" i="9"/>
  <c r="X222" i="9" a="1"/>
  <c r="X222" i="9"/>
  <c r="X223" i="9" a="1"/>
  <c r="X223" i="9"/>
  <c r="X224" i="9" a="1"/>
  <c r="X224" i="9"/>
  <c r="X225" i="9" a="1"/>
  <c r="X225" i="9"/>
  <c r="X226" i="9" a="1"/>
  <c r="X226" i="9"/>
  <c r="X227" i="9" a="1"/>
  <c r="X227" i="9"/>
  <c r="X228" i="9" a="1"/>
  <c r="X228" i="9"/>
  <c r="X229" i="9" a="1"/>
  <c r="X229" i="9"/>
  <c r="X230" i="9" a="1"/>
  <c r="X230" i="9"/>
  <c r="X231" i="9" a="1"/>
  <c r="X231" i="9"/>
  <c r="X232" i="9" a="1"/>
  <c r="X232" i="9"/>
  <c r="X233" i="9" a="1"/>
  <c r="X233" i="9"/>
  <c r="X234" i="9" a="1"/>
  <c r="X234" i="9"/>
  <c r="X235" i="9" a="1"/>
  <c r="X235" i="9"/>
  <c r="X236" i="9" a="1"/>
  <c r="X236" i="9"/>
  <c r="X237" i="9" a="1"/>
  <c r="X237" i="9"/>
  <c r="X238" i="9" a="1"/>
  <c r="X238" i="9"/>
  <c r="X239" i="9" a="1"/>
  <c r="X239" i="9"/>
  <c r="X240" i="9" a="1"/>
  <c r="X240" i="9"/>
  <c r="X241" i="9" a="1"/>
  <c r="X241" i="9"/>
  <c r="X242" i="9" a="1"/>
  <c r="X242" i="9"/>
  <c r="X243" i="9" a="1"/>
  <c r="X243" i="9"/>
  <c r="X244" i="9" a="1"/>
  <c r="X244" i="9"/>
  <c r="X245" i="9" a="1"/>
  <c r="X245" i="9"/>
  <c r="X246" i="9" a="1"/>
  <c r="X246" i="9"/>
  <c r="X247" i="9" a="1"/>
  <c r="X247" i="9"/>
  <c r="X248" i="9" a="1"/>
  <c r="X248" i="9"/>
  <c r="X249" i="9" a="1"/>
  <c r="X249" i="9"/>
  <c r="X250" i="9" a="1"/>
  <c r="X250" i="9"/>
  <c r="X251" i="9" a="1"/>
  <c r="X251" i="9"/>
  <c r="X252" i="9" a="1"/>
  <c r="X252" i="9"/>
  <c r="X253" i="9" a="1"/>
  <c r="X253" i="9"/>
  <c r="X254" i="9" a="1"/>
  <c r="X254" i="9"/>
  <c r="X255" i="9" a="1"/>
  <c r="X255" i="9"/>
  <c r="X256" i="9" a="1"/>
  <c r="X256" i="9"/>
  <c r="X257" i="9" a="1"/>
  <c r="X257" i="9"/>
  <c r="X258" i="9" a="1"/>
  <c r="X258" i="9"/>
  <c r="X259" i="9" a="1"/>
  <c r="X259" i="9"/>
  <c r="X260" i="9" a="1"/>
  <c r="X260" i="9"/>
  <c r="X261" i="9" a="1"/>
  <c r="X261" i="9"/>
  <c r="X262" i="9" a="1"/>
  <c r="X262" i="9"/>
  <c r="X263" i="9" a="1"/>
  <c r="X263" i="9"/>
  <c r="X264" i="9" a="1"/>
  <c r="X264" i="9"/>
  <c r="X265" i="9" a="1"/>
  <c r="X265" i="9"/>
  <c r="X266" i="9" a="1"/>
  <c r="X266" i="9"/>
  <c r="X267" i="9" a="1"/>
  <c r="X267" i="9"/>
  <c r="X268" i="9" a="1"/>
  <c r="X268" i="9"/>
  <c r="X269" i="9" a="1"/>
  <c r="X269" i="9"/>
  <c r="X270" i="9" a="1"/>
  <c r="X270" i="9"/>
  <c r="X271" i="9" a="1"/>
  <c r="X271" i="9"/>
  <c r="X272" i="9" a="1"/>
  <c r="X272" i="9"/>
  <c r="X273" i="9" a="1"/>
  <c r="X273" i="9"/>
  <c r="X274" i="9" a="1"/>
  <c r="X274" i="9"/>
  <c r="X275" i="9" a="1"/>
  <c r="X275" i="9"/>
  <c r="X276" i="9" a="1"/>
  <c r="X276" i="9"/>
  <c r="X277" i="9" a="1"/>
  <c r="X277" i="9"/>
  <c r="X278" i="9" a="1"/>
  <c r="X278" i="9"/>
  <c r="X279" i="9" a="1"/>
  <c r="X279" i="9"/>
  <c r="X280" i="9" a="1"/>
  <c r="X280" i="9"/>
  <c r="X281" i="9" a="1"/>
  <c r="X281" i="9"/>
  <c r="X282" i="9" a="1"/>
  <c r="X282" i="9"/>
  <c r="X283" i="9" a="1"/>
  <c r="X283" i="9"/>
  <c r="X284" i="9" a="1"/>
  <c r="X284" i="9"/>
  <c r="X285" i="9" a="1"/>
  <c r="X285" i="9"/>
  <c r="X286" i="9" a="1"/>
  <c r="X286" i="9"/>
  <c r="X287" i="9" a="1"/>
  <c r="X287" i="9"/>
  <c r="X288" i="9" a="1"/>
  <c r="X288" i="9"/>
  <c r="X289" i="9" a="1"/>
  <c r="X289" i="9"/>
  <c r="X290" i="9" a="1"/>
  <c r="X290" i="9"/>
  <c r="X291" i="9" a="1"/>
  <c r="X291" i="9"/>
  <c r="X292" i="9" a="1"/>
  <c r="X292" i="9"/>
  <c r="X293" i="9" a="1"/>
  <c r="X293" i="9"/>
  <c r="X294" i="9" a="1"/>
  <c r="X294" i="9"/>
  <c r="X295" i="9" a="1"/>
  <c r="X295" i="9"/>
  <c r="X296" i="9" a="1"/>
  <c r="X296" i="9"/>
  <c r="X297" i="9" a="1"/>
  <c r="X297" i="9"/>
  <c r="X298" i="9" a="1"/>
  <c r="X298" i="9"/>
  <c r="X299" i="9" a="1"/>
  <c r="X299" i="9"/>
  <c r="X300" i="9" a="1"/>
  <c r="X300" i="9"/>
  <c r="X301" i="9" a="1"/>
  <c r="X301" i="9"/>
  <c r="X302" i="9" a="1"/>
  <c r="X302" i="9"/>
  <c r="X303" i="9" a="1"/>
  <c r="X303" i="9"/>
  <c r="X304" i="9" a="1"/>
  <c r="X304" i="9"/>
  <c r="X305" i="9" a="1"/>
  <c r="X305" i="9"/>
  <c r="X306" i="9" a="1"/>
  <c r="X306" i="9"/>
  <c r="X307" i="9" a="1"/>
  <c r="X307" i="9"/>
  <c r="X308" i="9" a="1"/>
  <c r="X308" i="9"/>
  <c r="X309" i="9" a="1"/>
  <c r="X309" i="9"/>
  <c r="X310" i="9" a="1"/>
  <c r="X310" i="9"/>
  <c r="X311" i="9" a="1"/>
  <c r="X311" i="9"/>
  <c r="X312" i="9" a="1"/>
  <c r="X312" i="9"/>
  <c r="X313" i="9" a="1"/>
  <c r="X313" i="9"/>
  <c r="X314" i="9" a="1"/>
  <c r="X314" i="9"/>
  <c r="X315" i="9" a="1"/>
  <c r="X315" i="9"/>
  <c r="X316" i="9" a="1"/>
  <c r="X316" i="9"/>
  <c r="X317" i="9" a="1"/>
  <c r="X317" i="9"/>
  <c r="X318" i="9" a="1"/>
  <c r="X318" i="9"/>
  <c r="X319" i="9" a="1"/>
  <c r="X319" i="9"/>
  <c r="X320" i="9" a="1"/>
  <c r="X320" i="9"/>
  <c r="X321" i="9" a="1"/>
  <c r="X321" i="9"/>
  <c r="X322" i="9" a="1"/>
  <c r="X322" i="9"/>
  <c r="X323" i="9" a="1"/>
  <c r="X323" i="9"/>
  <c r="X324" i="9" a="1"/>
  <c r="X324" i="9"/>
  <c r="X325" i="9" a="1"/>
  <c r="X325" i="9"/>
  <c r="X326" i="9" a="1"/>
  <c r="X326" i="9"/>
  <c r="X327" i="9" a="1"/>
  <c r="X327" i="9"/>
  <c r="X328" i="9" a="1"/>
  <c r="X328" i="9"/>
  <c r="X329" i="9" a="1"/>
  <c r="X329" i="9"/>
  <c r="X330" i="9" a="1"/>
  <c r="X330" i="9"/>
  <c r="X331" i="9" a="1"/>
  <c r="X331" i="9"/>
  <c r="X332" i="9" a="1"/>
  <c r="X332" i="9"/>
  <c r="X333" i="9" a="1"/>
  <c r="X333" i="9"/>
  <c r="X334" i="9" a="1"/>
  <c r="X334" i="9"/>
  <c r="X335" i="9" a="1"/>
  <c r="X335" i="9"/>
  <c r="X336" i="9" a="1"/>
  <c r="X336" i="9"/>
  <c r="X337" i="9" a="1"/>
  <c r="X337" i="9"/>
  <c r="X338" i="9" a="1"/>
  <c r="X338" i="9"/>
  <c r="X339" i="9" a="1"/>
  <c r="X339" i="9"/>
  <c r="X340" i="9" a="1"/>
  <c r="X340" i="9"/>
  <c r="X341" i="9" a="1"/>
  <c r="X341" i="9"/>
  <c r="X342" i="9" a="1"/>
  <c r="X342" i="9"/>
  <c r="X343" i="9" a="1"/>
  <c r="X343" i="9"/>
  <c r="X344" i="9" a="1"/>
  <c r="X344" i="9"/>
  <c r="X345" i="9" a="1"/>
  <c r="X345" i="9"/>
  <c r="X346" i="9" a="1"/>
  <c r="X346" i="9"/>
  <c r="X347" i="9" a="1"/>
  <c r="X347" i="9"/>
  <c r="X348" i="9" a="1"/>
  <c r="X348" i="9"/>
  <c r="X349" i="9" a="1"/>
  <c r="X349" i="9"/>
  <c r="X350" i="9" a="1"/>
  <c r="X350" i="9"/>
  <c r="X351" i="9" a="1"/>
  <c r="X351" i="9"/>
  <c r="X352" i="9" a="1"/>
  <c r="X352" i="9"/>
  <c r="X353" i="9" a="1"/>
  <c r="X353" i="9"/>
  <c r="X354" i="9" a="1"/>
  <c r="X354" i="9"/>
  <c r="X355" i="9" a="1"/>
  <c r="X355" i="9"/>
  <c r="X356" i="9" a="1"/>
  <c r="X356" i="9"/>
  <c r="X357" i="9" a="1"/>
  <c r="X357" i="9"/>
  <c r="X358" i="9" a="1"/>
  <c r="X358" i="9"/>
  <c r="X359" i="9" a="1"/>
  <c r="X359" i="9"/>
  <c r="X360" i="9" a="1"/>
  <c r="X360" i="9"/>
  <c r="X361" i="9" a="1"/>
  <c r="X361" i="9"/>
  <c r="X362" i="9" a="1"/>
  <c r="X362" i="9"/>
  <c r="X363" i="9" a="1"/>
  <c r="X363" i="9"/>
  <c r="X364" i="9" a="1"/>
  <c r="X364" i="9"/>
  <c r="X365" i="9" a="1"/>
  <c r="X365" i="9"/>
  <c r="X366" i="9" a="1"/>
  <c r="X366" i="9"/>
  <c r="X367" i="9" a="1"/>
  <c r="X367" i="9"/>
  <c r="X368" i="9" a="1"/>
  <c r="X368" i="9"/>
  <c r="X369" i="9" a="1"/>
  <c r="X369" i="9"/>
  <c r="X370" i="9" a="1"/>
  <c r="X370" i="9"/>
  <c r="X371" i="9" a="1"/>
  <c r="X371" i="9"/>
  <c r="X372" i="9" a="1"/>
  <c r="X372" i="9"/>
  <c r="X373" i="9" a="1"/>
  <c r="X373" i="9"/>
  <c r="X374" i="9" a="1"/>
  <c r="X374" i="9"/>
  <c r="X375" i="9" a="1"/>
  <c r="X375" i="9"/>
  <c r="X376" i="9" a="1"/>
  <c r="X376" i="9"/>
  <c r="X377" i="9" a="1"/>
  <c r="X377" i="9"/>
  <c r="X378" i="9" a="1"/>
  <c r="X378" i="9"/>
  <c r="X379" i="9" a="1"/>
  <c r="X379" i="9"/>
  <c r="X380" i="9" a="1"/>
  <c r="X380" i="9"/>
  <c r="X381" i="9" a="1"/>
  <c r="X381" i="9"/>
  <c r="X382" i="9" a="1"/>
  <c r="X382" i="9"/>
  <c r="X383" i="9" a="1"/>
  <c r="X383" i="9"/>
  <c r="X384" i="9" a="1"/>
  <c r="X384" i="9"/>
  <c r="X385" i="9" a="1"/>
  <c r="X385" i="9"/>
  <c r="X386" i="9" a="1"/>
  <c r="X386" i="9"/>
  <c r="X387" i="9" a="1"/>
  <c r="X387" i="9"/>
  <c r="X388" i="9" a="1"/>
  <c r="X388" i="9"/>
  <c r="X389" i="9" a="1"/>
  <c r="X389" i="9"/>
  <c r="X390" i="9" a="1"/>
  <c r="X390" i="9"/>
  <c r="X391" i="9" a="1"/>
  <c r="X391" i="9"/>
  <c r="X392" i="9" a="1"/>
  <c r="X392" i="9"/>
  <c r="X393" i="9" a="1"/>
  <c r="X393" i="9"/>
  <c r="X394" i="9" a="1"/>
  <c r="X394" i="9"/>
  <c r="X395" i="9" a="1"/>
  <c r="X395" i="9"/>
  <c r="X396" i="9" a="1"/>
  <c r="X396" i="9"/>
  <c r="X397" i="9" a="1"/>
  <c r="X397" i="9"/>
  <c r="X398" i="9" a="1"/>
  <c r="X398" i="9"/>
  <c r="X399" i="9" a="1"/>
  <c r="X399" i="9"/>
  <c r="X400" i="9" a="1"/>
  <c r="X400" i="9"/>
  <c r="X401" i="9" a="1"/>
  <c r="X401" i="9"/>
  <c r="X402" i="9" a="1"/>
  <c r="X402" i="9"/>
  <c r="X403" i="9" a="1"/>
  <c r="X403" i="9"/>
  <c r="X404" i="9" a="1"/>
  <c r="X404" i="9"/>
  <c r="X405" i="9" a="1"/>
  <c r="X405" i="9"/>
  <c r="X406" i="9" a="1"/>
  <c r="X406" i="9"/>
  <c r="X407" i="9" a="1"/>
  <c r="X407" i="9"/>
  <c r="X408" i="9" a="1"/>
  <c r="X408" i="9"/>
  <c r="X409" i="9" a="1"/>
  <c r="X409" i="9"/>
  <c r="X410" i="9" a="1"/>
  <c r="X410" i="9"/>
  <c r="X411" i="9" a="1"/>
  <c r="X411" i="9"/>
  <c r="X412" i="9" a="1"/>
  <c r="X412" i="9"/>
  <c r="X413" i="9" a="1"/>
  <c r="X413" i="9"/>
  <c r="X414" i="9" a="1"/>
  <c r="X414" i="9"/>
  <c r="X415" i="9" a="1"/>
  <c r="X415" i="9"/>
  <c r="X416" i="9" a="1"/>
  <c r="X416" i="9"/>
  <c r="X417" i="9" a="1"/>
  <c r="X417" i="9"/>
  <c r="X418" i="9" a="1"/>
  <c r="X418" i="9"/>
  <c r="X419" i="9" a="1"/>
  <c r="X419" i="9"/>
  <c r="X420" i="9" a="1"/>
  <c r="X420" i="9"/>
  <c r="X421" i="9" a="1"/>
  <c r="X421" i="9"/>
  <c r="X422" i="9" a="1"/>
  <c r="X422" i="9"/>
  <c r="X423" i="9" a="1"/>
  <c r="X423" i="9"/>
  <c r="X424" i="9" a="1"/>
  <c r="X424" i="9"/>
  <c r="X425" i="9" a="1"/>
  <c r="X425" i="9"/>
  <c r="X426" i="9" a="1"/>
  <c r="X426" i="9"/>
  <c r="X427" i="9" a="1"/>
  <c r="X427" i="9"/>
  <c r="X428" i="9" a="1"/>
  <c r="X428" i="9"/>
  <c r="X429" i="9" a="1"/>
  <c r="X429" i="9"/>
  <c r="X430" i="9" a="1"/>
  <c r="X430" i="9"/>
  <c r="X431" i="9" a="1"/>
  <c r="X431" i="9"/>
  <c r="X432" i="9" a="1"/>
  <c r="X432" i="9"/>
  <c r="X433" i="9" a="1"/>
  <c r="X433" i="9"/>
  <c r="X434" i="9" a="1"/>
  <c r="X434" i="9"/>
  <c r="X435" i="9" a="1"/>
  <c r="X435" i="9"/>
  <c r="X436" i="9" a="1"/>
  <c r="X436" i="9"/>
  <c r="X437" i="9" a="1"/>
  <c r="X437" i="9"/>
  <c r="X438" i="9" a="1"/>
  <c r="X438" i="9"/>
  <c r="X439" i="9" a="1"/>
  <c r="X439" i="9"/>
  <c r="X440" i="9" a="1"/>
  <c r="X440" i="9"/>
  <c r="X441" i="9" a="1"/>
  <c r="X441" i="9"/>
  <c r="X442" i="9" a="1"/>
  <c r="X442" i="9"/>
  <c r="X443" i="9" a="1"/>
  <c r="X443" i="9"/>
  <c r="X444" i="9" a="1"/>
  <c r="X444" i="9"/>
  <c r="X445" i="9" a="1"/>
  <c r="X445" i="9"/>
  <c r="X446" i="9" a="1"/>
  <c r="X446" i="9"/>
  <c r="X447" i="9" a="1"/>
  <c r="X447" i="9"/>
  <c r="X448" i="9" a="1"/>
  <c r="X448" i="9"/>
  <c r="X449" i="9" a="1"/>
  <c r="X449" i="9"/>
  <c r="X450" i="9" a="1"/>
  <c r="X450" i="9"/>
  <c r="X451" i="9" a="1"/>
  <c r="X451" i="9"/>
  <c r="X452" i="9" a="1"/>
  <c r="X452" i="9"/>
  <c r="X453" i="9" a="1"/>
  <c r="X453" i="9"/>
  <c r="X454" i="9" a="1"/>
  <c r="X454" i="9"/>
  <c r="X455" i="9" a="1"/>
  <c r="X455" i="9"/>
  <c r="X456" i="9" a="1"/>
  <c r="X456" i="9"/>
  <c r="X457" i="9" a="1"/>
  <c r="X457" i="9"/>
  <c r="X458" i="9" a="1"/>
  <c r="X458" i="9"/>
  <c r="X459" i="9" a="1"/>
  <c r="X459" i="9"/>
  <c r="X460" i="9" a="1"/>
  <c r="X460" i="9"/>
  <c r="X461" i="9" a="1"/>
  <c r="X461" i="9"/>
  <c r="X462" i="9" a="1"/>
  <c r="X462" i="9"/>
  <c r="X463" i="9" a="1"/>
  <c r="X463" i="9"/>
  <c r="X464" i="9" a="1"/>
  <c r="X464" i="9"/>
  <c r="X465" i="9" a="1"/>
  <c r="X465" i="9"/>
  <c r="X466" i="9" a="1"/>
  <c r="X466" i="9"/>
  <c r="X467" i="9" a="1"/>
  <c r="X467" i="9"/>
  <c r="X468" i="9" a="1"/>
  <c r="X468" i="9"/>
  <c r="X469" i="9" a="1"/>
  <c r="X469" i="9"/>
  <c r="X470" i="9" a="1"/>
  <c r="X470" i="9"/>
  <c r="X471" i="9" a="1"/>
  <c r="X471" i="9"/>
  <c r="X472" i="9" a="1"/>
  <c r="X472" i="9"/>
  <c r="X473" i="9" a="1"/>
  <c r="X473" i="9"/>
  <c r="X474" i="9" a="1"/>
  <c r="X474" i="9"/>
  <c r="X475" i="9" a="1"/>
  <c r="X475" i="9"/>
  <c r="X476" i="9" a="1"/>
  <c r="X476" i="9"/>
  <c r="X477" i="9" a="1"/>
  <c r="X477" i="9"/>
  <c r="X478" i="9" a="1"/>
  <c r="X478" i="9"/>
  <c r="X479" i="9" a="1"/>
  <c r="X479" i="9"/>
  <c r="X480" i="9" a="1"/>
  <c r="X480" i="9"/>
  <c r="X481" i="9" a="1"/>
  <c r="X481" i="9"/>
  <c r="X482" i="9" a="1"/>
  <c r="X482" i="9"/>
  <c r="X483" i="9" a="1"/>
  <c r="X483" i="9"/>
  <c r="X484" i="9" a="1"/>
  <c r="X484" i="9"/>
  <c r="X485" i="9" a="1"/>
  <c r="X485" i="9"/>
  <c r="X486" i="9" a="1"/>
  <c r="X486" i="9"/>
  <c r="X487" i="9" a="1"/>
  <c r="X487" i="9"/>
  <c r="X488" i="9" a="1"/>
  <c r="X488" i="9"/>
  <c r="X489" i="9" a="1"/>
  <c r="X489" i="9"/>
  <c r="X490" i="9" a="1"/>
  <c r="X490" i="9"/>
  <c r="X491" i="9" a="1"/>
  <c r="X491" i="9"/>
  <c r="X492" i="9" a="1"/>
  <c r="X492" i="9"/>
  <c r="X493" i="9" a="1"/>
  <c r="X493" i="9"/>
  <c r="X494" i="9" a="1"/>
  <c r="X494" i="9"/>
  <c r="X495" i="9" a="1"/>
  <c r="X495" i="9"/>
  <c r="X496" i="9" a="1"/>
  <c r="X496" i="9"/>
  <c r="X497" i="9" a="1"/>
  <c r="X497" i="9"/>
  <c r="X498" i="9" a="1"/>
  <c r="X498" i="9"/>
  <c r="X499" i="9" a="1"/>
  <c r="X499" i="9"/>
  <c r="X500" i="9" a="1"/>
  <c r="X500" i="9"/>
  <c r="X501" i="9" a="1"/>
  <c r="X501" i="9"/>
  <c r="X502" i="9" a="1"/>
  <c r="X502" i="9"/>
  <c r="X503" i="9" a="1"/>
  <c r="X503" i="9"/>
  <c r="X504" i="9" a="1"/>
  <c r="X504" i="9"/>
  <c r="X505" i="9" a="1"/>
  <c r="X505" i="9"/>
  <c r="X506" i="9" a="1"/>
  <c r="X506" i="9"/>
  <c r="X507" i="9" a="1"/>
  <c r="X507" i="9"/>
  <c r="X508" i="9" a="1"/>
  <c r="X508" i="9"/>
  <c r="X509" i="9" a="1"/>
  <c r="X509" i="9"/>
  <c r="X510" i="9" a="1"/>
  <c r="X510" i="9"/>
  <c r="X511" i="9" a="1"/>
  <c r="X511" i="9"/>
  <c r="X512" i="9" a="1"/>
  <c r="X512" i="9"/>
  <c r="X513" i="9" a="1"/>
  <c r="X513" i="9"/>
  <c r="X514" i="9" a="1"/>
  <c r="X514" i="9"/>
  <c r="X515" i="9" a="1"/>
  <c r="X515" i="9"/>
  <c r="X516" i="9" a="1"/>
  <c r="X516" i="9"/>
  <c r="X517" i="9" a="1"/>
  <c r="X517" i="9"/>
  <c r="X518" i="9" a="1"/>
  <c r="X518" i="9"/>
  <c r="X519" i="9" a="1"/>
  <c r="X519" i="9"/>
  <c r="X520" i="9" a="1"/>
  <c r="X520" i="9"/>
  <c r="X521" i="9" a="1"/>
  <c r="X521" i="9"/>
  <c r="X522" i="9" a="1"/>
  <c r="X522" i="9"/>
  <c r="X523" i="9" a="1"/>
  <c r="X523" i="9"/>
  <c r="X524" i="9" a="1"/>
  <c r="X524" i="9"/>
  <c r="X525" i="9" a="1"/>
  <c r="X525" i="9"/>
  <c r="X526" i="9" a="1"/>
  <c r="X526" i="9"/>
  <c r="X527" i="9" a="1"/>
  <c r="X527" i="9"/>
  <c r="X528" i="9" a="1"/>
  <c r="X528" i="9"/>
  <c r="X529" i="9" a="1"/>
  <c r="X529" i="9"/>
  <c r="X530" i="9" a="1"/>
  <c r="X530" i="9"/>
  <c r="X531" i="9" a="1"/>
  <c r="X531" i="9"/>
  <c r="X532" i="9" a="1"/>
  <c r="X532" i="9"/>
  <c r="X533" i="9" a="1"/>
  <c r="X533" i="9"/>
  <c r="X534" i="9" a="1"/>
  <c r="X534" i="9"/>
  <c r="X535" i="9" a="1"/>
  <c r="X535" i="9"/>
  <c r="X536" i="9" a="1"/>
  <c r="X536" i="9"/>
  <c r="X537" i="9" a="1"/>
  <c r="X537" i="9"/>
  <c r="X538" i="9" a="1"/>
  <c r="X538" i="9"/>
  <c r="X539" i="9" a="1"/>
  <c r="X539" i="9"/>
  <c r="X540" i="9" a="1"/>
  <c r="X540" i="9"/>
  <c r="X541" i="9" a="1"/>
  <c r="X541" i="9"/>
  <c r="X542" i="9" a="1"/>
  <c r="X542" i="9"/>
  <c r="X543" i="9" a="1"/>
  <c r="X543" i="9"/>
  <c r="X544" i="9" a="1"/>
  <c r="X544" i="9"/>
  <c r="X545" i="9" a="1"/>
  <c r="X545" i="9"/>
  <c r="X546" i="9" a="1"/>
  <c r="X546" i="9"/>
  <c r="X547" i="9" a="1"/>
  <c r="X547" i="9"/>
  <c r="X548" i="9" a="1"/>
  <c r="X548" i="9"/>
  <c r="X549" i="9" a="1"/>
  <c r="X549" i="9"/>
  <c r="X550" i="9" a="1"/>
  <c r="X550" i="9"/>
  <c r="X551" i="9" a="1"/>
  <c r="X551" i="9"/>
  <c r="X552" i="9" a="1"/>
  <c r="X552" i="9"/>
  <c r="X553" i="9" a="1"/>
  <c r="X553" i="9"/>
  <c r="X554" i="9" a="1"/>
  <c r="X554" i="9"/>
  <c r="X555" i="9" a="1"/>
  <c r="X555" i="9"/>
  <c r="X556" i="9" a="1"/>
  <c r="X556" i="9"/>
  <c r="X557" i="9" a="1"/>
  <c r="X557" i="9"/>
  <c r="X558" i="9" a="1"/>
  <c r="X558" i="9"/>
  <c r="X559" i="9" a="1"/>
  <c r="X559" i="9"/>
  <c r="X560" i="9" a="1"/>
  <c r="X560" i="9"/>
  <c r="X561" i="9" a="1"/>
  <c r="X561" i="9"/>
  <c r="X562" i="9" a="1"/>
  <c r="X562" i="9"/>
  <c r="X563" i="9" a="1"/>
  <c r="X563" i="9"/>
  <c r="X564" i="9" a="1"/>
  <c r="X564" i="9"/>
  <c r="X565" i="9" a="1"/>
  <c r="X565" i="9"/>
  <c r="X566" i="9" a="1"/>
  <c r="X566" i="9"/>
  <c r="X567" i="9" a="1"/>
  <c r="X567" i="9"/>
  <c r="X568" i="9" a="1"/>
  <c r="X568" i="9"/>
  <c r="X569" i="9" a="1"/>
  <c r="X569" i="9"/>
  <c r="X570" i="9" a="1"/>
  <c r="X570" i="9"/>
  <c r="X571" i="9" a="1"/>
  <c r="X571" i="9"/>
  <c r="X572" i="9" a="1"/>
  <c r="X572" i="9"/>
  <c r="X573" i="9" a="1"/>
  <c r="X573" i="9"/>
  <c r="X574" i="9" a="1"/>
  <c r="X574" i="9"/>
  <c r="X575" i="9" a="1"/>
  <c r="X575" i="9"/>
  <c r="X576" i="9" a="1"/>
  <c r="X576" i="9"/>
  <c r="X577" i="9" a="1"/>
  <c r="X577" i="9"/>
  <c r="X578" i="9" a="1"/>
  <c r="X578" i="9"/>
  <c r="X579" i="9" a="1"/>
  <c r="X579" i="9"/>
  <c r="X580" i="9" a="1"/>
  <c r="X580" i="9"/>
  <c r="X581" i="9" a="1"/>
  <c r="X581" i="9"/>
  <c r="X582" i="9" a="1"/>
  <c r="X582" i="9"/>
  <c r="X583" i="9" a="1"/>
  <c r="X583" i="9"/>
  <c r="X584" i="9" a="1"/>
  <c r="X584" i="9"/>
  <c r="X585" i="9" a="1"/>
  <c r="X585" i="9"/>
  <c r="X586" i="9" a="1"/>
  <c r="X586" i="9"/>
  <c r="X587" i="9" a="1"/>
  <c r="X587" i="9"/>
  <c r="X588" i="9" a="1"/>
  <c r="X588" i="9"/>
  <c r="X589" i="9" a="1"/>
  <c r="X589" i="9"/>
  <c r="X590" i="9" a="1"/>
  <c r="X590" i="9"/>
  <c r="X591" i="9" a="1"/>
  <c r="X591" i="9"/>
  <c r="X592" i="9" a="1"/>
  <c r="X592" i="9"/>
  <c r="X593" i="9" a="1"/>
  <c r="X593" i="9"/>
  <c r="X594" i="9" a="1"/>
  <c r="X594" i="9"/>
  <c r="X595" i="9" a="1"/>
  <c r="X595" i="9"/>
  <c r="X596" i="9" a="1"/>
  <c r="X596" i="9"/>
  <c r="X597" i="9" a="1"/>
  <c r="X597" i="9"/>
  <c r="X598" i="9" a="1"/>
  <c r="X598" i="9"/>
  <c r="X599" i="9" a="1"/>
  <c r="X599" i="9"/>
  <c r="X600" i="9" a="1"/>
  <c r="X600" i="9"/>
  <c r="X601" i="9" a="1"/>
  <c r="X601" i="9"/>
  <c r="X602" i="9" a="1"/>
  <c r="X602" i="9"/>
  <c r="X603" i="9" a="1"/>
  <c r="X603" i="9"/>
  <c r="X604" i="9" a="1"/>
  <c r="X604" i="9"/>
  <c r="X605" i="9" a="1"/>
  <c r="X605" i="9"/>
  <c r="X606" i="9" a="1"/>
  <c r="X606" i="9"/>
  <c r="X607" i="9" a="1"/>
  <c r="X607" i="9"/>
  <c r="X608" i="9" a="1"/>
  <c r="X608" i="9"/>
  <c r="X609" i="9" a="1"/>
  <c r="X609" i="9"/>
  <c r="X610" i="9" a="1"/>
  <c r="X610" i="9"/>
  <c r="X611" i="9" a="1"/>
  <c r="X611" i="9"/>
  <c r="X612" i="9" a="1"/>
  <c r="X612" i="9"/>
  <c r="X613" i="9" a="1"/>
  <c r="X613" i="9"/>
  <c r="X614" i="9" a="1"/>
  <c r="X614" i="9"/>
  <c r="X615" i="9" a="1"/>
  <c r="X615" i="9"/>
  <c r="X616" i="9" a="1"/>
  <c r="X616" i="9"/>
  <c r="X617" i="9" a="1"/>
  <c r="X617" i="9"/>
  <c r="X618" i="9" a="1"/>
  <c r="X618" i="9"/>
  <c r="X619" i="9" a="1"/>
  <c r="X619" i="9"/>
  <c r="X620" i="9" a="1"/>
  <c r="X620" i="9"/>
  <c r="X621" i="9" a="1"/>
  <c r="X621" i="9"/>
  <c r="X622" i="9" a="1"/>
  <c r="X622" i="9"/>
  <c r="X623" i="9" a="1"/>
  <c r="X623" i="9"/>
  <c r="X624" i="9" a="1"/>
  <c r="X624" i="9"/>
  <c r="X625" i="9" a="1"/>
  <c r="X625" i="9"/>
  <c r="X626" i="9" a="1"/>
  <c r="X626" i="9"/>
  <c r="X627" i="9" a="1"/>
  <c r="X627" i="9"/>
  <c r="X628" i="9" a="1"/>
  <c r="X628" i="9"/>
  <c r="X629" i="9" a="1"/>
  <c r="X629" i="9"/>
  <c r="X630" i="9" a="1"/>
  <c r="X630" i="9"/>
  <c r="X631" i="9" a="1"/>
  <c r="X631" i="9"/>
  <c r="X632" i="9" a="1"/>
  <c r="X632" i="9"/>
  <c r="X633" i="9" a="1"/>
  <c r="X633" i="9"/>
  <c r="X634" i="9" a="1"/>
  <c r="X634" i="9"/>
  <c r="X635" i="9" a="1"/>
  <c r="X635" i="9"/>
  <c r="X636" i="9" a="1"/>
  <c r="X636" i="9"/>
  <c r="X637" i="9" a="1"/>
  <c r="X637" i="9"/>
  <c r="X638" i="9" a="1"/>
  <c r="X638" i="9"/>
  <c r="X639" i="9" a="1"/>
  <c r="X639" i="9"/>
  <c r="X640" i="9" a="1"/>
  <c r="X640" i="9"/>
  <c r="X641" i="9" a="1"/>
  <c r="X641" i="9"/>
  <c r="X642" i="9" a="1"/>
  <c r="X642" i="9"/>
  <c r="X643" i="9" a="1"/>
  <c r="X643" i="9"/>
  <c r="X644" i="9" a="1"/>
  <c r="X644" i="9"/>
  <c r="X645" i="9" a="1"/>
  <c r="X645" i="9"/>
  <c r="X646" i="9" a="1"/>
  <c r="X646" i="9"/>
  <c r="X647" i="9" a="1"/>
  <c r="X647" i="9"/>
  <c r="X648" i="9" a="1"/>
  <c r="X648" i="9"/>
  <c r="X649" i="9" a="1"/>
  <c r="X649" i="9"/>
  <c r="X650" i="9" a="1"/>
  <c r="X650" i="9"/>
  <c r="X651" i="9" a="1"/>
  <c r="X651" i="9"/>
  <c r="X652" i="9" a="1"/>
  <c r="X652" i="9"/>
  <c r="X653" i="9" a="1"/>
  <c r="X653" i="9"/>
  <c r="X654" i="9" a="1"/>
  <c r="X654" i="9"/>
  <c r="X655" i="9" a="1"/>
  <c r="X655" i="9"/>
  <c r="X656" i="9" a="1"/>
  <c r="X656" i="9"/>
  <c r="X657" i="9" a="1"/>
  <c r="X657" i="9"/>
  <c r="X658" i="9" a="1"/>
  <c r="X658" i="9"/>
  <c r="X659" i="9" a="1"/>
  <c r="X659" i="9"/>
  <c r="X660" i="9" a="1"/>
  <c r="X660" i="9"/>
  <c r="X661" i="9" a="1"/>
  <c r="X661" i="9"/>
  <c r="X662" i="9" a="1"/>
  <c r="X662" i="9"/>
  <c r="X663" i="9" a="1"/>
  <c r="X663" i="9"/>
  <c r="X664" i="9" a="1"/>
  <c r="X664" i="9"/>
  <c r="X665" i="9" a="1"/>
  <c r="X665" i="9"/>
  <c r="X666" i="9" a="1"/>
  <c r="X666" i="9"/>
  <c r="X667" i="9" a="1"/>
  <c r="X667" i="9"/>
  <c r="X668" i="9" a="1"/>
  <c r="X668" i="9"/>
  <c r="X669" i="9" a="1"/>
  <c r="X669" i="9"/>
  <c r="X670" i="9" a="1"/>
  <c r="X670" i="9"/>
  <c r="X671" i="9" a="1"/>
  <c r="X671" i="9"/>
  <c r="X672" i="9" a="1"/>
  <c r="X672" i="9"/>
  <c r="X673" i="9" a="1"/>
  <c r="X673" i="9"/>
  <c r="X674" i="9" a="1"/>
  <c r="X674" i="9"/>
  <c r="X675" i="9" a="1"/>
  <c r="X675" i="9"/>
  <c r="X676" i="9" a="1"/>
  <c r="X676" i="9"/>
  <c r="X677" i="9" a="1"/>
  <c r="X677" i="9"/>
  <c r="X678" i="9" a="1"/>
  <c r="X678" i="9"/>
  <c r="X679" i="9" a="1"/>
  <c r="X679" i="9"/>
  <c r="X680" i="9" a="1"/>
  <c r="X680" i="9"/>
  <c r="X681" i="9" a="1"/>
  <c r="X681" i="9"/>
  <c r="X682" i="9" a="1"/>
  <c r="X682" i="9"/>
  <c r="X683" i="9" a="1"/>
  <c r="X683" i="9"/>
  <c r="X684" i="9" a="1"/>
  <c r="X684" i="9"/>
  <c r="X685" i="9" a="1"/>
  <c r="X685" i="9"/>
  <c r="X686" i="9" a="1"/>
  <c r="X686" i="9"/>
  <c r="X687" i="9" a="1"/>
  <c r="X687" i="9"/>
  <c r="X688" i="9" a="1"/>
  <c r="X688" i="9"/>
  <c r="X689" i="9" a="1"/>
  <c r="X689" i="9"/>
  <c r="X690" i="9" a="1"/>
  <c r="X690" i="9"/>
  <c r="X691" i="9" a="1"/>
  <c r="X691" i="9"/>
  <c r="X692" i="9" a="1"/>
  <c r="X692" i="9"/>
  <c r="X693" i="9" a="1"/>
  <c r="X693" i="9"/>
  <c r="X694" i="9" a="1"/>
  <c r="X694" i="9"/>
  <c r="X695" i="9" a="1"/>
  <c r="X695" i="9"/>
  <c r="X696" i="9" a="1"/>
  <c r="X696" i="9"/>
  <c r="X697" i="9" a="1"/>
  <c r="X697" i="9"/>
  <c r="X698" i="9" a="1"/>
  <c r="X698" i="9"/>
  <c r="X699" i="9" a="1"/>
  <c r="X699" i="9"/>
  <c r="X700" i="9" a="1"/>
  <c r="X700" i="9"/>
  <c r="X701" i="9" a="1"/>
  <c r="X701" i="9"/>
  <c r="X702" i="9" a="1"/>
  <c r="X702" i="9"/>
  <c r="X703" i="9" a="1"/>
  <c r="X703" i="9"/>
  <c r="X704" i="9" a="1"/>
  <c r="X704" i="9"/>
  <c r="X705" i="9" a="1"/>
  <c r="X705" i="9"/>
  <c r="X706" i="9" a="1"/>
  <c r="X706" i="9"/>
  <c r="X707" i="9" a="1"/>
  <c r="X707" i="9"/>
  <c r="X708" i="9" a="1"/>
  <c r="X708" i="9"/>
  <c r="X709" i="9" a="1"/>
  <c r="X709" i="9"/>
  <c r="X710" i="9" a="1"/>
  <c r="X710" i="9"/>
  <c r="X711" i="9" a="1"/>
  <c r="X711" i="9"/>
  <c r="X712" i="9" a="1"/>
  <c r="X712" i="9"/>
  <c r="X713" i="9" a="1"/>
  <c r="X713" i="9"/>
  <c r="X714" i="9" a="1"/>
  <c r="X714" i="9"/>
  <c r="X715" i="9" a="1"/>
  <c r="X715" i="9"/>
  <c r="X716" i="9" a="1"/>
  <c r="X716" i="9"/>
  <c r="X717" i="9" a="1"/>
  <c r="X717" i="9"/>
  <c r="X718" i="9" a="1"/>
  <c r="X718" i="9"/>
  <c r="X719" i="9" a="1"/>
  <c r="X719" i="9"/>
  <c r="X720" i="9" a="1"/>
  <c r="X720" i="9"/>
  <c r="X721" i="9" a="1"/>
  <c r="X721" i="9"/>
  <c r="X722" i="9" a="1"/>
  <c r="X722" i="9"/>
  <c r="X723" i="9" a="1"/>
  <c r="X723" i="9"/>
  <c r="X724" i="9" a="1"/>
  <c r="X724" i="9"/>
  <c r="X725" i="9" a="1"/>
  <c r="X725" i="9"/>
  <c r="X726" i="9" a="1"/>
  <c r="X726" i="9"/>
  <c r="X727" i="9" a="1"/>
  <c r="X727" i="9"/>
  <c r="X728" i="9" a="1"/>
  <c r="X728" i="9"/>
  <c r="X729" i="9" a="1"/>
  <c r="X729" i="9"/>
  <c r="X730" i="9" a="1"/>
  <c r="X730" i="9"/>
  <c r="X731" i="9" a="1"/>
  <c r="X731" i="9"/>
  <c r="X732" i="9" a="1"/>
  <c r="X732" i="9"/>
  <c r="X733" i="9" a="1"/>
  <c r="X733" i="9"/>
  <c r="X734" i="9" a="1"/>
  <c r="X734" i="9"/>
  <c r="X735" i="9" a="1"/>
  <c r="X735" i="9"/>
  <c r="X736" i="9" a="1"/>
  <c r="X736" i="9"/>
  <c r="X737" i="9" a="1"/>
  <c r="X737" i="9"/>
  <c r="X738" i="9" a="1"/>
  <c r="X738" i="9"/>
  <c r="X739" i="9" a="1"/>
  <c r="X739" i="9"/>
  <c r="X740" i="9" a="1"/>
  <c r="X740" i="9"/>
  <c r="X741" i="9" a="1"/>
  <c r="X741" i="9"/>
  <c r="X742" i="9" a="1"/>
  <c r="X742" i="9"/>
  <c r="X743" i="9" a="1"/>
  <c r="X743" i="9"/>
  <c r="X744" i="9" a="1"/>
  <c r="X744" i="9"/>
  <c r="X745" i="9" a="1"/>
  <c r="X745" i="9"/>
  <c r="X746" i="9" a="1"/>
  <c r="X746" i="9"/>
  <c r="X747" i="9" a="1"/>
  <c r="X747" i="9"/>
  <c r="X748" i="9" a="1"/>
  <c r="X748" i="9"/>
  <c r="X749" i="9" a="1"/>
  <c r="X749" i="9"/>
  <c r="X750" i="9" a="1"/>
  <c r="X750" i="9"/>
  <c r="X751" i="9" a="1"/>
  <c r="X751" i="9"/>
  <c r="X752" i="9" a="1"/>
  <c r="X752" i="9"/>
  <c r="X753" i="9" a="1"/>
  <c r="X753" i="9"/>
  <c r="X754" i="9" a="1"/>
  <c r="X754" i="9"/>
  <c r="X755" i="9" a="1"/>
  <c r="X755" i="9"/>
  <c r="X756" i="9" a="1"/>
  <c r="X756" i="9"/>
  <c r="X757" i="9" a="1"/>
  <c r="X757" i="9"/>
  <c r="X758" i="9" a="1"/>
  <c r="X758" i="9"/>
  <c r="X759" i="9" a="1"/>
  <c r="X759" i="9"/>
  <c r="X760" i="9" a="1"/>
  <c r="X760" i="9"/>
  <c r="X761" i="9" a="1"/>
  <c r="X761" i="9"/>
  <c r="X762" i="9" a="1"/>
  <c r="X762" i="9"/>
  <c r="X763" i="9" a="1"/>
  <c r="X763" i="9"/>
  <c r="X764" i="9" a="1"/>
  <c r="X764" i="9"/>
  <c r="X765" i="9" a="1"/>
  <c r="X765" i="9"/>
  <c r="X766" i="9" a="1"/>
  <c r="X766" i="9"/>
  <c r="X767" i="9" a="1"/>
  <c r="X767" i="9"/>
  <c r="X768" i="9" a="1"/>
  <c r="X768" i="9"/>
  <c r="X769" i="9" a="1"/>
  <c r="X769" i="9"/>
  <c r="X770" i="9" a="1"/>
  <c r="X770" i="9"/>
  <c r="X771" i="9" a="1"/>
  <c r="X771" i="9"/>
  <c r="X772" i="9" a="1"/>
  <c r="X772" i="9"/>
  <c r="X773" i="9" a="1"/>
  <c r="X773" i="9"/>
  <c r="X774" i="9" a="1"/>
  <c r="X774" i="9"/>
  <c r="X775" i="9" a="1"/>
  <c r="X775" i="9"/>
  <c r="X776" i="9" a="1"/>
  <c r="X776" i="9"/>
  <c r="X777" i="9" a="1"/>
  <c r="X777" i="9"/>
  <c r="X778" i="9" a="1"/>
  <c r="X778" i="9"/>
  <c r="X779" i="9" a="1"/>
  <c r="X779" i="9"/>
  <c r="X780" i="9" a="1"/>
  <c r="X780" i="9"/>
  <c r="X781" i="9" a="1"/>
  <c r="X781" i="9"/>
  <c r="X782" i="9" a="1"/>
  <c r="X782" i="9"/>
  <c r="X783" i="9" a="1"/>
  <c r="X783" i="9"/>
  <c r="X784" i="9" a="1"/>
  <c r="X784" i="9"/>
  <c r="X785" i="9" a="1"/>
  <c r="X785" i="9"/>
  <c r="X786" i="9" a="1"/>
  <c r="X786" i="9"/>
  <c r="X787" i="9" a="1"/>
  <c r="X787" i="9"/>
  <c r="X788" i="9" a="1"/>
  <c r="X788" i="9"/>
  <c r="X789" i="9" a="1"/>
  <c r="X789" i="9"/>
  <c r="X790" i="9" a="1"/>
  <c r="X790" i="9"/>
  <c r="X791" i="9" a="1"/>
  <c r="X791" i="9"/>
  <c r="X792" i="9" a="1"/>
  <c r="X792" i="9"/>
  <c r="X793" i="9" a="1"/>
  <c r="X793" i="9"/>
  <c r="X794" i="9" a="1"/>
  <c r="X794" i="9"/>
  <c r="X795" i="9" a="1"/>
  <c r="X795" i="9"/>
  <c r="X796" i="9" a="1"/>
  <c r="X796" i="9"/>
  <c r="X797" i="9" a="1"/>
  <c r="X797" i="9"/>
  <c r="X798" i="9" a="1"/>
  <c r="X798" i="9"/>
  <c r="X799" i="9" a="1"/>
  <c r="X799" i="9"/>
  <c r="X800" i="9" a="1"/>
  <c r="X800" i="9"/>
  <c r="X801" i="9" a="1"/>
  <c r="X801" i="9"/>
  <c r="X802" i="9" a="1"/>
  <c r="X802" i="9"/>
  <c r="X803" i="9" a="1"/>
  <c r="X803" i="9"/>
  <c r="X804" i="9" a="1"/>
  <c r="X804" i="9"/>
  <c r="X805" i="9" a="1"/>
  <c r="X805" i="9"/>
  <c r="X806" i="9" a="1"/>
  <c r="X806" i="9"/>
  <c r="X807" i="9" a="1"/>
  <c r="X807" i="9"/>
  <c r="X808" i="9" a="1"/>
  <c r="X808" i="9"/>
  <c r="X809" i="9" a="1"/>
  <c r="X809" i="9"/>
  <c r="X810" i="9" a="1"/>
  <c r="X810" i="9"/>
  <c r="X811" i="9" a="1"/>
  <c r="X811" i="9"/>
  <c r="X812" i="9" a="1"/>
  <c r="X812" i="9"/>
  <c r="X813" i="9" a="1"/>
  <c r="X813" i="9"/>
  <c r="X814" i="9" a="1"/>
  <c r="X814" i="9"/>
  <c r="X815" i="9" a="1"/>
  <c r="X815" i="9"/>
  <c r="X816" i="9" a="1"/>
  <c r="X816" i="9"/>
  <c r="X817" i="9" a="1"/>
  <c r="X817" i="9"/>
  <c r="X818" i="9" a="1"/>
  <c r="X818" i="9"/>
  <c r="X819" i="9" a="1"/>
  <c r="X819" i="9"/>
  <c r="X820" i="9" a="1"/>
  <c r="X820" i="9"/>
  <c r="X821" i="9" a="1"/>
  <c r="X821" i="9"/>
  <c r="X822" i="9" a="1"/>
  <c r="X822" i="9"/>
  <c r="X823" i="9" a="1"/>
  <c r="X823" i="9"/>
  <c r="X824" i="9" a="1"/>
  <c r="X824" i="9"/>
  <c r="X825" i="9" a="1"/>
  <c r="X825" i="9"/>
  <c r="X826" i="9" a="1"/>
  <c r="X826" i="9"/>
  <c r="X827" i="9" a="1"/>
  <c r="X827" i="9"/>
  <c r="X828" i="9" a="1"/>
  <c r="X828" i="9"/>
  <c r="X829" i="9" a="1"/>
  <c r="X829" i="9"/>
  <c r="X830" i="9" a="1"/>
  <c r="X830" i="9"/>
  <c r="X831" i="9" a="1"/>
  <c r="X831" i="9"/>
  <c r="X832" i="9" a="1"/>
  <c r="X832" i="9"/>
  <c r="X833" i="9" a="1"/>
  <c r="X833" i="9"/>
  <c r="X834" i="9" a="1"/>
  <c r="X834" i="9"/>
  <c r="X835" i="9" a="1"/>
  <c r="X835" i="9"/>
  <c r="X836" i="9" a="1"/>
  <c r="X836" i="9"/>
  <c r="X837" i="9" a="1"/>
  <c r="X837" i="9"/>
  <c r="X838" i="9" a="1"/>
  <c r="X838" i="9"/>
  <c r="X839" i="9" a="1"/>
  <c r="X839" i="9"/>
  <c r="X840" i="9" a="1"/>
  <c r="X840" i="9"/>
  <c r="X841" i="9" a="1"/>
  <c r="X841" i="9"/>
  <c r="X842" i="9" a="1"/>
  <c r="X842" i="9"/>
  <c r="X843" i="9" a="1"/>
  <c r="X843" i="9"/>
  <c r="X844" i="9" a="1"/>
  <c r="X844" i="9"/>
  <c r="X845" i="9" a="1"/>
  <c r="X845" i="9"/>
  <c r="X846" i="9" a="1"/>
  <c r="X846" i="9"/>
  <c r="X847" i="9" a="1"/>
  <c r="X847" i="9"/>
  <c r="X848" i="9" a="1"/>
  <c r="X848" i="9"/>
  <c r="X849" i="9" a="1"/>
  <c r="X849" i="9"/>
  <c r="X850" i="9" a="1"/>
  <c r="X850" i="9"/>
  <c r="X851" i="9" a="1"/>
  <c r="X851" i="9"/>
  <c r="X852" i="9" a="1"/>
  <c r="X852" i="9"/>
  <c r="X853" i="9" a="1"/>
  <c r="X853" i="9"/>
  <c r="X854" i="9" a="1"/>
  <c r="X854" i="9"/>
  <c r="X855" i="9" a="1"/>
  <c r="X855" i="9"/>
  <c r="X856" i="9" a="1"/>
  <c r="X856" i="9"/>
  <c r="X857" i="9" a="1"/>
  <c r="X857" i="9"/>
  <c r="X858" i="9" a="1"/>
  <c r="X858" i="9"/>
  <c r="X859" i="9" a="1"/>
  <c r="X859" i="9"/>
  <c r="X860" i="9" a="1"/>
  <c r="X860" i="9"/>
  <c r="X861" i="9" a="1"/>
  <c r="X861" i="9"/>
  <c r="X862" i="9" a="1"/>
  <c r="X862" i="9"/>
  <c r="X863" i="9" a="1"/>
  <c r="X863" i="9"/>
  <c r="X864" i="9" a="1"/>
  <c r="X864" i="9"/>
  <c r="X865" i="9" a="1"/>
  <c r="X865" i="9"/>
  <c r="X866" i="9" a="1"/>
  <c r="X866" i="9"/>
  <c r="X867" i="9" a="1"/>
  <c r="X867" i="9"/>
  <c r="X868" i="9" a="1"/>
  <c r="X868" i="9"/>
  <c r="X869" i="9" a="1"/>
  <c r="X869" i="9"/>
  <c r="X870" i="9" a="1"/>
  <c r="X870" i="9"/>
  <c r="X871" i="9" a="1"/>
  <c r="X871" i="9"/>
  <c r="X872" i="9" a="1"/>
  <c r="X872" i="9"/>
  <c r="X873" i="9" a="1"/>
  <c r="X873" i="9"/>
  <c r="X874" i="9" a="1"/>
  <c r="X874" i="9"/>
  <c r="X875" i="9" a="1"/>
  <c r="X875" i="9"/>
  <c r="X876" i="9" a="1"/>
  <c r="X876" i="9"/>
  <c r="X877" i="9" a="1"/>
  <c r="X877" i="9"/>
  <c r="X878" i="9" a="1"/>
  <c r="X878" i="9"/>
  <c r="X879" i="9" a="1"/>
  <c r="X879" i="9"/>
  <c r="X880" i="9" a="1"/>
  <c r="X880" i="9"/>
  <c r="X881" i="9" a="1"/>
  <c r="X881" i="9"/>
  <c r="X882" i="9" a="1"/>
  <c r="X882" i="9"/>
  <c r="X883" i="9" a="1"/>
  <c r="X883" i="9"/>
  <c r="X884" i="9" a="1"/>
  <c r="X884" i="9"/>
  <c r="X885" i="9" a="1"/>
  <c r="X885" i="9"/>
  <c r="X886" i="9" a="1"/>
  <c r="X886" i="9"/>
  <c r="X887" i="9" a="1"/>
  <c r="X887" i="9"/>
  <c r="X888" i="9" a="1"/>
  <c r="X888" i="9"/>
  <c r="X889" i="9" a="1"/>
  <c r="X889" i="9"/>
  <c r="X890" i="9" a="1"/>
  <c r="X890" i="9"/>
  <c r="X891" i="9" a="1"/>
  <c r="X891" i="9"/>
  <c r="X892" i="9" a="1"/>
  <c r="X892" i="9"/>
  <c r="X893" i="9" a="1"/>
  <c r="X893" i="9"/>
  <c r="X894" i="9" a="1"/>
  <c r="X894" i="9"/>
  <c r="X895" i="9" a="1"/>
  <c r="X895" i="9"/>
  <c r="X896" i="9" a="1"/>
  <c r="X896" i="9"/>
  <c r="X897" i="9" a="1"/>
  <c r="X897" i="9"/>
  <c r="X898" i="9" a="1"/>
  <c r="X898" i="9"/>
  <c r="X899" i="9" a="1"/>
  <c r="X899" i="9"/>
  <c r="X900" i="9" a="1"/>
  <c r="X900" i="9"/>
  <c r="X901" i="9" a="1"/>
  <c r="X901" i="9"/>
  <c r="X902" i="9" a="1"/>
  <c r="X902" i="9"/>
  <c r="X903" i="9" a="1"/>
  <c r="X903" i="9"/>
  <c r="X904" i="9" a="1"/>
  <c r="X904" i="9"/>
  <c r="X905" i="9" a="1"/>
  <c r="X905" i="9"/>
  <c r="X906" i="9" a="1"/>
  <c r="X906" i="9"/>
  <c r="X907" i="9" a="1"/>
  <c r="X907" i="9"/>
  <c r="X908" i="9" a="1"/>
  <c r="X908" i="9"/>
  <c r="X909" i="9" a="1"/>
  <c r="X909" i="9"/>
  <c r="X910" i="9" a="1"/>
  <c r="X910" i="9"/>
  <c r="X911" i="9" a="1"/>
  <c r="X911" i="9"/>
  <c r="X912" i="9" a="1"/>
  <c r="X912" i="9"/>
  <c r="X913" i="9" a="1"/>
  <c r="X913" i="9"/>
  <c r="X914" i="9" a="1"/>
  <c r="X914" i="9"/>
  <c r="X915" i="9" a="1"/>
  <c r="X915" i="9"/>
  <c r="X916" i="9" a="1"/>
  <c r="X916" i="9"/>
  <c r="X917" i="9" a="1"/>
  <c r="X917" i="9"/>
  <c r="X918" i="9" a="1"/>
  <c r="X918" i="9"/>
  <c r="X919" i="9" a="1"/>
  <c r="X919" i="9"/>
  <c r="X920" i="9" a="1"/>
  <c r="X920" i="9"/>
  <c r="X921" i="9" a="1"/>
  <c r="X921" i="9"/>
  <c r="X922" i="9" a="1"/>
  <c r="X922" i="9"/>
  <c r="X923" i="9" a="1"/>
  <c r="X923" i="9"/>
  <c r="X924" i="9" a="1"/>
  <c r="X924" i="9"/>
  <c r="X925" i="9" a="1"/>
  <c r="X925" i="9"/>
  <c r="X926" i="9" a="1"/>
  <c r="X926" i="9"/>
  <c r="X927" i="9" a="1"/>
  <c r="X927" i="9"/>
  <c r="X928" i="9" a="1"/>
  <c r="X928" i="9"/>
  <c r="X929" i="9" a="1"/>
  <c r="X929" i="9"/>
  <c r="X930" i="9" a="1"/>
  <c r="X930" i="9"/>
  <c r="X931" i="9" a="1"/>
  <c r="X931" i="9"/>
  <c r="X932" i="9" a="1"/>
  <c r="X932" i="9"/>
  <c r="X933" i="9" a="1"/>
  <c r="X933" i="9"/>
  <c r="X934" i="9" a="1"/>
  <c r="X934" i="9"/>
  <c r="X935" i="9" a="1"/>
  <c r="X935" i="9"/>
  <c r="X936" i="9" a="1"/>
  <c r="X936" i="9"/>
  <c r="X937" i="9" a="1"/>
  <c r="X937" i="9"/>
  <c r="X938" i="9" a="1"/>
  <c r="X938" i="9"/>
  <c r="X939" i="9" a="1"/>
  <c r="X939" i="9"/>
  <c r="X940" i="9" a="1"/>
  <c r="X940" i="9"/>
  <c r="X941" i="9" a="1"/>
  <c r="X941" i="9"/>
  <c r="X942" i="9" a="1"/>
  <c r="X942" i="9"/>
  <c r="X943" i="9" a="1"/>
  <c r="X943" i="9"/>
  <c r="X944" i="9" a="1"/>
  <c r="X944" i="9"/>
  <c r="X945" i="9" a="1"/>
  <c r="X945" i="9"/>
  <c r="X946" i="9" a="1"/>
  <c r="X946" i="9"/>
  <c r="X947" i="9" a="1"/>
  <c r="X947" i="9"/>
  <c r="X948" i="9" a="1"/>
  <c r="X948" i="9"/>
  <c r="X949" i="9" a="1"/>
  <c r="X949" i="9"/>
  <c r="X950" i="9" a="1"/>
  <c r="X950" i="9"/>
  <c r="X951" i="9" a="1"/>
  <c r="X951" i="9"/>
  <c r="X952" i="9" a="1"/>
  <c r="X952" i="9"/>
  <c r="X953" i="9" a="1"/>
  <c r="X953" i="9"/>
  <c r="X954" i="9" a="1"/>
  <c r="X954" i="9"/>
  <c r="X955" i="9" a="1"/>
  <c r="X955" i="9"/>
  <c r="X956" i="9" a="1"/>
  <c r="X956" i="9"/>
  <c r="X957" i="9" a="1"/>
  <c r="X957" i="9"/>
  <c r="X958" i="9" a="1"/>
  <c r="X958" i="9"/>
  <c r="X959" i="9" a="1"/>
  <c r="X959" i="9"/>
  <c r="X960" i="9" a="1"/>
  <c r="X960" i="9"/>
  <c r="X961" i="9" a="1"/>
  <c r="X961" i="9"/>
  <c r="X962" i="9" a="1"/>
  <c r="X962" i="9"/>
  <c r="X963" i="9" a="1"/>
  <c r="X963" i="9"/>
  <c r="X964" i="9" a="1"/>
  <c r="X964" i="9"/>
  <c r="X965" i="9" a="1"/>
  <c r="X965" i="9"/>
  <c r="X966" i="9" a="1"/>
  <c r="X966" i="9"/>
  <c r="X967" i="9" a="1"/>
  <c r="X967" i="9"/>
  <c r="X968" i="9" a="1"/>
  <c r="X968" i="9"/>
  <c r="X969" i="9" a="1"/>
  <c r="X969" i="9"/>
  <c r="X970" i="9" a="1"/>
  <c r="X970" i="9"/>
  <c r="X971" i="9" a="1"/>
  <c r="X971" i="9"/>
  <c r="X972" i="9" a="1"/>
  <c r="X972" i="9"/>
  <c r="X973" i="9" a="1"/>
  <c r="X973" i="9"/>
  <c r="X974" i="9" a="1"/>
  <c r="X974" i="9"/>
  <c r="X975" i="9" a="1"/>
  <c r="X975" i="9"/>
  <c r="X976" i="9" a="1"/>
  <c r="X976" i="9"/>
  <c r="X977" i="9" a="1"/>
  <c r="X977" i="9"/>
  <c r="X978" i="9" a="1"/>
  <c r="X978" i="9"/>
  <c r="X979" i="9" a="1"/>
  <c r="X979" i="9"/>
  <c r="X980" i="9" a="1"/>
  <c r="X980" i="9"/>
  <c r="X981" i="9" a="1"/>
  <c r="X981" i="9"/>
  <c r="X982" i="9" a="1"/>
  <c r="X982" i="9"/>
  <c r="X983" i="9" a="1"/>
  <c r="X983" i="9"/>
  <c r="X984" i="9" a="1"/>
  <c r="X984" i="9"/>
  <c r="X985" i="9" a="1"/>
  <c r="X985" i="9"/>
  <c r="X986" i="9" a="1"/>
  <c r="X986" i="9"/>
  <c r="X987" i="9" a="1"/>
  <c r="X987" i="9"/>
  <c r="X988" i="9" a="1"/>
  <c r="X988" i="9"/>
  <c r="X989" i="9" a="1"/>
  <c r="X989" i="9"/>
  <c r="X990" i="9" a="1"/>
  <c r="X990" i="9"/>
  <c r="X991" i="9" a="1"/>
  <c r="X991" i="9"/>
  <c r="X992" i="9" a="1"/>
  <c r="X992" i="9"/>
  <c r="X993" i="9" a="1"/>
  <c r="X993" i="9"/>
  <c r="X994" i="9" a="1"/>
  <c r="X994" i="9"/>
  <c r="X995" i="9" a="1"/>
  <c r="X995" i="9"/>
  <c r="X996" i="9" a="1"/>
  <c r="X996" i="9"/>
  <c r="X997" i="9" a="1"/>
  <c r="X997" i="9"/>
  <c r="X998" i="9" a="1"/>
  <c r="X998" i="9"/>
  <c r="X999" i="9" a="1"/>
  <c r="X999" i="9"/>
  <c r="X1000" i="9" a="1"/>
  <c r="X1000" i="9"/>
  <c r="AE6" i="9" a="1"/>
  <c r="AE6" i="9" s="1"/>
  <c r="B1003" i="9"/>
  <c r="C1003" i="9"/>
  <c r="D1003" i="9"/>
  <c r="E1003" i="9"/>
  <c r="F1003" i="9"/>
  <c r="G1003" i="9"/>
  <c r="I1003" i="9"/>
  <c r="J1003" i="9"/>
  <c r="K1003" i="9"/>
  <c r="L1003" i="9"/>
  <c r="M1003" i="9"/>
  <c r="N1003" i="9"/>
  <c r="O1003" i="9"/>
  <c r="P1003" i="9"/>
  <c r="Q1003" i="9"/>
  <c r="R1003" i="9"/>
  <c r="S1003" i="9"/>
  <c r="T1003" i="9"/>
  <c r="U1003" i="9"/>
  <c r="V1003" i="9"/>
  <c r="W1003" i="9"/>
  <c r="A100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<sst xmlns="http://schemas.openxmlformats.org/spreadsheetml/2006/main" count="9180" uniqueCount="614">
  <si>
    <t>product_id</t>
  </si>
  <si>
    <t>category</t>
  </si>
  <si>
    <t>subcategory</t>
  </si>
  <si>
    <t>brand</t>
  </si>
  <si>
    <t>rating</t>
  </si>
  <si>
    <t>ratings_count</t>
  </si>
  <si>
    <t>initial_price</t>
  </si>
  <si>
    <t>discount</t>
  </si>
  <si>
    <t>final_price</t>
  </si>
  <si>
    <t>return&amp;exchange</t>
  </si>
  <si>
    <t>try&amp;buy</t>
  </si>
  <si>
    <t>1_star</t>
  </si>
  <si>
    <t>2_star</t>
  </si>
  <si>
    <t>3_star</t>
  </si>
  <si>
    <t>4_star</t>
  </si>
  <si>
    <t>5_star</t>
  </si>
  <si>
    <t>fit</t>
  </si>
  <si>
    <t>transparency</t>
  </si>
  <si>
    <t>comfort</t>
  </si>
  <si>
    <t>stretch</t>
  </si>
  <si>
    <t>length</t>
  </si>
  <si>
    <t>is_best_offer</t>
  </si>
  <si>
    <t>is_more_offer</t>
  </si>
  <si>
    <t>ratings</t>
  </si>
  <si>
    <t>price range</t>
  </si>
  <si>
    <t>discount range</t>
  </si>
  <si>
    <t>Clothing</t>
  </si>
  <si>
    <t>undergarments</t>
  </si>
  <si>
    <t>max</t>
  </si>
  <si>
    <t>Return</t>
  </si>
  <si>
    <t>Just Right</t>
  </si>
  <si>
    <t>Low</t>
  </si>
  <si>
    <t>None</t>
  </si>
  <si>
    <t>tops</t>
  </si>
  <si>
    <t>Roadster</t>
  </si>
  <si>
    <t>Both</t>
  </si>
  <si>
    <t>sweaters</t>
  </si>
  <si>
    <t>INVICTUS</t>
  </si>
  <si>
    <t>dresses</t>
  </si>
  <si>
    <t>TokyoTalkies</t>
  </si>
  <si>
    <t>sarees</t>
  </si>
  <si>
    <t>Sareemall</t>
  </si>
  <si>
    <t>Paralians</t>
  </si>
  <si>
    <t>Medium</t>
  </si>
  <si>
    <t>tunics</t>
  </si>
  <si>
    <t>Juniper</t>
  </si>
  <si>
    <t>jackets</t>
  </si>
  <si>
    <t>Mast&amp;Harbour</t>
  </si>
  <si>
    <t>kurtas</t>
  </si>
  <si>
    <t>Libas</t>
  </si>
  <si>
    <t>jeans</t>
  </si>
  <si>
    <t>Levis</t>
  </si>
  <si>
    <t>U.S.PoloAssn.</t>
  </si>
  <si>
    <t>sweatshirts</t>
  </si>
  <si>
    <t>ether</t>
  </si>
  <si>
    <t>VeniVidiVici</t>
  </si>
  <si>
    <t>clothing-set</t>
  </si>
  <si>
    <t>Cutiekins</t>
  </si>
  <si>
    <t>tshirts</t>
  </si>
  <si>
    <t>AllenSolly</t>
  </si>
  <si>
    <t>Accessories</t>
  </si>
  <si>
    <t>sunglasses</t>
  </si>
  <si>
    <t>IDEE</t>
  </si>
  <si>
    <t>Harpa</t>
  </si>
  <si>
    <t>kurta-sets</t>
  </si>
  <si>
    <t>IRIDAAJAIPUR</t>
  </si>
  <si>
    <t>Mafadeny</t>
  </si>
  <si>
    <t>A Little Short</t>
  </si>
  <si>
    <t>Unisex</t>
  </si>
  <si>
    <t>home essentials</t>
  </si>
  <si>
    <t>Arrabi</t>
  </si>
  <si>
    <t>BELLA CASA</t>
  </si>
  <si>
    <t>Tweens</t>
  </si>
  <si>
    <t>briefs</t>
  </si>
  <si>
    <t>PepeJeans</t>
  </si>
  <si>
    <t>EROTISSCH</t>
  </si>
  <si>
    <t>LabelRituKumar</t>
  </si>
  <si>
    <t>CurvesbyMISH</t>
  </si>
  <si>
    <t>A Little Tight</t>
  </si>
  <si>
    <t>Sangria</t>
  </si>
  <si>
    <t>8seconds</t>
  </si>
  <si>
    <t>SCORPIUS</t>
  </si>
  <si>
    <t>Kannan</t>
  </si>
  <si>
    <t>StyleStone</t>
  </si>
  <si>
    <t>NIGHTSPREE</t>
  </si>
  <si>
    <t>Oxolloxo</t>
  </si>
  <si>
    <t>THESILHOUETTESTORE</t>
  </si>
  <si>
    <t>StyleQuotient</t>
  </si>
  <si>
    <t>dupatta</t>
  </si>
  <si>
    <t>CloraCreation</t>
  </si>
  <si>
    <t>Nimidiya</t>
  </si>
  <si>
    <t>VEROAMORE</t>
  </si>
  <si>
    <t>StatusQuo</t>
  </si>
  <si>
    <t>Yuuki</t>
  </si>
  <si>
    <t>KETCH</t>
  </si>
  <si>
    <t>Cantabil</t>
  </si>
  <si>
    <t>Ishin</t>
  </si>
  <si>
    <t>Jompers</t>
  </si>
  <si>
    <t>H&amp;M</t>
  </si>
  <si>
    <t>Footwear</t>
  </si>
  <si>
    <t>casual-shoes</t>
  </si>
  <si>
    <t>Eego Italy</t>
  </si>
  <si>
    <t>FAUSTO</t>
  </si>
  <si>
    <t>Fame Forever by Lifestyle</t>
  </si>
  <si>
    <t>Delize</t>
  </si>
  <si>
    <t>Buckaroo</t>
  </si>
  <si>
    <t xml:space="preserve">Very Comfortable </t>
  </si>
  <si>
    <t>DoDhaage</t>
  </si>
  <si>
    <t>Sethukrishna</t>
  </si>
  <si>
    <t>Homefab India</t>
  </si>
  <si>
    <t>KID1</t>
  </si>
  <si>
    <t>palazzos</t>
  </si>
  <si>
    <t>Mitera</t>
  </si>
  <si>
    <t>Satrani</t>
  </si>
  <si>
    <t>MARGIDESIGNERS</t>
  </si>
  <si>
    <t>sherwani</t>
  </si>
  <si>
    <t>KISAH</t>
  </si>
  <si>
    <t>shirts</t>
  </si>
  <si>
    <t>SPYKAR</t>
  </si>
  <si>
    <t>AntonyMorato</t>
  </si>
  <si>
    <t>Bruun&amp;Stengade</t>
  </si>
  <si>
    <t>shorts</t>
  </si>
  <si>
    <t>MiazLifestyle</t>
  </si>
  <si>
    <t>BRINNS</t>
  </si>
  <si>
    <t>skirts</t>
  </si>
  <si>
    <t>VDot</t>
  </si>
  <si>
    <t>MALHAAR</t>
  </si>
  <si>
    <t>KiddoPanti</t>
  </si>
  <si>
    <t>High</t>
  </si>
  <si>
    <t>KALINI</t>
  </si>
  <si>
    <t>Cation</t>
  </si>
  <si>
    <t>Friskers</t>
  </si>
  <si>
    <t>HoneybyPantaloons</t>
  </si>
  <si>
    <t>A Little Loose</t>
  </si>
  <si>
    <t>Fleximaa</t>
  </si>
  <si>
    <t>ScoldMe</t>
  </si>
  <si>
    <t>undergarmentsveo</t>
  </si>
  <si>
    <t>duffel-bag</t>
  </si>
  <si>
    <t>ASTRID</t>
  </si>
  <si>
    <t>earrings</t>
  </si>
  <si>
    <t>Jewels Galaxy</t>
  </si>
  <si>
    <t>Golden Peacock</t>
  </si>
  <si>
    <t>Inddus Jewels</t>
  </si>
  <si>
    <t>ZENEME</t>
  </si>
  <si>
    <t>Adwitiya Collection</t>
  </si>
  <si>
    <t>ANIKAS CREATION</t>
  </si>
  <si>
    <t>flats</t>
  </si>
  <si>
    <t>SAPATOS</t>
  </si>
  <si>
    <t>Styli</t>
  </si>
  <si>
    <t>flip-flops</t>
  </si>
  <si>
    <t>Lil Lollipop</t>
  </si>
  <si>
    <t>floormats</t>
  </si>
  <si>
    <t>Saral Home</t>
  </si>
  <si>
    <t>formal-shoes</t>
  </si>
  <si>
    <t>EZOK</t>
  </si>
  <si>
    <t>San Frissco</t>
  </si>
  <si>
    <t>DAVINCHI</t>
  </si>
  <si>
    <t xml:space="preserve">Not Comfortable </t>
  </si>
  <si>
    <t>handbags</t>
  </si>
  <si>
    <t>ESTALON</t>
  </si>
  <si>
    <t>heels</t>
  </si>
  <si>
    <t>undergarmentsuch</t>
  </si>
  <si>
    <t>mobile-accessories</t>
  </si>
  <si>
    <t>DailyObjects</t>
  </si>
  <si>
    <t>TIED RIBBONS</t>
  </si>
  <si>
    <t>wallets</t>
  </si>
  <si>
    <t>Calvin Klein</t>
  </si>
  <si>
    <t>LOUIS STITCH</t>
  </si>
  <si>
    <t>ethnic-dresses</t>
  </si>
  <si>
    <t>Ashnaina</t>
  </si>
  <si>
    <t>DreamofGloryInc</t>
  </si>
  <si>
    <t>BUYNEWTREND</t>
  </si>
  <si>
    <t>trousers</t>
  </si>
  <si>
    <t>DennisLingo</t>
  </si>
  <si>
    <t>trunk</t>
  </si>
  <si>
    <t>ForceNXT</t>
  </si>
  <si>
    <t>scarves</t>
  </si>
  <si>
    <t>BELLEZIYA</t>
  </si>
  <si>
    <t xml:space="preserve">Comfortable </t>
  </si>
  <si>
    <t>CurvyClan</t>
  </si>
  <si>
    <t>RACHNA</t>
  </si>
  <si>
    <t>DODO&amp;MOA</t>
  </si>
  <si>
    <t>AmericanBull</t>
  </si>
  <si>
    <t>RVK</t>
  </si>
  <si>
    <t>ESPRIT</t>
  </si>
  <si>
    <t>BelleFille</t>
  </si>
  <si>
    <t>Oomph!</t>
  </si>
  <si>
    <t>NUEVOSDAMAS</t>
  </si>
  <si>
    <t>JAINISH</t>
  </si>
  <si>
    <t>DEBONATELLA</t>
  </si>
  <si>
    <t>MANGO</t>
  </si>
  <si>
    <t>Camey</t>
  </si>
  <si>
    <t>hair-accessory</t>
  </si>
  <si>
    <t>CHANDERKASH</t>
  </si>
  <si>
    <t>DIAN</t>
  </si>
  <si>
    <t>outdoor-masks</t>
  </si>
  <si>
    <t>Swiss Design</t>
  </si>
  <si>
    <t>Duke</t>
  </si>
  <si>
    <t>Cortina</t>
  </si>
  <si>
    <t>lounge-pants</t>
  </si>
  <si>
    <t>PeterEngland</t>
  </si>
  <si>
    <t>Chromozome</t>
  </si>
  <si>
    <t>BEATLONDONbyPEPEJEANS</t>
  </si>
  <si>
    <t>Berrylush</t>
  </si>
  <si>
    <t>CARLO ROMANO</t>
  </si>
  <si>
    <t>sandals</t>
  </si>
  <si>
    <t>Coolers</t>
  </si>
  <si>
    <t>HIGHLANDER</t>
  </si>
  <si>
    <t>Loose</t>
  </si>
  <si>
    <t>HOUSEOFKKARMA</t>
  </si>
  <si>
    <t>W</t>
  </si>
  <si>
    <t>ArrowNewYork</t>
  </si>
  <si>
    <t>MonteCarlo</t>
  </si>
  <si>
    <t>SOHI</t>
  </si>
  <si>
    <t>Lee</t>
  </si>
  <si>
    <t>Allen Solly</t>
  </si>
  <si>
    <t>U.S. Polo Assn.</t>
  </si>
  <si>
    <t>PANIT</t>
  </si>
  <si>
    <t>sports-shoes</t>
  </si>
  <si>
    <t>ADIDAS</t>
  </si>
  <si>
    <t>TRASE</t>
  </si>
  <si>
    <t>Personal Care</t>
  </si>
  <si>
    <t>perfume-and-body-mist</t>
  </si>
  <si>
    <t>BEARDO</t>
  </si>
  <si>
    <t>co-ords</t>
  </si>
  <si>
    <t>Ahalyaa</t>
  </si>
  <si>
    <t>watches</t>
  </si>
  <si>
    <t>French Connection</t>
  </si>
  <si>
    <t>Jockey</t>
  </si>
  <si>
    <t>V-Mart</t>
  </si>
  <si>
    <t>GROVERSONSParisBeauty</t>
  </si>
  <si>
    <t>Lavie</t>
  </si>
  <si>
    <t>TheIndianGarageCo</t>
  </si>
  <si>
    <t>Chemistry</t>
  </si>
  <si>
    <t>Tight</t>
  </si>
  <si>
    <t>XYXX</t>
  </si>
  <si>
    <t>CODEbyLifestyle</t>
  </si>
  <si>
    <t>track-pants</t>
  </si>
  <si>
    <t>AllenSollyJunior</t>
  </si>
  <si>
    <t>GIVA</t>
  </si>
  <si>
    <t>Teakwood Leathers</t>
  </si>
  <si>
    <t>mothercare</t>
  </si>
  <si>
    <t>IndoEra</t>
  </si>
  <si>
    <t>A Little Long</t>
  </si>
  <si>
    <t>lounge-shorts</t>
  </si>
  <si>
    <t>DreamzbyPantaloons</t>
  </si>
  <si>
    <t>HILLSTREET</t>
  </si>
  <si>
    <t>Rubans</t>
  </si>
  <si>
    <t>CODE by Lifestyle</t>
  </si>
  <si>
    <t>nightdress</t>
  </si>
  <si>
    <t>TommyHilfiger</t>
  </si>
  <si>
    <t>NottiePlanet</t>
  </si>
  <si>
    <t>hair-cream-and-mask</t>
  </si>
  <si>
    <t>7 DAYS</t>
  </si>
  <si>
    <t>Exchange</t>
  </si>
  <si>
    <t>lounge-tshirts</t>
  </si>
  <si>
    <t>ETC</t>
  </si>
  <si>
    <t>allaboutyou</t>
  </si>
  <si>
    <t>PUMA Motorsport</t>
  </si>
  <si>
    <t>Anouk</t>
  </si>
  <si>
    <t>ADIVA</t>
  </si>
  <si>
    <t>CAVIO</t>
  </si>
  <si>
    <t>Marks&amp;Spencer</t>
  </si>
  <si>
    <t>U&amp;F</t>
  </si>
  <si>
    <t>Vastralay</t>
  </si>
  <si>
    <t>Nun</t>
  </si>
  <si>
    <t>Fastrack</t>
  </si>
  <si>
    <t>Priyaasi</t>
  </si>
  <si>
    <t>UNDER ARMOUR</t>
  </si>
  <si>
    <t>Jack&amp;Jones</t>
  </si>
  <si>
    <t>Puma</t>
  </si>
  <si>
    <t>KARATCART</t>
  </si>
  <si>
    <t>HERE&amp;NOW</t>
  </si>
  <si>
    <t>Popwings</t>
  </si>
  <si>
    <t>WishKaro</t>
  </si>
  <si>
    <t>FabAlley</t>
  </si>
  <si>
    <t>Globus</t>
  </si>
  <si>
    <t>Crocs</t>
  </si>
  <si>
    <t>Baggit</t>
  </si>
  <si>
    <t>LouisPhilippeJeans</t>
  </si>
  <si>
    <t>shampoo-and-conditioner</t>
  </si>
  <si>
    <t>Earth Rhythm</t>
  </si>
  <si>
    <t>VAIRAGEE</t>
  </si>
  <si>
    <t>FERANOID</t>
  </si>
  <si>
    <t>Nautica</t>
  </si>
  <si>
    <t>Bewakoof</t>
  </si>
  <si>
    <t>Soie</t>
  </si>
  <si>
    <t>ColorPlus</t>
  </si>
  <si>
    <t>MOZAFIA</t>
  </si>
  <si>
    <t>DressBerry</t>
  </si>
  <si>
    <t>WROGN</t>
  </si>
  <si>
    <t>MYTRIDENT</t>
  </si>
  <si>
    <t>AfroJack</t>
  </si>
  <si>
    <t>bracelet</t>
  </si>
  <si>
    <t>FlyingMachine</t>
  </si>
  <si>
    <t>ONLY</t>
  </si>
  <si>
    <t>FCUK</t>
  </si>
  <si>
    <t>Campus</t>
  </si>
  <si>
    <t>MissChase</t>
  </si>
  <si>
    <t>Crunchy Fashion</t>
  </si>
  <si>
    <t>PURVAJA</t>
  </si>
  <si>
    <t>YUbyPantaloons</t>
  </si>
  <si>
    <t>Vishudh</t>
  </si>
  <si>
    <t>U.S.PoloAssn.Kids</t>
  </si>
  <si>
    <t>Red Tape</t>
  </si>
  <si>
    <t>backpacks</t>
  </si>
  <si>
    <t>VanHeusen</t>
  </si>
  <si>
    <t>Deewa</t>
  </si>
  <si>
    <t>CubMcPaws</t>
  </si>
  <si>
    <t>InWeave</t>
  </si>
  <si>
    <t>AllenSollyTribe</t>
  </si>
  <si>
    <t>TIMESMITH</t>
  </si>
  <si>
    <t>Blackberrys</t>
  </si>
  <si>
    <t>herbyinvictus</t>
  </si>
  <si>
    <t>MrBowerbird</t>
  </si>
  <si>
    <t>PantaloonsJunior</t>
  </si>
  <si>
    <t>Padvesh</t>
  </si>
  <si>
    <t>clutches</t>
  </si>
  <si>
    <t>Shoshaa</t>
  </si>
  <si>
    <t>Ecentric</t>
  </si>
  <si>
    <t>PUMA Hoops</t>
  </si>
  <si>
    <t>Athena</t>
  </si>
  <si>
    <t>HighStar</t>
  </si>
  <si>
    <t>Short</t>
  </si>
  <si>
    <t>Rangriti</t>
  </si>
  <si>
    <t>Red Chief</t>
  </si>
  <si>
    <t>ForeverNew</t>
  </si>
  <si>
    <t>Madame</t>
  </si>
  <si>
    <t>TheSouledStore</t>
  </si>
  <si>
    <t>My Room</t>
  </si>
  <si>
    <t>M&amp;HOurWater</t>
  </si>
  <si>
    <t>Nayo</t>
  </si>
  <si>
    <t>ring</t>
  </si>
  <si>
    <t>Zaveri Pearls</t>
  </si>
  <si>
    <t>Sztori</t>
  </si>
  <si>
    <t>VOXATI</t>
  </si>
  <si>
    <t>DupattaBazaar</t>
  </si>
  <si>
    <t>GiniandJony</t>
  </si>
  <si>
    <t>bummer</t>
  </si>
  <si>
    <t>WhiteSnow</t>
  </si>
  <si>
    <t>Bruno Manetti</t>
  </si>
  <si>
    <t>Kappa</t>
  </si>
  <si>
    <t>DRAAXFashions</t>
  </si>
  <si>
    <t>Fabindia</t>
  </si>
  <si>
    <t>Lancer</t>
  </si>
  <si>
    <t>bathroom essentials</t>
  </si>
  <si>
    <t>AVI Living</t>
  </si>
  <si>
    <t>THREADMUSTER</t>
  </si>
  <si>
    <t>kurtis</t>
  </si>
  <si>
    <t>kitchen essentials</t>
  </si>
  <si>
    <t>MIAH Decor</t>
  </si>
  <si>
    <t>headphones</t>
  </si>
  <si>
    <t>CrossBeats</t>
  </si>
  <si>
    <t>AthenaGirl</t>
  </si>
  <si>
    <t>Rustorange</t>
  </si>
  <si>
    <t>IUGA</t>
  </si>
  <si>
    <t>Clarks</t>
  </si>
  <si>
    <t>FOOTONS</t>
  </si>
  <si>
    <t>VASTRADO</t>
  </si>
  <si>
    <t>Kanvin</t>
  </si>
  <si>
    <t>YOVISH</t>
  </si>
  <si>
    <t>UCLA</t>
  </si>
  <si>
    <t>ELEVAR</t>
  </si>
  <si>
    <t>GIORDANO</t>
  </si>
  <si>
    <t>HouseofPataudi</t>
  </si>
  <si>
    <t>Crew STREET</t>
  </si>
  <si>
    <t>MASQ</t>
  </si>
  <si>
    <t>Lotus Botanicals</t>
  </si>
  <si>
    <t>FORVELA</t>
  </si>
  <si>
    <t>Long</t>
  </si>
  <si>
    <t>Trendyol</t>
  </si>
  <si>
    <t>WoowZerz</t>
  </si>
  <si>
    <t>COVERSTORY</t>
  </si>
  <si>
    <t>MISH</t>
  </si>
  <si>
    <t>GUESS</t>
  </si>
  <si>
    <t>NEUDIS</t>
  </si>
  <si>
    <t>Harvard</t>
  </si>
  <si>
    <t>CASIO</t>
  </si>
  <si>
    <t>Bata</t>
  </si>
  <si>
    <t>Kazo</t>
  </si>
  <si>
    <t>LouisPhilippe</t>
  </si>
  <si>
    <t>Louis Philippe</t>
  </si>
  <si>
    <t>Home Sizzler</t>
  </si>
  <si>
    <t>FableStreet</t>
  </si>
  <si>
    <t>bebe</t>
  </si>
  <si>
    <t>AUSTIVO</t>
  </si>
  <si>
    <t>CHKOKKO</t>
  </si>
  <si>
    <t>Nike</t>
  </si>
  <si>
    <t>Arrow</t>
  </si>
  <si>
    <t>Tommy Hilfiger</t>
  </si>
  <si>
    <t>Caprese</t>
  </si>
  <si>
    <t>Zastraa</t>
  </si>
  <si>
    <t>QUIERO</t>
  </si>
  <si>
    <t>SASSAFRAS</t>
  </si>
  <si>
    <t>GoColors</t>
  </si>
  <si>
    <t>Ginger by Lifestyle</t>
  </si>
  <si>
    <t>Hancock</t>
  </si>
  <si>
    <t>BodycareKids</t>
  </si>
  <si>
    <t>Home Ecstasy</t>
  </si>
  <si>
    <t>caps</t>
  </si>
  <si>
    <t>Bharatasya</t>
  </si>
  <si>
    <t>Lino Perros</t>
  </si>
  <si>
    <t>Iris</t>
  </si>
  <si>
    <t>ThomasScott</t>
  </si>
  <si>
    <t>Story@home</t>
  </si>
  <si>
    <t>ZINU</t>
  </si>
  <si>
    <t>VStar</t>
  </si>
  <si>
    <t>Zivame</t>
  </si>
  <si>
    <t>aarkeRituKumar</t>
  </si>
  <si>
    <t>Forever Glam by Pantaloons</t>
  </si>
  <si>
    <t>trolley-bag</t>
  </si>
  <si>
    <t>Nasher Miles</t>
  </si>
  <si>
    <t>FemNmas</t>
  </si>
  <si>
    <t>Fashion Victim</t>
  </si>
  <si>
    <t>Ed-a-MammaBaby</t>
  </si>
  <si>
    <t>SHECZZAR</t>
  </si>
  <si>
    <t>AMERICANEAGLEOUTFITTERS</t>
  </si>
  <si>
    <t>AMI</t>
  </si>
  <si>
    <t>John Karsun</t>
  </si>
  <si>
    <t>Forevermore</t>
  </si>
  <si>
    <t>Mialofashion</t>
  </si>
  <si>
    <t>FOREVER21</t>
  </si>
  <si>
    <t>SHOWOFF</t>
  </si>
  <si>
    <t>AllenSollyWoman</t>
  </si>
  <si>
    <t>UrbanoPlus</t>
  </si>
  <si>
    <t>CUTECUMBER</t>
  </si>
  <si>
    <t>Accessorize</t>
  </si>
  <si>
    <t>FrenchConnection</t>
  </si>
  <si>
    <t>ShaebySASSAFRAS</t>
  </si>
  <si>
    <t>KASSUALLY</t>
  </si>
  <si>
    <t>AnnabellebyPantaloons</t>
  </si>
  <si>
    <t>YASHGALLERY</t>
  </si>
  <si>
    <t>VASTRAMAY</t>
  </si>
  <si>
    <t>EVERLY</t>
  </si>
  <si>
    <t>Amydus</t>
  </si>
  <si>
    <t>Paragon</t>
  </si>
  <si>
    <t>jumpsuit</t>
  </si>
  <si>
    <t>plusS</t>
  </si>
  <si>
    <t>JCCollection</t>
  </si>
  <si>
    <t>foundation</t>
  </si>
  <si>
    <t>SUGAR</t>
  </si>
  <si>
    <t>CrimsouneClub</t>
  </si>
  <si>
    <t>belts</t>
  </si>
  <si>
    <t>Kastner</t>
  </si>
  <si>
    <t>Souchii</t>
  </si>
  <si>
    <t>Nehamta</t>
  </si>
  <si>
    <t>Maishi</t>
  </si>
  <si>
    <t>face-moisturisers</t>
  </si>
  <si>
    <t>Organic Harvest</t>
  </si>
  <si>
    <t>Art Street</t>
  </si>
  <si>
    <t>TOMS</t>
  </si>
  <si>
    <t>Birkenstock</t>
  </si>
  <si>
    <t>Toteteca</t>
  </si>
  <si>
    <t>FIXDERMA COSMETIC LABORATORIES</t>
  </si>
  <si>
    <t>AllenSollySport</t>
  </si>
  <si>
    <t>SweetDreams</t>
  </si>
  <si>
    <t>Miss&amp;Chief</t>
  </si>
  <si>
    <t>MadOverPrint</t>
  </si>
  <si>
    <t>boots</t>
  </si>
  <si>
    <t>London Rag</t>
  </si>
  <si>
    <t>Susie</t>
  </si>
  <si>
    <t>BruchiCLUB</t>
  </si>
  <si>
    <t>Ethnovog</t>
  </si>
  <si>
    <t>Inddus</t>
  </si>
  <si>
    <t>GerooJaipur</t>
  </si>
  <si>
    <t>Baileysells</t>
  </si>
  <si>
    <t>SIMONCARTERLONDON</t>
  </si>
  <si>
    <t>KAMIKUBI</t>
  </si>
  <si>
    <t>V2A</t>
  </si>
  <si>
    <t>Lychee bags</t>
  </si>
  <si>
    <t>AND</t>
  </si>
  <si>
    <t>People</t>
  </si>
  <si>
    <t>4WRDbyDressberry</t>
  </si>
  <si>
    <t>RARERABBIT</t>
  </si>
  <si>
    <t>HRXbyHrithikRoshan</t>
  </si>
  <si>
    <t>gloves</t>
  </si>
  <si>
    <t>YK</t>
  </si>
  <si>
    <t>PRITA BY PRIYAASI</t>
  </si>
  <si>
    <t>UNDERARMOUR</t>
  </si>
  <si>
    <t>PurpleFeather</t>
  </si>
  <si>
    <t>lipstick</t>
  </si>
  <si>
    <t>Biba</t>
  </si>
  <si>
    <t>CHIMPAAANZEE</t>
  </si>
  <si>
    <t>KLEIO</t>
  </si>
  <si>
    <t>BellaModa</t>
  </si>
  <si>
    <t>dungarees</t>
  </si>
  <si>
    <t>CherryCrumble</t>
  </si>
  <si>
    <t>JAIPURICOLLECTION</t>
  </si>
  <si>
    <t>YKBasics</t>
  </si>
  <si>
    <t>Cayman</t>
  </si>
  <si>
    <t>ROMEE</t>
  </si>
  <si>
    <t>MINUTIAE</t>
  </si>
  <si>
    <t>Salona Bichona</t>
  </si>
  <si>
    <t>DEVOILER</t>
  </si>
  <si>
    <t>DesiMix</t>
  </si>
  <si>
    <t>IndianVirasat</t>
  </si>
  <si>
    <t>Turtle</t>
  </si>
  <si>
    <t>Prolific</t>
  </si>
  <si>
    <t>bigbanana</t>
  </si>
  <si>
    <t>DENNISON</t>
  </si>
  <si>
    <t>ZinkLondon</t>
  </si>
  <si>
    <t>GlobalDesi</t>
  </si>
  <si>
    <t>KREDO</t>
  </si>
  <si>
    <t>ellementry</t>
  </si>
  <si>
    <t>shyaway</t>
  </si>
  <si>
    <t>Saanjh</t>
  </si>
  <si>
    <t>DREAM WEAVERZ</t>
  </si>
  <si>
    <t>ASICS</t>
  </si>
  <si>
    <t>BhamaCouture</t>
  </si>
  <si>
    <t>BannosSwagger</t>
  </si>
  <si>
    <t>Fossil</t>
  </si>
  <si>
    <t>Fantasy World</t>
  </si>
  <si>
    <t>NOISE</t>
  </si>
  <si>
    <t>Slazenger</t>
  </si>
  <si>
    <t>Mamaearth</t>
  </si>
  <si>
    <t>Reebok</t>
  </si>
  <si>
    <t>AAHWAN</t>
  </si>
  <si>
    <t>HRX by Hrithik Roshan</t>
  </si>
  <si>
    <t>Saraf RS Jewellery</t>
  </si>
  <si>
    <t>yoho</t>
  </si>
  <si>
    <t>night-suits</t>
  </si>
  <si>
    <t>Sugr</t>
  </si>
  <si>
    <t>Mayra</t>
  </si>
  <si>
    <t>JuniorsbyLifestyle</t>
  </si>
  <si>
    <t>KarmicVision</t>
  </si>
  <si>
    <t>FLYING BERRY</t>
  </si>
  <si>
    <t>shaving-essentials</t>
  </si>
  <si>
    <t>Sirona</t>
  </si>
  <si>
    <t>LlakJeans</t>
  </si>
  <si>
    <t>Parx</t>
  </si>
  <si>
    <t>Kord Store</t>
  </si>
  <si>
    <t>Zoiro</t>
  </si>
  <si>
    <t>Hidesign</t>
  </si>
  <si>
    <t>KSUT</t>
  </si>
  <si>
    <t>Daniel Klein</t>
  </si>
  <si>
    <t>Skechers</t>
  </si>
  <si>
    <t>F Gear</t>
  </si>
  <si>
    <t>WROGN ACTIVE</t>
  </si>
  <si>
    <t>AURELIA</t>
  </si>
  <si>
    <t>Yellow Bee</t>
  </si>
  <si>
    <t>Ruhaans</t>
  </si>
  <si>
    <t>GingerbyLifestyle</t>
  </si>
  <si>
    <t>Yellow Chimes</t>
  </si>
  <si>
    <t>TOKYO TALKIES X rubans FASHION ACCESSORIES</t>
  </si>
  <si>
    <t>saree-blouse</t>
  </si>
  <si>
    <t>SALWARSTUDIO</t>
  </si>
  <si>
    <t>Slenor</t>
  </si>
  <si>
    <t>IC4</t>
  </si>
  <si>
    <t>Metro</t>
  </si>
  <si>
    <t>ABELINO</t>
  </si>
  <si>
    <t>JohnPride</t>
  </si>
  <si>
    <t>Timex</t>
  </si>
  <si>
    <t>Vastraa Fusion</t>
  </si>
  <si>
    <t>YKDisney</t>
  </si>
  <si>
    <t>DOOR74</t>
  </si>
  <si>
    <t>RARE</t>
  </si>
  <si>
    <t>mangalsutra</t>
  </si>
  <si>
    <t>ANNA CREATIONS</t>
  </si>
  <si>
    <t>TAG7</t>
  </si>
  <si>
    <t>SilkLand</t>
  </si>
  <si>
    <t>DDecor</t>
  </si>
  <si>
    <t>ZoomMinimondo</t>
  </si>
  <si>
    <t>VanHeusenWoman</t>
  </si>
  <si>
    <t>MVMT</t>
  </si>
  <si>
    <t>face-wash-and-cleanser</t>
  </si>
  <si>
    <t>natural vibes</t>
  </si>
  <si>
    <t>CalvinKleinJeans</t>
  </si>
  <si>
    <t>INDYA</t>
  </si>
  <si>
    <t>DisneybyWearYourMind</t>
  </si>
  <si>
    <t>yoga-mats</t>
  </si>
  <si>
    <t>BOLDFIT</t>
  </si>
  <si>
    <t>Mactree</t>
  </si>
  <si>
    <t>MarieClaire</t>
  </si>
  <si>
    <t>SPACES</t>
  </si>
  <si>
    <t>DChica</t>
  </si>
  <si>
    <t>FITINC</t>
  </si>
  <si>
    <t>tights</t>
  </si>
  <si>
    <t>AjilebyPantaloons</t>
  </si>
  <si>
    <t>Inc 5</t>
  </si>
  <si>
    <t>SEJ by Nisha Gupta</t>
  </si>
  <si>
    <t>CLUBA9</t>
  </si>
  <si>
    <t>MAGRE</t>
  </si>
  <si>
    <t>BULLMER</t>
  </si>
  <si>
    <t>toothless</t>
  </si>
  <si>
    <t>hair-brush-and-comb</t>
  </si>
  <si>
    <t>BodyHerbals</t>
  </si>
  <si>
    <t>Aeropostale</t>
  </si>
  <si>
    <t>VeroModa</t>
  </si>
  <si>
    <t>hair-masks</t>
  </si>
  <si>
    <t>BLAUPUNKT</t>
  </si>
  <si>
    <t>StylecastXHersheinbox</t>
  </si>
  <si>
    <t>Count of 5_star</t>
  </si>
  <si>
    <t>Grand Total</t>
  </si>
  <si>
    <t>Count of discount</t>
  </si>
  <si>
    <t>FALSE</t>
  </si>
  <si>
    <t>TRUE</t>
  </si>
  <si>
    <t>Sum of 1_star</t>
  </si>
  <si>
    <t>Sum of 2_star</t>
  </si>
  <si>
    <t>Sum of 3_star</t>
  </si>
  <si>
    <t>Sum of 4_star</t>
  </si>
  <si>
    <t>Sum of 5_star</t>
  </si>
  <si>
    <t>Count of product_id</t>
  </si>
  <si>
    <t>Average of final_price</t>
  </si>
  <si>
    <t>Sum of ratings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</si>
  <si>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</si>
  <si>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</si>
  <si>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</si>
  <si>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</si>
  <si>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</si>
  <si>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</si>
  <si>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</si>
  <si>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</si>
  <si>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Over 80</t>
  </si>
  <si>
    <t>Average of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</si>
</sst>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1" fontId="0" fillId="0" borderId="0" xfId="0" applyNumberFormat="1"/>
    <xf numFmtId="0" fontId="1" fillId="2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6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/>
    </xf>
    <xf numFmtId="0" fontId="0" fillId="0" borderId="0" xfId="0" pivotButton="1" applyAlignment="1"/>
    <xf numFmtId="0" fontId="0" fillId="0" borderId="0" xfId="0" applyNumberFormat="1" applyAlignment="1"/>
    <xf numFmtId="1" fontId="0" fillId="0" borderId="0" xfId="0" applyNumberFormat="1" applyAlignment="1"/>
    <xf numFmtId="0" fontId="0" fillId="0" borderId="0" xfId="0" pivotButton="1"/>
    <xf numFmtId="0" fontId="0" fillId="0" borderId="0" xfId="0" applyNumberFormat="1"/>
    <xf numFmtId="0" fontId="2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6" fontId="0" fillId="0" borderId="0" xfId="0" applyNumberFormat="1"/>
    <xf numFmtId="1" fontId="2" fillId="3" borderId="0" xfId="0" applyNumberFormat="1" applyFont="1" applyFill="1" applyBorder="1" applyAlignment="1">
      <alignment horizontal="right"/>
    </xf>
    <xf numFmtId="1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right" vertical="bottom" textRotation="0" wrapText="0" indent="0" justifyLastLine="0" shrinkToFit="0" readingOrder="0"/>
    </dxf>
    <dxf>
      <numFmt numFmtId="1" formatCode="0"/>
    </dxf>
    <dxf>
      <numFmt numFmtId="1" formatCode="0"/>
    </dxf>
    <dxf>
      <alignment wrapText="0"/>
    </dxf>
    <dxf>
      <alignment wrapText="0"/>
    </dxf>
    <dxf>
      <alignment wrapText="0"/>
    </dxf>
    <dxf>
      <alignment wrapText="0"/>
    </dxf>
    <dxf>
      <numFmt numFmtId="1" formatCode="0"/>
    </dxf>
    <dxf>
      <numFmt numFmtId="1" formatCode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insights.xlsx]ec pv 1!PivotTable1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'ec pv 1'!$C$4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9-41F8-9564-4780B18773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9-41F8-9564-4780B18773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9-41F8-9564-4780B18773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9-41F8-9564-4780B18773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9-41F8-9564-4780B187738D}"/>
              </c:ext>
            </c:extLst>
          </c:dPt>
          <c:cat>
            <c:strRef>
              <c:f>'ec pv 1'!$A$5:$B$10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'ec pv 1'!$C$5:$C$10</c:f>
              <c:numCache>
                <c:formatCode>General</c:formatCode>
                <c:ptCount val="5"/>
                <c:pt idx="0">
                  <c:v>105</c:v>
                </c:pt>
                <c:pt idx="1">
                  <c:v>717</c:v>
                </c:pt>
                <c:pt idx="2">
                  <c:v>130</c:v>
                </c:pt>
                <c:pt idx="3">
                  <c:v>13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E-41E5-AF47-D1B769B04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insights.xlsx]ec pv 2!PivotTable1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count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 pv 2'!$C$4:$C$5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'ec pv 2'!$A$6:$B$11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'ec pv 2'!$C$6:$C$11</c:f>
              <c:numCache>
                <c:formatCode>0</c:formatCode>
                <c:ptCount val="5"/>
                <c:pt idx="1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0-4CA5-8803-1340026C9B60}"/>
            </c:ext>
          </c:extLst>
        </c:ser>
        <c:ser>
          <c:idx val="1"/>
          <c:order val="1"/>
          <c:tx>
            <c:strRef>
              <c:f>'ec pv 2'!$D$4:$D$5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'ec pv 2'!$A$6:$B$11</c:f>
              <c:strCache>
                <c:ptCount val="5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Personal Care</c:v>
                </c:pt>
                <c:pt idx="4">
                  <c:v>Unisex</c:v>
                </c:pt>
              </c:strCache>
            </c:strRef>
          </c:cat>
          <c:val>
            <c:numRef>
              <c:f>'ec pv 2'!$D$6:$D$11</c:f>
              <c:numCache>
                <c:formatCode>0</c:formatCode>
                <c:ptCount val="5"/>
                <c:pt idx="0">
                  <c:v>105</c:v>
                </c:pt>
                <c:pt idx="1">
                  <c:v>481</c:v>
                </c:pt>
                <c:pt idx="2">
                  <c:v>130</c:v>
                </c:pt>
                <c:pt idx="3">
                  <c:v>13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B0-4CA5-8803-1340026C9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5"/>
        <c:overlap val="100"/>
        <c:axId val="1967956488"/>
        <c:axId val="2117168648"/>
      </c:barChart>
      <c:valAx>
        <c:axId val="211716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956488"/>
        <c:crosses val="autoZero"/>
        <c:crossBetween val="between"/>
      </c:valAx>
      <c:catAx>
        <c:axId val="196795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168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&amp; pricing!PivotTable1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 best offers always the cheapest?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'offers &amp; pricing'!$B$3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'offers &amp; pricing'!$A$4:$A$6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pricing'!$B$4:$B$6</c:f>
              <c:numCache>
                <c:formatCode>"$"#,##0_);[Red]\("$"#,##0\)</c:formatCode>
                <c:ptCount val="2"/>
                <c:pt idx="0">
                  <c:v>1938.6906779661017</c:v>
                </c:pt>
                <c:pt idx="1">
                  <c:v>1632.5897771952818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2-40CC-9B6B-F0D6FB9CF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3986824"/>
        <c:axId val="1093988872"/>
      </c:barChart>
      <c:catAx>
        <c:axId val="10939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8872"/>
        <c:crosses val="autoZero"/>
        <c:auto val="1"/>
        <c:lblAlgn val="ctr"/>
        <c:lblOffset val="100"/>
        <c:noMultiLvlLbl val="0"/>
      </c:catAx>
      <c:valAx>
        <c:axId val="109398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insights.xlsx]offers &amp; star ratings!PivotTable3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 best offers impact ratings?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'offers &amp; star ratings'!$B$3</c:f>
              <c:strCache>
                <c:ptCount val="1"/>
                <c:pt idx="0">
                  <c:v>Sum of 1_star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ratings'!$B$4:$B$6</c:f>
              <c:numCache>
                <c:formatCode>General</c:formatCode>
                <c:ptCount val="2"/>
                <c:pt idx="0">
                  <c:v>1380</c:v>
                </c:pt>
                <c:pt idx="1">
                  <c:v>5036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2-4A19-BFC2-07B80B8B4E59}"/>
            </c:ext>
          </c:extLst>
        </c:ser>
        <c:ser>
          <c:idx val="1"/>
          <c:order val="1"/>
          <c:tx>
            <c:strRef>
              <c:f>'offers &amp; star ratings'!$C$3</c:f>
              <c:strCache>
                <c:ptCount val="1"/>
                <c:pt idx="0">
                  <c:v>Sum of 2_star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ratings'!$C$4:$C$6</c:f>
              <c:numCache>
                <c:formatCode>General</c:formatCode>
                <c:ptCount val="2"/>
                <c:pt idx="0">
                  <c:v>697</c:v>
                </c:pt>
                <c:pt idx="1">
                  <c:v>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2-4A19-BFC2-07B80B8B4E59}"/>
            </c:ext>
          </c:extLst>
        </c:ser>
        <c:ser>
          <c:idx val="2"/>
          <c:order val="2"/>
          <c:tx>
            <c:strRef>
              <c:f>'offers &amp; star ratings'!$D$3</c:f>
              <c:strCache>
                <c:ptCount val="1"/>
                <c:pt idx="0">
                  <c:v>Sum of 3_star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ratings'!$D$4:$D$6</c:f>
              <c:numCache>
                <c:formatCode>General</c:formatCode>
                <c:ptCount val="2"/>
                <c:pt idx="0">
                  <c:v>1563</c:v>
                </c:pt>
                <c:pt idx="1">
                  <c:v>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82-4A19-BFC2-07B80B8B4E59}"/>
            </c:ext>
          </c:extLst>
        </c:ser>
        <c:ser>
          <c:idx val="3"/>
          <c:order val="3"/>
          <c:tx>
            <c:strRef>
              <c:f>'offers &amp; star ratings'!$E$3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ratings'!$E$4:$E$6</c:f>
              <c:numCache>
                <c:formatCode>General</c:formatCode>
                <c:ptCount val="2"/>
                <c:pt idx="0">
                  <c:v>4102</c:v>
                </c:pt>
                <c:pt idx="1">
                  <c:v>11663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82-4A19-BFC2-07B80B8B4E59}"/>
            </c:ext>
          </c:extLst>
        </c:ser>
        <c:ser>
          <c:idx val="4"/>
          <c:order val="4"/>
          <c:tx>
            <c:strRef>
              <c:f>'offers &amp; star ratings'!$F$3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'offers &amp; star ratings'!$A$4:$A$6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'offers &amp; star ratings'!$F$4:$F$6</c:f>
              <c:numCache>
                <c:formatCode>General</c:formatCode>
                <c:ptCount val="2"/>
                <c:pt idx="0">
                  <c:v>11747</c:v>
                </c:pt>
                <c:pt idx="1">
                  <c:v>33029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82-4A19-BFC2-07B80B8B4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219463"/>
        <c:axId val="659221511"/>
      </c:barChart>
      <c:catAx>
        <c:axId val="659219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21511"/>
        <c:crosses val="autoZero"/>
        <c:auto val="1"/>
        <c:lblAlgn val="ctr"/>
        <c:lblOffset val="100"/>
        <c:noMultiLvlLbl val="0"/>
      </c:catAx>
      <c:valAx>
        <c:axId val="659221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19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[Ecommerce produt insights.xlsx]delivery impact!PivotTable1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'delivery impact'!$B$3</c:f>
              <c:strCache>
                <c:ptCount val="1"/>
                <c:pt idx="0">
                  <c:v>Sum of ratings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impact'!$B$4:$B$6</c:f>
              <c:numCache>
                <c:formatCode>General</c:formatCode>
                <c:ptCount val="2"/>
                <c:pt idx="0">
                  <c:v>996</c:v>
                </c:pt>
                <c:pt idx="1">
                  <c:v>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16-44DD-9C5F-E05A868A52F9}"/>
            </c:ext>
          </c:extLst>
        </c:ser>
        <c:ser>
          <c:idx val="1"/>
          <c:order val="1"/>
          <c:tx>
            <c:strRef>
              <c:f>'delivery impact'!$C$3</c:f>
              <c:strCache>
                <c:ptCount val="1"/>
                <c:pt idx="0">
                  <c:v>Count of discount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impact'!$C$4:$C$6</c:f>
              <c:numCache>
                <c:formatCode>General</c:formatCode>
                <c:ptCount val="2"/>
                <c:pt idx="0">
                  <c:v>245</c:v>
                </c:pt>
                <c:pt idx="1">
                  <c:v>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16-44DD-9C5F-E05A868A52F9}"/>
            </c:ext>
          </c:extLst>
        </c:ser>
        <c:ser>
          <c:idx val="2"/>
          <c:order val="2"/>
          <c:tx>
            <c:strRef>
              <c:f>'delivery impact'!$D$3</c:f>
              <c:strCache>
                <c:ptCount val="1"/>
                <c:pt idx="0">
                  <c:v>Average of discount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impact'!$D$4:$D$6</c:f>
              <c:numCache>
                <c:formatCode>0</c:formatCode>
                <c:ptCount val="2"/>
                <c:pt idx="0">
                  <c:v>47.979591836734691</c:v>
                </c:pt>
                <c:pt idx="1">
                  <c:v>48.447041467594367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6-44DD-9C5F-E05A868A52F9}"/>
            </c:ext>
          </c:extLst>
        </c:ser>
        <c:ser>
          <c:idx val="3"/>
          <c:order val="3"/>
          <c:tx>
            <c:strRef>
              <c:f>'delivery impact'!$E$3</c:f>
              <c:strCache>
                <c:ptCount val="1"/>
                <c:pt idx="0">
                  <c:v>Sum of 4_star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impact'!$E$4:$E$6</c:f>
              <c:numCache>
                <c:formatCode>General</c:formatCode>
                <c:ptCount val="2"/>
                <c:pt idx="0">
                  <c:v>3133</c:v>
                </c:pt>
                <c:pt idx="1">
                  <c:v>7903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6-44DD-9C5F-E05A868A52F9}"/>
            </c:ext>
          </c:extLst>
        </c:ser>
        <c:ser>
          <c:idx val="4"/>
          <c:order val="4"/>
          <c:tx>
            <c:strRef>
              <c:f>'delivery impact'!$F$3</c:f>
              <c:strCache>
                <c:ptCount val="1"/>
                <c:pt idx="0">
                  <c:v>Sum of 5_star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'delivery impact'!$A$4:$A$6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'delivery impact'!$F$4:$F$6</c:f>
              <c:numCache>
                <c:formatCode>General</c:formatCode>
                <c:ptCount val="2"/>
                <c:pt idx="0">
                  <c:v>9176</c:v>
                </c:pt>
                <c:pt idx="1">
                  <c:v>22059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16-44DD-9C5F-E05A868A5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4859016"/>
        <c:axId val="1201209864"/>
      </c:barChart>
      <c:catAx>
        <c:axId val="119485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209864"/>
        <c:crosses val="autoZero"/>
        <c:auto val="1"/>
        <c:lblAlgn val="ctr"/>
        <c:lblOffset val="100"/>
        <c:noMultiLvlLbl val="0"/>
      </c:catAx>
      <c:valAx>
        <c:axId val="120120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85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933450</xdr:colOff>
      <xdr:row>2</xdr:row>
      <xdr:rowOff>0</xdr:rowOff>
    </xdr:from>
    <xdr:to>
      <xdr:col>25</xdr:col>
      <xdr:colOff>190500</xdr:colOff>
      <xdr:row>16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D46A6E-B99B-B255-CB5D-1F42B227D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161925</xdr:rowOff>
    </xdr:from>
    <xdr:to>
      <xdr:col>29</xdr:col>
      <xdr:colOff>180975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949A7-7416-D66D-5FAE-5C0D6A3F7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0</xdr:row>
      <xdr:rowOff>171450</xdr:rowOff>
    </xdr:from>
    <xdr:to>
      <xdr:col>15</xdr:col>
      <xdr:colOff>495300</xdr:colOff>
      <xdr:row>9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">
              <a:extLst>
                <a:ext uri="{FF2B5EF4-FFF2-40B4-BE49-F238E27FC236}">
                  <a16:creationId xmlns:a16="http://schemas.microsoft.com/office/drawing/2014/main" id="{18DA27C1-701C-F36B-41A3-2D8852A8BD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25225" y="171450"/>
              <a:ext cx="1828800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</xdr:row>
      <xdr:rowOff>47625</xdr:rowOff>
    </xdr:from>
    <xdr:to>
      <xdr:col>13</xdr:col>
      <xdr:colOff>295275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E8655-1928-12F1-3BF9-485D82036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142875</xdr:rowOff>
    </xdr:from>
    <xdr:to>
      <xdr:col>11</xdr:col>
      <xdr:colOff>342900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2C4D9-1A1E-6B80-3F2E-3F57E16F1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1000125</xdr:colOff>
      <xdr:row>18</xdr:row>
      <xdr:rowOff>76200</xdr:rowOff>
    </xdr:from>
    <xdr:to>
      <xdr:col>8</xdr:col>
      <xdr:colOff>628650</xdr:colOff>
      <xdr:row>27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tegory 1">
              <a:extLst>
                <a:ext uri="{FF2B5EF4-FFF2-40B4-BE49-F238E27FC236}">
                  <a16:creationId xmlns:a16="http://schemas.microsoft.com/office/drawing/2014/main" id="{968C71A8-A1CE-D594-261D-32109B7BB896}"/>
                </a:ext>
                <a:ext uri="{147F2762-F138-4A5C-976F-8EAC2B608ADB}">
                  <a16:predDERef xmlns:a16="http://schemas.microsoft.com/office/drawing/2014/main" pred="{0112C4D9-1A1E-6B80-3F2E-3F57E16F1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5075" y="3505200"/>
              <a:ext cx="1828800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1</xdr:row>
      <xdr:rowOff>180975</xdr:rowOff>
    </xdr:from>
    <xdr:to>
      <xdr:col>11</xdr:col>
      <xdr:colOff>400050</xdr:colOff>
      <xdr:row>10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2">
              <a:extLst>
                <a:ext uri="{FF2B5EF4-FFF2-40B4-BE49-F238E27FC236}">
                  <a16:creationId xmlns:a16="http://schemas.microsoft.com/office/drawing/2014/main" id="{7EB8AAE1-15B4-A7D8-6CCF-D027F181E7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8425" y="371475"/>
              <a:ext cx="1828800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14</xdr:row>
      <xdr:rowOff>180975</xdr:rowOff>
    </xdr:from>
    <xdr:to>
      <xdr:col>5</xdr:col>
      <xdr:colOff>200025</xdr:colOff>
      <xdr:row>29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D635B-5474-E6F8-3015-75E501F8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266700</xdr:colOff>
      <xdr:row>5</xdr:row>
      <xdr:rowOff>114300</xdr:rowOff>
    </xdr:from>
    <xdr:to>
      <xdr:col>10</xdr:col>
      <xdr:colOff>266700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ategory 3">
              <a:extLst>
                <a:ext uri="{FF2B5EF4-FFF2-40B4-BE49-F238E27FC236}">
                  <a16:creationId xmlns:a16="http://schemas.microsoft.com/office/drawing/2014/main" id="{774F8AAC-711D-CBBC-794B-6EE0D215AD97}"/>
                </a:ext>
                <a:ext uri="{147F2762-F138-4A5C-976F-8EAC2B608ADB}">
                  <a16:predDERef xmlns:a16="http://schemas.microsoft.com/office/drawing/2014/main" pred="{535D635B-5474-E6F8-3015-75E501F84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2725" y="1066800"/>
              <a:ext cx="182880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28.775781249999" createdVersion="8" refreshedVersion="8" minRefreshableVersion="3" recordCount="999" xr:uid="{F6CA1FC8-3157-4EAD-ACCB-706BFAC3C8D0}">
  <cacheSource type="worksheet">
    <worksheetSource name="ecomm"/>
  </cacheSource>
  <cacheFields count="26">
    <cacheField name="product_id" numFmtId="0">
      <sharedItems containsSemiMixedTypes="0" containsString="0" containsNumber="1" containsInteger="1" minValue="586846" maxValue="22747068"/>
    </cacheField>
    <cacheField name="category" numFmtId="0">
      <sharedItems count="5">
        <s v="Clothing"/>
        <s v="Accessories"/>
        <s v="Unisex"/>
        <s v="Footwear"/>
        <s v="Personal Care"/>
      </sharedItems>
    </cacheField>
    <cacheField name="subcategory" numFmtId="0">
      <sharedItems count="78">
        <s v="undergarments"/>
        <s v="tops"/>
        <s v="sweaters"/>
        <s v="dresses"/>
        <s v="sarees"/>
        <s v="tunics"/>
        <s v="jackets"/>
        <s v="kurtas"/>
        <s v="jeans"/>
        <s v="sweatshirts"/>
        <s v="clothing-set"/>
        <s v="tshirts"/>
        <s v="sunglasses"/>
        <s v="kurta-sets"/>
        <s v="home essentials"/>
        <s v="briefs"/>
        <s v="dupatta"/>
        <s v="casual-shoes"/>
        <s v="palazzos"/>
        <s v="sherwani"/>
        <s v="shirts"/>
        <s v="shorts"/>
        <s v="skirts"/>
        <s v="duffel-bag"/>
        <s v="earrings"/>
        <s v="flats"/>
        <s v="flip-flops"/>
        <s v="floormats"/>
        <s v="formal-shoes"/>
        <s v="handbags"/>
        <s v="heels"/>
        <s v="mobile-accessories"/>
        <s v="wallets"/>
        <s v="ethnic-dresses"/>
        <s v="trousers"/>
        <s v="trunk"/>
        <s v="scarves"/>
        <s v="hair-accessory"/>
        <s v="outdoor-masks"/>
        <s v="lounge-pants"/>
        <s v="sandals"/>
        <s v="sports-shoes"/>
        <s v="perfume-and-body-mist"/>
        <s v="co-ords"/>
        <s v="watches"/>
        <s v="track-pants"/>
        <s v="lounge-shorts"/>
        <s v="nightdress"/>
        <s v="hair-cream-and-mask"/>
        <s v="lounge-tshirts"/>
        <s v="shampoo-and-conditioner"/>
        <s v="bracelet"/>
        <s v="backpacks"/>
        <s v="clutches"/>
        <s v="ring"/>
        <s v="bathroom essentials"/>
        <s v="kurtis"/>
        <s v="kitchen essentials"/>
        <s v="headphones"/>
        <s v="caps"/>
        <s v="trolley-bag"/>
        <s v="jumpsuit"/>
        <s v="foundation"/>
        <s v="belts"/>
        <s v="face-moisturisers"/>
        <s v="boots"/>
        <s v="gloves"/>
        <s v="lipstick"/>
        <s v="dungarees"/>
        <s v="night-suits"/>
        <s v="shaving-essentials"/>
        <s v="saree-blouse"/>
        <s v="mangalsutra"/>
        <s v="face-wash-and-cleanser"/>
        <s v="yoga-mats"/>
        <s v="tights"/>
        <s v="hair-brush-and-comb"/>
        <s v="hair-masks"/>
      </sharedItems>
    </cacheField>
    <cacheField name="brand" numFmtId="0">
      <sharedItems/>
    </cacheField>
    <cacheField name="rating" numFmtId="0">
      <sharedItems containsSemiMixedTypes="0" containsString="0" containsNumber="1" minValue="0" maxValue="5"/>
    </cacheField>
    <cacheField name="ratings_count" numFmtId="0">
      <sharedItems containsSemiMixedTypes="0" containsString="0" containsNumber="1" containsInteger="1" minValue="0" maxValue="4441"/>
    </cacheField>
    <cacheField name="initial_price" numFmtId="6">
      <sharedItems containsSemiMixedTypes="0" containsString="0" containsNumber="1" containsInteger="1" minValue="249" maxValue="22199"/>
    </cacheField>
    <cacheField name="discount" numFmtId="1">
      <sharedItems containsSemiMixedTypes="0" containsString="0" containsNumber="1" minValue="0" maxValue="88" count="89">
        <n v="20"/>
        <n v="58"/>
        <n v="35"/>
        <n v="60"/>
        <n v="61"/>
        <n v="75"/>
        <n v="50"/>
        <n v="51"/>
        <n v="43"/>
        <n v="55"/>
        <n v="64"/>
        <n v="0"/>
        <n v="53"/>
        <n v="70"/>
        <n v="57"/>
        <n v="40"/>
        <n v="42"/>
        <n v="67"/>
        <n v="74"/>
        <n v="73"/>
        <n v="16"/>
        <n v="30"/>
        <n v="37"/>
        <n v="80"/>
        <n v="45"/>
        <n v="56"/>
        <n v="38"/>
        <n v="59"/>
        <n v="62"/>
        <n v="66"/>
        <n v="86"/>
        <n v="1"/>
        <n v="68"/>
        <n v="25"/>
        <n v="52"/>
        <n v="76"/>
        <n v="72"/>
        <n v="71"/>
        <n v="79"/>
        <n v="78"/>
        <n v="46"/>
        <n v="63"/>
        <n v="82"/>
        <n v="65"/>
        <n v="81"/>
        <n v="23"/>
        <n v="87"/>
        <n v="34"/>
        <n v="27"/>
        <n v="39"/>
        <n v="26"/>
        <n v="85"/>
        <n v="48"/>
        <n v="40.003333611134259"/>
        <n v="5"/>
        <n v="54"/>
        <n v="35.008141428239128"/>
        <n v="40.006667777962996"/>
        <n v="24"/>
        <n v="2"/>
        <n v="47"/>
        <n v="49"/>
        <n v="33"/>
        <n v="15"/>
        <n v="69"/>
        <n v="31"/>
        <n v="83"/>
        <n v="35.009724923589886"/>
        <n v="77"/>
        <n v="10"/>
        <n v="41"/>
        <n v="88"/>
        <n v="22"/>
        <n v="36"/>
        <n v="40.008335069806208"/>
        <n v="10.003572704537335"/>
        <n v="6"/>
        <n v="84"/>
        <n v="4"/>
        <n v="13"/>
        <n v="14"/>
        <n v="12"/>
        <n v="44"/>
        <n v="3"/>
        <n v="35.00700140028006"/>
        <n v="40.002353079592915"/>
        <n v="19"/>
        <n v="8"/>
        <n v="28"/>
      </sharedItems>
    </cacheField>
    <cacheField name="final_price" numFmtId="6">
      <sharedItems containsSemiMixedTypes="0" containsString="0" containsNumber="1" containsInteger="1" minValue="199" maxValue="17995" count="466">
        <n v="649"/>
        <n v="1889"/>
        <n v="2199"/>
        <n v="279"/>
        <n v="1999"/>
        <n v="1024"/>
        <n v="999"/>
        <n v="636"/>
        <n v="740"/>
        <n v="509"/>
        <n v="2699"/>
        <n v="899"/>
        <n v="4099"/>
        <n v="2960"/>
        <n v="1299"/>
        <n v="756"/>
        <n v="719"/>
        <n v="599"/>
        <n v="1699"/>
        <n v="3480"/>
        <n v="1319"/>
        <n v="1649"/>
        <n v="865"/>
        <n v="404"/>
        <n v="604"/>
        <n v="298"/>
        <n v="539"/>
        <n v="4130"/>
        <n v="2519"/>
        <n v="2804"/>
        <n v="689"/>
        <n v="703"/>
        <n v="1399"/>
        <n v="669"/>
        <n v="1149"/>
        <n v="350"/>
        <n v="1363"/>
        <n v="818"/>
        <n v="499"/>
        <n v="399"/>
        <n v="1578"/>
        <n v="2499"/>
        <n v="989"/>
        <n v="699"/>
        <n v="1359"/>
        <n v="545"/>
        <n v="874"/>
        <n v="714"/>
        <n v="4479"/>
        <n v="3749"/>
        <n v="1680"/>
        <n v="2342"/>
        <n v="569"/>
        <n v="987"/>
        <n v="983"/>
        <n v="493"/>
        <n v="1679"/>
        <n v="749"/>
        <n v="1781"/>
        <n v="1271"/>
        <n v="1147"/>
        <n v="1199"/>
        <n v="1709"/>
        <n v="4691"/>
        <n v="7547"/>
        <n v="5291"/>
        <n v="1259"/>
        <n v="3499"/>
        <n v="3249"/>
        <n v="959"/>
        <n v="579"/>
        <n v="679"/>
        <n v="639"/>
        <n v="979"/>
        <n v="732"/>
        <n v="431"/>
        <n v="519"/>
        <n v="480"/>
        <n v="567"/>
        <n v="659"/>
        <n v="631"/>
        <n v="1229"/>
        <n v="384"/>
        <n v="755"/>
        <n v="419"/>
        <n v="425"/>
        <n v="2039"/>
        <n v="2837"/>
        <n v="446"/>
        <n v="389"/>
        <n v="839"/>
        <n v="783"/>
        <n v="973"/>
        <n v="2958"/>
        <n v="1385"/>
        <n v="1194"/>
        <n v="3145"/>
        <n v="379"/>
        <n v="1824"/>
        <n v="624"/>
        <n v="2399"/>
        <n v="1050"/>
        <n v="629"/>
        <n v="1847"/>
        <n v="557"/>
        <n v="582"/>
        <n v="437"/>
        <n v="2999"/>
        <n v="628"/>
        <n v="1119"/>
        <n v="1633"/>
        <n v="799"/>
        <n v="2799"/>
        <n v="4830"/>
        <n v="495"/>
        <n v="479"/>
        <n v="600"/>
        <n v="2490"/>
        <n v="440"/>
        <n v="225"/>
        <n v="259"/>
        <n v="935"/>
        <n v="1049"/>
        <n v="395"/>
        <n v="483"/>
        <n v="2078"/>
        <n v="1224"/>
        <n v="2990"/>
        <n v="674"/>
        <n v="835"/>
        <n v="349"/>
        <n v="3490"/>
        <n v="2299"/>
        <n v="3224"/>
        <n v="2319"/>
        <n v="1079"/>
        <n v="7199"/>
        <n v="5199"/>
        <n v="2794"/>
        <n v="2287"/>
        <n v="511"/>
        <n v="4699"/>
        <n v="1990"/>
        <n v="864"/>
        <n v="1599"/>
        <n v="1700"/>
        <n v="4599"/>
        <n v="6250"/>
        <n v="449"/>
        <n v="299"/>
        <n v="454"/>
        <n v="3599"/>
        <n v="257"/>
        <n v="4079"/>
        <n v="2249"/>
        <n v="1403"/>
        <n v="489"/>
        <n v="594"/>
        <n v="355"/>
        <n v="1499"/>
        <n v="2080"/>
        <n v="314"/>
        <n v="219"/>
        <n v="559"/>
        <n v="1899"/>
        <n v="4399"/>
        <n v="4199"/>
        <n v="249"/>
        <n v="927"/>
        <n v="1495"/>
        <n v="2636"/>
        <n v="947"/>
        <n v="13499"/>
        <n v="3999"/>
        <n v="487"/>
        <n v="450"/>
        <n v="619"/>
        <n v="743"/>
        <n v="1800"/>
        <n v="549"/>
        <n v="335"/>
        <n v="1039"/>
        <n v="284"/>
        <n v="12999"/>
        <n v="4999"/>
        <n v="370"/>
        <n v="1151"/>
        <n v="2079"/>
        <n v="2599"/>
        <n v="367"/>
        <n v="2339"/>
        <n v="305"/>
        <n v="1052"/>
        <n v="643"/>
        <n v="227"/>
        <n v="1511"/>
        <n v="6899"/>
        <n v="884"/>
        <n v="1139"/>
        <n v="681"/>
        <n v="5599"/>
        <n v="1647"/>
        <n v="475"/>
        <n v="1187"/>
        <n v="849"/>
        <n v="3399"/>
        <n v="1980"/>
        <n v="696"/>
        <n v="1624"/>
        <n v="4049"/>
        <n v="307"/>
        <n v="2089"/>
        <n v="1439"/>
        <n v="1549"/>
        <n v="735"/>
        <n v="1849"/>
        <n v="3200"/>
        <n v="645"/>
        <n v="1539"/>
        <n v="4549"/>
        <n v="359"/>
        <n v="1090"/>
        <n v="758"/>
        <n v="5499"/>
        <n v="1169"/>
        <n v="1099"/>
        <n v="1995"/>
        <n v="9999"/>
        <n v="1479"/>
        <n v="597"/>
        <n v="1046"/>
        <n v="558"/>
        <n v="7149"/>
        <n v="3199"/>
        <n v="1484"/>
        <n v="1591"/>
        <n v="4977"/>
        <n v="1091"/>
        <n v="5490"/>
        <n v="7950"/>
        <n v="1103"/>
        <n v="507"/>
        <n v="944"/>
        <n v="2469"/>
        <n v="506"/>
        <n v="1394"/>
        <n v="223"/>
        <n v="247"/>
        <n v="1799"/>
        <n v="1247"/>
        <n v="741"/>
        <n v="640"/>
        <n v="2094"/>
        <n v="8900"/>
        <n v="2024"/>
        <n v="3590"/>
        <n v="3235"/>
        <n v="1476"/>
        <n v="1362"/>
        <n v="1109"/>
        <n v="2879"/>
        <n v="2695"/>
        <n v="1249"/>
        <n v="701"/>
        <n v="6999"/>
        <n v="751"/>
        <n v="500"/>
        <n v="1795"/>
        <n v="2899"/>
        <n v="363"/>
        <n v="3299"/>
        <n v="759"/>
        <n v="974"/>
        <n v="995"/>
        <n v="471"/>
        <n v="4299"/>
        <n v="924"/>
        <n v="1839"/>
        <n v="1424"/>
        <n v="2250"/>
        <n v="769"/>
        <n v="5999"/>
        <n v="1124"/>
        <n v="978"/>
        <n v="4495"/>
        <n v="595"/>
        <n v="854"/>
        <n v="345"/>
        <n v="1960"/>
        <n v="1053"/>
        <n v="17995"/>
        <n v="796"/>
        <n v="415"/>
        <n v="940"/>
        <n v="739"/>
        <n v="693"/>
        <n v="1500"/>
        <n v="540"/>
        <n v="650"/>
        <n v="1648"/>
        <n v="683"/>
        <n v="3149"/>
        <n v="853"/>
        <n v="398"/>
        <n v="494"/>
        <n v="737"/>
        <n v="2155"/>
        <n v="329"/>
        <n v="1133"/>
        <n v="692"/>
        <n v="322"/>
        <n v="682"/>
        <n v="591"/>
        <n v="474"/>
        <n v="798"/>
        <n v="1924"/>
        <n v="3150"/>
        <n v="1059"/>
        <n v="4799"/>
        <n v="676"/>
        <n v="753"/>
        <n v="6317"/>
        <n v="560"/>
        <n v="346"/>
        <n v="9490"/>
        <n v="3099"/>
        <n v="1250"/>
        <n v="3120"/>
        <n v="671"/>
        <n v="1979"/>
        <n v="578"/>
        <n v="3839"/>
        <n v="815"/>
        <n v="439"/>
        <n v="1459"/>
        <n v="310"/>
        <n v="1540"/>
        <n v="2450"/>
        <n v="3757"/>
        <n v="869"/>
        <n v="2645"/>
        <n v="6490"/>
        <n v="5299"/>
        <n v="2390"/>
        <n v="11999"/>
        <n v="3119"/>
        <n v="529"/>
        <n v="615"/>
        <n v="1749"/>
        <n v="512"/>
        <n v="434"/>
        <n v="593"/>
        <n v="2495"/>
        <n v="2997"/>
        <n v="607"/>
        <n v="605"/>
        <n v="1429"/>
        <n v="840"/>
        <n v="532"/>
        <n v="1345"/>
        <n v="584"/>
        <n v="1559"/>
        <n v="1371"/>
        <n v="400"/>
        <n v="1290"/>
        <n v="771"/>
        <n v="2624"/>
        <n v="911"/>
        <n v="524"/>
        <n v="11890"/>
        <n v="1678"/>
        <n v="1750"/>
        <n v="2547"/>
        <n v="787"/>
        <n v="4997"/>
        <n v="9709"/>
        <n v="687"/>
        <n v="1349"/>
        <n v="423"/>
        <n v="293"/>
        <n v="369"/>
        <n v="909"/>
        <n v="2749"/>
        <n v="377"/>
        <n v="280"/>
        <n v="747"/>
        <n v="872"/>
        <n v="554"/>
        <n v="3995"/>
        <n v="230"/>
        <n v="895"/>
        <n v="2419"/>
        <n v="1037"/>
        <n v="2349"/>
        <n v="2590"/>
        <n v="285"/>
        <n v="1420"/>
        <n v="863"/>
        <n v="1017"/>
        <n v="1975"/>
        <n v="542"/>
        <n v="2474"/>
        <n v="1874"/>
        <n v="2595"/>
        <n v="3266"/>
        <n v="3899"/>
        <n v="1675"/>
        <n v="3134"/>
        <n v="1380"/>
        <n v="424"/>
        <n v="10199"/>
        <n v="6329"/>
        <n v="433"/>
        <n v="313"/>
        <n v="340"/>
        <n v="2197"/>
        <n v="845"/>
        <n v="1475"/>
        <n v="568"/>
        <n v="625"/>
        <n v="7799"/>
        <n v="5699"/>
        <n v="1029"/>
        <n v="1596"/>
        <n v="1343"/>
        <n v="2649"/>
        <n v="491"/>
        <n v="1891"/>
        <n v="1007"/>
        <n v="328"/>
        <n v="809"/>
        <n v="3495"/>
        <n v="552"/>
        <n v="4125"/>
        <n v="265"/>
        <n v="402"/>
        <n v="10416"/>
        <n v="14249"/>
        <n v="374"/>
        <n v="426"/>
        <n v="892"/>
        <n v="2900"/>
        <n v="1998"/>
        <n v="767"/>
        <n v="1087"/>
        <n v="4499"/>
        <n v="730"/>
        <n v="664"/>
        <n v="5995"/>
        <n v="606"/>
        <n v="2690"/>
        <n v="321"/>
        <n v="1590"/>
        <n v="4990"/>
        <n v="199"/>
        <n v="215"/>
        <n v="6990"/>
        <n v="1329"/>
        <n v="2559"/>
        <n v="2099"/>
        <n v="1813"/>
        <n v="3359"/>
        <n v="2027"/>
        <n v="2449"/>
        <n v="776"/>
        <n v="2759"/>
      </sharedItems>
    </cacheField>
    <cacheField name="return&amp;exchange" numFmtId="0">
      <sharedItems count="4">
        <s v="Return"/>
        <s v="Both"/>
        <s v="None"/>
        <s v="Exchange"/>
      </sharedItems>
    </cacheField>
    <cacheField name="try&amp;buy" numFmtId="0">
      <sharedItems count="2">
        <b v="0"/>
        <b v="1"/>
      </sharedItems>
    </cacheField>
    <cacheField name="1_star" numFmtId="0">
      <sharedItems containsSemiMixedTypes="0" containsString="0" containsNumber="1" containsInteger="1" minValue="0" maxValue="312"/>
    </cacheField>
    <cacheField name="2_star" numFmtId="0">
      <sharedItems containsSemiMixedTypes="0" containsString="0" containsNumber="1" containsInteger="1" minValue="0" maxValue="170"/>
    </cacheField>
    <cacheField name="3_star" numFmtId="0">
      <sharedItems containsSemiMixedTypes="0" containsString="0" containsNumber="1" containsInteger="1" minValue="0" maxValue="288"/>
    </cacheField>
    <cacheField name="4_star" numFmtId="0">
      <sharedItems containsSemiMixedTypes="0" containsString="0" containsNumber="1" containsInteger="1" minValue="0" maxValue="1052"/>
    </cacheField>
    <cacheField name="5_star" numFmtId="0">
      <sharedItems containsSemiMixedTypes="0" containsString="0" containsNumber="1" containsInteger="1" minValue="0" maxValue="2897"/>
    </cacheField>
    <cacheField name="fit" numFmtId="0">
      <sharedItems count="9">
        <s v="Just Right"/>
        <s v="None"/>
        <s v="A Little Tight"/>
        <s v="A Little Loose"/>
        <s v="Loose"/>
        <s v="Tight"/>
        <s v="JustRight" u="1"/>
        <s v="ALittleTight" u="1"/>
        <s v="ALittleLoose" u="1"/>
      </sharedItems>
    </cacheField>
    <cacheField name="transparency" numFmtId="0">
      <sharedItems count="4">
        <s v="Low"/>
        <s v="None"/>
        <s v="Medium"/>
        <s v="High"/>
      </sharedItems>
    </cacheField>
    <cacheField name="comfort" numFmtId="0">
      <sharedItems count="4">
        <s v="None"/>
        <s v="Very Comfortable "/>
        <s v="Not Comfortable "/>
        <s v="Comfortable "/>
      </sharedItems>
    </cacheField>
    <cacheField name="stretch" numFmtId="0">
      <sharedItems count="4">
        <s v="None"/>
        <s v="Medium"/>
        <s v="High"/>
        <s v="Low"/>
      </sharedItems>
    </cacheField>
    <cacheField name="length" numFmtId="0">
      <sharedItems count="9">
        <s v="Just Right"/>
        <s v="None"/>
        <s v="A Little Short"/>
        <s v="A Little Long"/>
        <s v="Short"/>
        <s v="Long"/>
        <s v="JustRight" u="1"/>
        <s v="ALittleShort" u="1"/>
        <s v="ALittleLong" u="1"/>
      </sharedItems>
    </cacheField>
    <cacheField name="is_best_offer" numFmtId="0">
      <sharedItems count="2">
        <b v="0"/>
        <b v="1"/>
      </sharedItems>
    </cacheField>
    <cacheField name="is_more_offer" numFmtId="0">
      <sharedItems count="1">
        <b v="1"/>
      </sharedItems>
    </cacheField>
    <cacheField name="ratings" numFmtId="0">
      <sharedItems containsSemiMixedTypes="0" containsString="0" containsNumber="1" containsInteger="1" minValue="1" maxValue="5" count="5">
        <n v="5"/>
        <n v="4"/>
        <n v="3"/>
        <n v="1"/>
        <n v="2"/>
      </sharedItems>
    </cacheField>
    <cacheField name="price range" numFmtId="0">
      <sharedItems containsSemiMixedTypes="0" containsString="0" containsNumber="1" containsInteger="1" minValue="500" maxValue="17995"/>
    </cacheField>
    <cacheField name="discount range" numFmtId="0">
      <sharedItems count="9">
        <s v="11-20"/>
        <s v="51-60"/>
        <s v="31-40"/>
        <s v="61-70"/>
        <s v="71-80"/>
        <s v="41-50"/>
        <s v="0-10"/>
        <s v="21-30"/>
        <s v="Over 80"/>
      </sharedItems>
    </cacheField>
  </cacheFields>
  <extLst>
    <ext xmlns:x14="http://schemas.microsoft.com/office/spreadsheetml/2009/9/main" uri="{725AE2AE-9491-48be-B2B4-4EB974FC3084}">
      <x14:pivotCacheDefinition pivotCacheId="10888933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8652628"/>
    <x v="0"/>
    <x v="0"/>
    <s v="max"/>
    <n v="4.2"/>
    <n v="5"/>
    <n v="649"/>
    <x v="0"/>
    <x v="0"/>
    <x v="0"/>
    <x v="0"/>
    <n v="3"/>
    <n v="0"/>
    <n v="3"/>
    <n v="4"/>
    <n v="6"/>
    <x v="0"/>
    <x v="0"/>
    <x v="0"/>
    <x v="0"/>
    <x v="0"/>
    <x v="0"/>
    <x v="0"/>
    <x v="0"/>
    <n v="1000"/>
    <x v="0"/>
  </r>
  <r>
    <n v="13611204"/>
    <x v="0"/>
    <x v="1"/>
    <s v="Roadster"/>
    <n v="4.2"/>
    <n v="266"/>
    <n v="1889"/>
    <x v="1"/>
    <x v="1"/>
    <x v="1"/>
    <x v="1"/>
    <n v="9"/>
    <n v="4"/>
    <n v="2"/>
    <n v="8"/>
    <n v="50"/>
    <x v="0"/>
    <x v="0"/>
    <x v="0"/>
    <x v="0"/>
    <x v="0"/>
    <x v="0"/>
    <x v="0"/>
    <x v="0"/>
    <n v="2000"/>
    <x v="1"/>
  </r>
  <r>
    <n v="14335776"/>
    <x v="0"/>
    <x v="2"/>
    <s v="INVICTUS"/>
    <n v="4"/>
    <n v="345"/>
    <n v="2199"/>
    <x v="2"/>
    <x v="2"/>
    <x v="2"/>
    <x v="0"/>
    <n v="33"/>
    <n v="5"/>
    <n v="10"/>
    <n v="55"/>
    <n v="147"/>
    <x v="0"/>
    <x v="1"/>
    <x v="0"/>
    <x v="0"/>
    <x v="0"/>
    <x v="0"/>
    <x v="0"/>
    <x v="1"/>
    <n v="3000"/>
    <x v="2"/>
  </r>
  <r>
    <n v="18207478"/>
    <x v="0"/>
    <x v="3"/>
    <s v="TokyoTalkies"/>
    <n v="4.0999999999999996"/>
    <n v="333"/>
    <n v="699"/>
    <x v="3"/>
    <x v="3"/>
    <x v="1"/>
    <x v="1"/>
    <n v="0"/>
    <n v="21"/>
    <n v="69"/>
    <n v="282"/>
    <n v="647"/>
    <x v="0"/>
    <x v="0"/>
    <x v="0"/>
    <x v="0"/>
    <x v="0"/>
    <x v="1"/>
    <x v="0"/>
    <x v="0"/>
    <n v="500"/>
    <x v="1"/>
  </r>
  <r>
    <n v="11990978"/>
    <x v="0"/>
    <x v="2"/>
    <s v="Roadster"/>
    <n v="4.4000000000000004"/>
    <n v="302"/>
    <n v="1999"/>
    <x v="4"/>
    <x v="4"/>
    <x v="2"/>
    <x v="0"/>
    <n v="2"/>
    <n v="0"/>
    <n v="0"/>
    <n v="4"/>
    <n v="8"/>
    <x v="0"/>
    <x v="1"/>
    <x v="0"/>
    <x v="0"/>
    <x v="0"/>
    <x v="0"/>
    <x v="0"/>
    <x v="0"/>
    <n v="2000"/>
    <x v="3"/>
  </r>
  <r>
    <n v="16287654"/>
    <x v="0"/>
    <x v="4"/>
    <s v="Sareemall"/>
    <n v="4.0999999999999996"/>
    <n v="359"/>
    <n v="4099"/>
    <x v="5"/>
    <x v="5"/>
    <x v="1"/>
    <x v="0"/>
    <n v="0"/>
    <n v="2"/>
    <n v="0"/>
    <n v="5"/>
    <n v="33"/>
    <x v="1"/>
    <x v="1"/>
    <x v="0"/>
    <x v="0"/>
    <x v="1"/>
    <x v="1"/>
    <x v="0"/>
    <x v="0"/>
    <n v="2000"/>
    <x v="4"/>
  </r>
  <r>
    <n v="18478530"/>
    <x v="0"/>
    <x v="1"/>
    <s v="Paralians"/>
    <n v="3.7"/>
    <n v="454"/>
    <n v="999"/>
    <x v="6"/>
    <x v="6"/>
    <x v="1"/>
    <x v="1"/>
    <n v="0"/>
    <n v="1"/>
    <n v="0"/>
    <n v="2"/>
    <n v="2"/>
    <x v="0"/>
    <x v="2"/>
    <x v="0"/>
    <x v="0"/>
    <x v="0"/>
    <x v="0"/>
    <x v="0"/>
    <x v="1"/>
    <n v="1000"/>
    <x v="5"/>
  </r>
  <r>
    <n v="16287616"/>
    <x v="0"/>
    <x v="5"/>
    <s v="Juniper"/>
    <n v="4.3"/>
    <n v="346"/>
    <n v="1299"/>
    <x v="7"/>
    <x v="7"/>
    <x v="1"/>
    <x v="1"/>
    <n v="1"/>
    <n v="0"/>
    <n v="0"/>
    <n v="3"/>
    <n v="7"/>
    <x v="1"/>
    <x v="1"/>
    <x v="0"/>
    <x v="0"/>
    <x v="1"/>
    <x v="1"/>
    <x v="0"/>
    <x v="0"/>
    <n v="1000"/>
    <x v="1"/>
  </r>
  <r>
    <n v="16287462"/>
    <x v="0"/>
    <x v="5"/>
    <s v="Juniper"/>
    <n v="4.3"/>
    <n v="335"/>
    <n v="1299"/>
    <x v="8"/>
    <x v="8"/>
    <x v="1"/>
    <x v="1"/>
    <n v="1"/>
    <n v="1"/>
    <n v="1"/>
    <n v="2"/>
    <n v="17"/>
    <x v="1"/>
    <x v="1"/>
    <x v="0"/>
    <x v="0"/>
    <x v="1"/>
    <x v="1"/>
    <x v="0"/>
    <x v="0"/>
    <n v="1000"/>
    <x v="5"/>
  </r>
  <r>
    <n v="14991614"/>
    <x v="0"/>
    <x v="6"/>
    <s v="Roadster"/>
    <n v="4.2"/>
    <n v="363"/>
    <n v="1699"/>
    <x v="6"/>
    <x v="9"/>
    <x v="2"/>
    <x v="0"/>
    <n v="0"/>
    <n v="1"/>
    <n v="0"/>
    <n v="2"/>
    <n v="3"/>
    <x v="0"/>
    <x v="1"/>
    <x v="0"/>
    <x v="0"/>
    <x v="0"/>
    <x v="1"/>
    <x v="0"/>
    <x v="0"/>
    <n v="1000"/>
    <x v="5"/>
  </r>
  <r>
    <n v="11973216"/>
    <x v="0"/>
    <x v="6"/>
    <s v="Mast&amp;Harbour"/>
    <n v="4"/>
    <n v="378"/>
    <n v="2699"/>
    <x v="9"/>
    <x v="10"/>
    <x v="2"/>
    <x v="0"/>
    <n v="0"/>
    <n v="1"/>
    <n v="2"/>
    <n v="9"/>
    <n v="14"/>
    <x v="0"/>
    <x v="1"/>
    <x v="0"/>
    <x v="0"/>
    <x v="0"/>
    <x v="0"/>
    <x v="0"/>
    <x v="1"/>
    <n v="3000"/>
    <x v="1"/>
  </r>
  <r>
    <n v="17644540"/>
    <x v="0"/>
    <x v="7"/>
    <s v="Libas"/>
    <n v="4.2"/>
    <n v="364"/>
    <n v="2499"/>
    <x v="10"/>
    <x v="11"/>
    <x v="1"/>
    <x v="1"/>
    <n v="0"/>
    <n v="0"/>
    <n v="0"/>
    <n v="0"/>
    <n v="0"/>
    <x v="0"/>
    <x v="0"/>
    <x v="0"/>
    <x v="0"/>
    <x v="0"/>
    <x v="1"/>
    <x v="0"/>
    <x v="0"/>
    <n v="1000"/>
    <x v="3"/>
  </r>
  <r>
    <n v="18973888"/>
    <x v="0"/>
    <x v="8"/>
    <s v="Levis"/>
    <n v="4.4000000000000004"/>
    <n v="333"/>
    <n v="4099"/>
    <x v="11"/>
    <x v="12"/>
    <x v="1"/>
    <x v="1"/>
    <n v="1"/>
    <n v="0"/>
    <n v="0"/>
    <n v="0"/>
    <n v="0"/>
    <x v="0"/>
    <x v="1"/>
    <x v="0"/>
    <x v="1"/>
    <x v="1"/>
    <x v="1"/>
    <x v="0"/>
    <x v="0"/>
    <n v="5000"/>
    <x v="6"/>
  </r>
  <r>
    <n v="19020502"/>
    <x v="0"/>
    <x v="6"/>
    <s v="U.S.PoloAssn."/>
    <n v="4.4000000000000004"/>
    <n v="338"/>
    <n v="6299"/>
    <x v="12"/>
    <x v="13"/>
    <x v="2"/>
    <x v="0"/>
    <n v="4"/>
    <n v="1"/>
    <n v="1"/>
    <n v="2"/>
    <n v="5"/>
    <x v="0"/>
    <x v="1"/>
    <x v="0"/>
    <x v="0"/>
    <x v="0"/>
    <x v="1"/>
    <x v="0"/>
    <x v="0"/>
    <n v="3000"/>
    <x v="1"/>
  </r>
  <r>
    <n v="9867517"/>
    <x v="0"/>
    <x v="9"/>
    <s v="ether"/>
    <n v="4.0999999999999996"/>
    <n v="416"/>
    <n v="1299"/>
    <x v="6"/>
    <x v="14"/>
    <x v="2"/>
    <x v="0"/>
    <n v="0"/>
    <n v="1"/>
    <n v="0"/>
    <n v="2"/>
    <n v="8"/>
    <x v="0"/>
    <x v="1"/>
    <x v="0"/>
    <x v="0"/>
    <x v="0"/>
    <x v="0"/>
    <x v="0"/>
    <x v="0"/>
    <n v="2000"/>
    <x v="5"/>
  </r>
  <r>
    <n v="10054855"/>
    <x v="0"/>
    <x v="3"/>
    <s v="VeniVidiVici"/>
    <n v="4.2"/>
    <n v="389"/>
    <n v="1890"/>
    <x v="3"/>
    <x v="15"/>
    <x v="1"/>
    <x v="1"/>
    <n v="2"/>
    <n v="0"/>
    <n v="0"/>
    <n v="3"/>
    <n v="3"/>
    <x v="0"/>
    <x v="0"/>
    <x v="0"/>
    <x v="0"/>
    <x v="0"/>
    <x v="1"/>
    <x v="0"/>
    <x v="0"/>
    <n v="1000"/>
    <x v="1"/>
  </r>
  <r>
    <n v="16712992"/>
    <x v="0"/>
    <x v="10"/>
    <s v="Cutiekins"/>
    <n v="4.0999999999999996"/>
    <n v="454"/>
    <n v="1999"/>
    <x v="13"/>
    <x v="16"/>
    <x v="1"/>
    <x v="1"/>
    <n v="1"/>
    <n v="1"/>
    <n v="3"/>
    <n v="4"/>
    <n v="8"/>
    <x v="1"/>
    <x v="1"/>
    <x v="0"/>
    <x v="0"/>
    <x v="1"/>
    <x v="1"/>
    <x v="0"/>
    <x v="0"/>
    <n v="1000"/>
    <x v="3"/>
  </r>
  <r>
    <n v="18973692"/>
    <x v="0"/>
    <x v="8"/>
    <s v="Levis"/>
    <n v="4.2"/>
    <n v="426"/>
    <n v="4099"/>
    <x v="14"/>
    <x v="12"/>
    <x v="1"/>
    <x v="1"/>
    <n v="2"/>
    <n v="0"/>
    <n v="1"/>
    <n v="3"/>
    <n v="7"/>
    <x v="0"/>
    <x v="1"/>
    <x v="0"/>
    <x v="1"/>
    <x v="1"/>
    <x v="1"/>
    <x v="0"/>
    <x v="0"/>
    <n v="5000"/>
    <x v="1"/>
  </r>
  <r>
    <n v="12953958"/>
    <x v="0"/>
    <x v="11"/>
    <s v="AllenSolly"/>
    <n v="4.4000000000000004"/>
    <n v="409"/>
    <n v="999"/>
    <x v="15"/>
    <x v="17"/>
    <x v="1"/>
    <x v="1"/>
    <n v="1"/>
    <n v="0"/>
    <n v="0"/>
    <n v="3"/>
    <n v="4"/>
    <x v="0"/>
    <x v="1"/>
    <x v="0"/>
    <x v="0"/>
    <x v="1"/>
    <x v="1"/>
    <x v="0"/>
    <x v="0"/>
    <n v="1000"/>
    <x v="2"/>
  </r>
  <r>
    <n v="11990952"/>
    <x v="0"/>
    <x v="2"/>
    <s v="Roadster"/>
    <n v="4.3"/>
    <n v="449"/>
    <n v="1699"/>
    <x v="4"/>
    <x v="18"/>
    <x v="2"/>
    <x v="0"/>
    <n v="0"/>
    <n v="0"/>
    <n v="2"/>
    <n v="2"/>
    <n v="6"/>
    <x v="0"/>
    <x v="1"/>
    <x v="0"/>
    <x v="0"/>
    <x v="0"/>
    <x v="0"/>
    <x v="0"/>
    <x v="0"/>
    <n v="2000"/>
    <x v="3"/>
  </r>
  <r>
    <n v="17609480"/>
    <x v="1"/>
    <x v="12"/>
    <s v="IDEE"/>
    <n v="2.2000000000000002"/>
    <n v="5"/>
    <n v="3480"/>
    <x v="16"/>
    <x v="19"/>
    <x v="2"/>
    <x v="0"/>
    <n v="228"/>
    <n v="1"/>
    <n v="0"/>
    <n v="1"/>
    <n v="3"/>
    <x v="1"/>
    <x v="1"/>
    <x v="0"/>
    <x v="0"/>
    <x v="1"/>
    <x v="1"/>
    <x v="0"/>
    <x v="2"/>
    <n v="4000"/>
    <x v="5"/>
  </r>
  <r>
    <n v="21665324"/>
    <x v="0"/>
    <x v="3"/>
    <s v="Harpa"/>
    <n v="2.2999999999999998"/>
    <n v="4"/>
    <n v="1999"/>
    <x v="9"/>
    <x v="11"/>
    <x v="1"/>
    <x v="1"/>
    <n v="0"/>
    <n v="89"/>
    <n v="186"/>
    <n v="336"/>
    <n v="888"/>
    <x v="1"/>
    <x v="1"/>
    <x v="0"/>
    <x v="0"/>
    <x v="1"/>
    <x v="1"/>
    <x v="0"/>
    <x v="2"/>
    <n v="1000"/>
    <x v="1"/>
  </r>
  <r>
    <n v="18997222"/>
    <x v="0"/>
    <x v="13"/>
    <s v="IRIDAAJAIPUR"/>
    <n v="2.2999999999999998"/>
    <n v="3"/>
    <n v="3999"/>
    <x v="17"/>
    <x v="20"/>
    <x v="1"/>
    <x v="0"/>
    <n v="1"/>
    <n v="0"/>
    <n v="0"/>
    <n v="0"/>
    <n v="4"/>
    <x v="1"/>
    <x v="1"/>
    <x v="0"/>
    <x v="0"/>
    <x v="1"/>
    <x v="1"/>
    <x v="0"/>
    <x v="2"/>
    <n v="2000"/>
    <x v="3"/>
  </r>
  <r>
    <n v="17270406"/>
    <x v="0"/>
    <x v="1"/>
    <s v="Mafadeny"/>
    <n v="3.3"/>
    <n v="3"/>
    <n v="1649"/>
    <x v="6"/>
    <x v="21"/>
    <x v="1"/>
    <x v="1"/>
    <n v="90"/>
    <n v="1"/>
    <n v="0"/>
    <n v="3"/>
    <n v="17"/>
    <x v="0"/>
    <x v="0"/>
    <x v="0"/>
    <x v="0"/>
    <x v="2"/>
    <x v="0"/>
    <x v="0"/>
    <x v="1"/>
    <n v="2000"/>
    <x v="5"/>
  </r>
  <r>
    <n v="18346118"/>
    <x v="2"/>
    <x v="14"/>
    <s v="Arrabi"/>
    <n v="0"/>
    <n v="0"/>
    <n v="3329"/>
    <x v="18"/>
    <x v="22"/>
    <x v="1"/>
    <x v="0"/>
    <n v="3"/>
    <n v="25"/>
    <n v="93"/>
    <n v="283"/>
    <n v="1091"/>
    <x v="1"/>
    <x v="1"/>
    <x v="0"/>
    <x v="0"/>
    <x v="1"/>
    <x v="1"/>
    <x v="0"/>
    <x v="3"/>
    <n v="1000"/>
    <x v="4"/>
  </r>
  <r>
    <n v="18327434"/>
    <x v="2"/>
    <x v="14"/>
    <s v="BELLA CASA"/>
    <n v="0"/>
    <n v="0"/>
    <n v="1499"/>
    <x v="19"/>
    <x v="23"/>
    <x v="1"/>
    <x v="0"/>
    <n v="0"/>
    <n v="0"/>
    <n v="3"/>
    <n v="8"/>
    <n v="11"/>
    <x v="1"/>
    <x v="1"/>
    <x v="0"/>
    <x v="0"/>
    <x v="1"/>
    <x v="1"/>
    <x v="0"/>
    <x v="3"/>
    <n v="500"/>
    <x v="4"/>
  </r>
  <r>
    <n v="22278620"/>
    <x v="0"/>
    <x v="0"/>
    <s v="Tweens"/>
    <n v="0"/>
    <n v="0"/>
    <n v="720"/>
    <x v="20"/>
    <x v="24"/>
    <x v="0"/>
    <x v="0"/>
    <n v="6"/>
    <n v="2"/>
    <n v="1"/>
    <n v="1"/>
    <n v="8"/>
    <x v="1"/>
    <x v="1"/>
    <x v="0"/>
    <x v="0"/>
    <x v="1"/>
    <x v="1"/>
    <x v="0"/>
    <x v="3"/>
    <n v="1000"/>
    <x v="0"/>
  </r>
  <r>
    <n v="18532334"/>
    <x v="0"/>
    <x v="15"/>
    <s v="PepeJeans"/>
    <n v="0"/>
    <n v="0"/>
    <n v="459"/>
    <x v="0"/>
    <x v="25"/>
    <x v="2"/>
    <x v="0"/>
    <n v="1"/>
    <n v="7"/>
    <n v="8"/>
    <n v="17"/>
    <n v="80"/>
    <x v="1"/>
    <x v="1"/>
    <x v="0"/>
    <x v="0"/>
    <x v="1"/>
    <x v="1"/>
    <x v="0"/>
    <x v="3"/>
    <n v="500"/>
    <x v="0"/>
  </r>
  <r>
    <n v="21860658"/>
    <x v="0"/>
    <x v="15"/>
    <s v="EROTISSCH"/>
    <n v="0"/>
    <n v="0"/>
    <n v="899"/>
    <x v="15"/>
    <x v="26"/>
    <x v="2"/>
    <x v="0"/>
    <n v="0"/>
    <n v="0"/>
    <n v="1"/>
    <n v="0"/>
    <n v="4"/>
    <x v="1"/>
    <x v="1"/>
    <x v="0"/>
    <x v="0"/>
    <x v="1"/>
    <x v="1"/>
    <x v="0"/>
    <x v="3"/>
    <n v="1000"/>
    <x v="2"/>
  </r>
  <r>
    <n v="21664936"/>
    <x v="0"/>
    <x v="3"/>
    <s v="LabelRituKumar"/>
    <n v="0"/>
    <n v="0"/>
    <n v="5900"/>
    <x v="21"/>
    <x v="27"/>
    <x v="2"/>
    <x v="0"/>
    <n v="1"/>
    <n v="0"/>
    <n v="0"/>
    <n v="0"/>
    <n v="0"/>
    <x v="0"/>
    <x v="2"/>
    <x v="0"/>
    <x v="0"/>
    <x v="0"/>
    <x v="1"/>
    <x v="0"/>
    <x v="3"/>
    <n v="5000"/>
    <x v="7"/>
  </r>
  <r>
    <n v="21616436"/>
    <x v="0"/>
    <x v="3"/>
    <s v="CurvesbyMISH"/>
    <n v="0"/>
    <n v="0"/>
    <n v="3999"/>
    <x v="22"/>
    <x v="28"/>
    <x v="1"/>
    <x v="1"/>
    <n v="3"/>
    <n v="1"/>
    <n v="4"/>
    <n v="2"/>
    <n v="16"/>
    <x v="2"/>
    <x v="0"/>
    <x v="0"/>
    <x v="0"/>
    <x v="0"/>
    <x v="1"/>
    <x v="0"/>
    <x v="3"/>
    <n v="3000"/>
    <x v="2"/>
  </r>
  <r>
    <n v="21988674"/>
    <x v="0"/>
    <x v="3"/>
    <s v="Sangria"/>
    <n v="0"/>
    <n v="0"/>
    <n v="2999"/>
    <x v="23"/>
    <x v="17"/>
    <x v="1"/>
    <x v="1"/>
    <n v="0"/>
    <n v="2"/>
    <n v="4"/>
    <n v="6"/>
    <n v="22"/>
    <x v="1"/>
    <x v="1"/>
    <x v="0"/>
    <x v="0"/>
    <x v="1"/>
    <x v="1"/>
    <x v="0"/>
    <x v="3"/>
    <n v="1000"/>
    <x v="4"/>
  </r>
  <r>
    <n v="19213302"/>
    <x v="0"/>
    <x v="3"/>
    <s v="8seconds"/>
    <n v="0"/>
    <n v="0"/>
    <n v="5099"/>
    <x v="24"/>
    <x v="29"/>
    <x v="1"/>
    <x v="1"/>
    <n v="0"/>
    <n v="0"/>
    <n v="0"/>
    <n v="2"/>
    <n v="3"/>
    <x v="1"/>
    <x v="1"/>
    <x v="0"/>
    <x v="0"/>
    <x v="1"/>
    <x v="1"/>
    <x v="0"/>
    <x v="3"/>
    <n v="3000"/>
    <x v="5"/>
  </r>
  <r>
    <n v="15104856"/>
    <x v="0"/>
    <x v="3"/>
    <s v="SCORPIUS"/>
    <n v="0"/>
    <n v="0"/>
    <n v="1999"/>
    <x v="13"/>
    <x v="17"/>
    <x v="1"/>
    <x v="1"/>
    <n v="1"/>
    <n v="1"/>
    <n v="0"/>
    <n v="1"/>
    <n v="4"/>
    <x v="1"/>
    <x v="1"/>
    <x v="0"/>
    <x v="0"/>
    <x v="1"/>
    <x v="1"/>
    <x v="0"/>
    <x v="3"/>
    <n v="1000"/>
    <x v="3"/>
  </r>
  <r>
    <n v="21661136"/>
    <x v="0"/>
    <x v="3"/>
    <s v="Kannan"/>
    <n v="0"/>
    <n v="0"/>
    <n v="2299"/>
    <x v="13"/>
    <x v="30"/>
    <x v="1"/>
    <x v="1"/>
    <n v="0"/>
    <n v="0"/>
    <n v="0"/>
    <n v="0"/>
    <n v="5"/>
    <x v="1"/>
    <x v="1"/>
    <x v="0"/>
    <x v="0"/>
    <x v="1"/>
    <x v="1"/>
    <x v="0"/>
    <x v="3"/>
    <n v="1000"/>
    <x v="3"/>
  </r>
  <r>
    <n v="20052002"/>
    <x v="0"/>
    <x v="3"/>
    <s v="StyleStone"/>
    <n v="0"/>
    <n v="0"/>
    <n v="1599"/>
    <x v="25"/>
    <x v="31"/>
    <x v="1"/>
    <x v="1"/>
    <n v="1"/>
    <n v="0"/>
    <n v="1"/>
    <n v="2"/>
    <n v="2"/>
    <x v="1"/>
    <x v="1"/>
    <x v="0"/>
    <x v="0"/>
    <x v="1"/>
    <x v="1"/>
    <x v="0"/>
    <x v="3"/>
    <n v="1000"/>
    <x v="1"/>
  </r>
  <r>
    <n v="22610596"/>
    <x v="0"/>
    <x v="3"/>
    <s v="NIGHTSPREE"/>
    <n v="0"/>
    <n v="0"/>
    <n v="2799"/>
    <x v="6"/>
    <x v="32"/>
    <x v="1"/>
    <x v="1"/>
    <n v="0"/>
    <n v="0"/>
    <n v="1"/>
    <n v="1"/>
    <n v="6"/>
    <x v="1"/>
    <x v="1"/>
    <x v="0"/>
    <x v="0"/>
    <x v="1"/>
    <x v="1"/>
    <x v="0"/>
    <x v="3"/>
    <n v="2000"/>
    <x v="5"/>
  </r>
  <r>
    <n v="12933978"/>
    <x v="0"/>
    <x v="3"/>
    <s v="Oxolloxo"/>
    <n v="0"/>
    <n v="0"/>
    <n v="1899"/>
    <x v="10"/>
    <x v="33"/>
    <x v="1"/>
    <x v="1"/>
    <n v="0"/>
    <n v="0"/>
    <n v="2"/>
    <n v="2"/>
    <n v="3"/>
    <x v="1"/>
    <x v="1"/>
    <x v="0"/>
    <x v="0"/>
    <x v="1"/>
    <x v="1"/>
    <x v="0"/>
    <x v="3"/>
    <n v="1000"/>
    <x v="3"/>
  </r>
  <r>
    <n v="13379612"/>
    <x v="0"/>
    <x v="3"/>
    <s v="THESILHOUETTESTORE"/>
    <n v="2"/>
    <n v="3"/>
    <n v="1399"/>
    <x v="11"/>
    <x v="32"/>
    <x v="1"/>
    <x v="1"/>
    <n v="2"/>
    <n v="0"/>
    <n v="1"/>
    <n v="0"/>
    <n v="4"/>
    <x v="1"/>
    <x v="1"/>
    <x v="0"/>
    <x v="0"/>
    <x v="1"/>
    <x v="1"/>
    <x v="0"/>
    <x v="4"/>
    <n v="2000"/>
    <x v="6"/>
  </r>
  <r>
    <n v="22610562"/>
    <x v="0"/>
    <x v="3"/>
    <s v="NIGHTSPREE"/>
    <n v="0"/>
    <n v="0"/>
    <n v="2299"/>
    <x v="6"/>
    <x v="34"/>
    <x v="1"/>
    <x v="1"/>
    <n v="4"/>
    <n v="1"/>
    <n v="1"/>
    <n v="6"/>
    <n v="14"/>
    <x v="1"/>
    <x v="1"/>
    <x v="0"/>
    <x v="0"/>
    <x v="1"/>
    <x v="1"/>
    <x v="0"/>
    <x v="3"/>
    <n v="2000"/>
    <x v="5"/>
  </r>
  <r>
    <n v="13400194"/>
    <x v="0"/>
    <x v="3"/>
    <s v="StyleQuotient"/>
    <n v="0"/>
    <n v="0"/>
    <n v="1299"/>
    <x v="19"/>
    <x v="35"/>
    <x v="1"/>
    <x v="1"/>
    <n v="0"/>
    <n v="1"/>
    <n v="1"/>
    <n v="2"/>
    <n v="5"/>
    <x v="1"/>
    <x v="1"/>
    <x v="0"/>
    <x v="0"/>
    <x v="1"/>
    <x v="1"/>
    <x v="0"/>
    <x v="3"/>
    <n v="500"/>
    <x v="4"/>
  </r>
  <r>
    <n v="20065316"/>
    <x v="0"/>
    <x v="16"/>
    <s v="CloraCreation"/>
    <n v="0"/>
    <n v="0"/>
    <n v="2199"/>
    <x v="26"/>
    <x v="36"/>
    <x v="1"/>
    <x v="1"/>
    <n v="8"/>
    <n v="0"/>
    <n v="0"/>
    <n v="0"/>
    <n v="0"/>
    <x v="1"/>
    <x v="1"/>
    <x v="0"/>
    <x v="0"/>
    <x v="1"/>
    <x v="1"/>
    <x v="0"/>
    <x v="3"/>
    <n v="2000"/>
    <x v="2"/>
  </r>
  <r>
    <n v="19761848"/>
    <x v="0"/>
    <x v="16"/>
    <s v="CloraCreation"/>
    <n v="0"/>
    <n v="0"/>
    <n v="1299"/>
    <x v="22"/>
    <x v="37"/>
    <x v="1"/>
    <x v="1"/>
    <n v="2"/>
    <n v="0"/>
    <n v="4"/>
    <n v="31"/>
    <n v="149"/>
    <x v="1"/>
    <x v="1"/>
    <x v="0"/>
    <x v="0"/>
    <x v="1"/>
    <x v="1"/>
    <x v="0"/>
    <x v="3"/>
    <n v="1000"/>
    <x v="2"/>
  </r>
  <r>
    <n v="17739270"/>
    <x v="0"/>
    <x v="16"/>
    <s v="CloraCreation"/>
    <n v="0"/>
    <n v="0"/>
    <n v="999"/>
    <x v="6"/>
    <x v="38"/>
    <x v="1"/>
    <x v="1"/>
    <n v="0"/>
    <n v="0"/>
    <n v="1"/>
    <n v="2"/>
    <n v="9"/>
    <x v="1"/>
    <x v="1"/>
    <x v="0"/>
    <x v="0"/>
    <x v="1"/>
    <x v="1"/>
    <x v="0"/>
    <x v="3"/>
    <n v="500"/>
    <x v="5"/>
  </r>
  <r>
    <n v="22601102"/>
    <x v="0"/>
    <x v="16"/>
    <s v="Nimidiya"/>
    <n v="0"/>
    <n v="0"/>
    <n v="999"/>
    <x v="3"/>
    <x v="39"/>
    <x v="2"/>
    <x v="0"/>
    <n v="0"/>
    <n v="0"/>
    <n v="1"/>
    <n v="0"/>
    <n v="13"/>
    <x v="1"/>
    <x v="1"/>
    <x v="0"/>
    <x v="0"/>
    <x v="1"/>
    <x v="1"/>
    <x v="0"/>
    <x v="3"/>
    <n v="500"/>
    <x v="1"/>
  </r>
  <r>
    <n v="22585502"/>
    <x v="0"/>
    <x v="16"/>
    <s v="Nimidiya"/>
    <n v="0"/>
    <n v="0"/>
    <n v="999"/>
    <x v="3"/>
    <x v="39"/>
    <x v="2"/>
    <x v="0"/>
    <n v="1"/>
    <n v="0"/>
    <n v="0"/>
    <n v="0"/>
    <n v="0"/>
    <x v="1"/>
    <x v="1"/>
    <x v="0"/>
    <x v="0"/>
    <x v="1"/>
    <x v="1"/>
    <x v="0"/>
    <x v="3"/>
    <n v="500"/>
    <x v="1"/>
  </r>
  <r>
    <n v="19002890"/>
    <x v="0"/>
    <x v="6"/>
    <s v="VEROAMORE"/>
    <n v="0"/>
    <n v="0"/>
    <n v="3850"/>
    <x v="27"/>
    <x v="40"/>
    <x v="2"/>
    <x v="0"/>
    <n v="2"/>
    <n v="0"/>
    <n v="3"/>
    <n v="4"/>
    <n v="10"/>
    <x v="1"/>
    <x v="1"/>
    <x v="0"/>
    <x v="0"/>
    <x v="1"/>
    <x v="1"/>
    <x v="0"/>
    <x v="3"/>
    <n v="2000"/>
    <x v="1"/>
  </r>
  <r>
    <n v="16175148"/>
    <x v="0"/>
    <x v="6"/>
    <s v="StatusQuo"/>
    <n v="0"/>
    <n v="0"/>
    <n v="4999"/>
    <x v="6"/>
    <x v="41"/>
    <x v="2"/>
    <x v="0"/>
    <n v="0"/>
    <n v="3"/>
    <n v="1"/>
    <n v="1"/>
    <n v="7"/>
    <x v="0"/>
    <x v="1"/>
    <x v="0"/>
    <x v="0"/>
    <x v="0"/>
    <x v="1"/>
    <x v="0"/>
    <x v="3"/>
    <n v="3000"/>
    <x v="5"/>
  </r>
  <r>
    <n v="14979464"/>
    <x v="0"/>
    <x v="6"/>
    <s v="Yuuki"/>
    <n v="0"/>
    <n v="0"/>
    <n v="2199"/>
    <x v="9"/>
    <x v="42"/>
    <x v="2"/>
    <x v="0"/>
    <n v="0"/>
    <n v="0"/>
    <n v="0"/>
    <n v="0"/>
    <n v="6"/>
    <x v="1"/>
    <x v="1"/>
    <x v="0"/>
    <x v="0"/>
    <x v="1"/>
    <x v="1"/>
    <x v="0"/>
    <x v="3"/>
    <n v="1000"/>
    <x v="1"/>
  </r>
  <r>
    <n v="18873142"/>
    <x v="0"/>
    <x v="8"/>
    <s v="KETCH"/>
    <n v="0"/>
    <n v="0"/>
    <n v="1849"/>
    <x v="28"/>
    <x v="43"/>
    <x v="1"/>
    <x v="1"/>
    <n v="2"/>
    <n v="0"/>
    <n v="0"/>
    <n v="2"/>
    <n v="3"/>
    <x v="0"/>
    <x v="1"/>
    <x v="0"/>
    <x v="1"/>
    <x v="1"/>
    <x v="1"/>
    <x v="0"/>
    <x v="3"/>
    <n v="1000"/>
    <x v="3"/>
  </r>
  <r>
    <n v="22203852"/>
    <x v="0"/>
    <x v="8"/>
    <s v="Cantabil"/>
    <n v="0"/>
    <n v="0"/>
    <n v="3999"/>
    <x v="29"/>
    <x v="44"/>
    <x v="1"/>
    <x v="1"/>
    <n v="15"/>
    <n v="0"/>
    <n v="0"/>
    <n v="2"/>
    <n v="19"/>
    <x v="1"/>
    <x v="1"/>
    <x v="0"/>
    <x v="0"/>
    <x v="1"/>
    <x v="1"/>
    <x v="0"/>
    <x v="3"/>
    <n v="2000"/>
    <x v="3"/>
  </r>
  <r>
    <n v="22203876"/>
    <x v="0"/>
    <x v="8"/>
    <s v="Cantabil"/>
    <n v="0"/>
    <n v="0"/>
    <n v="3999"/>
    <x v="29"/>
    <x v="44"/>
    <x v="1"/>
    <x v="1"/>
    <n v="0"/>
    <n v="13"/>
    <n v="20"/>
    <n v="36"/>
    <n v="118"/>
    <x v="1"/>
    <x v="1"/>
    <x v="0"/>
    <x v="0"/>
    <x v="1"/>
    <x v="1"/>
    <x v="0"/>
    <x v="3"/>
    <n v="2000"/>
    <x v="3"/>
  </r>
  <r>
    <n v="12509548"/>
    <x v="0"/>
    <x v="7"/>
    <s v="Ishin"/>
    <n v="0"/>
    <n v="0"/>
    <n v="3899"/>
    <x v="30"/>
    <x v="45"/>
    <x v="1"/>
    <x v="1"/>
    <n v="3"/>
    <n v="0"/>
    <n v="0"/>
    <n v="0"/>
    <n v="4"/>
    <x v="0"/>
    <x v="0"/>
    <x v="0"/>
    <x v="0"/>
    <x v="0"/>
    <x v="1"/>
    <x v="0"/>
    <x v="3"/>
    <n v="1000"/>
    <x v="8"/>
  </r>
  <r>
    <n v="19027440"/>
    <x v="0"/>
    <x v="13"/>
    <s v="Jompers"/>
    <n v="0"/>
    <n v="0"/>
    <n v="3499"/>
    <x v="5"/>
    <x v="46"/>
    <x v="2"/>
    <x v="0"/>
    <n v="0"/>
    <n v="0"/>
    <n v="1"/>
    <n v="4"/>
    <n v="6"/>
    <x v="1"/>
    <x v="1"/>
    <x v="0"/>
    <x v="0"/>
    <x v="1"/>
    <x v="1"/>
    <x v="0"/>
    <x v="3"/>
    <n v="1000"/>
    <x v="4"/>
  </r>
  <r>
    <n v="19027344"/>
    <x v="0"/>
    <x v="13"/>
    <s v="Jompers"/>
    <n v="0"/>
    <n v="0"/>
    <n v="3499"/>
    <x v="23"/>
    <x v="43"/>
    <x v="2"/>
    <x v="0"/>
    <n v="0"/>
    <n v="0"/>
    <n v="0"/>
    <n v="2"/>
    <n v="8"/>
    <x v="1"/>
    <x v="1"/>
    <x v="0"/>
    <x v="0"/>
    <x v="1"/>
    <x v="1"/>
    <x v="0"/>
    <x v="3"/>
    <n v="1000"/>
    <x v="4"/>
  </r>
  <r>
    <n v="21882284"/>
    <x v="2"/>
    <x v="14"/>
    <s v="H&amp;M"/>
    <n v="0"/>
    <n v="0"/>
    <n v="1299"/>
    <x v="24"/>
    <x v="47"/>
    <x v="1"/>
    <x v="1"/>
    <n v="3"/>
    <n v="0"/>
    <n v="0"/>
    <n v="0"/>
    <n v="0"/>
    <x v="1"/>
    <x v="1"/>
    <x v="0"/>
    <x v="0"/>
    <x v="1"/>
    <x v="1"/>
    <x v="0"/>
    <x v="3"/>
    <n v="1000"/>
    <x v="5"/>
  </r>
  <r>
    <n v="21482828"/>
    <x v="3"/>
    <x v="17"/>
    <s v="Eego Italy"/>
    <n v="0"/>
    <n v="0"/>
    <n v="2999"/>
    <x v="13"/>
    <x v="11"/>
    <x v="1"/>
    <x v="1"/>
    <n v="0"/>
    <n v="1"/>
    <n v="2"/>
    <n v="0"/>
    <n v="7"/>
    <x v="1"/>
    <x v="1"/>
    <x v="0"/>
    <x v="0"/>
    <x v="1"/>
    <x v="1"/>
    <x v="0"/>
    <x v="3"/>
    <n v="1000"/>
    <x v="3"/>
  </r>
  <r>
    <n v="13638232"/>
    <x v="3"/>
    <x v="17"/>
    <s v="FAUSTO"/>
    <n v="2.5"/>
    <n v="4"/>
    <n v="1299"/>
    <x v="31"/>
    <x v="14"/>
    <x v="1"/>
    <x v="1"/>
    <n v="3"/>
    <n v="0"/>
    <n v="1"/>
    <n v="3"/>
    <n v="3"/>
    <x v="1"/>
    <x v="1"/>
    <x v="0"/>
    <x v="0"/>
    <x v="1"/>
    <x v="1"/>
    <x v="0"/>
    <x v="2"/>
    <n v="2000"/>
    <x v="6"/>
  </r>
  <r>
    <n v="18997532"/>
    <x v="3"/>
    <x v="17"/>
    <s v="Fame Forever by Lifestyle"/>
    <n v="0"/>
    <n v="0"/>
    <n v="999"/>
    <x v="15"/>
    <x v="17"/>
    <x v="1"/>
    <x v="1"/>
    <n v="4"/>
    <n v="0"/>
    <n v="0"/>
    <n v="1"/>
    <n v="7"/>
    <x v="1"/>
    <x v="1"/>
    <x v="0"/>
    <x v="0"/>
    <x v="1"/>
    <x v="1"/>
    <x v="0"/>
    <x v="3"/>
    <n v="1000"/>
    <x v="2"/>
  </r>
  <r>
    <n v="17350218"/>
    <x v="3"/>
    <x v="17"/>
    <s v="Delize"/>
    <n v="0"/>
    <n v="0"/>
    <n v="13999"/>
    <x v="32"/>
    <x v="48"/>
    <x v="1"/>
    <x v="1"/>
    <n v="2"/>
    <n v="1"/>
    <n v="4"/>
    <n v="22"/>
    <n v="55"/>
    <x v="1"/>
    <x v="1"/>
    <x v="0"/>
    <x v="0"/>
    <x v="1"/>
    <x v="1"/>
    <x v="0"/>
    <x v="3"/>
    <n v="5000"/>
    <x v="3"/>
  </r>
  <r>
    <n v="17361518"/>
    <x v="3"/>
    <x v="17"/>
    <s v="Buckaroo"/>
    <n v="0"/>
    <n v="0"/>
    <n v="4999"/>
    <x v="33"/>
    <x v="49"/>
    <x v="1"/>
    <x v="1"/>
    <n v="1"/>
    <n v="0"/>
    <n v="0"/>
    <n v="1"/>
    <n v="5"/>
    <x v="0"/>
    <x v="1"/>
    <x v="1"/>
    <x v="0"/>
    <x v="1"/>
    <x v="1"/>
    <x v="0"/>
    <x v="3"/>
    <n v="4000"/>
    <x v="7"/>
  </r>
  <r>
    <n v="16193712"/>
    <x v="0"/>
    <x v="13"/>
    <s v="DoDhaage"/>
    <n v="0"/>
    <n v="0"/>
    <n v="4099"/>
    <x v="27"/>
    <x v="50"/>
    <x v="1"/>
    <x v="0"/>
    <n v="5"/>
    <n v="1"/>
    <n v="3"/>
    <n v="1"/>
    <n v="10"/>
    <x v="0"/>
    <x v="0"/>
    <x v="0"/>
    <x v="0"/>
    <x v="0"/>
    <x v="1"/>
    <x v="0"/>
    <x v="3"/>
    <n v="2000"/>
    <x v="1"/>
  </r>
  <r>
    <n v="18971008"/>
    <x v="0"/>
    <x v="13"/>
    <s v="Sethukrishna"/>
    <n v="0"/>
    <n v="0"/>
    <n v="3719"/>
    <x v="22"/>
    <x v="51"/>
    <x v="2"/>
    <x v="0"/>
    <n v="1"/>
    <n v="3"/>
    <n v="4"/>
    <n v="3"/>
    <n v="10"/>
    <x v="1"/>
    <x v="1"/>
    <x v="0"/>
    <x v="0"/>
    <x v="1"/>
    <x v="1"/>
    <x v="0"/>
    <x v="3"/>
    <n v="3000"/>
    <x v="2"/>
  </r>
  <r>
    <n v="18462808"/>
    <x v="2"/>
    <x v="14"/>
    <s v="Homefab India"/>
    <n v="0"/>
    <n v="0"/>
    <n v="1199"/>
    <x v="34"/>
    <x v="52"/>
    <x v="1"/>
    <x v="1"/>
    <n v="0"/>
    <n v="0"/>
    <n v="0"/>
    <n v="0"/>
    <n v="5"/>
    <x v="1"/>
    <x v="1"/>
    <x v="0"/>
    <x v="0"/>
    <x v="1"/>
    <x v="1"/>
    <x v="0"/>
    <x v="3"/>
    <n v="1000"/>
    <x v="1"/>
  </r>
  <r>
    <n v="18989660"/>
    <x v="0"/>
    <x v="13"/>
    <s v="KID1"/>
    <n v="0"/>
    <n v="0"/>
    <n v="2599"/>
    <x v="28"/>
    <x v="53"/>
    <x v="1"/>
    <x v="0"/>
    <n v="34"/>
    <n v="0"/>
    <n v="0"/>
    <n v="0"/>
    <n v="0"/>
    <x v="1"/>
    <x v="1"/>
    <x v="0"/>
    <x v="0"/>
    <x v="1"/>
    <x v="1"/>
    <x v="0"/>
    <x v="3"/>
    <n v="1000"/>
    <x v="3"/>
  </r>
  <r>
    <n v="17307488"/>
    <x v="0"/>
    <x v="18"/>
    <s v="CloraCreation"/>
    <n v="0"/>
    <n v="0"/>
    <n v="2399"/>
    <x v="27"/>
    <x v="54"/>
    <x v="1"/>
    <x v="0"/>
    <n v="13"/>
    <n v="7"/>
    <n v="15"/>
    <n v="38"/>
    <n v="131"/>
    <x v="1"/>
    <x v="1"/>
    <x v="0"/>
    <x v="0"/>
    <x v="1"/>
    <x v="1"/>
    <x v="0"/>
    <x v="3"/>
    <n v="1000"/>
    <x v="1"/>
  </r>
  <r>
    <n v="17307484"/>
    <x v="0"/>
    <x v="18"/>
    <s v="CloraCreation"/>
    <n v="0"/>
    <n v="0"/>
    <n v="2399"/>
    <x v="27"/>
    <x v="54"/>
    <x v="1"/>
    <x v="0"/>
    <n v="16"/>
    <n v="6"/>
    <n v="6"/>
    <n v="22"/>
    <n v="64"/>
    <x v="1"/>
    <x v="1"/>
    <x v="0"/>
    <x v="0"/>
    <x v="1"/>
    <x v="1"/>
    <x v="0"/>
    <x v="3"/>
    <n v="1000"/>
    <x v="1"/>
  </r>
  <r>
    <n v="17386184"/>
    <x v="0"/>
    <x v="18"/>
    <s v="CloraCreation"/>
    <n v="0"/>
    <n v="0"/>
    <n v="1299"/>
    <x v="28"/>
    <x v="55"/>
    <x v="1"/>
    <x v="0"/>
    <n v="7"/>
    <n v="8"/>
    <n v="4"/>
    <n v="21"/>
    <n v="58"/>
    <x v="1"/>
    <x v="1"/>
    <x v="0"/>
    <x v="0"/>
    <x v="1"/>
    <x v="1"/>
    <x v="0"/>
    <x v="3"/>
    <n v="500"/>
    <x v="3"/>
  </r>
  <r>
    <n v="17307462"/>
    <x v="0"/>
    <x v="18"/>
    <s v="CloraCreation"/>
    <n v="0"/>
    <n v="0"/>
    <n v="2399"/>
    <x v="27"/>
    <x v="54"/>
    <x v="1"/>
    <x v="0"/>
    <n v="1"/>
    <n v="6"/>
    <n v="10"/>
    <n v="11"/>
    <n v="24"/>
    <x v="1"/>
    <x v="1"/>
    <x v="0"/>
    <x v="0"/>
    <x v="1"/>
    <x v="1"/>
    <x v="0"/>
    <x v="3"/>
    <n v="1000"/>
    <x v="1"/>
  </r>
  <r>
    <n v="17292396"/>
    <x v="0"/>
    <x v="4"/>
    <s v="Mitera"/>
    <n v="0"/>
    <n v="0"/>
    <n v="6999"/>
    <x v="35"/>
    <x v="56"/>
    <x v="1"/>
    <x v="0"/>
    <n v="1"/>
    <n v="0"/>
    <n v="3"/>
    <n v="1"/>
    <n v="1"/>
    <x v="1"/>
    <x v="1"/>
    <x v="0"/>
    <x v="0"/>
    <x v="1"/>
    <x v="1"/>
    <x v="0"/>
    <x v="3"/>
    <n v="2000"/>
    <x v="4"/>
  </r>
  <r>
    <n v="17275964"/>
    <x v="0"/>
    <x v="4"/>
    <s v="Mitera"/>
    <n v="0"/>
    <n v="0"/>
    <n v="2999"/>
    <x v="5"/>
    <x v="57"/>
    <x v="1"/>
    <x v="0"/>
    <n v="0"/>
    <n v="0"/>
    <n v="3"/>
    <n v="0"/>
    <n v="0"/>
    <x v="1"/>
    <x v="1"/>
    <x v="0"/>
    <x v="0"/>
    <x v="1"/>
    <x v="1"/>
    <x v="0"/>
    <x v="3"/>
    <n v="1000"/>
    <x v="4"/>
  </r>
  <r>
    <n v="17349470"/>
    <x v="0"/>
    <x v="4"/>
    <s v="Mitera"/>
    <n v="0"/>
    <n v="0"/>
    <n v="5499"/>
    <x v="35"/>
    <x v="20"/>
    <x v="1"/>
    <x v="0"/>
    <n v="0"/>
    <n v="1"/>
    <n v="0"/>
    <n v="1"/>
    <n v="4"/>
    <x v="1"/>
    <x v="1"/>
    <x v="0"/>
    <x v="0"/>
    <x v="1"/>
    <x v="1"/>
    <x v="0"/>
    <x v="3"/>
    <n v="2000"/>
    <x v="4"/>
  </r>
  <r>
    <n v="16273460"/>
    <x v="0"/>
    <x v="4"/>
    <s v="Sareemall"/>
    <n v="0"/>
    <n v="0"/>
    <n v="6599"/>
    <x v="19"/>
    <x v="58"/>
    <x v="1"/>
    <x v="0"/>
    <n v="6"/>
    <n v="0"/>
    <n v="0"/>
    <n v="0"/>
    <n v="0"/>
    <x v="1"/>
    <x v="1"/>
    <x v="0"/>
    <x v="0"/>
    <x v="1"/>
    <x v="1"/>
    <x v="0"/>
    <x v="3"/>
    <n v="2000"/>
    <x v="4"/>
  </r>
  <r>
    <n v="16287798"/>
    <x v="0"/>
    <x v="4"/>
    <s v="Sareemall"/>
    <n v="0"/>
    <n v="0"/>
    <n v="5299"/>
    <x v="35"/>
    <x v="59"/>
    <x v="1"/>
    <x v="0"/>
    <n v="1"/>
    <n v="1"/>
    <n v="9"/>
    <n v="9"/>
    <n v="26"/>
    <x v="1"/>
    <x v="1"/>
    <x v="0"/>
    <x v="0"/>
    <x v="1"/>
    <x v="1"/>
    <x v="0"/>
    <x v="3"/>
    <n v="2000"/>
    <x v="4"/>
  </r>
  <r>
    <n v="16287750"/>
    <x v="0"/>
    <x v="4"/>
    <s v="Sareemall"/>
    <n v="0"/>
    <n v="0"/>
    <n v="4099"/>
    <x v="35"/>
    <x v="54"/>
    <x v="1"/>
    <x v="0"/>
    <n v="13"/>
    <n v="0"/>
    <n v="1"/>
    <n v="5"/>
    <n v="24"/>
    <x v="1"/>
    <x v="1"/>
    <x v="0"/>
    <x v="0"/>
    <x v="1"/>
    <x v="1"/>
    <x v="0"/>
    <x v="3"/>
    <n v="1000"/>
    <x v="4"/>
  </r>
  <r>
    <n v="16287690"/>
    <x v="0"/>
    <x v="4"/>
    <s v="Sareemall"/>
    <n v="0"/>
    <n v="0"/>
    <n v="4099"/>
    <x v="36"/>
    <x v="60"/>
    <x v="1"/>
    <x v="0"/>
    <n v="1"/>
    <n v="5"/>
    <n v="12"/>
    <n v="14"/>
    <n v="35"/>
    <x v="1"/>
    <x v="1"/>
    <x v="0"/>
    <x v="0"/>
    <x v="1"/>
    <x v="1"/>
    <x v="0"/>
    <x v="3"/>
    <n v="2000"/>
    <x v="4"/>
  </r>
  <r>
    <n v="16287694"/>
    <x v="0"/>
    <x v="4"/>
    <s v="Sareemall"/>
    <n v="0"/>
    <n v="0"/>
    <n v="4099"/>
    <x v="36"/>
    <x v="60"/>
    <x v="1"/>
    <x v="0"/>
    <n v="0"/>
    <n v="0"/>
    <n v="0"/>
    <n v="0"/>
    <n v="2"/>
    <x v="1"/>
    <x v="1"/>
    <x v="0"/>
    <x v="0"/>
    <x v="1"/>
    <x v="1"/>
    <x v="0"/>
    <x v="3"/>
    <n v="2000"/>
    <x v="4"/>
  </r>
  <r>
    <n v="19233030"/>
    <x v="0"/>
    <x v="4"/>
    <s v="Satrani"/>
    <n v="0"/>
    <n v="0"/>
    <n v="4612"/>
    <x v="18"/>
    <x v="61"/>
    <x v="1"/>
    <x v="0"/>
    <n v="0"/>
    <n v="0"/>
    <n v="0"/>
    <n v="0"/>
    <n v="0"/>
    <x v="1"/>
    <x v="1"/>
    <x v="0"/>
    <x v="0"/>
    <x v="1"/>
    <x v="1"/>
    <x v="0"/>
    <x v="3"/>
    <n v="2000"/>
    <x v="4"/>
  </r>
  <r>
    <n v="19305196"/>
    <x v="0"/>
    <x v="4"/>
    <s v="MARGIDESIGNERS"/>
    <n v="0"/>
    <n v="0"/>
    <n v="4499"/>
    <x v="28"/>
    <x v="62"/>
    <x v="1"/>
    <x v="0"/>
    <n v="3"/>
    <n v="0"/>
    <n v="0"/>
    <n v="0"/>
    <n v="0"/>
    <x v="1"/>
    <x v="1"/>
    <x v="0"/>
    <x v="0"/>
    <x v="1"/>
    <x v="1"/>
    <x v="0"/>
    <x v="3"/>
    <n v="2000"/>
    <x v="3"/>
  </r>
  <r>
    <n v="17332264"/>
    <x v="0"/>
    <x v="19"/>
    <s v="KISAH"/>
    <n v="0"/>
    <n v="0"/>
    <n v="13799"/>
    <x v="29"/>
    <x v="63"/>
    <x v="2"/>
    <x v="0"/>
    <n v="11"/>
    <n v="2"/>
    <n v="2"/>
    <n v="13"/>
    <n v="21"/>
    <x v="1"/>
    <x v="1"/>
    <x v="0"/>
    <x v="0"/>
    <x v="1"/>
    <x v="1"/>
    <x v="0"/>
    <x v="3"/>
    <n v="5000"/>
    <x v="3"/>
  </r>
  <r>
    <n v="17332288"/>
    <x v="0"/>
    <x v="19"/>
    <s v="KISAH"/>
    <n v="0"/>
    <n v="0"/>
    <n v="22199"/>
    <x v="29"/>
    <x v="64"/>
    <x v="2"/>
    <x v="0"/>
    <n v="0"/>
    <n v="3"/>
    <n v="5"/>
    <n v="21"/>
    <n v="117"/>
    <x v="1"/>
    <x v="1"/>
    <x v="0"/>
    <x v="0"/>
    <x v="1"/>
    <x v="1"/>
    <x v="0"/>
    <x v="3"/>
    <n v="8000"/>
    <x v="3"/>
  </r>
  <r>
    <n v="17332244"/>
    <x v="0"/>
    <x v="19"/>
    <s v="KISAH"/>
    <n v="0"/>
    <n v="0"/>
    <n v="12599"/>
    <x v="1"/>
    <x v="65"/>
    <x v="2"/>
    <x v="0"/>
    <n v="43"/>
    <n v="0"/>
    <n v="0"/>
    <n v="5"/>
    <n v="10"/>
    <x v="1"/>
    <x v="1"/>
    <x v="0"/>
    <x v="0"/>
    <x v="1"/>
    <x v="1"/>
    <x v="0"/>
    <x v="3"/>
    <n v="6000"/>
    <x v="1"/>
  </r>
  <r>
    <n v="18719418"/>
    <x v="0"/>
    <x v="20"/>
    <s v="SPYKAR"/>
    <n v="0"/>
    <n v="0"/>
    <n v="2799"/>
    <x v="9"/>
    <x v="66"/>
    <x v="1"/>
    <x v="1"/>
    <n v="1"/>
    <n v="14"/>
    <n v="50"/>
    <n v="97"/>
    <n v="250"/>
    <x v="0"/>
    <x v="1"/>
    <x v="0"/>
    <x v="0"/>
    <x v="1"/>
    <x v="1"/>
    <x v="0"/>
    <x v="3"/>
    <n v="2000"/>
    <x v="1"/>
  </r>
  <r>
    <n v="17297320"/>
    <x v="0"/>
    <x v="20"/>
    <s v="AntonyMorato"/>
    <n v="0"/>
    <n v="0"/>
    <n v="6999"/>
    <x v="6"/>
    <x v="67"/>
    <x v="2"/>
    <x v="0"/>
    <n v="3"/>
    <n v="0"/>
    <n v="1"/>
    <n v="0"/>
    <n v="11"/>
    <x v="1"/>
    <x v="1"/>
    <x v="0"/>
    <x v="0"/>
    <x v="1"/>
    <x v="1"/>
    <x v="0"/>
    <x v="3"/>
    <n v="4000"/>
    <x v="5"/>
  </r>
  <r>
    <n v="17320764"/>
    <x v="0"/>
    <x v="20"/>
    <s v="Bruun&amp;Stengade"/>
    <n v="0"/>
    <n v="0"/>
    <n v="6499"/>
    <x v="6"/>
    <x v="68"/>
    <x v="1"/>
    <x v="1"/>
    <n v="17"/>
    <n v="1"/>
    <n v="2"/>
    <n v="3"/>
    <n v="16"/>
    <x v="1"/>
    <x v="1"/>
    <x v="0"/>
    <x v="0"/>
    <x v="1"/>
    <x v="1"/>
    <x v="0"/>
    <x v="3"/>
    <n v="4000"/>
    <x v="5"/>
  </r>
  <r>
    <n v="16051700"/>
    <x v="0"/>
    <x v="21"/>
    <s v="MiazLifestyle"/>
    <n v="0"/>
    <n v="0"/>
    <n v="1999"/>
    <x v="34"/>
    <x v="69"/>
    <x v="1"/>
    <x v="1"/>
    <n v="1"/>
    <n v="8"/>
    <n v="18"/>
    <n v="45"/>
    <n v="107"/>
    <x v="1"/>
    <x v="1"/>
    <x v="0"/>
    <x v="0"/>
    <x v="1"/>
    <x v="1"/>
    <x v="0"/>
    <x v="3"/>
    <n v="1000"/>
    <x v="1"/>
  </r>
  <r>
    <n v="16051704"/>
    <x v="0"/>
    <x v="21"/>
    <s v="MiazLifestyle"/>
    <n v="0"/>
    <n v="0"/>
    <n v="1999"/>
    <x v="37"/>
    <x v="70"/>
    <x v="1"/>
    <x v="1"/>
    <n v="0"/>
    <n v="2"/>
    <n v="4"/>
    <n v="16"/>
    <n v="25"/>
    <x v="1"/>
    <x v="1"/>
    <x v="0"/>
    <x v="0"/>
    <x v="1"/>
    <x v="1"/>
    <x v="0"/>
    <x v="3"/>
    <n v="1000"/>
    <x v="4"/>
  </r>
  <r>
    <n v="16043840"/>
    <x v="0"/>
    <x v="21"/>
    <s v="BRINNS"/>
    <n v="0"/>
    <n v="0"/>
    <n v="1699"/>
    <x v="3"/>
    <x v="71"/>
    <x v="1"/>
    <x v="1"/>
    <n v="0"/>
    <n v="0"/>
    <n v="0"/>
    <n v="0"/>
    <n v="0"/>
    <x v="1"/>
    <x v="1"/>
    <x v="0"/>
    <x v="0"/>
    <x v="1"/>
    <x v="1"/>
    <x v="0"/>
    <x v="3"/>
    <n v="1000"/>
    <x v="1"/>
  </r>
  <r>
    <n v="17299116"/>
    <x v="0"/>
    <x v="22"/>
    <s v="CloraCreation"/>
    <n v="0"/>
    <n v="0"/>
    <n v="1599"/>
    <x v="3"/>
    <x v="72"/>
    <x v="1"/>
    <x v="1"/>
    <n v="2"/>
    <n v="0"/>
    <n v="0"/>
    <n v="0"/>
    <n v="5"/>
    <x v="1"/>
    <x v="1"/>
    <x v="0"/>
    <x v="0"/>
    <x v="1"/>
    <x v="1"/>
    <x v="0"/>
    <x v="3"/>
    <n v="1000"/>
    <x v="1"/>
  </r>
  <r>
    <n v="17154952"/>
    <x v="0"/>
    <x v="9"/>
    <s v="VDot"/>
    <n v="0"/>
    <n v="0"/>
    <n v="1999"/>
    <x v="7"/>
    <x v="73"/>
    <x v="2"/>
    <x v="0"/>
    <n v="0"/>
    <n v="0"/>
    <n v="1"/>
    <n v="1"/>
    <n v="2"/>
    <x v="1"/>
    <x v="1"/>
    <x v="0"/>
    <x v="0"/>
    <x v="1"/>
    <x v="1"/>
    <x v="0"/>
    <x v="3"/>
    <n v="1000"/>
    <x v="1"/>
  </r>
  <r>
    <n v="18614510"/>
    <x v="0"/>
    <x v="1"/>
    <s v="Oxolloxo"/>
    <n v="0"/>
    <n v="0"/>
    <n v="2299"/>
    <x v="19"/>
    <x v="17"/>
    <x v="1"/>
    <x v="1"/>
    <n v="1"/>
    <n v="1"/>
    <n v="0"/>
    <n v="1"/>
    <n v="1"/>
    <x v="1"/>
    <x v="1"/>
    <x v="0"/>
    <x v="0"/>
    <x v="1"/>
    <x v="1"/>
    <x v="0"/>
    <x v="3"/>
    <n v="1000"/>
    <x v="4"/>
  </r>
  <r>
    <n v="18972586"/>
    <x v="0"/>
    <x v="1"/>
    <s v="MALHAAR"/>
    <n v="0"/>
    <n v="0"/>
    <n v="3329"/>
    <x v="38"/>
    <x v="43"/>
    <x v="1"/>
    <x v="1"/>
    <n v="1"/>
    <n v="1"/>
    <n v="0"/>
    <n v="2"/>
    <n v="6"/>
    <x v="1"/>
    <x v="1"/>
    <x v="0"/>
    <x v="0"/>
    <x v="1"/>
    <x v="1"/>
    <x v="0"/>
    <x v="3"/>
    <n v="1000"/>
    <x v="4"/>
  </r>
  <r>
    <n v="18972622"/>
    <x v="0"/>
    <x v="1"/>
    <s v="MALHAAR"/>
    <n v="0"/>
    <n v="0"/>
    <n v="3329"/>
    <x v="39"/>
    <x v="74"/>
    <x v="1"/>
    <x v="1"/>
    <n v="6"/>
    <n v="0"/>
    <n v="0"/>
    <n v="2"/>
    <n v="21"/>
    <x v="1"/>
    <x v="1"/>
    <x v="0"/>
    <x v="0"/>
    <x v="1"/>
    <x v="1"/>
    <x v="0"/>
    <x v="3"/>
    <n v="1000"/>
    <x v="4"/>
  </r>
  <r>
    <n v="18979466"/>
    <x v="0"/>
    <x v="1"/>
    <s v="KiddoPanti"/>
    <n v="0"/>
    <n v="0"/>
    <n v="799"/>
    <x v="40"/>
    <x v="75"/>
    <x v="1"/>
    <x v="1"/>
    <n v="1"/>
    <n v="2"/>
    <n v="1"/>
    <n v="5"/>
    <n v="21"/>
    <x v="1"/>
    <x v="1"/>
    <x v="0"/>
    <x v="0"/>
    <x v="1"/>
    <x v="1"/>
    <x v="0"/>
    <x v="3"/>
    <n v="500"/>
    <x v="5"/>
  </r>
  <r>
    <n v="18972618"/>
    <x v="0"/>
    <x v="1"/>
    <s v="MALHAAR"/>
    <n v="0"/>
    <n v="0"/>
    <n v="3329"/>
    <x v="38"/>
    <x v="43"/>
    <x v="1"/>
    <x v="1"/>
    <n v="0"/>
    <n v="1"/>
    <n v="0"/>
    <n v="1"/>
    <n v="1"/>
    <x v="0"/>
    <x v="3"/>
    <x v="0"/>
    <x v="0"/>
    <x v="0"/>
    <x v="1"/>
    <x v="0"/>
    <x v="3"/>
    <n v="1000"/>
    <x v="4"/>
  </r>
  <r>
    <n v="18998738"/>
    <x v="0"/>
    <x v="1"/>
    <s v="KALINI"/>
    <n v="0"/>
    <n v="0"/>
    <n v="1999"/>
    <x v="18"/>
    <x v="76"/>
    <x v="1"/>
    <x v="1"/>
    <n v="2"/>
    <n v="0"/>
    <n v="0"/>
    <n v="0"/>
    <n v="0"/>
    <x v="1"/>
    <x v="1"/>
    <x v="0"/>
    <x v="0"/>
    <x v="1"/>
    <x v="1"/>
    <x v="0"/>
    <x v="3"/>
    <n v="1000"/>
    <x v="4"/>
  </r>
  <r>
    <n v="18972644"/>
    <x v="0"/>
    <x v="1"/>
    <s v="MALHAAR"/>
    <n v="0"/>
    <n v="0"/>
    <n v="3329"/>
    <x v="38"/>
    <x v="43"/>
    <x v="1"/>
    <x v="1"/>
    <n v="1"/>
    <n v="0"/>
    <n v="1"/>
    <n v="1"/>
    <n v="0"/>
    <x v="1"/>
    <x v="1"/>
    <x v="0"/>
    <x v="0"/>
    <x v="1"/>
    <x v="1"/>
    <x v="0"/>
    <x v="3"/>
    <n v="1000"/>
    <x v="4"/>
  </r>
  <r>
    <n v="13677014"/>
    <x v="0"/>
    <x v="1"/>
    <s v="Cation"/>
    <n v="0"/>
    <n v="0"/>
    <n v="1299"/>
    <x v="41"/>
    <x v="77"/>
    <x v="1"/>
    <x v="1"/>
    <n v="0"/>
    <n v="0"/>
    <n v="1"/>
    <n v="0"/>
    <n v="4"/>
    <x v="0"/>
    <x v="0"/>
    <x v="0"/>
    <x v="0"/>
    <x v="0"/>
    <x v="1"/>
    <x v="0"/>
    <x v="3"/>
    <n v="500"/>
    <x v="3"/>
  </r>
  <r>
    <n v="15888984"/>
    <x v="0"/>
    <x v="1"/>
    <s v="Friskers"/>
    <n v="0"/>
    <n v="0"/>
    <n v="978"/>
    <x v="16"/>
    <x v="78"/>
    <x v="1"/>
    <x v="1"/>
    <n v="1"/>
    <n v="0"/>
    <n v="0"/>
    <n v="3"/>
    <n v="4"/>
    <x v="1"/>
    <x v="1"/>
    <x v="0"/>
    <x v="0"/>
    <x v="1"/>
    <x v="1"/>
    <x v="0"/>
    <x v="3"/>
    <n v="1000"/>
    <x v="5"/>
  </r>
  <r>
    <n v="18803468"/>
    <x v="0"/>
    <x v="1"/>
    <s v="Oxolloxo"/>
    <n v="0"/>
    <n v="0"/>
    <n v="1499"/>
    <x v="25"/>
    <x v="79"/>
    <x v="1"/>
    <x v="1"/>
    <n v="5"/>
    <n v="0"/>
    <n v="1"/>
    <n v="0"/>
    <n v="4"/>
    <x v="1"/>
    <x v="1"/>
    <x v="0"/>
    <x v="0"/>
    <x v="1"/>
    <x v="1"/>
    <x v="0"/>
    <x v="3"/>
    <n v="1000"/>
    <x v="1"/>
  </r>
  <r>
    <n v="18972596"/>
    <x v="0"/>
    <x v="1"/>
    <s v="MALHAAR"/>
    <n v="0"/>
    <n v="0"/>
    <n v="3329"/>
    <x v="42"/>
    <x v="17"/>
    <x v="1"/>
    <x v="1"/>
    <n v="0"/>
    <n v="1"/>
    <n v="4"/>
    <n v="3"/>
    <n v="13"/>
    <x v="1"/>
    <x v="1"/>
    <x v="0"/>
    <x v="0"/>
    <x v="1"/>
    <x v="1"/>
    <x v="0"/>
    <x v="3"/>
    <n v="1000"/>
    <x v="8"/>
  </r>
  <r>
    <n v="18975854"/>
    <x v="0"/>
    <x v="1"/>
    <s v="HoneybyPantaloons"/>
    <n v="0"/>
    <n v="0"/>
    <n v="1099"/>
    <x v="15"/>
    <x v="79"/>
    <x v="1"/>
    <x v="1"/>
    <n v="0"/>
    <n v="0"/>
    <n v="0"/>
    <n v="0"/>
    <n v="0"/>
    <x v="3"/>
    <x v="2"/>
    <x v="0"/>
    <x v="0"/>
    <x v="0"/>
    <x v="1"/>
    <x v="0"/>
    <x v="3"/>
    <n v="1000"/>
    <x v="2"/>
  </r>
  <r>
    <n v="18849012"/>
    <x v="0"/>
    <x v="1"/>
    <s v="Fleximaa"/>
    <n v="0"/>
    <n v="0"/>
    <n v="1799"/>
    <x v="6"/>
    <x v="11"/>
    <x v="1"/>
    <x v="1"/>
    <n v="0"/>
    <n v="0"/>
    <n v="0"/>
    <n v="0"/>
    <n v="0"/>
    <x v="1"/>
    <x v="1"/>
    <x v="0"/>
    <x v="0"/>
    <x v="1"/>
    <x v="1"/>
    <x v="0"/>
    <x v="3"/>
    <n v="1000"/>
    <x v="5"/>
  </r>
  <r>
    <n v="19024914"/>
    <x v="0"/>
    <x v="1"/>
    <s v="MiazLifestyle"/>
    <n v="0"/>
    <n v="0"/>
    <n v="1499"/>
    <x v="25"/>
    <x v="79"/>
    <x v="1"/>
    <x v="1"/>
    <n v="8"/>
    <n v="0"/>
    <n v="0"/>
    <n v="5"/>
    <n v="21"/>
    <x v="1"/>
    <x v="1"/>
    <x v="0"/>
    <x v="0"/>
    <x v="1"/>
    <x v="1"/>
    <x v="0"/>
    <x v="3"/>
    <n v="1000"/>
    <x v="1"/>
  </r>
  <r>
    <n v="18972666"/>
    <x v="0"/>
    <x v="1"/>
    <s v="MALHAAR"/>
    <n v="0"/>
    <n v="0"/>
    <n v="3329"/>
    <x v="39"/>
    <x v="74"/>
    <x v="1"/>
    <x v="1"/>
    <n v="5"/>
    <n v="3"/>
    <n v="8"/>
    <n v="9"/>
    <n v="27"/>
    <x v="1"/>
    <x v="1"/>
    <x v="0"/>
    <x v="0"/>
    <x v="1"/>
    <x v="1"/>
    <x v="0"/>
    <x v="3"/>
    <n v="1000"/>
    <x v="4"/>
  </r>
  <r>
    <n v="19297208"/>
    <x v="0"/>
    <x v="1"/>
    <s v="Friskers"/>
    <n v="0"/>
    <n v="0"/>
    <n v="1578"/>
    <x v="3"/>
    <x v="80"/>
    <x v="1"/>
    <x v="1"/>
    <n v="5"/>
    <n v="2"/>
    <n v="2"/>
    <n v="3"/>
    <n v="22"/>
    <x v="1"/>
    <x v="1"/>
    <x v="0"/>
    <x v="0"/>
    <x v="1"/>
    <x v="1"/>
    <x v="0"/>
    <x v="3"/>
    <n v="1000"/>
    <x v="1"/>
  </r>
  <r>
    <n v="14619398"/>
    <x v="0"/>
    <x v="11"/>
    <s v="ScoldMe"/>
    <n v="0"/>
    <n v="0"/>
    <n v="1598"/>
    <x v="9"/>
    <x v="16"/>
    <x v="1"/>
    <x v="1"/>
    <n v="23"/>
    <n v="2"/>
    <n v="6"/>
    <n v="12"/>
    <n v="15"/>
    <x v="1"/>
    <x v="1"/>
    <x v="0"/>
    <x v="0"/>
    <x v="1"/>
    <x v="1"/>
    <x v="0"/>
    <x v="3"/>
    <n v="1000"/>
    <x v="1"/>
  </r>
  <r>
    <n v="16298856"/>
    <x v="0"/>
    <x v="11"/>
    <s v="Friskers"/>
    <n v="0"/>
    <n v="0"/>
    <n v="2998"/>
    <x v="27"/>
    <x v="81"/>
    <x v="1"/>
    <x v="1"/>
    <n v="9"/>
    <n v="5"/>
    <n v="15"/>
    <n v="32"/>
    <n v="161"/>
    <x v="0"/>
    <x v="1"/>
    <x v="0"/>
    <x v="0"/>
    <x v="1"/>
    <x v="1"/>
    <x v="0"/>
    <x v="3"/>
    <n v="2000"/>
    <x v="1"/>
  </r>
  <r>
    <n v="10555034"/>
    <x v="0"/>
    <x v="11"/>
    <s v="undergarmentsveo"/>
    <n v="0"/>
    <n v="0"/>
    <n v="1099"/>
    <x v="43"/>
    <x v="82"/>
    <x v="1"/>
    <x v="1"/>
    <n v="2"/>
    <n v="0"/>
    <n v="7"/>
    <n v="12"/>
    <n v="32"/>
    <x v="1"/>
    <x v="1"/>
    <x v="0"/>
    <x v="0"/>
    <x v="1"/>
    <x v="1"/>
    <x v="0"/>
    <x v="3"/>
    <n v="500"/>
    <x v="3"/>
  </r>
  <r>
    <n v="21683822"/>
    <x v="1"/>
    <x v="23"/>
    <s v="ASTRID"/>
    <n v="0"/>
    <n v="0"/>
    <n v="2099"/>
    <x v="10"/>
    <x v="83"/>
    <x v="1"/>
    <x v="1"/>
    <n v="1"/>
    <n v="0"/>
    <n v="0"/>
    <n v="0"/>
    <n v="4"/>
    <x v="1"/>
    <x v="1"/>
    <x v="0"/>
    <x v="0"/>
    <x v="1"/>
    <x v="1"/>
    <x v="0"/>
    <x v="3"/>
    <n v="1000"/>
    <x v="3"/>
  </r>
  <r>
    <n v="10145409"/>
    <x v="1"/>
    <x v="24"/>
    <s v="Jewels Galaxy"/>
    <n v="0"/>
    <n v="0"/>
    <n v="1199"/>
    <x v="43"/>
    <x v="84"/>
    <x v="1"/>
    <x v="0"/>
    <n v="13"/>
    <n v="0"/>
    <n v="2"/>
    <n v="3"/>
    <n v="2"/>
    <x v="1"/>
    <x v="1"/>
    <x v="0"/>
    <x v="0"/>
    <x v="1"/>
    <x v="1"/>
    <x v="0"/>
    <x v="3"/>
    <n v="500"/>
    <x v="3"/>
  </r>
  <r>
    <n v="19821318"/>
    <x v="1"/>
    <x v="24"/>
    <s v="Golden Peacock"/>
    <n v="0"/>
    <n v="0"/>
    <n v="1149"/>
    <x v="41"/>
    <x v="85"/>
    <x v="1"/>
    <x v="0"/>
    <n v="0"/>
    <n v="5"/>
    <n v="12"/>
    <n v="31"/>
    <n v="79"/>
    <x v="1"/>
    <x v="1"/>
    <x v="0"/>
    <x v="0"/>
    <x v="1"/>
    <x v="1"/>
    <x v="0"/>
    <x v="3"/>
    <n v="500"/>
    <x v="3"/>
  </r>
  <r>
    <n v="22600236"/>
    <x v="1"/>
    <x v="24"/>
    <s v="Inddus Jewels"/>
    <n v="0"/>
    <n v="0"/>
    <n v="5099"/>
    <x v="3"/>
    <x v="86"/>
    <x v="2"/>
    <x v="0"/>
    <n v="4"/>
    <n v="2"/>
    <n v="1"/>
    <n v="1"/>
    <n v="2"/>
    <x v="1"/>
    <x v="1"/>
    <x v="0"/>
    <x v="0"/>
    <x v="1"/>
    <x v="1"/>
    <x v="0"/>
    <x v="3"/>
    <n v="3000"/>
    <x v="1"/>
  </r>
  <r>
    <n v="22593810"/>
    <x v="1"/>
    <x v="24"/>
    <s v="ZENEME"/>
    <n v="0"/>
    <n v="0"/>
    <n v="2999"/>
    <x v="39"/>
    <x v="79"/>
    <x v="1"/>
    <x v="0"/>
    <n v="13"/>
    <n v="1"/>
    <n v="0"/>
    <n v="8"/>
    <n v="22"/>
    <x v="1"/>
    <x v="1"/>
    <x v="0"/>
    <x v="0"/>
    <x v="1"/>
    <x v="1"/>
    <x v="0"/>
    <x v="3"/>
    <n v="1000"/>
    <x v="4"/>
  </r>
  <r>
    <n v="13401002"/>
    <x v="1"/>
    <x v="24"/>
    <s v="Adwitiya Collection"/>
    <n v="0"/>
    <n v="0"/>
    <n v="3189"/>
    <x v="44"/>
    <x v="17"/>
    <x v="1"/>
    <x v="0"/>
    <n v="0"/>
    <n v="2"/>
    <n v="5"/>
    <n v="11"/>
    <n v="38"/>
    <x v="1"/>
    <x v="1"/>
    <x v="0"/>
    <x v="0"/>
    <x v="1"/>
    <x v="1"/>
    <x v="0"/>
    <x v="3"/>
    <n v="1000"/>
    <x v="8"/>
  </r>
  <r>
    <n v="12928940"/>
    <x v="1"/>
    <x v="24"/>
    <s v="ANIKAS CREATION"/>
    <n v="0"/>
    <n v="0"/>
    <n v="1600"/>
    <x v="13"/>
    <x v="77"/>
    <x v="1"/>
    <x v="0"/>
    <n v="1"/>
    <n v="0"/>
    <n v="2"/>
    <n v="0"/>
    <n v="3"/>
    <x v="1"/>
    <x v="1"/>
    <x v="0"/>
    <x v="0"/>
    <x v="1"/>
    <x v="1"/>
    <x v="0"/>
    <x v="3"/>
    <n v="500"/>
    <x v="3"/>
  </r>
  <r>
    <n v="22600220"/>
    <x v="1"/>
    <x v="24"/>
    <s v="Inddus Jewels"/>
    <n v="0"/>
    <n v="0"/>
    <n v="6599"/>
    <x v="14"/>
    <x v="87"/>
    <x v="2"/>
    <x v="0"/>
    <n v="312"/>
    <n v="0"/>
    <n v="1"/>
    <n v="6"/>
    <n v="35"/>
    <x v="1"/>
    <x v="1"/>
    <x v="0"/>
    <x v="0"/>
    <x v="1"/>
    <x v="1"/>
    <x v="0"/>
    <x v="3"/>
    <n v="3000"/>
    <x v="1"/>
  </r>
  <r>
    <n v="22593700"/>
    <x v="1"/>
    <x v="24"/>
    <s v="ZENEME"/>
    <n v="0"/>
    <n v="0"/>
    <n v="3999"/>
    <x v="5"/>
    <x v="6"/>
    <x v="1"/>
    <x v="0"/>
    <n v="2"/>
    <n v="170"/>
    <n v="272"/>
    <n v="692"/>
    <n v="2351"/>
    <x v="1"/>
    <x v="1"/>
    <x v="0"/>
    <x v="0"/>
    <x v="1"/>
    <x v="1"/>
    <x v="0"/>
    <x v="3"/>
    <n v="1000"/>
    <x v="4"/>
  </r>
  <r>
    <n v="13445210"/>
    <x v="1"/>
    <x v="24"/>
    <s v="ANIKAS CREATION"/>
    <n v="0"/>
    <n v="0"/>
    <n v="580"/>
    <x v="45"/>
    <x v="88"/>
    <x v="1"/>
    <x v="0"/>
    <n v="140"/>
    <n v="1"/>
    <n v="1"/>
    <n v="1"/>
    <n v="2"/>
    <x v="1"/>
    <x v="1"/>
    <x v="0"/>
    <x v="0"/>
    <x v="1"/>
    <x v="1"/>
    <x v="0"/>
    <x v="3"/>
    <n v="500"/>
    <x v="7"/>
  </r>
  <r>
    <n v="22593680"/>
    <x v="1"/>
    <x v="24"/>
    <s v="ZENEME"/>
    <n v="0"/>
    <n v="0"/>
    <n v="2999"/>
    <x v="46"/>
    <x v="89"/>
    <x v="1"/>
    <x v="0"/>
    <n v="24"/>
    <n v="69"/>
    <n v="124"/>
    <n v="192"/>
    <n v="498"/>
    <x v="1"/>
    <x v="1"/>
    <x v="0"/>
    <x v="0"/>
    <x v="1"/>
    <x v="1"/>
    <x v="0"/>
    <x v="3"/>
    <n v="500"/>
    <x v="8"/>
  </r>
  <r>
    <n v="22593696"/>
    <x v="1"/>
    <x v="24"/>
    <s v="ZENEME"/>
    <n v="0"/>
    <n v="0"/>
    <n v="2799"/>
    <x v="13"/>
    <x v="90"/>
    <x v="1"/>
    <x v="0"/>
    <n v="1"/>
    <n v="12"/>
    <n v="32"/>
    <n v="67"/>
    <n v="212"/>
    <x v="1"/>
    <x v="1"/>
    <x v="0"/>
    <x v="0"/>
    <x v="1"/>
    <x v="1"/>
    <x v="0"/>
    <x v="3"/>
    <n v="1000"/>
    <x v="3"/>
  </r>
  <r>
    <n v="21866528"/>
    <x v="3"/>
    <x v="25"/>
    <s v="SAPATOS"/>
    <n v="0"/>
    <n v="0"/>
    <n v="999"/>
    <x v="15"/>
    <x v="17"/>
    <x v="1"/>
    <x v="1"/>
    <n v="45"/>
    <n v="2"/>
    <n v="0"/>
    <n v="1"/>
    <n v="3"/>
    <x v="1"/>
    <x v="1"/>
    <x v="0"/>
    <x v="0"/>
    <x v="1"/>
    <x v="1"/>
    <x v="0"/>
    <x v="3"/>
    <n v="1000"/>
    <x v="2"/>
  </r>
  <r>
    <n v="22413952"/>
    <x v="3"/>
    <x v="25"/>
    <s v="Styli"/>
    <n v="0"/>
    <n v="0"/>
    <n v="1599"/>
    <x v="7"/>
    <x v="91"/>
    <x v="2"/>
    <x v="0"/>
    <n v="2"/>
    <n v="31"/>
    <n v="46"/>
    <n v="64"/>
    <n v="288"/>
    <x v="1"/>
    <x v="1"/>
    <x v="0"/>
    <x v="0"/>
    <x v="1"/>
    <x v="1"/>
    <x v="0"/>
    <x v="3"/>
    <n v="1000"/>
    <x v="1"/>
  </r>
  <r>
    <n v="19256318"/>
    <x v="3"/>
    <x v="26"/>
    <s v="Lil Lollipop"/>
    <n v="0"/>
    <n v="0"/>
    <n v="1390"/>
    <x v="21"/>
    <x v="92"/>
    <x v="1"/>
    <x v="1"/>
    <n v="5"/>
    <n v="2"/>
    <n v="4"/>
    <n v="7"/>
    <n v="23"/>
    <x v="1"/>
    <x v="1"/>
    <x v="0"/>
    <x v="0"/>
    <x v="1"/>
    <x v="1"/>
    <x v="0"/>
    <x v="3"/>
    <n v="1000"/>
    <x v="7"/>
  </r>
  <r>
    <n v="13374246"/>
    <x v="2"/>
    <x v="27"/>
    <s v="Saral Home"/>
    <n v="0"/>
    <n v="0"/>
    <n v="1999"/>
    <x v="6"/>
    <x v="6"/>
    <x v="1"/>
    <x v="1"/>
    <n v="2"/>
    <n v="2"/>
    <n v="2"/>
    <n v="6"/>
    <n v="8"/>
    <x v="1"/>
    <x v="1"/>
    <x v="0"/>
    <x v="0"/>
    <x v="1"/>
    <x v="1"/>
    <x v="0"/>
    <x v="3"/>
    <n v="1000"/>
    <x v="5"/>
  </r>
  <r>
    <n v="13374306"/>
    <x v="2"/>
    <x v="27"/>
    <s v="Saral Home"/>
    <n v="0"/>
    <n v="0"/>
    <n v="1999"/>
    <x v="6"/>
    <x v="6"/>
    <x v="1"/>
    <x v="1"/>
    <n v="1"/>
    <n v="1"/>
    <n v="1"/>
    <n v="0"/>
    <n v="8"/>
    <x v="1"/>
    <x v="1"/>
    <x v="0"/>
    <x v="0"/>
    <x v="1"/>
    <x v="1"/>
    <x v="0"/>
    <x v="3"/>
    <n v="1000"/>
    <x v="5"/>
  </r>
  <r>
    <n v="21850100"/>
    <x v="3"/>
    <x v="28"/>
    <s v="FAUSTO"/>
    <n v="0"/>
    <n v="0"/>
    <n v="999"/>
    <x v="31"/>
    <x v="42"/>
    <x v="1"/>
    <x v="1"/>
    <n v="1"/>
    <n v="0"/>
    <n v="0"/>
    <n v="2"/>
    <n v="4"/>
    <x v="1"/>
    <x v="1"/>
    <x v="0"/>
    <x v="0"/>
    <x v="1"/>
    <x v="1"/>
    <x v="0"/>
    <x v="3"/>
    <n v="1000"/>
    <x v="6"/>
  </r>
  <r>
    <n v="19778366"/>
    <x v="3"/>
    <x v="28"/>
    <s v="EZOK"/>
    <n v="0"/>
    <n v="0"/>
    <n v="4299"/>
    <x v="47"/>
    <x v="87"/>
    <x v="1"/>
    <x v="1"/>
    <n v="0"/>
    <n v="1"/>
    <n v="1"/>
    <n v="3"/>
    <n v="7"/>
    <x v="1"/>
    <x v="1"/>
    <x v="0"/>
    <x v="0"/>
    <x v="1"/>
    <x v="1"/>
    <x v="0"/>
    <x v="3"/>
    <n v="3000"/>
    <x v="2"/>
  </r>
  <r>
    <n v="21869550"/>
    <x v="3"/>
    <x v="28"/>
    <s v="San Frissco"/>
    <n v="0"/>
    <n v="0"/>
    <n v="7995"/>
    <x v="41"/>
    <x v="93"/>
    <x v="1"/>
    <x v="1"/>
    <n v="3"/>
    <n v="0"/>
    <n v="0"/>
    <n v="2"/>
    <n v="6"/>
    <x v="1"/>
    <x v="1"/>
    <x v="0"/>
    <x v="0"/>
    <x v="1"/>
    <x v="1"/>
    <x v="0"/>
    <x v="3"/>
    <n v="3000"/>
    <x v="3"/>
  </r>
  <r>
    <n v="21524384"/>
    <x v="3"/>
    <x v="28"/>
    <s v="FAUSTO"/>
    <n v="0"/>
    <n v="0"/>
    <n v="1399"/>
    <x v="31"/>
    <x v="94"/>
    <x v="1"/>
    <x v="1"/>
    <n v="23"/>
    <n v="1"/>
    <n v="4"/>
    <n v="10"/>
    <n v="30"/>
    <x v="1"/>
    <x v="1"/>
    <x v="0"/>
    <x v="0"/>
    <x v="1"/>
    <x v="1"/>
    <x v="0"/>
    <x v="3"/>
    <n v="2000"/>
    <x v="6"/>
  </r>
  <r>
    <n v="21679542"/>
    <x v="3"/>
    <x v="28"/>
    <s v="INVICTUS"/>
    <n v="0"/>
    <n v="0"/>
    <n v="4595"/>
    <x v="18"/>
    <x v="95"/>
    <x v="1"/>
    <x v="1"/>
    <n v="23"/>
    <n v="12"/>
    <n v="17"/>
    <n v="50"/>
    <n v="138"/>
    <x v="1"/>
    <x v="1"/>
    <x v="0"/>
    <x v="0"/>
    <x v="1"/>
    <x v="1"/>
    <x v="0"/>
    <x v="3"/>
    <n v="2000"/>
    <x v="4"/>
  </r>
  <r>
    <n v="13376884"/>
    <x v="3"/>
    <x v="28"/>
    <s v="DAVINCHI"/>
    <n v="0"/>
    <n v="0"/>
    <n v="6990"/>
    <x v="9"/>
    <x v="96"/>
    <x v="1"/>
    <x v="1"/>
    <n v="1"/>
    <n v="19"/>
    <n v="36"/>
    <n v="72"/>
    <n v="183"/>
    <x v="2"/>
    <x v="1"/>
    <x v="2"/>
    <x v="0"/>
    <x v="1"/>
    <x v="1"/>
    <x v="0"/>
    <x v="3"/>
    <n v="4000"/>
    <x v="1"/>
  </r>
  <r>
    <n v="21232798"/>
    <x v="1"/>
    <x v="29"/>
    <s v="ESTALON"/>
    <n v="0"/>
    <n v="0"/>
    <n v="2499"/>
    <x v="10"/>
    <x v="11"/>
    <x v="1"/>
    <x v="1"/>
    <n v="0"/>
    <n v="1"/>
    <n v="0"/>
    <n v="3"/>
    <n v="3"/>
    <x v="1"/>
    <x v="1"/>
    <x v="0"/>
    <x v="0"/>
    <x v="1"/>
    <x v="1"/>
    <x v="0"/>
    <x v="3"/>
    <n v="1000"/>
    <x v="3"/>
  </r>
  <r>
    <n v="18596612"/>
    <x v="3"/>
    <x v="30"/>
    <s v="undergarmentsuch"/>
    <n v="0"/>
    <n v="0"/>
    <n v="999"/>
    <x v="28"/>
    <x v="97"/>
    <x v="1"/>
    <x v="1"/>
    <n v="0"/>
    <n v="0"/>
    <n v="0"/>
    <n v="3"/>
    <n v="5"/>
    <x v="1"/>
    <x v="1"/>
    <x v="0"/>
    <x v="0"/>
    <x v="1"/>
    <x v="1"/>
    <x v="0"/>
    <x v="3"/>
    <n v="500"/>
    <x v="3"/>
  </r>
  <r>
    <n v="18932802"/>
    <x v="1"/>
    <x v="31"/>
    <s v="DailyObjects"/>
    <n v="0"/>
    <n v="0"/>
    <n v="2199"/>
    <x v="32"/>
    <x v="31"/>
    <x v="1"/>
    <x v="1"/>
    <n v="5"/>
    <n v="0"/>
    <n v="0"/>
    <n v="0"/>
    <n v="0"/>
    <x v="1"/>
    <x v="1"/>
    <x v="0"/>
    <x v="0"/>
    <x v="1"/>
    <x v="1"/>
    <x v="0"/>
    <x v="3"/>
    <n v="1000"/>
    <x v="3"/>
  </r>
  <r>
    <n v="10601120"/>
    <x v="2"/>
    <x v="27"/>
    <s v="Saral Home"/>
    <n v="0"/>
    <n v="0"/>
    <n v="2499"/>
    <x v="48"/>
    <x v="98"/>
    <x v="1"/>
    <x v="0"/>
    <n v="0"/>
    <n v="2"/>
    <n v="2"/>
    <n v="4"/>
    <n v="22"/>
    <x v="1"/>
    <x v="1"/>
    <x v="0"/>
    <x v="0"/>
    <x v="1"/>
    <x v="1"/>
    <x v="0"/>
    <x v="3"/>
    <n v="2000"/>
    <x v="7"/>
  </r>
  <r>
    <n v="12944202"/>
    <x v="2"/>
    <x v="27"/>
    <s v="Saral Home"/>
    <n v="0"/>
    <n v="0"/>
    <n v="799"/>
    <x v="33"/>
    <x v="17"/>
    <x v="1"/>
    <x v="0"/>
    <n v="4"/>
    <n v="0"/>
    <n v="0"/>
    <n v="1"/>
    <n v="4"/>
    <x v="1"/>
    <x v="1"/>
    <x v="0"/>
    <x v="0"/>
    <x v="1"/>
    <x v="1"/>
    <x v="0"/>
    <x v="3"/>
    <n v="1000"/>
    <x v="7"/>
  </r>
  <r>
    <n v="17341550"/>
    <x v="2"/>
    <x v="14"/>
    <s v="TIED RIBBONS"/>
    <n v="0"/>
    <n v="0"/>
    <n v="2499"/>
    <x v="5"/>
    <x v="99"/>
    <x v="2"/>
    <x v="0"/>
    <n v="0"/>
    <n v="2"/>
    <n v="0"/>
    <n v="0"/>
    <n v="1"/>
    <x v="1"/>
    <x v="1"/>
    <x v="0"/>
    <x v="0"/>
    <x v="1"/>
    <x v="1"/>
    <x v="0"/>
    <x v="3"/>
    <n v="1000"/>
    <x v="4"/>
  </r>
  <r>
    <n v="21112784"/>
    <x v="1"/>
    <x v="32"/>
    <s v="Calvin Klein"/>
    <n v="0"/>
    <n v="0"/>
    <n v="3999"/>
    <x v="15"/>
    <x v="100"/>
    <x v="1"/>
    <x v="1"/>
    <n v="2"/>
    <n v="0"/>
    <n v="0"/>
    <n v="0"/>
    <n v="0"/>
    <x v="1"/>
    <x v="1"/>
    <x v="0"/>
    <x v="0"/>
    <x v="1"/>
    <x v="1"/>
    <x v="0"/>
    <x v="3"/>
    <n v="3000"/>
    <x v="2"/>
  </r>
  <r>
    <n v="16295382"/>
    <x v="1"/>
    <x v="32"/>
    <s v="LOUIS STITCH"/>
    <n v="0"/>
    <n v="0"/>
    <n v="4200"/>
    <x v="5"/>
    <x v="101"/>
    <x v="1"/>
    <x v="1"/>
    <n v="2"/>
    <n v="3"/>
    <n v="4"/>
    <n v="2"/>
    <n v="12"/>
    <x v="1"/>
    <x v="1"/>
    <x v="0"/>
    <x v="0"/>
    <x v="1"/>
    <x v="1"/>
    <x v="0"/>
    <x v="3"/>
    <n v="2000"/>
    <x v="4"/>
  </r>
  <r>
    <n v="13374206"/>
    <x v="2"/>
    <x v="27"/>
    <s v="Saral Home"/>
    <n v="3.4"/>
    <n v="7"/>
    <n v="1199"/>
    <x v="24"/>
    <x v="79"/>
    <x v="1"/>
    <x v="1"/>
    <n v="7"/>
    <n v="1"/>
    <n v="0"/>
    <n v="2"/>
    <n v="12"/>
    <x v="1"/>
    <x v="1"/>
    <x v="0"/>
    <x v="0"/>
    <x v="1"/>
    <x v="1"/>
    <x v="0"/>
    <x v="1"/>
    <n v="1000"/>
    <x v="5"/>
  </r>
  <r>
    <n v="15741084"/>
    <x v="0"/>
    <x v="33"/>
    <s v="Ashnaina"/>
    <n v="3.2"/>
    <n v="6"/>
    <n v="1799"/>
    <x v="43"/>
    <x v="102"/>
    <x v="1"/>
    <x v="0"/>
    <n v="30"/>
    <n v="2"/>
    <n v="9"/>
    <n v="23"/>
    <n v="69"/>
    <x v="1"/>
    <x v="1"/>
    <x v="0"/>
    <x v="0"/>
    <x v="1"/>
    <x v="1"/>
    <x v="0"/>
    <x v="1"/>
    <n v="1000"/>
    <x v="3"/>
  </r>
  <r>
    <n v="17327438"/>
    <x v="0"/>
    <x v="20"/>
    <s v="DreamofGloryInc"/>
    <n v="2.8"/>
    <n v="6"/>
    <n v="4398"/>
    <x v="1"/>
    <x v="103"/>
    <x v="1"/>
    <x v="1"/>
    <n v="126"/>
    <n v="19"/>
    <n v="22"/>
    <n v="73"/>
    <n v="245"/>
    <x v="1"/>
    <x v="1"/>
    <x v="0"/>
    <x v="0"/>
    <x v="1"/>
    <x v="1"/>
    <x v="0"/>
    <x v="2"/>
    <n v="2000"/>
    <x v="1"/>
  </r>
  <r>
    <n v="18601474"/>
    <x v="0"/>
    <x v="1"/>
    <s v="BUYNEWTREND"/>
    <n v="3"/>
    <n v="5"/>
    <n v="1399"/>
    <x v="49"/>
    <x v="32"/>
    <x v="1"/>
    <x v="1"/>
    <n v="2"/>
    <n v="78"/>
    <n v="288"/>
    <n v="1052"/>
    <n v="2897"/>
    <x v="1"/>
    <x v="1"/>
    <x v="0"/>
    <x v="0"/>
    <x v="1"/>
    <x v="0"/>
    <x v="0"/>
    <x v="2"/>
    <n v="2000"/>
    <x v="2"/>
  </r>
  <r>
    <n v="22323008"/>
    <x v="0"/>
    <x v="34"/>
    <s v="DennisLingo"/>
    <n v="3.8"/>
    <n v="5"/>
    <n v="3099"/>
    <x v="42"/>
    <x v="104"/>
    <x v="1"/>
    <x v="1"/>
    <n v="2"/>
    <n v="2"/>
    <n v="0"/>
    <n v="0"/>
    <n v="4"/>
    <x v="1"/>
    <x v="1"/>
    <x v="0"/>
    <x v="0"/>
    <x v="1"/>
    <x v="1"/>
    <x v="0"/>
    <x v="1"/>
    <n v="1000"/>
    <x v="8"/>
  </r>
  <r>
    <n v="10704378"/>
    <x v="0"/>
    <x v="35"/>
    <s v="ForceNXT"/>
    <n v="3.2"/>
    <n v="5"/>
    <n v="777"/>
    <x v="33"/>
    <x v="105"/>
    <x v="2"/>
    <x v="0"/>
    <n v="1"/>
    <n v="1"/>
    <n v="3"/>
    <n v="13"/>
    <n v="26"/>
    <x v="1"/>
    <x v="1"/>
    <x v="0"/>
    <x v="0"/>
    <x v="1"/>
    <x v="1"/>
    <x v="0"/>
    <x v="1"/>
    <n v="1000"/>
    <x v="7"/>
  </r>
  <r>
    <n v="16293500"/>
    <x v="1"/>
    <x v="36"/>
    <s v="BELLEZIYA"/>
    <n v="4.3"/>
    <n v="3"/>
    <n v="1249"/>
    <x v="43"/>
    <x v="106"/>
    <x v="1"/>
    <x v="1"/>
    <n v="3"/>
    <n v="0"/>
    <n v="1"/>
    <n v="0"/>
    <n v="9"/>
    <x v="1"/>
    <x v="1"/>
    <x v="0"/>
    <x v="0"/>
    <x v="1"/>
    <x v="1"/>
    <x v="0"/>
    <x v="0"/>
    <n v="500"/>
    <x v="3"/>
  </r>
  <r>
    <n v="13638220"/>
    <x v="3"/>
    <x v="17"/>
    <s v="FAUSTO"/>
    <n v="3.2"/>
    <n v="6"/>
    <n v="999"/>
    <x v="31"/>
    <x v="6"/>
    <x v="1"/>
    <x v="1"/>
    <n v="4"/>
    <n v="4"/>
    <n v="6"/>
    <n v="13"/>
    <n v="20"/>
    <x v="0"/>
    <x v="1"/>
    <x v="3"/>
    <x v="0"/>
    <x v="1"/>
    <x v="1"/>
    <x v="0"/>
    <x v="1"/>
    <n v="1000"/>
    <x v="6"/>
  </r>
  <r>
    <n v="21664722"/>
    <x v="0"/>
    <x v="3"/>
    <s v="CurvyClan"/>
    <n v="3.7"/>
    <n v="3"/>
    <n v="2999"/>
    <x v="11"/>
    <x v="107"/>
    <x v="1"/>
    <x v="1"/>
    <n v="1"/>
    <n v="0"/>
    <n v="2"/>
    <n v="4"/>
    <n v="21"/>
    <x v="1"/>
    <x v="1"/>
    <x v="0"/>
    <x v="0"/>
    <x v="1"/>
    <x v="1"/>
    <x v="0"/>
    <x v="1"/>
    <n v="3000"/>
    <x v="6"/>
  </r>
  <r>
    <n v="21673378"/>
    <x v="0"/>
    <x v="3"/>
    <s v="RACHNA"/>
    <n v="3"/>
    <n v="4"/>
    <n v="1299"/>
    <x v="7"/>
    <x v="108"/>
    <x v="1"/>
    <x v="1"/>
    <n v="1"/>
    <n v="0"/>
    <n v="0"/>
    <n v="2"/>
    <n v="3"/>
    <x v="1"/>
    <x v="1"/>
    <x v="0"/>
    <x v="0"/>
    <x v="1"/>
    <x v="1"/>
    <x v="0"/>
    <x v="2"/>
    <n v="1000"/>
    <x v="1"/>
  </r>
  <r>
    <n v="13447736"/>
    <x v="0"/>
    <x v="3"/>
    <s v="DODO&amp;MOA"/>
    <n v="2.1"/>
    <n v="8"/>
    <n v="2799"/>
    <x v="3"/>
    <x v="109"/>
    <x v="2"/>
    <x v="0"/>
    <n v="0"/>
    <n v="0"/>
    <n v="0"/>
    <n v="1"/>
    <n v="7"/>
    <x v="2"/>
    <x v="0"/>
    <x v="0"/>
    <x v="0"/>
    <x v="0"/>
    <x v="1"/>
    <x v="0"/>
    <x v="2"/>
    <n v="2000"/>
    <x v="1"/>
  </r>
  <r>
    <n v="22601148"/>
    <x v="0"/>
    <x v="16"/>
    <s v="Nimidiya"/>
    <n v="3.3"/>
    <n v="3"/>
    <n v="999"/>
    <x v="3"/>
    <x v="39"/>
    <x v="2"/>
    <x v="0"/>
    <n v="0"/>
    <n v="0"/>
    <n v="1"/>
    <n v="0"/>
    <n v="4"/>
    <x v="1"/>
    <x v="1"/>
    <x v="0"/>
    <x v="0"/>
    <x v="1"/>
    <x v="1"/>
    <x v="0"/>
    <x v="1"/>
    <n v="500"/>
    <x v="1"/>
  </r>
  <r>
    <n v="18964420"/>
    <x v="0"/>
    <x v="8"/>
    <s v="AmericanBull"/>
    <n v="4.5"/>
    <n v="2"/>
    <n v="4299"/>
    <x v="28"/>
    <x v="110"/>
    <x v="1"/>
    <x v="1"/>
    <n v="1"/>
    <n v="0"/>
    <n v="0"/>
    <n v="0"/>
    <n v="0"/>
    <x v="1"/>
    <x v="1"/>
    <x v="0"/>
    <x v="0"/>
    <x v="1"/>
    <x v="1"/>
    <x v="0"/>
    <x v="0"/>
    <n v="2000"/>
    <x v="3"/>
  </r>
  <r>
    <n v="20033282"/>
    <x v="0"/>
    <x v="2"/>
    <s v="RVK"/>
    <n v="3.7"/>
    <n v="3"/>
    <n v="999"/>
    <x v="0"/>
    <x v="111"/>
    <x v="2"/>
    <x v="0"/>
    <n v="0"/>
    <n v="0"/>
    <n v="0"/>
    <n v="2"/>
    <n v="7"/>
    <x v="1"/>
    <x v="1"/>
    <x v="0"/>
    <x v="0"/>
    <x v="1"/>
    <x v="1"/>
    <x v="0"/>
    <x v="1"/>
    <n v="1000"/>
    <x v="0"/>
  </r>
  <r>
    <n v="8330413"/>
    <x v="0"/>
    <x v="1"/>
    <s v="ESPRIT"/>
    <n v="3.3"/>
    <n v="4"/>
    <n v="2799"/>
    <x v="11"/>
    <x v="112"/>
    <x v="1"/>
    <x v="1"/>
    <n v="0"/>
    <n v="0"/>
    <n v="0"/>
    <n v="0"/>
    <n v="0"/>
    <x v="0"/>
    <x v="2"/>
    <x v="0"/>
    <x v="0"/>
    <x v="0"/>
    <x v="0"/>
    <x v="0"/>
    <x v="1"/>
    <n v="3000"/>
    <x v="6"/>
  </r>
  <r>
    <n v="9327149"/>
    <x v="0"/>
    <x v="1"/>
    <s v="BelleFille"/>
    <n v="3.8"/>
    <n v="4"/>
    <n v="999"/>
    <x v="6"/>
    <x v="6"/>
    <x v="1"/>
    <x v="1"/>
    <n v="1"/>
    <n v="0"/>
    <n v="0"/>
    <n v="0"/>
    <n v="7"/>
    <x v="0"/>
    <x v="0"/>
    <x v="0"/>
    <x v="0"/>
    <x v="0"/>
    <x v="0"/>
    <x v="0"/>
    <x v="1"/>
    <n v="1000"/>
    <x v="5"/>
  </r>
  <r>
    <n v="19213186"/>
    <x v="0"/>
    <x v="3"/>
    <s v="LabelRituKumar"/>
    <n v="1.9"/>
    <n v="7"/>
    <n v="6900"/>
    <x v="21"/>
    <x v="113"/>
    <x v="2"/>
    <x v="0"/>
    <n v="37"/>
    <n v="0"/>
    <n v="1"/>
    <n v="2"/>
    <n v="3"/>
    <x v="1"/>
    <x v="1"/>
    <x v="0"/>
    <x v="0"/>
    <x v="1"/>
    <x v="1"/>
    <x v="0"/>
    <x v="4"/>
    <n v="5000"/>
    <x v="7"/>
  </r>
  <r>
    <n v="22638540"/>
    <x v="0"/>
    <x v="3"/>
    <s v="Oomph!"/>
    <n v="2.2999999999999998"/>
    <n v="4"/>
    <n v="1340"/>
    <x v="41"/>
    <x v="114"/>
    <x v="2"/>
    <x v="0"/>
    <n v="0"/>
    <n v="6"/>
    <n v="26"/>
    <n v="40"/>
    <n v="91"/>
    <x v="3"/>
    <x v="0"/>
    <x v="0"/>
    <x v="0"/>
    <x v="0"/>
    <x v="1"/>
    <x v="0"/>
    <x v="2"/>
    <n v="500"/>
    <x v="3"/>
  </r>
  <r>
    <n v="22630128"/>
    <x v="0"/>
    <x v="3"/>
    <s v="NUEVOSDAMAS"/>
    <n v="2.8"/>
    <n v="5"/>
    <n v="1999"/>
    <x v="13"/>
    <x v="17"/>
    <x v="1"/>
    <x v="1"/>
    <n v="5"/>
    <n v="0"/>
    <n v="0"/>
    <n v="3"/>
    <n v="9"/>
    <x v="1"/>
    <x v="1"/>
    <x v="0"/>
    <x v="0"/>
    <x v="1"/>
    <x v="1"/>
    <x v="0"/>
    <x v="2"/>
    <n v="1000"/>
    <x v="3"/>
  </r>
  <r>
    <n v="17313694"/>
    <x v="0"/>
    <x v="20"/>
    <s v="JAINISH"/>
    <n v="3"/>
    <n v="5"/>
    <n v="1999"/>
    <x v="37"/>
    <x v="70"/>
    <x v="1"/>
    <x v="1"/>
    <n v="3"/>
    <n v="2"/>
    <n v="5"/>
    <n v="8"/>
    <n v="38"/>
    <x v="3"/>
    <x v="1"/>
    <x v="0"/>
    <x v="0"/>
    <x v="1"/>
    <x v="1"/>
    <x v="0"/>
    <x v="2"/>
    <n v="1000"/>
    <x v="4"/>
  </r>
  <r>
    <n v="17322122"/>
    <x v="0"/>
    <x v="20"/>
    <s v="JAINISH"/>
    <n v="4"/>
    <n v="2"/>
    <n v="1599"/>
    <x v="13"/>
    <x v="115"/>
    <x v="1"/>
    <x v="1"/>
    <n v="4"/>
    <n v="2"/>
    <n v="3"/>
    <n v="14"/>
    <n v="34"/>
    <x v="0"/>
    <x v="1"/>
    <x v="0"/>
    <x v="0"/>
    <x v="1"/>
    <x v="1"/>
    <x v="0"/>
    <x v="1"/>
    <n v="500"/>
    <x v="3"/>
  </r>
  <r>
    <n v="18980478"/>
    <x v="0"/>
    <x v="1"/>
    <s v="DEBONATELLA"/>
    <n v="3"/>
    <n v="2"/>
    <n v="600"/>
    <x v="50"/>
    <x v="116"/>
    <x v="1"/>
    <x v="1"/>
    <n v="2"/>
    <n v="1"/>
    <n v="1"/>
    <n v="2"/>
    <n v="2"/>
    <x v="0"/>
    <x v="0"/>
    <x v="0"/>
    <x v="0"/>
    <x v="0"/>
    <x v="0"/>
    <x v="0"/>
    <x v="2"/>
    <n v="1000"/>
    <x v="7"/>
  </r>
  <r>
    <n v="18944780"/>
    <x v="0"/>
    <x v="1"/>
    <s v="MiazLifestyle"/>
    <n v="2.7"/>
    <n v="3"/>
    <n v="1499"/>
    <x v="1"/>
    <x v="102"/>
    <x v="1"/>
    <x v="1"/>
    <n v="0"/>
    <n v="1"/>
    <n v="1"/>
    <n v="4"/>
    <n v="6"/>
    <x v="1"/>
    <x v="1"/>
    <x v="0"/>
    <x v="0"/>
    <x v="1"/>
    <x v="1"/>
    <x v="0"/>
    <x v="2"/>
    <n v="1000"/>
    <x v="1"/>
  </r>
  <r>
    <n v="9557519"/>
    <x v="0"/>
    <x v="1"/>
    <s v="MANGO"/>
    <n v="5"/>
    <n v="1"/>
    <n v="2490"/>
    <x v="2"/>
    <x v="117"/>
    <x v="1"/>
    <x v="1"/>
    <n v="0"/>
    <n v="1"/>
    <n v="2"/>
    <n v="3"/>
    <n v="5"/>
    <x v="0"/>
    <x v="2"/>
    <x v="0"/>
    <x v="0"/>
    <x v="0"/>
    <x v="0"/>
    <x v="0"/>
    <x v="0"/>
    <n v="3000"/>
    <x v="2"/>
  </r>
  <r>
    <n v="13591994"/>
    <x v="0"/>
    <x v="11"/>
    <s v="Camey"/>
    <n v="3.5"/>
    <n v="2"/>
    <n v="999"/>
    <x v="3"/>
    <x v="6"/>
    <x v="1"/>
    <x v="1"/>
    <n v="2"/>
    <n v="1"/>
    <n v="1"/>
    <n v="1"/>
    <n v="2"/>
    <x v="0"/>
    <x v="1"/>
    <x v="0"/>
    <x v="0"/>
    <x v="1"/>
    <x v="0"/>
    <x v="0"/>
    <x v="1"/>
    <n v="1000"/>
    <x v="1"/>
  </r>
  <r>
    <n v="21996616"/>
    <x v="1"/>
    <x v="37"/>
    <s v="CHANDERKASH"/>
    <n v="3"/>
    <n v="2"/>
    <n v="1199"/>
    <x v="3"/>
    <x v="115"/>
    <x v="2"/>
    <x v="0"/>
    <n v="59"/>
    <n v="2"/>
    <n v="2"/>
    <n v="3"/>
    <n v="13"/>
    <x v="1"/>
    <x v="1"/>
    <x v="0"/>
    <x v="0"/>
    <x v="1"/>
    <x v="1"/>
    <x v="0"/>
    <x v="2"/>
    <n v="500"/>
    <x v="1"/>
  </r>
  <r>
    <n v="22579802"/>
    <x v="1"/>
    <x v="37"/>
    <s v="DIAN"/>
    <n v="1.8"/>
    <n v="8"/>
    <n v="1000"/>
    <x v="25"/>
    <x v="118"/>
    <x v="2"/>
    <x v="0"/>
    <n v="2"/>
    <n v="38"/>
    <n v="114"/>
    <n v="222"/>
    <n v="501"/>
    <x v="1"/>
    <x v="1"/>
    <x v="0"/>
    <x v="0"/>
    <x v="1"/>
    <x v="1"/>
    <x v="0"/>
    <x v="4"/>
    <n v="500"/>
    <x v="1"/>
  </r>
  <r>
    <n v="17359602"/>
    <x v="1"/>
    <x v="38"/>
    <s v="Swiss Design"/>
    <n v="3"/>
    <n v="2"/>
    <n v="1500"/>
    <x v="51"/>
    <x v="119"/>
    <x v="2"/>
    <x v="0"/>
    <n v="22"/>
    <n v="2"/>
    <n v="5"/>
    <n v="5"/>
    <n v="15"/>
    <x v="1"/>
    <x v="1"/>
    <x v="0"/>
    <x v="0"/>
    <x v="1"/>
    <x v="1"/>
    <x v="0"/>
    <x v="2"/>
    <n v="500"/>
    <x v="8"/>
  </r>
  <r>
    <n v="20124616"/>
    <x v="3"/>
    <x v="26"/>
    <s v="Duke"/>
    <n v="4.3"/>
    <n v="20"/>
    <n v="399"/>
    <x v="2"/>
    <x v="120"/>
    <x v="1"/>
    <x v="1"/>
    <n v="0"/>
    <n v="7"/>
    <n v="22"/>
    <n v="46"/>
    <n v="111"/>
    <x v="1"/>
    <x v="1"/>
    <x v="0"/>
    <x v="0"/>
    <x v="1"/>
    <x v="1"/>
    <x v="0"/>
    <x v="0"/>
    <n v="500"/>
    <x v="2"/>
  </r>
  <r>
    <n v="21937664"/>
    <x v="2"/>
    <x v="14"/>
    <s v="Cortina"/>
    <n v="4.7"/>
    <n v="15"/>
    <n v="2598"/>
    <x v="10"/>
    <x v="121"/>
    <x v="1"/>
    <x v="0"/>
    <n v="1"/>
    <n v="0"/>
    <n v="1"/>
    <n v="0"/>
    <n v="7"/>
    <x v="1"/>
    <x v="1"/>
    <x v="0"/>
    <x v="0"/>
    <x v="1"/>
    <x v="1"/>
    <x v="0"/>
    <x v="0"/>
    <n v="1000"/>
    <x v="3"/>
  </r>
  <r>
    <n v="16873660"/>
    <x v="0"/>
    <x v="39"/>
    <s v="PeterEngland"/>
    <n v="3.9"/>
    <n v="22"/>
    <n v="1049"/>
    <x v="11"/>
    <x v="122"/>
    <x v="1"/>
    <x v="1"/>
    <n v="0"/>
    <n v="0"/>
    <n v="3"/>
    <n v="4"/>
    <n v="14"/>
    <x v="1"/>
    <x v="1"/>
    <x v="0"/>
    <x v="0"/>
    <x v="1"/>
    <x v="1"/>
    <x v="0"/>
    <x v="1"/>
    <n v="2000"/>
    <x v="6"/>
  </r>
  <r>
    <n v="21569986"/>
    <x v="0"/>
    <x v="15"/>
    <s v="Chromozome"/>
    <n v="4.2"/>
    <n v="18"/>
    <n v="1199"/>
    <x v="15"/>
    <x v="123"/>
    <x v="2"/>
    <x v="0"/>
    <n v="2"/>
    <n v="0"/>
    <n v="0"/>
    <n v="5"/>
    <n v="13"/>
    <x v="1"/>
    <x v="1"/>
    <x v="0"/>
    <x v="0"/>
    <x v="1"/>
    <x v="1"/>
    <x v="0"/>
    <x v="0"/>
    <n v="500"/>
    <x v="2"/>
  </r>
  <r>
    <n v="18802522"/>
    <x v="0"/>
    <x v="8"/>
    <s v="BEATLONDONbyPEPEJEANS"/>
    <n v="4"/>
    <n v="20"/>
    <n v="2799"/>
    <x v="6"/>
    <x v="32"/>
    <x v="1"/>
    <x v="1"/>
    <n v="47"/>
    <n v="1"/>
    <n v="0"/>
    <n v="0"/>
    <n v="1"/>
    <x v="0"/>
    <x v="1"/>
    <x v="0"/>
    <x v="1"/>
    <x v="1"/>
    <x v="1"/>
    <x v="0"/>
    <x v="1"/>
    <n v="2000"/>
    <x v="5"/>
  </r>
  <r>
    <n v="17367638"/>
    <x v="0"/>
    <x v="22"/>
    <s v="Berrylush"/>
    <n v="4.3"/>
    <n v="16"/>
    <n v="1199"/>
    <x v="50"/>
    <x v="54"/>
    <x v="1"/>
    <x v="1"/>
    <n v="5"/>
    <n v="24"/>
    <n v="49"/>
    <n v="137"/>
    <n v="319"/>
    <x v="1"/>
    <x v="1"/>
    <x v="0"/>
    <x v="0"/>
    <x v="1"/>
    <x v="1"/>
    <x v="0"/>
    <x v="0"/>
    <n v="1000"/>
    <x v="7"/>
  </r>
  <r>
    <n v="12930744"/>
    <x v="1"/>
    <x v="24"/>
    <s v="ANIKAS CREATION"/>
    <n v="4.4000000000000004"/>
    <n v="16"/>
    <n v="1075"/>
    <x v="9"/>
    <x v="124"/>
    <x v="1"/>
    <x v="0"/>
    <n v="4"/>
    <n v="0"/>
    <n v="1"/>
    <n v="1"/>
    <n v="1"/>
    <x v="1"/>
    <x v="1"/>
    <x v="0"/>
    <x v="0"/>
    <x v="1"/>
    <x v="1"/>
    <x v="0"/>
    <x v="0"/>
    <n v="500"/>
    <x v="1"/>
  </r>
  <r>
    <n v="13411744"/>
    <x v="3"/>
    <x v="28"/>
    <s v="CARLO ROMANO"/>
    <n v="3.7"/>
    <n v="23"/>
    <n v="3998"/>
    <x v="52"/>
    <x v="125"/>
    <x v="1"/>
    <x v="1"/>
    <n v="47"/>
    <n v="0"/>
    <n v="1"/>
    <n v="8"/>
    <n v="15"/>
    <x v="2"/>
    <x v="1"/>
    <x v="2"/>
    <x v="0"/>
    <x v="1"/>
    <x v="1"/>
    <x v="0"/>
    <x v="1"/>
    <n v="3000"/>
    <x v="5"/>
  </r>
  <r>
    <n v="10044165"/>
    <x v="3"/>
    <x v="40"/>
    <s v="Coolers"/>
    <n v="4.2"/>
    <n v="18"/>
    <n v="799"/>
    <x v="11"/>
    <x v="111"/>
    <x v="1"/>
    <x v="1"/>
    <n v="0"/>
    <n v="31"/>
    <n v="60"/>
    <n v="108"/>
    <n v="377"/>
    <x v="1"/>
    <x v="1"/>
    <x v="0"/>
    <x v="0"/>
    <x v="1"/>
    <x v="1"/>
    <x v="0"/>
    <x v="0"/>
    <n v="1000"/>
    <x v="6"/>
  </r>
  <r>
    <n v="21651940"/>
    <x v="3"/>
    <x v="17"/>
    <s v="HIGHLANDER"/>
    <n v="3.4"/>
    <n v="25"/>
    <n v="1898"/>
    <x v="9"/>
    <x v="52"/>
    <x v="1"/>
    <x v="1"/>
    <n v="0"/>
    <n v="0"/>
    <n v="0"/>
    <n v="0"/>
    <n v="0"/>
    <x v="4"/>
    <x v="1"/>
    <x v="1"/>
    <x v="0"/>
    <x v="1"/>
    <x v="1"/>
    <x v="0"/>
    <x v="1"/>
    <n v="1000"/>
    <x v="1"/>
  </r>
  <r>
    <n v="13375140"/>
    <x v="0"/>
    <x v="3"/>
    <s v="HOUSEOFKKARMA"/>
    <n v="3.9"/>
    <n v="17"/>
    <n v="3499"/>
    <x v="43"/>
    <x v="126"/>
    <x v="1"/>
    <x v="1"/>
    <n v="3"/>
    <n v="0"/>
    <n v="0"/>
    <n v="0"/>
    <n v="7"/>
    <x v="0"/>
    <x v="2"/>
    <x v="0"/>
    <x v="0"/>
    <x v="0"/>
    <x v="1"/>
    <x v="0"/>
    <x v="1"/>
    <n v="2000"/>
    <x v="3"/>
  </r>
  <r>
    <n v="15749326"/>
    <x v="0"/>
    <x v="18"/>
    <s v="W"/>
    <n v="3.6"/>
    <n v="24"/>
    <n v="1499"/>
    <x v="43"/>
    <x v="8"/>
    <x v="1"/>
    <x v="0"/>
    <n v="0"/>
    <n v="0"/>
    <n v="0"/>
    <n v="1"/>
    <n v="2"/>
    <x v="1"/>
    <x v="1"/>
    <x v="0"/>
    <x v="0"/>
    <x v="1"/>
    <x v="1"/>
    <x v="0"/>
    <x v="1"/>
    <n v="1000"/>
    <x v="3"/>
  </r>
  <r>
    <n v="8675465"/>
    <x v="0"/>
    <x v="1"/>
    <s v="MANGO"/>
    <n v="3.3"/>
    <n v="23"/>
    <n v="2990"/>
    <x v="9"/>
    <x v="127"/>
    <x v="1"/>
    <x v="1"/>
    <n v="3"/>
    <n v="0"/>
    <n v="2"/>
    <n v="1"/>
    <n v="14"/>
    <x v="0"/>
    <x v="0"/>
    <x v="0"/>
    <x v="0"/>
    <x v="0"/>
    <x v="0"/>
    <x v="0"/>
    <x v="1"/>
    <n v="3000"/>
    <x v="1"/>
  </r>
  <r>
    <n v="13616400"/>
    <x v="0"/>
    <x v="11"/>
    <s v="ArrowNewYork"/>
    <n v="4.8"/>
    <n v="13"/>
    <n v="899"/>
    <x v="33"/>
    <x v="128"/>
    <x v="1"/>
    <x v="1"/>
    <n v="2"/>
    <n v="1"/>
    <n v="0"/>
    <n v="3"/>
    <n v="10"/>
    <x v="0"/>
    <x v="1"/>
    <x v="0"/>
    <x v="0"/>
    <x v="1"/>
    <x v="1"/>
    <x v="0"/>
    <x v="0"/>
    <n v="1000"/>
    <x v="7"/>
  </r>
  <r>
    <n v="16923916"/>
    <x v="0"/>
    <x v="11"/>
    <s v="MonteCarlo"/>
    <n v="4.8"/>
    <n v="13"/>
    <n v="835"/>
    <x v="33"/>
    <x v="129"/>
    <x v="1"/>
    <x v="1"/>
    <n v="0"/>
    <n v="2"/>
    <n v="3"/>
    <n v="10"/>
    <n v="28"/>
    <x v="0"/>
    <x v="0"/>
    <x v="0"/>
    <x v="0"/>
    <x v="0"/>
    <x v="0"/>
    <x v="0"/>
    <x v="0"/>
    <n v="1000"/>
    <x v="7"/>
  </r>
  <r>
    <n v="22601952"/>
    <x v="1"/>
    <x v="24"/>
    <s v="SOHI"/>
    <n v="4.5"/>
    <n v="15"/>
    <n v="1455"/>
    <x v="35"/>
    <x v="130"/>
    <x v="1"/>
    <x v="0"/>
    <n v="1"/>
    <n v="0"/>
    <n v="0"/>
    <n v="0"/>
    <n v="0"/>
    <x v="1"/>
    <x v="1"/>
    <x v="0"/>
    <x v="0"/>
    <x v="1"/>
    <x v="1"/>
    <x v="0"/>
    <x v="0"/>
    <n v="500"/>
    <x v="4"/>
  </r>
  <r>
    <n v="18463946"/>
    <x v="0"/>
    <x v="20"/>
    <s v="Lee"/>
    <n v="4.5"/>
    <n v="15"/>
    <n v="2399"/>
    <x v="6"/>
    <x v="100"/>
    <x v="1"/>
    <x v="1"/>
    <n v="1"/>
    <n v="1"/>
    <n v="1"/>
    <n v="0"/>
    <n v="0"/>
    <x v="0"/>
    <x v="1"/>
    <x v="0"/>
    <x v="0"/>
    <x v="1"/>
    <x v="0"/>
    <x v="0"/>
    <x v="0"/>
    <n v="3000"/>
    <x v="5"/>
  </r>
  <r>
    <n v="19999300"/>
    <x v="0"/>
    <x v="20"/>
    <s v="DennisLingo"/>
    <n v="4.4000000000000004"/>
    <n v="16"/>
    <n v="2499"/>
    <x v="18"/>
    <x v="41"/>
    <x v="1"/>
    <x v="1"/>
    <n v="0"/>
    <n v="1"/>
    <n v="2"/>
    <n v="0"/>
    <n v="1"/>
    <x v="0"/>
    <x v="1"/>
    <x v="0"/>
    <x v="0"/>
    <x v="1"/>
    <x v="0"/>
    <x v="0"/>
    <x v="0"/>
    <n v="3000"/>
    <x v="4"/>
  </r>
  <r>
    <n v="8675767"/>
    <x v="0"/>
    <x v="1"/>
    <s v="MANGO"/>
    <n v="4.2"/>
    <n v="15"/>
    <n v="3490"/>
    <x v="9"/>
    <x v="131"/>
    <x v="1"/>
    <x v="1"/>
    <n v="2"/>
    <n v="0"/>
    <n v="0"/>
    <n v="0"/>
    <n v="0"/>
    <x v="0"/>
    <x v="0"/>
    <x v="0"/>
    <x v="0"/>
    <x v="0"/>
    <x v="0"/>
    <x v="0"/>
    <x v="0"/>
    <n v="4000"/>
    <x v="1"/>
  </r>
  <r>
    <n v="13474452"/>
    <x v="3"/>
    <x v="30"/>
    <s v="Allen Solly"/>
    <n v="4.3"/>
    <n v="14"/>
    <n v="2299"/>
    <x v="6"/>
    <x v="132"/>
    <x v="1"/>
    <x v="1"/>
    <n v="2"/>
    <n v="0"/>
    <n v="0"/>
    <n v="1"/>
    <n v="9"/>
    <x v="3"/>
    <x v="1"/>
    <x v="3"/>
    <x v="0"/>
    <x v="1"/>
    <x v="1"/>
    <x v="0"/>
    <x v="0"/>
    <n v="3000"/>
    <x v="5"/>
  </r>
  <r>
    <n v="21903832"/>
    <x v="3"/>
    <x v="17"/>
    <s v="U.S. Polo Assn."/>
    <n v="4.0999999999999996"/>
    <n v="16"/>
    <n v="4299"/>
    <x v="33"/>
    <x v="133"/>
    <x v="1"/>
    <x v="1"/>
    <n v="0"/>
    <n v="0"/>
    <n v="2"/>
    <n v="2"/>
    <n v="5"/>
    <x v="1"/>
    <x v="1"/>
    <x v="0"/>
    <x v="0"/>
    <x v="1"/>
    <x v="1"/>
    <x v="0"/>
    <x v="0"/>
    <n v="4000"/>
    <x v="7"/>
  </r>
  <r>
    <n v="21992820"/>
    <x v="0"/>
    <x v="33"/>
    <s v="PANIT"/>
    <n v="4.4000000000000004"/>
    <n v="14"/>
    <n v="7999"/>
    <x v="37"/>
    <x v="134"/>
    <x v="1"/>
    <x v="0"/>
    <n v="0"/>
    <n v="0"/>
    <n v="0"/>
    <n v="0"/>
    <n v="0"/>
    <x v="1"/>
    <x v="1"/>
    <x v="0"/>
    <x v="0"/>
    <x v="1"/>
    <x v="1"/>
    <x v="0"/>
    <x v="0"/>
    <n v="3000"/>
    <x v="4"/>
  </r>
  <r>
    <n v="18658050"/>
    <x v="0"/>
    <x v="21"/>
    <s v="AllenSolly"/>
    <n v="4.5999999999999996"/>
    <n v="13"/>
    <n v="1799"/>
    <x v="15"/>
    <x v="135"/>
    <x v="1"/>
    <x v="1"/>
    <n v="0"/>
    <n v="0"/>
    <n v="0"/>
    <n v="0"/>
    <n v="0"/>
    <x v="1"/>
    <x v="1"/>
    <x v="0"/>
    <x v="0"/>
    <x v="1"/>
    <x v="1"/>
    <x v="0"/>
    <x v="0"/>
    <n v="2000"/>
    <x v="2"/>
  </r>
  <r>
    <n v="20071622"/>
    <x v="3"/>
    <x v="41"/>
    <s v="ADIDAS"/>
    <n v="3.2"/>
    <n v="21"/>
    <n v="11999"/>
    <x v="53"/>
    <x v="136"/>
    <x v="1"/>
    <x v="1"/>
    <n v="2"/>
    <n v="0"/>
    <n v="0"/>
    <n v="3"/>
    <n v="5"/>
    <x v="1"/>
    <x v="1"/>
    <x v="0"/>
    <x v="0"/>
    <x v="1"/>
    <x v="1"/>
    <x v="0"/>
    <x v="1"/>
    <n v="8000"/>
    <x v="5"/>
  </r>
  <r>
    <n v="14208394"/>
    <x v="3"/>
    <x v="41"/>
    <s v="TRASE"/>
    <n v="4.5"/>
    <n v="13"/>
    <n v="999"/>
    <x v="11"/>
    <x v="6"/>
    <x v="1"/>
    <x v="1"/>
    <n v="0"/>
    <n v="0"/>
    <n v="1"/>
    <n v="3"/>
    <n v="5"/>
    <x v="1"/>
    <x v="1"/>
    <x v="0"/>
    <x v="0"/>
    <x v="1"/>
    <x v="1"/>
    <x v="0"/>
    <x v="0"/>
    <n v="1000"/>
    <x v="6"/>
  </r>
  <r>
    <n v="18998684"/>
    <x v="0"/>
    <x v="1"/>
    <s v="KALINI"/>
    <n v="3.3"/>
    <n v="20"/>
    <n v="1999"/>
    <x v="54"/>
    <x v="4"/>
    <x v="1"/>
    <x v="1"/>
    <n v="0"/>
    <n v="0"/>
    <n v="0"/>
    <n v="0"/>
    <n v="0"/>
    <x v="1"/>
    <x v="1"/>
    <x v="0"/>
    <x v="0"/>
    <x v="1"/>
    <x v="0"/>
    <x v="0"/>
    <x v="1"/>
    <n v="2000"/>
    <x v="6"/>
  </r>
  <r>
    <n v="13506804"/>
    <x v="0"/>
    <x v="7"/>
    <s v="Ishin"/>
    <n v="4.0999999999999996"/>
    <n v="169"/>
    <n v="5199"/>
    <x v="55"/>
    <x v="137"/>
    <x v="1"/>
    <x v="1"/>
    <n v="0"/>
    <n v="0"/>
    <n v="0"/>
    <n v="0"/>
    <n v="0"/>
    <x v="0"/>
    <x v="0"/>
    <x v="0"/>
    <x v="0"/>
    <x v="0"/>
    <x v="0"/>
    <x v="0"/>
    <x v="0"/>
    <n v="6000"/>
    <x v="1"/>
  </r>
  <r>
    <n v="20071104"/>
    <x v="3"/>
    <x v="41"/>
    <s v="ADIDAS"/>
    <n v="4.5"/>
    <n v="149"/>
    <n v="4299"/>
    <x v="56"/>
    <x v="138"/>
    <x v="1"/>
    <x v="1"/>
    <n v="1"/>
    <n v="0"/>
    <n v="0"/>
    <n v="0"/>
    <n v="0"/>
    <x v="1"/>
    <x v="1"/>
    <x v="0"/>
    <x v="0"/>
    <x v="1"/>
    <x v="1"/>
    <x v="0"/>
    <x v="0"/>
    <n v="3000"/>
    <x v="2"/>
  </r>
  <r>
    <n v="18973742"/>
    <x v="0"/>
    <x v="8"/>
    <s v="Levis"/>
    <n v="4.2"/>
    <n v="182"/>
    <n v="4399"/>
    <x v="52"/>
    <x v="139"/>
    <x v="1"/>
    <x v="1"/>
    <n v="0"/>
    <n v="1"/>
    <n v="4"/>
    <n v="8"/>
    <n v="19"/>
    <x v="0"/>
    <x v="1"/>
    <x v="0"/>
    <x v="1"/>
    <x v="1"/>
    <x v="1"/>
    <x v="0"/>
    <x v="0"/>
    <n v="3000"/>
    <x v="5"/>
  </r>
  <r>
    <n v="10135715"/>
    <x v="0"/>
    <x v="2"/>
    <s v="Mast&amp;Harbour"/>
    <n v="4"/>
    <n v="213"/>
    <n v="1599"/>
    <x v="32"/>
    <x v="140"/>
    <x v="2"/>
    <x v="0"/>
    <n v="0"/>
    <n v="0"/>
    <n v="0"/>
    <n v="0"/>
    <n v="0"/>
    <x v="0"/>
    <x v="1"/>
    <x v="0"/>
    <x v="0"/>
    <x v="0"/>
    <x v="1"/>
    <x v="0"/>
    <x v="1"/>
    <n v="1000"/>
    <x v="3"/>
  </r>
  <r>
    <n v="21425266"/>
    <x v="0"/>
    <x v="4"/>
    <s v="Satrani"/>
    <n v="3.6"/>
    <n v="242"/>
    <n v="4699"/>
    <x v="18"/>
    <x v="141"/>
    <x v="1"/>
    <x v="0"/>
    <n v="1"/>
    <n v="0"/>
    <n v="1"/>
    <n v="5"/>
    <n v="7"/>
    <x v="1"/>
    <x v="1"/>
    <x v="0"/>
    <x v="0"/>
    <x v="1"/>
    <x v="0"/>
    <x v="0"/>
    <x v="1"/>
    <n v="5000"/>
    <x v="4"/>
  </r>
  <r>
    <n v="18879656"/>
    <x v="0"/>
    <x v="1"/>
    <s v="MANGO"/>
    <n v="4.3"/>
    <n v="165"/>
    <n v="1990"/>
    <x v="22"/>
    <x v="142"/>
    <x v="1"/>
    <x v="1"/>
    <n v="3"/>
    <n v="0"/>
    <n v="0"/>
    <n v="1"/>
    <n v="1"/>
    <x v="0"/>
    <x v="2"/>
    <x v="0"/>
    <x v="0"/>
    <x v="0"/>
    <x v="0"/>
    <x v="0"/>
    <x v="0"/>
    <n v="2000"/>
    <x v="2"/>
  </r>
  <r>
    <n v="15782402"/>
    <x v="4"/>
    <x v="42"/>
    <s v="BEARDO"/>
    <n v="4.4000000000000004"/>
    <n v="153"/>
    <n v="2700"/>
    <x v="32"/>
    <x v="143"/>
    <x v="1"/>
    <x v="0"/>
    <n v="0"/>
    <n v="0"/>
    <n v="1"/>
    <n v="2"/>
    <n v="3"/>
    <x v="1"/>
    <x v="1"/>
    <x v="0"/>
    <x v="0"/>
    <x v="1"/>
    <x v="1"/>
    <x v="0"/>
    <x v="0"/>
    <n v="1000"/>
    <x v="3"/>
  </r>
  <r>
    <n v="11972948"/>
    <x v="0"/>
    <x v="2"/>
    <s v="Mast&amp;Harbour"/>
    <n v="4.0999999999999996"/>
    <n v="213"/>
    <n v="1599"/>
    <x v="11"/>
    <x v="144"/>
    <x v="2"/>
    <x v="0"/>
    <n v="0"/>
    <n v="0"/>
    <n v="0"/>
    <n v="3"/>
    <n v="7"/>
    <x v="0"/>
    <x v="1"/>
    <x v="0"/>
    <x v="0"/>
    <x v="0"/>
    <x v="0"/>
    <x v="0"/>
    <x v="0"/>
    <n v="2000"/>
    <x v="6"/>
  </r>
  <r>
    <n v="16694464"/>
    <x v="0"/>
    <x v="43"/>
    <s v="Ahalyaa"/>
    <n v="4.0999999999999996"/>
    <n v="195"/>
    <n v="5000"/>
    <x v="29"/>
    <x v="145"/>
    <x v="2"/>
    <x v="0"/>
    <n v="0"/>
    <n v="1"/>
    <n v="1"/>
    <n v="1"/>
    <n v="14"/>
    <x v="1"/>
    <x v="1"/>
    <x v="0"/>
    <x v="0"/>
    <x v="1"/>
    <x v="1"/>
    <x v="0"/>
    <x v="0"/>
    <n v="2000"/>
    <x v="3"/>
  </r>
  <r>
    <n v="20071402"/>
    <x v="3"/>
    <x v="41"/>
    <s v="ADIDAS"/>
    <n v="4.5"/>
    <n v="149"/>
    <n v="4599"/>
    <x v="11"/>
    <x v="146"/>
    <x v="1"/>
    <x v="1"/>
    <n v="4"/>
    <n v="0"/>
    <n v="0"/>
    <n v="0"/>
    <n v="0"/>
    <x v="1"/>
    <x v="1"/>
    <x v="0"/>
    <x v="0"/>
    <x v="1"/>
    <x v="1"/>
    <x v="0"/>
    <x v="0"/>
    <n v="5000"/>
    <x v="6"/>
  </r>
  <r>
    <n v="13470886"/>
    <x v="0"/>
    <x v="20"/>
    <s v="Roadster"/>
    <n v="4.0999999999999996"/>
    <n v="203"/>
    <n v="1399"/>
    <x v="11"/>
    <x v="32"/>
    <x v="1"/>
    <x v="1"/>
    <n v="2"/>
    <n v="0"/>
    <n v="4"/>
    <n v="2"/>
    <n v="11"/>
    <x v="1"/>
    <x v="1"/>
    <x v="0"/>
    <x v="0"/>
    <x v="1"/>
    <x v="0"/>
    <x v="0"/>
    <x v="0"/>
    <n v="2000"/>
    <x v="6"/>
  </r>
  <r>
    <n v="17403950"/>
    <x v="0"/>
    <x v="11"/>
    <s v="Mast&amp;Harbour"/>
    <n v="4.2"/>
    <n v="200"/>
    <n v="899"/>
    <x v="11"/>
    <x v="11"/>
    <x v="1"/>
    <x v="1"/>
    <n v="3"/>
    <n v="1"/>
    <n v="2"/>
    <n v="3"/>
    <n v="14"/>
    <x v="0"/>
    <x v="1"/>
    <x v="0"/>
    <x v="0"/>
    <x v="1"/>
    <x v="0"/>
    <x v="0"/>
    <x v="0"/>
    <n v="1000"/>
    <x v="6"/>
  </r>
  <r>
    <n v="8481603"/>
    <x v="1"/>
    <x v="44"/>
    <s v="French Connection"/>
    <n v="4.5"/>
    <n v="149"/>
    <n v="6250"/>
    <x v="13"/>
    <x v="147"/>
    <x v="1"/>
    <x v="1"/>
    <n v="0"/>
    <n v="6"/>
    <n v="4"/>
    <n v="16"/>
    <n v="68"/>
    <x v="1"/>
    <x v="1"/>
    <x v="0"/>
    <x v="0"/>
    <x v="1"/>
    <x v="1"/>
    <x v="0"/>
    <x v="0"/>
    <n v="7000"/>
    <x v="3"/>
  </r>
  <r>
    <n v="11990920"/>
    <x v="0"/>
    <x v="2"/>
    <s v="Roadster"/>
    <n v="4.3"/>
    <n v="179"/>
    <n v="1699"/>
    <x v="1"/>
    <x v="18"/>
    <x v="2"/>
    <x v="0"/>
    <n v="22"/>
    <n v="0"/>
    <n v="0"/>
    <n v="1"/>
    <n v="12"/>
    <x v="0"/>
    <x v="1"/>
    <x v="0"/>
    <x v="0"/>
    <x v="0"/>
    <x v="0"/>
    <x v="0"/>
    <x v="0"/>
    <n v="2000"/>
    <x v="1"/>
  </r>
  <r>
    <n v="15115018"/>
    <x v="0"/>
    <x v="0"/>
    <s v="Jockey"/>
    <n v="4.4000000000000004"/>
    <n v="1582"/>
    <n v="579"/>
    <x v="11"/>
    <x v="70"/>
    <x v="0"/>
    <x v="0"/>
    <n v="48"/>
    <n v="7"/>
    <n v="32"/>
    <n v="30"/>
    <n v="122"/>
    <x v="1"/>
    <x v="1"/>
    <x v="0"/>
    <x v="0"/>
    <x v="1"/>
    <x v="1"/>
    <x v="0"/>
    <x v="0"/>
    <n v="1000"/>
    <x v="6"/>
  </r>
  <r>
    <n v="22568668"/>
    <x v="0"/>
    <x v="1"/>
    <s v="V-Mart"/>
    <n v="3.7"/>
    <n v="30"/>
    <n v="449"/>
    <x v="11"/>
    <x v="148"/>
    <x v="1"/>
    <x v="1"/>
    <n v="0"/>
    <n v="26"/>
    <n v="62"/>
    <n v="136"/>
    <n v="455"/>
    <x v="0"/>
    <x v="2"/>
    <x v="0"/>
    <x v="0"/>
    <x v="0"/>
    <x v="1"/>
    <x v="0"/>
    <x v="1"/>
    <n v="500"/>
    <x v="6"/>
  </r>
  <r>
    <n v="17355886"/>
    <x v="0"/>
    <x v="20"/>
    <s v="Mast&amp;Harbour"/>
    <n v="3.8"/>
    <n v="31"/>
    <n v="1999"/>
    <x v="5"/>
    <x v="38"/>
    <x v="1"/>
    <x v="1"/>
    <n v="12"/>
    <n v="0"/>
    <n v="0"/>
    <n v="0"/>
    <n v="0"/>
    <x v="1"/>
    <x v="1"/>
    <x v="0"/>
    <x v="0"/>
    <x v="1"/>
    <x v="1"/>
    <x v="0"/>
    <x v="1"/>
    <n v="500"/>
    <x v="4"/>
  </r>
  <r>
    <n v="22063882"/>
    <x v="0"/>
    <x v="0"/>
    <s v="GROVERSONSParisBeauty"/>
    <n v="4"/>
    <n v="25"/>
    <n v="399"/>
    <x v="33"/>
    <x v="149"/>
    <x v="0"/>
    <x v="0"/>
    <n v="92"/>
    <n v="5"/>
    <n v="18"/>
    <n v="63"/>
    <n v="249"/>
    <x v="1"/>
    <x v="1"/>
    <x v="0"/>
    <x v="0"/>
    <x v="1"/>
    <x v="1"/>
    <x v="0"/>
    <x v="1"/>
    <n v="500"/>
    <x v="7"/>
  </r>
  <r>
    <n v="17124636"/>
    <x v="0"/>
    <x v="1"/>
    <s v="H&amp;M"/>
    <n v="3.7"/>
    <n v="25"/>
    <n v="799"/>
    <x v="33"/>
    <x v="111"/>
    <x v="1"/>
    <x v="1"/>
    <n v="1"/>
    <n v="45"/>
    <n v="70"/>
    <n v="156"/>
    <n v="509"/>
    <x v="0"/>
    <x v="0"/>
    <x v="0"/>
    <x v="0"/>
    <x v="0"/>
    <x v="0"/>
    <x v="0"/>
    <x v="1"/>
    <n v="1000"/>
    <x v="7"/>
  </r>
  <r>
    <n v="18864968"/>
    <x v="1"/>
    <x v="32"/>
    <s v="Lavie"/>
    <n v="4.4000000000000004"/>
    <n v="21"/>
    <n v="1999"/>
    <x v="43"/>
    <x v="4"/>
    <x v="1"/>
    <x v="1"/>
    <n v="0"/>
    <n v="3"/>
    <n v="2"/>
    <n v="0"/>
    <n v="16"/>
    <x v="1"/>
    <x v="1"/>
    <x v="0"/>
    <x v="0"/>
    <x v="1"/>
    <x v="1"/>
    <x v="0"/>
    <x v="0"/>
    <n v="2000"/>
    <x v="3"/>
  </r>
  <r>
    <n v="18960126"/>
    <x v="0"/>
    <x v="20"/>
    <s v="TheIndianGarageCo"/>
    <n v="4.0999999999999996"/>
    <n v="21"/>
    <n v="1749"/>
    <x v="18"/>
    <x v="150"/>
    <x v="1"/>
    <x v="1"/>
    <n v="0"/>
    <n v="2"/>
    <n v="2"/>
    <n v="3"/>
    <n v="7"/>
    <x v="0"/>
    <x v="1"/>
    <x v="0"/>
    <x v="0"/>
    <x v="1"/>
    <x v="1"/>
    <x v="0"/>
    <x v="0"/>
    <n v="500"/>
    <x v="4"/>
  </r>
  <r>
    <n v="20072084"/>
    <x v="3"/>
    <x v="41"/>
    <s v="ADIDAS"/>
    <n v="4.0999999999999996"/>
    <n v="22"/>
    <n v="5999"/>
    <x v="57"/>
    <x v="151"/>
    <x v="1"/>
    <x v="1"/>
    <n v="0"/>
    <n v="1"/>
    <n v="2"/>
    <n v="0"/>
    <n v="3"/>
    <x v="1"/>
    <x v="1"/>
    <x v="0"/>
    <x v="0"/>
    <x v="1"/>
    <x v="1"/>
    <x v="0"/>
    <x v="0"/>
    <n v="4000"/>
    <x v="5"/>
  </r>
  <r>
    <n v="20383782"/>
    <x v="0"/>
    <x v="1"/>
    <s v="Chemistry"/>
    <n v="4.5"/>
    <n v="17"/>
    <n v="1299"/>
    <x v="11"/>
    <x v="14"/>
    <x v="1"/>
    <x v="1"/>
    <n v="0"/>
    <n v="1"/>
    <n v="0"/>
    <n v="2"/>
    <n v="2"/>
    <x v="5"/>
    <x v="3"/>
    <x v="0"/>
    <x v="0"/>
    <x v="0"/>
    <x v="0"/>
    <x v="0"/>
    <x v="0"/>
    <n v="2000"/>
    <x v="6"/>
  </r>
  <r>
    <n v="20042464"/>
    <x v="0"/>
    <x v="35"/>
    <s v="XYXX"/>
    <n v="4.2"/>
    <n v="18"/>
    <n v="339"/>
    <x v="58"/>
    <x v="152"/>
    <x v="2"/>
    <x v="0"/>
    <n v="0"/>
    <n v="1"/>
    <n v="1"/>
    <n v="1"/>
    <n v="6"/>
    <x v="1"/>
    <x v="1"/>
    <x v="0"/>
    <x v="0"/>
    <x v="1"/>
    <x v="1"/>
    <x v="0"/>
    <x v="0"/>
    <n v="500"/>
    <x v="7"/>
  </r>
  <r>
    <n v="17938374"/>
    <x v="0"/>
    <x v="1"/>
    <s v="CODEbyLifestyle"/>
    <n v="4.4000000000000004"/>
    <n v="17"/>
    <n v="999"/>
    <x v="21"/>
    <x v="6"/>
    <x v="1"/>
    <x v="1"/>
    <n v="0"/>
    <n v="0"/>
    <n v="0"/>
    <n v="0"/>
    <n v="0"/>
    <x v="0"/>
    <x v="2"/>
    <x v="0"/>
    <x v="0"/>
    <x v="0"/>
    <x v="0"/>
    <x v="0"/>
    <x v="0"/>
    <n v="1000"/>
    <x v="7"/>
  </r>
  <r>
    <n v="18970104"/>
    <x v="0"/>
    <x v="45"/>
    <s v="AllenSollyJunior"/>
    <n v="4.8"/>
    <n v="14"/>
    <n v="1499"/>
    <x v="6"/>
    <x v="57"/>
    <x v="1"/>
    <x v="1"/>
    <n v="0"/>
    <n v="0"/>
    <n v="0"/>
    <n v="0"/>
    <n v="0"/>
    <x v="1"/>
    <x v="1"/>
    <x v="0"/>
    <x v="0"/>
    <x v="1"/>
    <x v="1"/>
    <x v="0"/>
    <x v="0"/>
    <n v="1000"/>
    <x v="5"/>
  </r>
  <r>
    <n v="14467848"/>
    <x v="1"/>
    <x v="24"/>
    <s v="GIVA"/>
    <n v="4.4000000000000004"/>
    <n v="17"/>
    <n v="2799"/>
    <x v="6"/>
    <x v="32"/>
    <x v="2"/>
    <x v="0"/>
    <n v="7"/>
    <n v="1"/>
    <n v="1"/>
    <n v="3"/>
    <n v="10"/>
    <x v="1"/>
    <x v="1"/>
    <x v="0"/>
    <x v="0"/>
    <x v="1"/>
    <x v="1"/>
    <x v="0"/>
    <x v="0"/>
    <n v="2000"/>
    <x v="5"/>
  </r>
  <r>
    <n v="1848495"/>
    <x v="3"/>
    <x v="28"/>
    <s v="Teakwood Leathers"/>
    <n v="3.5"/>
    <n v="25"/>
    <n v="10199"/>
    <x v="3"/>
    <x v="153"/>
    <x v="1"/>
    <x v="1"/>
    <n v="0"/>
    <n v="6"/>
    <n v="7"/>
    <n v="20"/>
    <n v="59"/>
    <x v="0"/>
    <x v="1"/>
    <x v="3"/>
    <x v="0"/>
    <x v="1"/>
    <x v="1"/>
    <x v="0"/>
    <x v="1"/>
    <n v="5000"/>
    <x v="1"/>
  </r>
  <r>
    <n v="19014828"/>
    <x v="0"/>
    <x v="6"/>
    <s v="mothercare"/>
    <n v="4.5"/>
    <n v="15"/>
    <n v="2999"/>
    <x v="33"/>
    <x v="154"/>
    <x v="2"/>
    <x v="0"/>
    <n v="1"/>
    <n v="0"/>
    <n v="0"/>
    <n v="0"/>
    <n v="0"/>
    <x v="1"/>
    <x v="1"/>
    <x v="0"/>
    <x v="0"/>
    <x v="1"/>
    <x v="1"/>
    <x v="0"/>
    <x v="0"/>
    <n v="3000"/>
    <x v="7"/>
  </r>
  <r>
    <n v="18925432"/>
    <x v="0"/>
    <x v="13"/>
    <s v="IndoEra"/>
    <n v="4.7"/>
    <n v="14"/>
    <n v="5399"/>
    <x v="18"/>
    <x v="155"/>
    <x v="1"/>
    <x v="0"/>
    <n v="1"/>
    <n v="0"/>
    <n v="2"/>
    <n v="3"/>
    <n v="11"/>
    <x v="0"/>
    <x v="2"/>
    <x v="0"/>
    <x v="0"/>
    <x v="3"/>
    <x v="1"/>
    <x v="0"/>
    <x v="0"/>
    <n v="2000"/>
    <x v="4"/>
  </r>
  <r>
    <n v="18273822"/>
    <x v="0"/>
    <x v="46"/>
    <s v="DreamzbyPantaloons"/>
    <n v="4.5"/>
    <n v="15"/>
    <n v="499"/>
    <x v="59"/>
    <x v="156"/>
    <x v="1"/>
    <x v="1"/>
    <n v="0"/>
    <n v="0"/>
    <n v="1"/>
    <n v="3"/>
    <n v="16"/>
    <x v="1"/>
    <x v="1"/>
    <x v="0"/>
    <x v="0"/>
    <x v="1"/>
    <x v="1"/>
    <x v="0"/>
    <x v="0"/>
    <n v="500"/>
    <x v="6"/>
  </r>
  <r>
    <n v="22326558"/>
    <x v="0"/>
    <x v="20"/>
    <s v="DennisLingo"/>
    <n v="3.3"/>
    <n v="26"/>
    <n v="2499"/>
    <x v="35"/>
    <x v="17"/>
    <x v="1"/>
    <x v="1"/>
    <n v="1"/>
    <n v="0"/>
    <n v="1"/>
    <n v="1"/>
    <n v="3"/>
    <x v="2"/>
    <x v="1"/>
    <x v="0"/>
    <x v="0"/>
    <x v="1"/>
    <x v="1"/>
    <x v="0"/>
    <x v="1"/>
    <n v="1000"/>
    <x v="4"/>
  </r>
  <r>
    <n v="18990292"/>
    <x v="0"/>
    <x v="1"/>
    <s v="HILLSTREET"/>
    <n v="4.5"/>
    <n v="15"/>
    <n v="1699"/>
    <x v="43"/>
    <x v="157"/>
    <x v="1"/>
    <x v="1"/>
    <n v="0"/>
    <n v="0"/>
    <n v="0"/>
    <n v="1"/>
    <n v="4"/>
    <x v="0"/>
    <x v="3"/>
    <x v="0"/>
    <x v="0"/>
    <x v="0"/>
    <x v="1"/>
    <x v="0"/>
    <x v="0"/>
    <n v="1000"/>
    <x v="3"/>
  </r>
  <r>
    <n v="15720652"/>
    <x v="1"/>
    <x v="24"/>
    <s v="Rubans"/>
    <n v="3.8"/>
    <n v="21"/>
    <n v="1480"/>
    <x v="35"/>
    <x v="158"/>
    <x v="1"/>
    <x v="0"/>
    <n v="1"/>
    <n v="0"/>
    <n v="0"/>
    <n v="0"/>
    <n v="0"/>
    <x v="1"/>
    <x v="1"/>
    <x v="0"/>
    <x v="0"/>
    <x v="1"/>
    <x v="1"/>
    <x v="0"/>
    <x v="1"/>
    <n v="500"/>
    <x v="4"/>
  </r>
  <r>
    <n v="18638536"/>
    <x v="3"/>
    <x v="25"/>
    <s v="CODE by Lifestyle"/>
    <n v="4"/>
    <n v="20"/>
    <n v="1499"/>
    <x v="6"/>
    <x v="159"/>
    <x v="1"/>
    <x v="1"/>
    <n v="1"/>
    <n v="0"/>
    <n v="0"/>
    <n v="0"/>
    <n v="6"/>
    <x v="0"/>
    <x v="1"/>
    <x v="3"/>
    <x v="0"/>
    <x v="1"/>
    <x v="1"/>
    <x v="0"/>
    <x v="1"/>
    <n v="2000"/>
    <x v="5"/>
  </r>
  <r>
    <n v="17832728"/>
    <x v="0"/>
    <x v="47"/>
    <s v="DreamzbyPantaloons"/>
    <n v="4.9000000000000004"/>
    <n v="12"/>
    <n v="699"/>
    <x v="60"/>
    <x v="43"/>
    <x v="1"/>
    <x v="1"/>
    <n v="1"/>
    <n v="3"/>
    <n v="0"/>
    <n v="3"/>
    <n v="7"/>
    <x v="1"/>
    <x v="1"/>
    <x v="0"/>
    <x v="0"/>
    <x v="1"/>
    <x v="0"/>
    <x v="0"/>
    <x v="0"/>
    <n v="1000"/>
    <x v="5"/>
  </r>
  <r>
    <n v="18970848"/>
    <x v="0"/>
    <x v="20"/>
    <s v="TommyHilfiger"/>
    <n v="4.5999999999999996"/>
    <n v="14"/>
    <n v="2799"/>
    <x v="15"/>
    <x v="56"/>
    <x v="1"/>
    <x v="1"/>
    <n v="0"/>
    <n v="0"/>
    <n v="1"/>
    <n v="4"/>
    <n v="10"/>
    <x v="1"/>
    <x v="1"/>
    <x v="0"/>
    <x v="0"/>
    <x v="1"/>
    <x v="1"/>
    <x v="0"/>
    <x v="0"/>
    <n v="2000"/>
    <x v="2"/>
  </r>
  <r>
    <n v="19055422"/>
    <x v="0"/>
    <x v="2"/>
    <s v="MonteCarlo"/>
    <n v="4.2"/>
    <n v="18"/>
    <n v="2080"/>
    <x v="15"/>
    <x v="160"/>
    <x v="2"/>
    <x v="0"/>
    <n v="1"/>
    <n v="0"/>
    <n v="0"/>
    <n v="0"/>
    <n v="0"/>
    <x v="0"/>
    <x v="1"/>
    <x v="0"/>
    <x v="0"/>
    <x v="0"/>
    <x v="0"/>
    <x v="0"/>
    <x v="0"/>
    <n v="3000"/>
    <x v="2"/>
  </r>
  <r>
    <n v="11811068"/>
    <x v="0"/>
    <x v="1"/>
    <s v="HoneybyPantaloons"/>
    <n v="4.4000000000000004"/>
    <n v="15"/>
    <n v="999"/>
    <x v="2"/>
    <x v="6"/>
    <x v="1"/>
    <x v="1"/>
    <n v="0"/>
    <n v="0"/>
    <n v="1"/>
    <n v="1"/>
    <n v="3"/>
    <x v="1"/>
    <x v="1"/>
    <x v="0"/>
    <x v="0"/>
    <x v="1"/>
    <x v="0"/>
    <x v="0"/>
    <x v="0"/>
    <n v="1000"/>
    <x v="2"/>
  </r>
  <r>
    <n v="21836198"/>
    <x v="0"/>
    <x v="10"/>
    <s v="NottiePlanet"/>
    <n v="4.5"/>
    <n v="13"/>
    <n v="449"/>
    <x v="21"/>
    <x v="161"/>
    <x v="1"/>
    <x v="1"/>
    <n v="0"/>
    <n v="0"/>
    <n v="0"/>
    <n v="0"/>
    <n v="0"/>
    <x v="1"/>
    <x v="1"/>
    <x v="0"/>
    <x v="0"/>
    <x v="1"/>
    <x v="1"/>
    <x v="0"/>
    <x v="0"/>
    <n v="500"/>
    <x v="7"/>
  </r>
  <r>
    <n v="18584192"/>
    <x v="4"/>
    <x v="48"/>
    <s v="7 DAYS"/>
    <n v="4.5"/>
    <n v="13"/>
    <n v="499"/>
    <x v="25"/>
    <x v="162"/>
    <x v="3"/>
    <x v="0"/>
    <n v="0"/>
    <n v="0"/>
    <n v="0"/>
    <n v="0"/>
    <n v="0"/>
    <x v="1"/>
    <x v="1"/>
    <x v="0"/>
    <x v="0"/>
    <x v="1"/>
    <x v="1"/>
    <x v="0"/>
    <x v="0"/>
    <n v="500"/>
    <x v="1"/>
  </r>
  <r>
    <n v="13428018"/>
    <x v="0"/>
    <x v="49"/>
    <s v="ETC"/>
    <n v="4.3"/>
    <n v="189"/>
    <n v="799"/>
    <x v="13"/>
    <x v="163"/>
    <x v="1"/>
    <x v="1"/>
    <n v="0"/>
    <n v="0"/>
    <n v="0"/>
    <n v="0"/>
    <n v="0"/>
    <x v="1"/>
    <x v="1"/>
    <x v="0"/>
    <x v="0"/>
    <x v="1"/>
    <x v="1"/>
    <x v="0"/>
    <x v="0"/>
    <n v="1000"/>
    <x v="3"/>
  </r>
  <r>
    <n v="13586818"/>
    <x v="0"/>
    <x v="3"/>
    <s v="allaboutyou"/>
    <n v="4"/>
    <n v="208"/>
    <n v="1899"/>
    <x v="55"/>
    <x v="164"/>
    <x v="1"/>
    <x v="1"/>
    <n v="0"/>
    <n v="0"/>
    <n v="0"/>
    <n v="0"/>
    <n v="0"/>
    <x v="0"/>
    <x v="2"/>
    <x v="0"/>
    <x v="0"/>
    <x v="0"/>
    <x v="0"/>
    <x v="0"/>
    <x v="1"/>
    <n v="2000"/>
    <x v="1"/>
  </r>
  <r>
    <n v="18973730"/>
    <x v="0"/>
    <x v="8"/>
    <s v="Levis"/>
    <n v="4.0999999999999996"/>
    <n v="193"/>
    <n v="4399"/>
    <x v="61"/>
    <x v="165"/>
    <x v="1"/>
    <x v="1"/>
    <n v="3"/>
    <n v="0"/>
    <n v="0"/>
    <n v="0"/>
    <n v="0"/>
    <x v="0"/>
    <x v="1"/>
    <x v="0"/>
    <x v="2"/>
    <x v="1"/>
    <x v="1"/>
    <x v="0"/>
    <x v="0"/>
    <n v="5000"/>
    <x v="5"/>
  </r>
  <r>
    <n v="19103830"/>
    <x v="3"/>
    <x v="17"/>
    <s v="PUMA Motorsport"/>
    <n v="4.5"/>
    <n v="157"/>
    <n v="6999"/>
    <x v="9"/>
    <x v="166"/>
    <x v="1"/>
    <x v="1"/>
    <n v="0"/>
    <n v="0"/>
    <n v="0"/>
    <n v="0"/>
    <n v="4"/>
    <x v="1"/>
    <x v="1"/>
    <x v="0"/>
    <x v="0"/>
    <x v="1"/>
    <x v="1"/>
    <x v="0"/>
    <x v="0"/>
    <n v="5000"/>
    <x v="1"/>
  </r>
  <r>
    <n v="13889998"/>
    <x v="0"/>
    <x v="15"/>
    <s v="XYXX"/>
    <n v="4.0999999999999996"/>
    <n v="202"/>
    <n v="249"/>
    <x v="11"/>
    <x v="167"/>
    <x v="2"/>
    <x v="0"/>
    <n v="0"/>
    <n v="0"/>
    <n v="0"/>
    <n v="0"/>
    <n v="2"/>
    <x v="1"/>
    <x v="1"/>
    <x v="0"/>
    <x v="0"/>
    <x v="1"/>
    <x v="1"/>
    <x v="0"/>
    <x v="0"/>
    <n v="500"/>
    <x v="6"/>
  </r>
  <r>
    <n v="18000968"/>
    <x v="0"/>
    <x v="1"/>
    <s v="Harpa"/>
    <n v="4.4000000000000004"/>
    <n v="21"/>
    <n v="1049"/>
    <x v="52"/>
    <x v="122"/>
    <x v="1"/>
    <x v="1"/>
    <n v="1"/>
    <n v="2"/>
    <n v="1"/>
    <n v="1"/>
    <n v="10"/>
    <x v="1"/>
    <x v="1"/>
    <x v="0"/>
    <x v="0"/>
    <x v="1"/>
    <x v="0"/>
    <x v="0"/>
    <x v="0"/>
    <n v="2000"/>
    <x v="5"/>
  </r>
  <r>
    <n v="15120922"/>
    <x v="3"/>
    <x v="30"/>
    <s v="Anouk"/>
    <n v="4"/>
    <n v="25"/>
    <n v="2699"/>
    <x v="3"/>
    <x v="135"/>
    <x v="1"/>
    <x v="1"/>
    <n v="7"/>
    <n v="1"/>
    <n v="1"/>
    <n v="2"/>
    <n v="1"/>
    <x v="1"/>
    <x v="1"/>
    <x v="0"/>
    <x v="0"/>
    <x v="1"/>
    <x v="1"/>
    <x v="0"/>
    <x v="1"/>
    <n v="2000"/>
    <x v="1"/>
  </r>
  <r>
    <n v="17754686"/>
    <x v="0"/>
    <x v="13"/>
    <s v="ADIVA"/>
    <n v="3.8"/>
    <n v="25"/>
    <n v="2999"/>
    <x v="17"/>
    <x v="107"/>
    <x v="1"/>
    <x v="0"/>
    <n v="1"/>
    <n v="3"/>
    <n v="12"/>
    <n v="18"/>
    <n v="48"/>
    <x v="1"/>
    <x v="1"/>
    <x v="0"/>
    <x v="0"/>
    <x v="1"/>
    <x v="0"/>
    <x v="0"/>
    <x v="1"/>
    <n v="3000"/>
    <x v="3"/>
  </r>
  <r>
    <n v="17296250"/>
    <x v="0"/>
    <x v="20"/>
    <s v="CAVIO"/>
    <n v="4.3"/>
    <n v="20"/>
    <n v="1290"/>
    <x v="62"/>
    <x v="143"/>
    <x v="1"/>
    <x v="1"/>
    <n v="2"/>
    <n v="0"/>
    <n v="1"/>
    <n v="5"/>
    <n v="7"/>
    <x v="1"/>
    <x v="1"/>
    <x v="0"/>
    <x v="0"/>
    <x v="1"/>
    <x v="1"/>
    <x v="0"/>
    <x v="0"/>
    <n v="1000"/>
    <x v="2"/>
  </r>
  <r>
    <n v="18443082"/>
    <x v="0"/>
    <x v="20"/>
    <s v="Marks&amp;Spencer"/>
    <n v="4.3"/>
    <n v="19"/>
    <n v="1999"/>
    <x v="63"/>
    <x v="18"/>
    <x v="1"/>
    <x v="1"/>
    <n v="77"/>
    <n v="1"/>
    <n v="0"/>
    <n v="4"/>
    <n v="16"/>
    <x v="1"/>
    <x v="1"/>
    <x v="0"/>
    <x v="0"/>
    <x v="1"/>
    <x v="1"/>
    <x v="0"/>
    <x v="0"/>
    <n v="2000"/>
    <x v="0"/>
  </r>
  <r>
    <n v="20040576"/>
    <x v="0"/>
    <x v="3"/>
    <s v="U&amp;F"/>
    <n v="3.8"/>
    <n v="23"/>
    <n v="2899"/>
    <x v="32"/>
    <x v="168"/>
    <x v="1"/>
    <x v="1"/>
    <n v="2"/>
    <n v="36"/>
    <n v="56"/>
    <n v="123"/>
    <n v="317"/>
    <x v="0"/>
    <x v="3"/>
    <x v="0"/>
    <x v="0"/>
    <x v="0"/>
    <x v="1"/>
    <x v="0"/>
    <x v="1"/>
    <n v="1000"/>
    <x v="3"/>
  </r>
  <r>
    <n v="19987092"/>
    <x v="0"/>
    <x v="3"/>
    <s v="Vastralay"/>
    <n v="4.2"/>
    <n v="17"/>
    <n v="2999"/>
    <x v="39"/>
    <x v="79"/>
    <x v="1"/>
    <x v="1"/>
    <n v="3"/>
    <n v="0"/>
    <n v="1"/>
    <n v="1"/>
    <n v="6"/>
    <x v="0"/>
    <x v="2"/>
    <x v="0"/>
    <x v="0"/>
    <x v="3"/>
    <x v="1"/>
    <x v="0"/>
    <x v="0"/>
    <n v="1000"/>
    <x v="4"/>
  </r>
  <r>
    <n v="8365569"/>
    <x v="0"/>
    <x v="1"/>
    <s v="Nun"/>
    <n v="4.9000000000000004"/>
    <n v="14"/>
    <n v="1495"/>
    <x v="13"/>
    <x v="169"/>
    <x v="1"/>
    <x v="1"/>
    <n v="1"/>
    <n v="0"/>
    <n v="3"/>
    <n v="0"/>
    <n v="2"/>
    <x v="0"/>
    <x v="0"/>
    <x v="0"/>
    <x v="0"/>
    <x v="0"/>
    <x v="0"/>
    <x v="0"/>
    <x v="0"/>
    <n v="2000"/>
    <x v="3"/>
  </r>
  <r>
    <n v="19280114"/>
    <x v="1"/>
    <x v="44"/>
    <s v="Fastrack"/>
    <n v="4.3"/>
    <n v="17"/>
    <n v="3295"/>
    <x v="0"/>
    <x v="170"/>
    <x v="1"/>
    <x v="1"/>
    <n v="0"/>
    <n v="2"/>
    <n v="0"/>
    <n v="2"/>
    <n v="6"/>
    <x v="1"/>
    <x v="1"/>
    <x v="0"/>
    <x v="0"/>
    <x v="1"/>
    <x v="1"/>
    <x v="0"/>
    <x v="0"/>
    <n v="3000"/>
    <x v="0"/>
  </r>
  <r>
    <n v="15014966"/>
    <x v="1"/>
    <x v="24"/>
    <s v="Priyaasi"/>
    <n v="4.9000000000000004"/>
    <n v="13"/>
    <n v="3949"/>
    <x v="35"/>
    <x v="171"/>
    <x v="1"/>
    <x v="0"/>
    <n v="1"/>
    <n v="0"/>
    <n v="0"/>
    <n v="3"/>
    <n v="6"/>
    <x v="1"/>
    <x v="1"/>
    <x v="0"/>
    <x v="0"/>
    <x v="1"/>
    <x v="1"/>
    <x v="0"/>
    <x v="0"/>
    <n v="1000"/>
    <x v="4"/>
  </r>
  <r>
    <n v="22054912"/>
    <x v="3"/>
    <x v="41"/>
    <s v="UNDER ARMOUR"/>
    <n v="3.9"/>
    <n v="18"/>
    <n v="13499"/>
    <x v="11"/>
    <x v="172"/>
    <x v="1"/>
    <x v="1"/>
    <n v="1"/>
    <n v="1"/>
    <n v="0"/>
    <n v="0"/>
    <n v="4"/>
    <x v="1"/>
    <x v="1"/>
    <x v="0"/>
    <x v="0"/>
    <x v="1"/>
    <x v="1"/>
    <x v="0"/>
    <x v="1"/>
    <n v="13499"/>
    <x v="6"/>
  </r>
  <r>
    <n v="21396820"/>
    <x v="0"/>
    <x v="20"/>
    <s v="Jack&amp;Jones"/>
    <n v="4.4000000000000004"/>
    <n v="15"/>
    <n v="3499"/>
    <x v="43"/>
    <x v="67"/>
    <x v="1"/>
    <x v="1"/>
    <n v="2"/>
    <n v="1"/>
    <n v="2"/>
    <n v="2"/>
    <n v="6"/>
    <x v="1"/>
    <x v="1"/>
    <x v="0"/>
    <x v="0"/>
    <x v="1"/>
    <x v="0"/>
    <x v="0"/>
    <x v="0"/>
    <n v="4000"/>
    <x v="3"/>
  </r>
  <r>
    <n v="13511732"/>
    <x v="0"/>
    <x v="11"/>
    <s v="Puma"/>
    <n v="4.4000000000000004"/>
    <n v="167"/>
    <n v="3999"/>
    <x v="11"/>
    <x v="173"/>
    <x v="1"/>
    <x v="1"/>
    <n v="1"/>
    <n v="5"/>
    <n v="8"/>
    <n v="18"/>
    <n v="34"/>
    <x v="0"/>
    <x v="1"/>
    <x v="0"/>
    <x v="0"/>
    <x v="1"/>
    <x v="0"/>
    <x v="0"/>
    <x v="0"/>
    <n v="4000"/>
    <x v="6"/>
  </r>
  <r>
    <n v="10125243"/>
    <x v="1"/>
    <x v="24"/>
    <s v="KARATCART"/>
    <n v="4"/>
    <n v="213"/>
    <n v="1282"/>
    <x v="28"/>
    <x v="174"/>
    <x v="1"/>
    <x v="0"/>
    <n v="0"/>
    <n v="0"/>
    <n v="2"/>
    <n v="3"/>
    <n v="4"/>
    <x v="1"/>
    <x v="1"/>
    <x v="0"/>
    <x v="0"/>
    <x v="1"/>
    <x v="1"/>
    <x v="0"/>
    <x v="1"/>
    <n v="500"/>
    <x v="3"/>
  </r>
  <r>
    <n v="19020568"/>
    <x v="0"/>
    <x v="6"/>
    <s v="U.S.PoloAssn."/>
    <n v="4.2"/>
    <n v="199"/>
    <n v="6999"/>
    <x v="15"/>
    <x v="166"/>
    <x v="2"/>
    <x v="0"/>
    <n v="1"/>
    <n v="1"/>
    <n v="3"/>
    <n v="12"/>
    <n v="17"/>
    <x v="0"/>
    <x v="1"/>
    <x v="0"/>
    <x v="0"/>
    <x v="0"/>
    <x v="1"/>
    <x v="0"/>
    <x v="0"/>
    <n v="5000"/>
    <x v="2"/>
  </r>
  <r>
    <n v="18094702"/>
    <x v="0"/>
    <x v="8"/>
    <s v="Roadster"/>
    <n v="3.9"/>
    <n v="35"/>
    <n v="2499"/>
    <x v="3"/>
    <x v="41"/>
    <x v="1"/>
    <x v="1"/>
    <n v="2"/>
    <n v="1"/>
    <n v="0"/>
    <n v="0"/>
    <n v="5"/>
    <x v="1"/>
    <x v="1"/>
    <x v="0"/>
    <x v="0"/>
    <x v="1"/>
    <x v="0"/>
    <x v="0"/>
    <x v="1"/>
    <n v="3000"/>
    <x v="1"/>
  </r>
  <r>
    <n v="17288460"/>
    <x v="0"/>
    <x v="18"/>
    <s v="Cutiekins"/>
    <n v="4.2"/>
    <n v="26"/>
    <n v="1099"/>
    <x v="27"/>
    <x v="175"/>
    <x v="1"/>
    <x v="0"/>
    <n v="4"/>
    <n v="0"/>
    <n v="0"/>
    <n v="3"/>
    <n v="5"/>
    <x v="1"/>
    <x v="1"/>
    <x v="0"/>
    <x v="0"/>
    <x v="1"/>
    <x v="1"/>
    <x v="0"/>
    <x v="0"/>
    <n v="500"/>
    <x v="1"/>
  </r>
  <r>
    <n v="22609796"/>
    <x v="3"/>
    <x v="28"/>
    <s v="HERE&amp;NOW"/>
    <n v="3.7"/>
    <n v="29"/>
    <n v="2999"/>
    <x v="13"/>
    <x v="11"/>
    <x v="1"/>
    <x v="1"/>
    <n v="40"/>
    <n v="1"/>
    <n v="1"/>
    <n v="0"/>
    <n v="3"/>
    <x v="0"/>
    <x v="1"/>
    <x v="3"/>
    <x v="0"/>
    <x v="1"/>
    <x v="1"/>
    <x v="0"/>
    <x v="1"/>
    <n v="1000"/>
    <x v="3"/>
  </r>
  <r>
    <n v="18780000"/>
    <x v="0"/>
    <x v="1"/>
    <s v="Popwings"/>
    <n v="3.7"/>
    <n v="31"/>
    <n v="1999"/>
    <x v="64"/>
    <x v="176"/>
    <x v="1"/>
    <x v="1"/>
    <n v="2"/>
    <n v="23"/>
    <n v="77"/>
    <n v="207"/>
    <n v="556"/>
    <x v="1"/>
    <x v="1"/>
    <x v="0"/>
    <x v="0"/>
    <x v="1"/>
    <x v="1"/>
    <x v="0"/>
    <x v="1"/>
    <n v="1000"/>
    <x v="3"/>
  </r>
  <r>
    <n v="13387582"/>
    <x v="0"/>
    <x v="3"/>
    <s v="WishKaro"/>
    <n v="4.7"/>
    <n v="18"/>
    <n v="2123"/>
    <x v="43"/>
    <x v="177"/>
    <x v="1"/>
    <x v="1"/>
    <n v="0"/>
    <n v="0"/>
    <n v="1"/>
    <n v="2"/>
    <n v="4"/>
    <x v="1"/>
    <x v="1"/>
    <x v="0"/>
    <x v="0"/>
    <x v="1"/>
    <x v="1"/>
    <x v="0"/>
    <x v="0"/>
    <n v="1000"/>
    <x v="3"/>
  </r>
  <r>
    <n v="22151840"/>
    <x v="0"/>
    <x v="1"/>
    <s v="FabAlley"/>
    <n v="3.6"/>
    <n v="27"/>
    <n v="1800"/>
    <x v="15"/>
    <x v="178"/>
    <x v="1"/>
    <x v="1"/>
    <n v="9"/>
    <n v="0"/>
    <n v="1"/>
    <n v="0"/>
    <n v="8"/>
    <x v="1"/>
    <x v="1"/>
    <x v="0"/>
    <x v="0"/>
    <x v="1"/>
    <x v="0"/>
    <x v="0"/>
    <x v="1"/>
    <n v="2000"/>
    <x v="2"/>
  </r>
  <r>
    <n v="17354282"/>
    <x v="0"/>
    <x v="20"/>
    <s v="JAINISH"/>
    <n v="4"/>
    <n v="23"/>
    <n v="999"/>
    <x v="24"/>
    <x v="179"/>
    <x v="1"/>
    <x v="1"/>
    <n v="3"/>
    <n v="6"/>
    <n v="12"/>
    <n v="12"/>
    <n v="36"/>
    <x v="1"/>
    <x v="1"/>
    <x v="0"/>
    <x v="0"/>
    <x v="1"/>
    <x v="1"/>
    <x v="0"/>
    <x v="1"/>
    <n v="1000"/>
    <x v="5"/>
  </r>
  <r>
    <n v="13583566"/>
    <x v="0"/>
    <x v="1"/>
    <s v="Chemistry"/>
    <n v="4.5"/>
    <n v="20"/>
    <n v="1499"/>
    <x v="11"/>
    <x v="159"/>
    <x v="1"/>
    <x v="1"/>
    <n v="1"/>
    <n v="4"/>
    <n v="10"/>
    <n v="8"/>
    <n v="21"/>
    <x v="1"/>
    <x v="1"/>
    <x v="0"/>
    <x v="0"/>
    <x v="1"/>
    <x v="0"/>
    <x v="0"/>
    <x v="0"/>
    <n v="2000"/>
    <x v="6"/>
  </r>
  <r>
    <n v="9100721"/>
    <x v="0"/>
    <x v="1"/>
    <s v="Globus"/>
    <n v="3.6"/>
    <n v="29"/>
    <n v="1199"/>
    <x v="29"/>
    <x v="61"/>
    <x v="1"/>
    <x v="1"/>
    <n v="2"/>
    <n v="0"/>
    <n v="0"/>
    <n v="2"/>
    <n v="9"/>
    <x v="0"/>
    <x v="2"/>
    <x v="0"/>
    <x v="0"/>
    <x v="0"/>
    <x v="0"/>
    <x v="0"/>
    <x v="1"/>
    <n v="2000"/>
    <x v="3"/>
  </r>
  <r>
    <n v="19183770"/>
    <x v="3"/>
    <x v="40"/>
    <s v="Crocs"/>
    <n v="4.0999999999999996"/>
    <n v="21"/>
    <n v="3295"/>
    <x v="0"/>
    <x v="170"/>
    <x v="0"/>
    <x v="0"/>
    <n v="1"/>
    <n v="0"/>
    <n v="0"/>
    <n v="2"/>
    <n v="6"/>
    <x v="1"/>
    <x v="1"/>
    <x v="0"/>
    <x v="0"/>
    <x v="1"/>
    <x v="1"/>
    <x v="0"/>
    <x v="0"/>
    <n v="3000"/>
    <x v="0"/>
  </r>
  <r>
    <n v="21980370"/>
    <x v="0"/>
    <x v="3"/>
    <s v="TokyoTalkies"/>
    <n v="3.7"/>
    <n v="26"/>
    <n v="1599"/>
    <x v="38"/>
    <x v="180"/>
    <x v="1"/>
    <x v="1"/>
    <n v="0"/>
    <n v="0"/>
    <n v="0"/>
    <n v="1"/>
    <n v="9"/>
    <x v="0"/>
    <x v="0"/>
    <x v="0"/>
    <x v="0"/>
    <x v="0"/>
    <x v="1"/>
    <x v="0"/>
    <x v="1"/>
    <n v="500"/>
    <x v="4"/>
  </r>
  <r>
    <n v="22622806"/>
    <x v="0"/>
    <x v="3"/>
    <s v="HERE&amp;NOW"/>
    <n v="4"/>
    <n v="22"/>
    <n v="2999"/>
    <x v="17"/>
    <x v="42"/>
    <x v="1"/>
    <x v="1"/>
    <n v="2"/>
    <n v="0"/>
    <n v="0"/>
    <n v="1"/>
    <n v="4"/>
    <x v="1"/>
    <x v="1"/>
    <x v="0"/>
    <x v="0"/>
    <x v="1"/>
    <x v="1"/>
    <x v="0"/>
    <x v="1"/>
    <n v="1000"/>
    <x v="3"/>
  </r>
  <r>
    <n v="21421918"/>
    <x v="1"/>
    <x v="29"/>
    <s v="Baggit"/>
    <n v="4.5999999999999996"/>
    <n v="18"/>
    <n v="1890"/>
    <x v="40"/>
    <x v="181"/>
    <x v="1"/>
    <x v="1"/>
    <n v="0"/>
    <n v="1"/>
    <n v="0"/>
    <n v="0"/>
    <n v="8"/>
    <x v="1"/>
    <x v="1"/>
    <x v="0"/>
    <x v="0"/>
    <x v="1"/>
    <x v="1"/>
    <x v="0"/>
    <x v="0"/>
    <n v="2000"/>
    <x v="5"/>
  </r>
  <r>
    <n v="17719808"/>
    <x v="0"/>
    <x v="20"/>
    <s v="LouisPhilippeJeans"/>
    <n v="4.5"/>
    <n v="18"/>
    <n v="2199"/>
    <x v="65"/>
    <x v="2"/>
    <x v="1"/>
    <x v="1"/>
    <n v="2"/>
    <n v="0"/>
    <n v="0"/>
    <n v="0"/>
    <n v="0"/>
    <x v="2"/>
    <x v="1"/>
    <x v="0"/>
    <x v="0"/>
    <x v="1"/>
    <x v="0"/>
    <x v="0"/>
    <x v="0"/>
    <n v="3000"/>
    <x v="2"/>
  </r>
  <r>
    <n v="14472340"/>
    <x v="4"/>
    <x v="50"/>
    <s v="Earth Rhythm"/>
    <n v="4.0999999999999996"/>
    <n v="21"/>
    <n v="379"/>
    <x v="33"/>
    <x v="182"/>
    <x v="3"/>
    <x v="0"/>
    <n v="3"/>
    <n v="0"/>
    <n v="5"/>
    <n v="2"/>
    <n v="11"/>
    <x v="1"/>
    <x v="1"/>
    <x v="0"/>
    <x v="0"/>
    <x v="1"/>
    <x v="1"/>
    <x v="0"/>
    <x v="0"/>
    <n v="500"/>
    <x v="7"/>
  </r>
  <r>
    <n v="13484354"/>
    <x v="3"/>
    <x v="41"/>
    <s v="Puma"/>
    <n v="4.3"/>
    <n v="19"/>
    <n v="12999"/>
    <x v="11"/>
    <x v="183"/>
    <x v="1"/>
    <x v="1"/>
    <n v="5"/>
    <n v="2"/>
    <n v="2"/>
    <n v="9"/>
    <n v="28"/>
    <x v="1"/>
    <x v="1"/>
    <x v="0"/>
    <x v="0"/>
    <x v="1"/>
    <x v="1"/>
    <x v="0"/>
    <x v="0"/>
    <n v="12999"/>
    <x v="6"/>
  </r>
  <r>
    <n v="19823504"/>
    <x v="0"/>
    <x v="4"/>
    <s v="VAIRAGEE"/>
    <n v="4.2"/>
    <n v="19"/>
    <n v="9995"/>
    <x v="66"/>
    <x v="18"/>
    <x v="1"/>
    <x v="0"/>
    <n v="0"/>
    <n v="2"/>
    <n v="1"/>
    <n v="6"/>
    <n v="16"/>
    <x v="1"/>
    <x v="1"/>
    <x v="0"/>
    <x v="0"/>
    <x v="1"/>
    <x v="1"/>
    <x v="0"/>
    <x v="0"/>
    <n v="2000"/>
    <x v="8"/>
  </r>
  <r>
    <n v="19206288"/>
    <x v="0"/>
    <x v="11"/>
    <s v="FERANOID"/>
    <n v="4.2"/>
    <n v="21"/>
    <n v="1199"/>
    <x v="6"/>
    <x v="17"/>
    <x v="1"/>
    <x v="1"/>
    <n v="1"/>
    <n v="0"/>
    <n v="0"/>
    <n v="0"/>
    <n v="0"/>
    <x v="0"/>
    <x v="1"/>
    <x v="0"/>
    <x v="0"/>
    <x v="1"/>
    <x v="1"/>
    <x v="0"/>
    <x v="0"/>
    <n v="1000"/>
    <x v="5"/>
  </r>
  <r>
    <n v="13768634"/>
    <x v="0"/>
    <x v="8"/>
    <s v="Nautica"/>
    <n v="4.5999999999999996"/>
    <n v="16"/>
    <n v="4999"/>
    <x v="11"/>
    <x v="184"/>
    <x v="1"/>
    <x v="1"/>
    <n v="7"/>
    <n v="0"/>
    <n v="0"/>
    <n v="2"/>
    <n v="5"/>
    <x v="0"/>
    <x v="1"/>
    <x v="0"/>
    <x v="1"/>
    <x v="1"/>
    <x v="0"/>
    <x v="0"/>
    <x v="0"/>
    <n v="5000"/>
    <x v="6"/>
  </r>
  <r>
    <n v="16292318"/>
    <x v="0"/>
    <x v="11"/>
    <s v="Bewakoof"/>
    <n v="4.2"/>
    <n v="17"/>
    <n v="1399"/>
    <x v="3"/>
    <x v="179"/>
    <x v="1"/>
    <x v="1"/>
    <n v="3"/>
    <n v="1"/>
    <n v="4"/>
    <n v="9"/>
    <n v="31"/>
    <x v="5"/>
    <x v="1"/>
    <x v="0"/>
    <x v="0"/>
    <x v="1"/>
    <x v="1"/>
    <x v="0"/>
    <x v="0"/>
    <n v="1000"/>
    <x v="1"/>
  </r>
  <r>
    <n v="21850852"/>
    <x v="0"/>
    <x v="15"/>
    <s v="Soie"/>
    <n v="4.9000000000000004"/>
    <n v="14"/>
    <n v="390"/>
    <x v="54"/>
    <x v="185"/>
    <x v="2"/>
    <x v="0"/>
    <n v="5"/>
    <n v="1"/>
    <n v="1"/>
    <n v="0"/>
    <n v="4"/>
    <x v="1"/>
    <x v="1"/>
    <x v="0"/>
    <x v="0"/>
    <x v="1"/>
    <x v="1"/>
    <x v="0"/>
    <x v="0"/>
    <n v="500"/>
    <x v="6"/>
  </r>
  <r>
    <n v="17375000"/>
    <x v="0"/>
    <x v="20"/>
    <s v="ColorPlus"/>
    <n v="4.5"/>
    <n v="15"/>
    <n v="2399"/>
    <x v="21"/>
    <x v="186"/>
    <x v="0"/>
    <x v="0"/>
    <n v="11"/>
    <n v="0"/>
    <n v="3"/>
    <n v="10"/>
    <n v="57"/>
    <x v="0"/>
    <x v="1"/>
    <x v="0"/>
    <x v="0"/>
    <x v="1"/>
    <x v="1"/>
    <x v="0"/>
    <x v="0"/>
    <n v="2000"/>
    <x v="7"/>
  </r>
  <r>
    <n v="13573344"/>
    <x v="0"/>
    <x v="1"/>
    <s v="Roadster"/>
    <n v="4"/>
    <n v="280"/>
    <n v="699"/>
    <x v="11"/>
    <x v="43"/>
    <x v="1"/>
    <x v="1"/>
    <n v="1"/>
    <n v="4"/>
    <n v="7"/>
    <n v="4"/>
    <n v="22"/>
    <x v="0"/>
    <x v="0"/>
    <x v="0"/>
    <x v="0"/>
    <x v="0"/>
    <x v="0"/>
    <x v="0"/>
    <x v="1"/>
    <n v="1000"/>
    <x v="6"/>
  </r>
  <r>
    <n v="18973922"/>
    <x v="0"/>
    <x v="8"/>
    <s v="Levis"/>
    <n v="4.0999999999999996"/>
    <n v="237"/>
    <n v="4099"/>
    <x v="11"/>
    <x v="12"/>
    <x v="1"/>
    <x v="1"/>
    <n v="2"/>
    <n v="1"/>
    <n v="0"/>
    <n v="8"/>
    <n v="10"/>
    <x v="0"/>
    <x v="1"/>
    <x v="0"/>
    <x v="1"/>
    <x v="1"/>
    <x v="1"/>
    <x v="0"/>
    <x v="0"/>
    <n v="5000"/>
    <x v="6"/>
  </r>
  <r>
    <n v="21907914"/>
    <x v="3"/>
    <x v="17"/>
    <s v="MOZAFIA"/>
    <n v="4"/>
    <n v="225"/>
    <n v="1999"/>
    <x v="3"/>
    <x v="111"/>
    <x v="1"/>
    <x v="1"/>
    <n v="2"/>
    <n v="0"/>
    <n v="2"/>
    <n v="2"/>
    <n v="9"/>
    <x v="0"/>
    <x v="1"/>
    <x v="3"/>
    <x v="0"/>
    <x v="1"/>
    <x v="1"/>
    <x v="0"/>
    <x v="1"/>
    <n v="1000"/>
    <x v="1"/>
  </r>
  <r>
    <n v="18900376"/>
    <x v="0"/>
    <x v="1"/>
    <s v="DressBerry"/>
    <n v="3.7"/>
    <n v="332"/>
    <n v="699"/>
    <x v="11"/>
    <x v="43"/>
    <x v="1"/>
    <x v="1"/>
    <n v="11"/>
    <n v="0"/>
    <n v="3"/>
    <n v="11"/>
    <n v="29"/>
    <x v="0"/>
    <x v="0"/>
    <x v="0"/>
    <x v="0"/>
    <x v="0"/>
    <x v="0"/>
    <x v="0"/>
    <x v="1"/>
    <n v="1000"/>
    <x v="6"/>
  </r>
  <r>
    <n v="18903374"/>
    <x v="0"/>
    <x v="20"/>
    <s v="Levis"/>
    <n v="4.5999999999999996"/>
    <n v="168"/>
    <n v="2599"/>
    <x v="24"/>
    <x v="187"/>
    <x v="1"/>
    <x v="1"/>
    <n v="4"/>
    <n v="3"/>
    <n v="13"/>
    <n v="17"/>
    <n v="39"/>
    <x v="1"/>
    <x v="1"/>
    <x v="0"/>
    <x v="0"/>
    <x v="1"/>
    <x v="1"/>
    <x v="0"/>
    <x v="0"/>
    <n v="3000"/>
    <x v="5"/>
  </r>
  <r>
    <n v="13781254"/>
    <x v="0"/>
    <x v="13"/>
    <s v="Sangria"/>
    <n v="3.8"/>
    <n v="295"/>
    <n v="2199"/>
    <x v="11"/>
    <x v="2"/>
    <x v="1"/>
    <x v="0"/>
    <n v="9"/>
    <n v="2"/>
    <n v="3"/>
    <n v="5"/>
    <n v="24"/>
    <x v="0"/>
    <x v="0"/>
    <x v="0"/>
    <x v="0"/>
    <x v="0"/>
    <x v="0"/>
    <x v="0"/>
    <x v="1"/>
    <n v="3000"/>
    <x v="6"/>
  </r>
  <r>
    <n v="13672974"/>
    <x v="0"/>
    <x v="20"/>
    <s v="WROGN"/>
    <n v="4.0999999999999996"/>
    <n v="250"/>
    <n v="2599"/>
    <x v="9"/>
    <x v="188"/>
    <x v="1"/>
    <x v="1"/>
    <n v="0"/>
    <n v="4"/>
    <n v="4"/>
    <n v="13"/>
    <n v="36"/>
    <x v="0"/>
    <x v="1"/>
    <x v="0"/>
    <x v="0"/>
    <x v="1"/>
    <x v="0"/>
    <x v="0"/>
    <x v="0"/>
    <n v="3000"/>
    <x v="1"/>
  </r>
  <r>
    <n v="17268524"/>
    <x v="0"/>
    <x v="1"/>
    <s v="H&amp;M"/>
    <n v="4.4000000000000004"/>
    <n v="203"/>
    <n v="699"/>
    <x v="33"/>
    <x v="43"/>
    <x v="1"/>
    <x v="1"/>
    <n v="0"/>
    <n v="0"/>
    <n v="0"/>
    <n v="0"/>
    <n v="0"/>
    <x v="1"/>
    <x v="1"/>
    <x v="0"/>
    <x v="0"/>
    <x v="1"/>
    <x v="0"/>
    <x v="0"/>
    <x v="0"/>
    <n v="1000"/>
    <x v="7"/>
  </r>
  <r>
    <n v="17194592"/>
    <x v="0"/>
    <x v="3"/>
    <s v="TokyoTalkies"/>
    <n v="4.0999999999999996"/>
    <n v="240"/>
    <n v="1749"/>
    <x v="43"/>
    <x v="189"/>
    <x v="1"/>
    <x v="1"/>
    <n v="1"/>
    <n v="2"/>
    <n v="0"/>
    <n v="0"/>
    <n v="2"/>
    <x v="0"/>
    <x v="0"/>
    <x v="0"/>
    <x v="0"/>
    <x v="0"/>
    <x v="1"/>
    <x v="0"/>
    <x v="0"/>
    <n v="500"/>
    <x v="3"/>
  </r>
  <r>
    <n v="20071558"/>
    <x v="3"/>
    <x v="41"/>
    <s v="ADIDAS"/>
    <n v="4.0999999999999996"/>
    <n v="231"/>
    <n v="3599"/>
    <x v="67"/>
    <x v="190"/>
    <x v="1"/>
    <x v="1"/>
    <n v="3"/>
    <n v="0"/>
    <n v="3"/>
    <n v="14"/>
    <n v="6"/>
    <x v="1"/>
    <x v="1"/>
    <x v="0"/>
    <x v="0"/>
    <x v="1"/>
    <x v="1"/>
    <x v="0"/>
    <x v="0"/>
    <n v="3000"/>
    <x v="2"/>
  </r>
  <r>
    <n v="8430275"/>
    <x v="2"/>
    <x v="14"/>
    <s v="MYTRIDENT"/>
    <n v="4.4000000000000004"/>
    <n v="26"/>
    <n v="2199"/>
    <x v="40"/>
    <x v="2"/>
    <x v="1"/>
    <x v="0"/>
    <n v="0"/>
    <n v="2"/>
    <n v="3"/>
    <n v="0"/>
    <n v="4"/>
    <x v="1"/>
    <x v="1"/>
    <x v="0"/>
    <x v="0"/>
    <x v="1"/>
    <x v="1"/>
    <x v="0"/>
    <x v="0"/>
    <n v="3000"/>
    <x v="5"/>
  </r>
  <r>
    <n v="14480064"/>
    <x v="3"/>
    <x v="41"/>
    <s v="AfroJack"/>
    <n v="3.1"/>
    <n v="46"/>
    <n v="3995"/>
    <x v="23"/>
    <x v="111"/>
    <x v="1"/>
    <x v="1"/>
    <n v="0"/>
    <n v="0"/>
    <n v="0"/>
    <n v="0"/>
    <n v="0"/>
    <x v="1"/>
    <x v="1"/>
    <x v="0"/>
    <x v="0"/>
    <x v="1"/>
    <x v="1"/>
    <x v="0"/>
    <x v="1"/>
    <n v="1000"/>
    <x v="4"/>
  </r>
  <r>
    <n v="21573578"/>
    <x v="1"/>
    <x v="51"/>
    <s v="Jewels Galaxy"/>
    <n v="4.2"/>
    <n v="24"/>
    <n v="1329"/>
    <x v="68"/>
    <x v="191"/>
    <x v="1"/>
    <x v="0"/>
    <n v="0"/>
    <n v="2"/>
    <n v="1"/>
    <n v="3"/>
    <n v="1"/>
    <x v="1"/>
    <x v="1"/>
    <x v="0"/>
    <x v="0"/>
    <x v="1"/>
    <x v="1"/>
    <x v="0"/>
    <x v="0"/>
    <n v="500"/>
    <x v="4"/>
  </r>
  <r>
    <n v="18734066"/>
    <x v="0"/>
    <x v="8"/>
    <s v="FlyingMachine"/>
    <n v="4.0999999999999996"/>
    <n v="26"/>
    <n v="2699"/>
    <x v="4"/>
    <x v="192"/>
    <x v="1"/>
    <x v="1"/>
    <n v="0"/>
    <n v="0"/>
    <n v="1"/>
    <n v="0"/>
    <n v="6"/>
    <x v="0"/>
    <x v="1"/>
    <x v="0"/>
    <x v="1"/>
    <x v="1"/>
    <x v="1"/>
    <x v="0"/>
    <x v="0"/>
    <n v="2000"/>
    <x v="3"/>
  </r>
  <r>
    <n v="17304036"/>
    <x v="0"/>
    <x v="20"/>
    <s v="SPYKAR"/>
    <n v="4"/>
    <n v="26"/>
    <n v="2199"/>
    <x v="3"/>
    <x v="2"/>
    <x v="1"/>
    <x v="1"/>
    <n v="0"/>
    <n v="0"/>
    <n v="0"/>
    <n v="0"/>
    <n v="0"/>
    <x v="5"/>
    <x v="1"/>
    <x v="0"/>
    <x v="0"/>
    <x v="1"/>
    <x v="0"/>
    <x v="0"/>
    <x v="1"/>
    <n v="3000"/>
    <x v="1"/>
  </r>
  <r>
    <n v="17628394"/>
    <x v="0"/>
    <x v="1"/>
    <s v="ONLY"/>
    <n v="4.2"/>
    <n v="25"/>
    <n v="2499"/>
    <x v="43"/>
    <x v="41"/>
    <x v="1"/>
    <x v="1"/>
    <n v="5"/>
    <n v="1"/>
    <n v="0"/>
    <n v="0"/>
    <n v="4"/>
    <x v="0"/>
    <x v="2"/>
    <x v="0"/>
    <x v="0"/>
    <x v="0"/>
    <x v="0"/>
    <x v="0"/>
    <x v="0"/>
    <n v="3000"/>
    <x v="3"/>
  </r>
  <r>
    <n v="1993251"/>
    <x v="0"/>
    <x v="35"/>
    <s v="FCUK"/>
    <n v="3.9"/>
    <n v="26"/>
    <n v="699"/>
    <x v="2"/>
    <x v="130"/>
    <x v="2"/>
    <x v="0"/>
    <n v="0"/>
    <n v="3"/>
    <n v="3"/>
    <n v="3"/>
    <n v="11"/>
    <x v="1"/>
    <x v="1"/>
    <x v="0"/>
    <x v="0"/>
    <x v="1"/>
    <x v="1"/>
    <x v="0"/>
    <x v="1"/>
    <n v="500"/>
    <x v="2"/>
  </r>
  <r>
    <n v="16305908"/>
    <x v="3"/>
    <x v="41"/>
    <s v="Campus"/>
    <n v="4.3"/>
    <n v="23"/>
    <n v="1399"/>
    <x v="69"/>
    <x v="66"/>
    <x v="1"/>
    <x v="1"/>
    <n v="0"/>
    <n v="0"/>
    <n v="0"/>
    <n v="0"/>
    <n v="0"/>
    <x v="1"/>
    <x v="1"/>
    <x v="0"/>
    <x v="0"/>
    <x v="1"/>
    <x v="1"/>
    <x v="0"/>
    <x v="0"/>
    <n v="2000"/>
    <x v="6"/>
  </r>
  <r>
    <n v="18374802"/>
    <x v="3"/>
    <x v="41"/>
    <s v="ADIDAS"/>
    <n v="4.5"/>
    <n v="21"/>
    <n v="12999"/>
    <x v="11"/>
    <x v="183"/>
    <x v="1"/>
    <x v="1"/>
    <n v="0"/>
    <n v="0"/>
    <n v="0"/>
    <n v="0"/>
    <n v="0"/>
    <x v="1"/>
    <x v="1"/>
    <x v="0"/>
    <x v="0"/>
    <x v="1"/>
    <x v="1"/>
    <x v="0"/>
    <x v="0"/>
    <n v="12999"/>
    <x v="6"/>
  </r>
  <r>
    <n v="1341220"/>
    <x v="0"/>
    <x v="3"/>
    <s v="MissChase"/>
    <n v="4.4000000000000004"/>
    <n v="22"/>
    <n v="1149"/>
    <x v="69"/>
    <x v="30"/>
    <x v="1"/>
    <x v="1"/>
    <n v="0"/>
    <n v="0"/>
    <n v="0"/>
    <n v="0"/>
    <n v="0"/>
    <x v="0"/>
    <x v="0"/>
    <x v="0"/>
    <x v="0"/>
    <x v="0"/>
    <x v="1"/>
    <x v="0"/>
    <x v="0"/>
    <n v="1000"/>
    <x v="6"/>
  </r>
  <r>
    <n v="15713414"/>
    <x v="1"/>
    <x v="24"/>
    <s v="Crunchy Fashion"/>
    <n v="4.2"/>
    <n v="22"/>
    <n v="1998"/>
    <x v="32"/>
    <x v="72"/>
    <x v="1"/>
    <x v="0"/>
    <n v="0"/>
    <n v="0"/>
    <n v="1"/>
    <n v="2"/>
    <n v="4"/>
    <x v="1"/>
    <x v="1"/>
    <x v="0"/>
    <x v="0"/>
    <x v="1"/>
    <x v="1"/>
    <x v="0"/>
    <x v="0"/>
    <n v="1000"/>
    <x v="3"/>
  </r>
  <r>
    <n v="17950198"/>
    <x v="0"/>
    <x v="1"/>
    <s v="PURVAJA"/>
    <n v="3.4"/>
    <n v="29"/>
    <n v="2199"/>
    <x v="44"/>
    <x v="2"/>
    <x v="1"/>
    <x v="1"/>
    <n v="29"/>
    <n v="0"/>
    <n v="0"/>
    <n v="0"/>
    <n v="0"/>
    <x v="4"/>
    <x v="0"/>
    <x v="0"/>
    <x v="0"/>
    <x v="0"/>
    <x v="0"/>
    <x v="0"/>
    <x v="1"/>
    <n v="3000"/>
    <x v="8"/>
  </r>
  <r>
    <n v="22590644"/>
    <x v="0"/>
    <x v="3"/>
    <s v="YUbyPantaloons"/>
    <n v="4.7"/>
    <n v="17"/>
    <n v="1399"/>
    <x v="55"/>
    <x v="193"/>
    <x v="1"/>
    <x v="1"/>
    <n v="0"/>
    <n v="12"/>
    <n v="20"/>
    <n v="63"/>
    <n v="141"/>
    <x v="0"/>
    <x v="0"/>
    <x v="0"/>
    <x v="0"/>
    <x v="0"/>
    <x v="1"/>
    <x v="0"/>
    <x v="0"/>
    <n v="1000"/>
    <x v="1"/>
  </r>
  <r>
    <n v="12999996"/>
    <x v="0"/>
    <x v="16"/>
    <s v="Vishudh"/>
    <n v="4.5999999999999996"/>
    <n v="17"/>
    <n v="599"/>
    <x v="28"/>
    <x v="194"/>
    <x v="1"/>
    <x v="1"/>
    <n v="2"/>
    <n v="0"/>
    <n v="0"/>
    <n v="0"/>
    <n v="0"/>
    <x v="1"/>
    <x v="1"/>
    <x v="0"/>
    <x v="0"/>
    <x v="1"/>
    <x v="1"/>
    <x v="0"/>
    <x v="0"/>
    <n v="500"/>
    <x v="3"/>
  </r>
  <r>
    <n v="19015652"/>
    <x v="0"/>
    <x v="6"/>
    <s v="U.S.PoloAssn.Kids"/>
    <n v="4.2"/>
    <n v="19"/>
    <n v="2799"/>
    <x v="40"/>
    <x v="195"/>
    <x v="2"/>
    <x v="0"/>
    <n v="5"/>
    <n v="0"/>
    <n v="0"/>
    <n v="1"/>
    <n v="3"/>
    <x v="1"/>
    <x v="1"/>
    <x v="0"/>
    <x v="0"/>
    <x v="1"/>
    <x v="1"/>
    <x v="0"/>
    <x v="0"/>
    <n v="2000"/>
    <x v="5"/>
  </r>
  <r>
    <n v="17755896"/>
    <x v="3"/>
    <x v="28"/>
    <s v="Red Tape"/>
    <n v="4"/>
    <n v="265"/>
    <n v="6899"/>
    <x v="13"/>
    <x v="196"/>
    <x v="1"/>
    <x v="1"/>
    <n v="0"/>
    <n v="3"/>
    <n v="0"/>
    <n v="8"/>
    <n v="13"/>
    <x v="0"/>
    <x v="1"/>
    <x v="3"/>
    <x v="0"/>
    <x v="1"/>
    <x v="1"/>
    <x v="0"/>
    <x v="1"/>
    <n v="7000"/>
    <x v="3"/>
  </r>
  <r>
    <n v="17633752"/>
    <x v="1"/>
    <x v="52"/>
    <s v="Lavie"/>
    <n v="4.4000000000000004"/>
    <n v="226"/>
    <n v="2999"/>
    <x v="43"/>
    <x v="107"/>
    <x v="1"/>
    <x v="1"/>
    <n v="3"/>
    <n v="0"/>
    <n v="0"/>
    <n v="0"/>
    <n v="0"/>
    <x v="1"/>
    <x v="1"/>
    <x v="0"/>
    <x v="0"/>
    <x v="1"/>
    <x v="1"/>
    <x v="0"/>
    <x v="0"/>
    <n v="3000"/>
    <x v="3"/>
  </r>
  <r>
    <n v="16696094"/>
    <x v="0"/>
    <x v="15"/>
    <s v="VanHeusen"/>
    <n v="4.5999999999999996"/>
    <n v="192"/>
    <n v="649"/>
    <x v="11"/>
    <x v="0"/>
    <x v="2"/>
    <x v="0"/>
    <n v="0"/>
    <n v="2"/>
    <n v="4"/>
    <n v="4"/>
    <n v="10"/>
    <x v="1"/>
    <x v="1"/>
    <x v="0"/>
    <x v="0"/>
    <x v="1"/>
    <x v="1"/>
    <x v="0"/>
    <x v="0"/>
    <n v="1000"/>
    <x v="6"/>
  </r>
  <r>
    <n v="19027298"/>
    <x v="0"/>
    <x v="3"/>
    <s v="DressBerry"/>
    <n v="3.8"/>
    <n v="40"/>
    <n v="1499"/>
    <x v="70"/>
    <x v="197"/>
    <x v="1"/>
    <x v="1"/>
    <n v="4"/>
    <n v="0"/>
    <n v="2"/>
    <n v="6"/>
    <n v="4"/>
    <x v="1"/>
    <x v="1"/>
    <x v="0"/>
    <x v="0"/>
    <x v="1"/>
    <x v="1"/>
    <x v="0"/>
    <x v="1"/>
    <n v="1000"/>
    <x v="5"/>
  </r>
  <r>
    <n v="13389410"/>
    <x v="1"/>
    <x v="29"/>
    <s v="DailyObjects"/>
    <n v="4.2"/>
    <n v="30"/>
    <n v="2999"/>
    <x v="28"/>
    <x v="198"/>
    <x v="1"/>
    <x v="1"/>
    <n v="1"/>
    <n v="0"/>
    <n v="4"/>
    <n v="9"/>
    <n v="45"/>
    <x v="1"/>
    <x v="1"/>
    <x v="0"/>
    <x v="0"/>
    <x v="1"/>
    <x v="1"/>
    <x v="0"/>
    <x v="0"/>
    <n v="2000"/>
    <x v="3"/>
  </r>
  <r>
    <n v="13435624"/>
    <x v="0"/>
    <x v="3"/>
    <s v="Deewa"/>
    <n v="4.0999999999999996"/>
    <n v="28"/>
    <n v="2199"/>
    <x v="64"/>
    <x v="199"/>
    <x v="1"/>
    <x v="1"/>
    <n v="6"/>
    <n v="0"/>
    <n v="0"/>
    <n v="0"/>
    <n v="1"/>
    <x v="0"/>
    <x v="0"/>
    <x v="0"/>
    <x v="0"/>
    <x v="0"/>
    <x v="1"/>
    <x v="0"/>
    <x v="0"/>
    <n v="1000"/>
    <x v="3"/>
  </r>
  <r>
    <n v="7183090"/>
    <x v="0"/>
    <x v="1"/>
    <s v="Globus"/>
    <n v="4.2"/>
    <n v="29"/>
    <n v="1299"/>
    <x v="64"/>
    <x v="14"/>
    <x v="1"/>
    <x v="1"/>
    <n v="0"/>
    <n v="0"/>
    <n v="1"/>
    <n v="0"/>
    <n v="1"/>
    <x v="0"/>
    <x v="2"/>
    <x v="0"/>
    <x v="0"/>
    <x v="0"/>
    <x v="0"/>
    <x v="0"/>
    <x v="0"/>
    <n v="2000"/>
    <x v="3"/>
  </r>
  <r>
    <n v="20009218"/>
    <x v="0"/>
    <x v="20"/>
    <s v="PeterEngland"/>
    <n v="3.9"/>
    <n v="28"/>
    <n v="2299"/>
    <x v="21"/>
    <x v="132"/>
    <x v="1"/>
    <x v="1"/>
    <n v="1"/>
    <n v="1"/>
    <n v="2"/>
    <n v="2"/>
    <n v="9"/>
    <x v="0"/>
    <x v="1"/>
    <x v="0"/>
    <x v="0"/>
    <x v="1"/>
    <x v="0"/>
    <x v="0"/>
    <x v="1"/>
    <n v="3000"/>
    <x v="7"/>
  </r>
  <r>
    <n v="18820948"/>
    <x v="0"/>
    <x v="9"/>
    <s v="TommyHilfiger"/>
    <n v="4.3"/>
    <n v="24"/>
    <n v="5599"/>
    <x v="15"/>
    <x v="200"/>
    <x v="2"/>
    <x v="0"/>
    <n v="1"/>
    <n v="0"/>
    <n v="1"/>
    <n v="0"/>
    <n v="11"/>
    <x v="0"/>
    <x v="1"/>
    <x v="0"/>
    <x v="0"/>
    <x v="0"/>
    <x v="0"/>
    <x v="0"/>
    <x v="0"/>
    <n v="6000"/>
    <x v="2"/>
  </r>
  <r>
    <n v="13586840"/>
    <x v="0"/>
    <x v="3"/>
    <s v="allaboutyou"/>
    <n v="4"/>
    <n v="29"/>
    <n v="1899"/>
    <x v="9"/>
    <x v="164"/>
    <x v="1"/>
    <x v="1"/>
    <n v="0"/>
    <n v="1"/>
    <n v="0"/>
    <n v="0"/>
    <n v="9"/>
    <x v="0"/>
    <x v="0"/>
    <x v="0"/>
    <x v="0"/>
    <x v="0"/>
    <x v="0"/>
    <x v="0"/>
    <x v="1"/>
    <n v="2000"/>
    <x v="1"/>
  </r>
  <r>
    <n v="18960086"/>
    <x v="0"/>
    <x v="20"/>
    <s v="TheIndianGarageCo"/>
    <n v="4.5"/>
    <n v="23"/>
    <n v="1749"/>
    <x v="36"/>
    <x v="150"/>
    <x v="1"/>
    <x v="1"/>
    <n v="0"/>
    <n v="0"/>
    <n v="1"/>
    <n v="1"/>
    <n v="3"/>
    <x v="0"/>
    <x v="1"/>
    <x v="0"/>
    <x v="0"/>
    <x v="1"/>
    <x v="1"/>
    <x v="0"/>
    <x v="0"/>
    <n v="500"/>
    <x v="4"/>
  </r>
  <r>
    <n v="17361920"/>
    <x v="0"/>
    <x v="18"/>
    <s v="IndoEra"/>
    <n v="4.2"/>
    <n v="23"/>
    <n v="1799"/>
    <x v="64"/>
    <x v="104"/>
    <x v="1"/>
    <x v="0"/>
    <n v="2"/>
    <n v="1"/>
    <n v="1"/>
    <n v="3"/>
    <n v="13"/>
    <x v="1"/>
    <x v="1"/>
    <x v="0"/>
    <x v="0"/>
    <x v="1"/>
    <x v="1"/>
    <x v="0"/>
    <x v="0"/>
    <n v="1000"/>
    <x v="3"/>
  </r>
  <r>
    <n v="18946864"/>
    <x v="0"/>
    <x v="21"/>
    <s v="CubMcPaws"/>
    <n v="4.5"/>
    <n v="20"/>
    <n v="1499"/>
    <x v="12"/>
    <x v="43"/>
    <x v="1"/>
    <x v="1"/>
    <n v="0"/>
    <n v="0"/>
    <n v="1"/>
    <n v="5"/>
    <n v="30"/>
    <x v="1"/>
    <x v="1"/>
    <x v="0"/>
    <x v="0"/>
    <x v="1"/>
    <x v="1"/>
    <x v="0"/>
    <x v="0"/>
    <n v="1000"/>
    <x v="1"/>
  </r>
  <r>
    <n v="17973634"/>
    <x v="0"/>
    <x v="1"/>
    <s v="InWeave"/>
    <n v="4.4000000000000004"/>
    <n v="21"/>
    <n v="2199"/>
    <x v="5"/>
    <x v="2"/>
    <x v="2"/>
    <x v="0"/>
    <n v="4"/>
    <n v="0"/>
    <n v="0"/>
    <n v="0"/>
    <n v="0"/>
    <x v="0"/>
    <x v="0"/>
    <x v="0"/>
    <x v="0"/>
    <x v="0"/>
    <x v="0"/>
    <x v="0"/>
    <x v="0"/>
    <n v="3000"/>
    <x v="4"/>
  </r>
  <r>
    <n v="17686030"/>
    <x v="0"/>
    <x v="11"/>
    <s v="AllenSollyTribe"/>
    <n v="4.3"/>
    <n v="23"/>
    <n v="1499"/>
    <x v="21"/>
    <x v="159"/>
    <x v="1"/>
    <x v="1"/>
    <n v="0"/>
    <n v="5"/>
    <n v="6"/>
    <n v="16"/>
    <n v="28"/>
    <x v="0"/>
    <x v="1"/>
    <x v="0"/>
    <x v="0"/>
    <x v="1"/>
    <x v="0"/>
    <x v="0"/>
    <x v="0"/>
    <n v="2000"/>
    <x v="7"/>
  </r>
  <r>
    <n v="18374286"/>
    <x v="3"/>
    <x v="41"/>
    <s v="ADIDAS"/>
    <n v="4.2"/>
    <n v="22"/>
    <n v="5999"/>
    <x v="57"/>
    <x v="151"/>
    <x v="1"/>
    <x v="1"/>
    <n v="1"/>
    <n v="0"/>
    <n v="0"/>
    <n v="3"/>
    <n v="3"/>
    <x v="1"/>
    <x v="1"/>
    <x v="0"/>
    <x v="0"/>
    <x v="1"/>
    <x v="1"/>
    <x v="0"/>
    <x v="0"/>
    <n v="4000"/>
    <x v="5"/>
  </r>
  <r>
    <n v="9053317"/>
    <x v="1"/>
    <x v="44"/>
    <s v="TIMESMITH"/>
    <n v="3.7"/>
    <n v="304"/>
    <n v="2499"/>
    <x v="71"/>
    <x v="41"/>
    <x v="1"/>
    <x v="1"/>
    <n v="12"/>
    <n v="0"/>
    <n v="1"/>
    <n v="4"/>
    <n v="8"/>
    <x v="1"/>
    <x v="1"/>
    <x v="0"/>
    <x v="0"/>
    <x v="1"/>
    <x v="1"/>
    <x v="0"/>
    <x v="1"/>
    <n v="3000"/>
    <x v="8"/>
  </r>
  <r>
    <n v="18903330"/>
    <x v="0"/>
    <x v="8"/>
    <s v="Levis"/>
    <n v="4.4000000000000004"/>
    <n v="235"/>
    <n v="3299"/>
    <x v="0"/>
    <x v="21"/>
    <x v="1"/>
    <x v="1"/>
    <n v="0"/>
    <n v="2"/>
    <n v="8"/>
    <n v="20"/>
    <n v="42"/>
    <x v="0"/>
    <x v="1"/>
    <x v="0"/>
    <x v="1"/>
    <x v="1"/>
    <x v="1"/>
    <x v="0"/>
    <x v="0"/>
    <n v="2000"/>
    <x v="0"/>
  </r>
  <r>
    <n v="18993370"/>
    <x v="0"/>
    <x v="8"/>
    <s v="Blackberrys"/>
    <n v="4.3"/>
    <n v="29"/>
    <n v="3295"/>
    <x v="15"/>
    <x v="201"/>
    <x v="1"/>
    <x v="1"/>
    <n v="2"/>
    <n v="0"/>
    <n v="0"/>
    <n v="1"/>
    <n v="4"/>
    <x v="1"/>
    <x v="1"/>
    <x v="0"/>
    <x v="0"/>
    <x v="1"/>
    <x v="1"/>
    <x v="0"/>
    <x v="0"/>
    <n v="2000"/>
    <x v="2"/>
  </r>
  <r>
    <n v="17345374"/>
    <x v="0"/>
    <x v="20"/>
    <s v="PepeJeans"/>
    <n v="4"/>
    <n v="34"/>
    <n v="2499"/>
    <x v="3"/>
    <x v="6"/>
    <x v="1"/>
    <x v="1"/>
    <n v="1"/>
    <n v="0"/>
    <n v="0"/>
    <n v="1"/>
    <n v="7"/>
    <x v="0"/>
    <x v="1"/>
    <x v="0"/>
    <x v="0"/>
    <x v="1"/>
    <x v="1"/>
    <x v="0"/>
    <x v="1"/>
    <n v="1000"/>
    <x v="1"/>
  </r>
  <r>
    <n v="18937628"/>
    <x v="0"/>
    <x v="1"/>
    <s v="herbyinvictus"/>
    <n v="4.2"/>
    <n v="29"/>
    <n v="1398"/>
    <x v="29"/>
    <x v="202"/>
    <x v="1"/>
    <x v="1"/>
    <n v="0"/>
    <n v="0"/>
    <n v="1"/>
    <n v="1"/>
    <n v="7"/>
    <x v="1"/>
    <x v="1"/>
    <x v="0"/>
    <x v="0"/>
    <x v="1"/>
    <x v="1"/>
    <x v="0"/>
    <x v="0"/>
    <n v="500"/>
    <x v="3"/>
  </r>
  <r>
    <n v="18240902"/>
    <x v="0"/>
    <x v="2"/>
    <s v="MrBowerbird"/>
    <n v="4"/>
    <n v="31"/>
    <n v="3299"/>
    <x v="10"/>
    <x v="203"/>
    <x v="2"/>
    <x v="0"/>
    <n v="1"/>
    <n v="0"/>
    <n v="1"/>
    <n v="2"/>
    <n v="7"/>
    <x v="0"/>
    <x v="1"/>
    <x v="0"/>
    <x v="0"/>
    <x v="0"/>
    <x v="1"/>
    <x v="0"/>
    <x v="1"/>
    <n v="2000"/>
    <x v="3"/>
  </r>
  <r>
    <n v="17663904"/>
    <x v="0"/>
    <x v="34"/>
    <s v="PantaloonsJunior"/>
    <n v="4.5999999999999996"/>
    <n v="25"/>
    <n v="849"/>
    <x v="72"/>
    <x v="204"/>
    <x v="1"/>
    <x v="1"/>
    <n v="10"/>
    <n v="1"/>
    <n v="1"/>
    <n v="10"/>
    <n v="27"/>
    <x v="1"/>
    <x v="1"/>
    <x v="0"/>
    <x v="0"/>
    <x v="1"/>
    <x v="0"/>
    <x v="0"/>
    <x v="0"/>
    <n v="1000"/>
    <x v="7"/>
  </r>
  <r>
    <n v="13533588"/>
    <x v="3"/>
    <x v="25"/>
    <s v="Padvesh"/>
    <n v="3.9"/>
    <n v="30"/>
    <n v="899"/>
    <x v="24"/>
    <x v="11"/>
    <x v="1"/>
    <x v="1"/>
    <n v="0"/>
    <n v="6"/>
    <n v="11"/>
    <n v="26"/>
    <n v="58"/>
    <x v="0"/>
    <x v="1"/>
    <x v="3"/>
    <x v="0"/>
    <x v="1"/>
    <x v="1"/>
    <x v="0"/>
    <x v="1"/>
    <n v="1000"/>
    <x v="5"/>
  </r>
  <r>
    <n v="21296678"/>
    <x v="0"/>
    <x v="2"/>
    <s v="Marks&amp;Spencer"/>
    <n v="4.5999999999999996"/>
    <n v="22"/>
    <n v="3999"/>
    <x v="3"/>
    <x v="205"/>
    <x v="2"/>
    <x v="0"/>
    <n v="7"/>
    <n v="0"/>
    <n v="0"/>
    <n v="1"/>
    <n v="6"/>
    <x v="0"/>
    <x v="1"/>
    <x v="0"/>
    <x v="0"/>
    <x v="3"/>
    <x v="1"/>
    <x v="0"/>
    <x v="0"/>
    <n v="4000"/>
    <x v="1"/>
  </r>
  <r>
    <n v="15749780"/>
    <x v="0"/>
    <x v="33"/>
    <s v="W"/>
    <n v="4.3"/>
    <n v="23"/>
    <n v="3999"/>
    <x v="3"/>
    <x v="144"/>
    <x v="1"/>
    <x v="0"/>
    <n v="1"/>
    <n v="5"/>
    <n v="11"/>
    <n v="21"/>
    <n v="79"/>
    <x v="1"/>
    <x v="1"/>
    <x v="0"/>
    <x v="0"/>
    <x v="1"/>
    <x v="1"/>
    <x v="0"/>
    <x v="0"/>
    <n v="2000"/>
    <x v="1"/>
  </r>
  <r>
    <n v="18193844"/>
    <x v="1"/>
    <x v="53"/>
    <s v="Rubans"/>
    <n v="4.0999999999999996"/>
    <n v="25"/>
    <n v="1980"/>
    <x v="5"/>
    <x v="206"/>
    <x v="2"/>
    <x v="0"/>
    <n v="1"/>
    <n v="1"/>
    <n v="5"/>
    <n v="8"/>
    <n v="15"/>
    <x v="1"/>
    <x v="1"/>
    <x v="0"/>
    <x v="0"/>
    <x v="1"/>
    <x v="1"/>
    <x v="0"/>
    <x v="0"/>
    <n v="2000"/>
    <x v="4"/>
  </r>
  <r>
    <n v="14399558"/>
    <x v="1"/>
    <x v="24"/>
    <s v="Shoshaa"/>
    <n v="4.5999999999999996"/>
    <n v="21"/>
    <n v="2488"/>
    <x v="36"/>
    <x v="207"/>
    <x v="1"/>
    <x v="0"/>
    <n v="18"/>
    <n v="0"/>
    <n v="1"/>
    <n v="1"/>
    <n v="3"/>
    <x v="1"/>
    <x v="1"/>
    <x v="0"/>
    <x v="0"/>
    <x v="1"/>
    <x v="1"/>
    <x v="0"/>
    <x v="0"/>
    <n v="1000"/>
    <x v="4"/>
  </r>
  <r>
    <n v="13694492"/>
    <x v="0"/>
    <x v="20"/>
    <s v="Ecentric"/>
    <n v="4.5"/>
    <n v="22"/>
    <n v="2499"/>
    <x v="2"/>
    <x v="208"/>
    <x v="1"/>
    <x v="1"/>
    <n v="0"/>
    <n v="3"/>
    <n v="8"/>
    <n v="15"/>
    <n v="53"/>
    <x v="2"/>
    <x v="1"/>
    <x v="0"/>
    <x v="0"/>
    <x v="1"/>
    <x v="1"/>
    <x v="0"/>
    <x v="0"/>
    <n v="2000"/>
    <x v="2"/>
  </r>
  <r>
    <n v="16880520"/>
    <x v="3"/>
    <x v="41"/>
    <s v="PUMA Hoops"/>
    <n v="4.0999999999999996"/>
    <n v="24"/>
    <n v="8999"/>
    <x v="9"/>
    <x v="209"/>
    <x v="1"/>
    <x v="1"/>
    <n v="13"/>
    <n v="1"/>
    <n v="1"/>
    <n v="0"/>
    <n v="9"/>
    <x v="1"/>
    <x v="1"/>
    <x v="0"/>
    <x v="0"/>
    <x v="1"/>
    <x v="1"/>
    <x v="0"/>
    <x v="0"/>
    <n v="5000"/>
    <x v="1"/>
  </r>
  <r>
    <n v="19277544"/>
    <x v="0"/>
    <x v="0"/>
    <s v="Marks&amp;Spencer"/>
    <n v="4.3"/>
    <n v="24"/>
    <n v="2999"/>
    <x v="3"/>
    <x v="154"/>
    <x v="0"/>
    <x v="0"/>
    <n v="2"/>
    <n v="1"/>
    <n v="0"/>
    <n v="1"/>
    <n v="2"/>
    <x v="1"/>
    <x v="1"/>
    <x v="0"/>
    <x v="0"/>
    <x v="1"/>
    <x v="1"/>
    <x v="0"/>
    <x v="0"/>
    <n v="3000"/>
    <x v="1"/>
  </r>
  <r>
    <n v="10125241"/>
    <x v="1"/>
    <x v="24"/>
    <s v="KARATCART"/>
    <n v="4.2"/>
    <n v="22"/>
    <n v="1711"/>
    <x v="42"/>
    <x v="210"/>
    <x v="1"/>
    <x v="0"/>
    <n v="0"/>
    <n v="0"/>
    <n v="0"/>
    <n v="2"/>
    <n v="10"/>
    <x v="1"/>
    <x v="1"/>
    <x v="0"/>
    <x v="0"/>
    <x v="1"/>
    <x v="1"/>
    <x v="0"/>
    <x v="0"/>
    <n v="500"/>
    <x v="8"/>
  </r>
  <r>
    <n v="18973914"/>
    <x v="0"/>
    <x v="8"/>
    <s v="Levis"/>
    <n v="4.4000000000000004"/>
    <n v="243"/>
    <n v="3799"/>
    <x v="3"/>
    <x v="211"/>
    <x v="1"/>
    <x v="1"/>
    <n v="0"/>
    <n v="0"/>
    <n v="0"/>
    <n v="0"/>
    <n v="2"/>
    <x v="0"/>
    <x v="1"/>
    <x v="0"/>
    <x v="1"/>
    <x v="1"/>
    <x v="1"/>
    <x v="0"/>
    <x v="0"/>
    <n v="3000"/>
    <x v="1"/>
  </r>
  <r>
    <n v="18962984"/>
    <x v="0"/>
    <x v="3"/>
    <s v="Athena"/>
    <n v="4.3"/>
    <n v="236"/>
    <n v="2499"/>
    <x v="32"/>
    <x v="111"/>
    <x v="1"/>
    <x v="1"/>
    <n v="4"/>
    <n v="0"/>
    <n v="0"/>
    <n v="0"/>
    <n v="0"/>
    <x v="0"/>
    <x v="0"/>
    <x v="0"/>
    <x v="0"/>
    <x v="0"/>
    <x v="1"/>
    <x v="0"/>
    <x v="0"/>
    <n v="1000"/>
    <x v="3"/>
  </r>
  <r>
    <n v="13621134"/>
    <x v="0"/>
    <x v="11"/>
    <s v="Roadster"/>
    <n v="4.0999999999999996"/>
    <n v="312"/>
    <n v="1399"/>
    <x v="6"/>
    <x v="32"/>
    <x v="1"/>
    <x v="1"/>
    <n v="1"/>
    <n v="3"/>
    <n v="5"/>
    <n v="5"/>
    <n v="22"/>
    <x v="0"/>
    <x v="1"/>
    <x v="0"/>
    <x v="0"/>
    <x v="1"/>
    <x v="0"/>
    <x v="0"/>
    <x v="0"/>
    <n v="2000"/>
    <x v="5"/>
  </r>
  <r>
    <n v="19837040"/>
    <x v="0"/>
    <x v="6"/>
    <s v="HighStar"/>
    <n v="4.0999999999999996"/>
    <n v="41"/>
    <n v="3749"/>
    <x v="51"/>
    <x v="49"/>
    <x v="2"/>
    <x v="0"/>
    <n v="0"/>
    <n v="2"/>
    <n v="7"/>
    <n v="7"/>
    <n v="17"/>
    <x v="0"/>
    <x v="1"/>
    <x v="0"/>
    <x v="0"/>
    <x v="4"/>
    <x v="0"/>
    <x v="0"/>
    <x v="0"/>
    <n v="4000"/>
    <x v="8"/>
  </r>
  <r>
    <n v="13355452"/>
    <x v="0"/>
    <x v="33"/>
    <s v="Rangriti"/>
    <n v="4.4000000000000004"/>
    <n v="33"/>
    <n v="1299"/>
    <x v="2"/>
    <x v="14"/>
    <x v="1"/>
    <x v="0"/>
    <n v="0"/>
    <n v="0"/>
    <n v="2"/>
    <n v="1"/>
    <n v="2"/>
    <x v="1"/>
    <x v="1"/>
    <x v="0"/>
    <x v="0"/>
    <x v="1"/>
    <x v="1"/>
    <x v="0"/>
    <x v="0"/>
    <n v="2000"/>
    <x v="2"/>
  </r>
  <r>
    <n v="19231126"/>
    <x v="0"/>
    <x v="6"/>
    <s v="Mast&amp;Harbour"/>
    <n v="4.2"/>
    <n v="31"/>
    <n v="4499"/>
    <x v="32"/>
    <x v="212"/>
    <x v="2"/>
    <x v="0"/>
    <n v="1"/>
    <n v="1"/>
    <n v="1"/>
    <n v="3"/>
    <n v="9"/>
    <x v="0"/>
    <x v="1"/>
    <x v="0"/>
    <x v="0"/>
    <x v="0"/>
    <x v="1"/>
    <x v="0"/>
    <x v="0"/>
    <n v="2000"/>
    <x v="3"/>
  </r>
  <r>
    <n v="18949542"/>
    <x v="3"/>
    <x v="40"/>
    <s v="Red Chief"/>
    <n v="4.3"/>
    <n v="32"/>
    <n v="3099"/>
    <x v="6"/>
    <x v="213"/>
    <x v="1"/>
    <x v="1"/>
    <n v="3"/>
    <n v="0"/>
    <n v="0"/>
    <n v="5"/>
    <n v="2"/>
    <x v="1"/>
    <x v="1"/>
    <x v="0"/>
    <x v="0"/>
    <x v="1"/>
    <x v="1"/>
    <x v="0"/>
    <x v="0"/>
    <n v="2000"/>
    <x v="5"/>
  </r>
  <r>
    <n v="22217088"/>
    <x v="3"/>
    <x v="30"/>
    <s v="DressBerry"/>
    <n v="4.0999999999999996"/>
    <n v="34"/>
    <n v="1599"/>
    <x v="55"/>
    <x v="214"/>
    <x v="1"/>
    <x v="1"/>
    <n v="0"/>
    <n v="0"/>
    <n v="4"/>
    <n v="6"/>
    <n v="12"/>
    <x v="0"/>
    <x v="1"/>
    <x v="3"/>
    <x v="0"/>
    <x v="1"/>
    <x v="1"/>
    <x v="0"/>
    <x v="0"/>
    <n v="1000"/>
    <x v="1"/>
  </r>
  <r>
    <n v="19987190"/>
    <x v="0"/>
    <x v="6"/>
    <s v="PeterEngland"/>
    <n v="3.9"/>
    <n v="33"/>
    <n v="2499"/>
    <x v="50"/>
    <x v="215"/>
    <x v="2"/>
    <x v="0"/>
    <n v="1"/>
    <n v="0"/>
    <n v="0"/>
    <n v="3"/>
    <n v="3"/>
    <x v="0"/>
    <x v="1"/>
    <x v="0"/>
    <x v="0"/>
    <x v="0"/>
    <x v="1"/>
    <x v="0"/>
    <x v="1"/>
    <n v="2000"/>
    <x v="7"/>
  </r>
  <r>
    <n v="20092320"/>
    <x v="0"/>
    <x v="1"/>
    <s v="ForeverNew"/>
    <n v="4.4000000000000004"/>
    <n v="26"/>
    <n v="3200"/>
    <x v="43"/>
    <x v="216"/>
    <x v="1"/>
    <x v="1"/>
    <n v="3"/>
    <n v="0"/>
    <n v="2"/>
    <n v="4"/>
    <n v="3"/>
    <x v="0"/>
    <x v="0"/>
    <x v="0"/>
    <x v="0"/>
    <x v="0"/>
    <x v="0"/>
    <x v="0"/>
    <x v="0"/>
    <n v="4000"/>
    <x v="3"/>
  </r>
  <r>
    <n v="18241626"/>
    <x v="0"/>
    <x v="2"/>
    <s v="Roadster"/>
    <n v="4.5"/>
    <n v="25"/>
    <n v="1699"/>
    <x v="28"/>
    <x v="217"/>
    <x v="2"/>
    <x v="0"/>
    <n v="0"/>
    <n v="1"/>
    <n v="0"/>
    <n v="3"/>
    <n v="5"/>
    <x v="0"/>
    <x v="1"/>
    <x v="0"/>
    <x v="0"/>
    <x v="0"/>
    <x v="1"/>
    <x v="0"/>
    <x v="0"/>
    <n v="1000"/>
    <x v="3"/>
  </r>
  <r>
    <n v="13748756"/>
    <x v="0"/>
    <x v="1"/>
    <s v="Madame"/>
    <n v="3.6"/>
    <n v="35"/>
    <n v="1599"/>
    <x v="13"/>
    <x v="115"/>
    <x v="1"/>
    <x v="1"/>
    <n v="1"/>
    <n v="0"/>
    <n v="1"/>
    <n v="1"/>
    <n v="5"/>
    <x v="0"/>
    <x v="2"/>
    <x v="0"/>
    <x v="0"/>
    <x v="0"/>
    <x v="1"/>
    <x v="0"/>
    <x v="1"/>
    <n v="500"/>
    <x v="3"/>
  </r>
  <r>
    <n v="17372928"/>
    <x v="0"/>
    <x v="0"/>
    <s v="TheSouledStore"/>
    <n v="4.5"/>
    <n v="22"/>
    <n v="799"/>
    <x v="55"/>
    <x v="189"/>
    <x v="2"/>
    <x v="0"/>
    <n v="17"/>
    <n v="0"/>
    <n v="3"/>
    <n v="8"/>
    <n v="28"/>
    <x v="1"/>
    <x v="1"/>
    <x v="0"/>
    <x v="0"/>
    <x v="1"/>
    <x v="1"/>
    <x v="0"/>
    <x v="0"/>
    <n v="500"/>
    <x v="1"/>
  </r>
  <r>
    <n v="18602850"/>
    <x v="2"/>
    <x v="14"/>
    <s v="My Room"/>
    <n v="4.5"/>
    <n v="22"/>
    <n v="2999"/>
    <x v="55"/>
    <x v="107"/>
    <x v="1"/>
    <x v="0"/>
    <n v="1"/>
    <n v="7"/>
    <n v="14"/>
    <n v="72"/>
    <n v="228"/>
    <x v="1"/>
    <x v="1"/>
    <x v="0"/>
    <x v="0"/>
    <x v="1"/>
    <x v="1"/>
    <x v="0"/>
    <x v="0"/>
    <n v="3000"/>
    <x v="1"/>
  </r>
  <r>
    <n v="17307612"/>
    <x v="0"/>
    <x v="20"/>
    <s v="LouisPhilippeJeans"/>
    <n v="4.3"/>
    <n v="23"/>
    <n v="2199"/>
    <x v="21"/>
    <x v="218"/>
    <x v="1"/>
    <x v="1"/>
    <n v="51"/>
    <n v="0"/>
    <n v="1"/>
    <n v="2"/>
    <n v="11"/>
    <x v="1"/>
    <x v="1"/>
    <x v="0"/>
    <x v="0"/>
    <x v="1"/>
    <x v="1"/>
    <x v="0"/>
    <x v="0"/>
    <n v="2000"/>
    <x v="7"/>
  </r>
  <r>
    <n v="18973728"/>
    <x v="0"/>
    <x v="8"/>
    <s v="Levis"/>
    <n v="4.4000000000000004"/>
    <n v="260"/>
    <n v="4399"/>
    <x v="60"/>
    <x v="165"/>
    <x v="1"/>
    <x v="1"/>
    <n v="3"/>
    <n v="17"/>
    <n v="27"/>
    <n v="63"/>
    <n v="187"/>
    <x v="0"/>
    <x v="1"/>
    <x v="0"/>
    <x v="1"/>
    <x v="1"/>
    <x v="1"/>
    <x v="0"/>
    <x v="0"/>
    <n v="5000"/>
    <x v="5"/>
  </r>
  <r>
    <n v="18973648"/>
    <x v="0"/>
    <x v="8"/>
    <s v="Levis"/>
    <n v="4.2"/>
    <n v="290"/>
    <n v="4099"/>
    <x v="11"/>
    <x v="12"/>
    <x v="1"/>
    <x v="1"/>
    <n v="10"/>
    <n v="1"/>
    <n v="0"/>
    <n v="1"/>
    <n v="14"/>
    <x v="0"/>
    <x v="1"/>
    <x v="0"/>
    <x v="1"/>
    <x v="1"/>
    <x v="1"/>
    <x v="0"/>
    <x v="0"/>
    <n v="5000"/>
    <x v="6"/>
  </r>
  <r>
    <n v="13692666"/>
    <x v="0"/>
    <x v="20"/>
    <s v="M&amp;HOurWater"/>
    <n v="3.7"/>
    <n v="51"/>
    <n v="1899"/>
    <x v="6"/>
    <x v="164"/>
    <x v="1"/>
    <x v="1"/>
    <n v="5"/>
    <n v="5"/>
    <n v="5"/>
    <n v="19"/>
    <n v="52"/>
    <x v="0"/>
    <x v="1"/>
    <x v="0"/>
    <x v="0"/>
    <x v="1"/>
    <x v="0"/>
    <x v="0"/>
    <x v="1"/>
    <n v="2000"/>
    <x v="5"/>
  </r>
  <r>
    <n v="11400234"/>
    <x v="3"/>
    <x v="41"/>
    <s v="Yuuki"/>
    <n v="3.9"/>
    <n v="38"/>
    <n v="2499"/>
    <x v="36"/>
    <x v="41"/>
    <x v="1"/>
    <x v="1"/>
    <n v="14"/>
    <n v="1"/>
    <n v="1"/>
    <n v="9"/>
    <n v="31"/>
    <x v="1"/>
    <x v="1"/>
    <x v="0"/>
    <x v="0"/>
    <x v="1"/>
    <x v="1"/>
    <x v="0"/>
    <x v="1"/>
    <n v="3000"/>
    <x v="4"/>
  </r>
  <r>
    <n v="13771276"/>
    <x v="0"/>
    <x v="13"/>
    <s v="Nayo"/>
    <n v="3.9"/>
    <n v="35"/>
    <n v="3999"/>
    <x v="13"/>
    <x v="173"/>
    <x v="2"/>
    <x v="0"/>
    <n v="0"/>
    <n v="1"/>
    <n v="5"/>
    <n v="31"/>
    <n v="99"/>
    <x v="0"/>
    <x v="2"/>
    <x v="0"/>
    <x v="0"/>
    <x v="0"/>
    <x v="0"/>
    <x v="0"/>
    <x v="1"/>
    <n v="4000"/>
    <x v="3"/>
  </r>
  <r>
    <n v="19837008"/>
    <x v="0"/>
    <x v="6"/>
    <s v="HighStar"/>
    <n v="3.9"/>
    <n v="32"/>
    <n v="4549"/>
    <x v="51"/>
    <x v="219"/>
    <x v="2"/>
    <x v="0"/>
    <n v="11"/>
    <n v="0"/>
    <n v="0"/>
    <n v="0"/>
    <n v="0"/>
    <x v="0"/>
    <x v="1"/>
    <x v="0"/>
    <x v="0"/>
    <x v="0"/>
    <x v="0"/>
    <x v="0"/>
    <x v="1"/>
    <n v="5000"/>
    <x v="8"/>
  </r>
  <r>
    <n v="18825046"/>
    <x v="0"/>
    <x v="9"/>
    <s v="TommyHilfiger"/>
    <n v="4.2"/>
    <n v="29"/>
    <n v="4599"/>
    <x v="15"/>
    <x v="146"/>
    <x v="2"/>
    <x v="0"/>
    <n v="0"/>
    <n v="2"/>
    <n v="3"/>
    <n v="7"/>
    <n v="41"/>
    <x v="0"/>
    <x v="1"/>
    <x v="0"/>
    <x v="0"/>
    <x v="0"/>
    <x v="0"/>
    <x v="0"/>
    <x v="0"/>
    <n v="5000"/>
    <x v="2"/>
  </r>
  <r>
    <n v="18973948"/>
    <x v="0"/>
    <x v="8"/>
    <s v="Levis"/>
    <n v="4"/>
    <n v="30"/>
    <n v="4999"/>
    <x v="21"/>
    <x v="67"/>
    <x v="1"/>
    <x v="1"/>
    <n v="5"/>
    <n v="2"/>
    <n v="7"/>
    <n v="15"/>
    <n v="17"/>
    <x v="0"/>
    <x v="1"/>
    <x v="0"/>
    <x v="3"/>
    <x v="1"/>
    <x v="1"/>
    <x v="0"/>
    <x v="1"/>
    <n v="4000"/>
    <x v="7"/>
  </r>
  <r>
    <n v="15294314"/>
    <x v="1"/>
    <x v="54"/>
    <s v="Zaveri Pearls"/>
    <n v="4.4000000000000004"/>
    <n v="27"/>
    <n v="1995"/>
    <x v="42"/>
    <x v="220"/>
    <x v="1"/>
    <x v="0"/>
    <n v="8"/>
    <n v="2"/>
    <n v="2"/>
    <n v="5"/>
    <n v="18"/>
    <x v="1"/>
    <x v="1"/>
    <x v="0"/>
    <x v="0"/>
    <x v="1"/>
    <x v="1"/>
    <x v="0"/>
    <x v="0"/>
    <n v="500"/>
    <x v="8"/>
  </r>
  <r>
    <n v="9656079"/>
    <x v="0"/>
    <x v="9"/>
    <s v="Sztori"/>
    <n v="4.2"/>
    <n v="294"/>
    <n v="2499"/>
    <x v="6"/>
    <x v="41"/>
    <x v="2"/>
    <x v="0"/>
    <n v="29"/>
    <n v="4"/>
    <n v="2"/>
    <n v="8"/>
    <n v="32"/>
    <x v="0"/>
    <x v="1"/>
    <x v="0"/>
    <x v="0"/>
    <x v="0"/>
    <x v="0"/>
    <x v="0"/>
    <x v="0"/>
    <n v="3000"/>
    <x v="5"/>
  </r>
  <r>
    <n v="18976038"/>
    <x v="0"/>
    <x v="6"/>
    <s v="VOXATI"/>
    <n v="3.9"/>
    <n v="345"/>
    <n v="2599"/>
    <x v="1"/>
    <x v="221"/>
    <x v="2"/>
    <x v="0"/>
    <n v="6"/>
    <n v="11"/>
    <n v="34"/>
    <n v="86"/>
    <n v="203"/>
    <x v="0"/>
    <x v="1"/>
    <x v="0"/>
    <x v="0"/>
    <x v="0"/>
    <x v="1"/>
    <x v="0"/>
    <x v="1"/>
    <n v="2000"/>
    <x v="1"/>
  </r>
  <r>
    <n v="21656682"/>
    <x v="0"/>
    <x v="16"/>
    <s v="DupattaBazaar"/>
    <n v="4.3"/>
    <n v="33"/>
    <n v="999"/>
    <x v="7"/>
    <x v="38"/>
    <x v="1"/>
    <x v="1"/>
    <n v="0"/>
    <n v="0"/>
    <n v="8"/>
    <n v="13"/>
    <n v="44"/>
    <x v="1"/>
    <x v="1"/>
    <x v="0"/>
    <x v="0"/>
    <x v="1"/>
    <x v="1"/>
    <x v="0"/>
    <x v="0"/>
    <n v="500"/>
    <x v="1"/>
  </r>
  <r>
    <n v="18921438"/>
    <x v="0"/>
    <x v="21"/>
    <s v="GiniandJony"/>
    <n v="4.5999999999999996"/>
    <n v="28"/>
    <n v="1599"/>
    <x v="33"/>
    <x v="69"/>
    <x v="1"/>
    <x v="1"/>
    <n v="3"/>
    <n v="0"/>
    <n v="0"/>
    <n v="0"/>
    <n v="0"/>
    <x v="1"/>
    <x v="1"/>
    <x v="0"/>
    <x v="0"/>
    <x v="1"/>
    <x v="1"/>
    <x v="0"/>
    <x v="0"/>
    <n v="1000"/>
    <x v="7"/>
  </r>
  <r>
    <n v="18337610"/>
    <x v="0"/>
    <x v="2"/>
    <s v="Roadster"/>
    <n v="4.3"/>
    <n v="32"/>
    <n v="2299"/>
    <x v="17"/>
    <x v="222"/>
    <x v="2"/>
    <x v="0"/>
    <n v="0"/>
    <n v="0"/>
    <n v="1"/>
    <n v="10"/>
    <n v="17"/>
    <x v="0"/>
    <x v="1"/>
    <x v="0"/>
    <x v="0"/>
    <x v="0"/>
    <x v="1"/>
    <x v="0"/>
    <x v="0"/>
    <n v="1000"/>
    <x v="3"/>
  </r>
  <r>
    <n v="18820580"/>
    <x v="0"/>
    <x v="9"/>
    <s v="TommyHilfiger"/>
    <n v="4.2"/>
    <n v="33"/>
    <n v="5599"/>
    <x v="15"/>
    <x v="200"/>
    <x v="2"/>
    <x v="0"/>
    <n v="6"/>
    <n v="0"/>
    <n v="0"/>
    <n v="0"/>
    <n v="0"/>
    <x v="1"/>
    <x v="1"/>
    <x v="0"/>
    <x v="0"/>
    <x v="1"/>
    <x v="0"/>
    <x v="0"/>
    <x v="0"/>
    <n v="6000"/>
    <x v="2"/>
  </r>
  <r>
    <n v="16824670"/>
    <x v="3"/>
    <x v="41"/>
    <s v="Puma"/>
    <n v="4.0999999999999996"/>
    <n v="31"/>
    <n v="9999"/>
    <x v="24"/>
    <x v="223"/>
    <x v="1"/>
    <x v="1"/>
    <n v="12"/>
    <n v="0"/>
    <n v="3"/>
    <n v="7"/>
    <n v="17"/>
    <x v="1"/>
    <x v="1"/>
    <x v="0"/>
    <x v="0"/>
    <x v="1"/>
    <x v="1"/>
    <x v="0"/>
    <x v="0"/>
    <n v="6000"/>
    <x v="5"/>
  </r>
  <r>
    <n v="21906602"/>
    <x v="0"/>
    <x v="15"/>
    <s v="bummer"/>
    <n v="4.5999999999999996"/>
    <n v="23"/>
    <n v="599"/>
    <x v="33"/>
    <x v="148"/>
    <x v="2"/>
    <x v="0"/>
    <n v="3"/>
    <n v="0"/>
    <n v="4"/>
    <n v="21"/>
    <n v="75"/>
    <x v="1"/>
    <x v="1"/>
    <x v="0"/>
    <x v="0"/>
    <x v="1"/>
    <x v="1"/>
    <x v="0"/>
    <x v="0"/>
    <n v="500"/>
    <x v="7"/>
  </r>
  <r>
    <n v="18973952"/>
    <x v="0"/>
    <x v="8"/>
    <s v="Levis"/>
    <n v="4.0999999999999996"/>
    <n v="329"/>
    <n v="3499"/>
    <x v="52"/>
    <x v="67"/>
    <x v="1"/>
    <x v="1"/>
    <n v="6"/>
    <n v="1"/>
    <n v="5"/>
    <n v="4"/>
    <n v="20"/>
    <x v="0"/>
    <x v="1"/>
    <x v="0"/>
    <x v="1"/>
    <x v="1"/>
    <x v="1"/>
    <x v="0"/>
    <x v="0"/>
    <n v="4000"/>
    <x v="5"/>
  </r>
  <r>
    <n v="18830500"/>
    <x v="0"/>
    <x v="9"/>
    <s v="WhiteSnow"/>
    <n v="4.2"/>
    <n v="10"/>
    <n v="1599"/>
    <x v="3"/>
    <x v="144"/>
    <x v="2"/>
    <x v="0"/>
    <n v="12"/>
    <n v="5"/>
    <n v="5"/>
    <n v="20"/>
    <n v="60"/>
    <x v="1"/>
    <x v="1"/>
    <x v="0"/>
    <x v="0"/>
    <x v="1"/>
    <x v="0"/>
    <x v="0"/>
    <x v="0"/>
    <n v="2000"/>
    <x v="1"/>
  </r>
  <r>
    <n v="22200418"/>
    <x v="3"/>
    <x v="30"/>
    <s v="Bruno Manetti"/>
    <n v="3.9"/>
    <n v="8"/>
    <n v="3999"/>
    <x v="43"/>
    <x v="32"/>
    <x v="1"/>
    <x v="1"/>
    <n v="19"/>
    <n v="3"/>
    <n v="6"/>
    <n v="22"/>
    <n v="52"/>
    <x v="1"/>
    <x v="1"/>
    <x v="0"/>
    <x v="0"/>
    <x v="1"/>
    <x v="1"/>
    <x v="0"/>
    <x v="1"/>
    <n v="2000"/>
    <x v="3"/>
  </r>
  <r>
    <n v="21439050"/>
    <x v="0"/>
    <x v="11"/>
    <s v="Kappa"/>
    <n v="3.2"/>
    <n v="9"/>
    <n v="599"/>
    <x v="21"/>
    <x v="17"/>
    <x v="1"/>
    <x v="1"/>
    <n v="38"/>
    <n v="7"/>
    <n v="10"/>
    <n v="25"/>
    <n v="66"/>
    <x v="1"/>
    <x v="1"/>
    <x v="0"/>
    <x v="0"/>
    <x v="1"/>
    <x v="0"/>
    <x v="0"/>
    <x v="1"/>
    <n v="1000"/>
    <x v="7"/>
  </r>
  <r>
    <n v="18944812"/>
    <x v="0"/>
    <x v="3"/>
    <s v="DRAAXFashions"/>
    <n v="3.6"/>
    <n v="8"/>
    <n v="2399"/>
    <x v="11"/>
    <x v="100"/>
    <x v="1"/>
    <x v="1"/>
    <n v="4"/>
    <n v="17"/>
    <n v="41"/>
    <n v="78"/>
    <n v="204"/>
    <x v="0"/>
    <x v="0"/>
    <x v="0"/>
    <x v="0"/>
    <x v="0"/>
    <x v="1"/>
    <x v="0"/>
    <x v="1"/>
    <n v="3000"/>
    <x v="6"/>
  </r>
  <r>
    <n v="18969982"/>
    <x v="0"/>
    <x v="8"/>
    <s v="AllenSollyJunior"/>
    <n v="4.2"/>
    <n v="6"/>
    <n v="1799"/>
    <x v="2"/>
    <x v="224"/>
    <x v="1"/>
    <x v="1"/>
    <n v="31"/>
    <n v="1"/>
    <n v="4"/>
    <n v="11"/>
    <n v="65"/>
    <x v="1"/>
    <x v="1"/>
    <x v="0"/>
    <x v="0"/>
    <x v="1"/>
    <x v="1"/>
    <x v="0"/>
    <x v="0"/>
    <n v="2000"/>
    <x v="2"/>
  </r>
  <r>
    <n v="17331296"/>
    <x v="0"/>
    <x v="20"/>
    <s v="Fabindia"/>
    <n v="4.4000000000000004"/>
    <n v="5"/>
    <n v="1699"/>
    <x v="11"/>
    <x v="18"/>
    <x v="1"/>
    <x v="1"/>
    <n v="24"/>
    <n v="8"/>
    <n v="9"/>
    <n v="25"/>
    <n v="52"/>
    <x v="1"/>
    <x v="1"/>
    <x v="0"/>
    <x v="0"/>
    <x v="1"/>
    <x v="1"/>
    <x v="0"/>
    <x v="0"/>
    <n v="2000"/>
    <x v="6"/>
  </r>
  <r>
    <n v="18723286"/>
    <x v="0"/>
    <x v="9"/>
    <s v="AllenSollyJunior"/>
    <n v="3.7"/>
    <n v="7"/>
    <n v="1699"/>
    <x v="6"/>
    <x v="204"/>
    <x v="2"/>
    <x v="0"/>
    <n v="44"/>
    <n v="5"/>
    <n v="13"/>
    <n v="29"/>
    <n v="128"/>
    <x v="1"/>
    <x v="1"/>
    <x v="0"/>
    <x v="0"/>
    <x v="1"/>
    <x v="1"/>
    <x v="0"/>
    <x v="1"/>
    <n v="1000"/>
    <x v="5"/>
  </r>
  <r>
    <n v="17255876"/>
    <x v="0"/>
    <x v="1"/>
    <s v="Cutiekins"/>
    <n v="3.3"/>
    <n v="10"/>
    <n v="1099"/>
    <x v="17"/>
    <x v="225"/>
    <x v="1"/>
    <x v="1"/>
    <n v="12"/>
    <n v="12"/>
    <n v="26"/>
    <n v="87"/>
    <n v="257"/>
    <x v="1"/>
    <x v="1"/>
    <x v="0"/>
    <x v="0"/>
    <x v="1"/>
    <x v="0"/>
    <x v="0"/>
    <x v="1"/>
    <n v="2000"/>
    <x v="3"/>
  </r>
  <r>
    <n v="17745816"/>
    <x v="3"/>
    <x v="41"/>
    <s v="Lancer"/>
    <n v="4"/>
    <n v="6"/>
    <n v="1999"/>
    <x v="15"/>
    <x v="4"/>
    <x v="1"/>
    <x v="1"/>
    <n v="4"/>
    <n v="9"/>
    <n v="19"/>
    <n v="40"/>
    <n v="102"/>
    <x v="1"/>
    <x v="1"/>
    <x v="0"/>
    <x v="0"/>
    <x v="1"/>
    <x v="1"/>
    <x v="0"/>
    <x v="1"/>
    <n v="2000"/>
    <x v="2"/>
  </r>
  <r>
    <n v="19851824"/>
    <x v="2"/>
    <x v="55"/>
    <s v="AVI Living"/>
    <n v="4"/>
    <n v="5"/>
    <n v="1399"/>
    <x v="43"/>
    <x v="32"/>
    <x v="1"/>
    <x v="1"/>
    <n v="11"/>
    <n v="0"/>
    <n v="0"/>
    <n v="1"/>
    <n v="9"/>
    <x v="1"/>
    <x v="1"/>
    <x v="0"/>
    <x v="0"/>
    <x v="1"/>
    <x v="1"/>
    <x v="0"/>
    <x v="1"/>
    <n v="2000"/>
    <x v="3"/>
  </r>
  <r>
    <n v="17354670"/>
    <x v="1"/>
    <x v="24"/>
    <s v="ANIKAS CREATION"/>
    <n v="4"/>
    <n v="5"/>
    <n v="1995"/>
    <x v="64"/>
    <x v="226"/>
    <x v="1"/>
    <x v="0"/>
    <n v="2"/>
    <n v="4"/>
    <n v="14"/>
    <n v="29"/>
    <n v="77"/>
    <x v="1"/>
    <x v="1"/>
    <x v="0"/>
    <x v="0"/>
    <x v="1"/>
    <x v="1"/>
    <x v="0"/>
    <x v="1"/>
    <n v="2000"/>
    <x v="3"/>
  </r>
  <r>
    <n v="13487998"/>
    <x v="0"/>
    <x v="3"/>
    <s v="THREADMUSTER"/>
    <n v="2.7"/>
    <n v="10"/>
    <n v="2499"/>
    <x v="18"/>
    <x v="41"/>
    <x v="1"/>
    <x v="1"/>
    <n v="4"/>
    <n v="1"/>
    <n v="1"/>
    <n v="8"/>
    <n v="8"/>
    <x v="0"/>
    <x v="0"/>
    <x v="0"/>
    <x v="0"/>
    <x v="0"/>
    <x v="0"/>
    <x v="0"/>
    <x v="2"/>
    <n v="3000"/>
    <x v="4"/>
  </r>
  <r>
    <n v="22005330"/>
    <x v="0"/>
    <x v="8"/>
    <s v="H&amp;M"/>
    <n v="3.8"/>
    <n v="5"/>
    <n v="2999"/>
    <x v="11"/>
    <x v="107"/>
    <x v="1"/>
    <x v="1"/>
    <n v="7"/>
    <n v="0"/>
    <n v="1"/>
    <n v="2"/>
    <n v="8"/>
    <x v="1"/>
    <x v="1"/>
    <x v="0"/>
    <x v="0"/>
    <x v="1"/>
    <x v="1"/>
    <x v="0"/>
    <x v="1"/>
    <n v="3000"/>
    <x v="6"/>
  </r>
  <r>
    <n v="22198236"/>
    <x v="0"/>
    <x v="56"/>
    <s v="MALHAAR"/>
    <n v="3.7"/>
    <n v="6"/>
    <n v="2299"/>
    <x v="5"/>
    <x v="30"/>
    <x v="1"/>
    <x v="1"/>
    <n v="1"/>
    <n v="2"/>
    <n v="1"/>
    <n v="12"/>
    <n v="20"/>
    <x v="1"/>
    <x v="1"/>
    <x v="0"/>
    <x v="0"/>
    <x v="1"/>
    <x v="1"/>
    <x v="0"/>
    <x v="1"/>
    <n v="1000"/>
    <x v="4"/>
  </r>
  <r>
    <n v="17309774"/>
    <x v="0"/>
    <x v="18"/>
    <s v="CloraCreation"/>
    <n v="3.8"/>
    <n v="6"/>
    <n v="1999"/>
    <x v="3"/>
    <x v="111"/>
    <x v="1"/>
    <x v="0"/>
    <n v="25"/>
    <n v="1"/>
    <n v="4"/>
    <n v="4"/>
    <n v="10"/>
    <x v="1"/>
    <x v="1"/>
    <x v="0"/>
    <x v="0"/>
    <x v="1"/>
    <x v="1"/>
    <x v="0"/>
    <x v="1"/>
    <n v="1000"/>
    <x v="1"/>
  </r>
  <r>
    <n v="18960098"/>
    <x v="0"/>
    <x v="20"/>
    <s v="TheIndianGarageCo"/>
    <n v="3.8"/>
    <n v="5"/>
    <n v="1749"/>
    <x v="35"/>
    <x v="84"/>
    <x v="1"/>
    <x v="1"/>
    <n v="26"/>
    <n v="7"/>
    <n v="17"/>
    <n v="66"/>
    <n v="175"/>
    <x v="0"/>
    <x v="1"/>
    <x v="0"/>
    <x v="0"/>
    <x v="1"/>
    <x v="1"/>
    <x v="0"/>
    <x v="1"/>
    <n v="500"/>
    <x v="4"/>
  </r>
  <r>
    <n v="15174886"/>
    <x v="2"/>
    <x v="57"/>
    <s v="MIAH Decor"/>
    <n v="3.2"/>
    <n v="6"/>
    <n v="599"/>
    <x v="15"/>
    <x v="220"/>
    <x v="2"/>
    <x v="0"/>
    <n v="22"/>
    <n v="1"/>
    <n v="11"/>
    <n v="70"/>
    <n v="225"/>
    <x v="1"/>
    <x v="1"/>
    <x v="0"/>
    <x v="0"/>
    <x v="1"/>
    <x v="1"/>
    <x v="0"/>
    <x v="1"/>
    <n v="500"/>
    <x v="2"/>
  </r>
  <r>
    <n v="16193242"/>
    <x v="1"/>
    <x v="58"/>
    <s v="CrossBeats"/>
    <n v="1.7"/>
    <n v="17"/>
    <n v="9999"/>
    <x v="11"/>
    <x v="227"/>
    <x v="2"/>
    <x v="0"/>
    <n v="5"/>
    <n v="9"/>
    <n v="9"/>
    <n v="40"/>
    <n v="113"/>
    <x v="1"/>
    <x v="1"/>
    <x v="0"/>
    <x v="0"/>
    <x v="1"/>
    <x v="1"/>
    <x v="0"/>
    <x v="4"/>
    <n v="10000"/>
    <x v="6"/>
  </r>
  <r>
    <n v="22200396"/>
    <x v="3"/>
    <x v="30"/>
    <s v="Bruno Manetti"/>
    <n v="4"/>
    <n v="5"/>
    <n v="3999"/>
    <x v="41"/>
    <x v="228"/>
    <x v="1"/>
    <x v="1"/>
    <n v="0"/>
    <n v="1"/>
    <n v="2"/>
    <n v="4"/>
    <n v="18"/>
    <x v="2"/>
    <x v="1"/>
    <x v="2"/>
    <x v="0"/>
    <x v="1"/>
    <x v="1"/>
    <x v="0"/>
    <x v="1"/>
    <n v="2000"/>
    <x v="3"/>
  </r>
  <r>
    <n v="18803110"/>
    <x v="0"/>
    <x v="3"/>
    <s v="AthenaGirl"/>
    <n v="3.5"/>
    <n v="6"/>
    <n v="2299"/>
    <x v="18"/>
    <x v="229"/>
    <x v="1"/>
    <x v="1"/>
    <n v="0"/>
    <n v="0"/>
    <n v="0"/>
    <n v="0"/>
    <n v="8"/>
    <x v="1"/>
    <x v="1"/>
    <x v="0"/>
    <x v="0"/>
    <x v="1"/>
    <x v="1"/>
    <x v="0"/>
    <x v="1"/>
    <n v="1000"/>
    <x v="4"/>
  </r>
  <r>
    <n v="18207844"/>
    <x v="0"/>
    <x v="3"/>
    <s v="H&amp;M"/>
    <n v="3"/>
    <n v="7"/>
    <n v="1999"/>
    <x v="11"/>
    <x v="4"/>
    <x v="1"/>
    <x v="1"/>
    <n v="0"/>
    <n v="0"/>
    <n v="0"/>
    <n v="0"/>
    <n v="0"/>
    <x v="0"/>
    <x v="2"/>
    <x v="0"/>
    <x v="0"/>
    <x v="0"/>
    <x v="0"/>
    <x v="0"/>
    <x v="2"/>
    <n v="2000"/>
    <x v="6"/>
  </r>
  <r>
    <n v="22634940"/>
    <x v="0"/>
    <x v="3"/>
    <s v="Rustorange"/>
    <n v="3.8"/>
    <n v="5"/>
    <n v="3399"/>
    <x v="25"/>
    <x v="169"/>
    <x v="2"/>
    <x v="0"/>
    <n v="22"/>
    <n v="0"/>
    <n v="0"/>
    <n v="1"/>
    <n v="4"/>
    <x v="1"/>
    <x v="1"/>
    <x v="0"/>
    <x v="0"/>
    <x v="1"/>
    <x v="1"/>
    <x v="0"/>
    <x v="1"/>
    <n v="2000"/>
    <x v="1"/>
  </r>
  <r>
    <n v="13411990"/>
    <x v="0"/>
    <x v="3"/>
    <s v="DODO&amp;MOA"/>
    <n v="2.8"/>
    <n v="6"/>
    <n v="2990"/>
    <x v="43"/>
    <x v="230"/>
    <x v="2"/>
    <x v="0"/>
    <n v="1"/>
    <n v="8"/>
    <n v="27"/>
    <n v="49"/>
    <n v="131"/>
    <x v="0"/>
    <x v="0"/>
    <x v="0"/>
    <x v="0"/>
    <x v="0"/>
    <x v="1"/>
    <x v="0"/>
    <x v="2"/>
    <n v="2000"/>
    <x v="3"/>
  </r>
  <r>
    <n v="13681812"/>
    <x v="0"/>
    <x v="20"/>
    <s v="Ecentric"/>
    <n v="4"/>
    <n v="5"/>
    <n v="2499"/>
    <x v="2"/>
    <x v="208"/>
    <x v="1"/>
    <x v="1"/>
    <n v="16"/>
    <n v="1"/>
    <n v="0"/>
    <n v="1"/>
    <n v="4"/>
    <x v="1"/>
    <x v="1"/>
    <x v="0"/>
    <x v="0"/>
    <x v="1"/>
    <x v="1"/>
    <x v="0"/>
    <x v="1"/>
    <n v="2000"/>
    <x v="2"/>
  </r>
  <r>
    <n v="17363588"/>
    <x v="0"/>
    <x v="20"/>
    <s v="JAINISH"/>
    <n v="3.8"/>
    <n v="4"/>
    <n v="1499"/>
    <x v="13"/>
    <x v="148"/>
    <x v="1"/>
    <x v="1"/>
    <n v="20"/>
    <n v="5"/>
    <n v="3"/>
    <n v="11"/>
    <n v="46"/>
    <x v="1"/>
    <x v="1"/>
    <x v="0"/>
    <x v="0"/>
    <x v="1"/>
    <x v="1"/>
    <x v="0"/>
    <x v="1"/>
    <n v="500"/>
    <x v="3"/>
  </r>
  <r>
    <n v="19822716"/>
    <x v="0"/>
    <x v="20"/>
    <s v="Oxolloxo"/>
    <n v="2.8"/>
    <n v="6"/>
    <n v="1849"/>
    <x v="10"/>
    <x v="215"/>
    <x v="1"/>
    <x v="1"/>
    <n v="1"/>
    <n v="5"/>
    <n v="10"/>
    <n v="25"/>
    <n v="96"/>
    <x v="1"/>
    <x v="1"/>
    <x v="0"/>
    <x v="0"/>
    <x v="1"/>
    <x v="0"/>
    <x v="0"/>
    <x v="2"/>
    <n v="2000"/>
    <x v="3"/>
  </r>
  <r>
    <n v="22649882"/>
    <x v="0"/>
    <x v="1"/>
    <s v="IUGA"/>
    <n v="3"/>
    <n v="6"/>
    <n v="1299"/>
    <x v="14"/>
    <x v="231"/>
    <x v="1"/>
    <x v="1"/>
    <n v="3"/>
    <n v="0"/>
    <n v="2"/>
    <n v="0"/>
    <n v="3"/>
    <x v="1"/>
    <x v="1"/>
    <x v="0"/>
    <x v="0"/>
    <x v="1"/>
    <x v="1"/>
    <x v="0"/>
    <x v="2"/>
    <n v="1000"/>
    <x v="1"/>
  </r>
  <r>
    <n v="17312144"/>
    <x v="3"/>
    <x v="17"/>
    <s v="Clarks"/>
    <n v="3.7"/>
    <n v="3"/>
    <n v="10999"/>
    <x v="2"/>
    <x v="232"/>
    <x v="1"/>
    <x v="1"/>
    <n v="1"/>
    <n v="2"/>
    <n v="5"/>
    <n v="12"/>
    <n v="13"/>
    <x v="1"/>
    <x v="1"/>
    <x v="0"/>
    <x v="0"/>
    <x v="1"/>
    <x v="1"/>
    <x v="0"/>
    <x v="1"/>
    <n v="8000"/>
    <x v="2"/>
  </r>
  <r>
    <n v="13639590"/>
    <x v="3"/>
    <x v="26"/>
    <s v="U.S. Polo Assn."/>
    <n v="3.5"/>
    <n v="4"/>
    <n v="1499"/>
    <x v="6"/>
    <x v="57"/>
    <x v="1"/>
    <x v="1"/>
    <n v="1"/>
    <n v="0"/>
    <n v="1"/>
    <n v="1"/>
    <n v="6"/>
    <x v="1"/>
    <x v="1"/>
    <x v="0"/>
    <x v="0"/>
    <x v="1"/>
    <x v="1"/>
    <x v="0"/>
    <x v="1"/>
    <n v="1000"/>
    <x v="5"/>
  </r>
  <r>
    <n v="17647418"/>
    <x v="3"/>
    <x v="30"/>
    <s v="FOOTONS"/>
    <n v="5"/>
    <n v="2"/>
    <n v="3199"/>
    <x v="9"/>
    <x v="233"/>
    <x v="1"/>
    <x v="1"/>
    <n v="22"/>
    <n v="0"/>
    <n v="1"/>
    <n v="1"/>
    <n v="13"/>
    <x v="0"/>
    <x v="1"/>
    <x v="1"/>
    <x v="0"/>
    <x v="1"/>
    <x v="1"/>
    <x v="0"/>
    <x v="0"/>
    <n v="4000"/>
    <x v="1"/>
  </r>
  <r>
    <n v="21990058"/>
    <x v="0"/>
    <x v="33"/>
    <s v="Rustorange"/>
    <n v="5"/>
    <n v="2"/>
    <n v="3299"/>
    <x v="9"/>
    <x v="234"/>
    <x v="2"/>
    <x v="0"/>
    <n v="18"/>
    <n v="5"/>
    <n v="8"/>
    <n v="23"/>
    <n v="58"/>
    <x v="1"/>
    <x v="1"/>
    <x v="0"/>
    <x v="0"/>
    <x v="1"/>
    <x v="1"/>
    <x v="0"/>
    <x v="0"/>
    <n v="2000"/>
    <x v="1"/>
  </r>
  <r>
    <n v="18922226"/>
    <x v="0"/>
    <x v="33"/>
    <s v="Ahalyaa"/>
    <n v="2.8"/>
    <n v="8"/>
    <n v="4300"/>
    <x v="41"/>
    <x v="235"/>
    <x v="2"/>
    <x v="0"/>
    <n v="13"/>
    <n v="6"/>
    <n v="13"/>
    <n v="50"/>
    <n v="173"/>
    <x v="1"/>
    <x v="1"/>
    <x v="0"/>
    <x v="0"/>
    <x v="1"/>
    <x v="1"/>
    <x v="0"/>
    <x v="2"/>
    <n v="2000"/>
    <x v="3"/>
  </r>
  <r>
    <n v="22110424"/>
    <x v="0"/>
    <x v="7"/>
    <s v="VASTRADO"/>
    <n v="5"/>
    <n v="2"/>
    <n v="1199"/>
    <x v="9"/>
    <x v="26"/>
    <x v="1"/>
    <x v="1"/>
    <n v="28"/>
    <n v="4"/>
    <n v="16"/>
    <n v="44"/>
    <n v="158"/>
    <x v="1"/>
    <x v="1"/>
    <x v="0"/>
    <x v="0"/>
    <x v="1"/>
    <x v="1"/>
    <x v="0"/>
    <x v="0"/>
    <n v="1000"/>
    <x v="1"/>
  </r>
  <r>
    <n v="20441812"/>
    <x v="0"/>
    <x v="47"/>
    <s v="Kanvin"/>
    <n v="3.6"/>
    <n v="5"/>
    <n v="2499"/>
    <x v="6"/>
    <x v="41"/>
    <x v="1"/>
    <x v="1"/>
    <n v="4"/>
    <n v="12"/>
    <n v="14"/>
    <n v="57"/>
    <n v="229"/>
    <x v="1"/>
    <x v="1"/>
    <x v="0"/>
    <x v="0"/>
    <x v="1"/>
    <x v="0"/>
    <x v="0"/>
    <x v="1"/>
    <n v="3000"/>
    <x v="5"/>
  </r>
  <r>
    <n v="17307424"/>
    <x v="0"/>
    <x v="18"/>
    <s v="CloraCreation"/>
    <n v="4"/>
    <n v="3"/>
    <n v="2399"/>
    <x v="27"/>
    <x v="54"/>
    <x v="1"/>
    <x v="0"/>
    <n v="0"/>
    <n v="3"/>
    <n v="7"/>
    <n v="5"/>
    <n v="5"/>
    <x v="1"/>
    <x v="1"/>
    <x v="0"/>
    <x v="0"/>
    <x v="1"/>
    <x v="1"/>
    <x v="0"/>
    <x v="1"/>
    <n v="1000"/>
    <x v="1"/>
  </r>
  <r>
    <n v="17332192"/>
    <x v="0"/>
    <x v="19"/>
    <s v="KISAH"/>
    <n v="4.3"/>
    <n v="3"/>
    <n v="13099"/>
    <x v="28"/>
    <x v="236"/>
    <x v="2"/>
    <x v="0"/>
    <n v="12"/>
    <n v="0"/>
    <n v="1"/>
    <n v="3"/>
    <n v="2"/>
    <x v="1"/>
    <x v="1"/>
    <x v="0"/>
    <x v="0"/>
    <x v="1"/>
    <x v="1"/>
    <x v="0"/>
    <x v="0"/>
    <n v="5000"/>
    <x v="3"/>
  </r>
  <r>
    <n v="18946970"/>
    <x v="0"/>
    <x v="20"/>
    <s v="YOVISH"/>
    <n v="3.8"/>
    <n v="4"/>
    <n v="3499"/>
    <x v="11"/>
    <x v="67"/>
    <x v="1"/>
    <x v="1"/>
    <n v="1"/>
    <n v="5"/>
    <n v="10"/>
    <n v="20"/>
    <n v="38"/>
    <x v="1"/>
    <x v="1"/>
    <x v="0"/>
    <x v="0"/>
    <x v="1"/>
    <x v="1"/>
    <x v="0"/>
    <x v="1"/>
    <n v="4000"/>
    <x v="6"/>
  </r>
  <r>
    <n v="20075460"/>
    <x v="3"/>
    <x v="41"/>
    <s v="UCLA"/>
    <n v="3.7"/>
    <n v="3"/>
    <n v="4199"/>
    <x v="18"/>
    <x v="237"/>
    <x v="1"/>
    <x v="1"/>
    <n v="3"/>
    <n v="0"/>
    <n v="2"/>
    <n v="1"/>
    <n v="4"/>
    <x v="1"/>
    <x v="1"/>
    <x v="0"/>
    <x v="0"/>
    <x v="1"/>
    <x v="1"/>
    <x v="0"/>
    <x v="1"/>
    <n v="2000"/>
    <x v="4"/>
  </r>
  <r>
    <n v="19334760"/>
    <x v="3"/>
    <x v="41"/>
    <s v="ELEVAR"/>
    <n v="3"/>
    <n v="4"/>
    <n v="5490"/>
    <x v="11"/>
    <x v="238"/>
    <x v="1"/>
    <x v="1"/>
    <n v="2"/>
    <n v="1"/>
    <n v="2"/>
    <n v="2"/>
    <n v="7"/>
    <x v="1"/>
    <x v="1"/>
    <x v="0"/>
    <x v="0"/>
    <x v="1"/>
    <x v="1"/>
    <x v="0"/>
    <x v="2"/>
    <n v="6000"/>
    <x v="6"/>
  </r>
  <r>
    <n v="1708108"/>
    <x v="1"/>
    <x v="44"/>
    <s v="GIORDANO"/>
    <n v="2.8"/>
    <n v="5"/>
    <n v="7950"/>
    <x v="6"/>
    <x v="239"/>
    <x v="1"/>
    <x v="1"/>
    <n v="2"/>
    <n v="1"/>
    <n v="3"/>
    <n v="6"/>
    <n v="14"/>
    <x v="1"/>
    <x v="1"/>
    <x v="0"/>
    <x v="0"/>
    <x v="1"/>
    <x v="1"/>
    <x v="0"/>
    <x v="2"/>
    <n v="8000"/>
    <x v="5"/>
  </r>
  <r>
    <n v="18180102"/>
    <x v="0"/>
    <x v="2"/>
    <s v="INVICTUS"/>
    <n v="4"/>
    <n v="45"/>
    <n v="1698"/>
    <x v="2"/>
    <x v="240"/>
    <x v="2"/>
    <x v="0"/>
    <n v="1"/>
    <n v="0"/>
    <n v="1"/>
    <n v="10"/>
    <n v="16"/>
    <x v="1"/>
    <x v="1"/>
    <x v="0"/>
    <x v="0"/>
    <x v="1"/>
    <x v="1"/>
    <x v="0"/>
    <x v="1"/>
    <n v="2000"/>
    <x v="2"/>
  </r>
  <r>
    <n v="20394602"/>
    <x v="0"/>
    <x v="20"/>
    <s v="Cantabil"/>
    <n v="4.4000000000000004"/>
    <n v="38"/>
    <n v="1999"/>
    <x v="3"/>
    <x v="4"/>
    <x v="1"/>
    <x v="1"/>
    <n v="0"/>
    <n v="0"/>
    <n v="1"/>
    <n v="0"/>
    <n v="4"/>
    <x v="0"/>
    <x v="1"/>
    <x v="0"/>
    <x v="0"/>
    <x v="1"/>
    <x v="0"/>
    <x v="0"/>
    <x v="0"/>
    <n v="2000"/>
    <x v="1"/>
  </r>
  <r>
    <n v="13703862"/>
    <x v="0"/>
    <x v="3"/>
    <s v="StyleQuotient"/>
    <n v="3.9"/>
    <n v="46"/>
    <n v="1749"/>
    <x v="37"/>
    <x v="241"/>
    <x v="1"/>
    <x v="1"/>
    <n v="1"/>
    <n v="0"/>
    <n v="0"/>
    <n v="0"/>
    <n v="0"/>
    <x v="0"/>
    <x v="0"/>
    <x v="0"/>
    <x v="0"/>
    <x v="0"/>
    <x v="1"/>
    <x v="0"/>
    <x v="1"/>
    <n v="1000"/>
    <x v="4"/>
  </r>
  <r>
    <n v="18960426"/>
    <x v="0"/>
    <x v="8"/>
    <s v="Lee"/>
    <n v="3.9"/>
    <n v="42"/>
    <n v="3799"/>
    <x v="9"/>
    <x v="62"/>
    <x v="1"/>
    <x v="1"/>
    <n v="0"/>
    <n v="0"/>
    <n v="0"/>
    <n v="2"/>
    <n v="2"/>
    <x v="0"/>
    <x v="1"/>
    <x v="0"/>
    <x v="1"/>
    <x v="1"/>
    <x v="1"/>
    <x v="0"/>
    <x v="1"/>
    <n v="2000"/>
    <x v="1"/>
  </r>
  <r>
    <n v="7117598"/>
    <x v="0"/>
    <x v="1"/>
    <s v="ONLY"/>
    <n v="4.2"/>
    <n v="40"/>
    <n v="1499"/>
    <x v="11"/>
    <x v="159"/>
    <x v="1"/>
    <x v="1"/>
    <n v="8"/>
    <n v="0"/>
    <n v="0"/>
    <n v="0"/>
    <n v="0"/>
    <x v="0"/>
    <x v="0"/>
    <x v="0"/>
    <x v="0"/>
    <x v="0"/>
    <x v="0"/>
    <x v="0"/>
    <x v="0"/>
    <n v="2000"/>
    <x v="6"/>
  </r>
  <r>
    <n v="18260060"/>
    <x v="0"/>
    <x v="2"/>
    <s v="Mast&amp;Harbour"/>
    <n v="3.7"/>
    <n v="48"/>
    <n v="2099"/>
    <x v="4"/>
    <x v="37"/>
    <x v="2"/>
    <x v="0"/>
    <n v="12"/>
    <n v="4"/>
    <n v="4"/>
    <n v="9"/>
    <n v="44"/>
    <x v="4"/>
    <x v="1"/>
    <x v="0"/>
    <x v="0"/>
    <x v="0"/>
    <x v="1"/>
    <x v="0"/>
    <x v="1"/>
    <n v="1000"/>
    <x v="3"/>
  </r>
  <r>
    <n v="18970176"/>
    <x v="0"/>
    <x v="45"/>
    <s v="AllenSollyJunior"/>
    <n v="4.5999999999999996"/>
    <n v="30"/>
    <n v="1599"/>
    <x v="28"/>
    <x v="181"/>
    <x v="1"/>
    <x v="1"/>
    <n v="1"/>
    <n v="7"/>
    <n v="6"/>
    <n v="11"/>
    <n v="36"/>
    <x v="1"/>
    <x v="1"/>
    <x v="0"/>
    <x v="0"/>
    <x v="1"/>
    <x v="1"/>
    <x v="0"/>
    <x v="0"/>
    <n v="2000"/>
    <x v="3"/>
  </r>
  <r>
    <n v="18637284"/>
    <x v="0"/>
    <x v="7"/>
    <s v="HouseofPataudi"/>
    <n v="4.0999999999999996"/>
    <n v="34"/>
    <n v="3999"/>
    <x v="11"/>
    <x v="173"/>
    <x v="1"/>
    <x v="1"/>
    <n v="2"/>
    <n v="2"/>
    <n v="1"/>
    <n v="7"/>
    <n v="23"/>
    <x v="0"/>
    <x v="0"/>
    <x v="0"/>
    <x v="0"/>
    <x v="0"/>
    <x v="0"/>
    <x v="0"/>
    <x v="0"/>
    <n v="4000"/>
    <x v="6"/>
  </r>
  <r>
    <n v="10667394"/>
    <x v="3"/>
    <x v="41"/>
    <s v="Campus"/>
    <n v="4.0999999999999996"/>
    <n v="35"/>
    <n v="1499"/>
    <x v="22"/>
    <x v="242"/>
    <x v="1"/>
    <x v="1"/>
    <n v="33"/>
    <n v="4"/>
    <n v="1"/>
    <n v="1"/>
    <n v="3"/>
    <x v="1"/>
    <x v="1"/>
    <x v="0"/>
    <x v="0"/>
    <x v="1"/>
    <x v="1"/>
    <x v="0"/>
    <x v="0"/>
    <n v="1000"/>
    <x v="2"/>
  </r>
  <r>
    <n v="18138806"/>
    <x v="0"/>
    <x v="45"/>
    <s v="max"/>
    <n v="4.5999999999999996"/>
    <n v="28"/>
    <n v="599"/>
    <x v="0"/>
    <x v="17"/>
    <x v="1"/>
    <x v="1"/>
    <n v="15"/>
    <n v="15"/>
    <n v="26"/>
    <n v="57"/>
    <n v="198"/>
    <x v="1"/>
    <x v="1"/>
    <x v="0"/>
    <x v="0"/>
    <x v="1"/>
    <x v="0"/>
    <x v="0"/>
    <x v="0"/>
    <n v="1000"/>
    <x v="0"/>
  </r>
  <r>
    <n v="19015534"/>
    <x v="0"/>
    <x v="6"/>
    <s v="U.S.PoloAssn.Kids"/>
    <n v="4.0999999999999996"/>
    <n v="33"/>
    <n v="2499"/>
    <x v="73"/>
    <x v="144"/>
    <x v="2"/>
    <x v="0"/>
    <n v="3"/>
    <n v="2"/>
    <n v="4"/>
    <n v="6"/>
    <n v="34"/>
    <x v="1"/>
    <x v="1"/>
    <x v="0"/>
    <x v="0"/>
    <x v="1"/>
    <x v="1"/>
    <x v="0"/>
    <x v="0"/>
    <n v="2000"/>
    <x v="2"/>
  </r>
  <r>
    <n v="18373646"/>
    <x v="3"/>
    <x v="41"/>
    <s v="ADIDAS"/>
    <n v="4.3"/>
    <n v="319"/>
    <n v="3799"/>
    <x v="2"/>
    <x v="243"/>
    <x v="1"/>
    <x v="1"/>
    <n v="4"/>
    <n v="2"/>
    <n v="1"/>
    <n v="7"/>
    <n v="23"/>
    <x v="1"/>
    <x v="1"/>
    <x v="0"/>
    <x v="0"/>
    <x v="1"/>
    <x v="1"/>
    <x v="0"/>
    <x v="0"/>
    <n v="3000"/>
    <x v="2"/>
  </r>
  <r>
    <n v="19264536"/>
    <x v="0"/>
    <x v="11"/>
    <s v="FlyingMachine"/>
    <n v="3.8"/>
    <n v="60"/>
    <n v="1299"/>
    <x v="4"/>
    <x v="244"/>
    <x v="1"/>
    <x v="1"/>
    <n v="15"/>
    <n v="0"/>
    <n v="2"/>
    <n v="1"/>
    <n v="6"/>
    <x v="0"/>
    <x v="1"/>
    <x v="0"/>
    <x v="0"/>
    <x v="1"/>
    <x v="1"/>
    <x v="0"/>
    <x v="1"/>
    <n v="1000"/>
    <x v="3"/>
  </r>
  <r>
    <n v="16284648"/>
    <x v="3"/>
    <x v="17"/>
    <s v="Crew STREET"/>
    <n v="4.0999999999999996"/>
    <n v="41"/>
    <n v="3099"/>
    <x v="9"/>
    <x v="245"/>
    <x v="1"/>
    <x v="1"/>
    <n v="5"/>
    <n v="0"/>
    <n v="12"/>
    <n v="11"/>
    <n v="34"/>
    <x v="1"/>
    <x v="1"/>
    <x v="0"/>
    <x v="0"/>
    <x v="1"/>
    <x v="1"/>
    <x v="0"/>
    <x v="0"/>
    <n v="2000"/>
    <x v="1"/>
  </r>
  <r>
    <n v="16512022"/>
    <x v="1"/>
    <x v="38"/>
    <s v="MASQ"/>
    <n v="4.5"/>
    <n v="35"/>
    <n v="447"/>
    <x v="6"/>
    <x v="246"/>
    <x v="2"/>
    <x v="0"/>
    <n v="1"/>
    <n v="3"/>
    <n v="2"/>
    <n v="7"/>
    <n v="37"/>
    <x v="1"/>
    <x v="1"/>
    <x v="0"/>
    <x v="0"/>
    <x v="1"/>
    <x v="1"/>
    <x v="0"/>
    <x v="0"/>
    <n v="500"/>
    <x v="5"/>
  </r>
  <r>
    <n v="14487194"/>
    <x v="4"/>
    <x v="50"/>
    <s v="Lotus Botanicals"/>
    <n v="4"/>
    <n v="45"/>
    <n v="495"/>
    <x v="6"/>
    <x v="247"/>
    <x v="3"/>
    <x v="0"/>
    <n v="4"/>
    <n v="2"/>
    <n v="7"/>
    <n v="21"/>
    <n v="80"/>
    <x v="1"/>
    <x v="1"/>
    <x v="0"/>
    <x v="0"/>
    <x v="1"/>
    <x v="1"/>
    <x v="0"/>
    <x v="1"/>
    <n v="500"/>
    <x v="5"/>
  </r>
  <r>
    <n v="19974396"/>
    <x v="3"/>
    <x v="25"/>
    <s v="FORVELA"/>
    <n v="3.9"/>
    <n v="46"/>
    <n v="999"/>
    <x v="9"/>
    <x v="148"/>
    <x v="1"/>
    <x v="1"/>
    <n v="8"/>
    <n v="0"/>
    <n v="0"/>
    <n v="1"/>
    <n v="7"/>
    <x v="5"/>
    <x v="1"/>
    <x v="2"/>
    <x v="0"/>
    <x v="1"/>
    <x v="1"/>
    <x v="0"/>
    <x v="1"/>
    <n v="500"/>
    <x v="1"/>
  </r>
  <r>
    <n v="13675482"/>
    <x v="0"/>
    <x v="20"/>
    <s v="FlyingMachine"/>
    <n v="3.8"/>
    <n v="44"/>
    <n v="1799"/>
    <x v="9"/>
    <x v="248"/>
    <x v="1"/>
    <x v="1"/>
    <n v="11"/>
    <n v="2"/>
    <n v="3"/>
    <n v="5"/>
    <n v="22"/>
    <x v="0"/>
    <x v="1"/>
    <x v="0"/>
    <x v="0"/>
    <x v="1"/>
    <x v="0"/>
    <x v="0"/>
    <x v="1"/>
    <n v="2000"/>
    <x v="1"/>
  </r>
  <r>
    <n v="18820780"/>
    <x v="0"/>
    <x v="9"/>
    <s v="TommyHilfiger"/>
    <n v="4"/>
    <n v="35"/>
    <n v="4999"/>
    <x v="15"/>
    <x v="184"/>
    <x v="2"/>
    <x v="0"/>
    <n v="1"/>
    <n v="5"/>
    <n v="9"/>
    <n v="29"/>
    <n v="96"/>
    <x v="5"/>
    <x v="1"/>
    <x v="0"/>
    <x v="0"/>
    <x v="5"/>
    <x v="0"/>
    <x v="0"/>
    <x v="1"/>
    <n v="5000"/>
    <x v="2"/>
  </r>
  <r>
    <n v="21426632"/>
    <x v="0"/>
    <x v="3"/>
    <s v="Trendyol"/>
    <n v="3.9"/>
    <n v="35"/>
    <n v="3599"/>
    <x v="21"/>
    <x v="28"/>
    <x v="2"/>
    <x v="0"/>
    <n v="2"/>
    <n v="1"/>
    <n v="5"/>
    <n v="11"/>
    <n v="24"/>
    <x v="1"/>
    <x v="1"/>
    <x v="0"/>
    <x v="0"/>
    <x v="1"/>
    <x v="1"/>
    <x v="0"/>
    <x v="1"/>
    <n v="3000"/>
    <x v="7"/>
  </r>
  <r>
    <n v="22004792"/>
    <x v="0"/>
    <x v="3"/>
    <s v="WoowZerz"/>
    <n v="4.8"/>
    <n v="26"/>
    <n v="2495"/>
    <x v="6"/>
    <x v="249"/>
    <x v="1"/>
    <x v="1"/>
    <n v="0"/>
    <n v="0"/>
    <n v="0"/>
    <n v="0"/>
    <n v="7"/>
    <x v="0"/>
    <x v="0"/>
    <x v="0"/>
    <x v="0"/>
    <x v="0"/>
    <x v="1"/>
    <x v="0"/>
    <x v="0"/>
    <n v="2000"/>
    <x v="5"/>
  </r>
  <r>
    <n v="18759238"/>
    <x v="0"/>
    <x v="20"/>
    <s v="HERE&amp;NOW"/>
    <n v="4.3"/>
    <n v="32"/>
    <n v="1399"/>
    <x v="60"/>
    <x v="250"/>
    <x v="1"/>
    <x v="1"/>
    <n v="13"/>
    <n v="0"/>
    <n v="0"/>
    <n v="1"/>
    <n v="1"/>
    <x v="1"/>
    <x v="1"/>
    <x v="0"/>
    <x v="0"/>
    <x v="1"/>
    <x v="0"/>
    <x v="0"/>
    <x v="0"/>
    <n v="1000"/>
    <x v="5"/>
  </r>
  <r>
    <n v="18975316"/>
    <x v="0"/>
    <x v="3"/>
    <s v="Berrylush"/>
    <n v="4.2"/>
    <n v="31"/>
    <n v="3200"/>
    <x v="18"/>
    <x v="251"/>
    <x v="1"/>
    <x v="1"/>
    <n v="15"/>
    <n v="2"/>
    <n v="9"/>
    <n v="11"/>
    <n v="27"/>
    <x v="0"/>
    <x v="2"/>
    <x v="0"/>
    <x v="0"/>
    <x v="0"/>
    <x v="1"/>
    <x v="0"/>
    <x v="0"/>
    <n v="1000"/>
    <x v="4"/>
  </r>
  <r>
    <n v="21238004"/>
    <x v="0"/>
    <x v="3"/>
    <s v="COVERSTORY"/>
    <n v="4.8"/>
    <n v="24"/>
    <n v="3490"/>
    <x v="15"/>
    <x v="252"/>
    <x v="1"/>
    <x v="1"/>
    <n v="2"/>
    <n v="5"/>
    <n v="12"/>
    <n v="51"/>
    <n v="160"/>
    <x v="2"/>
    <x v="0"/>
    <x v="0"/>
    <x v="0"/>
    <x v="0"/>
    <x v="1"/>
    <x v="0"/>
    <x v="0"/>
    <n v="3000"/>
    <x v="2"/>
  </r>
  <r>
    <n v="7326508"/>
    <x v="0"/>
    <x v="1"/>
    <s v="MISH"/>
    <n v="4.7"/>
    <n v="25"/>
    <n v="1499"/>
    <x v="24"/>
    <x v="159"/>
    <x v="2"/>
    <x v="0"/>
    <n v="1"/>
    <n v="0"/>
    <n v="4"/>
    <n v="7"/>
    <n v="37"/>
    <x v="0"/>
    <x v="0"/>
    <x v="0"/>
    <x v="0"/>
    <x v="0"/>
    <x v="0"/>
    <x v="0"/>
    <x v="0"/>
    <n v="2000"/>
    <x v="5"/>
  </r>
  <r>
    <n v="16896006"/>
    <x v="1"/>
    <x v="44"/>
    <s v="GUESS"/>
    <n v="5"/>
    <n v="22"/>
    <n v="8900"/>
    <x v="24"/>
    <x v="253"/>
    <x v="1"/>
    <x v="1"/>
    <n v="0"/>
    <n v="0"/>
    <n v="0"/>
    <n v="0"/>
    <n v="3"/>
    <x v="1"/>
    <x v="1"/>
    <x v="0"/>
    <x v="0"/>
    <x v="1"/>
    <x v="1"/>
    <x v="0"/>
    <x v="0"/>
    <n v="9000"/>
    <x v="5"/>
  </r>
  <r>
    <n v="15788324"/>
    <x v="0"/>
    <x v="3"/>
    <s v="TokyoTalkies"/>
    <n v="4.2"/>
    <n v="347"/>
    <n v="1399"/>
    <x v="12"/>
    <x v="202"/>
    <x v="1"/>
    <x v="1"/>
    <n v="1"/>
    <n v="2"/>
    <n v="1"/>
    <n v="3"/>
    <n v="5"/>
    <x v="0"/>
    <x v="0"/>
    <x v="0"/>
    <x v="0"/>
    <x v="0"/>
    <x v="1"/>
    <x v="0"/>
    <x v="0"/>
    <n v="500"/>
    <x v="1"/>
  </r>
  <r>
    <n v="13502414"/>
    <x v="0"/>
    <x v="11"/>
    <s v="Puma"/>
    <n v="4.3"/>
    <n v="327"/>
    <n v="1499"/>
    <x v="11"/>
    <x v="159"/>
    <x v="1"/>
    <x v="1"/>
    <n v="1"/>
    <n v="0"/>
    <n v="4"/>
    <n v="12"/>
    <n v="26"/>
    <x v="0"/>
    <x v="1"/>
    <x v="0"/>
    <x v="0"/>
    <x v="1"/>
    <x v="0"/>
    <x v="0"/>
    <x v="0"/>
    <n v="2000"/>
    <x v="6"/>
  </r>
  <r>
    <n v="17255498"/>
    <x v="0"/>
    <x v="1"/>
    <s v="NEUDIS"/>
    <n v="4.0999999999999996"/>
    <n v="44"/>
    <n v="1499"/>
    <x v="55"/>
    <x v="159"/>
    <x v="2"/>
    <x v="0"/>
    <n v="6"/>
    <n v="2"/>
    <n v="0"/>
    <n v="3"/>
    <n v="4"/>
    <x v="0"/>
    <x v="0"/>
    <x v="0"/>
    <x v="0"/>
    <x v="0"/>
    <x v="0"/>
    <x v="0"/>
    <x v="0"/>
    <n v="2000"/>
    <x v="1"/>
  </r>
  <r>
    <n v="14279418"/>
    <x v="0"/>
    <x v="2"/>
    <s v="Harvard"/>
    <n v="3.9"/>
    <n v="48"/>
    <n v="1799"/>
    <x v="11"/>
    <x v="248"/>
    <x v="2"/>
    <x v="0"/>
    <n v="0"/>
    <n v="3"/>
    <n v="9"/>
    <n v="16"/>
    <n v="53"/>
    <x v="1"/>
    <x v="1"/>
    <x v="0"/>
    <x v="0"/>
    <x v="1"/>
    <x v="0"/>
    <x v="0"/>
    <x v="1"/>
    <n v="2000"/>
    <x v="6"/>
  </r>
  <r>
    <n v="18962990"/>
    <x v="0"/>
    <x v="3"/>
    <s v="Athena"/>
    <n v="4.2"/>
    <n v="35"/>
    <n v="2499"/>
    <x v="29"/>
    <x v="204"/>
    <x v="1"/>
    <x v="1"/>
    <n v="8"/>
    <n v="0"/>
    <n v="0"/>
    <n v="0"/>
    <n v="2"/>
    <x v="0"/>
    <x v="0"/>
    <x v="0"/>
    <x v="0"/>
    <x v="0"/>
    <x v="1"/>
    <x v="0"/>
    <x v="0"/>
    <n v="1000"/>
    <x v="3"/>
  </r>
  <r>
    <n v="18223842"/>
    <x v="0"/>
    <x v="0"/>
    <s v="max"/>
    <n v="4.0999999999999996"/>
    <n v="37"/>
    <n v="449"/>
    <x v="0"/>
    <x v="148"/>
    <x v="0"/>
    <x v="0"/>
    <n v="16"/>
    <n v="5"/>
    <n v="3"/>
    <n v="18"/>
    <n v="51"/>
    <x v="1"/>
    <x v="1"/>
    <x v="0"/>
    <x v="0"/>
    <x v="1"/>
    <x v="0"/>
    <x v="0"/>
    <x v="0"/>
    <n v="500"/>
    <x v="0"/>
  </r>
  <r>
    <n v="13475738"/>
    <x v="3"/>
    <x v="30"/>
    <s v="TRASE"/>
    <n v="4"/>
    <n v="39"/>
    <n v="1599"/>
    <x v="11"/>
    <x v="144"/>
    <x v="1"/>
    <x v="1"/>
    <n v="7"/>
    <n v="10"/>
    <n v="12"/>
    <n v="24"/>
    <n v="69"/>
    <x v="0"/>
    <x v="1"/>
    <x v="1"/>
    <x v="0"/>
    <x v="1"/>
    <x v="1"/>
    <x v="0"/>
    <x v="1"/>
    <n v="2000"/>
    <x v="6"/>
  </r>
  <r>
    <n v="18736356"/>
    <x v="0"/>
    <x v="8"/>
    <s v="H&amp;M"/>
    <n v="3.8"/>
    <n v="40"/>
    <n v="2699"/>
    <x v="33"/>
    <x v="254"/>
    <x v="1"/>
    <x v="1"/>
    <n v="19"/>
    <n v="2"/>
    <n v="7"/>
    <n v="18"/>
    <n v="61"/>
    <x v="0"/>
    <x v="1"/>
    <x v="0"/>
    <x v="3"/>
    <x v="1"/>
    <x v="1"/>
    <x v="0"/>
    <x v="1"/>
    <n v="3000"/>
    <x v="7"/>
  </r>
  <r>
    <n v="17976710"/>
    <x v="0"/>
    <x v="1"/>
    <s v="MANGO"/>
    <n v="4.0999999999999996"/>
    <n v="36"/>
    <n v="3590"/>
    <x v="11"/>
    <x v="255"/>
    <x v="1"/>
    <x v="1"/>
    <n v="13"/>
    <n v="17"/>
    <n v="33"/>
    <n v="82"/>
    <n v="213"/>
    <x v="0"/>
    <x v="0"/>
    <x v="0"/>
    <x v="0"/>
    <x v="0"/>
    <x v="0"/>
    <x v="0"/>
    <x v="0"/>
    <n v="4000"/>
    <x v="6"/>
  </r>
  <r>
    <n v="11791782"/>
    <x v="1"/>
    <x v="44"/>
    <s v="CASIO"/>
    <n v="4.5999999999999996"/>
    <n v="29"/>
    <n v="3595"/>
    <x v="69"/>
    <x v="256"/>
    <x v="2"/>
    <x v="0"/>
    <n v="5"/>
    <n v="12"/>
    <n v="16"/>
    <n v="28"/>
    <n v="100"/>
    <x v="1"/>
    <x v="1"/>
    <x v="0"/>
    <x v="0"/>
    <x v="1"/>
    <x v="1"/>
    <x v="0"/>
    <x v="0"/>
    <n v="4000"/>
    <x v="6"/>
  </r>
  <r>
    <n v="18504724"/>
    <x v="3"/>
    <x v="26"/>
    <s v="Bata"/>
    <n v="3.5"/>
    <n v="48"/>
    <n v="999"/>
    <x v="9"/>
    <x v="148"/>
    <x v="1"/>
    <x v="1"/>
    <n v="0"/>
    <n v="0"/>
    <n v="2"/>
    <n v="7"/>
    <n v="20"/>
    <x v="1"/>
    <x v="1"/>
    <x v="0"/>
    <x v="0"/>
    <x v="1"/>
    <x v="1"/>
    <x v="0"/>
    <x v="1"/>
    <n v="500"/>
    <x v="1"/>
  </r>
  <r>
    <n v="15191784"/>
    <x v="0"/>
    <x v="3"/>
    <s v="Kazo"/>
    <n v="4"/>
    <n v="35"/>
    <n v="3690"/>
    <x v="3"/>
    <x v="257"/>
    <x v="1"/>
    <x v="1"/>
    <n v="0"/>
    <n v="1"/>
    <n v="2"/>
    <n v="5"/>
    <n v="9"/>
    <x v="1"/>
    <x v="1"/>
    <x v="0"/>
    <x v="0"/>
    <x v="1"/>
    <x v="1"/>
    <x v="0"/>
    <x v="1"/>
    <n v="2000"/>
    <x v="1"/>
  </r>
  <r>
    <n v="17121312"/>
    <x v="0"/>
    <x v="0"/>
    <s v="Marks&amp;Spencer"/>
    <n v="4.5"/>
    <n v="30"/>
    <n v="2499"/>
    <x v="3"/>
    <x v="154"/>
    <x v="0"/>
    <x v="0"/>
    <n v="0"/>
    <n v="0"/>
    <n v="0"/>
    <n v="2"/>
    <n v="5"/>
    <x v="1"/>
    <x v="1"/>
    <x v="0"/>
    <x v="0"/>
    <x v="1"/>
    <x v="1"/>
    <x v="0"/>
    <x v="0"/>
    <n v="3000"/>
    <x v="1"/>
  </r>
  <r>
    <n v="18962890"/>
    <x v="0"/>
    <x v="3"/>
    <s v="Athena"/>
    <n v="4"/>
    <n v="34"/>
    <n v="2499"/>
    <x v="10"/>
    <x v="11"/>
    <x v="1"/>
    <x v="1"/>
    <n v="0"/>
    <n v="1"/>
    <n v="3"/>
    <n v="2"/>
    <n v="5"/>
    <x v="0"/>
    <x v="0"/>
    <x v="0"/>
    <x v="0"/>
    <x v="0"/>
    <x v="1"/>
    <x v="0"/>
    <x v="1"/>
    <n v="1000"/>
    <x v="3"/>
  </r>
  <r>
    <n v="18973740"/>
    <x v="0"/>
    <x v="8"/>
    <s v="Levis"/>
    <n v="4.3"/>
    <n v="340"/>
    <n v="4099"/>
    <x v="14"/>
    <x v="12"/>
    <x v="1"/>
    <x v="1"/>
    <n v="55"/>
    <n v="0"/>
    <n v="0"/>
    <n v="0"/>
    <n v="0"/>
    <x v="0"/>
    <x v="1"/>
    <x v="0"/>
    <x v="1"/>
    <x v="1"/>
    <x v="1"/>
    <x v="0"/>
    <x v="0"/>
    <n v="5000"/>
    <x v="1"/>
  </r>
  <r>
    <n v="19410570"/>
    <x v="0"/>
    <x v="1"/>
    <s v="H&amp;M"/>
    <n v="4.3"/>
    <n v="44"/>
    <n v="1499"/>
    <x v="33"/>
    <x v="159"/>
    <x v="1"/>
    <x v="1"/>
    <n v="1"/>
    <n v="50"/>
    <n v="127"/>
    <n v="236"/>
    <n v="469"/>
    <x v="0"/>
    <x v="2"/>
    <x v="0"/>
    <x v="0"/>
    <x v="0"/>
    <x v="0"/>
    <x v="0"/>
    <x v="0"/>
    <n v="2000"/>
    <x v="7"/>
  </r>
  <r>
    <n v="13722850"/>
    <x v="0"/>
    <x v="20"/>
    <s v="Roadster"/>
    <n v="4.4000000000000004"/>
    <n v="39"/>
    <n v="1999"/>
    <x v="6"/>
    <x v="6"/>
    <x v="1"/>
    <x v="1"/>
    <n v="2"/>
    <n v="0"/>
    <n v="1"/>
    <n v="0"/>
    <n v="8"/>
    <x v="1"/>
    <x v="1"/>
    <x v="0"/>
    <x v="0"/>
    <x v="1"/>
    <x v="0"/>
    <x v="0"/>
    <x v="0"/>
    <n v="1000"/>
    <x v="5"/>
  </r>
  <r>
    <n v="18960188"/>
    <x v="0"/>
    <x v="20"/>
    <s v="TheIndianGarageCo"/>
    <n v="4.4000000000000004"/>
    <n v="35"/>
    <n v="1749"/>
    <x v="18"/>
    <x v="150"/>
    <x v="1"/>
    <x v="1"/>
    <n v="1"/>
    <n v="2"/>
    <n v="4"/>
    <n v="6"/>
    <n v="8"/>
    <x v="3"/>
    <x v="1"/>
    <x v="0"/>
    <x v="0"/>
    <x v="1"/>
    <x v="1"/>
    <x v="0"/>
    <x v="0"/>
    <n v="500"/>
    <x v="4"/>
  </r>
  <r>
    <n v="13770986"/>
    <x v="0"/>
    <x v="3"/>
    <s v="allaboutyou"/>
    <n v="4.2"/>
    <n v="38"/>
    <n v="2999"/>
    <x v="11"/>
    <x v="107"/>
    <x v="1"/>
    <x v="1"/>
    <n v="0"/>
    <n v="1"/>
    <n v="1"/>
    <n v="1"/>
    <n v="7"/>
    <x v="0"/>
    <x v="0"/>
    <x v="0"/>
    <x v="0"/>
    <x v="0"/>
    <x v="0"/>
    <x v="0"/>
    <x v="0"/>
    <n v="3000"/>
    <x v="6"/>
  </r>
  <r>
    <n v="18960434"/>
    <x v="0"/>
    <x v="8"/>
    <s v="Lee"/>
    <n v="4.4000000000000004"/>
    <n v="34"/>
    <n v="3999"/>
    <x v="9"/>
    <x v="4"/>
    <x v="1"/>
    <x v="1"/>
    <n v="0"/>
    <n v="0"/>
    <n v="0"/>
    <n v="0"/>
    <n v="0"/>
    <x v="0"/>
    <x v="1"/>
    <x v="0"/>
    <x v="1"/>
    <x v="1"/>
    <x v="1"/>
    <x v="0"/>
    <x v="0"/>
    <n v="2000"/>
    <x v="1"/>
  </r>
  <r>
    <n v="18689340"/>
    <x v="0"/>
    <x v="8"/>
    <s v="FlyingMachine"/>
    <n v="4.3"/>
    <n v="36"/>
    <n v="2349"/>
    <x v="16"/>
    <x v="258"/>
    <x v="1"/>
    <x v="1"/>
    <n v="0"/>
    <n v="0"/>
    <n v="0"/>
    <n v="3"/>
    <n v="3"/>
    <x v="0"/>
    <x v="1"/>
    <x v="0"/>
    <x v="1"/>
    <x v="1"/>
    <x v="1"/>
    <x v="0"/>
    <x v="0"/>
    <n v="2000"/>
    <x v="5"/>
  </r>
  <r>
    <n v="19027432"/>
    <x v="0"/>
    <x v="13"/>
    <s v="Jompers"/>
    <n v="4.4000000000000004"/>
    <n v="35"/>
    <n v="2999"/>
    <x v="41"/>
    <x v="259"/>
    <x v="2"/>
    <x v="0"/>
    <n v="0"/>
    <n v="0"/>
    <n v="1"/>
    <n v="2"/>
    <n v="11"/>
    <x v="1"/>
    <x v="1"/>
    <x v="0"/>
    <x v="0"/>
    <x v="1"/>
    <x v="1"/>
    <x v="0"/>
    <x v="0"/>
    <n v="2000"/>
    <x v="3"/>
  </r>
  <r>
    <n v="20070966"/>
    <x v="3"/>
    <x v="41"/>
    <s v="ADIDAS"/>
    <n v="4.2"/>
    <n v="36"/>
    <n v="4799"/>
    <x v="74"/>
    <x v="260"/>
    <x v="1"/>
    <x v="1"/>
    <n v="1"/>
    <n v="0"/>
    <n v="0"/>
    <n v="0"/>
    <n v="0"/>
    <x v="1"/>
    <x v="1"/>
    <x v="0"/>
    <x v="0"/>
    <x v="1"/>
    <x v="1"/>
    <x v="0"/>
    <x v="0"/>
    <n v="3000"/>
    <x v="5"/>
  </r>
  <r>
    <n v="18962952"/>
    <x v="0"/>
    <x v="3"/>
    <s v="Athena"/>
    <n v="4.2"/>
    <n v="3797"/>
    <n v="2799"/>
    <x v="3"/>
    <x v="109"/>
    <x v="1"/>
    <x v="1"/>
    <n v="8"/>
    <n v="1"/>
    <n v="0"/>
    <n v="1"/>
    <n v="0"/>
    <x v="0"/>
    <x v="0"/>
    <x v="0"/>
    <x v="0"/>
    <x v="0"/>
    <x v="1"/>
    <x v="0"/>
    <x v="0"/>
    <n v="2000"/>
    <x v="1"/>
  </r>
  <r>
    <n v="11441718"/>
    <x v="3"/>
    <x v="41"/>
    <s v="Duke"/>
    <n v="4.2"/>
    <n v="50"/>
    <n v="2695"/>
    <x v="5"/>
    <x v="261"/>
    <x v="1"/>
    <x v="1"/>
    <n v="0"/>
    <n v="7"/>
    <n v="5"/>
    <n v="12"/>
    <n v="29"/>
    <x v="1"/>
    <x v="1"/>
    <x v="0"/>
    <x v="0"/>
    <x v="1"/>
    <x v="1"/>
    <x v="0"/>
    <x v="0"/>
    <n v="3000"/>
    <x v="4"/>
  </r>
  <r>
    <n v="13643492"/>
    <x v="3"/>
    <x v="17"/>
    <s v="WROGN"/>
    <n v="3.7"/>
    <n v="58"/>
    <n v="3599"/>
    <x v="9"/>
    <x v="151"/>
    <x v="1"/>
    <x v="1"/>
    <n v="4"/>
    <n v="0"/>
    <n v="2"/>
    <n v="2"/>
    <n v="5"/>
    <x v="1"/>
    <x v="1"/>
    <x v="0"/>
    <x v="0"/>
    <x v="1"/>
    <x v="1"/>
    <x v="0"/>
    <x v="1"/>
    <n v="4000"/>
    <x v="1"/>
  </r>
  <r>
    <n v="18734006"/>
    <x v="0"/>
    <x v="8"/>
    <s v="FlyingMachine"/>
    <n v="4.3"/>
    <n v="42"/>
    <n v="2499"/>
    <x v="6"/>
    <x v="262"/>
    <x v="1"/>
    <x v="1"/>
    <n v="12"/>
    <n v="7"/>
    <n v="11"/>
    <n v="23"/>
    <n v="59"/>
    <x v="0"/>
    <x v="1"/>
    <x v="0"/>
    <x v="1"/>
    <x v="1"/>
    <x v="1"/>
    <x v="0"/>
    <x v="0"/>
    <n v="2000"/>
    <x v="5"/>
  </r>
  <r>
    <n v="18971858"/>
    <x v="0"/>
    <x v="20"/>
    <s v="Sztori"/>
    <n v="4"/>
    <n v="43"/>
    <n v="2699"/>
    <x v="18"/>
    <x v="263"/>
    <x v="1"/>
    <x v="1"/>
    <n v="31"/>
    <n v="1"/>
    <n v="7"/>
    <n v="20"/>
    <n v="51"/>
    <x v="1"/>
    <x v="1"/>
    <x v="0"/>
    <x v="0"/>
    <x v="1"/>
    <x v="1"/>
    <x v="0"/>
    <x v="1"/>
    <n v="1000"/>
    <x v="4"/>
  </r>
  <r>
    <n v="17312062"/>
    <x v="3"/>
    <x v="17"/>
    <s v="Clarks"/>
    <n v="4.5999999999999996"/>
    <n v="31"/>
    <n v="6999"/>
    <x v="6"/>
    <x v="264"/>
    <x v="1"/>
    <x v="1"/>
    <n v="4"/>
    <n v="25"/>
    <n v="38"/>
    <n v="66"/>
    <n v="135"/>
    <x v="0"/>
    <x v="1"/>
    <x v="3"/>
    <x v="0"/>
    <x v="1"/>
    <x v="1"/>
    <x v="0"/>
    <x v="0"/>
    <n v="7000"/>
    <x v="5"/>
  </r>
  <r>
    <n v="16168398"/>
    <x v="3"/>
    <x v="26"/>
    <s v="Bata"/>
    <n v="4.0999999999999996"/>
    <n v="38"/>
    <n v="599"/>
    <x v="33"/>
    <x v="148"/>
    <x v="1"/>
    <x v="1"/>
    <n v="4"/>
    <n v="2"/>
    <n v="5"/>
    <n v="6"/>
    <n v="18"/>
    <x v="1"/>
    <x v="1"/>
    <x v="0"/>
    <x v="0"/>
    <x v="1"/>
    <x v="1"/>
    <x v="0"/>
    <x v="0"/>
    <n v="500"/>
    <x v="7"/>
  </r>
  <r>
    <n v="19299798"/>
    <x v="0"/>
    <x v="20"/>
    <s v="LouisPhilippe"/>
    <n v="4.4000000000000004"/>
    <n v="32"/>
    <n v="2799"/>
    <x v="75"/>
    <x v="28"/>
    <x v="1"/>
    <x v="1"/>
    <n v="11"/>
    <n v="0"/>
    <n v="4"/>
    <n v="5"/>
    <n v="12"/>
    <x v="0"/>
    <x v="1"/>
    <x v="0"/>
    <x v="0"/>
    <x v="1"/>
    <x v="1"/>
    <x v="0"/>
    <x v="0"/>
    <n v="3000"/>
    <x v="0"/>
  </r>
  <r>
    <n v="14280286"/>
    <x v="0"/>
    <x v="2"/>
    <s v="Harvard"/>
    <n v="3.3"/>
    <n v="54"/>
    <n v="1999"/>
    <x v="11"/>
    <x v="4"/>
    <x v="2"/>
    <x v="0"/>
    <n v="2"/>
    <n v="4"/>
    <n v="19"/>
    <n v="38"/>
    <n v="79"/>
    <x v="0"/>
    <x v="1"/>
    <x v="0"/>
    <x v="0"/>
    <x v="0"/>
    <x v="0"/>
    <x v="0"/>
    <x v="1"/>
    <n v="2000"/>
    <x v="6"/>
  </r>
  <r>
    <n v="9452773"/>
    <x v="1"/>
    <x v="32"/>
    <s v="Louis Philippe"/>
    <n v="4.3"/>
    <n v="401"/>
    <n v="1799"/>
    <x v="33"/>
    <x v="248"/>
    <x v="1"/>
    <x v="1"/>
    <n v="3"/>
    <n v="1"/>
    <n v="2"/>
    <n v="7"/>
    <n v="23"/>
    <x v="1"/>
    <x v="1"/>
    <x v="0"/>
    <x v="0"/>
    <x v="1"/>
    <x v="1"/>
    <x v="0"/>
    <x v="0"/>
    <n v="2000"/>
    <x v="7"/>
  </r>
  <r>
    <n v="13686682"/>
    <x v="3"/>
    <x v="41"/>
    <s v="Campus"/>
    <n v="4.0999999999999996"/>
    <n v="452"/>
    <n v="799"/>
    <x v="76"/>
    <x v="265"/>
    <x v="1"/>
    <x v="1"/>
    <n v="0"/>
    <n v="3"/>
    <n v="9"/>
    <n v="13"/>
    <n v="34"/>
    <x v="1"/>
    <x v="1"/>
    <x v="0"/>
    <x v="0"/>
    <x v="1"/>
    <x v="1"/>
    <x v="0"/>
    <x v="0"/>
    <n v="1000"/>
    <x v="6"/>
  </r>
  <r>
    <n v="10135431"/>
    <x v="1"/>
    <x v="24"/>
    <s v="Priyaasi"/>
    <n v="4.5"/>
    <n v="347"/>
    <n v="1000"/>
    <x v="6"/>
    <x v="266"/>
    <x v="1"/>
    <x v="0"/>
    <n v="0"/>
    <n v="0"/>
    <n v="0"/>
    <n v="0"/>
    <n v="0"/>
    <x v="1"/>
    <x v="1"/>
    <x v="0"/>
    <x v="0"/>
    <x v="1"/>
    <x v="1"/>
    <x v="0"/>
    <x v="0"/>
    <n v="500"/>
    <x v="5"/>
  </r>
  <r>
    <n v="18494054"/>
    <x v="2"/>
    <x v="14"/>
    <s v="Home Sizzler"/>
    <n v="4.3"/>
    <n v="48"/>
    <n v="799"/>
    <x v="15"/>
    <x v="39"/>
    <x v="1"/>
    <x v="1"/>
    <n v="1"/>
    <n v="0"/>
    <n v="0"/>
    <n v="0"/>
    <n v="0"/>
    <x v="1"/>
    <x v="1"/>
    <x v="0"/>
    <x v="0"/>
    <x v="1"/>
    <x v="1"/>
    <x v="0"/>
    <x v="0"/>
    <n v="500"/>
    <x v="2"/>
  </r>
  <r>
    <n v="17257582"/>
    <x v="0"/>
    <x v="1"/>
    <s v="FableStreet"/>
    <n v="4.2"/>
    <n v="37"/>
    <n v="1795"/>
    <x v="24"/>
    <x v="267"/>
    <x v="2"/>
    <x v="0"/>
    <n v="0"/>
    <n v="0"/>
    <n v="2"/>
    <n v="2"/>
    <n v="5"/>
    <x v="0"/>
    <x v="0"/>
    <x v="0"/>
    <x v="0"/>
    <x v="0"/>
    <x v="0"/>
    <x v="0"/>
    <x v="0"/>
    <n v="2000"/>
    <x v="5"/>
  </r>
  <r>
    <n v="17647372"/>
    <x v="0"/>
    <x v="34"/>
    <s v="bebe"/>
    <n v="4.2"/>
    <n v="38"/>
    <n v="2899"/>
    <x v="11"/>
    <x v="268"/>
    <x v="1"/>
    <x v="1"/>
    <n v="9"/>
    <n v="0"/>
    <n v="0"/>
    <n v="0"/>
    <n v="0"/>
    <x v="0"/>
    <x v="1"/>
    <x v="0"/>
    <x v="3"/>
    <x v="1"/>
    <x v="0"/>
    <x v="0"/>
    <x v="0"/>
    <n v="3000"/>
    <x v="6"/>
  </r>
  <r>
    <n v="18963006"/>
    <x v="0"/>
    <x v="3"/>
    <s v="Athena"/>
    <n v="4.3"/>
    <n v="45"/>
    <n v="2499"/>
    <x v="32"/>
    <x v="111"/>
    <x v="1"/>
    <x v="1"/>
    <n v="4"/>
    <n v="3"/>
    <n v="10"/>
    <n v="20"/>
    <n v="57"/>
    <x v="0"/>
    <x v="0"/>
    <x v="0"/>
    <x v="0"/>
    <x v="0"/>
    <x v="1"/>
    <x v="0"/>
    <x v="0"/>
    <n v="1000"/>
    <x v="3"/>
  </r>
  <r>
    <n v="17656880"/>
    <x v="0"/>
    <x v="7"/>
    <s v="Vishudh"/>
    <n v="4.4000000000000004"/>
    <n v="43"/>
    <n v="1499"/>
    <x v="8"/>
    <x v="159"/>
    <x v="1"/>
    <x v="1"/>
    <n v="44"/>
    <n v="3"/>
    <n v="7"/>
    <n v="28"/>
    <n v="58"/>
    <x v="0"/>
    <x v="0"/>
    <x v="0"/>
    <x v="0"/>
    <x v="0"/>
    <x v="0"/>
    <x v="0"/>
    <x v="0"/>
    <n v="2000"/>
    <x v="5"/>
  </r>
  <r>
    <n v="14279412"/>
    <x v="0"/>
    <x v="2"/>
    <s v="Harvard"/>
    <n v="4.2"/>
    <n v="47"/>
    <n v="1899"/>
    <x v="4"/>
    <x v="164"/>
    <x v="2"/>
    <x v="0"/>
    <n v="1"/>
    <n v="17"/>
    <n v="56"/>
    <n v="142"/>
    <n v="490"/>
    <x v="0"/>
    <x v="1"/>
    <x v="0"/>
    <x v="0"/>
    <x v="0"/>
    <x v="0"/>
    <x v="0"/>
    <x v="0"/>
    <n v="2000"/>
    <x v="3"/>
  </r>
  <r>
    <n v="17367634"/>
    <x v="0"/>
    <x v="22"/>
    <s v="Berrylush"/>
    <n v="4.3"/>
    <n v="43"/>
    <n v="1399"/>
    <x v="18"/>
    <x v="269"/>
    <x v="1"/>
    <x v="1"/>
    <n v="5"/>
    <n v="0"/>
    <n v="1"/>
    <n v="2"/>
    <n v="2"/>
    <x v="1"/>
    <x v="1"/>
    <x v="0"/>
    <x v="0"/>
    <x v="1"/>
    <x v="1"/>
    <x v="0"/>
    <x v="0"/>
    <n v="500"/>
    <x v="4"/>
  </r>
  <r>
    <n v="18091436"/>
    <x v="3"/>
    <x v="17"/>
    <s v="HIGHLANDER"/>
    <n v="3.9"/>
    <n v="51"/>
    <n v="2198"/>
    <x v="6"/>
    <x v="79"/>
    <x v="1"/>
    <x v="1"/>
    <n v="3"/>
    <n v="4"/>
    <n v="5"/>
    <n v="13"/>
    <n v="49"/>
    <x v="0"/>
    <x v="1"/>
    <x v="3"/>
    <x v="0"/>
    <x v="1"/>
    <x v="1"/>
    <x v="0"/>
    <x v="1"/>
    <n v="1000"/>
    <x v="5"/>
  </r>
  <r>
    <n v="13768790"/>
    <x v="0"/>
    <x v="20"/>
    <s v="Nautica"/>
    <n v="4.3"/>
    <n v="40"/>
    <n v="3299"/>
    <x v="6"/>
    <x v="270"/>
    <x v="1"/>
    <x v="1"/>
    <n v="0"/>
    <n v="0"/>
    <n v="4"/>
    <n v="5"/>
    <n v="10"/>
    <x v="0"/>
    <x v="1"/>
    <x v="0"/>
    <x v="0"/>
    <x v="1"/>
    <x v="0"/>
    <x v="0"/>
    <x v="0"/>
    <n v="4000"/>
    <x v="5"/>
  </r>
  <r>
    <n v="18241400"/>
    <x v="0"/>
    <x v="2"/>
    <s v="Roadster"/>
    <n v="3.8"/>
    <n v="57"/>
    <n v="2699"/>
    <x v="54"/>
    <x v="242"/>
    <x v="2"/>
    <x v="0"/>
    <n v="2"/>
    <n v="1"/>
    <n v="1"/>
    <n v="2"/>
    <n v="11"/>
    <x v="0"/>
    <x v="1"/>
    <x v="0"/>
    <x v="0"/>
    <x v="0"/>
    <x v="1"/>
    <x v="0"/>
    <x v="1"/>
    <n v="1000"/>
    <x v="6"/>
  </r>
  <r>
    <n v="18240582"/>
    <x v="0"/>
    <x v="2"/>
    <s v="allaboutyou"/>
    <n v="4.4000000000000004"/>
    <n v="39"/>
    <n v="2499"/>
    <x v="43"/>
    <x v="46"/>
    <x v="2"/>
    <x v="0"/>
    <n v="1"/>
    <n v="0"/>
    <n v="2"/>
    <n v="1"/>
    <n v="5"/>
    <x v="3"/>
    <x v="1"/>
    <x v="0"/>
    <x v="0"/>
    <x v="0"/>
    <x v="1"/>
    <x v="0"/>
    <x v="0"/>
    <n v="1000"/>
    <x v="3"/>
  </r>
  <r>
    <n v="18825178"/>
    <x v="0"/>
    <x v="9"/>
    <s v="TommyHilfiger"/>
    <n v="4.3"/>
    <n v="37"/>
    <n v="4999"/>
    <x v="15"/>
    <x v="184"/>
    <x v="2"/>
    <x v="0"/>
    <n v="7"/>
    <n v="0"/>
    <n v="3"/>
    <n v="6"/>
    <n v="9"/>
    <x v="0"/>
    <x v="1"/>
    <x v="0"/>
    <x v="0"/>
    <x v="0"/>
    <x v="0"/>
    <x v="0"/>
    <x v="0"/>
    <n v="5000"/>
    <x v="2"/>
  </r>
  <r>
    <n v="18974634"/>
    <x v="0"/>
    <x v="45"/>
    <s v="AUSTIVO"/>
    <n v="4.5"/>
    <n v="35"/>
    <n v="1899"/>
    <x v="3"/>
    <x v="271"/>
    <x v="1"/>
    <x v="1"/>
    <n v="3"/>
    <n v="5"/>
    <n v="21"/>
    <n v="46"/>
    <n v="110"/>
    <x v="0"/>
    <x v="1"/>
    <x v="0"/>
    <x v="0"/>
    <x v="1"/>
    <x v="1"/>
    <x v="0"/>
    <x v="0"/>
    <n v="1000"/>
    <x v="1"/>
  </r>
  <r>
    <n v="10143909"/>
    <x v="0"/>
    <x v="11"/>
    <s v="CHKOKKO"/>
    <n v="3.7"/>
    <n v="53"/>
    <n v="1665"/>
    <x v="13"/>
    <x v="38"/>
    <x v="1"/>
    <x v="1"/>
    <n v="0"/>
    <n v="1"/>
    <n v="0"/>
    <n v="4"/>
    <n v="8"/>
    <x v="0"/>
    <x v="1"/>
    <x v="0"/>
    <x v="0"/>
    <x v="1"/>
    <x v="1"/>
    <x v="0"/>
    <x v="1"/>
    <n v="500"/>
    <x v="3"/>
  </r>
  <r>
    <n v="13624708"/>
    <x v="0"/>
    <x v="21"/>
    <s v="Nike"/>
    <n v="4.4000000000000004"/>
    <n v="376"/>
    <n v="1795"/>
    <x v="11"/>
    <x v="267"/>
    <x v="1"/>
    <x v="1"/>
    <n v="0"/>
    <n v="0"/>
    <n v="0"/>
    <n v="0"/>
    <n v="0"/>
    <x v="1"/>
    <x v="1"/>
    <x v="0"/>
    <x v="0"/>
    <x v="1"/>
    <x v="0"/>
    <x v="0"/>
    <x v="0"/>
    <n v="2000"/>
    <x v="6"/>
  </r>
  <r>
    <n v="20308616"/>
    <x v="0"/>
    <x v="20"/>
    <s v="Arrow"/>
    <n v="4"/>
    <n v="64"/>
    <n v="2499"/>
    <x v="6"/>
    <x v="41"/>
    <x v="1"/>
    <x v="1"/>
    <n v="0"/>
    <n v="0"/>
    <n v="1"/>
    <n v="0"/>
    <n v="4"/>
    <x v="0"/>
    <x v="1"/>
    <x v="0"/>
    <x v="0"/>
    <x v="1"/>
    <x v="0"/>
    <x v="0"/>
    <x v="1"/>
    <n v="3000"/>
    <x v="5"/>
  </r>
  <r>
    <n v="18960146"/>
    <x v="0"/>
    <x v="20"/>
    <s v="TheIndianGarageCo"/>
    <n v="4"/>
    <n v="61"/>
    <n v="1749"/>
    <x v="18"/>
    <x v="150"/>
    <x v="1"/>
    <x v="1"/>
    <n v="0"/>
    <n v="0"/>
    <n v="0"/>
    <n v="1"/>
    <n v="4"/>
    <x v="0"/>
    <x v="1"/>
    <x v="0"/>
    <x v="0"/>
    <x v="1"/>
    <x v="1"/>
    <x v="0"/>
    <x v="1"/>
    <n v="500"/>
    <x v="4"/>
  </r>
  <r>
    <n v="18734132"/>
    <x v="0"/>
    <x v="8"/>
    <s v="FlyingMachine"/>
    <n v="3.6"/>
    <n v="62"/>
    <n v="2499"/>
    <x v="4"/>
    <x v="272"/>
    <x v="1"/>
    <x v="1"/>
    <n v="0"/>
    <n v="0"/>
    <n v="0"/>
    <n v="1"/>
    <n v="11"/>
    <x v="1"/>
    <x v="1"/>
    <x v="0"/>
    <x v="0"/>
    <x v="1"/>
    <x v="1"/>
    <x v="0"/>
    <x v="1"/>
    <n v="1000"/>
    <x v="3"/>
  </r>
  <r>
    <n v="21421996"/>
    <x v="1"/>
    <x v="29"/>
    <s v="Baggit"/>
    <n v="4.5"/>
    <n v="40"/>
    <n v="1990"/>
    <x v="6"/>
    <x v="273"/>
    <x v="1"/>
    <x v="1"/>
    <n v="2"/>
    <n v="1"/>
    <n v="2"/>
    <n v="0"/>
    <n v="2"/>
    <x v="1"/>
    <x v="1"/>
    <x v="0"/>
    <x v="0"/>
    <x v="1"/>
    <x v="1"/>
    <x v="0"/>
    <x v="0"/>
    <n v="1000"/>
    <x v="5"/>
  </r>
  <r>
    <n v="21979790"/>
    <x v="0"/>
    <x v="3"/>
    <s v="Vishudh"/>
    <n v="3.8"/>
    <n v="55"/>
    <n v="2049"/>
    <x v="68"/>
    <x v="274"/>
    <x v="1"/>
    <x v="1"/>
    <n v="1"/>
    <n v="0"/>
    <n v="0"/>
    <n v="8"/>
    <n v="6"/>
    <x v="5"/>
    <x v="0"/>
    <x v="0"/>
    <x v="0"/>
    <x v="0"/>
    <x v="1"/>
    <x v="0"/>
    <x v="1"/>
    <n v="500"/>
    <x v="4"/>
  </r>
  <r>
    <n v="17716590"/>
    <x v="1"/>
    <x v="32"/>
    <s v="Tommy Hilfiger"/>
    <n v="4.5"/>
    <n v="39"/>
    <n v="4299"/>
    <x v="15"/>
    <x v="275"/>
    <x v="1"/>
    <x v="1"/>
    <n v="0"/>
    <n v="2"/>
    <n v="1"/>
    <n v="0"/>
    <n v="9"/>
    <x v="1"/>
    <x v="1"/>
    <x v="0"/>
    <x v="0"/>
    <x v="1"/>
    <x v="1"/>
    <x v="0"/>
    <x v="0"/>
    <n v="5000"/>
    <x v="2"/>
  </r>
  <r>
    <n v="13621622"/>
    <x v="0"/>
    <x v="20"/>
    <s v="U.S.PoloAssn."/>
    <n v="4.4000000000000004"/>
    <n v="41"/>
    <n v="2399"/>
    <x v="11"/>
    <x v="100"/>
    <x v="1"/>
    <x v="1"/>
    <n v="1"/>
    <n v="0"/>
    <n v="0"/>
    <n v="2"/>
    <n v="8"/>
    <x v="0"/>
    <x v="1"/>
    <x v="0"/>
    <x v="0"/>
    <x v="1"/>
    <x v="0"/>
    <x v="0"/>
    <x v="0"/>
    <n v="3000"/>
    <x v="6"/>
  </r>
  <r>
    <n v="18200086"/>
    <x v="1"/>
    <x v="29"/>
    <s v="Caprese"/>
    <n v="4"/>
    <n v="59"/>
    <n v="3699"/>
    <x v="5"/>
    <x v="276"/>
    <x v="1"/>
    <x v="1"/>
    <n v="1"/>
    <n v="1"/>
    <n v="0"/>
    <n v="12"/>
    <n v="21"/>
    <x v="1"/>
    <x v="1"/>
    <x v="0"/>
    <x v="0"/>
    <x v="1"/>
    <x v="1"/>
    <x v="0"/>
    <x v="1"/>
    <n v="1000"/>
    <x v="4"/>
  </r>
  <r>
    <n v="18904472"/>
    <x v="0"/>
    <x v="1"/>
    <s v="Levis"/>
    <n v="4.4000000000000004"/>
    <n v="44"/>
    <n v="2299"/>
    <x v="14"/>
    <x v="277"/>
    <x v="1"/>
    <x v="1"/>
    <n v="3"/>
    <n v="0"/>
    <n v="0"/>
    <n v="0"/>
    <n v="1"/>
    <x v="0"/>
    <x v="2"/>
    <x v="0"/>
    <x v="0"/>
    <x v="0"/>
    <x v="1"/>
    <x v="0"/>
    <x v="0"/>
    <n v="2000"/>
    <x v="1"/>
  </r>
  <r>
    <n v="13398280"/>
    <x v="0"/>
    <x v="3"/>
    <s v="Zastraa"/>
    <n v="4.3"/>
    <n v="45"/>
    <n v="3299"/>
    <x v="13"/>
    <x v="42"/>
    <x v="1"/>
    <x v="1"/>
    <n v="0"/>
    <n v="3"/>
    <n v="5"/>
    <n v="3"/>
    <n v="10"/>
    <x v="0"/>
    <x v="0"/>
    <x v="0"/>
    <x v="0"/>
    <x v="0"/>
    <x v="1"/>
    <x v="0"/>
    <x v="0"/>
    <n v="1000"/>
    <x v="3"/>
  </r>
  <r>
    <n v="13596626"/>
    <x v="3"/>
    <x v="25"/>
    <s v="Anouk"/>
    <n v="4.3"/>
    <n v="44"/>
    <n v="2299"/>
    <x v="11"/>
    <x v="132"/>
    <x v="1"/>
    <x v="1"/>
    <n v="7"/>
    <n v="0"/>
    <n v="0"/>
    <n v="0"/>
    <n v="0"/>
    <x v="5"/>
    <x v="1"/>
    <x v="3"/>
    <x v="0"/>
    <x v="1"/>
    <x v="1"/>
    <x v="0"/>
    <x v="0"/>
    <n v="3000"/>
    <x v="6"/>
  </r>
  <r>
    <n v="19015560"/>
    <x v="0"/>
    <x v="6"/>
    <s v="U.S.PoloAssn.Kids"/>
    <n v="4.5"/>
    <n v="40"/>
    <n v="2499"/>
    <x v="8"/>
    <x v="278"/>
    <x v="2"/>
    <x v="0"/>
    <n v="2"/>
    <n v="4"/>
    <n v="8"/>
    <n v="9"/>
    <n v="33"/>
    <x v="1"/>
    <x v="1"/>
    <x v="0"/>
    <x v="0"/>
    <x v="1"/>
    <x v="1"/>
    <x v="0"/>
    <x v="0"/>
    <n v="2000"/>
    <x v="5"/>
  </r>
  <r>
    <n v="7033949"/>
    <x v="0"/>
    <x v="1"/>
    <s v="ONLY"/>
    <n v="3.9"/>
    <n v="56"/>
    <n v="2299"/>
    <x v="43"/>
    <x v="132"/>
    <x v="1"/>
    <x v="1"/>
    <n v="0"/>
    <n v="1"/>
    <n v="2"/>
    <n v="3"/>
    <n v="15"/>
    <x v="0"/>
    <x v="0"/>
    <x v="0"/>
    <x v="0"/>
    <x v="0"/>
    <x v="0"/>
    <x v="0"/>
    <x v="1"/>
    <n v="3000"/>
    <x v="3"/>
  </r>
  <r>
    <n v="20222142"/>
    <x v="0"/>
    <x v="1"/>
    <s v="CODEbyLifestyle"/>
    <n v="4.5"/>
    <n v="40"/>
    <n v="499"/>
    <x v="33"/>
    <x v="38"/>
    <x v="1"/>
    <x v="1"/>
    <n v="0"/>
    <n v="1"/>
    <n v="0"/>
    <n v="0"/>
    <n v="2"/>
    <x v="0"/>
    <x v="0"/>
    <x v="0"/>
    <x v="0"/>
    <x v="0"/>
    <x v="0"/>
    <x v="0"/>
    <x v="0"/>
    <n v="500"/>
    <x v="7"/>
  </r>
  <r>
    <n v="16254760"/>
    <x v="1"/>
    <x v="54"/>
    <s v="Zaveri Pearls"/>
    <n v="4.2"/>
    <n v="504"/>
    <n v="2250"/>
    <x v="44"/>
    <x v="279"/>
    <x v="1"/>
    <x v="0"/>
    <n v="0"/>
    <n v="0"/>
    <n v="0"/>
    <n v="0"/>
    <n v="0"/>
    <x v="1"/>
    <x v="1"/>
    <x v="0"/>
    <x v="0"/>
    <x v="1"/>
    <x v="1"/>
    <x v="0"/>
    <x v="0"/>
    <n v="3000"/>
    <x v="8"/>
  </r>
  <r>
    <n v="8426447"/>
    <x v="0"/>
    <x v="11"/>
    <s v="WROGN"/>
    <n v="4.2"/>
    <n v="514"/>
    <n v="1599"/>
    <x v="6"/>
    <x v="144"/>
    <x v="1"/>
    <x v="1"/>
    <n v="3"/>
    <n v="0"/>
    <n v="0"/>
    <n v="0"/>
    <n v="0"/>
    <x v="1"/>
    <x v="1"/>
    <x v="0"/>
    <x v="0"/>
    <x v="1"/>
    <x v="0"/>
    <x v="0"/>
    <x v="0"/>
    <n v="2000"/>
    <x v="5"/>
  </r>
  <r>
    <n v="15691070"/>
    <x v="0"/>
    <x v="3"/>
    <s v="QUIERO"/>
    <n v="4.0999999999999996"/>
    <n v="474"/>
    <n v="2820"/>
    <x v="43"/>
    <x v="53"/>
    <x v="1"/>
    <x v="1"/>
    <n v="1"/>
    <n v="2"/>
    <n v="2"/>
    <n v="4"/>
    <n v="8"/>
    <x v="0"/>
    <x v="0"/>
    <x v="0"/>
    <x v="0"/>
    <x v="0"/>
    <x v="1"/>
    <x v="0"/>
    <x v="0"/>
    <n v="1000"/>
    <x v="3"/>
  </r>
  <r>
    <n v="10691426"/>
    <x v="0"/>
    <x v="3"/>
    <s v="SASSAFRAS"/>
    <n v="4.5"/>
    <n v="4441"/>
    <n v="2199"/>
    <x v="43"/>
    <x v="280"/>
    <x v="1"/>
    <x v="1"/>
    <n v="0"/>
    <n v="3"/>
    <n v="0"/>
    <n v="9"/>
    <n v="13"/>
    <x v="0"/>
    <x v="0"/>
    <x v="0"/>
    <x v="0"/>
    <x v="0"/>
    <x v="1"/>
    <x v="0"/>
    <x v="0"/>
    <n v="1000"/>
    <x v="3"/>
  </r>
  <r>
    <n v="15114984"/>
    <x v="0"/>
    <x v="18"/>
    <s v="GoColors"/>
    <n v="4"/>
    <n v="53"/>
    <n v="899"/>
    <x v="11"/>
    <x v="11"/>
    <x v="1"/>
    <x v="0"/>
    <n v="0"/>
    <n v="0"/>
    <n v="0"/>
    <n v="0"/>
    <n v="0"/>
    <x v="1"/>
    <x v="1"/>
    <x v="0"/>
    <x v="0"/>
    <x v="1"/>
    <x v="1"/>
    <x v="0"/>
    <x v="1"/>
    <n v="1000"/>
    <x v="6"/>
  </r>
  <r>
    <n v="20070948"/>
    <x v="3"/>
    <x v="41"/>
    <s v="ADIDAS"/>
    <n v="4.0999999999999996"/>
    <n v="52"/>
    <n v="5999"/>
    <x v="11"/>
    <x v="281"/>
    <x v="1"/>
    <x v="1"/>
    <n v="8"/>
    <n v="1"/>
    <n v="1"/>
    <n v="2"/>
    <n v="2"/>
    <x v="1"/>
    <x v="1"/>
    <x v="0"/>
    <x v="0"/>
    <x v="1"/>
    <x v="1"/>
    <x v="0"/>
    <x v="0"/>
    <n v="6000"/>
    <x v="6"/>
  </r>
  <r>
    <n v="19027362"/>
    <x v="0"/>
    <x v="13"/>
    <s v="Jompers"/>
    <n v="3.8"/>
    <n v="61"/>
    <n v="2499"/>
    <x v="9"/>
    <x v="282"/>
    <x v="2"/>
    <x v="0"/>
    <n v="8"/>
    <n v="2"/>
    <n v="1"/>
    <n v="13"/>
    <n v="29"/>
    <x v="1"/>
    <x v="1"/>
    <x v="0"/>
    <x v="0"/>
    <x v="1"/>
    <x v="1"/>
    <x v="0"/>
    <x v="1"/>
    <n v="2000"/>
    <x v="1"/>
  </r>
  <r>
    <n v="18598106"/>
    <x v="3"/>
    <x v="26"/>
    <s v="Ginger by Lifestyle"/>
    <n v="4.4000000000000004"/>
    <n v="45"/>
    <n v="499"/>
    <x v="15"/>
    <x v="38"/>
    <x v="1"/>
    <x v="1"/>
    <n v="2"/>
    <n v="2"/>
    <n v="9"/>
    <n v="29"/>
    <n v="105"/>
    <x v="1"/>
    <x v="1"/>
    <x v="0"/>
    <x v="0"/>
    <x v="1"/>
    <x v="1"/>
    <x v="0"/>
    <x v="0"/>
    <n v="500"/>
    <x v="2"/>
  </r>
  <r>
    <n v="17120826"/>
    <x v="0"/>
    <x v="1"/>
    <s v="Hancock"/>
    <n v="4.0999999999999996"/>
    <n v="52"/>
    <n v="1999"/>
    <x v="3"/>
    <x v="4"/>
    <x v="1"/>
    <x v="1"/>
    <n v="2"/>
    <n v="0"/>
    <n v="3"/>
    <n v="2"/>
    <n v="5"/>
    <x v="0"/>
    <x v="0"/>
    <x v="0"/>
    <x v="0"/>
    <x v="0"/>
    <x v="0"/>
    <x v="0"/>
    <x v="0"/>
    <n v="2000"/>
    <x v="1"/>
  </r>
  <r>
    <n v="919032"/>
    <x v="0"/>
    <x v="11"/>
    <s v="Roadster"/>
    <n v="3.8"/>
    <n v="641"/>
    <n v="899"/>
    <x v="11"/>
    <x v="11"/>
    <x v="1"/>
    <x v="1"/>
    <n v="1"/>
    <n v="0"/>
    <n v="0"/>
    <n v="1"/>
    <n v="3"/>
    <x v="0"/>
    <x v="0"/>
    <x v="0"/>
    <x v="0"/>
    <x v="0"/>
    <x v="0"/>
    <x v="0"/>
    <x v="1"/>
    <n v="1000"/>
    <x v="6"/>
  </r>
  <r>
    <n v="16299490"/>
    <x v="0"/>
    <x v="0"/>
    <s v="BodycareKids"/>
    <n v="3.8"/>
    <n v="10"/>
    <n v="978"/>
    <x v="11"/>
    <x v="283"/>
    <x v="2"/>
    <x v="0"/>
    <n v="33"/>
    <n v="0"/>
    <n v="4"/>
    <n v="4"/>
    <n v="18"/>
    <x v="1"/>
    <x v="1"/>
    <x v="0"/>
    <x v="0"/>
    <x v="1"/>
    <x v="1"/>
    <x v="0"/>
    <x v="1"/>
    <n v="1000"/>
    <x v="6"/>
  </r>
  <r>
    <n v="20389690"/>
    <x v="0"/>
    <x v="9"/>
    <s v="max"/>
    <n v="4"/>
    <n v="8"/>
    <n v="699"/>
    <x v="0"/>
    <x v="43"/>
    <x v="2"/>
    <x v="0"/>
    <n v="0"/>
    <n v="26"/>
    <n v="57"/>
    <n v="104"/>
    <n v="284"/>
    <x v="1"/>
    <x v="1"/>
    <x v="0"/>
    <x v="0"/>
    <x v="1"/>
    <x v="0"/>
    <x v="0"/>
    <x v="1"/>
    <n v="1000"/>
    <x v="0"/>
  </r>
  <r>
    <n v="19788630"/>
    <x v="2"/>
    <x v="14"/>
    <s v="Home Ecstasy"/>
    <n v="4.5"/>
    <n v="6"/>
    <n v="1199"/>
    <x v="16"/>
    <x v="61"/>
    <x v="1"/>
    <x v="0"/>
    <n v="1"/>
    <n v="0"/>
    <n v="0"/>
    <n v="0"/>
    <n v="0"/>
    <x v="1"/>
    <x v="1"/>
    <x v="0"/>
    <x v="0"/>
    <x v="1"/>
    <x v="1"/>
    <x v="0"/>
    <x v="0"/>
    <n v="2000"/>
    <x v="5"/>
  </r>
  <r>
    <n v="16281444"/>
    <x v="1"/>
    <x v="59"/>
    <s v="Bharatasya"/>
    <n v="4.3"/>
    <n v="7"/>
    <n v="699"/>
    <x v="32"/>
    <x v="246"/>
    <x v="1"/>
    <x v="1"/>
    <n v="0"/>
    <n v="0"/>
    <n v="0"/>
    <n v="3"/>
    <n v="9"/>
    <x v="1"/>
    <x v="1"/>
    <x v="0"/>
    <x v="0"/>
    <x v="1"/>
    <x v="1"/>
    <x v="0"/>
    <x v="0"/>
    <n v="500"/>
    <x v="3"/>
  </r>
  <r>
    <n v="7743536"/>
    <x v="1"/>
    <x v="29"/>
    <s v="Lino Perros"/>
    <n v="4.5"/>
    <n v="6"/>
    <n v="4495"/>
    <x v="29"/>
    <x v="284"/>
    <x v="1"/>
    <x v="1"/>
    <n v="3"/>
    <n v="0"/>
    <n v="0"/>
    <n v="0"/>
    <n v="0"/>
    <x v="1"/>
    <x v="1"/>
    <x v="0"/>
    <x v="0"/>
    <x v="1"/>
    <x v="1"/>
    <x v="0"/>
    <x v="0"/>
    <n v="5000"/>
    <x v="3"/>
  </r>
  <r>
    <n v="16276014"/>
    <x v="2"/>
    <x v="14"/>
    <s v="Iris"/>
    <n v="4.5"/>
    <n v="6"/>
    <n v="700"/>
    <x v="63"/>
    <x v="285"/>
    <x v="1"/>
    <x v="0"/>
    <n v="1"/>
    <n v="3"/>
    <n v="1"/>
    <n v="0"/>
    <n v="3"/>
    <x v="1"/>
    <x v="1"/>
    <x v="0"/>
    <x v="0"/>
    <x v="1"/>
    <x v="1"/>
    <x v="0"/>
    <x v="0"/>
    <n v="1000"/>
    <x v="0"/>
  </r>
  <r>
    <n v="19032542"/>
    <x v="0"/>
    <x v="3"/>
    <s v="BUYNEWTREND"/>
    <n v="3.8"/>
    <n v="8"/>
    <n v="1499"/>
    <x v="6"/>
    <x v="57"/>
    <x v="1"/>
    <x v="1"/>
    <n v="1"/>
    <n v="1"/>
    <n v="2"/>
    <n v="4"/>
    <n v="10"/>
    <x v="1"/>
    <x v="1"/>
    <x v="0"/>
    <x v="0"/>
    <x v="1"/>
    <x v="1"/>
    <x v="0"/>
    <x v="1"/>
    <n v="1000"/>
    <x v="5"/>
  </r>
  <r>
    <n v="19027402"/>
    <x v="0"/>
    <x v="13"/>
    <s v="Jompers"/>
    <n v="4.5"/>
    <n v="6"/>
    <n v="3499"/>
    <x v="5"/>
    <x v="46"/>
    <x v="2"/>
    <x v="0"/>
    <n v="2"/>
    <n v="1"/>
    <n v="2"/>
    <n v="4"/>
    <n v="7"/>
    <x v="1"/>
    <x v="1"/>
    <x v="0"/>
    <x v="0"/>
    <x v="1"/>
    <x v="1"/>
    <x v="0"/>
    <x v="0"/>
    <n v="1000"/>
    <x v="4"/>
  </r>
  <r>
    <n v="17289100"/>
    <x v="0"/>
    <x v="20"/>
    <s v="Roadster"/>
    <n v="4.3"/>
    <n v="7"/>
    <n v="1899"/>
    <x v="9"/>
    <x v="286"/>
    <x v="1"/>
    <x v="1"/>
    <n v="2"/>
    <n v="0"/>
    <n v="0"/>
    <n v="1"/>
    <n v="3"/>
    <x v="1"/>
    <x v="1"/>
    <x v="0"/>
    <x v="0"/>
    <x v="1"/>
    <x v="1"/>
    <x v="0"/>
    <x v="0"/>
    <n v="1000"/>
    <x v="1"/>
  </r>
  <r>
    <n v="17157846"/>
    <x v="0"/>
    <x v="9"/>
    <s v="ThomasScott"/>
    <n v="3.5"/>
    <n v="10"/>
    <n v="3999"/>
    <x v="42"/>
    <x v="173"/>
    <x v="2"/>
    <x v="0"/>
    <n v="1"/>
    <n v="2"/>
    <n v="0"/>
    <n v="4"/>
    <n v="13"/>
    <x v="2"/>
    <x v="1"/>
    <x v="0"/>
    <x v="0"/>
    <x v="0"/>
    <x v="0"/>
    <x v="0"/>
    <x v="1"/>
    <n v="4000"/>
    <x v="8"/>
  </r>
  <r>
    <n v="18657642"/>
    <x v="0"/>
    <x v="1"/>
    <s v="max"/>
    <n v="4.5"/>
    <n v="6"/>
    <n v="399"/>
    <x v="69"/>
    <x v="39"/>
    <x v="1"/>
    <x v="1"/>
    <n v="2"/>
    <n v="2"/>
    <n v="2"/>
    <n v="10"/>
    <n v="17"/>
    <x v="1"/>
    <x v="1"/>
    <x v="0"/>
    <x v="0"/>
    <x v="1"/>
    <x v="0"/>
    <x v="0"/>
    <x v="0"/>
    <n v="500"/>
    <x v="6"/>
  </r>
  <r>
    <n v="8961147"/>
    <x v="2"/>
    <x v="14"/>
    <s v="Story@home"/>
    <n v="3.7"/>
    <n v="7"/>
    <n v="2199"/>
    <x v="12"/>
    <x v="2"/>
    <x v="1"/>
    <x v="0"/>
    <n v="0"/>
    <n v="1"/>
    <n v="0"/>
    <n v="0"/>
    <n v="9"/>
    <x v="1"/>
    <x v="1"/>
    <x v="0"/>
    <x v="0"/>
    <x v="1"/>
    <x v="1"/>
    <x v="0"/>
    <x v="1"/>
    <n v="3000"/>
    <x v="1"/>
  </r>
  <r>
    <n v="16704504"/>
    <x v="1"/>
    <x v="51"/>
    <s v="ZINU"/>
    <n v="4.0999999999999996"/>
    <n v="7"/>
    <n v="699"/>
    <x v="24"/>
    <x v="82"/>
    <x v="1"/>
    <x v="0"/>
    <n v="1"/>
    <n v="0"/>
    <n v="2"/>
    <n v="3"/>
    <n v="7"/>
    <x v="1"/>
    <x v="1"/>
    <x v="0"/>
    <x v="0"/>
    <x v="1"/>
    <x v="1"/>
    <x v="0"/>
    <x v="0"/>
    <n v="500"/>
    <x v="5"/>
  </r>
  <r>
    <n v="18656766"/>
    <x v="0"/>
    <x v="0"/>
    <s v="VStar"/>
    <n v="4.5999999999999996"/>
    <n v="5"/>
    <n v="345"/>
    <x v="11"/>
    <x v="287"/>
    <x v="0"/>
    <x v="0"/>
    <n v="3"/>
    <n v="1"/>
    <n v="1"/>
    <n v="0"/>
    <n v="3"/>
    <x v="1"/>
    <x v="1"/>
    <x v="0"/>
    <x v="0"/>
    <x v="1"/>
    <x v="1"/>
    <x v="0"/>
    <x v="0"/>
    <n v="500"/>
    <x v="6"/>
  </r>
  <r>
    <n v="22196914"/>
    <x v="0"/>
    <x v="15"/>
    <s v="Zivame"/>
    <n v="4.5999999999999996"/>
    <n v="5"/>
    <n v="799"/>
    <x v="6"/>
    <x v="39"/>
    <x v="2"/>
    <x v="0"/>
    <n v="47"/>
    <n v="0"/>
    <n v="2"/>
    <n v="3"/>
    <n v="4"/>
    <x v="1"/>
    <x v="1"/>
    <x v="0"/>
    <x v="0"/>
    <x v="1"/>
    <x v="1"/>
    <x v="0"/>
    <x v="0"/>
    <n v="500"/>
    <x v="5"/>
  </r>
  <r>
    <n v="21664826"/>
    <x v="0"/>
    <x v="3"/>
    <s v="aarkeRituKumar"/>
    <n v="4"/>
    <n v="6"/>
    <n v="2800"/>
    <x v="21"/>
    <x v="288"/>
    <x v="2"/>
    <x v="0"/>
    <n v="1"/>
    <n v="21"/>
    <n v="29"/>
    <n v="40"/>
    <n v="105"/>
    <x v="1"/>
    <x v="1"/>
    <x v="0"/>
    <x v="0"/>
    <x v="1"/>
    <x v="1"/>
    <x v="0"/>
    <x v="1"/>
    <n v="2000"/>
    <x v="7"/>
  </r>
  <r>
    <n v="22616192"/>
    <x v="0"/>
    <x v="3"/>
    <s v="Oomph!"/>
    <n v="3.9"/>
    <n v="7"/>
    <n v="1340"/>
    <x v="41"/>
    <x v="114"/>
    <x v="2"/>
    <x v="0"/>
    <n v="1"/>
    <n v="2"/>
    <n v="2"/>
    <n v="2"/>
    <n v="3"/>
    <x v="1"/>
    <x v="1"/>
    <x v="0"/>
    <x v="0"/>
    <x v="1"/>
    <x v="1"/>
    <x v="0"/>
    <x v="1"/>
    <n v="500"/>
    <x v="3"/>
  </r>
  <r>
    <n v="22601132"/>
    <x v="0"/>
    <x v="16"/>
    <s v="Nimidiya"/>
    <n v="3.2"/>
    <n v="9"/>
    <n v="999"/>
    <x v="3"/>
    <x v="39"/>
    <x v="2"/>
    <x v="0"/>
    <n v="2"/>
    <n v="1"/>
    <n v="2"/>
    <n v="3"/>
    <n v="8"/>
    <x v="1"/>
    <x v="1"/>
    <x v="0"/>
    <x v="0"/>
    <x v="1"/>
    <x v="1"/>
    <x v="0"/>
    <x v="1"/>
    <n v="500"/>
    <x v="1"/>
  </r>
  <r>
    <n v="18462146"/>
    <x v="0"/>
    <x v="4"/>
    <s v="KALINI"/>
    <n v="3.4"/>
    <n v="10"/>
    <n v="1599"/>
    <x v="3"/>
    <x v="144"/>
    <x v="1"/>
    <x v="0"/>
    <n v="0"/>
    <n v="1"/>
    <n v="0"/>
    <n v="7"/>
    <n v="8"/>
    <x v="1"/>
    <x v="1"/>
    <x v="0"/>
    <x v="0"/>
    <x v="1"/>
    <x v="0"/>
    <x v="0"/>
    <x v="1"/>
    <n v="2000"/>
    <x v="1"/>
  </r>
  <r>
    <n v="16279696"/>
    <x v="3"/>
    <x v="41"/>
    <s v="Forever Glam by Pantaloons"/>
    <n v="4.3"/>
    <n v="6"/>
    <n v="1699"/>
    <x v="26"/>
    <x v="289"/>
    <x v="1"/>
    <x v="1"/>
    <n v="0"/>
    <n v="0"/>
    <n v="0"/>
    <n v="0"/>
    <n v="0"/>
    <x v="1"/>
    <x v="1"/>
    <x v="0"/>
    <x v="0"/>
    <x v="1"/>
    <x v="1"/>
    <x v="0"/>
    <x v="0"/>
    <n v="2000"/>
    <x v="2"/>
  </r>
  <r>
    <n v="18688608"/>
    <x v="1"/>
    <x v="60"/>
    <s v="Nasher Miles"/>
    <n v="3.3"/>
    <n v="8"/>
    <n v="17995"/>
    <x v="51"/>
    <x v="290"/>
    <x v="1"/>
    <x v="0"/>
    <n v="1"/>
    <n v="0"/>
    <n v="0"/>
    <n v="0"/>
    <n v="0"/>
    <x v="1"/>
    <x v="1"/>
    <x v="0"/>
    <x v="0"/>
    <x v="1"/>
    <x v="1"/>
    <x v="0"/>
    <x v="1"/>
    <n v="17995"/>
    <x v="8"/>
  </r>
  <r>
    <n v="19072820"/>
    <x v="1"/>
    <x v="24"/>
    <s v="FemNmas"/>
    <n v="4.4000000000000004"/>
    <n v="5"/>
    <n v="249"/>
    <x v="11"/>
    <x v="167"/>
    <x v="1"/>
    <x v="0"/>
    <n v="0"/>
    <n v="0"/>
    <n v="3"/>
    <n v="3"/>
    <n v="4"/>
    <x v="1"/>
    <x v="1"/>
    <x v="0"/>
    <x v="0"/>
    <x v="1"/>
    <x v="1"/>
    <x v="0"/>
    <x v="0"/>
    <n v="500"/>
    <x v="6"/>
  </r>
  <r>
    <n v="12928904"/>
    <x v="1"/>
    <x v="24"/>
    <s v="ANIKAS CREATION"/>
    <n v="3.8"/>
    <n v="6"/>
    <n v="1600"/>
    <x v="13"/>
    <x v="77"/>
    <x v="1"/>
    <x v="0"/>
    <n v="0"/>
    <n v="0"/>
    <n v="0"/>
    <n v="0"/>
    <n v="0"/>
    <x v="1"/>
    <x v="1"/>
    <x v="0"/>
    <x v="0"/>
    <x v="1"/>
    <x v="1"/>
    <x v="0"/>
    <x v="1"/>
    <n v="500"/>
    <x v="3"/>
  </r>
  <r>
    <n v="21656954"/>
    <x v="3"/>
    <x v="28"/>
    <s v="Fashion Victim"/>
    <n v="3.5"/>
    <n v="6"/>
    <n v="3999"/>
    <x v="36"/>
    <x v="109"/>
    <x v="1"/>
    <x v="1"/>
    <n v="0"/>
    <n v="0"/>
    <n v="0"/>
    <n v="0"/>
    <n v="0"/>
    <x v="0"/>
    <x v="1"/>
    <x v="1"/>
    <x v="0"/>
    <x v="1"/>
    <x v="1"/>
    <x v="0"/>
    <x v="1"/>
    <n v="2000"/>
    <x v="4"/>
  </r>
  <r>
    <n v="21421856"/>
    <x v="1"/>
    <x v="29"/>
    <s v="Baggit"/>
    <n v="4.4000000000000004"/>
    <n v="5"/>
    <n v="1990"/>
    <x v="6"/>
    <x v="291"/>
    <x v="1"/>
    <x v="1"/>
    <n v="37"/>
    <n v="0"/>
    <n v="0"/>
    <n v="0"/>
    <n v="0"/>
    <x v="1"/>
    <x v="1"/>
    <x v="0"/>
    <x v="0"/>
    <x v="1"/>
    <x v="1"/>
    <x v="0"/>
    <x v="0"/>
    <n v="1000"/>
    <x v="5"/>
  </r>
  <r>
    <n v="22603262"/>
    <x v="1"/>
    <x v="29"/>
    <s v="DailyObjects"/>
    <n v="3.8"/>
    <n v="6"/>
    <n v="3999"/>
    <x v="33"/>
    <x v="107"/>
    <x v="1"/>
    <x v="1"/>
    <n v="0"/>
    <n v="10"/>
    <n v="30"/>
    <n v="88"/>
    <n v="194"/>
    <x v="1"/>
    <x v="1"/>
    <x v="0"/>
    <x v="0"/>
    <x v="1"/>
    <x v="1"/>
    <x v="0"/>
    <x v="1"/>
    <n v="3000"/>
    <x v="7"/>
  </r>
  <r>
    <n v="15720606"/>
    <x v="1"/>
    <x v="54"/>
    <s v="Rubans"/>
    <n v="3.5"/>
    <n v="6"/>
    <n v="1890"/>
    <x v="18"/>
    <x v="292"/>
    <x v="1"/>
    <x v="0"/>
    <n v="0"/>
    <n v="0"/>
    <n v="0"/>
    <n v="0"/>
    <n v="0"/>
    <x v="1"/>
    <x v="1"/>
    <x v="0"/>
    <x v="0"/>
    <x v="1"/>
    <x v="1"/>
    <x v="0"/>
    <x v="1"/>
    <n v="500"/>
    <x v="4"/>
  </r>
  <r>
    <n v="12932560"/>
    <x v="3"/>
    <x v="40"/>
    <s v="Eego Italy"/>
    <n v="3.5"/>
    <n v="6"/>
    <n v="2999"/>
    <x v="17"/>
    <x v="42"/>
    <x v="1"/>
    <x v="1"/>
    <n v="1"/>
    <n v="0"/>
    <n v="0"/>
    <n v="0"/>
    <n v="0"/>
    <x v="1"/>
    <x v="1"/>
    <x v="0"/>
    <x v="0"/>
    <x v="1"/>
    <x v="1"/>
    <x v="0"/>
    <x v="1"/>
    <n v="1000"/>
    <x v="3"/>
  </r>
  <r>
    <n v="22120138"/>
    <x v="0"/>
    <x v="0"/>
    <s v="Ed-a-MammaBaby"/>
    <n v="4.2"/>
    <n v="5"/>
    <n v="999"/>
    <x v="21"/>
    <x v="43"/>
    <x v="1"/>
    <x v="1"/>
    <n v="0"/>
    <n v="0"/>
    <n v="2"/>
    <n v="2"/>
    <n v="7"/>
    <x v="1"/>
    <x v="1"/>
    <x v="0"/>
    <x v="0"/>
    <x v="1"/>
    <x v="1"/>
    <x v="0"/>
    <x v="0"/>
    <n v="1000"/>
    <x v="7"/>
  </r>
  <r>
    <n v="15691054"/>
    <x v="0"/>
    <x v="3"/>
    <s v="QUIERO"/>
    <n v="3.4"/>
    <n v="7"/>
    <n v="2686"/>
    <x v="43"/>
    <x v="293"/>
    <x v="1"/>
    <x v="1"/>
    <n v="12"/>
    <n v="0"/>
    <n v="0"/>
    <n v="0"/>
    <n v="0"/>
    <x v="1"/>
    <x v="1"/>
    <x v="0"/>
    <x v="0"/>
    <x v="1"/>
    <x v="1"/>
    <x v="0"/>
    <x v="1"/>
    <n v="1000"/>
    <x v="3"/>
  </r>
  <r>
    <n v="18925582"/>
    <x v="0"/>
    <x v="8"/>
    <s v="KETCH"/>
    <n v="2.9"/>
    <n v="11"/>
    <n v="1999"/>
    <x v="28"/>
    <x v="294"/>
    <x v="1"/>
    <x v="1"/>
    <n v="140"/>
    <n v="5"/>
    <n v="10"/>
    <n v="28"/>
    <n v="74"/>
    <x v="1"/>
    <x v="1"/>
    <x v="0"/>
    <x v="0"/>
    <x v="1"/>
    <x v="1"/>
    <x v="0"/>
    <x v="2"/>
    <n v="1000"/>
    <x v="3"/>
  </r>
  <r>
    <n v="17322136"/>
    <x v="0"/>
    <x v="20"/>
    <s v="JAINISH"/>
    <n v="4"/>
    <n v="5"/>
    <n v="1399"/>
    <x v="4"/>
    <x v="45"/>
    <x v="1"/>
    <x v="1"/>
    <n v="0"/>
    <n v="73"/>
    <n v="139"/>
    <n v="267"/>
    <n v="575"/>
    <x v="1"/>
    <x v="1"/>
    <x v="0"/>
    <x v="0"/>
    <x v="1"/>
    <x v="1"/>
    <x v="0"/>
    <x v="1"/>
    <n v="1000"/>
    <x v="3"/>
  </r>
  <r>
    <n v="18551958"/>
    <x v="0"/>
    <x v="1"/>
    <s v="SHECZZAR"/>
    <n v="3.8"/>
    <n v="6"/>
    <n v="799"/>
    <x v="12"/>
    <x v="111"/>
    <x v="1"/>
    <x v="1"/>
    <n v="3"/>
    <n v="0"/>
    <n v="0"/>
    <n v="0"/>
    <n v="0"/>
    <x v="0"/>
    <x v="2"/>
    <x v="0"/>
    <x v="0"/>
    <x v="0"/>
    <x v="0"/>
    <x v="0"/>
    <x v="1"/>
    <n v="1000"/>
    <x v="1"/>
  </r>
  <r>
    <n v="22747068"/>
    <x v="0"/>
    <x v="1"/>
    <s v="Madame"/>
    <n v="4"/>
    <n v="5"/>
    <n v="1399"/>
    <x v="3"/>
    <x v="32"/>
    <x v="1"/>
    <x v="1"/>
    <n v="0"/>
    <n v="0"/>
    <n v="1"/>
    <n v="2"/>
    <n v="13"/>
    <x v="1"/>
    <x v="1"/>
    <x v="0"/>
    <x v="0"/>
    <x v="1"/>
    <x v="1"/>
    <x v="0"/>
    <x v="1"/>
    <n v="2000"/>
    <x v="1"/>
  </r>
  <r>
    <n v="12987894"/>
    <x v="0"/>
    <x v="11"/>
    <s v="AMERICANEAGLEOUTFITTERS"/>
    <n v="4.4000000000000004"/>
    <n v="5"/>
    <n v="1799"/>
    <x v="23"/>
    <x v="220"/>
    <x v="1"/>
    <x v="1"/>
    <n v="0"/>
    <n v="0"/>
    <n v="0"/>
    <n v="0"/>
    <n v="0"/>
    <x v="1"/>
    <x v="1"/>
    <x v="0"/>
    <x v="0"/>
    <x v="1"/>
    <x v="1"/>
    <x v="0"/>
    <x v="0"/>
    <n v="500"/>
    <x v="4"/>
  </r>
  <r>
    <n v="20064092"/>
    <x v="1"/>
    <x v="24"/>
    <s v="AMI"/>
    <n v="3.8"/>
    <n v="6"/>
    <n v="1995"/>
    <x v="23"/>
    <x v="39"/>
    <x v="1"/>
    <x v="0"/>
    <n v="0"/>
    <n v="0"/>
    <n v="0"/>
    <n v="2"/>
    <n v="1"/>
    <x v="1"/>
    <x v="1"/>
    <x v="0"/>
    <x v="0"/>
    <x v="1"/>
    <x v="1"/>
    <x v="0"/>
    <x v="1"/>
    <n v="500"/>
    <x v="4"/>
  </r>
  <r>
    <n v="15679734"/>
    <x v="3"/>
    <x v="40"/>
    <s v="John Karsun"/>
    <n v="2.7"/>
    <n v="10"/>
    <n v="3649"/>
    <x v="44"/>
    <x v="295"/>
    <x v="1"/>
    <x v="1"/>
    <n v="1"/>
    <n v="0"/>
    <n v="1"/>
    <n v="0"/>
    <n v="5"/>
    <x v="1"/>
    <x v="1"/>
    <x v="0"/>
    <x v="0"/>
    <x v="1"/>
    <x v="1"/>
    <x v="0"/>
    <x v="2"/>
    <n v="1000"/>
    <x v="8"/>
  </r>
  <r>
    <n v="18956684"/>
    <x v="0"/>
    <x v="3"/>
    <s v="Forevermore"/>
    <n v="4.2"/>
    <n v="5"/>
    <n v="1599"/>
    <x v="11"/>
    <x v="144"/>
    <x v="1"/>
    <x v="1"/>
    <n v="2"/>
    <n v="5"/>
    <n v="6"/>
    <n v="12"/>
    <n v="21"/>
    <x v="1"/>
    <x v="1"/>
    <x v="0"/>
    <x v="0"/>
    <x v="1"/>
    <x v="1"/>
    <x v="0"/>
    <x v="0"/>
    <n v="2000"/>
    <x v="6"/>
  </r>
  <r>
    <n v="22583702"/>
    <x v="0"/>
    <x v="33"/>
    <s v="Mialofashion"/>
    <n v="2.7"/>
    <n v="9"/>
    <n v="2999"/>
    <x v="39"/>
    <x v="79"/>
    <x v="2"/>
    <x v="0"/>
    <n v="0"/>
    <n v="1"/>
    <n v="2"/>
    <n v="3"/>
    <n v="13"/>
    <x v="1"/>
    <x v="1"/>
    <x v="0"/>
    <x v="0"/>
    <x v="1"/>
    <x v="1"/>
    <x v="0"/>
    <x v="2"/>
    <n v="1000"/>
    <x v="4"/>
  </r>
  <r>
    <n v="18198558"/>
    <x v="0"/>
    <x v="8"/>
    <s v="FOREVER21"/>
    <n v="3.7"/>
    <n v="6"/>
    <n v="1799"/>
    <x v="13"/>
    <x v="248"/>
    <x v="1"/>
    <x v="1"/>
    <n v="0"/>
    <n v="0"/>
    <n v="0"/>
    <n v="1"/>
    <n v="4"/>
    <x v="0"/>
    <x v="1"/>
    <x v="0"/>
    <x v="3"/>
    <x v="1"/>
    <x v="0"/>
    <x v="0"/>
    <x v="1"/>
    <n v="2000"/>
    <x v="3"/>
  </r>
  <r>
    <n v="19841310"/>
    <x v="0"/>
    <x v="7"/>
    <s v="SHOWOFF"/>
    <n v="4"/>
    <n v="4"/>
    <n v="1500"/>
    <x v="3"/>
    <x v="296"/>
    <x v="1"/>
    <x v="1"/>
    <n v="0"/>
    <n v="0"/>
    <n v="0"/>
    <n v="1"/>
    <n v="6"/>
    <x v="0"/>
    <x v="0"/>
    <x v="0"/>
    <x v="0"/>
    <x v="0"/>
    <x v="0"/>
    <x v="0"/>
    <x v="1"/>
    <n v="2000"/>
    <x v="1"/>
  </r>
  <r>
    <n v="19698082"/>
    <x v="0"/>
    <x v="4"/>
    <s v="Mitera"/>
    <n v="3.5"/>
    <n v="6"/>
    <n v="2599"/>
    <x v="32"/>
    <x v="188"/>
    <x v="1"/>
    <x v="0"/>
    <n v="0"/>
    <n v="0"/>
    <n v="1"/>
    <n v="0"/>
    <n v="2"/>
    <x v="1"/>
    <x v="1"/>
    <x v="0"/>
    <x v="0"/>
    <x v="1"/>
    <x v="0"/>
    <x v="0"/>
    <x v="1"/>
    <n v="3000"/>
    <x v="3"/>
  </r>
  <r>
    <n v="18045128"/>
    <x v="0"/>
    <x v="20"/>
    <s v="GiniandJony"/>
    <n v="3.5"/>
    <n v="6"/>
    <n v="1149"/>
    <x v="52"/>
    <x v="297"/>
    <x v="1"/>
    <x v="1"/>
    <n v="2"/>
    <n v="0"/>
    <n v="0"/>
    <n v="0"/>
    <n v="0"/>
    <x v="1"/>
    <x v="1"/>
    <x v="0"/>
    <x v="0"/>
    <x v="1"/>
    <x v="1"/>
    <x v="0"/>
    <x v="1"/>
    <n v="1000"/>
    <x v="5"/>
  </r>
  <r>
    <n v="10388101"/>
    <x v="0"/>
    <x v="9"/>
    <s v="AllenSollyWoman"/>
    <n v="4.5"/>
    <n v="4"/>
    <n v="1799"/>
    <x v="6"/>
    <x v="11"/>
    <x v="2"/>
    <x v="0"/>
    <n v="0"/>
    <n v="0"/>
    <n v="0"/>
    <n v="2"/>
    <n v="4"/>
    <x v="0"/>
    <x v="1"/>
    <x v="0"/>
    <x v="0"/>
    <x v="0"/>
    <x v="1"/>
    <x v="0"/>
    <x v="0"/>
    <n v="1000"/>
    <x v="5"/>
  </r>
  <r>
    <n v="7829467"/>
    <x v="0"/>
    <x v="1"/>
    <s v="Oxolloxo"/>
    <n v="4"/>
    <n v="5"/>
    <n v="1399"/>
    <x v="1"/>
    <x v="32"/>
    <x v="1"/>
    <x v="1"/>
    <n v="0"/>
    <n v="0"/>
    <n v="0"/>
    <n v="0"/>
    <n v="0"/>
    <x v="1"/>
    <x v="1"/>
    <x v="0"/>
    <x v="0"/>
    <x v="1"/>
    <x v="0"/>
    <x v="0"/>
    <x v="1"/>
    <n v="2000"/>
    <x v="1"/>
  </r>
  <r>
    <n v="22143924"/>
    <x v="0"/>
    <x v="11"/>
    <s v="UrbanoPlus"/>
    <n v="3.2"/>
    <n v="6"/>
    <n v="1099"/>
    <x v="24"/>
    <x v="225"/>
    <x v="1"/>
    <x v="1"/>
    <n v="6"/>
    <n v="0"/>
    <n v="0"/>
    <n v="0"/>
    <n v="0"/>
    <x v="1"/>
    <x v="1"/>
    <x v="0"/>
    <x v="0"/>
    <x v="1"/>
    <x v="0"/>
    <x v="0"/>
    <x v="1"/>
    <n v="2000"/>
    <x v="5"/>
  </r>
  <r>
    <n v="16864474"/>
    <x v="3"/>
    <x v="41"/>
    <s v="Puma"/>
    <n v="5"/>
    <n v="3"/>
    <n v="6999"/>
    <x v="0"/>
    <x v="200"/>
    <x v="1"/>
    <x v="1"/>
    <n v="8"/>
    <n v="0"/>
    <n v="0"/>
    <n v="1"/>
    <n v="5"/>
    <x v="1"/>
    <x v="1"/>
    <x v="0"/>
    <x v="0"/>
    <x v="1"/>
    <x v="1"/>
    <x v="0"/>
    <x v="0"/>
    <n v="6000"/>
    <x v="0"/>
  </r>
  <r>
    <n v="13622338"/>
    <x v="0"/>
    <x v="11"/>
    <s v="Roadster"/>
    <n v="4.4000000000000004"/>
    <n v="54"/>
    <n v="899"/>
    <x v="9"/>
    <x v="23"/>
    <x v="1"/>
    <x v="1"/>
    <n v="2"/>
    <n v="3"/>
    <n v="14"/>
    <n v="28"/>
    <n v="75"/>
    <x v="0"/>
    <x v="1"/>
    <x v="0"/>
    <x v="0"/>
    <x v="1"/>
    <x v="1"/>
    <x v="0"/>
    <x v="0"/>
    <n v="500"/>
    <x v="1"/>
  </r>
  <r>
    <n v="18240570"/>
    <x v="0"/>
    <x v="2"/>
    <s v="allaboutyou"/>
    <n v="4.3"/>
    <n v="53"/>
    <n v="2499"/>
    <x v="43"/>
    <x v="46"/>
    <x v="2"/>
    <x v="0"/>
    <n v="8"/>
    <n v="1"/>
    <n v="1"/>
    <n v="8"/>
    <n v="23"/>
    <x v="0"/>
    <x v="1"/>
    <x v="0"/>
    <x v="0"/>
    <x v="0"/>
    <x v="1"/>
    <x v="0"/>
    <x v="0"/>
    <n v="1000"/>
    <x v="3"/>
  </r>
  <r>
    <n v="14496210"/>
    <x v="0"/>
    <x v="21"/>
    <s v="CUTECUMBER"/>
    <n v="4.5999999999999996"/>
    <n v="46"/>
    <n v="650"/>
    <x v="11"/>
    <x v="298"/>
    <x v="1"/>
    <x v="1"/>
    <n v="1"/>
    <n v="9"/>
    <n v="11"/>
    <n v="24"/>
    <n v="50"/>
    <x v="1"/>
    <x v="1"/>
    <x v="0"/>
    <x v="0"/>
    <x v="1"/>
    <x v="1"/>
    <x v="0"/>
    <x v="0"/>
    <n v="1000"/>
    <x v="6"/>
  </r>
  <r>
    <n v="17194598"/>
    <x v="0"/>
    <x v="3"/>
    <s v="TokyoTalkies"/>
    <n v="4.3"/>
    <n v="48"/>
    <n v="1749"/>
    <x v="43"/>
    <x v="106"/>
    <x v="1"/>
    <x v="1"/>
    <n v="0"/>
    <n v="0"/>
    <n v="1"/>
    <n v="2"/>
    <n v="6"/>
    <x v="0"/>
    <x v="0"/>
    <x v="0"/>
    <x v="0"/>
    <x v="0"/>
    <x v="1"/>
    <x v="0"/>
    <x v="0"/>
    <n v="500"/>
    <x v="3"/>
  </r>
  <r>
    <n v="13611420"/>
    <x v="0"/>
    <x v="1"/>
    <s v="Roadster"/>
    <n v="3.8"/>
    <n v="61"/>
    <n v="1499"/>
    <x v="60"/>
    <x v="159"/>
    <x v="1"/>
    <x v="1"/>
    <n v="0"/>
    <n v="0"/>
    <n v="0"/>
    <n v="1"/>
    <n v="9"/>
    <x v="0"/>
    <x v="2"/>
    <x v="0"/>
    <x v="0"/>
    <x v="0"/>
    <x v="0"/>
    <x v="0"/>
    <x v="1"/>
    <n v="2000"/>
    <x v="5"/>
  </r>
  <r>
    <n v="18937522"/>
    <x v="0"/>
    <x v="1"/>
    <s v="herbyinvictus"/>
    <n v="3.9"/>
    <n v="57"/>
    <n v="1298"/>
    <x v="43"/>
    <x v="150"/>
    <x v="1"/>
    <x v="1"/>
    <n v="0"/>
    <n v="0"/>
    <n v="0"/>
    <n v="0"/>
    <n v="0"/>
    <x v="2"/>
    <x v="2"/>
    <x v="0"/>
    <x v="0"/>
    <x v="2"/>
    <x v="1"/>
    <x v="0"/>
    <x v="1"/>
    <n v="500"/>
    <x v="3"/>
  </r>
  <r>
    <n v="20222156"/>
    <x v="0"/>
    <x v="1"/>
    <s v="CODEbyLifestyle"/>
    <n v="4.0999999999999996"/>
    <n v="47"/>
    <n v="799"/>
    <x v="21"/>
    <x v="111"/>
    <x v="1"/>
    <x v="1"/>
    <n v="1"/>
    <n v="1"/>
    <n v="2"/>
    <n v="5"/>
    <n v="15"/>
    <x v="0"/>
    <x v="0"/>
    <x v="0"/>
    <x v="0"/>
    <x v="0"/>
    <x v="0"/>
    <x v="0"/>
    <x v="0"/>
    <n v="1000"/>
    <x v="7"/>
  </r>
  <r>
    <n v="16696848"/>
    <x v="1"/>
    <x v="29"/>
    <s v="Accessorize"/>
    <n v="4.5999999999999996"/>
    <n v="38"/>
    <n v="4995"/>
    <x v="4"/>
    <x v="299"/>
    <x v="1"/>
    <x v="1"/>
    <n v="8"/>
    <n v="0"/>
    <n v="0"/>
    <n v="2"/>
    <n v="2"/>
    <x v="1"/>
    <x v="1"/>
    <x v="0"/>
    <x v="0"/>
    <x v="1"/>
    <x v="1"/>
    <x v="0"/>
    <x v="0"/>
    <n v="2000"/>
    <x v="3"/>
  </r>
  <r>
    <n v="17114132"/>
    <x v="0"/>
    <x v="1"/>
    <s v="HERE&amp;NOW"/>
    <n v="4.0999999999999996"/>
    <n v="51"/>
    <n v="999"/>
    <x v="11"/>
    <x v="6"/>
    <x v="1"/>
    <x v="1"/>
    <n v="4"/>
    <n v="0"/>
    <n v="2"/>
    <n v="9"/>
    <n v="24"/>
    <x v="0"/>
    <x v="0"/>
    <x v="0"/>
    <x v="0"/>
    <x v="0"/>
    <x v="0"/>
    <x v="0"/>
    <x v="0"/>
    <n v="1000"/>
    <x v="6"/>
  </r>
  <r>
    <n v="16293014"/>
    <x v="0"/>
    <x v="5"/>
    <s v="Nayo"/>
    <n v="4.2"/>
    <n v="514"/>
    <n v="1199"/>
    <x v="8"/>
    <x v="300"/>
    <x v="2"/>
    <x v="0"/>
    <n v="7"/>
    <n v="0"/>
    <n v="2"/>
    <n v="6"/>
    <n v="14"/>
    <x v="1"/>
    <x v="1"/>
    <x v="0"/>
    <x v="0"/>
    <x v="1"/>
    <x v="1"/>
    <x v="0"/>
    <x v="0"/>
    <n v="1000"/>
    <x v="5"/>
  </r>
  <r>
    <n v="11627996"/>
    <x v="3"/>
    <x v="41"/>
    <s v="Yuuki"/>
    <n v="4.2"/>
    <n v="56"/>
    <n v="2999"/>
    <x v="17"/>
    <x v="107"/>
    <x v="1"/>
    <x v="1"/>
    <n v="0"/>
    <n v="9"/>
    <n v="8"/>
    <n v="23"/>
    <n v="47"/>
    <x v="1"/>
    <x v="1"/>
    <x v="0"/>
    <x v="0"/>
    <x v="1"/>
    <x v="1"/>
    <x v="0"/>
    <x v="0"/>
    <n v="3000"/>
    <x v="3"/>
  </r>
  <r>
    <n v="21497394"/>
    <x v="3"/>
    <x v="26"/>
    <s v="Puma"/>
    <n v="4.0999999999999996"/>
    <n v="52"/>
    <n v="999"/>
    <x v="6"/>
    <x v="38"/>
    <x v="1"/>
    <x v="1"/>
    <n v="2"/>
    <n v="0"/>
    <n v="3"/>
    <n v="2"/>
    <n v="10"/>
    <x v="1"/>
    <x v="1"/>
    <x v="0"/>
    <x v="0"/>
    <x v="1"/>
    <x v="1"/>
    <x v="0"/>
    <x v="0"/>
    <n v="500"/>
    <x v="5"/>
  </r>
  <r>
    <n v="19020616"/>
    <x v="0"/>
    <x v="6"/>
    <s v="U.S.PoloAssn."/>
    <n v="4.3"/>
    <n v="47"/>
    <n v="6299"/>
    <x v="21"/>
    <x v="301"/>
    <x v="2"/>
    <x v="0"/>
    <n v="4"/>
    <n v="0"/>
    <n v="6"/>
    <n v="6"/>
    <n v="27"/>
    <x v="0"/>
    <x v="1"/>
    <x v="0"/>
    <x v="0"/>
    <x v="0"/>
    <x v="1"/>
    <x v="0"/>
    <x v="0"/>
    <n v="4000"/>
    <x v="7"/>
  </r>
  <r>
    <n v="16197802"/>
    <x v="0"/>
    <x v="33"/>
    <s v="Vishudh"/>
    <n v="3.9"/>
    <n v="609"/>
    <n v="3049"/>
    <x v="3"/>
    <x v="302"/>
    <x v="1"/>
    <x v="0"/>
    <n v="1"/>
    <n v="1"/>
    <n v="2"/>
    <n v="10"/>
    <n v="8"/>
    <x v="1"/>
    <x v="1"/>
    <x v="0"/>
    <x v="0"/>
    <x v="1"/>
    <x v="1"/>
    <x v="0"/>
    <x v="1"/>
    <n v="1000"/>
    <x v="1"/>
  </r>
  <r>
    <n v="13391540"/>
    <x v="0"/>
    <x v="3"/>
    <s v="Mast&amp;Harbour"/>
    <n v="4.0999999999999996"/>
    <n v="576"/>
    <n v="1999"/>
    <x v="29"/>
    <x v="71"/>
    <x v="1"/>
    <x v="1"/>
    <n v="1"/>
    <n v="0"/>
    <n v="1"/>
    <n v="3"/>
    <n v="13"/>
    <x v="0"/>
    <x v="2"/>
    <x v="0"/>
    <x v="0"/>
    <x v="0"/>
    <x v="1"/>
    <x v="0"/>
    <x v="0"/>
    <n v="1000"/>
    <x v="3"/>
  </r>
  <r>
    <n v="18430170"/>
    <x v="0"/>
    <x v="2"/>
    <s v="Roadster"/>
    <n v="4.3"/>
    <n v="64"/>
    <n v="1499"/>
    <x v="60"/>
    <x v="159"/>
    <x v="2"/>
    <x v="0"/>
    <n v="1"/>
    <n v="2"/>
    <n v="3"/>
    <n v="5"/>
    <n v="21"/>
    <x v="0"/>
    <x v="1"/>
    <x v="0"/>
    <x v="0"/>
    <x v="0"/>
    <x v="0"/>
    <x v="0"/>
    <x v="0"/>
    <n v="2000"/>
    <x v="5"/>
  </r>
  <r>
    <n v="18241644"/>
    <x v="0"/>
    <x v="2"/>
    <s v="Roadster"/>
    <n v="4.3"/>
    <n v="55"/>
    <n v="1999"/>
    <x v="28"/>
    <x v="271"/>
    <x v="2"/>
    <x v="0"/>
    <n v="21"/>
    <n v="0"/>
    <n v="3"/>
    <n v="14"/>
    <n v="20"/>
    <x v="0"/>
    <x v="1"/>
    <x v="0"/>
    <x v="0"/>
    <x v="0"/>
    <x v="1"/>
    <x v="0"/>
    <x v="0"/>
    <n v="1000"/>
    <x v="3"/>
  </r>
  <r>
    <n v="21388884"/>
    <x v="0"/>
    <x v="20"/>
    <s v="FrenchConnection"/>
    <n v="4.3"/>
    <n v="58"/>
    <n v="2199"/>
    <x v="13"/>
    <x v="2"/>
    <x v="1"/>
    <x v="1"/>
    <n v="1"/>
    <n v="12"/>
    <n v="23"/>
    <n v="58"/>
    <n v="136"/>
    <x v="0"/>
    <x v="1"/>
    <x v="0"/>
    <x v="0"/>
    <x v="1"/>
    <x v="0"/>
    <x v="0"/>
    <x v="0"/>
    <n v="3000"/>
    <x v="3"/>
  </r>
  <r>
    <n v="18951626"/>
    <x v="0"/>
    <x v="3"/>
    <s v="Berrylush"/>
    <n v="4"/>
    <n v="60"/>
    <n v="1899"/>
    <x v="39"/>
    <x v="303"/>
    <x v="1"/>
    <x v="1"/>
    <n v="0"/>
    <n v="0"/>
    <n v="2"/>
    <n v="3"/>
    <n v="16"/>
    <x v="0"/>
    <x v="0"/>
    <x v="0"/>
    <x v="0"/>
    <x v="0"/>
    <x v="1"/>
    <x v="0"/>
    <x v="1"/>
    <n v="500"/>
    <x v="4"/>
  </r>
  <r>
    <n v="19020654"/>
    <x v="0"/>
    <x v="6"/>
    <s v="U.S.PoloAssn."/>
    <n v="4"/>
    <n v="54"/>
    <n v="6999"/>
    <x v="15"/>
    <x v="67"/>
    <x v="2"/>
    <x v="0"/>
    <n v="0"/>
    <n v="6"/>
    <n v="5"/>
    <n v="15"/>
    <n v="32"/>
    <x v="0"/>
    <x v="1"/>
    <x v="0"/>
    <x v="0"/>
    <x v="0"/>
    <x v="1"/>
    <x v="0"/>
    <x v="1"/>
    <n v="4000"/>
    <x v="2"/>
  </r>
  <r>
    <n v="13572038"/>
    <x v="0"/>
    <x v="22"/>
    <s v="ShaebySASSAFRAS"/>
    <n v="4.3"/>
    <n v="51"/>
    <n v="1999"/>
    <x v="3"/>
    <x v="111"/>
    <x v="1"/>
    <x v="1"/>
    <n v="1"/>
    <n v="0"/>
    <n v="2"/>
    <n v="1"/>
    <n v="2"/>
    <x v="1"/>
    <x v="1"/>
    <x v="0"/>
    <x v="0"/>
    <x v="1"/>
    <x v="1"/>
    <x v="0"/>
    <x v="0"/>
    <n v="1000"/>
    <x v="1"/>
  </r>
  <r>
    <n v="18947600"/>
    <x v="0"/>
    <x v="21"/>
    <s v="KASSUALLY"/>
    <n v="4.7"/>
    <n v="38"/>
    <n v="1899"/>
    <x v="29"/>
    <x v="217"/>
    <x v="1"/>
    <x v="1"/>
    <n v="1"/>
    <n v="1"/>
    <n v="1"/>
    <n v="0"/>
    <n v="12"/>
    <x v="1"/>
    <x v="1"/>
    <x v="0"/>
    <x v="0"/>
    <x v="1"/>
    <x v="1"/>
    <x v="0"/>
    <x v="0"/>
    <n v="1000"/>
    <x v="3"/>
  </r>
  <r>
    <n v="17309754"/>
    <x v="0"/>
    <x v="18"/>
    <s v="CloraCreation"/>
    <n v="3.9"/>
    <n v="61"/>
    <n v="899"/>
    <x v="24"/>
    <x v="304"/>
    <x v="1"/>
    <x v="0"/>
    <n v="17"/>
    <n v="0"/>
    <n v="2"/>
    <n v="4"/>
    <n v="8"/>
    <x v="1"/>
    <x v="1"/>
    <x v="0"/>
    <x v="0"/>
    <x v="1"/>
    <x v="1"/>
    <x v="0"/>
    <x v="1"/>
    <n v="500"/>
    <x v="5"/>
  </r>
  <r>
    <n v="7581747"/>
    <x v="0"/>
    <x v="1"/>
    <s v="AnnabellebyPantaloons"/>
    <n v="4.3"/>
    <n v="50"/>
    <n v="899"/>
    <x v="33"/>
    <x v="11"/>
    <x v="1"/>
    <x v="1"/>
    <n v="1"/>
    <n v="4"/>
    <n v="9"/>
    <n v="34"/>
    <n v="53"/>
    <x v="0"/>
    <x v="0"/>
    <x v="0"/>
    <x v="0"/>
    <x v="0"/>
    <x v="0"/>
    <x v="0"/>
    <x v="0"/>
    <n v="1000"/>
    <x v="7"/>
  </r>
  <r>
    <n v="20308620"/>
    <x v="0"/>
    <x v="20"/>
    <s v="Arrow"/>
    <n v="4"/>
    <n v="59"/>
    <n v="2499"/>
    <x v="6"/>
    <x v="41"/>
    <x v="1"/>
    <x v="1"/>
    <n v="8"/>
    <n v="1"/>
    <n v="0"/>
    <n v="1"/>
    <n v="6"/>
    <x v="0"/>
    <x v="1"/>
    <x v="0"/>
    <x v="0"/>
    <x v="1"/>
    <x v="0"/>
    <x v="0"/>
    <x v="1"/>
    <n v="3000"/>
    <x v="5"/>
  </r>
  <r>
    <n v="17198778"/>
    <x v="2"/>
    <x v="55"/>
    <s v="H&amp;M"/>
    <n v="4.5"/>
    <n v="42"/>
    <n v="1399"/>
    <x v="11"/>
    <x v="32"/>
    <x v="1"/>
    <x v="0"/>
    <n v="0"/>
    <n v="0"/>
    <n v="9"/>
    <n v="16"/>
    <n v="36"/>
    <x v="1"/>
    <x v="1"/>
    <x v="0"/>
    <x v="0"/>
    <x v="1"/>
    <x v="1"/>
    <x v="0"/>
    <x v="0"/>
    <n v="2000"/>
    <x v="6"/>
  </r>
  <r>
    <n v="13404948"/>
    <x v="0"/>
    <x v="33"/>
    <s v="YASHGALLERY"/>
    <n v="4.0999999999999996"/>
    <n v="67"/>
    <n v="3899"/>
    <x v="35"/>
    <x v="121"/>
    <x v="1"/>
    <x v="0"/>
    <n v="0"/>
    <n v="1"/>
    <n v="3"/>
    <n v="4"/>
    <n v="12"/>
    <x v="1"/>
    <x v="1"/>
    <x v="0"/>
    <x v="0"/>
    <x v="1"/>
    <x v="1"/>
    <x v="0"/>
    <x v="0"/>
    <n v="1000"/>
    <x v="4"/>
  </r>
  <r>
    <n v="17404018"/>
    <x v="0"/>
    <x v="11"/>
    <s v="Mast&amp;Harbour"/>
    <n v="3.9"/>
    <n v="72"/>
    <n v="999"/>
    <x v="11"/>
    <x v="6"/>
    <x v="1"/>
    <x v="1"/>
    <n v="87"/>
    <n v="0"/>
    <n v="0"/>
    <n v="0"/>
    <n v="0"/>
    <x v="0"/>
    <x v="1"/>
    <x v="0"/>
    <x v="0"/>
    <x v="1"/>
    <x v="0"/>
    <x v="0"/>
    <x v="1"/>
    <n v="1000"/>
    <x v="6"/>
  </r>
  <r>
    <n v="17108782"/>
    <x v="0"/>
    <x v="1"/>
    <s v="DressBerry"/>
    <n v="3.6"/>
    <n v="78"/>
    <n v="1299"/>
    <x v="43"/>
    <x v="150"/>
    <x v="1"/>
    <x v="1"/>
    <n v="7"/>
    <n v="35"/>
    <n v="118"/>
    <n v="246"/>
    <n v="760"/>
    <x v="0"/>
    <x v="0"/>
    <x v="0"/>
    <x v="0"/>
    <x v="2"/>
    <x v="1"/>
    <x v="0"/>
    <x v="1"/>
    <n v="500"/>
    <x v="3"/>
  </r>
  <r>
    <n v="13649832"/>
    <x v="0"/>
    <x v="3"/>
    <s v="allaboutyou"/>
    <n v="4.3"/>
    <n v="56"/>
    <n v="1999"/>
    <x v="11"/>
    <x v="4"/>
    <x v="1"/>
    <x v="1"/>
    <n v="0"/>
    <n v="5"/>
    <n v="10"/>
    <n v="14"/>
    <n v="42"/>
    <x v="3"/>
    <x v="0"/>
    <x v="0"/>
    <x v="0"/>
    <x v="0"/>
    <x v="0"/>
    <x v="0"/>
    <x v="0"/>
    <n v="2000"/>
    <x v="6"/>
  </r>
  <r>
    <n v="15189724"/>
    <x v="0"/>
    <x v="13"/>
    <s v="VASTRAMAY"/>
    <n v="4.2"/>
    <n v="62"/>
    <n v="1799"/>
    <x v="27"/>
    <x v="305"/>
    <x v="2"/>
    <x v="0"/>
    <n v="11"/>
    <n v="2"/>
    <n v="2"/>
    <n v="0"/>
    <n v="1"/>
    <x v="1"/>
    <x v="1"/>
    <x v="0"/>
    <x v="0"/>
    <x v="1"/>
    <x v="1"/>
    <x v="0"/>
    <x v="0"/>
    <n v="1000"/>
    <x v="1"/>
  </r>
  <r>
    <n v="18734000"/>
    <x v="0"/>
    <x v="8"/>
    <s v="FlyingMachine"/>
    <n v="3.7"/>
    <n v="72"/>
    <n v="2699"/>
    <x v="4"/>
    <x v="192"/>
    <x v="1"/>
    <x v="1"/>
    <n v="0"/>
    <n v="7"/>
    <n v="5"/>
    <n v="29"/>
    <n v="47"/>
    <x v="3"/>
    <x v="1"/>
    <x v="0"/>
    <x v="1"/>
    <x v="1"/>
    <x v="1"/>
    <x v="0"/>
    <x v="1"/>
    <n v="2000"/>
    <x v="3"/>
  </r>
  <r>
    <n v="18973778"/>
    <x v="0"/>
    <x v="8"/>
    <s v="Levis"/>
    <n v="3.7"/>
    <n v="61"/>
    <n v="4399"/>
    <x v="7"/>
    <x v="306"/>
    <x v="1"/>
    <x v="1"/>
    <n v="1"/>
    <n v="0"/>
    <n v="0"/>
    <n v="0"/>
    <n v="0"/>
    <x v="0"/>
    <x v="1"/>
    <x v="0"/>
    <x v="1"/>
    <x v="1"/>
    <x v="1"/>
    <x v="0"/>
    <x v="1"/>
    <n v="3000"/>
    <x v="1"/>
  </r>
  <r>
    <n v="17628712"/>
    <x v="0"/>
    <x v="45"/>
    <s v="Roadster"/>
    <n v="4.3"/>
    <n v="65"/>
    <n v="1799"/>
    <x v="11"/>
    <x v="248"/>
    <x v="1"/>
    <x v="1"/>
    <n v="2"/>
    <n v="0"/>
    <n v="0"/>
    <n v="1"/>
    <n v="2"/>
    <x v="1"/>
    <x v="1"/>
    <x v="0"/>
    <x v="0"/>
    <x v="1"/>
    <x v="0"/>
    <x v="0"/>
    <x v="0"/>
    <n v="2000"/>
    <x v="6"/>
  </r>
  <r>
    <n v="18960194"/>
    <x v="0"/>
    <x v="20"/>
    <s v="TheIndianGarageCo"/>
    <n v="3.9"/>
    <n v="73"/>
    <n v="1749"/>
    <x v="36"/>
    <x v="130"/>
    <x v="1"/>
    <x v="1"/>
    <n v="1"/>
    <n v="1"/>
    <n v="1"/>
    <n v="2"/>
    <n v="17"/>
    <x v="0"/>
    <x v="1"/>
    <x v="0"/>
    <x v="0"/>
    <x v="1"/>
    <x v="1"/>
    <x v="0"/>
    <x v="1"/>
    <n v="500"/>
    <x v="4"/>
  </r>
  <r>
    <n v="17314086"/>
    <x v="3"/>
    <x v="17"/>
    <s v="EVERLY"/>
    <n v="3.7"/>
    <n v="79"/>
    <n v="1499"/>
    <x v="15"/>
    <x v="11"/>
    <x v="1"/>
    <x v="1"/>
    <n v="5"/>
    <n v="0"/>
    <n v="0"/>
    <n v="7"/>
    <n v="4"/>
    <x v="1"/>
    <x v="1"/>
    <x v="0"/>
    <x v="0"/>
    <x v="1"/>
    <x v="1"/>
    <x v="0"/>
    <x v="1"/>
    <n v="1000"/>
    <x v="2"/>
  </r>
  <r>
    <n v="13770578"/>
    <x v="0"/>
    <x v="20"/>
    <s v="Nautica"/>
    <n v="4.4000000000000004"/>
    <n v="53"/>
    <n v="2799"/>
    <x v="6"/>
    <x v="112"/>
    <x v="1"/>
    <x v="1"/>
    <n v="3"/>
    <n v="1"/>
    <n v="1"/>
    <n v="6"/>
    <n v="5"/>
    <x v="0"/>
    <x v="1"/>
    <x v="0"/>
    <x v="0"/>
    <x v="1"/>
    <x v="0"/>
    <x v="0"/>
    <x v="0"/>
    <n v="3000"/>
    <x v="5"/>
  </r>
  <r>
    <n v="14280306"/>
    <x v="0"/>
    <x v="2"/>
    <s v="Harvard"/>
    <n v="3.7"/>
    <n v="72"/>
    <n v="2399"/>
    <x v="11"/>
    <x v="100"/>
    <x v="2"/>
    <x v="0"/>
    <n v="8"/>
    <n v="1"/>
    <n v="2"/>
    <n v="4"/>
    <n v="13"/>
    <x v="0"/>
    <x v="1"/>
    <x v="0"/>
    <x v="0"/>
    <x v="0"/>
    <x v="0"/>
    <x v="0"/>
    <x v="1"/>
    <n v="3000"/>
    <x v="6"/>
  </r>
  <r>
    <n v="18981160"/>
    <x v="0"/>
    <x v="3"/>
    <s v="Amydus"/>
    <n v="4.7"/>
    <n v="43"/>
    <n v="2799"/>
    <x v="11"/>
    <x v="112"/>
    <x v="1"/>
    <x v="1"/>
    <n v="4"/>
    <n v="3"/>
    <n v="6"/>
    <n v="23"/>
    <n v="39"/>
    <x v="0"/>
    <x v="0"/>
    <x v="0"/>
    <x v="0"/>
    <x v="0"/>
    <x v="1"/>
    <x v="0"/>
    <x v="0"/>
    <n v="3000"/>
    <x v="6"/>
  </r>
  <r>
    <n v="18927466"/>
    <x v="0"/>
    <x v="20"/>
    <s v="U.S.PoloAssn."/>
    <n v="4"/>
    <n v="69"/>
    <n v="2299"/>
    <x v="6"/>
    <x v="34"/>
    <x v="1"/>
    <x v="1"/>
    <n v="2"/>
    <n v="0"/>
    <n v="3"/>
    <n v="7"/>
    <n v="9"/>
    <x v="1"/>
    <x v="1"/>
    <x v="0"/>
    <x v="0"/>
    <x v="1"/>
    <x v="1"/>
    <x v="0"/>
    <x v="1"/>
    <n v="2000"/>
    <x v="5"/>
  </r>
  <r>
    <n v="15134218"/>
    <x v="3"/>
    <x v="26"/>
    <s v="Paragon"/>
    <n v="4"/>
    <n v="66"/>
    <n v="599"/>
    <x v="24"/>
    <x v="307"/>
    <x v="1"/>
    <x v="1"/>
    <n v="3"/>
    <n v="1"/>
    <n v="0"/>
    <n v="2"/>
    <n v="1"/>
    <x v="1"/>
    <x v="1"/>
    <x v="0"/>
    <x v="0"/>
    <x v="1"/>
    <x v="1"/>
    <x v="0"/>
    <x v="1"/>
    <n v="500"/>
    <x v="5"/>
  </r>
  <r>
    <n v="18299664"/>
    <x v="3"/>
    <x v="25"/>
    <s v="Bata"/>
    <n v="3.8"/>
    <n v="75"/>
    <n v="1199"/>
    <x v="0"/>
    <x v="69"/>
    <x v="1"/>
    <x v="1"/>
    <n v="0"/>
    <n v="0"/>
    <n v="0"/>
    <n v="1"/>
    <n v="7"/>
    <x v="2"/>
    <x v="1"/>
    <x v="2"/>
    <x v="0"/>
    <x v="1"/>
    <x v="1"/>
    <x v="0"/>
    <x v="1"/>
    <n v="1000"/>
    <x v="0"/>
  </r>
  <r>
    <n v="19059688"/>
    <x v="0"/>
    <x v="8"/>
    <s v="FlyingMachine"/>
    <n v="3.7"/>
    <n v="72"/>
    <n v="2999"/>
    <x v="9"/>
    <x v="159"/>
    <x v="1"/>
    <x v="1"/>
    <n v="5"/>
    <n v="0"/>
    <n v="1"/>
    <n v="0"/>
    <n v="4"/>
    <x v="0"/>
    <x v="1"/>
    <x v="0"/>
    <x v="1"/>
    <x v="1"/>
    <x v="1"/>
    <x v="0"/>
    <x v="1"/>
    <n v="2000"/>
    <x v="1"/>
  </r>
  <r>
    <n v="18241298"/>
    <x v="0"/>
    <x v="2"/>
    <s v="Roadster"/>
    <n v="4.3"/>
    <n v="59"/>
    <n v="1999"/>
    <x v="13"/>
    <x v="43"/>
    <x v="2"/>
    <x v="0"/>
    <n v="1"/>
    <n v="4"/>
    <n v="8"/>
    <n v="13"/>
    <n v="38"/>
    <x v="0"/>
    <x v="1"/>
    <x v="0"/>
    <x v="0"/>
    <x v="0"/>
    <x v="1"/>
    <x v="0"/>
    <x v="0"/>
    <n v="1000"/>
    <x v="3"/>
  </r>
  <r>
    <n v="18904492"/>
    <x v="0"/>
    <x v="1"/>
    <s v="Levis"/>
    <n v="4.4000000000000004"/>
    <n v="50"/>
    <n v="2099"/>
    <x v="0"/>
    <x v="308"/>
    <x v="1"/>
    <x v="1"/>
    <n v="0"/>
    <n v="0"/>
    <n v="0"/>
    <n v="0"/>
    <n v="5"/>
    <x v="0"/>
    <x v="2"/>
    <x v="0"/>
    <x v="0"/>
    <x v="0"/>
    <x v="1"/>
    <x v="0"/>
    <x v="0"/>
    <n v="2000"/>
    <x v="0"/>
  </r>
  <r>
    <n v="18973790"/>
    <x v="0"/>
    <x v="8"/>
    <s v="Levis"/>
    <n v="4.3"/>
    <n v="54"/>
    <n v="5599"/>
    <x v="6"/>
    <x v="112"/>
    <x v="1"/>
    <x v="1"/>
    <n v="3"/>
    <n v="0"/>
    <n v="0"/>
    <n v="3"/>
    <n v="2"/>
    <x v="0"/>
    <x v="1"/>
    <x v="0"/>
    <x v="1"/>
    <x v="1"/>
    <x v="1"/>
    <x v="0"/>
    <x v="0"/>
    <n v="3000"/>
    <x v="5"/>
  </r>
  <r>
    <n v="15049188"/>
    <x v="0"/>
    <x v="61"/>
    <s v="Roadster"/>
    <n v="4.5"/>
    <n v="50"/>
    <n v="2099"/>
    <x v="3"/>
    <x v="309"/>
    <x v="1"/>
    <x v="1"/>
    <n v="13"/>
    <n v="1"/>
    <n v="6"/>
    <n v="8"/>
    <n v="16"/>
    <x v="1"/>
    <x v="1"/>
    <x v="0"/>
    <x v="0"/>
    <x v="1"/>
    <x v="1"/>
    <x v="0"/>
    <x v="0"/>
    <n v="1000"/>
    <x v="1"/>
  </r>
  <r>
    <n v="8076639"/>
    <x v="1"/>
    <x v="44"/>
    <s v="French Connection"/>
    <n v="4.4000000000000004"/>
    <n v="563"/>
    <n v="6250"/>
    <x v="3"/>
    <x v="147"/>
    <x v="1"/>
    <x v="1"/>
    <n v="0"/>
    <n v="3"/>
    <n v="19"/>
    <n v="47"/>
    <n v="85"/>
    <x v="1"/>
    <x v="1"/>
    <x v="0"/>
    <x v="0"/>
    <x v="1"/>
    <x v="1"/>
    <x v="0"/>
    <x v="0"/>
    <n v="7000"/>
    <x v="1"/>
  </r>
  <r>
    <n v="13382036"/>
    <x v="0"/>
    <x v="3"/>
    <s v="plusS"/>
    <n v="4.2"/>
    <n v="623"/>
    <n v="1899"/>
    <x v="66"/>
    <x v="310"/>
    <x v="1"/>
    <x v="1"/>
    <n v="50"/>
    <n v="0"/>
    <n v="1"/>
    <n v="0"/>
    <n v="1"/>
    <x v="0"/>
    <x v="0"/>
    <x v="0"/>
    <x v="0"/>
    <x v="0"/>
    <x v="1"/>
    <x v="0"/>
    <x v="0"/>
    <n v="500"/>
    <x v="8"/>
  </r>
  <r>
    <n v="18953870"/>
    <x v="0"/>
    <x v="8"/>
    <s v="KETCH"/>
    <n v="3.8"/>
    <n v="85"/>
    <n v="1749"/>
    <x v="28"/>
    <x v="311"/>
    <x v="1"/>
    <x v="1"/>
    <n v="0"/>
    <n v="26"/>
    <n v="40"/>
    <n v="126"/>
    <n v="380"/>
    <x v="0"/>
    <x v="1"/>
    <x v="0"/>
    <x v="1"/>
    <x v="1"/>
    <x v="1"/>
    <x v="0"/>
    <x v="1"/>
    <n v="1000"/>
    <x v="3"/>
  </r>
  <r>
    <n v="17313630"/>
    <x v="0"/>
    <x v="20"/>
    <s v="JAINISH"/>
    <n v="4.0999999999999996"/>
    <n v="68"/>
    <n v="1999"/>
    <x v="37"/>
    <x v="70"/>
    <x v="1"/>
    <x v="1"/>
    <n v="1"/>
    <n v="1"/>
    <n v="0"/>
    <n v="7"/>
    <n v="8"/>
    <x v="0"/>
    <x v="1"/>
    <x v="0"/>
    <x v="0"/>
    <x v="1"/>
    <x v="1"/>
    <x v="0"/>
    <x v="0"/>
    <n v="1000"/>
    <x v="4"/>
  </r>
  <r>
    <n v="18951632"/>
    <x v="0"/>
    <x v="3"/>
    <s v="Berrylush"/>
    <n v="3.9"/>
    <n v="69"/>
    <n v="1899"/>
    <x v="23"/>
    <x v="97"/>
    <x v="1"/>
    <x v="1"/>
    <n v="1"/>
    <n v="0"/>
    <n v="0"/>
    <n v="1"/>
    <n v="3"/>
    <x v="0"/>
    <x v="0"/>
    <x v="0"/>
    <x v="0"/>
    <x v="0"/>
    <x v="1"/>
    <x v="0"/>
    <x v="1"/>
    <n v="500"/>
    <x v="4"/>
  </r>
  <r>
    <n v="13572604"/>
    <x v="0"/>
    <x v="3"/>
    <s v="TokyoTalkies"/>
    <n v="4.2"/>
    <n v="58"/>
    <n v="1799"/>
    <x v="41"/>
    <x v="248"/>
    <x v="1"/>
    <x v="1"/>
    <n v="3"/>
    <n v="1"/>
    <n v="0"/>
    <n v="0"/>
    <n v="13"/>
    <x v="0"/>
    <x v="0"/>
    <x v="0"/>
    <x v="0"/>
    <x v="0"/>
    <x v="0"/>
    <x v="0"/>
    <x v="0"/>
    <n v="2000"/>
    <x v="3"/>
  </r>
  <r>
    <n v="17982570"/>
    <x v="0"/>
    <x v="1"/>
    <s v="H&amp;M"/>
    <n v="4.5"/>
    <n v="52"/>
    <n v="999"/>
    <x v="33"/>
    <x v="6"/>
    <x v="1"/>
    <x v="1"/>
    <n v="1"/>
    <n v="1"/>
    <n v="6"/>
    <n v="10"/>
    <n v="11"/>
    <x v="0"/>
    <x v="0"/>
    <x v="0"/>
    <x v="0"/>
    <x v="0"/>
    <x v="0"/>
    <x v="0"/>
    <x v="0"/>
    <n v="1000"/>
    <x v="7"/>
  </r>
  <r>
    <n v="17293106"/>
    <x v="0"/>
    <x v="20"/>
    <s v="DressBerry"/>
    <n v="4.2"/>
    <n v="622"/>
    <n v="1599"/>
    <x v="27"/>
    <x v="312"/>
    <x v="1"/>
    <x v="1"/>
    <n v="0"/>
    <n v="1"/>
    <n v="1"/>
    <n v="0"/>
    <n v="3"/>
    <x v="1"/>
    <x v="1"/>
    <x v="0"/>
    <x v="0"/>
    <x v="1"/>
    <x v="1"/>
    <x v="0"/>
    <x v="0"/>
    <n v="1000"/>
    <x v="1"/>
  </r>
  <r>
    <n v="17760062"/>
    <x v="0"/>
    <x v="34"/>
    <s v="H&amp;M"/>
    <n v="4.2"/>
    <n v="608"/>
    <n v="1499"/>
    <x v="33"/>
    <x v="159"/>
    <x v="1"/>
    <x v="1"/>
    <n v="1"/>
    <n v="0"/>
    <n v="1"/>
    <n v="3"/>
    <n v="3"/>
    <x v="0"/>
    <x v="1"/>
    <x v="0"/>
    <x v="1"/>
    <x v="1"/>
    <x v="0"/>
    <x v="0"/>
    <x v="0"/>
    <n v="2000"/>
    <x v="7"/>
  </r>
  <r>
    <n v="17278954"/>
    <x v="0"/>
    <x v="20"/>
    <s v="KETCH"/>
    <n v="4"/>
    <n v="79"/>
    <n v="1249"/>
    <x v="28"/>
    <x v="313"/>
    <x v="1"/>
    <x v="1"/>
    <n v="3"/>
    <n v="0"/>
    <n v="2"/>
    <n v="3"/>
    <n v="5"/>
    <x v="0"/>
    <x v="1"/>
    <x v="0"/>
    <x v="0"/>
    <x v="1"/>
    <x v="1"/>
    <x v="0"/>
    <x v="1"/>
    <n v="500"/>
    <x v="3"/>
  </r>
  <r>
    <n v="13579258"/>
    <x v="3"/>
    <x v="26"/>
    <s v="HIGHLANDER"/>
    <n v="3.8"/>
    <n v="83"/>
    <n v="798"/>
    <x v="21"/>
    <x v="314"/>
    <x v="1"/>
    <x v="1"/>
    <n v="11"/>
    <n v="4"/>
    <n v="4"/>
    <n v="16"/>
    <n v="50"/>
    <x v="1"/>
    <x v="1"/>
    <x v="0"/>
    <x v="0"/>
    <x v="1"/>
    <x v="1"/>
    <x v="0"/>
    <x v="1"/>
    <n v="1000"/>
    <x v="7"/>
  </r>
  <r>
    <n v="17345842"/>
    <x v="0"/>
    <x v="20"/>
    <s v="JCCollection"/>
    <n v="4.0999999999999996"/>
    <n v="12"/>
    <n v="3499"/>
    <x v="24"/>
    <x v="315"/>
    <x v="1"/>
    <x v="1"/>
    <n v="25"/>
    <n v="7"/>
    <n v="13"/>
    <n v="19"/>
    <n v="51"/>
    <x v="1"/>
    <x v="1"/>
    <x v="0"/>
    <x v="0"/>
    <x v="1"/>
    <x v="1"/>
    <x v="0"/>
    <x v="0"/>
    <n v="2000"/>
    <x v="5"/>
  </r>
  <r>
    <n v="21602846"/>
    <x v="4"/>
    <x v="62"/>
    <s v="SUGAR"/>
    <n v="4.2"/>
    <n v="12"/>
    <n v="899"/>
    <x v="11"/>
    <x v="11"/>
    <x v="1"/>
    <x v="0"/>
    <n v="6"/>
    <n v="4"/>
    <n v="23"/>
    <n v="44"/>
    <n v="99"/>
    <x v="1"/>
    <x v="1"/>
    <x v="0"/>
    <x v="0"/>
    <x v="1"/>
    <x v="1"/>
    <x v="0"/>
    <x v="0"/>
    <n v="1000"/>
    <x v="6"/>
  </r>
  <r>
    <n v="7461410"/>
    <x v="0"/>
    <x v="1"/>
    <s v="CrimsouneClub"/>
    <n v="3.6"/>
    <n v="14"/>
    <n v="1299"/>
    <x v="3"/>
    <x v="14"/>
    <x v="1"/>
    <x v="1"/>
    <n v="4"/>
    <n v="4"/>
    <n v="3"/>
    <n v="2"/>
    <n v="11"/>
    <x v="0"/>
    <x v="0"/>
    <x v="0"/>
    <x v="0"/>
    <x v="0"/>
    <x v="0"/>
    <x v="0"/>
    <x v="1"/>
    <n v="2000"/>
    <x v="1"/>
  </r>
  <r>
    <n v="18960118"/>
    <x v="0"/>
    <x v="20"/>
    <s v="TheIndianGarageCo"/>
    <n v="3.9"/>
    <n v="12"/>
    <n v="1749"/>
    <x v="37"/>
    <x v="241"/>
    <x v="1"/>
    <x v="1"/>
    <n v="1"/>
    <n v="3"/>
    <n v="8"/>
    <n v="19"/>
    <n v="27"/>
    <x v="0"/>
    <x v="1"/>
    <x v="0"/>
    <x v="0"/>
    <x v="1"/>
    <x v="1"/>
    <x v="0"/>
    <x v="1"/>
    <n v="1000"/>
    <x v="4"/>
  </r>
  <r>
    <n v="22409156"/>
    <x v="1"/>
    <x v="63"/>
    <s v="Kastner"/>
    <n v="3.8"/>
    <n v="9"/>
    <n v="1399"/>
    <x v="77"/>
    <x v="246"/>
    <x v="1"/>
    <x v="1"/>
    <n v="1"/>
    <n v="0"/>
    <n v="0"/>
    <n v="1"/>
    <n v="8"/>
    <x v="1"/>
    <x v="1"/>
    <x v="0"/>
    <x v="0"/>
    <x v="1"/>
    <x v="1"/>
    <x v="0"/>
    <x v="1"/>
    <n v="500"/>
    <x v="8"/>
  </r>
  <r>
    <n v="21664974"/>
    <x v="0"/>
    <x v="3"/>
    <s v="LabelRituKumar"/>
    <n v="4.5999999999999996"/>
    <n v="7"/>
    <n v="4500"/>
    <x v="21"/>
    <x v="316"/>
    <x v="2"/>
    <x v="0"/>
    <n v="0"/>
    <n v="1"/>
    <n v="3"/>
    <n v="5"/>
    <n v="11"/>
    <x v="0"/>
    <x v="0"/>
    <x v="0"/>
    <x v="0"/>
    <x v="0"/>
    <x v="1"/>
    <x v="0"/>
    <x v="0"/>
    <n v="4000"/>
    <x v="7"/>
  </r>
  <r>
    <n v="12994772"/>
    <x v="0"/>
    <x v="33"/>
    <s v="Souchii"/>
    <n v="3.9"/>
    <n v="10"/>
    <n v="1999"/>
    <x v="60"/>
    <x v="317"/>
    <x v="1"/>
    <x v="0"/>
    <n v="0"/>
    <n v="1"/>
    <n v="3"/>
    <n v="4"/>
    <n v="4"/>
    <x v="1"/>
    <x v="1"/>
    <x v="0"/>
    <x v="0"/>
    <x v="1"/>
    <x v="1"/>
    <x v="0"/>
    <x v="1"/>
    <n v="2000"/>
    <x v="5"/>
  </r>
  <r>
    <n v="22214714"/>
    <x v="0"/>
    <x v="7"/>
    <s v="Nehamta"/>
    <n v="3.7"/>
    <n v="10"/>
    <n v="1227"/>
    <x v="8"/>
    <x v="43"/>
    <x v="1"/>
    <x v="1"/>
    <n v="1"/>
    <n v="1"/>
    <n v="1"/>
    <n v="1"/>
    <n v="11"/>
    <x v="3"/>
    <x v="0"/>
    <x v="0"/>
    <x v="0"/>
    <x v="3"/>
    <x v="1"/>
    <x v="0"/>
    <x v="1"/>
    <n v="1000"/>
    <x v="5"/>
  </r>
  <r>
    <n v="17314272"/>
    <x v="0"/>
    <x v="4"/>
    <s v="Sareemall"/>
    <n v="3.4"/>
    <n v="12"/>
    <n v="4799"/>
    <x v="19"/>
    <x v="318"/>
    <x v="1"/>
    <x v="0"/>
    <n v="0"/>
    <n v="1"/>
    <n v="1"/>
    <n v="4"/>
    <n v="7"/>
    <x v="1"/>
    <x v="1"/>
    <x v="0"/>
    <x v="0"/>
    <x v="1"/>
    <x v="0"/>
    <x v="0"/>
    <x v="1"/>
    <n v="5000"/>
    <x v="4"/>
  </r>
  <r>
    <n v="17292330"/>
    <x v="0"/>
    <x v="4"/>
    <s v="Mitera"/>
    <n v="3.8"/>
    <n v="11"/>
    <n v="4599"/>
    <x v="35"/>
    <x v="240"/>
    <x v="1"/>
    <x v="0"/>
    <n v="3"/>
    <n v="1"/>
    <n v="1"/>
    <n v="0"/>
    <n v="2"/>
    <x v="1"/>
    <x v="1"/>
    <x v="0"/>
    <x v="0"/>
    <x v="1"/>
    <x v="1"/>
    <x v="0"/>
    <x v="1"/>
    <n v="2000"/>
    <x v="4"/>
  </r>
  <r>
    <n v="20222144"/>
    <x v="0"/>
    <x v="1"/>
    <s v="CODEbyLifestyle"/>
    <n v="4"/>
    <n v="10"/>
    <n v="1599"/>
    <x v="15"/>
    <x v="144"/>
    <x v="1"/>
    <x v="1"/>
    <n v="6"/>
    <n v="0"/>
    <n v="2"/>
    <n v="1"/>
    <n v="5"/>
    <x v="2"/>
    <x v="0"/>
    <x v="0"/>
    <x v="0"/>
    <x v="0"/>
    <x v="0"/>
    <x v="0"/>
    <x v="1"/>
    <n v="2000"/>
    <x v="2"/>
  </r>
  <r>
    <n v="17628058"/>
    <x v="0"/>
    <x v="1"/>
    <s v="Maishi"/>
    <n v="4.5999999999999996"/>
    <n v="7"/>
    <n v="1599"/>
    <x v="10"/>
    <x v="144"/>
    <x v="1"/>
    <x v="1"/>
    <n v="4"/>
    <n v="4"/>
    <n v="9"/>
    <n v="14"/>
    <n v="18"/>
    <x v="1"/>
    <x v="1"/>
    <x v="0"/>
    <x v="0"/>
    <x v="1"/>
    <x v="0"/>
    <x v="0"/>
    <x v="0"/>
    <n v="2000"/>
    <x v="3"/>
  </r>
  <r>
    <n v="10075857"/>
    <x v="4"/>
    <x v="64"/>
    <s v="Organic Harvest"/>
    <n v="3.7"/>
    <n v="9"/>
    <n v="845"/>
    <x v="0"/>
    <x v="319"/>
    <x v="3"/>
    <x v="0"/>
    <n v="4"/>
    <n v="2"/>
    <n v="8"/>
    <n v="23"/>
    <n v="41"/>
    <x v="1"/>
    <x v="1"/>
    <x v="0"/>
    <x v="0"/>
    <x v="1"/>
    <x v="1"/>
    <x v="0"/>
    <x v="1"/>
    <n v="1000"/>
    <x v="0"/>
  </r>
  <r>
    <n v="21931392"/>
    <x v="3"/>
    <x v="28"/>
    <s v="Clarks"/>
    <n v="4.4000000000000004"/>
    <n v="7"/>
    <n v="9999"/>
    <x v="15"/>
    <x v="281"/>
    <x v="1"/>
    <x v="1"/>
    <n v="0"/>
    <n v="1"/>
    <n v="0"/>
    <n v="9"/>
    <n v="26"/>
    <x v="0"/>
    <x v="1"/>
    <x v="3"/>
    <x v="0"/>
    <x v="1"/>
    <x v="1"/>
    <x v="0"/>
    <x v="0"/>
    <n v="6000"/>
    <x v="2"/>
  </r>
  <r>
    <n v="17592092"/>
    <x v="0"/>
    <x v="3"/>
    <s v="U&amp;F"/>
    <n v="4.0999999999999996"/>
    <n v="7"/>
    <n v="2899"/>
    <x v="18"/>
    <x v="320"/>
    <x v="1"/>
    <x v="1"/>
    <n v="7"/>
    <n v="0"/>
    <n v="1"/>
    <n v="1"/>
    <n v="5"/>
    <x v="0"/>
    <x v="0"/>
    <x v="0"/>
    <x v="0"/>
    <x v="0"/>
    <x v="1"/>
    <x v="0"/>
    <x v="0"/>
    <n v="1000"/>
    <x v="4"/>
  </r>
  <r>
    <n v="17332220"/>
    <x v="0"/>
    <x v="19"/>
    <s v="KISAH"/>
    <n v="3.8"/>
    <n v="8"/>
    <n v="16199"/>
    <x v="4"/>
    <x v="321"/>
    <x v="2"/>
    <x v="0"/>
    <n v="0"/>
    <n v="3"/>
    <n v="11"/>
    <n v="25"/>
    <n v="72"/>
    <x v="1"/>
    <x v="1"/>
    <x v="0"/>
    <x v="0"/>
    <x v="1"/>
    <x v="1"/>
    <x v="0"/>
    <x v="1"/>
    <n v="7000"/>
    <x v="3"/>
  </r>
  <r>
    <n v="19432716"/>
    <x v="0"/>
    <x v="2"/>
    <s v="Marks&amp;Spencer"/>
    <n v="3.9"/>
    <n v="9"/>
    <n v="2999"/>
    <x v="3"/>
    <x v="107"/>
    <x v="2"/>
    <x v="0"/>
    <n v="4"/>
    <n v="0"/>
    <n v="1"/>
    <n v="0"/>
    <n v="4"/>
    <x v="0"/>
    <x v="1"/>
    <x v="0"/>
    <x v="0"/>
    <x v="0"/>
    <x v="0"/>
    <x v="0"/>
    <x v="1"/>
    <n v="3000"/>
    <x v="1"/>
  </r>
  <r>
    <n v="19334944"/>
    <x v="3"/>
    <x v="41"/>
    <s v="ELEVAR"/>
    <n v="3.2"/>
    <n v="11"/>
    <n v="5490"/>
    <x v="11"/>
    <x v="238"/>
    <x v="1"/>
    <x v="1"/>
    <n v="11"/>
    <n v="0"/>
    <n v="1"/>
    <n v="13"/>
    <n v="35"/>
    <x v="1"/>
    <x v="1"/>
    <x v="0"/>
    <x v="0"/>
    <x v="1"/>
    <x v="1"/>
    <x v="0"/>
    <x v="1"/>
    <n v="6000"/>
    <x v="6"/>
  </r>
  <r>
    <n v="11764192"/>
    <x v="0"/>
    <x v="1"/>
    <s v="Oxolloxo"/>
    <n v="3.4"/>
    <n v="10"/>
    <n v="1299"/>
    <x v="3"/>
    <x v="14"/>
    <x v="1"/>
    <x v="1"/>
    <n v="3"/>
    <n v="5"/>
    <n v="7"/>
    <n v="22"/>
    <n v="63"/>
    <x v="1"/>
    <x v="1"/>
    <x v="0"/>
    <x v="0"/>
    <x v="1"/>
    <x v="0"/>
    <x v="0"/>
    <x v="1"/>
    <n v="2000"/>
    <x v="1"/>
  </r>
  <r>
    <n v="13721540"/>
    <x v="2"/>
    <x v="14"/>
    <s v="Art Street"/>
    <n v="3.9"/>
    <n v="8"/>
    <n v="3500"/>
    <x v="77"/>
    <x v="322"/>
    <x v="2"/>
    <x v="0"/>
    <n v="4"/>
    <n v="0"/>
    <n v="1"/>
    <n v="5"/>
    <n v="9"/>
    <x v="1"/>
    <x v="1"/>
    <x v="0"/>
    <x v="0"/>
    <x v="1"/>
    <x v="1"/>
    <x v="0"/>
    <x v="1"/>
    <n v="1000"/>
    <x v="8"/>
  </r>
  <r>
    <n v="18489168"/>
    <x v="3"/>
    <x v="17"/>
    <s v="TOMS"/>
    <n v="4.3"/>
    <n v="6"/>
    <n v="4999"/>
    <x v="11"/>
    <x v="184"/>
    <x v="2"/>
    <x v="0"/>
    <n v="14"/>
    <n v="1"/>
    <n v="4"/>
    <n v="10"/>
    <n v="44"/>
    <x v="1"/>
    <x v="1"/>
    <x v="0"/>
    <x v="0"/>
    <x v="1"/>
    <x v="1"/>
    <x v="0"/>
    <x v="0"/>
    <n v="5000"/>
    <x v="6"/>
  </r>
  <r>
    <n v="13402874"/>
    <x v="1"/>
    <x v="24"/>
    <s v="Crunchy Fashion"/>
    <n v="4.2"/>
    <n v="6"/>
    <n v="1575"/>
    <x v="39"/>
    <x v="323"/>
    <x v="1"/>
    <x v="0"/>
    <n v="0"/>
    <n v="12"/>
    <n v="15"/>
    <n v="54"/>
    <n v="108"/>
    <x v="1"/>
    <x v="1"/>
    <x v="0"/>
    <x v="0"/>
    <x v="1"/>
    <x v="1"/>
    <x v="0"/>
    <x v="0"/>
    <n v="500"/>
    <x v="4"/>
  </r>
  <r>
    <n v="21735014"/>
    <x v="3"/>
    <x v="25"/>
    <s v="Birkenstock"/>
    <n v="4.8"/>
    <n v="5"/>
    <n v="9490"/>
    <x v="11"/>
    <x v="324"/>
    <x v="2"/>
    <x v="0"/>
    <n v="5"/>
    <n v="0"/>
    <n v="6"/>
    <n v="10"/>
    <n v="23"/>
    <x v="1"/>
    <x v="1"/>
    <x v="0"/>
    <x v="0"/>
    <x v="1"/>
    <x v="1"/>
    <x v="0"/>
    <x v="0"/>
    <n v="10000"/>
    <x v="6"/>
  </r>
  <r>
    <n v="17637810"/>
    <x v="1"/>
    <x v="29"/>
    <s v="Toteteca"/>
    <n v="4.8"/>
    <n v="5"/>
    <n v="3099"/>
    <x v="41"/>
    <x v="325"/>
    <x v="1"/>
    <x v="1"/>
    <n v="1"/>
    <n v="3"/>
    <n v="7"/>
    <n v="8"/>
    <n v="21"/>
    <x v="1"/>
    <x v="1"/>
    <x v="0"/>
    <x v="0"/>
    <x v="1"/>
    <x v="1"/>
    <x v="0"/>
    <x v="0"/>
    <n v="4000"/>
    <x v="3"/>
  </r>
  <r>
    <n v="16779444"/>
    <x v="4"/>
    <x v="50"/>
    <s v="FIXDERMA COSMETIC LABORATORIES"/>
    <n v="4.8"/>
    <n v="5"/>
    <n v="1250"/>
    <x v="11"/>
    <x v="326"/>
    <x v="3"/>
    <x v="0"/>
    <n v="7"/>
    <n v="1"/>
    <n v="1"/>
    <n v="4"/>
    <n v="12"/>
    <x v="1"/>
    <x v="1"/>
    <x v="0"/>
    <x v="0"/>
    <x v="1"/>
    <x v="1"/>
    <x v="0"/>
    <x v="0"/>
    <n v="2000"/>
    <x v="6"/>
  </r>
  <r>
    <n v="18656764"/>
    <x v="0"/>
    <x v="0"/>
    <s v="VStar"/>
    <n v="4.3"/>
    <n v="6"/>
    <n v="345"/>
    <x v="11"/>
    <x v="287"/>
    <x v="0"/>
    <x v="0"/>
    <n v="3"/>
    <n v="2"/>
    <n v="9"/>
    <n v="34"/>
    <n v="88"/>
    <x v="1"/>
    <x v="1"/>
    <x v="0"/>
    <x v="0"/>
    <x v="1"/>
    <x v="1"/>
    <x v="0"/>
    <x v="0"/>
    <n v="500"/>
    <x v="6"/>
  </r>
  <r>
    <n v="19213200"/>
    <x v="0"/>
    <x v="3"/>
    <s v="LabelRituKumar"/>
    <n v="4.8"/>
    <n v="5"/>
    <n v="5200"/>
    <x v="15"/>
    <x v="327"/>
    <x v="2"/>
    <x v="0"/>
    <n v="5"/>
    <n v="4"/>
    <n v="8"/>
    <n v="22"/>
    <n v="27"/>
    <x v="1"/>
    <x v="1"/>
    <x v="0"/>
    <x v="0"/>
    <x v="1"/>
    <x v="1"/>
    <x v="0"/>
    <x v="0"/>
    <n v="4000"/>
    <x v="2"/>
  </r>
  <r>
    <n v="18992754"/>
    <x v="0"/>
    <x v="8"/>
    <s v="AMERICANEAGLEOUTFITTERS"/>
    <n v="4.8"/>
    <n v="5"/>
    <n v="4499"/>
    <x v="3"/>
    <x v="248"/>
    <x v="1"/>
    <x v="1"/>
    <n v="4"/>
    <n v="1"/>
    <n v="1"/>
    <n v="6"/>
    <n v="15"/>
    <x v="0"/>
    <x v="1"/>
    <x v="0"/>
    <x v="1"/>
    <x v="1"/>
    <x v="1"/>
    <x v="0"/>
    <x v="0"/>
    <n v="2000"/>
    <x v="1"/>
  </r>
  <r>
    <n v="18979610"/>
    <x v="0"/>
    <x v="8"/>
    <s v="KiddoPanti"/>
    <n v="3.9"/>
    <n v="7"/>
    <n v="1399"/>
    <x v="34"/>
    <x v="328"/>
    <x v="1"/>
    <x v="1"/>
    <n v="16"/>
    <n v="2"/>
    <n v="5"/>
    <n v="14"/>
    <n v="45"/>
    <x v="1"/>
    <x v="1"/>
    <x v="0"/>
    <x v="0"/>
    <x v="1"/>
    <x v="1"/>
    <x v="0"/>
    <x v="1"/>
    <n v="1000"/>
    <x v="1"/>
  </r>
  <r>
    <n v="19017664"/>
    <x v="0"/>
    <x v="8"/>
    <s v="AllenSollySport"/>
    <n v="3.9"/>
    <n v="8"/>
    <n v="3299"/>
    <x v="15"/>
    <x v="329"/>
    <x v="1"/>
    <x v="1"/>
    <n v="0"/>
    <n v="5"/>
    <n v="8"/>
    <n v="20"/>
    <n v="53"/>
    <x v="2"/>
    <x v="1"/>
    <x v="0"/>
    <x v="3"/>
    <x v="1"/>
    <x v="1"/>
    <x v="0"/>
    <x v="1"/>
    <n v="2000"/>
    <x v="2"/>
  </r>
  <r>
    <n v="22721938"/>
    <x v="0"/>
    <x v="47"/>
    <s v="SweetDreams"/>
    <n v="4.8"/>
    <n v="5"/>
    <n v="999"/>
    <x v="15"/>
    <x v="6"/>
    <x v="1"/>
    <x v="1"/>
    <n v="0"/>
    <n v="0"/>
    <n v="3"/>
    <n v="13"/>
    <n v="48"/>
    <x v="1"/>
    <x v="1"/>
    <x v="0"/>
    <x v="0"/>
    <x v="1"/>
    <x v="0"/>
    <x v="0"/>
    <x v="0"/>
    <n v="1000"/>
    <x v="2"/>
  </r>
  <r>
    <n v="17763368"/>
    <x v="0"/>
    <x v="1"/>
    <s v="HoneybyPantaloons"/>
    <n v="4"/>
    <n v="7"/>
    <n v="1299"/>
    <x v="1"/>
    <x v="14"/>
    <x v="1"/>
    <x v="1"/>
    <n v="3"/>
    <n v="0"/>
    <n v="4"/>
    <n v="2"/>
    <n v="10"/>
    <x v="0"/>
    <x v="0"/>
    <x v="0"/>
    <x v="0"/>
    <x v="3"/>
    <x v="0"/>
    <x v="0"/>
    <x v="1"/>
    <n v="2000"/>
    <x v="1"/>
  </r>
  <r>
    <n v="16295686"/>
    <x v="0"/>
    <x v="11"/>
    <s v="Miss&amp;Chief"/>
    <n v="3.9"/>
    <n v="7"/>
    <n v="1995"/>
    <x v="37"/>
    <x v="330"/>
    <x v="1"/>
    <x v="1"/>
    <n v="6"/>
    <n v="0"/>
    <n v="0"/>
    <n v="1"/>
    <n v="2"/>
    <x v="1"/>
    <x v="1"/>
    <x v="0"/>
    <x v="0"/>
    <x v="1"/>
    <x v="1"/>
    <x v="0"/>
    <x v="1"/>
    <n v="1000"/>
    <x v="4"/>
  </r>
  <r>
    <n v="19291812"/>
    <x v="0"/>
    <x v="11"/>
    <s v="MadOverPrint"/>
    <n v="4.8"/>
    <n v="5"/>
    <n v="1599"/>
    <x v="1"/>
    <x v="328"/>
    <x v="1"/>
    <x v="1"/>
    <n v="8"/>
    <n v="1"/>
    <n v="11"/>
    <n v="8"/>
    <n v="33"/>
    <x v="3"/>
    <x v="0"/>
    <x v="0"/>
    <x v="0"/>
    <x v="3"/>
    <x v="1"/>
    <x v="0"/>
    <x v="0"/>
    <n v="1000"/>
    <x v="1"/>
  </r>
  <r>
    <n v="21427828"/>
    <x v="3"/>
    <x v="65"/>
    <s v="London Rag"/>
    <n v="5"/>
    <n v="4"/>
    <n v="9599"/>
    <x v="3"/>
    <x v="331"/>
    <x v="1"/>
    <x v="0"/>
    <n v="0"/>
    <n v="4"/>
    <n v="11"/>
    <n v="15"/>
    <n v="35"/>
    <x v="1"/>
    <x v="1"/>
    <x v="0"/>
    <x v="0"/>
    <x v="1"/>
    <x v="1"/>
    <x v="0"/>
    <x v="0"/>
    <n v="4000"/>
    <x v="1"/>
  </r>
  <r>
    <n v="21873792"/>
    <x v="1"/>
    <x v="51"/>
    <s v="KARATCART"/>
    <n v="4.5999999999999996"/>
    <n v="5"/>
    <n v="3397"/>
    <x v="35"/>
    <x v="332"/>
    <x v="1"/>
    <x v="0"/>
    <n v="3"/>
    <n v="0"/>
    <n v="0"/>
    <n v="2"/>
    <n v="5"/>
    <x v="1"/>
    <x v="1"/>
    <x v="0"/>
    <x v="0"/>
    <x v="1"/>
    <x v="1"/>
    <x v="0"/>
    <x v="0"/>
    <n v="1000"/>
    <x v="4"/>
  </r>
  <r>
    <n v="18489598"/>
    <x v="3"/>
    <x v="26"/>
    <s v="Campus"/>
    <n v="3.1"/>
    <n v="9"/>
    <n v="449"/>
    <x v="0"/>
    <x v="220"/>
    <x v="1"/>
    <x v="1"/>
    <n v="7"/>
    <n v="0"/>
    <n v="1"/>
    <n v="4"/>
    <n v="24"/>
    <x v="1"/>
    <x v="1"/>
    <x v="0"/>
    <x v="0"/>
    <x v="1"/>
    <x v="1"/>
    <x v="0"/>
    <x v="1"/>
    <n v="500"/>
    <x v="0"/>
  </r>
  <r>
    <n v="21597086"/>
    <x v="3"/>
    <x v="26"/>
    <s v="Paragon"/>
    <n v="3"/>
    <n v="12"/>
    <n v="799"/>
    <x v="24"/>
    <x v="333"/>
    <x v="1"/>
    <x v="1"/>
    <n v="0"/>
    <n v="2"/>
    <n v="8"/>
    <n v="17"/>
    <n v="134"/>
    <x v="1"/>
    <x v="1"/>
    <x v="0"/>
    <x v="0"/>
    <x v="1"/>
    <x v="1"/>
    <x v="0"/>
    <x v="2"/>
    <n v="500"/>
    <x v="5"/>
  </r>
  <r>
    <n v="13374334"/>
    <x v="2"/>
    <x v="27"/>
    <s v="Saral Home"/>
    <n v="4.4000000000000004"/>
    <n v="5"/>
    <n v="1999"/>
    <x v="48"/>
    <x v="334"/>
    <x v="1"/>
    <x v="1"/>
    <n v="1"/>
    <n v="0"/>
    <n v="0"/>
    <n v="3"/>
    <n v="6"/>
    <x v="1"/>
    <x v="1"/>
    <x v="0"/>
    <x v="0"/>
    <x v="1"/>
    <x v="1"/>
    <x v="0"/>
    <x v="0"/>
    <n v="2000"/>
    <x v="7"/>
  </r>
  <r>
    <n v="19219468"/>
    <x v="0"/>
    <x v="0"/>
    <s v="Susie"/>
    <n v="4"/>
    <n v="6"/>
    <n v="699"/>
    <x v="8"/>
    <x v="303"/>
    <x v="0"/>
    <x v="0"/>
    <n v="1"/>
    <n v="1"/>
    <n v="0"/>
    <n v="3"/>
    <n v="15"/>
    <x v="1"/>
    <x v="1"/>
    <x v="0"/>
    <x v="0"/>
    <x v="1"/>
    <x v="1"/>
    <x v="0"/>
    <x v="1"/>
    <n v="500"/>
    <x v="5"/>
  </r>
  <r>
    <n v="22436508"/>
    <x v="0"/>
    <x v="15"/>
    <s v="BruchiCLUB"/>
    <n v="5"/>
    <n v="4"/>
    <n v="888"/>
    <x v="43"/>
    <x v="335"/>
    <x v="2"/>
    <x v="0"/>
    <n v="22"/>
    <n v="0"/>
    <n v="0"/>
    <n v="8"/>
    <n v="19"/>
    <x v="1"/>
    <x v="1"/>
    <x v="0"/>
    <x v="0"/>
    <x v="1"/>
    <x v="1"/>
    <x v="0"/>
    <x v="0"/>
    <n v="500"/>
    <x v="3"/>
  </r>
  <r>
    <n v="21664854"/>
    <x v="0"/>
    <x v="3"/>
    <s v="aarkeRituKumar"/>
    <n v="4"/>
    <n v="6"/>
    <n v="2200"/>
    <x v="21"/>
    <x v="336"/>
    <x v="2"/>
    <x v="0"/>
    <n v="0"/>
    <n v="8"/>
    <n v="22"/>
    <n v="62"/>
    <n v="262"/>
    <x v="1"/>
    <x v="1"/>
    <x v="0"/>
    <x v="0"/>
    <x v="1"/>
    <x v="1"/>
    <x v="0"/>
    <x v="1"/>
    <n v="2000"/>
    <x v="7"/>
  </r>
  <r>
    <n v="21664840"/>
    <x v="0"/>
    <x v="3"/>
    <s v="aarkeRituKumar"/>
    <n v="4"/>
    <n v="6"/>
    <n v="3500"/>
    <x v="21"/>
    <x v="337"/>
    <x v="2"/>
    <x v="0"/>
    <n v="5"/>
    <n v="1"/>
    <n v="2"/>
    <n v="4"/>
    <n v="9"/>
    <x v="1"/>
    <x v="1"/>
    <x v="0"/>
    <x v="0"/>
    <x v="1"/>
    <x v="1"/>
    <x v="0"/>
    <x v="1"/>
    <n v="3000"/>
    <x v="7"/>
  </r>
  <r>
    <n v="18816460"/>
    <x v="0"/>
    <x v="3"/>
    <s v="Ethnovog"/>
    <n v="3.7"/>
    <n v="6"/>
    <n v="7828"/>
    <x v="34"/>
    <x v="338"/>
    <x v="2"/>
    <x v="0"/>
    <n v="7"/>
    <n v="5"/>
    <n v="15"/>
    <n v="31"/>
    <n v="94"/>
    <x v="1"/>
    <x v="1"/>
    <x v="0"/>
    <x v="0"/>
    <x v="1"/>
    <x v="1"/>
    <x v="0"/>
    <x v="1"/>
    <n v="4000"/>
    <x v="1"/>
  </r>
  <r>
    <n v="20040566"/>
    <x v="0"/>
    <x v="3"/>
    <s v="U&amp;F"/>
    <n v="3.3"/>
    <n v="8"/>
    <n v="2899"/>
    <x v="13"/>
    <x v="339"/>
    <x v="1"/>
    <x v="1"/>
    <n v="0"/>
    <n v="3"/>
    <n v="6"/>
    <n v="22"/>
    <n v="46"/>
    <x v="1"/>
    <x v="1"/>
    <x v="0"/>
    <x v="0"/>
    <x v="1"/>
    <x v="1"/>
    <x v="0"/>
    <x v="1"/>
    <n v="1000"/>
    <x v="3"/>
  </r>
  <r>
    <n v="21653646"/>
    <x v="0"/>
    <x v="3"/>
    <s v="ONLY"/>
    <n v="4.5999999999999996"/>
    <n v="5"/>
    <n v="3299"/>
    <x v="3"/>
    <x v="20"/>
    <x v="1"/>
    <x v="1"/>
    <n v="0"/>
    <n v="0"/>
    <n v="0"/>
    <n v="0"/>
    <n v="0"/>
    <x v="2"/>
    <x v="3"/>
    <x v="0"/>
    <x v="0"/>
    <x v="2"/>
    <x v="1"/>
    <x v="0"/>
    <x v="0"/>
    <n v="2000"/>
    <x v="1"/>
  </r>
  <r>
    <n v="21604464"/>
    <x v="0"/>
    <x v="33"/>
    <s v="Inddus"/>
    <n v="3.3"/>
    <n v="7"/>
    <n v="6299"/>
    <x v="1"/>
    <x v="340"/>
    <x v="2"/>
    <x v="0"/>
    <n v="0"/>
    <n v="0"/>
    <n v="0"/>
    <n v="0"/>
    <n v="5"/>
    <x v="1"/>
    <x v="1"/>
    <x v="0"/>
    <x v="0"/>
    <x v="1"/>
    <x v="1"/>
    <x v="0"/>
    <x v="1"/>
    <n v="3000"/>
    <x v="1"/>
  </r>
  <r>
    <n v="10127829"/>
    <x v="0"/>
    <x v="33"/>
    <s v="GerooJaipur"/>
    <n v="3.8"/>
    <n v="6"/>
    <n v="2499"/>
    <x v="3"/>
    <x v="6"/>
    <x v="2"/>
    <x v="0"/>
    <n v="1"/>
    <n v="0"/>
    <n v="0"/>
    <n v="0"/>
    <n v="0"/>
    <x v="1"/>
    <x v="1"/>
    <x v="0"/>
    <x v="0"/>
    <x v="1"/>
    <x v="1"/>
    <x v="0"/>
    <x v="1"/>
    <n v="1000"/>
    <x v="1"/>
  </r>
  <r>
    <n v="15190770"/>
    <x v="0"/>
    <x v="8"/>
    <s v="AMERICANEAGLEOUTFITTERS"/>
    <n v="4"/>
    <n v="6"/>
    <n v="3999"/>
    <x v="3"/>
    <x v="144"/>
    <x v="1"/>
    <x v="1"/>
    <n v="0"/>
    <n v="1"/>
    <n v="0"/>
    <n v="1"/>
    <n v="8"/>
    <x v="0"/>
    <x v="1"/>
    <x v="0"/>
    <x v="1"/>
    <x v="1"/>
    <x v="1"/>
    <x v="0"/>
    <x v="1"/>
    <n v="2000"/>
    <x v="1"/>
  </r>
  <r>
    <n v="15898082"/>
    <x v="0"/>
    <x v="47"/>
    <s v="Baileysells"/>
    <n v="4.5999999999999996"/>
    <n v="5"/>
    <n v="1450"/>
    <x v="34"/>
    <x v="207"/>
    <x v="1"/>
    <x v="1"/>
    <n v="0"/>
    <n v="0"/>
    <n v="2"/>
    <n v="14"/>
    <n v="30"/>
    <x v="1"/>
    <x v="1"/>
    <x v="0"/>
    <x v="0"/>
    <x v="1"/>
    <x v="1"/>
    <x v="0"/>
    <x v="0"/>
    <n v="1000"/>
    <x v="1"/>
  </r>
  <r>
    <n v="17307656"/>
    <x v="0"/>
    <x v="20"/>
    <s v="SIMONCARTERLONDON"/>
    <n v="4.5999999999999996"/>
    <n v="5"/>
    <n v="2799"/>
    <x v="3"/>
    <x v="109"/>
    <x v="1"/>
    <x v="1"/>
    <n v="1"/>
    <n v="0"/>
    <n v="0"/>
    <n v="0"/>
    <n v="0"/>
    <x v="0"/>
    <x v="1"/>
    <x v="0"/>
    <x v="0"/>
    <x v="1"/>
    <x v="1"/>
    <x v="0"/>
    <x v="0"/>
    <n v="2000"/>
    <x v="1"/>
  </r>
  <r>
    <n v="18690268"/>
    <x v="0"/>
    <x v="20"/>
    <s v="DennisLingo"/>
    <n v="4.5999999999999996"/>
    <n v="5"/>
    <n v="1999"/>
    <x v="23"/>
    <x v="4"/>
    <x v="1"/>
    <x v="1"/>
    <n v="0"/>
    <n v="0"/>
    <n v="0"/>
    <n v="4"/>
    <n v="9"/>
    <x v="1"/>
    <x v="1"/>
    <x v="0"/>
    <x v="0"/>
    <x v="1"/>
    <x v="0"/>
    <x v="0"/>
    <x v="0"/>
    <n v="2000"/>
    <x v="4"/>
  </r>
  <r>
    <n v="20712132"/>
    <x v="0"/>
    <x v="2"/>
    <s v="Trendyol"/>
    <n v="4.4000000000000004"/>
    <n v="5"/>
    <n v="3599"/>
    <x v="69"/>
    <x v="151"/>
    <x v="2"/>
    <x v="0"/>
    <n v="1"/>
    <n v="0"/>
    <n v="2"/>
    <n v="3"/>
    <n v="9"/>
    <x v="1"/>
    <x v="1"/>
    <x v="0"/>
    <x v="0"/>
    <x v="1"/>
    <x v="0"/>
    <x v="0"/>
    <x v="0"/>
    <n v="4000"/>
    <x v="6"/>
  </r>
  <r>
    <n v="19324484"/>
    <x v="3"/>
    <x v="41"/>
    <s v="ELEVAR"/>
    <n v="3.7"/>
    <n v="6"/>
    <n v="6490"/>
    <x v="11"/>
    <x v="341"/>
    <x v="1"/>
    <x v="1"/>
    <n v="2"/>
    <n v="1"/>
    <n v="0"/>
    <n v="1"/>
    <n v="6"/>
    <x v="1"/>
    <x v="1"/>
    <x v="0"/>
    <x v="0"/>
    <x v="1"/>
    <x v="1"/>
    <x v="0"/>
    <x v="1"/>
    <n v="7000"/>
    <x v="6"/>
  </r>
  <r>
    <n v="18854764"/>
    <x v="0"/>
    <x v="1"/>
    <s v="KAMIKUBI"/>
    <n v="5"/>
    <n v="4"/>
    <n v="1299"/>
    <x v="28"/>
    <x v="14"/>
    <x v="1"/>
    <x v="1"/>
    <n v="0"/>
    <n v="2"/>
    <n v="0"/>
    <n v="0"/>
    <n v="6"/>
    <x v="0"/>
    <x v="0"/>
    <x v="0"/>
    <x v="0"/>
    <x v="0"/>
    <x v="0"/>
    <x v="0"/>
    <x v="0"/>
    <n v="2000"/>
    <x v="3"/>
  </r>
  <r>
    <n v="19322504"/>
    <x v="1"/>
    <x v="44"/>
    <s v="V2A"/>
    <n v="4"/>
    <n v="6"/>
    <n v="1599"/>
    <x v="6"/>
    <x v="111"/>
    <x v="1"/>
    <x v="1"/>
    <n v="3"/>
    <n v="0"/>
    <n v="0"/>
    <n v="3"/>
    <n v="6"/>
    <x v="1"/>
    <x v="1"/>
    <x v="0"/>
    <x v="0"/>
    <x v="1"/>
    <x v="1"/>
    <x v="0"/>
    <x v="1"/>
    <n v="1000"/>
    <x v="5"/>
  </r>
  <r>
    <n v="18929536"/>
    <x v="0"/>
    <x v="9"/>
    <s v="Mast&amp;Harbour"/>
    <n v="3.6"/>
    <n v="95"/>
    <n v="1999"/>
    <x v="11"/>
    <x v="4"/>
    <x v="2"/>
    <x v="0"/>
    <n v="0"/>
    <n v="1"/>
    <n v="2"/>
    <n v="10"/>
    <n v="45"/>
    <x v="0"/>
    <x v="1"/>
    <x v="0"/>
    <x v="0"/>
    <x v="0"/>
    <x v="0"/>
    <x v="0"/>
    <x v="1"/>
    <n v="2000"/>
    <x v="6"/>
  </r>
  <r>
    <n v="20071236"/>
    <x v="3"/>
    <x v="41"/>
    <s v="ADIDAS"/>
    <n v="4.3"/>
    <n v="57"/>
    <n v="5299"/>
    <x v="11"/>
    <x v="342"/>
    <x v="1"/>
    <x v="1"/>
    <n v="0"/>
    <n v="2"/>
    <n v="0"/>
    <n v="4"/>
    <n v="32"/>
    <x v="1"/>
    <x v="1"/>
    <x v="0"/>
    <x v="0"/>
    <x v="1"/>
    <x v="1"/>
    <x v="0"/>
    <x v="0"/>
    <n v="6000"/>
    <x v="6"/>
  </r>
  <r>
    <n v="13692652"/>
    <x v="0"/>
    <x v="20"/>
    <s v="M&amp;HOurWater"/>
    <n v="4.2"/>
    <n v="78"/>
    <n v="2499"/>
    <x v="11"/>
    <x v="41"/>
    <x v="1"/>
    <x v="1"/>
    <n v="0"/>
    <n v="0"/>
    <n v="2"/>
    <n v="1"/>
    <n v="10"/>
    <x v="0"/>
    <x v="1"/>
    <x v="0"/>
    <x v="0"/>
    <x v="1"/>
    <x v="0"/>
    <x v="0"/>
    <x v="0"/>
    <n v="3000"/>
    <x v="6"/>
  </r>
  <r>
    <n v="14340794"/>
    <x v="0"/>
    <x v="1"/>
    <s v="MANGO"/>
    <n v="4.0999999999999996"/>
    <n v="82"/>
    <n v="2390"/>
    <x v="48"/>
    <x v="343"/>
    <x v="1"/>
    <x v="1"/>
    <n v="2"/>
    <n v="0"/>
    <n v="0"/>
    <n v="0"/>
    <n v="0"/>
    <x v="1"/>
    <x v="1"/>
    <x v="0"/>
    <x v="0"/>
    <x v="1"/>
    <x v="0"/>
    <x v="0"/>
    <x v="0"/>
    <n v="3000"/>
    <x v="7"/>
  </r>
  <r>
    <n v="17628782"/>
    <x v="0"/>
    <x v="45"/>
    <s v="Roadster"/>
    <n v="4.0999999999999996"/>
    <n v="81"/>
    <n v="1999"/>
    <x v="11"/>
    <x v="4"/>
    <x v="1"/>
    <x v="1"/>
    <n v="2"/>
    <n v="4"/>
    <n v="5"/>
    <n v="8"/>
    <n v="32"/>
    <x v="1"/>
    <x v="1"/>
    <x v="0"/>
    <x v="0"/>
    <x v="1"/>
    <x v="0"/>
    <x v="0"/>
    <x v="0"/>
    <n v="2000"/>
    <x v="6"/>
  </r>
  <r>
    <n v="18817326"/>
    <x v="0"/>
    <x v="11"/>
    <s v="TommyHilfiger"/>
    <n v="4.4000000000000004"/>
    <n v="58"/>
    <n v="2799"/>
    <x v="15"/>
    <x v="112"/>
    <x v="2"/>
    <x v="0"/>
    <n v="0"/>
    <n v="0"/>
    <n v="0"/>
    <n v="4"/>
    <n v="10"/>
    <x v="0"/>
    <x v="1"/>
    <x v="0"/>
    <x v="0"/>
    <x v="1"/>
    <x v="0"/>
    <x v="0"/>
    <x v="0"/>
    <n v="3000"/>
    <x v="2"/>
  </r>
  <r>
    <n v="19102564"/>
    <x v="3"/>
    <x v="41"/>
    <s v="Puma"/>
    <n v="4.3"/>
    <n v="58"/>
    <n v="11999"/>
    <x v="33"/>
    <x v="344"/>
    <x v="1"/>
    <x v="1"/>
    <n v="4"/>
    <n v="0"/>
    <n v="0"/>
    <n v="0"/>
    <n v="0"/>
    <x v="1"/>
    <x v="1"/>
    <x v="0"/>
    <x v="0"/>
    <x v="1"/>
    <x v="1"/>
    <x v="0"/>
    <x v="0"/>
    <n v="11999"/>
    <x v="7"/>
  </r>
  <r>
    <n v="19020722"/>
    <x v="0"/>
    <x v="6"/>
    <s v="U.S.PoloAssn."/>
    <n v="4"/>
    <n v="64"/>
    <n v="5999"/>
    <x v="6"/>
    <x v="107"/>
    <x v="2"/>
    <x v="0"/>
    <n v="3"/>
    <n v="2"/>
    <n v="11"/>
    <n v="17"/>
    <n v="47"/>
    <x v="0"/>
    <x v="1"/>
    <x v="0"/>
    <x v="0"/>
    <x v="0"/>
    <x v="1"/>
    <x v="0"/>
    <x v="1"/>
    <n v="3000"/>
    <x v="5"/>
  </r>
  <r>
    <n v="8293015"/>
    <x v="1"/>
    <x v="29"/>
    <s v="Lychee bags"/>
    <n v="3.9"/>
    <n v="84"/>
    <n v="1699"/>
    <x v="78"/>
    <x v="18"/>
    <x v="1"/>
    <x v="1"/>
    <n v="4"/>
    <n v="0"/>
    <n v="1"/>
    <n v="2"/>
    <n v="7"/>
    <x v="1"/>
    <x v="1"/>
    <x v="0"/>
    <x v="0"/>
    <x v="1"/>
    <x v="1"/>
    <x v="0"/>
    <x v="1"/>
    <n v="2000"/>
    <x v="6"/>
  </r>
  <r>
    <n v="20355284"/>
    <x v="0"/>
    <x v="11"/>
    <s v="Roadster"/>
    <n v="4.2"/>
    <n v="74"/>
    <n v="999"/>
    <x v="12"/>
    <x v="6"/>
    <x v="1"/>
    <x v="1"/>
    <n v="0"/>
    <n v="0"/>
    <n v="3"/>
    <n v="10"/>
    <n v="26"/>
    <x v="0"/>
    <x v="2"/>
    <x v="0"/>
    <x v="0"/>
    <x v="0"/>
    <x v="0"/>
    <x v="0"/>
    <x v="0"/>
    <n v="1000"/>
    <x v="1"/>
  </r>
  <r>
    <n v="17355950"/>
    <x v="0"/>
    <x v="20"/>
    <s v="Mast&amp;Harbour"/>
    <n v="4"/>
    <n v="78"/>
    <n v="1999"/>
    <x v="18"/>
    <x v="76"/>
    <x v="1"/>
    <x v="1"/>
    <n v="22"/>
    <n v="1"/>
    <n v="0"/>
    <n v="3"/>
    <n v="2"/>
    <x v="0"/>
    <x v="1"/>
    <x v="0"/>
    <x v="0"/>
    <x v="1"/>
    <x v="1"/>
    <x v="0"/>
    <x v="1"/>
    <n v="1000"/>
    <x v="4"/>
  </r>
  <r>
    <n v="16293018"/>
    <x v="0"/>
    <x v="5"/>
    <s v="Nayo"/>
    <n v="4.3"/>
    <n v="687"/>
    <n v="1199"/>
    <x v="8"/>
    <x v="300"/>
    <x v="2"/>
    <x v="0"/>
    <n v="31"/>
    <n v="10"/>
    <n v="13"/>
    <n v="27"/>
    <n v="55"/>
    <x v="1"/>
    <x v="1"/>
    <x v="0"/>
    <x v="0"/>
    <x v="1"/>
    <x v="1"/>
    <x v="0"/>
    <x v="0"/>
    <n v="1000"/>
    <x v="5"/>
  </r>
  <r>
    <n v="17352320"/>
    <x v="0"/>
    <x v="11"/>
    <s v="ether"/>
    <n v="4.4000000000000004"/>
    <n v="70"/>
    <n v="1099"/>
    <x v="60"/>
    <x v="225"/>
    <x v="1"/>
    <x v="1"/>
    <n v="14"/>
    <n v="18"/>
    <n v="56"/>
    <n v="102"/>
    <n v="245"/>
    <x v="0"/>
    <x v="0"/>
    <x v="0"/>
    <x v="0"/>
    <x v="0"/>
    <x v="0"/>
    <x v="0"/>
    <x v="0"/>
    <n v="2000"/>
    <x v="5"/>
  </r>
  <r>
    <n v="18260104"/>
    <x v="0"/>
    <x v="2"/>
    <s v="Mast&amp;Harbour"/>
    <n v="4.5"/>
    <n v="62"/>
    <n v="2399"/>
    <x v="29"/>
    <x v="332"/>
    <x v="2"/>
    <x v="0"/>
    <n v="4"/>
    <n v="3"/>
    <n v="6"/>
    <n v="9"/>
    <n v="14"/>
    <x v="0"/>
    <x v="1"/>
    <x v="0"/>
    <x v="0"/>
    <x v="0"/>
    <x v="1"/>
    <x v="0"/>
    <x v="0"/>
    <n v="1000"/>
    <x v="3"/>
  </r>
  <r>
    <n v="11876926"/>
    <x v="0"/>
    <x v="1"/>
    <s v="AND"/>
    <n v="4.4000000000000004"/>
    <n v="57"/>
    <n v="1999"/>
    <x v="23"/>
    <x v="4"/>
    <x v="1"/>
    <x v="1"/>
    <n v="5"/>
    <n v="1"/>
    <n v="3"/>
    <n v="7"/>
    <n v="20"/>
    <x v="1"/>
    <x v="1"/>
    <x v="0"/>
    <x v="0"/>
    <x v="1"/>
    <x v="0"/>
    <x v="0"/>
    <x v="0"/>
    <n v="2000"/>
    <x v="4"/>
  </r>
  <r>
    <n v="18373380"/>
    <x v="3"/>
    <x v="41"/>
    <s v="ADIDAS"/>
    <n v="4.2"/>
    <n v="73"/>
    <n v="4799"/>
    <x v="2"/>
    <x v="345"/>
    <x v="1"/>
    <x v="1"/>
    <n v="0"/>
    <n v="3"/>
    <n v="8"/>
    <n v="32"/>
    <n v="101"/>
    <x v="1"/>
    <x v="1"/>
    <x v="0"/>
    <x v="0"/>
    <x v="1"/>
    <x v="1"/>
    <x v="0"/>
    <x v="0"/>
    <n v="4000"/>
    <x v="2"/>
  </r>
  <r>
    <n v="16182066"/>
    <x v="0"/>
    <x v="6"/>
    <s v="People"/>
    <n v="4.3"/>
    <n v="71"/>
    <n v="1799"/>
    <x v="52"/>
    <x v="121"/>
    <x v="2"/>
    <x v="0"/>
    <n v="7"/>
    <n v="2"/>
    <n v="4"/>
    <n v="5"/>
    <n v="11"/>
    <x v="5"/>
    <x v="1"/>
    <x v="0"/>
    <x v="0"/>
    <x v="0"/>
    <x v="1"/>
    <x v="0"/>
    <x v="0"/>
    <n v="1000"/>
    <x v="5"/>
  </r>
  <r>
    <n v="10591036"/>
    <x v="0"/>
    <x v="35"/>
    <s v="VanHeusen"/>
    <n v="4.5"/>
    <n v="65"/>
    <n v="529"/>
    <x v="11"/>
    <x v="346"/>
    <x v="2"/>
    <x v="0"/>
    <n v="23"/>
    <n v="2"/>
    <n v="1"/>
    <n v="1"/>
    <n v="10"/>
    <x v="1"/>
    <x v="1"/>
    <x v="0"/>
    <x v="0"/>
    <x v="1"/>
    <x v="1"/>
    <x v="0"/>
    <x v="0"/>
    <n v="1000"/>
    <x v="6"/>
  </r>
  <r>
    <n v="1605539"/>
    <x v="0"/>
    <x v="0"/>
    <s v="Kanvin"/>
    <n v="4"/>
    <n v="76"/>
    <n v="799"/>
    <x v="45"/>
    <x v="347"/>
    <x v="1"/>
    <x v="0"/>
    <n v="5"/>
    <n v="14"/>
    <n v="15"/>
    <n v="41"/>
    <n v="138"/>
    <x v="1"/>
    <x v="1"/>
    <x v="0"/>
    <x v="0"/>
    <x v="1"/>
    <x v="1"/>
    <x v="0"/>
    <x v="1"/>
    <n v="1000"/>
    <x v="7"/>
  </r>
  <r>
    <n v="17108574"/>
    <x v="0"/>
    <x v="1"/>
    <s v="4WRDbyDressberry"/>
    <n v="4.2"/>
    <n v="68"/>
    <n v="1199"/>
    <x v="10"/>
    <x v="75"/>
    <x v="1"/>
    <x v="1"/>
    <n v="6"/>
    <n v="5"/>
    <n v="9"/>
    <n v="23"/>
    <n v="107"/>
    <x v="0"/>
    <x v="0"/>
    <x v="0"/>
    <x v="0"/>
    <x v="2"/>
    <x v="1"/>
    <x v="0"/>
    <x v="0"/>
    <n v="500"/>
    <x v="3"/>
  </r>
  <r>
    <n v="13775106"/>
    <x v="0"/>
    <x v="20"/>
    <s v="RARERABBIT"/>
    <n v="4.4000000000000004"/>
    <n v="63"/>
    <n v="3299"/>
    <x v="6"/>
    <x v="270"/>
    <x v="2"/>
    <x v="0"/>
    <n v="2"/>
    <n v="1"/>
    <n v="3"/>
    <n v="13"/>
    <n v="29"/>
    <x v="0"/>
    <x v="1"/>
    <x v="0"/>
    <x v="0"/>
    <x v="1"/>
    <x v="0"/>
    <x v="0"/>
    <x v="0"/>
    <n v="4000"/>
    <x v="5"/>
  </r>
  <r>
    <n v="15067844"/>
    <x v="0"/>
    <x v="8"/>
    <s v="FlyingMachine"/>
    <n v="4.0999999999999996"/>
    <n v="69"/>
    <n v="2399"/>
    <x v="6"/>
    <x v="61"/>
    <x v="1"/>
    <x v="1"/>
    <n v="1"/>
    <n v="2"/>
    <n v="5"/>
    <n v="4"/>
    <n v="23"/>
    <x v="0"/>
    <x v="1"/>
    <x v="0"/>
    <x v="1"/>
    <x v="1"/>
    <x v="1"/>
    <x v="0"/>
    <x v="0"/>
    <n v="2000"/>
    <x v="5"/>
  </r>
  <r>
    <n v="18818696"/>
    <x v="0"/>
    <x v="11"/>
    <s v="TommyHilfiger"/>
    <n v="4.4000000000000004"/>
    <n v="58"/>
    <n v="1999"/>
    <x v="15"/>
    <x v="4"/>
    <x v="2"/>
    <x v="0"/>
    <n v="5"/>
    <n v="0"/>
    <n v="0"/>
    <n v="0"/>
    <n v="2"/>
    <x v="0"/>
    <x v="1"/>
    <x v="0"/>
    <x v="0"/>
    <x v="1"/>
    <x v="0"/>
    <x v="0"/>
    <x v="0"/>
    <n v="2000"/>
    <x v="2"/>
  </r>
  <r>
    <n v="19017944"/>
    <x v="0"/>
    <x v="1"/>
    <s v="DressBerry"/>
    <n v="4.0999999999999996"/>
    <n v="94"/>
    <n v="799"/>
    <x v="11"/>
    <x v="111"/>
    <x v="1"/>
    <x v="1"/>
    <n v="4"/>
    <n v="3"/>
    <n v="2"/>
    <n v="7"/>
    <n v="40"/>
    <x v="1"/>
    <x v="1"/>
    <x v="0"/>
    <x v="0"/>
    <x v="1"/>
    <x v="0"/>
    <x v="0"/>
    <x v="0"/>
    <n v="1000"/>
    <x v="6"/>
  </r>
  <r>
    <n v="18071360"/>
    <x v="0"/>
    <x v="9"/>
    <s v="ether"/>
    <n v="4.2"/>
    <n v="84"/>
    <n v="1399"/>
    <x v="11"/>
    <x v="32"/>
    <x v="2"/>
    <x v="0"/>
    <n v="0"/>
    <n v="0"/>
    <n v="1"/>
    <n v="1"/>
    <n v="12"/>
    <x v="0"/>
    <x v="1"/>
    <x v="0"/>
    <x v="0"/>
    <x v="0"/>
    <x v="0"/>
    <x v="0"/>
    <x v="0"/>
    <n v="2000"/>
    <x v="6"/>
  </r>
  <r>
    <n v="19017874"/>
    <x v="0"/>
    <x v="1"/>
    <s v="DressBerry"/>
    <n v="3.3"/>
    <n v="125"/>
    <n v="1099"/>
    <x v="43"/>
    <x v="82"/>
    <x v="1"/>
    <x v="1"/>
    <n v="2"/>
    <n v="2"/>
    <n v="1"/>
    <n v="9"/>
    <n v="8"/>
    <x v="0"/>
    <x v="3"/>
    <x v="0"/>
    <x v="0"/>
    <x v="0"/>
    <x v="1"/>
    <x v="0"/>
    <x v="1"/>
    <n v="500"/>
    <x v="3"/>
  </r>
  <r>
    <n v="20308496"/>
    <x v="0"/>
    <x v="20"/>
    <s v="Arrow"/>
    <n v="4.3"/>
    <n v="70"/>
    <n v="2499"/>
    <x v="11"/>
    <x v="41"/>
    <x v="1"/>
    <x v="1"/>
    <n v="2"/>
    <n v="0"/>
    <n v="8"/>
    <n v="16"/>
    <n v="24"/>
    <x v="0"/>
    <x v="1"/>
    <x v="0"/>
    <x v="0"/>
    <x v="1"/>
    <x v="0"/>
    <x v="0"/>
    <x v="0"/>
    <n v="3000"/>
    <x v="6"/>
  </r>
  <r>
    <n v="15177608"/>
    <x v="0"/>
    <x v="21"/>
    <s v="HRXbyHrithikRoshan"/>
    <n v="4.5"/>
    <n v="61"/>
    <n v="1399"/>
    <x v="21"/>
    <x v="73"/>
    <x v="1"/>
    <x v="1"/>
    <n v="3"/>
    <n v="0"/>
    <n v="0"/>
    <n v="0"/>
    <n v="4"/>
    <x v="1"/>
    <x v="1"/>
    <x v="0"/>
    <x v="0"/>
    <x v="1"/>
    <x v="1"/>
    <x v="0"/>
    <x v="0"/>
    <n v="1000"/>
    <x v="7"/>
  </r>
  <r>
    <n v="14950128"/>
    <x v="1"/>
    <x v="66"/>
    <s v="YK"/>
    <n v="4.5"/>
    <n v="62"/>
    <n v="699"/>
    <x v="6"/>
    <x v="130"/>
    <x v="2"/>
    <x v="0"/>
    <n v="2"/>
    <n v="3"/>
    <n v="3"/>
    <n v="16"/>
    <n v="31"/>
    <x v="1"/>
    <x v="1"/>
    <x v="0"/>
    <x v="0"/>
    <x v="1"/>
    <x v="1"/>
    <x v="0"/>
    <x v="0"/>
    <n v="500"/>
    <x v="5"/>
  </r>
  <r>
    <n v="10564232"/>
    <x v="1"/>
    <x v="24"/>
    <s v="PRITA BY PRIYAASI"/>
    <n v="4.3"/>
    <n v="727"/>
    <n v="1130"/>
    <x v="64"/>
    <x v="35"/>
    <x v="1"/>
    <x v="0"/>
    <n v="4"/>
    <n v="0"/>
    <n v="0"/>
    <n v="1"/>
    <n v="5"/>
    <x v="1"/>
    <x v="1"/>
    <x v="0"/>
    <x v="0"/>
    <x v="1"/>
    <x v="1"/>
    <x v="0"/>
    <x v="0"/>
    <n v="500"/>
    <x v="3"/>
  </r>
  <r>
    <n v="13610026"/>
    <x v="0"/>
    <x v="21"/>
    <s v="HRXbyHrithikRoshan"/>
    <n v="4.2"/>
    <n v="84"/>
    <n v="1899"/>
    <x v="15"/>
    <x v="198"/>
    <x v="1"/>
    <x v="1"/>
    <n v="1"/>
    <n v="0"/>
    <n v="1"/>
    <n v="2"/>
    <n v="4"/>
    <x v="1"/>
    <x v="1"/>
    <x v="0"/>
    <x v="0"/>
    <x v="1"/>
    <x v="0"/>
    <x v="0"/>
    <x v="0"/>
    <n v="2000"/>
    <x v="2"/>
  </r>
  <r>
    <n v="18675392"/>
    <x v="0"/>
    <x v="8"/>
    <s v="Jack&amp;Jones"/>
    <n v="3.8"/>
    <n v="81"/>
    <n v="3499"/>
    <x v="6"/>
    <x v="348"/>
    <x v="1"/>
    <x v="1"/>
    <n v="2"/>
    <n v="0"/>
    <n v="0"/>
    <n v="2"/>
    <n v="6"/>
    <x v="0"/>
    <x v="1"/>
    <x v="0"/>
    <x v="1"/>
    <x v="1"/>
    <x v="1"/>
    <x v="0"/>
    <x v="1"/>
    <n v="2000"/>
    <x v="5"/>
  </r>
  <r>
    <n v="8901821"/>
    <x v="0"/>
    <x v="11"/>
    <s v="UNDERARMOUR"/>
    <n v="4.3"/>
    <n v="64"/>
    <n v="1999"/>
    <x v="11"/>
    <x v="4"/>
    <x v="1"/>
    <x v="1"/>
    <n v="1"/>
    <n v="0"/>
    <n v="0"/>
    <n v="0"/>
    <n v="2"/>
    <x v="0"/>
    <x v="1"/>
    <x v="0"/>
    <x v="0"/>
    <x v="1"/>
    <x v="0"/>
    <x v="0"/>
    <x v="0"/>
    <n v="2000"/>
    <x v="6"/>
  </r>
  <r>
    <n v="12524816"/>
    <x v="0"/>
    <x v="7"/>
    <s v="HERE&amp;NOW"/>
    <n v="4.0999999999999996"/>
    <n v="937"/>
    <n v="1199"/>
    <x v="11"/>
    <x v="61"/>
    <x v="1"/>
    <x v="1"/>
    <n v="1"/>
    <n v="0"/>
    <n v="0"/>
    <n v="0"/>
    <n v="5"/>
    <x v="0"/>
    <x v="0"/>
    <x v="0"/>
    <x v="0"/>
    <x v="0"/>
    <x v="0"/>
    <x v="0"/>
    <x v="0"/>
    <n v="2000"/>
    <x v="6"/>
  </r>
  <r>
    <n v="17356740"/>
    <x v="0"/>
    <x v="20"/>
    <s v="Mast&amp;Harbour"/>
    <n v="3.9"/>
    <n v="99"/>
    <n v="1899"/>
    <x v="19"/>
    <x v="349"/>
    <x v="1"/>
    <x v="1"/>
    <n v="6"/>
    <n v="2"/>
    <n v="0"/>
    <n v="3"/>
    <n v="13"/>
    <x v="0"/>
    <x v="1"/>
    <x v="0"/>
    <x v="0"/>
    <x v="1"/>
    <x v="1"/>
    <x v="0"/>
    <x v="1"/>
    <n v="1000"/>
    <x v="4"/>
  </r>
  <r>
    <n v="17377642"/>
    <x v="0"/>
    <x v="20"/>
    <s v="Roadster"/>
    <n v="4"/>
    <n v="94"/>
    <n v="1499"/>
    <x v="6"/>
    <x v="159"/>
    <x v="1"/>
    <x v="1"/>
    <n v="7"/>
    <n v="1"/>
    <n v="10"/>
    <n v="11"/>
    <n v="48"/>
    <x v="5"/>
    <x v="1"/>
    <x v="0"/>
    <x v="0"/>
    <x v="1"/>
    <x v="0"/>
    <x v="0"/>
    <x v="1"/>
    <n v="2000"/>
    <x v="5"/>
  </r>
  <r>
    <n v="17306258"/>
    <x v="0"/>
    <x v="22"/>
    <s v="PurpleFeather"/>
    <n v="4.2"/>
    <n v="81"/>
    <n v="1499"/>
    <x v="37"/>
    <x v="350"/>
    <x v="1"/>
    <x v="1"/>
    <n v="4"/>
    <n v="1"/>
    <n v="1"/>
    <n v="8"/>
    <n v="41"/>
    <x v="1"/>
    <x v="1"/>
    <x v="0"/>
    <x v="0"/>
    <x v="1"/>
    <x v="1"/>
    <x v="0"/>
    <x v="0"/>
    <n v="500"/>
    <x v="4"/>
  </r>
  <r>
    <n v="18626976"/>
    <x v="0"/>
    <x v="1"/>
    <s v="ONLY"/>
    <n v="4.2"/>
    <n v="78"/>
    <n v="2299"/>
    <x v="43"/>
    <x v="132"/>
    <x v="1"/>
    <x v="1"/>
    <n v="1"/>
    <n v="3"/>
    <n v="5"/>
    <n v="8"/>
    <n v="18"/>
    <x v="3"/>
    <x v="0"/>
    <x v="0"/>
    <x v="0"/>
    <x v="0"/>
    <x v="0"/>
    <x v="0"/>
    <x v="0"/>
    <n v="3000"/>
    <x v="3"/>
  </r>
  <r>
    <n v="15741088"/>
    <x v="0"/>
    <x v="33"/>
    <s v="Ashnaina"/>
    <n v="4.0999999999999996"/>
    <n v="88"/>
    <n v="1799"/>
    <x v="17"/>
    <x v="351"/>
    <x v="1"/>
    <x v="0"/>
    <n v="22"/>
    <n v="1"/>
    <n v="5"/>
    <n v="8"/>
    <n v="8"/>
    <x v="1"/>
    <x v="1"/>
    <x v="0"/>
    <x v="0"/>
    <x v="1"/>
    <x v="1"/>
    <x v="0"/>
    <x v="0"/>
    <n v="1000"/>
    <x v="3"/>
  </r>
  <r>
    <n v="20308670"/>
    <x v="0"/>
    <x v="20"/>
    <s v="Arrow"/>
    <n v="4.7"/>
    <n v="64"/>
    <n v="2399"/>
    <x v="15"/>
    <x v="61"/>
    <x v="1"/>
    <x v="1"/>
    <n v="1"/>
    <n v="3"/>
    <n v="6"/>
    <n v="19"/>
    <n v="74"/>
    <x v="0"/>
    <x v="1"/>
    <x v="0"/>
    <x v="0"/>
    <x v="1"/>
    <x v="1"/>
    <x v="0"/>
    <x v="0"/>
    <n v="2000"/>
    <x v="2"/>
  </r>
  <r>
    <n v="13615634"/>
    <x v="0"/>
    <x v="11"/>
    <s v="U.S.PoloAssn."/>
    <n v="4.5"/>
    <n v="69"/>
    <n v="1699"/>
    <x v="15"/>
    <x v="18"/>
    <x v="1"/>
    <x v="1"/>
    <n v="4"/>
    <n v="0"/>
    <n v="1"/>
    <n v="1"/>
    <n v="10"/>
    <x v="0"/>
    <x v="1"/>
    <x v="0"/>
    <x v="0"/>
    <x v="1"/>
    <x v="0"/>
    <x v="0"/>
    <x v="0"/>
    <n v="2000"/>
    <x v="2"/>
  </r>
  <r>
    <n v="11960808"/>
    <x v="3"/>
    <x v="41"/>
    <s v="Campus"/>
    <n v="4.2"/>
    <n v="76"/>
    <n v="1499"/>
    <x v="25"/>
    <x v="79"/>
    <x v="1"/>
    <x v="1"/>
    <n v="8"/>
    <n v="1"/>
    <n v="0"/>
    <n v="3"/>
    <n v="16"/>
    <x v="1"/>
    <x v="1"/>
    <x v="0"/>
    <x v="0"/>
    <x v="1"/>
    <x v="1"/>
    <x v="0"/>
    <x v="0"/>
    <n v="1000"/>
    <x v="1"/>
  </r>
  <r>
    <n v="19018090"/>
    <x v="0"/>
    <x v="1"/>
    <s v="DressBerry"/>
    <n v="4.0999999999999996"/>
    <n v="102"/>
    <n v="799"/>
    <x v="11"/>
    <x v="111"/>
    <x v="1"/>
    <x v="1"/>
    <n v="7"/>
    <n v="1"/>
    <n v="5"/>
    <n v="18"/>
    <n v="77"/>
    <x v="0"/>
    <x v="0"/>
    <x v="0"/>
    <x v="0"/>
    <x v="0"/>
    <x v="0"/>
    <x v="0"/>
    <x v="0"/>
    <n v="1000"/>
    <x v="6"/>
  </r>
  <r>
    <n v="18962100"/>
    <x v="0"/>
    <x v="1"/>
    <s v="Nike"/>
    <n v="4.4000000000000004"/>
    <n v="72"/>
    <n v="2495"/>
    <x v="11"/>
    <x v="352"/>
    <x v="1"/>
    <x v="1"/>
    <n v="12"/>
    <n v="2"/>
    <n v="6"/>
    <n v="23"/>
    <n v="89"/>
    <x v="0"/>
    <x v="2"/>
    <x v="0"/>
    <x v="0"/>
    <x v="0"/>
    <x v="1"/>
    <x v="0"/>
    <x v="0"/>
    <n v="3000"/>
    <x v="6"/>
  </r>
  <r>
    <n v="2184914"/>
    <x v="4"/>
    <x v="67"/>
    <s v="SUGAR"/>
    <n v="4.3"/>
    <n v="76"/>
    <n v="499"/>
    <x v="79"/>
    <x v="350"/>
    <x v="1"/>
    <x v="0"/>
    <n v="0"/>
    <n v="2"/>
    <n v="13"/>
    <n v="21"/>
    <n v="65"/>
    <x v="1"/>
    <x v="1"/>
    <x v="0"/>
    <x v="0"/>
    <x v="1"/>
    <x v="1"/>
    <x v="0"/>
    <x v="0"/>
    <n v="500"/>
    <x v="0"/>
  </r>
  <r>
    <n v="17944580"/>
    <x v="0"/>
    <x v="1"/>
    <s v="ONLY"/>
    <n v="4.2"/>
    <n v="76"/>
    <n v="2299"/>
    <x v="43"/>
    <x v="132"/>
    <x v="1"/>
    <x v="1"/>
    <n v="1"/>
    <n v="2"/>
    <n v="1"/>
    <n v="2"/>
    <n v="9"/>
    <x v="0"/>
    <x v="0"/>
    <x v="0"/>
    <x v="0"/>
    <x v="0"/>
    <x v="0"/>
    <x v="0"/>
    <x v="0"/>
    <n v="3000"/>
    <x v="3"/>
  </r>
  <r>
    <n v="13446422"/>
    <x v="0"/>
    <x v="13"/>
    <s v="Biba"/>
    <n v="4.4000000000000004"/>
    <n v="749"/>
    <n v="4995"/>
    <x v="6"/>
    <x v="353"/>
    <x v="1"/>
    <x v="0"/>
    <n v="4"/>
    <n v="0"/>
    <n v="1"/>
    <n v="5"/>
    <n v="14"/>
    <x v="0"/>
    <x v="0"/>
    <x v="0"/>
    <x v="0"/>
    <x v="0"/>
    <x v="1"/>
    <x v="0"/>
    <x v="0"/>
    <n v="3000"/>
    <x v="5"/>
  </r>
  <r>
    <n v="15736838"/>
    <x v="0"/>
    <x v="3"/>
    <s v="U&amp;F"/>
    <n v="3.8"/>
    <n v="1023"/>
    <n v="1999"/>
    <x v="29"/>
    <x v="71"/>
    <x v="1"/>
    <x v="1"/>
    <n v="2"/>
    <n v="0"/>
    <n v="3"/>
    <n v="5"/>
    <n v="19"/>
    <x v="0"/>
    <x v="2"/>
    <x v="0"/>
    <x v="0"/>
    <x v="0"/>
    <x v="1"/>
    <x v="0"/>
    <x v="1"/>
    <n v="1000"/>
    <x v="3"/>
  </r>
  <r>
    <n v="17950338"/>
    <x v="0"/>
    <x v="1"/>
    <s v="PURVAJA"/>
    <n v="4.2"/>
    <n v="16"/>
    <n v="2199"/>
    <x v="44"/>
    <x v="2"/>
    <x v="1"/>
    <x v="1"/>
    <n v="3"/>
    <n v="1"/>
    <n v="1"/>
    <n v="4"/>
    <n v="7"/>
    <x v="1"/>
    <x v="1"/>
    <x v="0"/>
    <x v="0"/>
    <x v="1"/>
    <x v="0"/>
    <x v="0"/>
    <x v="0"/>
    <n v="3000"/>
    <x v="8"/>
  </r>
  <r>
    <n v="17950208"/>
    <x v="0"/>
    <x v="1"/>
    <s v="PURVAJA"/>
    <n v="3.5"/>
    <n v="20"/>
    <n v="2199"/>
    <x v="44"/>
    <x v="2"/>
    <x v="1"/>
    <x v="1"/>
    <n v="26"/>
    <n v="0"/>
    <n v="1"/>
    <n v="3"/>
    <n v="15"/>
    <x v="1"/>
    <x v="1"/>
    <x v="0"/>
    <x v="0"/>
    <x v="1"/>
    <x v="0"/>
    <x v="0"/>
    <x v="1"/>
    <n v="3000"/>
    <x v="8"/>
  </r>
  <r>
    <n v="17322090"/>
    <x v="0"/>
    <x v="20"/>
    <s v="JAINISH"/>
    <n v="3.3"/>
    <n v="18"/>
    <n v="1399"/>
    <x v="4"/>
    <x v="45"/>
    <x v="1"/>
    <x v="1"/>
    <n v="21"/>
    <n v="8"/>
    <n v="12"/>
    <n v="30"/>
    <n v="66"/>
    <x v="1"/>
    <x v="1"/>
    <x v="0"/>
    <x v="0"/>
    <x v="1"/>
    <x v="1"/>
    <x v="0"/>
    <x v="1"/>
    <n v="1000"/>
    <x v="3"/>
  </r>
  <r>
    <n v="18953840"/>
    <x v="0"/>
    <x v="8"/>
    <s v="KETCH"/>
    <n v="3.2"/>
    <n v="24"/>
    <n v="1899"/>
    <x v="32"/>
    <x v="354"/>
    <x v="1"/>
    <x v="1"/>
    <n v="5"/>
    <n v="5"/>
    <n v="25"/>
    <n v="65"/>
    <n v="203"/>
    <x v="0"/>
    <x v="1"/>
    <x v="0"/>
    <x v="2"/>
    <x v="1"/>
    <x v="1"/>
    <x v="0"/>
    <x v="1"/>
    <n v="1000"/>
    <x v="3"/>
  </r>
  <r>
    <n v="20389784"/>
    <x v="0"/>
    <x v="9"/>
    <s v="SPYKAR"/>
    <n v="4.5999999999999996"/>
    <n v="9"/>
    <n v="2999"/>
    <x v="9"/>
    <x v="107"/>
    <x v="2"/>
    <x v="0"/>
    <n v="0"/>
    <n v="2"/>
    <n v="7"/>
    <n v="15"/>
    <n v="44"/>
    <x v="2"/>
    <x v="1"/>
    <x v="0"/>
    <x v="0"/>
    <x v="3"/>
    <x v="0"/>
    <x v="0"/>
    <x v="0"/>
    <n v="3000"/>
    <x v="1"/>
  </r>
  <r>
    <n v="17889776"/>
    <x v="0"/>
    <x v="1"/>
    <s v="CHIMPAAANZEE"/>
    <n v="3.9"/>
    <n v="13"/>
    <n v="699"/>
    <x v="60"/>
    <x v="43"/>
    <x v="1"/>
    <x v="1"/>
    <n v="5"/>
    <n v="0"/>
    <n v="0"/>
    <n v="0"/>
    <n v="3"/>
    <x v="0"/>
    <x v="0"/>
    <x v="0"/>
    <x v="0"/>
    <x v="2"/>
    <x v="0"/>
    <x v="0"/>
    <x v="1"/>
    <n v="1000"/>
    <x v="5"/>
  </r>
  <r>
    <n v="16295388"/>
    <x v="1"/>
    <x v="32"/>
    <s v="LOUIS STITCH"/>
    <n v="4.4000000000000004"/>
    <n v="10"/>
    <n v="4200"/>
    <x v="5"/>
    <x v="101"/>
    <x v="1"/>
    <x v="1"/>
    <n v="5"/>
    <n v="3"/>
    <n v="5"/>
    <n v="17"/>
    <n v="64"/>
    <x v="1"/>
    <x v="1"/>
    <x v="0"/>
    <x v="0"/>
    <x v="1"/>
    <x v="1"/>
    <x v="0"/>
    <x v="0"/>
    <n v="2000"/>
    <x v="4"/>
  </r>
  <r>
    <n v="12356000"/>
    <x v="1"/>
    <x v="23"/>
    <s v="KLEIO"/>
    <n v="4.5999999999999996"/>
    <n v="8"/>
    <n v="3499"/>
    <x v="9"/>
    <x v="67"/>
    <x v="2"/>
    <x v="0"/>
    <n v="1"/>
    <n v="6"/>
    <n v="3"/>
    <n v="15"/>
    <n v="64"/>
    <x v="1"/>
    <x v="1"/>
    <x v="0"/>
    <x v="0"/>
    <x v="1"/>
    <x v="1"/>
    <x v="0"/>
    <x v="0"/>
    <n v="4000"/>
    <x v="1"/>
  </r>
  <r>
    <n v="18996672"/>
    <x v="0"/>
    <x v="3"/>
    <s v="BellaModa"/>
    <n v="4.5999999999999996"/>
    <n v="8"/>
    <n v="2017"/>
    <x v="13"/>
    <x v="355"/>
    <x v="1"/>
    <x v="1"/>
    <n v="1"/>
    <n v="1"/>
    <n v="0"/>
    <n v="1"/>
    <n v="8"/>
    <x v="1"/>
    <x v="1"/>
    <x v="0"/>
    <x v="0"/>
    <x v="1"/>
    <x v="1"/>
    <x v="0"/>
    <x v="0"/>
    <n v="1000"/>
    <x v="3"/>
  </r>
  <r>
    <n v="13387584"/>
    <x v="0"/>
    <x v="3"/>
    <s v="WishKaro"/>
    <n v="4.0999999999999996"/>
    <n v="11"/>
    <n v="1999"/>
    <x v="43"/>
    <x v="43"/>
    <x v="1"/>
    <x v="1"/>
    <n v="0"/>
    <n v="1"/>
    <n v="1"/>
    <n v="6"/>
    <n v="14"/>
    <x v="1"/>
    <x v="1"/>
    <x v="0"/>
    <x v="0"/>
    <x v="1"/>
    <x v="1"/>
    <x v="0"/>
    <x v="0"/>
    <n v="1000"/>
    <x v="3"/>
  </r>
  <r>
    <n v="12944214"/>
    <x v="0"/>
    <x v="68"/>
    <s v="CherryCrumble"/>
    <n v="3.8"/>
    <n v="11"/>
    <n v="2599"/>
    <x v="24"/>
    <x v="356"/>
    <x v="1"/>
    <x v="1"/>
    <n v="0"/>
    <n v="0"/>
    <n v="1"/>
    <n v="2"/>
    <n v="3"/>
    <x v="1"/>
    <x v="1"/>
    <x v="0"/>
    <x v="0"/>
    <x v="1"/>
    <x v="1"/>
    <x v="0"/>
    <x v="1"/>
    <n v="2000"/>
    <x v="5"/>
  </r>
  <r>
    <n v="22603284"/>
    <x v="0"/>
    <x v="33"/>
    <s v="JAIPURICOLLECTION"/>
    <n v="3.9"/>
    <n v="10"/>
    <n v="2899"/>
    <x v="37"/>
    <x v="357"/>
    <x v="1"/>
    <x v="0"/>
    <n v="1"/>
    <n v="0"/>
    <n v="1"/>
    <n v="0"/>
    <n v="6"/>
    <x v="1"/>
    <x v="1"/>
    <x v="0"/>
    <x v="0"/>
    <x v="1"/>
    <x v="1"/>
    <x v="0"/>
    <x v="1"/>
    <n v="1000"/>
    <x v="4"/>
  </r>
  <r>
    <n v="22429820"/>
    <x v="0"/>
    <x v="0"/>
    <s v="YKBasics"/>
    <n v="3.5"/>
    <n v="12"/>
    <n v="1299"/>
    <x v="4"/>
    <x v="358"/>
    <x v="2"/>
    <x v="0"/>
    <n v="3"/>
    <n v="1"/>
    <n v="2"/>
    <n v="16"/>
    <n v="51"/>
    <x v="1"/>
    <x v="1"/>
    <x v="0"/>
    <x v="0"/>
    <x v="1"/>
    <x v="1"/>
    <x v="0"/>
    <x v="1"/>
    <n v="1000"/>
    <x v="3"/>
  </r>
  <r>
    <n v="17760672"/>
    <x v="0"/>
    <x v="7"/>
    <s v="Cayman"/>
    <n v="4"/>
    <n v="11"/>
    <n v="1345"/>
    <x v="13"/>
    <x v="359"/>
    <x v="1"/>
    <x v="1"/>
    <n v="2"/>
    <n v="0"/>
    <n v="0"/>
    <n v="2"/>
    <n v="0"/>
    <x v="1"/>
    <x v="1"/>
    <x v="0"/>
    <x v="0"/>
    <x v="1"/>
    <x v="0"/>
    <x v="0"/>
    <x v="1"/>
    <n v="2000"/>
    <x v="3"/>
  </r>
  <r>
    <n v="17313676"/>
    <x v="0"/>
    <x v="20"/>
    <s v="JAINISH"/>
    <n v="4"/>
    <n v="11"/>
    <n v="1499"/>
    <x v="4"/>
    <x v="360"/>
    <x v="1"/>
    <x v="1"/>
    <n v="0"/>
    <n v="1"/>
    <n v="4"/>
    <n v="25"/>
    <n v="32"/>
    <x v="0"/>
    <x v="1"/>
    <x v="0"/>
    <x v="0"/>
    <x v="1"/>
    <x v="1"/>
    <x v="0"/>
    <x v="1"/>
    <n v="1000"/>
    <x v="3"/>
  </r>
  <r>
    <n v="18492504"/>
    <x v="2"/>
    <x v="14"/>
    <s v="ROMEE"/>
    <n v="3.9"/>
    <n v="10"/>
    <n v="3499"/>
    <x v="43"/>
    <x v="67"/>
    <x v="1"/>
    <x v="0"/>
    <n v="0"/>
    <n v="1"/>
    <n v="0"/>
    <n v="1"/>
    <n v="7"/>
    <x v="1"/>
    <x v="1"/>
    <x v="0"/>
    <x v="0"/>
    <x v="1"/>
    <x v="1"/>
    <x v="0"/>
    <x v="1"/>
    <n v="4000"/>
    <x v="3"/>
  </r>
  <r>
    <n v="18100576"/>
    <x v="1"/>
    <x v="51"/>
    <s v="MINUTIAE"/>
    <n v="3.2"/>
    <n v="13"/>
    <n v="1499"/>
    <x v="13"/>
    <x v="159"/>
    <x v="1"/>
    <x v="0"/>
    <n v="16"/>
    <n v="1"/>
    <n v="0"/>
    <n v="1"/>
    <n v="1"/>
    <x v="1"/>
    <x v="1"/>
    <x v="0"/>
    <x v="0"/>
    <x v="1"/>
    <x v="1"/>
    <x v="0"/>
    <x v="1"/>
    <n v="2000"/>
    <x v="3"/>
  </r>
  <r>
    <n v="21205620"/>
    <x v="3"/>
    <x v="26"/>
    <s v="Tommy Hilfiger"/>
    <n v="4.3"/>
    <n v="8"/>
    <n v="2599"/>
    <x v="21"/>
    <x v="361"/>
    <x v="1"/>
    <x v="1"/>
    <n v="0"/>
    <n v="14"/>
    <n v="25"/>
    <n v="53"/>
    <n v="105"/>
    <x v="1"/>
    <x v="1"/>
    <x v="0"/>
    <x v="0"/>
    <x v="1"/>
    <x v="1"/>
    <x v="0"/>
    <x v="0"/>
    <n v="2000"/>
    <x v="7"/>
  </r>
  <r>
    <n v="15715190"/>
    <x v="2"/>
    <x v="14"/>
    <s v="Salona Bichona"/>
    <n v="3.7"/>
    <n v="12"/>
    <n v="499"/>
    <x v="6"/>
    <x v="167"/>
    <x v="1"/>
    <x v="1"/>
    <n v="0"/>
    <n v="1"/>
    <n v="0"/>
    <n v="5"/>
    <n v="16"/>
    <x v="1"/>
    <x v="1"/>
    <x v="0"/>
    <x v="0"/>
    <x v="1"/>
    <x v="1"/>
    <x v="0"/>
    <x v="1"/>
    <n v="500"/>
    <x v="5"/>
  </r>
  <r>
    <n v="22619942"/>
    <x v="0"/>
    <x v="3"/>
    <s v="Styli"/>
    <n v="3.7"/>
    <n v="11"/>
    <n v="2799"/>
    <x v="7"/>
    <x v="362"/>
    <x v="2"/>
    <x v="0"/>
    <n v="1"/>
    <n v="0"/>
    <n v="0"/>
    <n v="3"/>
    <n v="6"/>
    <x v="0"/>
    <x v="0"/>
    <x v="0"/>
    <x v="0"/>
    <x v="0"/>
    <x v="1"/>
    <x v="0"/>
    <x v="1"/>
    <n v="2000"/>
    <x v="1"/>
  </r>
  <r>
    <n v="19580226"/>
    <x v="0"/>
    <x v="7"/>
    <s v="DEVOILER"/>
    <n v="4.7"/>
    <n v="7"/>
    <n v="2499"/>
    <x v="9"/>
    <x v="41"/>
    <x v="1"/>
    <x v="1"/>
    <n v="1"/>
    <n v="1"/>
    <n v="1"/>
    <n v="2"/>
    <n v="9"/>
    <x v="1"/>
    <x v="1"/>
    <x v="0"/>
    <x v="0"/>
    <x v="1"/>
    <x v="0"/>
    <x v="0"/>
    <x v="0"/>
    <n v="3000"/>
    <x v="1"/>
  </r>
  <r>
    <n v="19513786"/>
    <x v="0"/>
    <x v="7"/>
    <s v="DesiMix"/>
    <n v="4"/>
    <n v="11"/>
    <n v="400"/>
    <x v="63"/>
    <x v="363"/>
    <x v="1"/>
    <x v="1"/>
    <n v="4"/>
    <n v="0"/>
    <n v="0"/>
    <n v="2"/>
    <n v="6"/>
    <x v="3"/>
    <x v="0"/>
    <x v="0"/>
    <x v="0"/>
    <x v="0"/>
    <x v="0"/>
    <x v="0"/>
    <x v="1"/>
    <n v="500"/>
    <x v="0"/>
  </r>
  <r>
    <n v="18946592"/>
    <x v="0"/>
    <x v="13"/>
    <s v="IndianVirasat"/>
    <n v="4.3"/>
    <n v="9"/>
    <n v="2999"/>
    <x v="36"/>
    <x v="90"/>
    <x v="2"/>
    <x v="0"/>
    <n v="43"/>
    <n v="2"/>
    <n v="9"/>
    <n v="11"/>
    <n v="22"/>
    <x v="0"/>
    <x v="0"/>
    <x v="0"/>
    <x v="0"/>
    <x v="0"/>
    <x v="1"/>
    <x v="0"/>
    <x v="0"/>
    <n v="1000"/>
    <x v="4"/>
  </r>
  <r>
    <n v="19027420"/>
    <x v="0"/>
    <x v="13"/>
    <s v="Jompers"/>
    <n v="4"/>
    <n v="10"/>
    <n v="3499"/>
    <x v="5"/>
    <x v="46"/>
    <x v="2"/>
    <x v="0"/>
    <n v="0"/>
    <n v="12"/>
    <n v="23"/>
    <n v="41"/>
    <n v="86"/>
    <x v="1"/>
    <x v="1"/>
    <x v="0"/>
    <x v="0"/>
    <x v="1"/>
    <x v="1"/>
    <x v="0"/>
    <x v="1"/>
    <n v="1000"/>
    <x v="4"/>
  </r>
  <r>
    <n v="19276504"/>
    <x v="0"/>
    <x v="20"/>
    <s v="Turtle"/>
    <n v="4.7"/>
    <n v="7"/>
    <n v="1399"/>
    <x v="15"/>
    <x v="90"/>
    <x v="1"/>
    <x v="1"/>
    <n v="9"/>
    <n v="1"/>
    <n v="0"/>
    <n v="0"/>
    <n v="4"/>
    <x v="2"/>
    <x v="1"/>
    <x v="0"/>
    <x v="0"/>
    <x v="1"/>
    <x v="1"/>
    <x v="0"/>
    <x v="0"/>
    <n v="1000"/>
    <x v="2"/>
  </r>
  <r>
    <n v="9818669"/>
    <x v="0"/>
    <x v="1"/>
    <s v="Globus"/>
    <n v="4.3"/>
    <n v="8"/>
    <n v="999"/>
    <x v="3"/>
    <x v="6"/>
    <x v="1"/>
    <x v="1"/>
    <n v="0"/>
    <n v="8"/>
    <n v="15"/>
    <n v="38"/>
    <n v="109"/>
    <x v="0"/>
    <x v="2"/>
    <x v="0"/>
    <x v="0"/>
    <x v="0"/>
    <x v="0"/>
    <x v="0"/>
    <x v="0"/>
    <n v="1000"/>
    <x v="1"/>
  </r>
  <r>
    <n v="11878498"/>
    <x v="0"/>
    <x v="1"/>
    <s v="DODO&amp;MOA"/>
    <n v="3.9"/>
    <n v="9"/>
    <n v="1290"/>
    <x v="3"/>
    <x v="364"/>
    <x v="2"/>
    <x v="0"/>
    <n v="25"/>
    <n v="1"/>
    <n v="5"/>
    <n v="1"/>
    <n v="11"/>
    <x v="1"/>
    <x v="1"/>
    <x v="0"/>
    <x v="0"/>
    <x v="1"/>
    <x v="0"/>
    <x v="0"/>
    <x v="1"/>
    <n v="2000"/>
    <x v="1"/>
  </r>
  <r>
    <n v="21739362"/>
    <x v="3"/>
    <x v="17"/>
    <s v="Prolific"/>
    <n v="3.9"/>
    <n v="8"/>
    <n v="2660"/>
    <x v="37"/>
    <x v="365"/>
    <x v="1"/>
    <x v="1"/>
    <n v="1"/>
    <n v="7"/>
    <n v="24"/>
    <n v="32"/>
    <n v="87"/>
    <x v="3"/>
    <x v="1"/>
    <x v="3"/>
    <x v="0"/>
    <x v="1"/>
    <x v="1"/>
    <x v="0"/>
    <x v="1"/>
    <n v="1000"/>
    <x v="4"/>
  </r>
  <r>
    <n v="11963938"/>
    <x v="3"/>
    <x v="41"/>
    <s v="FAUSTO"/>
    <n v="3.9"/>
    <n v="8"/>
    <n v="899"/>
    <x v="31"/>
    <x v="11"/>
    <x v="1"/>
    <x v="1"/>
    <n v="37"/>
    <n v="0"/>
    <n v="2"/>
    <n v="2"/>
    <n v="4"/>
    <x v="1"/>
    <x v="1"/>
    <x v="0"/>
    <x v="0"/>
    <x v="1"/>
    <x v="1"/>
    <x v="0"/>
    <x v="1"/>
    <n v="1000"/>
    <x v="6"/>
  </r>
  <r>
    <n v="19014822"/>
    <x v="0"/>
    <x v="6"/>
    <s v="mothercare"/>
    <n v="4.5999999999999996"/>
    <n v="7"/>
    <n v="3499"/>
    <x v="24"/>
    <x v="366"/>
    <x v="2"/>
    <x v="0"/>
    <n v="10"/>
    <n v="15"/>
    <n v="39"/>
    <n v="73"/>
    <n v="181"/>
    <x v="1"/>
    <x v="1"/>
    <x v="0"/>
    <x v="0"/>
    <x v="1"/>
    <x v="1"/>
    <x v="0"/>
    <x v="0"/>
    <n v="3000"/>
    <x v="5"/>
  </r>
  <r>
    <n v="13478370"/>
    <x v="0"/>
    <x v="49"/>
    <s v="Jack&amp;Jones"/>
    <n v="3.7"/>
    <n v="10"/>
    <n v="1199"/>
    <x v="69"/>
    <x v="61"/>
    <x v="1"/>
    <x v="1"/>
    <n v="17"/>
    <n v="12"/>
    <n v="18"/>
    <n v="74"/>
    <n v="188"/>
    <x v="1"/>
    <x v="1"/>
    <x v="0"/>
    <x v="0"/>
    <x v="1"/>
    <x v="0"/>
    <x v="0"/>
    <x v="1"/>
    <n v="2000"/>
    <x v="6"/>
  </r>
  <r>
    <n v="18719236"/>
    <x v="0"/>
    <x v="20"/>
    <s v="SPYKAR"/>
    <n v="2.9"/>
    <n v="12"/>
    <n v="2999"/>
    <x v="6"/>
    <x v="159"/>
    <x v="1"/>
    <x v="1"/>
    <n v="33"/>
    <n v="8"/>
    <n v="20"/>
    <n v="61"/>
    <n v="107"/>
    <x v="0"/>
    <x v="1"/>
    <x v="0"/>
    <x v="0"/>
    <x v="1"/>
    <x v="1"/>
    <x v="0"/>
    <x v="2"/>
    <n v="2000"/>
    <x v="5"/>
  </r>
  <r>
    <n v="18959846"/>
    <x v="0"/>
    <x v="20"/>
    <s v="bigbanana"/>
    <n v="3.5"/>
    <n v="11"/>
    <n v="2399"/>
    <x v="28"/>
    <x v="367"/>
    <x v="1"/>
    <x v="1"/>
    <n v="10"/>
    <n v="11"/>
    <n v="33"/>
    <n v="96"/>
    <n v="276"/>
    <x v="1"/>
    <x v="1"/>
    <x v="0"/>
    <x v="0"/>
    <x v="1"/>
    <x v="1"/>
    <x v="0"/>
    <x v="1"/>
    <n v="1000"/>
    <x v="3"/>
  </r>
  <r>
    <n v="13453254"/>
    <x v="0"/>
    <x v="20"/>
    <s v="DENNISON"/>
    <n v="4.5999999999999996"/>
    <n v="7"/>
    <n v="2199"/>
    <x v="18"/>
    <x v="2"/>
    <x v="1"/>
    <x v="1"/>
    <n v="16"/>
    <n v="10"/>
    <n v="5"/>
    <n v="12"/>
    <n v="35"/>
    <x v="5"/>
    <x v="1"/>
    <x v="0"/>
    <x v="0"/>
    <x v="1"/>
    <x v="0"/>
    <x v="0"/>
    <x v="0"/>
    <n v="3000"/>
    <x v="4"/>
  </r>
  <r>
    <n v="18972748"/>
    <x v="0"/>
    <x v="1"/>
    <s v="ZinkLondon"/>
    <n v="4.3"/>
    <n v="7"/>
    <n v="1499"/>
    <x v="43"/>
    <x v="368"/>
    <x v="1"/>
    <x v="1"/>
    <n v="2"/>
    <n v="1"/>
    <n v="10"/>
    <n v="3"/>
    <n v="24"/>
    <x v="1"/>
    <x v="1"/>
    <x v="0"/>
    <x v="0"/>
    <x v="1"/>
    <x v="1"/>
    <x v="0"/>
    <x v="0"/>
    <n v="1000"/>
    <x v="3"/>
  </r>
  <r>
    <n v="13466462"/>
    <x v="0"/>
    <x v="1"/>
    <s v="GlobalDesi"/>
    <n v="3.4"/>
    <n v="11"/>
    <n v="1599"/>
    <x v="23"/>
    <x v="144"/>
    <x v="1"/>
    <x v="1"/>
    <n v="0"/>
    <n v="2"/>
    <n v="6"/>
    <n v="11"/>
    <n v="26"/>
    <x v="3"/>
    <x v="2"/>
    <x v="0"/>
    <x v="0"/>
    <x v="3"/>
    <x v="0"/>
    <x v="0"/>
    <x v="1"/>
    <n v="2000"/>
    <x v="4"/>
  </r>
  <r>
    <n v="22629260"/>
    <x v="0"/>
    <x v="11"/>
    <s v="max"/>
    <n v="4.4000000000000004"/>
    <n v="7"/>
    <n v="799"/>
    <x v="15"/>
    <x v="115"/>
    <x v="1"/>
    <x v="1"/>
    <n v="5"/>
    <n v="0"/>
    <n v="4"/>
    <n v="4"/>
    <n v="17"/>
    <x v="1"/>
    <x v="1"/>
    <x v="0"/>
    <x v="0"/>
    <x v="1"/>
    <x v="1"/>
    <x v="0"/>
    <x v="0"/>
    <n v="500"/>
    <x v="2"/>
  </r>
  <r>
    <n v="13698258"/>
    <x v="1"/>
    <x v="44"/>
    <s v="KREDO"/>
    <n v="3.5"/>
    <n v="11"/>
    <n v="11890"/>
    <x v="6"/>
    <x v="369"/>
    <x v="1"/>
    <x v="1"/>
    <n v="2"/>
    <n v="4"/>
    <n v="13"/>
    <n v="9"/>
    <n v="26"/>
    <x v="1"/>
    <x v="1"/>
    <x v="0"/>
    <x v="0"/>
    <x v="1"/>
    <x v="1"/>
    <x v="0"/>
    <x v="1"/>
    <n v="11890"/>
    <x v="5"/>
  </r>
  <r>
    <n v="21321784"/>
    <x v="3"/>
    <x v="17"/>
    <s v="San Frissco"/>
    <n v="4.3"/>
    <n v="6"/>
    <n v="5995"/>
    <x v="36"/>
    <x v="370"/>
    <x v="1"/>
    <x v="1"/>
    <n v="2"/>
    <n v="2"/>
    <n v="3"/>
    <n v="16"/>
    <n v="32"/>
    <x v="3"/>
    <x v="1"/>
    <x v="3"/>
    <x v="0"/>
    <x v="1"/>
    <x v="1"/>
    <x v="0"/>
    <x v="0"/>
    <n v="2000"/>
    <x v="4"/>
  </r>
  <r>
    <n v="16185546"/>
    <x v="2"/>
    <x v="57"/>
    <s v="ellementry"/>
    <n v="5"/>
    <n v="5"/>
    <n v="1750"/>
    <x v="11"/>
    <x v="371"/>
    <x v="2"/>
    <x v="0"/>
    <n v="3"/>
    <n v="2"/>
    <n v="4"/>
    <n v="15"/>
    <n v="30"/>
    <x v="1"/>
    <x v="1"/>
    <x v="0"/>
    <x v="0"/>
    <x v="1"/>
    <x v="1"/>
    <x v="0"/>
    <x v="0"/>
    <n v="2000"/>
    <x v="6"/>
  </r>
  <r>
    <n v="16293432"/>
    <x v="1"/>
    <x v="36"/>
    <s v="BELLEZIYA"/>
    <n v="4.7"/>
    <n v="6"/>
    <n v="1499"/>
    <x v="43"/>
    <x v="368"/>
    <x v="1"/>
    <x v="1"/>
    <n v="2"/>
    <n v="0"/>
    <n v="2"/>
    <n v="8"/>
    <n v="26"/>
    <x v="1"/>
    <x v="1"/>
    <x v="0"/>
    <x v="0"/>
    <x v="1"/>
    <x v="1"/>
    <x v="0"/>
    <x v="0"/>
    <n v="1000"/>
    <x v="3"/>
  </r>
  <r>
    <n v="19334942"/>
    <x v="3"/>
    <x v="41"/>
    <s v="ELEVAR"/>
    <n v="4.3"/>
    <n v="6"/>
    <n v="5490"/>
    <x v="11"/>
    <x v="238"/>
    <x v="1"/>
    <x v="1"/>
    <n v="3"/>
    <n v="1"/>
    <n v="2"/>
    <n v="8"/>
    <n v="19"/>
    <x v="1"/>
    <x v="1"/>
    <x v="0"/>
    <x v="0"/>
    <x v="1"/>
    <x v="1"/>
    <x v="0"/>
    <x v="0"/>
    <n v="6000"/>
    <x v="6"/>
  </r>
  <r>
    <n v="13523458"/>
    <x v="0"/>
    <x v="0"/>
    <s v="shyaway"/>
    <n v="4.3"/>
    <n v="6"/>
    <n v="2547"/>
    <x v="34"/>
    <x v="372"/>
    <x v="0"/>
    <x v="0"/>
    <n v="6"/>
    <n v="1"/>
    <n v="4"/>
    <n v="7"/>
    <n v="16"/>
    <x v="1"/>
    <x v="1"/>
    <x v="0"/>
    <x v="0"/>
    <x v="1"/>
    <x v="0"/>
    <x v="0"/>
    <x v="0"/>
    <n v="3000"/>
    <x v="1"/>
  </r>
  <r>
    <n v="13405888"/>
    <x v="0"/>
    <x v="33"/>
    <s v="Saanjh"/>
    <n v="4"/>
    <n v="7"/>
    <n v="1969"/>
    <x v="28"/>
    <x v="373"/>
    <x v="1"/>
    <x v="0"/>
    <n v="8"/>
    <n v="3"/>
    <n v="9"/>
    <n v="10"/>
    <n v="20"/>
    <x v="1"/>
    <x v="1"/>
    <x v="0"/>
    <x v="0"/>
    <x v="1"/>
    <x v="1"/>
    <x v="0"/>
    <x v="1"/>
    <n v="1000"/>
    <x v="3"/>
  </r>
  <r>
    <n v="17844560"/>
    <x v="2"/>
    <x v="14"/>
    <s v="DREAM WEAVERZ"/>
    <n v="4.0999999999999996"/>
    <n v="7"/>
    <n v="999"/>
    <x v="6"/>
    <x v="6"/>
    <x v="1"/>
    <x v="0"/>
    <n v="4"/>
    <n v="0"/>
    <n v="7"/>
    <n v="21"/>
    <n v="54"/>
    <x v="1"/>
    <x v="1"/>
    <x v="0"/>
    <x v="0"/>
    <x v="1"/>
    <x v="1"/>
    <x v="0"/>
    <x v="0"/>
    <n v="1000"/>
    <x v="5"/>
  </r>
  <r>
    <n v="17342230"/>
    <x v="0"/>
    <x v="20"/>
    <s v="PepeJeans"/>
    <n v="4.3"/>
    <n v="6"/>
    <n v="1599"/>
    <x v="9"/>
    <x v="328"/>
    <x v="1"/>
    <x v="1"/>
    <n v="3"/>
    <n v="3"/>
    <n v="3"/>
    <n v="15"/>
    <n v="20"/>
    <x v="1"/>
    <x v="1"/>
    <x v="0"/>
    <x v="0"/>
    <x v="1"/>
    <x v="1"/>
    <x v="0"/>
    <x v="0"/>
    <n v="1000"/>
    <x v="1"/>
  </r>
  <r>
    <n v="14561272"/>
    <x v="0"/>
    <x v="21"/>
    <s v="ASICS"/>
    <n v="5"/>
    <n v="5"/>
    <n v="2299"/>
    <x v="6"/>
    <x v="34"/>
    <x v="1"/>
    <x v="1"/>
    <n v="2"/>
    <n v="1"/>
    <n v="8"/>
    <n v="11"/>
    <n v="36"/>
    <x v="1"/>
    <x v="1"/>
    <x v="0"/>
    <x v="0"/>
    <x v="1"/>
    <x v="1"/>
    <x v="0"/>
    <x v="0"/>
    <n v="2000"/>
    <x v="5"/>
  </r>
  <r>
    <n v="4380622"/>
    <x v="0"/>
    <x v="1"/>
    <s v="BhamaCouture"/>
    <n v="2.9"/>
    <n v="15"/>
    <n v="1799"/>
    <x v="11"/>
    <x v="248"/>
    <x v="1"/>
    <x v="1"/>
    <n v="0"/>
    <n v="1"/>
    <n v="3"/>
    <n v="13"/>
    <n v="43"/>
    <x v="0"/>
    <x v="0"/>
    <x v="0"/>
    <x v="0"/>
    <x v="5"/>
    <x v="0"/>
    <x v="0"/>
    <x v="2"/>
    <n v="2000"/>
    <x v="6"/>
  </r>
  <r>
    <n v="18537496"/>
    <x v="0"/>
    <x v="45"/>
    <s v="BannosSwagger"/>
    <n v="5"/>
    <n v="5"/>
    <n v="1699"/>
    <x v="35"/>
    <x v="18"/>
    <x v="1"/>
    <x v="1"/>
    <n v="2"/>
    <n v="0"/>
    <n v="0"/>
    <n v="0"/>
    <n v="0"/>
    <x v="1"/>
    <x v="1"/>
    <x v="0"/>
    <x v="0"/>
    <x v="1"/>
    <x v="0"/>
    <x v="0"/>
    <x v="0"/>
    <n v="2000"/>
    <x v="4"/>
  </r>
  <r>
    <n v="17956822"/>
    <x v="1"/>
    <x v="44"/>
    <s v="Fossil"/>
    <n v="3.9"/>
    <n v="7"/>
    <n v="9995"/>
    <x v="6"/>
    <x v="374"/>
    <x v="1"/>
    <x v="1"/>
    <n v="15"/>
    <n v="0"/>
    <n v="1"/>
    <n v="6"/>
    <n v="15"/>
    <x v="1"/>
    <x v="1"/>
    <x v="0"/>
    <x v="0"/>
    <x v="1"/>
    <x v="1"/>
    <x v="0"/>
    <x v="1"/>
    <n v="5000"/>
    <x v="5"/>
  </r>
  <r>
    <n v="21948792"/>
    <x v="1"/>
    <x v="44"/>
    <s v="Adwitiya Collection"/>
    <n v="4.0999999999999996"/>
    <n v="7"/>
    <n v="9709"/>
    <x v="36"/>
    <x v="375"/>
    <x v="1"/>
    <x v="1"/>
    <n v="3"/>
    <n v="9"/>
    <n v="13"/>
    <n v="18"/>
    <n v="40"/>
    <x v="1"/>
    <x v="1"/>
    <x v="0"/>
    <x v="0"/>
    <x v="1"/>
    <x v="1"/>
    <x v="0"/>
    <x v="0"/>
    <n v="10000"/>
    <x v="4"/>
  </r>
  <r>
    <n v="18960016"/>
    <x v="0"/>
    <x v="20"/>
    <s v="TheIndianGarageCo"/>
    <n v="4"/>
    <n v="102"/>
    <n v="1749"/>
    <x v="18"/>
    <x v="150"/>
    <x v="1"/>
    <x v="1"/>
    <n v="2"/>
    <n v="2"/>
    <n v="3"/>
    <n v="3"/>
    <n v="9"/>
    <x v="0"/>
    <x v="1"/>
    <x v="0"/>
    <x v="0"/>
    <x v="1"/>
    <x v="1"/>
    <x v="0"/>
    <x v="1"/>
    <n v="500"/>
    <x v="4"/>
  </r>
  <r>
    <n v="17302022"/>
    <x v="0"/>
    <x v="20"/>
    <s v="PantaloonsJunior"/>
    <n v="4.4000000000000004"/>
    <n v="77"/>
    <n v="799"/>
    <x v="80"/>
    <x v="376"/>
    <x v="1"/>
    <x v="1"/>
    <n v="2"/>
    <n v="2"/>
    <n v="2"/>
    <n v="5"/>
    <n v="18"/>
    <x v="1"/>
    <x v="1"/>
    <x v="0"/>
    <x v="0"/>
    <x v="1"/>
    <x v="1"/>
    <x v="0"/>
    <x v="0"/>
    <n v="1000"/>
    <x v="0"/>
  </r>
  <r>
    <n v="18929548"/>
    <x v="0"/>
    <x v="9"/>
    <s v="Mast&amp;Harbour"/>
    <n v="4.4000000000000004"/>
    <n v="79"/>
    <n v="1599"/>
    <x v="34"/>
    <x v="144"/>
    <x v="2"/>
    <x v="0"/>
    <n v="7"/>
    <n v="0"/>
    <n v="2"/>
    <n v="3"/>
    <n v="3"/>
    <x v="1"/>
    <x v="1"/>
    <x v="0"/>
    <x v="0"/>
    <x v="1"/>
    <x v="0"/>
    <x v="0"/>
    <x v="0"/>
    <n v="2000"/>
    <x v="1"/>
  </r>
  <r>
    <n v="9136281"/>
    <x v="1"/>
    <x v="52"/>
    <s v="Tommy Hilfiger"/>
    <n v="4.5"/>
    <n v="67"/>
    <n v="2899"/>
    <x v="2"/>
    <x v="268"/>
    <x v="1"/>
    <x v="1"/>
    <n v="2"/>
    <n v="0"/>
    <n v="4"/>
    <n v="0"/>
    <n v="9"/>
    <x v="1"/>
    <x v="1"/>
    <x v="0"/>
    <x v="0"/>
    <x v="1"/>
    <x v="1"/>
    <x v="0"/>
    <x v="0"/>
    <n v="3000"/>
    <x v="2"/>
  </r>
  <r>
    <n v="17255462"/>
    <x v="0"/>
    <x v="1"/>
    <s v="NEUDIS"/>
    <n v="4.3"/>
    <n v="71"/>
    <n v="1499"/>
    <x v="55"/>
    <x v="159"/>
    <x v="2"/>
    <x v="0"/>
    <n v="37"/>
    <n v="4"/>
    <n v="7"/>
    <n v="16"/>
    <n v="50"/>
    <x v="0"/>
    <x v="0"/>
    <x v="0"/>
    <x v="0"/>
    <x v="0"/>
    <x v="0"/>
    <x v="0"/>
    <x v="0"/>
    <n v="2000"/>
    <x v="1"/>
  </r>
  <r>
    <n v="13558254"/>
    <x v="0"/>
    <x v="3"/>
    <s v="TokyoTalkies"/>
    <n v="4.0999999999999996"/>
    <n v="934"/>
    <n v="1349"/>
    <x v="27"/>
    <x v="377"/>
    <x v="1"/>
    <x v="1"/>
    <n v="49"/>
    <n v="25"/>
    <n v="40"/>
    <n v="85"/>
    <n v="229"/>
    <x v="0"/>
    <x v="0"/>
    <x v="0"/>
    <x v="0"/>
    <x v="0"/>
    <x v="0"/>
    <x v="0"/>
    <x v="0"/>
    <n v="2000"/>
    <x v="1"/>
  </r>
  <r>
    <n v="10125225"/>
    <x v="1"/>
    <x v="24"/>
    <s v="KARATCART"/>
    <n v="4.0999999999999996"/>
    <n v="872"/>
    <n v="1568"/>
    <x v="19"/>
    <x v="378"/>
    <x v="1"/>
    <x v="0"/>
    <n v="4"/>
    <n v="29"/>
    <n v="68"/>
    <n v="255"/>
    <n v="558"/>
    <x v="1"/>
    <x v="1"/>
    <x v="0"/>
    <x v="0"/>
    <x v="1"/>
    <x v="1"/>
    <x v="0"/>
    <x v="0"/>
    <n v="500"/>
    <x v="4"/>
  </r>
  <r>
    <n v="19201678"/>
    <x v="0"/>
    <x v="11"/>
    <s v="TokyoTalkies"/>
    <n v="4.0999999999999996"/>
    <n v="103"/>
    <n v="699"/>
    <x v="1"/>
    <x v="379"/>
    <x v="1"/>
    <x v="1"/>
    <n v="5"/>
    <n v="3"/>
    <n v="7"/>
    <n v="25"/>
    <n v="45"/>
    <x v="0"/>
    <x v="0"/>
    <x v="0"/>
    <x v="0"/>
    <x v="0"/>
    <x v="1"/>
    <x v="0"/>
    <x v="0"/>
    <n v="500"/>
    <x v="1"/>
  </r>
  <r>
    <n v="17754514"/>
    <x v="0"/>
    <x v="13"/>
    <s v="IndoEra"/>
    <n v="4.0999999999999996"/>
    <n v="91"/>
    <n v="6799"/>
    <x v="5"/>
    <x v="18"/>
    <x v="1"/>
    <x v="0"/>
    <n v="0"/>
    <n v="0"/>
    <n v="0"/>
    <n v="6"/>
    <n v="26"/>
    <x v="0"/>
    <x v="2"/>
    <x v="0"/>
    <x v="0"/>
    <x v="0"/>
    <x v="1"/>
    <x v="0"/>
    <x v="0"/>
    <n v="2000"/>
    <x v="4"/>
  </r>
  <r>
    <n v="17313952"/>
    <x v="0"/>
    <x v="20"/>
    <s v="KETCH"/>
    <n v="3.9"/>
    <n v="101"/>
    <n v="999"/>
    <x v="9"/>
    <x v="380"/>
    <x v="1"/>
    <x v="1"/>
    <n v="22"/>
    <n v="0"/>
    <n v="0"/>
    <n v="8"/>
    <n v="2"/>
    <x v="0"/>
    <x v="1"/>
    <x v="0"/>
    <x v="0"/>
    <x v="1"/>
    <x v="1"/>
    <x v="0"/>
    <x v="1"/>
    <n v="500"/>
    <x v="1"/>
  </r>
  <r>
    <n v="18637234"/>
    <x v="0"/>
    <x v="7"/>
    <s v="HouseofPataudi"/>
    <n v="4.2"/>
    <n v="85"/>
    <n v="2499"/>
    <x v="11"/>
    <x v="41"/>
    <x v="1"/>
    <x v="1"/>
    <n v="0"/>
    <n v="12"/>
    <n v="21"/>
    <n v="57"/>
    <n v="182"/>
    <x v="0"/>
    <x v="2"/>
    <x v="0"/>
    <x v="0"/>
    <x v="0"/>
    <x v="0"/>
    <x v="0"/>
    <x v="0"/>
    <n v="3000"/>
    <x v="6"/>
  </r>
  <r>
    <n v="19298764"/>
    <x v="3"/>
    <x v="41"/>
    <s v="Campus"/>
    <n v="4.5999999999999996"/>
    <n v="71"/>
    <n v="1299"/>
    <x v="69"/>
    <x v="381"/>
    <x v="1"/>
    <x v="1"/>
    <n v="6"/>
    <n v="0"/>
    <n v="0"/>
    <n v="4"/>
    <n v="5"/>
    <x v="1"/>
    <x v="1"/>
    <x v="0"/>
    <x v="0"/>
    <x v="1"/>
    <x v="1"/>
    <x v="0"/>
    <x v="0"/>
    <n v="1000"/>
    <x v="6"/>
  </r>
  <r>
    <n v="19020358"/>
    <x v="0"/>
    <x v="6"/>
    <s v="U.S.PoloAssn."/>
    <n v="3.5"/>
    <n v="125"/>
    <n v="5799"/>
    <x v="6"/>
    <x v="268"/>
    <x v="2"/>
    <x v="0"/>
    <n v="3"/>
    <n v="2"/>
    <n v="0"/>
    <n v="6"/>
    <n v="21"/>
    <x v="0"/>
    <x v="1"/>
    <x v="0"/>
    <x v="0"/>
    <x v="0"/>
    <x v="1"/>
    <x v="0"/>
    <x v="1"/>
    <n v="3000"/>
    <x v="5"/>
  </r>
  <r>
    <n v="19264534"/>
    <x v="0"/>
    <x v="11"/>
    <s v="FlyingMachine"/>
    <n v="4"/>
    <n v="102"/>
    <n v="999"/>
    <x v="4"/>
    <x v="89"/>
    <x v="1"/>
    <x v="1"/>
    <n v="1"/>
    <n v="0"/>
    <n v="4"/>
    <n v="7"/>
    <n v="19"/>
    <x v="0"/>
    <x v="1"/>
    <x v="0"/>
    <x v="0"/>
    <x v="1"/>
    <x v="1"/>
    <x v="0"/>
    <x v="1"/>
    <n v="500"/>
    <x v="3"/>
  </r>
  <r>
    <n v="19020572"/>
    <x v="0"/>
    <x v="6"/>
    <s v="U.S.PoloAssn."/>
    <n v="4"/>
    <n v="95"/>
    <n v="5499"/>
    <x v="15"/>
    <x v="382"/>
    <x v="2"/>
    <x v="0"/>
    <n v="0"/>
    <n v="0"/>
    <n v="0"/>
    <n v="4"/>
    <n v="3"/>
    <x v="0"/>
    <x v="1"/>
    <x v="0"/>
    <x v="0"/>
    <x v="0"/>
    <x v="1"/>
    <x v="0"/>
    <x v="1"/>
    <n v="3000"/>
    <x v="2"/>
  </r>
  <r>
    <n v="19020536"/>
    <x v="0"/>
    <x v="6"/>
    <s v="U.S.PoloAssn."/>
    <n v="4.0999999999999996"/>
    <n v="91"/>
    <n v="6999"/>
    <x v="6"/>
    <x v="67"/>
    <x v="2"/>
    <x v="0"/>
    <n v="1"/>
    <n v="0"/>
    <n v="1"/>
    <n v="0"/>
    <n v="3"/>
    <x v="0"/>
    <x v="1"/>
    <x v="0"/>
    <x v="0"/>
    <x v="0"/>
    <x v="1"/>
    <x v="0"/>
    <x v="0"/>
    <n v="4000"/>
    <x v="5"/>
  </r>
  <r>
    <n v="14519404"/>
    <x v="0"/>
    <x v="20"/>
    <s v="TheIndianGarageCo"/>
    <n v="3.9"/>
    <n v="117"/>
    <n v="1749"/>
    <x v="18"/>
    <x v="156"/>
    <x v="1"/>
    <x v="1"/>
    <n v="2"/>
    <n v="0"/>
    <n v="1"/>
    <n v="3"/>
    <n v="2"/>
    <x v="0"/>
    <x v="1"/>
    <x v="0"/>
    <x v="0"/>
    <x v="1"/>
    <x v="1"/>
    <x v="0"/>
    <x v="1"/>
    <n v="500"/>
    <x v="4"/>
  </r>
  <r>
    <n v="17253026"/>
    <x v="0"/>
    <x v="1"/>
    <s v="Athena"/>
    <n v="3.9"/>
    <n v="113"/>
    <n v="1699"/>
    <x v="13"/>
    <x v="9"/>
    <x v="1"/>
    <x v="1"/>
    <n v="1"/>
    <n v="0"/>
    <n v="2"/>
    <n v="4"/>
    <n v="22"/>
    <x v="0"/>
    <x v="2"/>
    <x v="0"/>
    <x v="0"/>
    <x v="0"/>
    <x v="1"/>
    <x v="0"/>
    <x v="1"/>
    <n v="1000"/>
    <x v="3"/>
  </r>
  <r>
    <n v="7349545"/>
    <x v="1"/>
    <x v="44"/>
    <s v="Fantasy World"/>
    <n v="3.7"/>
    <n v="119"/>
    <n v="499"/>
    <x v="0"/>
    <x v="38"/>
    <x v="1"/>
    <x v="1"/>
    <n v="7"/>
    <n v="0"/>
    <n v="1"/>
    <n v="0"/>
    <n v="5"/>
    <x v="1"/>
    <x v="1"/>
    <x v="0"/>
    <x v="0"/>
    <x v="1"/>
    <x v="1"/>
    <x v="0"/>
    <x v="1"/>
    <n v="500"/>
    <x v="0"/>
  </r>
  <r>
    <n v="20042696"/>
    <x v="0"/>
    <x v="20"/>
    <s v="FlyingMachine"/>
    <n v="3.9"/>
    <n v="102"/>
    <n v="1999"/>
    <x v="9"/>
    <x v="4"/>
    <x v="1"/>
    <x v="1"/>
    <n v="6"/>
    <n v="7"/>
    <n v="6"/>
    <n v="12"/>
    <n v="44"/>
    <x v="0"/>
    <x v="1"/>
    <x v="0"/>
    <x v="0"/>
    <x v="1"/>
    <x v="0"/>
    <x v="0"/>
    <x v="1"/>
    <n v="2000"/>
    <x v="1"/>
  </r>
  <r>
    <n v="16186258"/>
    <x v="0"/>
    <x v="7"/>
    <s v="Vishudh"/>
    <n v="4.2"/>
    <n v="87"/>
    <n v="1799"/>
    <x v="38"/>
    <x v="383"/>
    <x v="1"/>
    <x v="1"/>
    <n v="0"/>
    <n v="1"/>
    <n v="0"/>
    <n v="4"/>
    <n v="9"/>
    <x v="0"/>
    <x v="0"/>
    <x v="0"/>
    <x v="0"/>
    <x v="0"/>
    <x v="1"/>
    <x v="0"/>
    <x v="0"/>
    <n v="500"/>
    <x v="4"/>
  </r>
  <r>
    <n v="17743820"/>
    <x v="1"/>
    <x v="58"/>
    <s v="NOISE"/>
    <n v="3.8"/>
    <n v="97"/>
    <n v="3499"/>
    <x v="11"/>
    <x v="67"/>
    <x v="2"/>
    <x v="0"/>
    <n v="0"/>
    <n v="0"/>
    <n v="0"/>
    <n v="0"/>
    <n v="0"/>
    <x v="1"/>
    <x v="1"/>
    <x v="0"/>
    <x v="0"/>
    <x v="1"/>
    <x v="1"/>
    <x v="0"/>
    <x v="1"/>
    <n v="4000"/>
    <x v="6"/>
  </r>
  <r>
    <n v="18241294"/>
    <x v="0"/>
    <x v="2"/>
    <s v="Roadster"/>
    <n v="4.3"/>
    <n v="90"/>
    <n v="1699"/>
    <x v="54"/>
    <x v="108"/>
    <x v="2"/>
    <x v="0"/>
    <n v="2"/>
    <n v="0"/>
    <n v="0"/>
    <n v="0"/>
    <n v="0"/>
    <x v="0"/>
    <x v="1"/>
    <x v="0"/>
    <x v="0"/>
    <x v="0"/>
    <x v="1"/>
    <x v="0"/>
    <x v="0"/>
    <n v="1000"/>
    <x v="6"/>
  </r>
  <r>
    <n v="9213113"/>
    <x v="0"/>
    <x v="11"/>
    <s v="Roadster"/>
    <n v="4.0999999999999996"/>
    <n v="994"/>
    <n v="799"/>
    <x v="6"/>
    <x v="111"/>
    <x v="1"/>
    <x v="1"/>
    <n v="0"/>
    <n v="0"/>
    <n v="3"/>
    <n v="8"/>
    <n v="16"/>
    <x v="0"/>
    <x v="1"/>
    <x v="0"/>
    <x v="0"/>
    <x v="1"/>
    <x v="0"/>
    <x v="0"/>
    <x v="0"/>
    <n v="1000"/>
    <x v="5"/>
  </r>
  <r>
    <n v="17631178"/>
    <x v="3"/>
    <x v="41"/>
    <s v="Slazenger"/>
    <n v="3.7"/>
    <n v="127"/>
    <n v="3599"/>
    <x v="11"/>
    <x v="151"/>
    <x v="1"/>
    <x v="1"/>
    <n v="0"/>
    <n v="0"/>
    <n v="0"/>
    <n v="0"/>
    <n v="0"/>
    <x v="1"/>
    <x v="1"/>
    <x v="0"/>
    <x v="0"/>
    <x v="1"/>
    <x v="1"/>
    <x v="0"/>
    <x v="1"/>
    <n v="4000"/>
    <x v="6"/>
  </r>
  <r>
    <n v="18506050"/>
    <x v="3"/>
    <x v="17"/>
    <s v="Bata"/>
    <n v="4.4000000000000004"/>
    <n v="86"/>
    <n v="1199"/>
    <x v="9"/>
    <x v="26"/>
    <x v="1"/>
    <x v="1"/>
    <n v="0"/>
    <n v="0"/>
    <n v="0"/>
    <n v="0"/>
    <n v="0"/>
    <x v="1"/>
    <x v="1"/>
    <x v="0"/>
    <x v="0"/>
    <x v="1"/>
    <x v="1"/>
    <x v="0"/>
    <x v="0"/>
    <n v="1000"/>
    <x v="1"/>
  </r>
  <r>
    <n v="15787112"/>
    <x v="4"/>
    <x v="64"/>
    <s v="Mamaearth"/>
    <n v="4.3"/>
    <n v="903"/>
    <n v="319"/>
    <x v="81"/>
    <x v="384"/>
    <x v="3"/>
    <x v="0"/>
    <n v="1"/>
    <n v="0"/>
    <n v="0"/>
    <n v="0"/>
    <n v="0"/>
    <x v="1"/>
    <x v="1"/>
    <x v="0"/>
    <x v="0"/>
    <x v="1"/>
    <x v="1"/>
    <x v="0"/>
    <x v="0"/>
    <n v="500"/>
    <x v="0"/>
  </r>
  <r>
    <n v="6510138"/>
    <x v="0"/>
    <x v="9"/>
    <s v="Roadster"/>
    <n v="4.3"/>
    <n v="959"/>
    <n v="1999"/>
    <x v="6"/>
    <x v="4"/>
    <x v="2"/>
    <x v="0"/>
    <n v="1"/>
    <n v="0"/>
    <n v="1"/>
    <n v="2"/>
    <n v="11"/>
    <x v="0"/>
    <x v="1"/>
    <x v="0"/>
    <x v="0"/>
    <x v="0"/>
    <x v="0"/>
    <x v="0"/>
    <x v="0"/>
    <n v="2000"/>
    <x v="5"/>
  </r>
  <r>
    <n v="14325388"/>
    <x v="0"/>
    <x v="13"/>
    <s v="Anouk"/>
    <n v="4.0999999999999996"/>
    <n v="99"/>
    <n v="2899"/>
    <x v="11"/>
    <x v="268"/>
    <x v="1"/>
    <x v="0"/>
    <n v="0"/>
    <n v="0"/>
    <n v="0"/>
    <n v="1"/>
    <n v="5"/>
    <x v="0"/>
    <x v="0"/>
    <x v="0"/>
    <x v="0"/>
    <x v="0"/>
    <x v="0"/>
    <x v="0"/>
    <x v="0"/>
    <n v="3000"/>
    <x v="6"/>
  </r>
  <r>
    <n v="18521180"/>
    <x v="3"/>
    <x v="26"/>
    <s v="Reebok"/>
    <n v="4.5"/>
    <n v="75"/>
    <n v="1999"/>
    <x v="6"/>
    <x v="6"/>
    <x v="1"/>
    <x v="1"/>
    <n v="4"/>
    <n v="0"/>
    <n v="0"/>
    <n v="0"/>
    <n v="0"/>
    <x v="1"/>
    <x v="1"/>
    <x v="0"/>
    <x v="0"/>
    <x v="1"/>
    <x v="1"/>
    <x v="0"/>
    <x v="0"/>
    <n v="1000"/>
    <x v="5"/>
  </r>
  <r>
    <n v="18814970"/>
    <x v="0"/>
    <x v="1"/>
    <s v="Berrylush"/>
    <n v="4.5999999999999996"/>
    <n v="75"/>
    <n v="1299"/>
    <x v="28"/>
    <x v="14"/>
    <x v="1"/>
    <x v="1"/>
    <n v="0"/>
    <n v="1"/>
    <n v="2"/>
    <n v="7"/>
    <n v="36"/>
    <x v="0"/>
    <x v="0"/>
    <x v="0"/>
    <x v="0"/>
    <x v="2"/>
    <x v="0"/>
    <x v="0"/>
    <x v="0"/>
    <n v="2000"/>
    <x v="3"/>
  </r>
  <r>
    <n v="14975360"/>
    <x v="0"/>
    <x v="4"/>
    <s v="KALINI"/>
    <n v="3.9"/>
    <n v="1194"/>
    <n v="2396"/>
    <x v="5"/>
    <x v="17"/>
    <x v="1"/>
    <x v="0"/>
    <n v="0"/>
    <n v="0"/>
    <n v="0"/>
    <n v="0"/>
    <n v="0"/>
    <x v="1"/>
    <x v="1"/>
    <x v="0"/>
    <x v="0"/>
    <x v="1"/>
    <x v="1"/>
    <x v="0"/>
    <x v="1"/>
    <n v="1000"/>
    <x v="4"/>
  </r>
  <r>
    <n v="17090208"/>
    <x v="0"/>
    <x v="13"/>
    <s v="Anouk"/>
    <n v="4.3"/>
    <n v="100"/>
    <n v="3399"/>
    <x v="11"/>
    <x v="205"/>
    <x v="1"/>
    <x v="0"/>
    <n v="0"/>
    <n v="1"/>
    <n v="2"/>
    <n v="4"/>
    <n v="13"/>
    <x v="0"/>
    <x v="0"/>
    <x v="0"/>
    <x v="0"/>
    <x v="0"/>
    <x v="1"/>
    <x v="0"/>
    <x v="0"/>
    <n v="4000"/>
    <x v="6"/>
  </r>
  <r>
    <n v="21621752"/>
    <x v="1"/>
    <x v="29"/>
    <s v="Berrylush"/>
    <n v="4"/>
    <n v="111"/>
    <n v="3299"/>
    <x v="27"/>
    <x v="377"/>
    <x v="1"/>
    <x v="1"/>
    <n v="3"/>
    <n v="2"/>
    <n v="0"/>
    <n v="1"/>
    <n v="3"/>
    <x v="1"/>
    <x v="1"/>
    <x v="0"/>
    <x v="0"/>
    <x v="1"/>
    <x v="1"/>
    <x v="0"/>
    <x v="1"/>
    <n v="2000"/>
    <x v="1"/>
  </r>
  <r>
    <n v="20405594"/>
    <x v="0"/>
    <x v="1"/>
    <s v="AAHWAN"/>
    <n v="3.2"/>
    <n v="166"/>
    <n v="999"/>
    <x v="6"/>
    <x v="6"/>
    <x v="1"/>
    <x v="1"/>
    <n v="15"/>
    <n v="1"/>
    <n v="1"/>
    <n v="1"/>
    <n v="5"/>
    <x v="0"/>
    <x v="3"/>
    <x v="0"/>
    <x v="0"/>
    <x v="0"/>
    <x v="0"/>
    <x v="0"/>
    <x v="1"/>
    <n v="1000"/>
    <x v="5"/>
  </r>
  <r>
    <n v="18973700"/>
    <x v="0"/>
    <x v="8"/>
    <s v="Levis"/>
    <n v="3.8"/>
    <n v="116"/>
    <n v="4699"/>
    <x v="11"/>
    <x v="141"/>
    <x v="1"/>
    <x v="1"/>
    <n v="0"/>
    <n v="6"/>
    <n v="25"/>
    <n v="81"/>
    <n v="139"/>
    <x v="0"/>
    <x v="1"/>
    <x v="0"/>
    <x v="1"/>
    <x v="1"/>
    <x v="1"/>
    <x v="0"/>
    <x v="1"/>
    <n v="5000"/>
    <x v="6"/>
  </r>
  <r>
    <n v="21169272"/>
    <x v="3"/>
    <x v="17"/>
    <s v="HRX by Hrithik Roshan"/>
    <n v="3.9"/>
    <n v="107"/>
    <n v="3299"/>
    <x v="6"/>
    <x v="21"/>
    <x v="1"/>
    <x v="1"/>
    <n v="7"/>
    <n v="0"/>
    <n v="0"/>
    <n v="3"/>
    <n v="3"/>
    <x v="0"/>
    <x v="1"/>
    <x v="3"/>
    <x v="0"/>
    <x v="1"/>
    <x v="1"/>
    <x v="0"/>
    <x v="1"/>
    <n v="2000"/>
    <x v="5"/>
  </r>
  <r>
    <n v="19027352"/>
    <x v="0"/>
    <x v="13"/>
    <s v="Jompers"/>
    <n v="4.2"/>
    <n v="104"/>
    <n v="2199"/>
    <x v="29"/>
    <x v="385"/>
    <x v="2"/>
    <x v="0"/>
    <n v="20"/>
    <n v="7"/>
    <n v="7"/>
    <n v="10"/>
    <n v="30"/>
    <x v="1"/>
    <x v="1"/>
    <x v="0"/>
    <x v="0"/>
    <x v="1"/>
    <x v="1"/>
    <x v="0"/>
    <x v="0"/>
    <n v="1000"/>
    <x v="3"/>
  </r>
  <r>
    <n v="22618882"/>
    <x v="1"/>
    <x v="24"/>
    <s v="Saraf RS Jewellery"/>
    <n v="4.2"/>
    <n v="99"/>
    <n v="3795"/>
    <x v="68"/>
    <x v="386"/>
    <x v="1"/>
    <x v="0"/>
    <n v="3"/>
    <n v="17"/>
    <n v="44"/>
    <n v="69"/>
    <n v="130"/>
    <x v="1"/>
    <x v="1"/>
    <x v="0"/>
    <x v="0"/>
    <x v="1"/>
    <x v="1"/>
    <x v="0"/>
    <x v="0"/>
    <n v="1000"/>
    <x v="4"/>
  </r>
  <r>
    <n v="21431930"/>
    <x v="3"/>
    <x v="26"/>
    <s v="yoho"/>
    <n v="4"/>
    <n v="24"/>
    <n v="1499"/>
    <x v="41"/>
    <x v="387"/>
    <x v="1"/>
    <x v="1"/>
    <n v="6"/>
    <n v="0"/>
    <n v="1"/>
    <n v="3"/>
    <n v="9"/>
    <x v="1"/>
    <x v="1"/>
    <x v="0"/>
    <x v="0"/>
    <x v="1"/>
    <x v="1"/>
    <x v="0"/>
    <x v="1"/>
    <n v="1000"/>
    <x v="3"/>
  </r>
  <r>
    <n v="17288308"/>
    <x v="0"/>
    <x v="69"/>
    <s v="KID1"/>
    <n v="4"/>
    <n v="16"/>
    <n v="1499"/>
    <x v="15"/>
    <x v="159"/>
    <x v="1"/>
    <x v="1"/>
    <n v="47"/>
    <n v="0"/>
    <n v="5"/>
    <n v="6"/>
    <n v="30"/>
    <x v="1"/>
    <x v="1"/>
    <x v="0"/>
    <x v="0"/>
    <x v="1"/>
    <x v="0"/>
    <x v="0"/>
    <x v="1"/>
    <n v="2000"/>
    <x v="2"/>
  </r>
  <r>
    <n v="8376765"/>
    <x v="1"/>
    <x v="52"/>
    <s v="Lino Perros"/>
    <n v="3.8"/>
    <n v="15"/>
    <n v="3995"/>
    <x v="1"/>
    <x v="388"/>
    <x v="1"/>
    <x v="1"/>
    <n v="1"/>
    <n v="13"/>
    <n v="24"/>
    <n v="24"/>
    <n v="58"/>
    <x v="1"/>
    <x v="1"/>
    <x v="0"/>
    <x v="0"/>
    <x v="1"/>
    <x v="1"/>
    <x v="0"/>
    <x v="1"/>
    <n v="4000"/>
    <x v="1"/>
  </r>
  <r>
    <n v="21877640"/>
    <x v="0"/>
    <x v="0"/>
    <s v="DressBerry"/>
    <n v="3.7"/>
    <n v="14"/>
    <n v="299"/>
    <x v="45"/>
    <x v="389"/>
    <x v="1"/>
    <x v="0"/>
    <n v="1"/>
    <n v="0"/>
    <n v="4"/>
    <n v="7"/>
    <n v="28"/>
    <x v="1"/>
    <x v="1"/>
    <x v="0"/>
    <x v="0"/>
    <x v="1"/>
    <x v="1"/>
    <x v="0"/>
    <x v="1"/>
    <n v="500"/>
    <x v="7"/>
  </r>
  <r>
    <n v="13467444"/>
    <x v="0"/>
    <x v="3"/>
    <s v="Sugr"/>
    <n v="3.8"/>
    <n v="14"/>
    <n v="899"/>
    <x v="21"/>
    <x v="11"/>
    <x v="1"/>
    <x v="1"/>
    <n v="0"/>
    <n v="1"/>
    <n v="2"/>
    <n v="5"/>
    <n v="17"/>
    <x v="0"/>
    <x v="0"/>
    <x v="0"/>
    <x v="0"/>
    <x v="0"/>
    <x v="0"/>
    <x v="0"/>
    <x v="1"/>
    <n v="1000"/>
    <x v="7"/>
  </r>
  <r>
    <n v="7206166"/>
    <x v="0"/>
    <x v="1"/>
    <s v="Mayra"/>
    <n v="2.4"/>
    <n v="34"/>
    <n v="895"/>
    <x v="13"/>
    <x v="390"/>
    <x v="1"/>
    <x v="1"/>
    <n v="0"/>
    <n v="1"/>
    <n v="2"/>
    <n v="3"/>
    <n v="4"/>
    <x v="5"/>
    <x v="2"/>
    <x v="0"/>
    <x v="0"/>
    <x v="0"/>
    <x v="0"/>
    <x v="0"/>
    <x v="2"/>
    <n v="1000"/>
    <x v="3"/>
  </r>
  <r>
    <n v="8807033"/>
    <x v="0"/>
    <x v="1"/>
    <s v="FlyingMachine"/>
    <n v="3.7"/>
    <n v="14"/>
    <n v="799"/>
    <x v="3"/>
    <x v="111"/>
    <x v="1"/>
    <x v="1"/>
    <n v="2"/>
    <n v="0"/>
    <n v="0"/>
    <n v="0"/>
    <n v="0"/>
    <x v="0"/>
    <x v="0"/>
    <x v="0"/>
    <x v="0"/>
    <x v="0"/>
    <x v="0"/>
    <x v="0"/>
    <x v="1"/>
    <n v="1000"/>
    <x v="1"/>
  </r>
  <r>
    <n v="19990734"/>
    <x v="0"/>
    <x v="33"/>
    <s v="VASTRAMAY"/>
    <n v="4.7"/>
    <n v="9"/>
    <n v="2499"/>
    <x v="4"/>
    <x v="272"/>
    <x v="1"/>
    <x v="0"/>
    <n v="0"/>
    <n v="0"/>
    <n v="0"/>
    <n v="2"/>
    <n v="6"/>
    <x v="1"/>
    <x v="1"/>
    <x v="0"/>
    <x v="0"/>
    <x v="1"/>
    <x v="1"/>
    <x v="0"/>
    <x v="0"/>
    <n v="1000"/>
    <x v="3"/>
  </r>
  <r>
    <n v="18947596"/>
    <x v="0"/>
    <x v="21"/>
    <s v="KASSUALLY"/>
    <n v="4.7"/>
    <n v="9"/>
    <n v="1799"/>
    <x v="17"/>
    <x v="351"/>
    <x v="1"/>
    <x v="1"/>
    <n v="7"/>
    <n v="0"/>
    <n v="0"/>
    <n v="0"/>
    <n v="0"/>
    <x v="1"/>
    <x v="1"/>
    <x v="0"/>
    <x v="0"/>
    <x v="1"/>
    <x v="1"/>
    <x v="0"/>
    <x v="0"/>
    <n v="1000"/>
    <x v="3"/>
  </r>
  <r>
    <n v="17332648"/>
    <x v="0"/>
    <x v="21"/>
    <s v="TommyHilfiger"/>
    <n v="4.7"/>
    <n v="9"/>
    <n v="2999"/>
    <x v="15"/>
    <x v="159"/>
    <x v="2"/>
    <x v="0"/>
    <n v="2"/>
    <n v="2"/>
    <n v="0"/>
    <n v="5"/>
    <n v="13"/>
    <x v="1"/>
    <x v="1"/>
    <x v="0"/>
    <x v="0"/>
    <x v="1"/>
    <x v="1"/>
    <x v="0"/>
    <x v="0"/>
    <n v="2000"/>
    <x v="2"/>
  </r>
  <r>
    <n v="20721298"/>
    <x v="0"/>
    <x v="2"/>
    <s v="JuniorsbyLifestyle"/>
    <n v="4.7"/>
    <n v="9"/>
    <n v="599"/>
    <x v="2"/>
    <x v="17"/>
    <x v="2"/>
    <x v="0"/>
    <n v="58"/>
    <n v="0"/>
    <n v="0"/>
    <n v="2"/>
    <n v="1"/>
    <x v="1"/>
    <x v="1"/>
    <x v="0"/>
    <x v="0"/>
    <x v="1"/>
    <x v="0"/>
    <x v="0"/>
    <x v="0"/>
    <n v="1000"/>
    <x v="2"/>
  </r>
  <r>
    <n v="21888172"/>
    <x v="3"/>
    <x v="25"/>
    <s v="undergarmentsuch"/>
    <n v="4"/>
    <n v="10"/>
    <n v="1499"/>
    <x v="3"/>
    <x v="17"/>
    <x v="1"/>
    <x v="1"/>
    <n v="5"/>
    <n v="35"/>
    <n v="68"/>
    <n v="98"/>
    <n v="195"/>
    <x v="2"/>
    <x v="1"/>
    <x v="3"/>
    <x v="0"/>
    <x v="1"/>
    <x v="1"/>
    <x v="0"/>
    <x v="1"/>
    <n v="1000"/>
    <x v="1"/>
  </r>
  <r>
    <n v="11986876"/>
    <x v="3"/>
    <x v="41"/>
    <s v="FAUSTO"/>
    <n v="4.3"/>
    <n v="9"/>
    <n v="899"/>
    <x v="31"/>
    <x v="11"/>
    <x v="1"/>
    <x v="1"/>
    <n v="1"/>
    <n v="1"/>
    <n v="9"/>
    <n v="32"/>
    <n v="92"/>
    <x v="1"/>
    <x v="1"/>
    <x v="0"/>
    <x v="0"/>
    <x v="1"/>
    <x v="1"/>
    <x v="0"/>
    <x v="0"/>
    <n v="1000"/>
    <x v="6"/>
  </r>
  <r>
    <n v="18985918"/>
    <x v="0"/>
    <x v="0"/>
    <s v="TommyHilfiger"/>
    <n v="4.0999999999999996"/>
    <n v="11"/>
    <n v="2999"/>
    <x v="15"/>
    <x v="248"/>
    <x v="1"/>
    <x v="1"/>
    <n v="1"/>
    <n v="2"/>
    <n v="1"/>
    <n v="4"/>
    <n v="7"/>
    <x v="1"/>
    <x v="1"/>
    <x v="0"/>
    <x v="0"/>
    <x v="1"/>
    <x v="1"/>
    <x v="0"/>
    <x v="0"/>
    <n v="2000"/>
    <x v="2"/>
  </r>
  <r>
    <n v="21426422"/>
    <x v="0"/>
    <x v="3"/>
    <s v="Trendyol"/>
    <n v="4.0999999999999996"/>
    <n v="10"/>
    <n v="4399"/>
    <x v="24"/>
    <x v="391"/>
    <x v="2"/>
    <x v="0"/>
    <n v="0"/>
    <n v="0"/>
    <n v="1"/>
    <n v="1"/>
    <n v="4"/>
    <x v="0"/>
    <x v="0"/>
    <x v="0"/>
    <x v="0"/>
    <x v="3"/>
    <x v="1"/>
    <x v="0"/>
    <x v="0"/>
    <n v="3000"/>
    <x v="5"/>
  </r>
  <r>
    <n v="17692718"/>
    <x v="0"/>
    <x v="3"/>
    <s v="StyleQuotient"/>
    <n v="4.8"/>
    <n v="8"/>
    <n v="1599"/>
    <x v="64"/>
    <x v="114"/>
    <x v="1"/>
    <x v="1"/>
    <n v="2"/>
    <n v="0"/>
    <n v="0"/>
    <n v="3"/>
    <n v="4"/>
    <x v="0"/>
    <x v="2"/>
    <x v="0"/>
    <x v="0"/>
    <x v="0"/>
    <x v="1"/>
    <x v="0"/>
    <x v="0"/>
    <n v="500"/>
    <x v="3"/>
  </r>
  <r>
    <n v="22411344"/>
    <x v="0"/>
    <x v="33"/>
    <s v="Juniper"/>
    <n v="3.9"/>
    <n v="11"/>
    <n v="4149"/>
    <x v="5"/>
    <x v="392"/>
    <x v="1"/>
    <x v="0"/>
    <n v="5"/>
    <n v="1"/>
    <n v="2"/>
    <n v="6"/>
    <n v="14"/>
    <x v="1"/>
    <x v="1"/>
    <x v="0"/>
    <x v="0"/>
    <x v="1"/>
    <x v="1"/>
    <x v="0"/>
    <x v="1"/>
    <n v="2000"/>
    <x v="4"/>
  </r>
  <r>
    <n v="10132319"/>
    <x v="0"/>
    <x v="33"/>
    <s v="KarmicVision"/>
    <n v="3.9"/>
    <n v="12"/>
    <n v="4999"/>
    <x v="12"/>
    <x v="393"/>
    <x v="1"/>
    <x v="0"/>
    <n v="1"/>
    <n v="1"/>
    <n v="3"/>
    <n v="7"/>
    <n v="8"/>
    <x v="1"/>
    <x v="1"/>
    <x v="0"/>
    <x v="0"/>
    <x v="1"/>
    <x v="1"/>
    <x v="0"/>
    <x v="1"/>
    <n v="3000"/>
    <x v="1"/>
  </r>
  <r>
    <n v="18996778"/>
    <x v="0"/>
    <x v="20"/>
    <s v="U.S.PoloAssn."/>
    <n v="4.2"/>
    <n v="10"/>
    <n v="2599"/>
    <x v="6"/>
    <x v="361"/>
    <x v="1"/>
    <x v="1"/>
    <n v="2"/>
    <n v="0"/>
    <n v="0"/>
    <n v="3"/>
    <n v="7"/>
    <x v="0"/>
    <x v="1"/>
    <x v="0"/>
    <x v="0"/>
    <x v="1"/>
    <x v="1"/>
    <x v="0"/>
    <x v="0"/>
    <n v="2000"/>
    <x v="5"/>
  </r>
  <r>
    <n v="11843058"/>
    <x v="0"/>
    <x v="2"/>
    <s v="MANGO"/>
    <n v="4.3"/>
    <n v="9"/>
    <n v="2590"/>
    <x v="33"/>
    <x v="394"/>
    <x v="2"/>
    <x v="0"/>
    <n v="29"/>
    <n v="1"/>
    <n v="1"/>
    <n v="0"/>
    <n v="6"/>
    <x v="2"/>
    <x v="1"/>
    <x v="0"/>
    <x v="0"/>
    <x v="0"/>
    <x v="0"/>
    <x v="0"/>
    <x v="0"/>
    <n v="3000"/>
    <x v="7"/>
  </r>
  <r>
    <n v="14538300"/>
    <x v="0"/>
    <x v="1"/>
    <s v="Friskers"/>
    <n v="4"/>
    <n v="10"/>
    <n v="499"/>
    <x v="58"/>
    <x v="97"/>
    <x v="1"/>
    <x v="1"/>
    <n v="14"/>
    <n v="13"/>
    <n v="16"/>
    <n v="22"/>
    <n v="45"/>
    <x v="0"/>
    <x v="0"/>
    <x v="0"/>
    <x v="0"/>
    <x v="0"/>
    <x v="1"/>
    <x v="0"/>
    <x v="1"/>
    <n v="500"/>
    <x v="7"/>
  </r>
  <r>
    <n v="20041906"/>
    <x v="1"/>
    <x v="24"/>
    <s v="KARATCART"/>
    <n v="4.3"/>
    <n v="9"/>
    <n v="1730"/>
    <x v="43"/>
    <x v="355"/>
    <x v="1"/>
    <x v="0"/>
    <n v="8"/>
    <n v="7"/>
    <n v="8"/>
    <n v="15"/>
    <n v="34"/>
    <x v="1"/>
    <x v="1"/>
    <x v="0"/>
    <x v="0"/>
    <x v="1"/>
    <x v="1"/>
    <x v="0"/>
    <x v="0"/>
    <n v="1000"/>
    <x v="3"/>
  </r>
  <r>
    <n v="13359482"/>
    <x v="1"/>
    <x v="29"/>
    <s v="FLYING BERRY"/>
    <n v="4.9000000000000004"/>
    <n v="7"/>
    <n v="2999"/>
    <x v="82"/>
    <x v="56"/>
    <x v="1"/>
    <x v="1"/>
    <n v="0"/>
    <n v="2"/>
    <n v="3"/>
    <n v="11"/>
    <n v="44"/>
    <x v="1"/>
    <x v="1"/>
    <x v="0"/>
    <x v="0"/>
    <x v="1"/>
    <x v="1"/>
    <x v="0"/>
    <x v="0"/>
    <n v="2000"/>
    <x v="5"/>
  </r>
  <r>
    <n v="15880308"/>
    <x v="4"/>
    <x v="70"/>
    <s v="Sirona"/>
    <n v="4.9000000000000004"/>
    <n v="7"/>
    <n v="294"/>
    <x v="83"/>
    <x v="395"/>
    <x v="3"/>
    <x v="0"/>
    <n v="12"/>
    <n v="0"/>
    <n v="0"/>
    <n v="0"/>
    <n v="0"/>
    <x v="1"/>
    <x v="1"/>
    <x v="0"/>
    <x v="0"/>
    <x v="1"/>
    <x v="1"/>
    <x v="0"/>
    <x v="0"/>
    <n v="500"/>
    <x v="6"/>
  </r>
  <r>
    <n v="17774350"/>
    <x v="0"/>
    <x v="0"/>
    <s v="Zivame"/>
    <n v="4.2"/>
    <n v="9"/>
    <n v="995"/>
    <x v="6"/>
    <x v="273"/>
    <x v="0"/>
    <x v="0"/>
    <n v="2"/>
    <n v="8"/>
    <n v="14"/>
    <n v="26"/>
    <n v="53"/>
    <x v="1"/>
    <x v="1"/>
    <x v="0"/>
    <x v="0"/>
    <x v="1"/>
    <x v="0"/>
    <x v="0"/>
    <x v="0"/>
    <n v="1000"/>
    <x v="5"/>
  </r>
  <r>
    <n v="19197596"/>
    <x v="0"/>
    <x v="33"/>
    <s v="W"/>
    <n v="3.9"/>
    <n v="10"/>
    <n v="2799"/>
    <x v="61"/>
    <x v="396"/>
    <x v="1"/>
    <x v="0"/>
    <n v="4"/>
    <n v="1"/>
    <n v="0"/>
    <n v="1"/>
    <n v="2"/>
    <x v="1"/>
    <x v="1"/>
    <x v="0"/>
    <x v="0"/>
    <x v="1"/>
    <x v="1"/>
    <x v="0"/>
    <x v="1"/>
    <n v="2000"/>
    <x v="5"/>
  </r>
  <r>
    <n v="19842706"/>
    <x v="0"/>
    <x v="8"/>
    <s v="LlakJeans"/>
    <n v="4.2"/>
    <n v="9"/>
    <n v="2299"/>
    <x v="5"/>
    <x v="132"/>
    <x v="1"/>
    <x v="1"/>
    <n v="7"/>
    <n v="1"/>
    <n v="1"/>
    <n v="0"/>
    <n v="8"/>
    <x v="0"/>
    <x v="1"/>
    <x v="0"/>
    <x v="1"/>
    <x v="1"/>
    <x v="0"/>
    <x v="0"/>
    <x v="0"/>
    <n v="3000"/>
    <x v="4"/>
  </r>
  <r>
    <n v="18708638"/>
    <x v="0"/>
    <x v="8"/>
    <s v="DennisLingo"/>
    <n v="3.4"/>
    <n v="13"/>
    <n v="3199"/>
    <x v="19"/>
    <x v="397"/>
    <x v="1"/>
    <x v="1"/>
    <n v="8"/>
    <n v="8"/>
    <n v="15"/>
    <n v="30"/>
    <n v="105"/>
    <x v="1"/>
    <x v="1"/>
    <x v="0"/>
    <x v="0"/>
    <x v="1"/>
    <x v="1"/>
    <x v="0"/>
    <x v="1"/>
    <n v="1000"/>
    <x v="4"/>
  </r>
  <r>
    <n v="18996754"/>
    <x v="0"/>
    <x v="20"/>
    <s v="U.S.PoloAssn."/>
    <n v="4.0999999999999996"/>
    <n v="9"/>
    <n v="2599"/>
    <x v="6"/>
    <x v="14"/>
    <x v="1"/>
    <x v="1"/>
    <n v="8"/>
    <n v="3"/>
    <n v="4"/>
    <n v="16"/>
    <n v="47"/>
    <x v="0"/>
    <x v="1"/>
    <x v="0"/>
    <x v="0"/>
    <x v="1"/>
    <x v="1"/>
    <x v="0"/>
    <x v="0"/>
    <n v="2000"/>
    <x v="5"/>
  </r>
  <r>
    <n v="19024468"/>
    <x v="0"/>
    <x v="21"/>
    <s v="Blackberrys"/>
    <n v="4.0999999999999996"/>
    <n v="9"/>
    <n v="1695"/>
    <x v="15"/>
    <x v="398"/>
    <x v="1"/>
    <x v="1"/>
    <n v="4"/>
    <n v="4"/>
    <n v="11"/>
    <n v="30"/>
    <n v="49"/>
    <x v="1"/>
    <x v="1"/>
    <x v="0"/>
    <x v="0"/>
    <x v="1"/>
    <x v="1"/>
    <x v="0"/>
    <x v="0"/>
    <n v="2000"/>
    <x v="2"/>
  </r>
  <r>
    <n v="18847712"/>
    <x v="0"/>
    <x v="1"/>
    <s v="KALINI"/>
    <n v="4.4000000000000004"/>
    <n v="9"/>
    <n v="1975"/>
    <x v="13"/>
    <x v="399"/>
    <x v="1"/>
    <x v="1"/>
    <n v="1"/>
    <n v="1"/>
    <n v="0"/>
    <n v="0"/>
    <n v="6"/>
    <x v="0"/>
    <x v="1"/>
    <x v="0"/>
    <x v="0"/>
    <x v="1"/>
    <x v="0"/>
    <x v="0"/>
    <x v="0"/>
    <n v="2000"/>
    <x v="3"/>
  </r>
  <r>
    <n v="16277914"/>
    <x v="0"/>
    <x v="11"/>
    <s v="Parx"/>
    <n v="4.9000000000000004"/>
    <n v="7"/>
    <n v="1399"/>
    <x v="12"/>
    <x v="43"/>
    <x v="1"/>
    <x v="1"/>
    <n v="12"/>
    <n v="3"/>
    <n v="0"/>
    <n v="3"/>
    <n v="9"/>
    <x v="0"/>
    <x v="1"/>
    <x v="0"/>
    <x v="0"/>
    <x v="1"/>
    <x v="1"/>
    <x v="0"/>
    <x v="0"/>
    <n v="1000"/>
    <x v="1"/>
  </r>
  <r>
    <n v="13340876"/>
    <x v="1"/>
    <x v="24"/>
    <s v="Kord Store"/>
    <n v="4.4000000000000004"/>
    <n v="7"/>
    <n v="4524"/>
    <x v="71"/>
    <x v="400"/>
    <x v="1"/>
    <x v="0"/>
    <n v="6"/>
    <n v="11"/>
    <n v="7"/>
    <n v="19"/>
    <n v="61"/>
    <x v="1"/>
    <x v="1"/>
    <x v="0"/>
    <x v="0"/>
    <x v="1"/>
    <x v="1"/>
    <x v="0"/>
    <x v="0"/>
    <n v="1000"/>
    <x v="8"/>
  </r>
  <r>
    <n v="13374286"/>
    <x v="2"/>
    <x v="27"/>
    <s v="Saral Home"/>
    <n v="4.7"/>
    <n v="7"/>
    <n v="1999"/>
    <x v="48"/>
    <x v="334"/>
    <x v="1"/>
    <x v="1"/>
    <n v="0"/>
    <n v="8"/>
    <n v="12"/>
    <n v="41"/>
    <n v="136"/>
    <x v="1"/>
    <x v="1"/>
    <x v="0"/>
    <x v="0"/>
    <x v="1"/>
    <x v="1"/>
    <x v="0"/>
    <x v="0"/>
    <n v="2000"/>
    <x v="7"/>
  </r>
  <r>
    <n v="13072098"/>
    <x v="3"/>
    <x v="41"/>
    <s v="Puma"/>
    <n v="4.7"/>
    <n v="7"/>
    <n v="4499"/>
    <x v="24"/>
    <x v="401"/>
    <x v="1"/>
    <x v="1"/>
    <n v="2"/>
    <n v="0"/>
    <n v="0"/>
    <n v="0"/>
    <n v="4"/>
    <x v="1"/>
    <x v="1"/>
    <x v="0"/>
    <x v="0"/>
    <x v="1"/>
    <x v="1"/>
    <x v="0"/>
    <x v="0"/>
    <n v="3000"/>
    <x v="5"/>
  </r>
  <r>
    <n v="22196594"/>
    <x v="0"/>
    <x v="15"/>
    <s v="Zoiro"/>
    <n v="5"/>
    <n v="6"/>
    <n v="499"/>
    <x v="11"/>
    <x v="38"/>
    <x v="2"/>
    <x v="0"/>
    <n v="0"/>
    <n v="1"/>
    <n v="1"/>
    <n v="12"/>
    <n v="28"/>
    <x v="1"/>
    <x v="1"/>
    <x v="0"/>
    <x v="0"/>
    <x v="1"/>
    <x v="1"/>
    <x v="0"/>
    <x v="0"/>
    <n v="500"/>
    <x v="6"/>
  </r>
  <r>
    <n v="17333612"/>
    <x v="0"/>
    <x v="21"/>
    <s v="UNDERARMOUR"/>
    <n v="3.6"/>
    <n v="10"/>
    <n v="2499"/>
    <x v="33"/>
    <x v="402"/>
    <x v="1"/>
    <x v="1"/>
    <n v="5"/>
    <n v="0"/>
    <n v="0"/>
    <n v="0"/>
    <n v="0"/>
    <x v="1"/>
    <x v="1"/>
    <x v="0"/>
    <x v="0"/>
    <x v="1"/>
    <x v="1"/>
    <x v="0"/>
    <x v="1"/>
    <n v="2000"/>
    <x v="7"/>
  </r>
  <r>
    <n v="17132266"/>
    <x v="0"/>
    <x v="1"/>
    <s v="Athena"/>
    <n v="3.7"/>
    <n v="10"/>
    <n v="1499"/>
    <x v="10"/>
    <x v="26"/>
    <x v="1"/>
    <x v="1"/>
    <n v="5"/>
    <n v="2"/>
    <n v="0"/>
    <n v="7"/>
    <n v="11"/>
    <x v="1"/>
    <x v="1"/>
    <x v="0"/>
    <x v="0"/>
    <x v="1"/>
    <x v="1"/>
    <x v="0"/>
    <x v="1"/>
    <n v="1000"/>
    <x v="3"/>
  </r>
  <r>
    <n v="18972770"/>
    <x v="0"/>
    <x v="1"/>
    <s v="ZinkLondon"/>
    <n v="3.3"/>
    <n v="11"/>
    <n v="1299"/>
    <x v="43"/>
    <x v="150"/>
    <x v="1"/>
    <x v="1"/>
    <n v="4"/>
    <n v="3"/>
    <n v="6"/>
    <n v="7"/>
    <n v="50"/>
    <x v="0"/>
    <x v="0"/>
    <x v="0"/>
    <x v="0"/>
    <x v="0"/>
    <x v="1"/>
    <x v="0"/>
    <x v="1"/>
    <n v="500"/>
    <x v="3"/>
  </r>
  <r>
    <n v="9029979"/>
    <x v="1"/>
    <x v="32"/>
    <s v="Hidesign"/>
    <n v="4.4000000000000004"/>
    <n v="8"/>
    <n v="2595"/>
    <x v="11"/>
    <x v="403"/>
    <x v="2"/>
    <x v="0"/>
    <n v="7"/>
    <n v="2"/>
    <n v="8"/>
    <n v="9"/>
    <n v="29"/>
    <x v="1"/>
    <x v="1"/>
    <x v="0"/>
    <x v="0"/>
    <x v="1"/>
    <x v="1"/>
    <x v="0"/>
    <x v="0"/>
    <n v="3000"/>
    <x v="6"/>
  </r>
  <r>
    <n v="19020450"/>
    <x v="0"/>
    <x v="6"/>
    <s v="U.S.PoloAssn."/>
    <n v="4.3"/>
    <n v="96"/>
    <n v="6499"/>
    <x v="15"/>
    <x v="68"/>
    <x v="2"/>
    <x v="0"/>
    <n v="1"/>
    <n v="0"/>
    <n v="3"/>
    <n v="0"/>
    <n v="10"/>
    <x v="0"/>
    <x v="1"/>
    <x v="0"/>
    <x v="0"/>
    <x v="0"/>
    <x v="1"/>
    <x v="0"/>
    <x v="0"/>
    <n v="4000"/>
    <x v="2"/>
  </r>
  <r>
    <n v="8367605"/>
    <x v="0"/>
    <x v="1"/>
    <s v="Berrylush"/>
    <n v="4.3"/>
    <n v="93"/>
    <n v="1290"/>
    <x v="28"/>
    <x v="364"/>
    <x v="1"/>
    <x v="1"/>
    <n v="1"/>
    <n v="1"/>
    <n v="6"/>
    <n v="10"/>
    <n v="57"/>
    <x v="0"/>
    <x v="0"/>
    <x v="0"/>
    <x v="0"/>
    <x v="0"/>
    <x v="0"/>
    <x v="0"/>
    <x v="0"/>
    <n v="2000"/>
    <x v="3"/>
  </r>
  <r>
    <n v="19018146"/>
    <x v="0"/>
    <x v="1"/>
    <s v="DressBerry"/>
    <n v="4"/>
    <n v="110"/>
    <n v="899"/>
    <x v="25"/>
    <x v="11"/>
    <x v="1"/>
    <x v="1"/>
    <n v="0"/>
    <n v="0"/>
    <n v="0"/>
    <n v="0"/>
    <n v="1"/>
    <x v="0"/>
    <x v="2"/>
    <x v="0"/>
    <x v="0"/>
    <x v="0"/>
    <x v="0"/>
    <x v="0"/>
    <x v="1"/>
    <n v="1000"/>
    <x v="1"/>
  </r>
  <r>
    <n v="13562488"/>
    <x v="0"/>
    <x v="7"/>
    <s v="KSUT"/>
    <n v="4.3"/>
    <n v="95"/>
    <n v="1599"/>
    <x v="14"/>
    <x v="144"/>
    <x v="1"/>
    <x v="1"/>
    <n v="43"/>
    <n v="0"/>
    <n v="2"/>
    <n v="1"/>
    <n v="0"/>
    <x v="0"/>
    <x v="2"/>
    <x v="0"/>
    <x v="0"/>
    <x v="0"/>
    <x v="0"/>
    <x v="0"/>
    <x v="0"/>
    <n v="2000"/>
    <x v="1"/>
  </r>
  <r>
    <n v="2466414"/>
    <x v="1"/>
    <x v="44"/>
    <s v="Daniel Klein"/>
    <n v="4.4000000000000004"/>
    <n v="940"/>
    <n v="6950"/>
    <x v="12"/>
    <x v="404"/>
    <x v="1"/>
    <x v="1"/>
    <n v="5"/>
    <n v="27"/>
    <n v="64"/>
    <n v="64"/>
    <n v="134"/>
    <x v="1"/>
    <x v="1"/>
    <x v="0"/>
    <x v="0"/>
    <x v="1"/>
    <x v="1"/>
    <x v="0"/>
    <x v="0"/>
    <n v="4000"/>
    <x v="1"/>
  </r>
  <r>
    <n v="13675502"/>
    <x v="0"/>
    <x v="20"/>
    <s v="FlyingMachine"/>
    <n v="4.0999999999999996"/>
    <n v="108"/>
    <n v="1799"/>
    <x v="11"/>
    <x v="248"/>
    <x v="1"/>
    <x v="1"/>
    <n v="4"/>
    <n v="0"/>
    <n v="2"/>
    <n v="5"/>
    <n v="25"/>
    <x v="0"/>
    <x v="1"/>
    <x v="0"/>
    <x v="0"/>
    <x v="1"/>
    <x v="0"/>
    <x v="0"/>
    <x v="0"/>
    <n v="2000"/>
    <x v="6"/>
  </r>
  <r>
    <n v="21497770"/>
    <x v="3"/>
    <x v="17"/>
    <s v="Puma"/>
    <n v="4.0999999999999996"/>
    <n v="111"/>
    <n v="4999"/>
    <x v="9"/>
    <x v="154"/>
    <x v="1"/>
    <x v="1"/>
    <n v="1"/>
    <n v="1"/>
    <n v="5"/>
    <n v="12"/>
    <n v="22"/>
    <x v="0"/>
    <x v="1"/>
    <x v="1"/>
    <x v="0"/>
    <x v="1"/>
    <x v="1"/>
    <x v="0"/>
    <x v="0"/>
    <n v="3000"/>
    <x v="1"/>
  </r>
  <r>
    <n v="18374978"/>
    <x v="3"/>
    <x v="41"/>
    <s v="ADIDAS"/>
    <n v="4.4000000000000004"/>
    <n v="94"/>
    <n v="4999"/>
    <x v="84"/>
    <x v="68"/>
    <x v="1"/>
    <x v="1"/>
    <n v="6"/>
    <n v="0"/>
    <n v="0"/>
    <n v="1"/>
    <n v="3"/>
    <x v="1"/>
    <x v="1"/>
    <x v="0"/>
    <x v="0"/>
    <x v="1"/>
    <x v="1"/>
    <x v="0"/>
    <x v="0"/>
    <n v="4000"/>
    <x v="2"/>
  </r>
  <r>
    <n v="18906226"/>
    <x v="3"/>
    <x v="41"/>
    <s v="Skechers"/>
    <n v="4.4000000000000004"/>
    <n v="93"/>
    <n v="6499"/>
    <x v="15"/>
    <x v="405"/>
    <x v="1"/>
    <x v="1"/>
    <n v="3"/>
    <n v="3"/>
    <n v="12"/>
    <n v="28"/>
    <n v="45"/>
    <x v="1"/>
    <x v="1"/>
    <x v="0"/>
    <x v="0"/>
    <x v="1"/>
    <x v="1"/>
    <x v="0"/>
    <x v="0"/>
    <n v="4000"/>
    <x v="2"/>
  </r>
  <r>
    <n v="1376949"/>
    <x v="1"/>
    <x v="52"/>
    <s v="F Gear"/>
    <n v="4.4000000000000004"/>
    <n v="1052"/>
    <n v="1675"/>
    <x v="34"/>
    <x v="406"/>
    <x v="1"/>
    <x v="1"/>
    <n v="1"/>
    <n v="4"/>
    <n v="9"/>
    <n v="5"/>
    <n v="30"/>
    <x v="1"/>
    <x v="1"/>
    <x v="0"/>
    <x v="0"/>
    <x v="1"/>
    <x v="1"/>
    <x v="0"/>
    <x v="0"/>
    <n v="2000"/>
    <x v="1"/>
  </r>
  <r>
    <n v="18373464"/>
    <x v="3"/>
    <x v="41"/>
    <s v="ADIDAS"/>
    <n v="4.0999999999999996"/>
    <n v="113"/>
    <n v="3599"/>
    <x v="11"/>
    <x v="151"/>
    <x v="1"/>
    <x v="1"/>
    <n v="2"/>
    <n v="1"/>
    <n v="0"/>
    <n v="2"/>
    <n v="7"/>
    <x v="1"/>
    <x v="1"/>
    <x v="0"/>
    <x v="0"/>
    <x v="1"/>
    <x v="1"/>
    <x v="0"/>
    <x v="0"/>
    <n v="4000"/>
    <x v="6"/>
  </r>
  <r>
    <n v="19020676"/>
    <x v="0"/>
    <x v="6"/>
    <s v="U.S.PoloAssn."/>
    <n v="4.5999999999999996"/>
    <n v="85"/>
    <n v="5699"/>
    <x v="24"/>
    <x v="407"/>
    <x v="2"/>
    <x v="0"/>
    <n v="3"/>
    <n v="0"/>
    <n v="3"/>
    <n v="3"/>
    <n v="2"/>
    <x v="0"/>
    <x v="1"/>
    <x v="0"/>
    <x v="0"/>
    <x v="0"/>
    <x v="1"/>
    <x v="0"/>
    <x v="0"/>
    <n v="4000"/>
    <x v="5"/>
  </r>
  <r>
    <n v="18382842"/>
    <x v="3"/>
    <x v="41"/>
    <s v="WROGN ACTIVE"/>
    <n v="3.7"/>
    <n v="142"/>
    <n v="3599"/>
    <x v="3"/>
    <x v="212"/>
    <x v="1"/>
    <x v="1"/>
    <n v="0"/>
    <n v="5"/>
    <n v="2"/>
    <n v="0"/>
    <n v="5"/>
    <x v="1"/>
    <x v="1"/>
    <x v="0"/>
    <x v="0"/>
    <x v="1"/>
    <x v="1"/>
    <x v="0"/>
    <x v="1"/>
    <n v="2000"/>
    <x v="1"/>
  </r>
  <r>
    <n v="14281506"/>
    <x v="0"/>
    <x v="6"/>
    <s v="HRXbyHrithikRoshan"/>
    <n v="3.9"/>
    <n v="127"/>
    <n v="3299"/>
    <x v="11"/>
    <x v="270"/>
    <x v="2"/>
    <x v="0"/>
    <n v="0"/>
    <n v="0"/>
    <n v="0"/>
    <n v="0"/>
    <n v="0"/>
    <x v="0"/>
    <x v="1"/>
    <x v="0"/>
    <x v="0"/>
    <x v="0"/>
    <x v="0"/>
    <x v="0"/>
    <x v="1"/>
    <n v="4000"/>
    <x v="6"/>
  </r>
  <r>
    <n v="15750524"/>
    <x v="1"/>
    <x v="24"/>
    <s v="Priyaasi"/>
    <n v="4.4000000000000004"/>
    <n v="97"/>
    <n v="7999"/>
    <x v="18"/>
    <x v="187"/>
    <x v="1"/>
    <x v="0"/>
    <n v="7"/>
    <n v="0"/>
    <n v="0"/>
    <n v="0"/>
    <n v="0"/>
    <x v="1"/>
    <x v="1"/>
    <x v="0"/>
    <x v="0"/>
    <x v="1"/>
    <x v="1"/>
    <x v="0"/>
    <x v="0"/>
    <n v="3000"/>
    <x v="4"/>
  </r>
  <r>
    <n v="17627254"/>
    <x v="0"/>
    <x v="7"/>
    <s v="HERE&amp;NOW"/>
    <n v="3.9"/>
    <n v="131"/>
    <n v="1599"/>
    <x v="13"/>
    <x v="144"/>
    <x v="1"/>
    <x v="1"/>
    <n v="1"/>
    <n v="1"/>
    <n v="10"/>
    <n v="9"/>
    <n v="49"/>
    <x v="0"/>
    <x v="0"/>
    <x v="0"/>
    <x v="0"/>
    <x v="0"/>
    <x v="0"/>
    <x v="0"/>
    <x v="1"/>
    <n v="2000"/>
    <x v="3"/>
  </r>
  <r>
    <n v="10054817"/>
    <x v="0"/>
    <x v="3"/>
    <s v="VeniVidiVici"/>
    <n v="4.3"/>
    <n v="110"/>
    <n v="1890"/>
    <x v="3"/>
    <x v="15"/>
    <x v="1"/>
    <x v="1"/>
    <n v="18"/>
    <n v="0"/>
    <n v="1"/>
    <n v="1"/>
    <n v="1"/>
    <x v="0"/>
    <x v="0"/>
    <x v="0"/>
    <x v="0"/>
    <x v="0"/>
    <x v="1"/>
    <x v="0"/>
    <x v="0"/>
    <n v="1000"/>
    <x v="1"/>
  </r>
  <r>
    <n v="22601210"/>
    <x v="0"/>
    <x v="16"/>
    <s v="Nimidiya"/>
    <n v="4.5"/>
    <n v="13"/>
    <n v="999"/>
    <x v="3"/>
    <x v="39"/>
    <x v="2"/>
    <x v="0"/>
    <n v="9"/>
    <n v="1"/>
    <n v="5"/>
    <n v="4"/>
    <n v="6"/>
    <x v="1"/>
    <x v="1"/>
    <x v="0"/>
    <x v="0"/>
    <x v="1"/>
    <x v="1"/>
    <x v="0"/>
    <x v="0"/>
    <n v="500"/>
    <x v="1"/>
  </r>
  <r>
    <n v="15788632"/>
    <x v="0"/>
    <x v="33"/>
    <s v="AURELIA"/>
    <n v="4.2"/>
    <n v="14"/>
    <n v="2499"/>
    <x v="82"/>
    <x v="408"/>
    <x v="1"/>
    <x v="0"/>
    <n v="1"/>
    <n v="0"/>
    <n v="5"/>
    <n v="8"/>
    <n v="9"/>
    <x v="1"/>
    <x v="1"/>
    <x v="0"/>
    <x v="0"/>
    <x v="1"/>
    <x v="1"/>
    <x v="0"/>
    <x v="0"/>
    <n v="2000"/>
    <x v="5"/>
  </r>
  <r>
    <n v="17696210"/>
    <x v="3"/>
    <x v="40"/>
    <s v="Yellow Bee"/>
    <n v="4"/>
    <n v="15"/>
    <n v="499"/>
    <x v="63"/>
    <x v="409"/>
    <x v="1"/>
    <x v="1"/>
    <n v="0"/>
    <n v="1"/>
    <n v="0"/>
    <n v="0"/>
    <n v="1"/>
    <x v="1"/>
    <x v="1"/>
    <x v="0"/>
    <x v="0"/>
    <x v="1"/>
    <x v="1"/>
    <x v="0"/>
    <x v="1"/>
    <n v="500"/>
    <x v="0"/>
  </r>
  <r>
    <n v="18374200"/>
    <x v="3"/>
    <x v="41"/>
    <s v="ADIDAS"/>
    <n v="3.9"/>
    <n v="15"/>
    <n v="16999"/>
    <x v="85"/>
    <x v="410"/>
    <x v="1"/>
    <x v="1"/>
    <n v="1"/>
    <n v="1"/>
    <n v="1"/>
    <n v="4"/>
    <n v="11"/>
    <x v="1"/>
    <x v="1"/>
    <x v="0"/>
    <x v="0"/>
    <x v="1"/>
    <x v="1"/>
    <x v="0"/>
    <x v="1"/>
    <n v="10199"/>
    <x v="5"/>
  </r>
  <r>
    <n v="18969276"/>
    <x v="0"/>
    <x v="20"/>
    <s v="Ruhaans"/>
    <n v="4.0999999999999996"/>
    <n v="14"/>
    <n v="1399"/>
    <x v="55"/>
    <x v="193"/>
    <x v="1"/>
    <x v="1"/>
    <n v="5"/>
    <n v="0"/>
    <n v="3"/>
    <n v="4"/>
    <n v="5"/>
    <x v="1"/>
    <x v="1"/>
    <x v="0"/>
    <x v="0"/>
    <x v="1"/>
    <x v="1"/>
    <x v="0"/>
    <x v="0"/>
    <n v="1000"/>
    <x v="1"/>
  </r>
  <r>
    <n v="18389746"/>
    <x v="0"/>
    <x v="1"/>
    <s v="GingerbyLifestyle"/>
    <n v="3.9"/>
    <n v="15"/>
    <n v="499"/>
    <x v="0"/>
    <x v="38"/>
    <x v="1"/>
    <x v="1"/>
    <n v="2"/>
    <n v="2"/>
    <n v="5"/>
    <n v="4"/>
    <n v="13"/>
    <x v="1"/>
    <x v="1"/>
    <x v="0"/>
    <x v="0"/>
    <x v="1"/>
    <x v="0"/>
    <x v="0"/>
    <x v="1"/>
    <n v="500"/>
    <x v="0"/>
  </r>
  <r>
    <n v="18001072"/>
    <x v="0"/>
    <x v="1"/>
    <s v="Harpa"/>
    <n v="3.9"/>
    <n v="14"/>
    <n v="1299"/>
    <x v="12"/>
    <x v="14"/>
    <x v="1"/>
    <x v="1"/>
    <n v="1"/>
    <n v="1"/>
    <n v="0"/>
    <n v="4"/>
    <n v="7"/>
    <x v="1"/>
    <x v="1"/>
    <x v="0"/>
    <x v="0"/>
    <x v="1"/>
    <x v="0"/>
    <x v="0"/>
    <x v="1"/>
    <n v="2000"/>
    <x v="1"/>
  </r>
  <r>
    <n v="18970196"/>
    <x v="0"/>
    <x v="45"/>
    <s v="AllenSollyJunior"/>
    <n v="4.3"/>
    <n v="12"/>
    <n v="1499"/>
    <x v="21"/>
    <x v="57"/>
    <x v="1"/>
    <x v="1"/>
    <n v="2"/>
    <n v="0"/>
    <n v="2"/>
    <n v="3"/>
    <n v="11"/>
    <x v="1"/>
    <x v="1"/>
    <x v="0"/>
    <x v="0"/>
    <x v="1"/>
    <x v="1"/>
    <x v="0"/>
    <x v="0"/>
    <n v="1000"/>
    <x v="7"/>
  </r>
  <r>
    <n v="18602872"/>
    <x v="2"/>
    <x v="14"/>
    <s v="My Room"/>
    <n v="4.7"/>
    <n v="10"/>
    <n v="2999"/>
    <x v="55"/>
    <x v="107"/>
    <x v="1"/>
    <x v="0"/>
    <n v="2"/>
    <n v="0"/>
    <n v="1"/>
    <n v="2"/>
    <n v="10"/>
    <x v="1"/>
    <x v="1"/>
    <x v="0"/>
    <x v="0"/>
    <x v="1"/>
    <x v="1"/>
    <x v="0"/>
    <x v="0"/>
    <n v="3000"/>
    <x v="1"/>
  </r>
  <r>
    <n v="18346134"/>
    <x v="2"/>
    <x v="14"/>
    <s v="Arrabi"/>
    <n v="4.3"/>
    <n v="12"/>
    <n v="6329"/>
    <x v="35"/>
    <x v="411"/>
    <x v="1"/>
    <x v="0"/>
    <n v="1"/>
    <n v="0"/>
    <n v="1"/>
    <n v="3"/>
    <n v="15"/>
    <x v="1"/>
    <x v="1"/>
    <x v="0"/>
    <x v="0"/>
    <x v="1"/>
    <x v="1"/>
    <x v="0"/>
    <x v="0"/>
    <n v="7000"/>
    <x v="4"/>
  </r>
  <r>
    <n v="19925208"/>
    <x v="1"/>
    <x v="24"/>
    <s v="Yellow Chimes"/>
    <n v="4.0999999999999996"/>
    <n v="14"/>
    <n v="774"/>
    <x v="82"/>
    <x v="412"/>
    <x v="1"/>
    <x v="0"/>
    <n v="7"/>
    <n v="4"/>
    <n v="3"/>
    <n v="12"/>
    <n v="20"/>
    <x v="1"/>
    <x v="1"/>
    <x v="0"/>
    <x v="0"/>
    <x v="1"/>
    <x v="1"/>
    <x v="0"/>
    <x v="0"/>
    <n v="500"/>
    <x v="5"/>
  </r>
  <r>
    <n v="12930940"/>
    <x v="1"/>
    <x v="24"/>
    <s v="TOKYO TALKIES X rubans FASHION ACCESSORIES"/>
    <n v="3.9"/>
    <n v="14"/>
    <n v="1650"/>
    <x v="44"/>
    <x v="413"/>
    <x v="1"/>
    <x v="0"/>
    <n v="0"/>
    <n v="3"/>
    <n v="3"/>
    <n v="2"/>
    <n v="14"/>
    <x v="1"/>
    <x v="1"/>
    <x v="0"/>
    <x v="0"/>
    <x v="1"/>
    <x v="1"/>
    <x v="0"/>
    <x v="1"/>
    <n v="500"/>
    <x v="8"/>
  </r>
  <r>
    <n v="17661682"/>
    <x v="0"/>
    <x v="3"/>
    <s v="TokyoTalkies"/>
    <n v="4.0999999999999996"/>
    <n v="13"/>
    <n v="1549"/>
    <x v="4"/>
    <x v="414"/>
    <x v="1"/>
    <x v="1"/>
    <n v="0"/>
    <n v="0"/>
    <n v="2"/>
    <n v="1"/>
    <n v="6"/>
    <x v="0"/>
    <x v="0"/>
    <x v="0"/>
    <x v="0"/>
    <x v="0"/>
    <x v="1"/>
    <x v="0"/>
    <x v="0"/>
    <n v="500"/>
    <x v="3"/>
  </r>
  <r>
    <n v="20195790"/>
    <x v="0"/>
    <x v="16"/>
    <s v="DupattaBazaar"/>
    <n v="4.7"/>
    <n v="10"/>
    <n v="999"/>
    <x v="52"/>
    <x v="6"/>
    <x v="1"/>
    <x v="1"/>
    <n v="3"/>
    <n v="0"/>
    <n v="0"/>
    <n v="2"/>
    <n v="12"/>
    <x v="1"/>
    <x v="1"/>
    <x v="0"/>
    <x v="0"/>
    <x v="1"/>
    <x v="0"/>
    <x v="0"/>
    <x v="0"/>
    <n v="1000"/>
    <x v="5"/>
  </r>
  <r>
    <n v="14654046"/>
    <x v="0"/>
    <x v="71"/>
    <s v="SALWARSTUDIO"/>
    <n v="4.4000000000000004"/>
    <n v="12"/>
    <n v="4995"/>
    <x v="25"/>
    <x v="415"/>
    <x v="1"/>
    <x v="1"/>
    <n v="1"/>
    <n v="2"/>
    <n v="3"/>
    <n v="9"/>
    <n v="33"/>
    <x v="1"/>
    <x v="1"/>
    <x v="0"/>
    <x v="0"/>
    <x v="1"/>
    <x v="1"/>
    <x v="0"/>
    <x v="0"/>
    <n v="3000"/>
    <x v="1"/>
  </r>
  <r>
    <n v="17178948"/>
    <x v="0"/>
    <x v="1"/>
    <s v="FOREVER21"/>
    <n v="4.4000000000000004"/>
    <n v="11"/>
    <n v="1049"/>
    <x v="6"/>
    <x v="368"/>
    <x v="1"/>
    <x v="1"/>
    <n v="1"/>
    <n v="0"/>
    <n v="0"/>
    <n v="2"/>
    <n v="5"/>
    <x v="1"/>
    <x v="1"/>
    <x v="0"/>
    <x v="0"/>
    <x v="1"/>
    <x v="1"/>
    <x v="0"/>
    <x v="0"/>
    <n v="1000"/>
    <x v="5"/>
  </r>
  <r>
    <n v="21762808"/>
    <x v="1"/>
    <x v="29"/>
    <s v="Baggit"/>
    <n v="4.5999999999999996"/>
    <n v="10"/>
    <n v="1690"/>
    <x v="6"/>
    <x v="416"/>
    <x v="1"/>
    <x v="1"/>
    <n v="1"/>
    <n v="7"/>
    <n v="13"/>
    <n v="12"/>
    <n v="60"/>
    <x v="1"/>
    <x v="1"/>
    <x v="0"/>
    <x v="0"/>
    <x v="1"/>
    <x v="1"/>
    <x v="0"/>
    <x v="0"/>
    <n v="1000"/>
    <x v="5"/>
  </r>
  <r>
    <n v="20022902"/>
    <x v="0"/>
    <x v="3"/>
    <s v="Slenor"/>
    <n v="4.4000000000000004"/>
    <n v="10"/>
    <n v="3599"/>
    <x v="27"/>
    <x v="417"/>
    <x v="1"/>
    <x v="1"/>
    <n v="0"/>
    <n v="1"/>
    <n v="5"/>
    <n v="7"/>
    <n v="15"/>
    <x v="0"/>
    <x v="2"/>
    <x v="0"/>
    <x v="0"/>
    <x v="2"/>
    <x v="1"/>
    <x v="0"/>
    <x v="0"/>
    <n v="2000"/>
    <x v="1"/>
  </r>
  <r>
    <n v="18925586"/>
    <x v="0"/>
    <x v="8"/>
    <s v="KETCH"/>
    <n v="3.6"/>
    <n v="15"/>
    <n v="1749"/>
    <x v="28"/>
    <x v="0"/>
    <x v="1"/>
    <x v="1"/>
    <n v="0"/>
    <n v="0"/>
    <n v="0"/>
    <n v="0"/>
    <n v="1"/>
    <x v="1"/>
    <x v="1"/>
    <x v="0"/>
    <x v="0"/>
    <x v="1"/>
    <x v="1"/>
    <x v="0"/>
    <x v="1"/>
    <n v="1000"/>
    <x v="3"/>
  </r>
  <r>
    <n v="16287830"/>
    <x v="0"/>
    <x v="4"/>
    <s v="Sareemall"/>
    <n v="4.2"/>
    <n v="12"/>
    <n v="4099"/>
    <x v="35"/>
    <x v="54"/>
    <x v="1"/>
    <x v="0"/>
    <n v="4"/>
    <n v="0"/>
    <n v="2"/>
    <n v="1"/>
    <n v="1"/>
    <x v="1"/>
    <x v="1"/>
    <x v="0"/>
    <x v="0"/>
    <x v="1"/>
    <x v="1"/>
    <x v="0"/>
    <x v="0"/>
    <n v="1000"/>
    <x v="4"/>
  </r>
  <r>
    <n v="17332132"/>
    <x v="0"/>
    <x v="22"/>
    <s v="Mayra"/>
    <n v="3.8"/>
    <n v="13"/>
    <n v="1895"/>
    <x v="13"/>
    <x v="418"/>
    <x v="1"/>
    <x v="1"/>
    <n v="5"/>
    <n v="0"/>
    <n v="5"/>
    <n v="5"/>
    <n v="22"/>
    <x v="1"/>
    <x v="1"/>
    <x v="0"/>
    <x v="0"/>
    <x v="1"/>
    <x v="1"/>
    <x v="0"/>
    <x v="1"/>
    <n v="1000"/>
    <x v="3"/>
  </r>
  <r>
    <n v="18948348"/>
    <x v="0"/>
    <x v="1"/>
    <s v="Madame"/>
    <n v="4.2"/>
    <n v="11"/>
    <n v="1899"/>
    <x v="3"/>
    <x v="164"/>
    <x v="1"/>
    <x v="1"/>
    <n v="5"/>
    <n v="1"/>
    <n v="6"/>
    <n v="6"/>
    <n v="13"/>
    <x v="5"/>
    <x v="0"/>
    <x v="0"/>
    <x v="0"/>
    <x v="2"/>
    <x v="0"/>
    <x v="0"/>
    <x v="0"/>
    <n v="2000"/>
    <x v="1"/>
  </r>
  <r>
    <n v="12939888"/>
    <x v="0"/>
    <x v="35"/>
    <s v="IC4"/>
    <n v="3.5"/>
    <n v="19"/>
    <n v="718"/>
    <x v="81"/>
    <x v="419"/>
    <x v="2"/>
    <x v="0"/>
    <n v="2"/>
    <n v="4"/>
    <n v="11"/>
    <n v="8"/>
    <n v="28"/>
    <x v="1"/>
    <x v="1"/>
    <x v="0"/>
    <x v="0"/>
    <x v="1"/>
    <x v="1"/>
    <x v="0"/>
    <x v="1"/>
    <n v="1000"/>
    <x v="0"/>
  </r>
  <r>
    <n v="20129438"/>
    <x v="3"/>
    <x v="17"/>
    <s v="Skechers"/>
    <n v="3.8"/>
    <n v="11"/>
    <n v="12999"/>
    <x v="21"/>
    <x v="420"/>
    <x v="1"/>
    <x v="1"/>
    <n v="3"/>
    <n v="0"/>
    <n v="3"/>
    <n v="5"/>
    <n v="4"/>
    <x v="0"/>
    <x v="1"/>
    <x v="3"/>
    <x v="0"/>
    <x v="1"/>
    <x v="1"/>
    <x v="0"/>
    <x v="1"/>
    <n v="8000"/>
    <x v="7"/>
  </r>
  <r>
    <n v="17761230"/>
    <x v="1"/>
    <x v="29"/>
    <s v="Caprese"/>
    <n v="4.0999999999999996"/>
    <n v="10"/>
    <n v="3999"/>
    <x v="13"/>
    <x v="173"/>
    <x v="1"/>
    <x v="1"/>
    <n v="3"/>
    <n v="0"/>
    <n v="1"/>
    <n v="4"/>
    <n v="6"/>
    <x v="1"/>
    <x v="1"/>
    <x v="0"/>
    <x v="0"/>
    <x v="1"/>
    <x v="1"/>
    <x v="0"/>
    <x v="0"/>
    <n v="4000"/>
    <x v="3"/>
  </r>
  <r>
    <n v="15188034"/>
    <x v="1"/>
    <x v="29"/>
    <s v="Metro"/>
    <n v="4.3"/>
    <n v="10"/>
    <n v="1290"/>
    <x v="11"/>
    <x v="364"/>
    <x v="1"/>
    <x v="1"/>
    <n v="0"/>
    <n v="1"/>
    <n v="4"/>
    <n v="7"/>
    <n v="5"/>
    <x v="1"/>
    <x v="1"/>
    <x v="0"/>
    <x v="0"/>
    <x v="1"/>
    <x v="1"/>
    <x v="0"/>
    <x v="0"/>
    <n v="2000"/>
    <x v="6"/>
  </r>
  <r>
    <n v="19206416"/>
    <x v="0"/>
    <x v="15"/>
    <s v="ABELINO"/>
    <n v="3.6"/>
    <n v="14"/>
    <n v="1899"/>
    <x v="23"/>
    <x v="97"/>
    <x v="2"/>
    <x v="0"/>
    <n v="4"/>
    <n v="0"/>
    <n v="0"/>
    <n v="0"/>
    <n v="0"/>
    <x v="1"/>
    <x v="1"/>
    <x v="0"/>
    <x v="0"/>
    <x v="1"/>
    <x v="1"/>
    <x v="0"/>
    <x v="1"/>
    <n v="500"/>
    <x v="4"/>
  </r>
  <r>
    <n v="21242962"/>
    <x v="0"/>
    <x v="3"/>
    <s v="TommyHilfiger"/>
    <n v="4.4000000000000004"/>
    <n v="9"/>
    <n v="5999"/>
    <x v="15"/>
    <x v="421"/>
    <x v="2"/>
    <x v="0"/>
    <n v="0"/>
    <n v="5"/>
    <n v="12"/>
    <n v="20"/>
    <n v="41"/>
    <x v="2"/>
    <x v="0"/>
    <x v="0"/>
    <x v="0"/>
    <x v="0"/>
    <x v="1"/>
    <x v="0"/>
    <x v="0"/>
    <n v="6000"/>
    <x v="2"/>
  </r>
  <r>
    <n v="18734380"/>
    <x v="0"/>
    <x v="8"/>
    <s v="FlyingMachine"/>
    <n v="3.6"/>
    <n v="12"/>
    <n v="2599"/>
    <x v="6"/>
    <x v="188"/>
    <x v="1"/>
    <x v="1"/>
    <n v="1"/>
    <n v="2"/>
    <n v="6"/>
    <n v="13"/>
    <n v="23"/>
    <x v="0"/>
    <x v="1"/>
    <x v="0"/>
    <x v="1"/>
    <x v="1"/>
    <x v="1"/>
    <x v="0"/>
    <x v="1"/>
    <n v="3000"/>
    <x v="5"/>
  </r>
  <r>
    <n v="19688180"/>
    <x v="0"/>
    <x v="7"/>
    <s v="KALINI"/>
    <n v="4.0999999999999996"/>
    <n v="11"/>
    <n v="1499"/>
    <x v="60"/>
    <x v="159"/>
    <x v="1"/>
    <x v="1"/>
    <n v="0"/>
    <n v="0"/>
    <n v="2"/>
    <n v="1"/>
    <n v="11"/>
    <x v="0"/>
    <x v="2"/>
    <x v="0"/>
    <x v="0"/>
    <x v="0"/>
    <x v="0"/>
    <x v="0"/>
    <x v="0"/>
    <n v="2000"/>
    <x v="5"/>
  </r>
  <r>
    <n v="17300314"/>
    <x v="0"/>
    <x v="20"/>
    <s v="JohnPride"/>
    <n v="3.8"/>
    <n v="11"/>
    <n v="1899"/>
    <x v="9"/>
    <x v="286"/>
    <x v="1"/>
    <x v="1"/>
    <n v="3"/>
    <n v="1"/>
    <n v="1"/>
    <n v="0"/>
    <n v="3"/>
    <x v="1"/>
    <x v="1"/>
    <x v="0"/>
    <x v="0"/>
    <x v="1"/>
    <x v="1"/>
    <x v="0"/>
    <x v="1"/>
    <n v="1000"/>
    <x v="1"/>
  </r>
  <r>
    <n v="10349091"/>
    <x v="0"/>
    <x v="2"/>
    <s v="MonteCarlo"/>
    <n v="4.5999999999999996"/>
    <n v="9"/>
    <n v="2840"/>
    <x v="6"/>
    <x v="396"/>
    <x v="2"/>
    <x v="0"/>
    <n v="6"/>
    <n v="1"/>
    <n v="3"/>
    <n v="7"/>
    <n v="38"/>
    <x v="0"/>
    <x v="1"/>
    <x v="0"/>
    <x v="0"/>
    <x v="0"/>
    <x v="1"/>
    <x v="0"/>
    <x v="0"/>
    <n v="2000"/>
    <x v="5"/>
  </r>
  <r>
    <n v="18670518"/>
    <x v="0"/>
    <x v="45"/>
    <s v="max"/>
    <n v="4.9000000000000004"/>
    <n v="8"/>
    <n v="599"/>
    <x v="0"/>
    <x v="17"/>
    <x v="1"/>
    <x v="1"/>
    <n v="0"/>
    <n v="3"/>
    <n v="1"/>
    <n v="3"/>
    <n v="10"/>
    <x v="1"/>
    <x v="1"/>
    <x v="0"/>
    <x v="0"/>
    <x v="1"/>
    <x v="0"/>
    <x v="0"/>
    <x v="0"/>
    <n v="1000"/>
    <x v="0"/>
  </r>
  <r>
    <n v="10019547"/>
    <x v="0"/>
    <x v="35"/>
    <s v="XYXX"/>
    <n v="4.7"/>
    <n v="9"/>
    <n v="1197"/>
    <x v="80"/>
    <x v="422"/>
    <x v="2"/>
    <x v="0"/>
    <n v="7"/>
    <n v="0"/>
    <n v="2"/>
    <n v="9"/>
    <n v="5"/>
    <x v="1"/>
    <x v="1"/>
    <x v="0"/>
    <x v="0"/>
    <x v="1"/>
    <x v="1"/>
    <x v="0"/>
    <x v="0"/>
    <n v="2000"/>
    <x v="0"/>
  </r>
  <r>
    <n v="17697474"/>
    <x v="1"/>
    <x v="44"/>
    <s v="Timex"/>
    <n v="4.9000000000000004"/>
    <n v="8"/>
    <n v="1995"/>
    <x v="0"/>
    <x v="423"/>
    <x v="1"/>
    <x v="1"/>
    <n v="3"/>
    <n v="0"/>
    <n v="1"/>
    <n v="6"/>
    <n v="43"/>
    <x v="1"/>
    <x v="1"/>
    <x v="0"/>
    <x v="0"/>
    <x v="1"/>
    <x v="1"/>
    <x v="0"/>
    <x v="0"/>
    <n v="2000"/>
    <x v="0"/>
  </r>
  <r>
    <n v="13669894"/>
    <x v="1"/>
    <x v="59"/>
    <s v="Vastraa Fusion"/>
    <n v="3.5"/>
    <n v="13"/>
    <n v="1699"/>
    <x v="13"/>
    <x v="18"/>
    <x v="1"/>
    <x v="1"/>
    <n v="0"/>
    <n v="0"/>
    <n v="1"/>
    <n v="2"/>
    <n v="4"/>
    <x v="1"/>
    <x v="1"/>
    <x v="0"/>
    <x v="0"/>
    <x v="1"/>
    <x v="1"/>
    <x v="0"/>
    <x v="1"/>
    <n v="2000"/>
    <x v="3"/>
  </r>
  <r>
    <n v="20046216"/>
    <x v="0"/>
    <x v="3"/>
    <s v="YKDisney"/>
    <n v="5"/>
    <n v="7"/>
    <n v="999"/>
    <x v="17"/>
    <x v="307"/>
    <x v="1"/>
    <x v="1"/>
    <n v="2"/>
    <n v="1"/>
    <n v="3"/>
    <n v="4"/>
    <n v="9"/>
    <x v="1"/>
    <x v="1"/>
    <x v="0"/>
    <x v="0"/>
    <x v="1"/>
    <x v="1"/>
    <x v="0"/>
    <x v="0"/>
    <n v="500"/>
    <x v="3"/>
  </r>
  <r>
    <n v="13406942"/>
    <x v="0"/>
    <x v="3"/>
    <s v="GlobalDesi"/>
    <n v="4.8"/>
    <n v="8"/>
    <n v="1799"/>
    <x v="5"/>
    <x v="148"/>
    <x v="1"/>
    <x v="1"/>
    <n v="0"/>
    <n v="0"/>
    <n v="0"/>
    <n v="2"/>
    <n v="5"/>
    <x v="1"/>
    <x v="1"/>
    <x v="0"/>
    <x v="0"/>
    <x v="1"/>
    <x v="1"/>
    <x v="0"/>
    <x v="0"/>
    <n v="500"/>
    <x v="4"/>
  </r>
  <r>
    <n v="13449506"/>
    <x v="0"/>
    <x v="3"/>
    <s v="DOOR74"/>
    <n v="5"/>
    <n v="7"/>
    <n v="2399"/>
    <x v="13"/>
    <x v="16"/>
    <x v="1"/>
    <x v="1"/>
    <n v="1"/>
    <n v="1"/>
    <n v="2"/>
    <n v="1"/>
    <n v="21"/>
    <x v="1"/>
    <x v="1"/>
    <x v="0"/>
    <x v="0"/>
    <x v="1"/>
    <x v="1"/>
    <x v="0"/>
    <x v="0"/>
    <n v="1000"/>
    <x v="3"/>
  </r>
  <r>
    <n v="18928362"/>
    <x v="0"/>
    <x v="8"/>
    <s v="AMERICANEAGLEOUTFITTERS"/>
    <n v="4.0999999999999996"/>
    <n v="9"/>
    <n v="4499"/>
    <x v="3"/>
    <x v="248"/>
    <x v="1"/>
    <x v="1"/>
    <n v="1"/>
    <n v="0"/>
    <n v="0"/>
    <n v="2"/>
    <n v="8"/>
    <x v="0"/>
    <x v="1"/>
    <x v="0"/>
    <x v="1"/>
    <x v="1"/>
    <x v="1"/>
    <x v="0"/>
    <x v="0"/>
    <n v="2000"/>
    <x v="1"/>
  </r>
  <r>
    <n v="18450788"/>
    <x v="0"/>
    <x v="20"/>
    <s v="Nautica"/>
    <n v="4.3"/>
    <n v="118"/>
    <n v="4299"/>
    <x v="11"/>
    <x v="275"/>
    <x v="1"/>
    <x v="1"/>
    <n v="7"/>
    <n v="0"/>
    <n v="1"/>
    <n v="7"/>
    <n v="12"/>
    <x v="0"/>
    <x v="1"/>
    <x v="0"/>
    <x v="0"/>
    <x v="1"/>
    <x v="0"/>
    <x v="0"/>
    <x v="0"/>
    <n v="5000"/>
    <x v="6"/>
  </r>
  <r>
    <n v="16287764"/>
    <x v="0"/>
    <x v="4"/>
    <s v="Sareemall"/>
    <n v="4.0999999999999996"/>
    <n v="129"/>
    <n v="4799"/>
    <x v="36"/>
    <x v="424"/>
    <x v="1"/>
    <x v="0"/>
    <n v="5"/>
    <n v="4"/>
    <n v="6"/>
    <n v="10"/>
    <n v="30"/>
    <x v="1"/>
    <x v="1"/>
    <x v="0"/>
    <x v="0"/>
    <x v="1"/>
    <x v="1"/>
    <x v="0"/>
    <x v="0"/>
    <n v="2000"/>
    <x v="4"/>
  </r>
  <r>
    <n v="19402102"/>
    <x v="3"/>
    <x v="41"/>
    <s v="U.S. Polo Assn."/>
    <n v="4"/>
    <n v="124"/>
    <n v="4999"/>
    <x v="6"/>
    <x v="184"/>
    <x v="1"/>
    <x v="1"/>
    <n v="0"/>
    <n v="0"/>
    <n v="3"/>
    <n v="15"/>
    <n v="49"/>
    <x v="1"/>
    <x v="1"/>
    <x v="0"/>
    <x v="0"/>
    <x v="1"/>
    <x v="1"/>
    <x v="0"/>
    <x v="1"/>
    <n v="5000"/>
    <x v="5"/>
  </r>
  <r>
    <n v="18960048"/>
    <x v="0"/>
    <x v="20"/>
    <s v="TheIndianGarageCo"/>
    <n v="4.2"/>
    <n v="128"/>
    <n v="1749"/>
    <x v="18"/>
    <x v="241"/>
    <x v="1"/>
    <x v="1"/>
    <n v="7"/>
    <n v="0"/>
    <n v="0"/>
    <n v="0"/>
    <n v="0"/>
    <x v="0"/>
    <x v="1"/>
    <x v="0"/>
    <x v="0"/>
    <x v="1"/>
    <x v="1"/>
    <x v="0"/>
    <x v="0"/>
    <n v="1000"/>
    <x v="4"/>
  </r>
  <r>
    <n v="19020564"/>
    <x v="0"/>
    <x v="6"/>
    <s v="U.S.PoloAssn."/>
    <n v="4.3"/>
    <n v="112"/>
    <n v="5299"/>
    <x v="6"/>
    <x v="425"/>
    <x v="2"/>
    <x v="0"/>
    <n v="6"/>
    <n v="3"/>
    <n v="4"/>
    <n v="4"/>
    <n v="17"/>
    <x v="0"/>
    <x v="1"/>
    <x v="0"/>
    <x v="0"/>
    <x v="0"/>
    <x v="1"/>
    <x v="0"/>
    <x v="0"/>
    <n v="3000"/>
    <x v="5"/>
  </r>
  <r>
    <n v="17280264"/>
    <x v="0"/>
    <x v="20"/>
    <s v="HIGHLANDER"/>
    <n v="4.2"/>
    <n v="1246"/>
    <n v="1199"/>
    <x v="27"/>
    <x v="426"/>
    <x v="1"/>
    <x v="1"/>
    <n v="0"/>
    <n v="0"/>
    <n v="2"/>
    <n v="11"/>
    <n v="11"/>
    <x v="0"/>
    <x v="1"/>
    <x v="0"/>
    <x v="0"/>
    <x v="1"/>
    <x v="1"/>
    <x v="0"/>
    <x v="0"/>
    <n v="500"/>
    <x v="1"/>
  </r>
  <r>
    <n v="18974084"/>
    <x v="0"/>
    <x v="8"/>
    <s v="Levis"/>
    <n v="4.2"/>
    <n v="135"/>
    <n v="4399"/>
    <x v="14"/>
    <x v="427"/>
    <x v="1"/>
    <x v="1"/>
    <n v="1"/>
    <n v="0"/>
    <n v="0"/>
    <n v="0"/>
    <n v="0"/>
    <x v="0"/>
    <x v="1"/>
    <x v="0"/>
    <x v="1"/>
    <x v="1"/>
    <x v="1"/>
    <x v="0"/>
    <x v="0"/>
    <n v="2000"/>
    <x v="1"/>
  </r>
  <r>
    <n v="18356356"/>
    <x v="3"/>
    <x v="41"/>
    <s v="Nautica"/>
    <n v="4.4000000000000004"/>
    <n v="109"/>
    <n v="5499"/>
    <x v="3"/>
    <x v="2"/>
    <x v="1"/>
    <x v="1"/>
    <n v="2"/>
    <n v="0"/>
    <n v="1"/>
    <n v="5"/>
    <n v="9"/>
    <x v="1"/>
    <x v="1"/>
    <x v="0"/>
    <x v="0"/>
    <x v="1"/>
    <x v="1"/>
    <x v="0"/>
    <x v="0"/>
    <n v="3000"/>
    <x v="1"/>
  </r>
  <r>
    <n v="19027424"/>
    <x v="0"/>
    <x v="13"/>
    <s v="Jompers"/>
    <n v="4.0999999999999996"/>
    <n v="151"/>
    <n v="2199"/>
    <x v="29"/>
    <x v="385"/>
    <x v="2"/>
    <x v="0"/>
    <n v="0"/>
    <n v="0"/>
    <n v="1"/>
    <n v="6"/>
    <n v="26"/>
    <x v="1"/>
    <x v="1"/>
    <x v="0"/>
    <x v="0"/>
    <x v="1"/>
    <x v="1"/>
    <x v="0"/>
    <x v="0"/>
    <n v="1000"/>
    <x v="3"/>
  </r>
  <r>
    <n v="13620624"/>
    <x v="0"/>
    <x v="11"/>
    <s v="Roadster"/>
    <n v="4"/>
    <n v="154"/>
    <n v="1399"/>
    <x v="19"/>
    <x v="32"/>
    <x v="1"/>
    <x v="1"/>
    <n v="1"/>
    <n v="1"/>
    <n v="1"/>
    <n v="8"/>
    <n v="20"/>
    <x v="0"/>
    <x v="1"/>
    <x v="0"/>
    <x v="0"/>
    <x v="1"/>
    <x v="0"/>
    <x v="0"/>
    <x v="1"/>
    <n v="2000"/>
    <x v="4"/>
  </r>
  <r>
    <n v="18977246"/>
    <x v="0"/>
    <x v="3"/>
    <s v="AURELIA"/>
    <n v="4.0999999999999996"/>
    <n v="140"/>
    <n v="4299"/>
    <x v="27"/>
    <x v="371"/>
    <x v="1"/>
    <x v="1"/>
    <n v="0"/>
    <n v="0"/>
    <n v="1"/>
    <n v="6"/>
    <n v="20"/>
    <x v="0"/>
    <x v="0"/>
    <x v="0"/>
    <x v="0"/>
    <x v="0"/>
    <x v="1"/>
    <x v="0"/>
    <x v="0"/>
    <n v="2000"/>
    <x v="1"/>
  </r>
  <r>
    <n v="13389422"/>
    <x v="1"/>
    <x v="29"/>
    <s v="DailyObjects"/>
    <n v="4.3"/>
    <n v="123"/>
    <n v="2999"/>
    <x v="28"/>
    <x v="198"/>
    <x v="1"/>
    <x v="1"/>
    <n v="6"/>
    <n v="0"/>
    <n v="0"/>
    <n v="1"/>
    <n v="7"/>
    <x v="1"/>
    <x v="1"/>
    <x v="0"/>
    <x v="0"/>
    <x v="1"/>
    <x v="1"/>
    <x v="0"/>
    <x v="0"/>
    <n v="2000"/>
    <x v="3"/>
  </r>
  <r>
    <n v="13480184"/>
    <x v="0"/>
    <x v="20"/>
    <s v="FlyingMachine"/>
    <n v="3.7"/>
    <n v="25"/>
    <n v="1699"/>
    <x v="11"/>
    <x v="18"/>
    <x v="1"/>
    <x v="1"/>
    <n v="2"/>
    <n v="3"/>
    <n v="12"/>
    <n v="19"/>
    <n v="41"/>
    <x v="0"/>
    <x v="1"/>
    <x v="0"/>
    <x v="0"/>
    <x v="1"/>
    <x v="0"/>
    <x v="0"/>
    <x v="1"/>
    <n v="2000"/>
    <x v="6"/>
  </r>
  <r>
    <n v="14208408"/>
    <x v="3"/>
    <x v="41"/>
    <s v="TRASE"/>
    <n v="4.2"/>
    <n v="20"/>
    <n v="999"/>
    <x v="11"/>
    <x v="6"/>
    <x v="1"/>
    <x v="1"/>
    <n v="0"/>
    <n v="3"/>
    <n v="5"/>
    <n v="20"/>
    <n v="35"/>
    <x v="1"/>
    <x v="1"/>
    <x v="0"/>
    <x v="0"/>
    <x v="1"/>
    <x v="1"/>
    <x v="0"/>
    <x v="0"/>
    <n v="1000"/>
    <x v="6"/>
  </r>
  <r>
    <n v="14323336"/>
    <x v="3"/>
    <x v="41"/>
    <s v="TRASE"/>
    <n v="3.9"/>
    <n v="23"/>
    <n v="1299"/>
    <x v="11"/>
    <x v="14"/>
    <x v="1"/>
    <x v="1"/>
    <n v="1"/>
    <n v="0"/>
    <n v="0"/>
    <n v="0"/>
    <n v="5"/>
    <x v="1"/>
    <x v="1"/>
    <x v="0"/>
    <x v="0"/>
    <x v="1"/>
    <x v="1"/>
    <x v="0"/>
    <x v="1"/>
    <n v="2000"/>
    <x v="6"/>
  </r>
  <r>
    <n v="18873126"/>
    <x v="0"/>
    <x v="8"/>
    <s v="KETCH"/>
    <n v="4"/>
    <n v="20"/>
    <n v="1749"/>
    <x v="10"/>
    <x v="102"/>
    <x v="1"/>
    <x v="1"/>
    <n v="0"/>
    <n v="0"/>
    <n v="0"/>
    <n v="4"/>
    <n v="7"/>
    <x v="0"/>
    <x v="1"/>
    <x v="0"/>
    <x v="2"/>
    <x v="1"/>
    <x v="1"/>
    <x v="0"/>
    <x v="1"/>
    <n v="1000"/>
    <x v="3"/>
  </r>
  <r>
    <n v="17292364"/>
    <x v="0"/>
    <x v="4"/>
    <s v="Mitera"/>
    <n v="4"/>
    <n v="18"/>
    <n v="4199"/>
    <x v="35"/>
    <x v="428"/>
    <x v="1"/>
    <x v="0"/>
    <n v="3"/>
    <n v="0"/>
    <n v="0"/>
    <n v="3"/>
    <n v="11"/>
    <x v="1"/>
    <x v="1"/>
    <x v="0"/>
    <x v="0"/>
    <x v="1"/>
    <x v="1"/>
    <x v="0"/>
    <x v="1"/>
    <n v="2000"/>
    <x v="4"/>
  </r>
  <r>
    <n v="17342236"/>
    <x v="0"/>
    <x v="20"/>
    <s v="PepeJeans"/>
    <n v="4.4000000000000004"/>
    <n v="16"/>
    <n v="1599"/>
    <x v="9"/>
    <x v="328"/>
    <x v="1"/>
    <x v="1"/>
    <n v="0"/>
    <n v="0"/>
    <n v="0"/>
    <n v="2"/>
    <n v="3"/>
    <x v="1"/>
    <x v="1"/>
    <x v="0"/>
    <x v="0"/>
    <x v="1"/>
    <x v="1"/>
    <x v="0"/>
    <x v="0"/>
    <n v="1000"/>
    <x v="1"/>
  </r>
  <r>
    <n v="4441374"/>
    <x v="0"/>
    <x v="1"/>
    <s v="Mayra"/>
    <n v="3.5"/>
    <n v="24"/>
    <n v="1095"/>
    <x v="13"/>
    <x v="429"/>
    <x v="1"/>
    <x v="1"/>
    <n v="53"/>
    <n v="0"/>
    <n v="2"/>
    <n v="7"/>
    <n v="16"/>
    <x v="0"/>
    <x v="2"/>
    <x v="0"/>
    <x v="0"/>
    <x v="2"/>
    <x v="1"/>
    <x v="0"/>
    <x v="1"/>
    <n v="500"/>
    <x v="3"/>
  </r>
  <r>
    <n v="17586858"/>
    <x v="0"/>
    <x v="3"/>
    <s v="RARE"/>
    <n v="3.4"/>
    <n v="23"/>
    <n v="1799"/>
    <x v="9"/>
    <x v="430"/>
    <x v="1"/>
    <x v="1"/>
    <n v="3"/>
    <n v="30"/>
    <n v="38"/>
    <n v="103"/>
    <n v="384"/>
    <x v="0"/>
    <x v="0"/>
    <x v="0"/>
    <x v="0"/>
    <x v="0"/>
    <x v="1"/>
    <x v="0"/>
    <x v="1"/>
    <n v="1000"/>
    <x v="1"/>
  </r>
  <r>
    <n v="12418812"/>
    <x v="0"/>
    <x v="7"/>
    <s v="IndoEra"/>
    <n v="3.7"/>
    <n v="22"/>
    <n v="1599"/>
    <x v="6"/>
    <x v="144"/>
    <x v="1"/>
    <x v="1"/>
    <n v="7"/>
    <n v="3"/>
    <n v="3"/>
    <n v="4"/>
    <n v="25"/>
    <x v="0"/>
    <x v="0"/>
    <x v="0"/>
    <x v="0"/>
    <x v="0"/>
    <x v="0"/>
    <x v="0"/>
    <x v="1"/>
    <n v="2000"/>
    <x v="5"/>
  </r>
  <r>
    <n v="20296382"/>
    <x v="2"/>
    <x v="14"/>
    <s v="DREAM WEAVERZ"/>
    <n v="3.8"/>
    <n v="18"/>
    <n v="2599"/>
    <x v="39"/>
    <x v="188"/>
    <x v="1"/>
    <x v="0"/>
    <n v="0"/>
    <n v="5"/>
    <n v="12"/>
    <n v="18"/>
    <n v="86"/>
    <x v="1"/>
    <x v="1"/>
    <x v="0"/>
    <x v="0"/>
    <x v="1"/>
    <x v="1"/>
    <x v="0"/>
    <x v="1"/>
    <n v="3000"/>
    <x v="4"/>
  </r>
  <r>
    <n v="7743355"/>
    <x v="1"/>
    <x v="29"/>
    <s v="Lino Perros"/>
    <n v="4.3"/>
    <n v="14"/>
    <n v="3495"/>
    <x v="3"/>
    <x v="431"/>
    <x v="1"/>
    <x v="1"/>
    <n v="2"/>
    <n v="0"/>
    <n v="2"/>
    <n v="2"/>
    <n v="1"/>
    <x v="1"/>
    <x v="1"/>
    <x v="0"/>
    <x v="0"/>
    <x v="1"/>
    <x v="1"/>
    <x v="0"/>
    <x v="0"/>
    <n v="4000"/>
    <x v="1"/>
  </r>
  <r>
    <n v="19235554"/>
    <x v="1"/>
    <x v="72"/>
    <s v="ANNA CREATIONS"/>
    <n v="3.8"/>
    <n v="16"/>
    <n v="899"/>
    <x v="11"/>
    <x v="11"/>
    <x v="1"/>
    <x v="1"/>
    <n v="1"/>
    <n v="0"/>
    <n v="1"/>
    <n v="2"/>
    <n v="8"/>
    <x v="1"/>
    <x v="1"/>
    <x v="0"/>
    <x v="0"/>
    <x v="1"/>
    <x v="1"/>
    <x v="0"/>
    <x v="1"/>
    <n v="1000"/>
    <x v="6"/>
  </r>
  <r>
    <n v="17321108"/>
    <x v="0"/>
    <x v="18"/>
    <s v="TAG7"/>
    <n v="3.6"/>
    <n v="19"/>
    <n v="1579"/>
    <x v="43"/>
    <x v="432"/>
    <x v="1"/>
    <x v="0"/>
    <n v="5"/>
    <n v="1"/>
    <n v="0"/>
    <n v="2"/>
    <n v="1"/>
    <x v="1"/>
    <x v="1"/>
    <x v="0"/>
    <x v="0"/>
    <x v="1"/>
    <x v="1"/>
    <x v="0"/>
    <x v="1"/>
    <n v="1000"/>
    <x v="3"/>
  </r>
  <r>
    <n v="16042682"/>
    <x v="0"/>
    <x v="20"/>
    <s v="Nautica"/>
    <n v="4.2"/>
    <n v="15"/>
    <n v="3599"/>
    <x v="6"/>
    <x v="248"/>
    <x v="1"/>
    <x v="1"/>
    <n v="0"/>
    <n v="1"/>
    <n v="0"/>
    <n v="6"/>
    <n v="14"/>
    <x v="0"/>
    <x v="1"/>
    <x v="0"/>
    <x v="0"/>
    <x v="1"/>
    <x v="1"/>
    <x v="0"/>
    <x v="0"/>
    <n v="2000"/>
    <x v="5"/>
  </r>
  <r>
    <n v="18465340"/>
    <x v="0"/>
    <x v="4"/>
    <s v="SilkLand"/>
    <n v="4.0999999999999996"/>
    <n v="15"/>
    <n v="4125"/>
    <x v="13"/>
    <x v="433"/>
    <x v="1"/>
    <x v="0"/>
    <n v="0"/>
    <n v="0"/>
    <n v="1"/>
    <n v="1"/>
    <n v="7"/>
    <x v="1"/>
    <x v="1"/>
    <x v="0"/>
    <x v="0"/>
    <x v="1"/>
    <x v="0"/>
    <x v="0"/>
    <x v="0"/>
    <n v="5000"/>
    <x v="3"/>
  </r>
  <r>
    <n v="13729978"/>
    <x v="2"/>
    <x v="14"/>
    <s v="DDecor"/>
    <n v="3.6"/>
    <n v="15"/>
    <n v="1599"/>
    <x v="0"/>
    <x v="144"/>
    <x v="1"/>
    <x v="0"/>
    <n v="2"/>
    <n v="2"/>
    <n v="6"/>
    <n v="13"/>
    <n v="44"/>
    <x v="1"/>
    <x v="1"/>
    <x v="0"/>
    <x v="0"/>
    <x v="1"/>
    <x v="1"/>
    <x v="0"/>
    <x v="1"/>
    <n v="2000"/>
    <x v="0"/>
  </r>
  <r>
    <n v="18882294"/>
    <x v="0"/>
    <x v="0"/>
    <s v="VStar"/>
    <n v="4.8"/>
    <n v="10"/>
    <n v="265"/>
    <x v="11"/>
    <x v="434"/>
    <x v="1"/>
    <x v="0"/>
    <n v="3"/>
    <n v="0"/>
    <n v="1"/>
    <n v="4"/>
    <n v="11"/>
    <x v="1"/>
    <x v="1"/>
    <x v="0"/>
    <x v="0"/>
    <x v="1"/>
    <x v="1"/>
    <x v="0"/>
    <x v="0"/>
    <n v="500"/>
    <x v="6"/>
  </r>
  <r>
    <n v="18826658"/>
    <x v="0"/>
    <x v="8"/>
    <s v="Chemistry"/>
    <n v="3.7"/>
    <n v="15"/>
    <n v="1899"/>
    <x v="9"/>
    <x v="286"/>
    <x v="1"/>
    <x v="1"/>
    <n v="2"/>
    <n v="1"/>
    <n v="6"/>
    <n v="2"/>
    <n v="7"/>
    <x v="1"/>
    <x v="1"/>
    <x v="0"/>
    <x v="0"/>
    <x v="1"/>
    <x v="1"/>
    <x v="0"/>
    <x v="1"/>
    <n v="1000"/>
    <x v="1"/>
  </r>
  <r>
    <n v="15973760"/>
    <x v="0"/>
    <x v="69"/>
    <s v="ZoomMinimondo"/>
    <n v="4.8"/>
    <n v="10"/>
    <n v="1299"/>
    <x v="64"/>
    <x v="435"/>
    <x v="1"/>
    <x v="1"/>
    <n v="14"/>
    <n v="1"/>
    <n v="7"/>
    <n v="17"/>
    <n v="43"/>
    <x v="1"/>
    <x v="1"/>
    <x v="0"/>
    <x v="0"/>
    <x v="1"/>
    <x v="1"/>
    <x v="0"/>
    <x v="0"/>
    <n v="500"/>
    <x v="3"/>
  </r>
  <r>
    <n v="586846"/>
    <x v="0"/>
    <x v="1"/>
    <s v="Cation"/>
    <n v="4.5"/>
    <n v="11"/>
    <n v="899"/>
    <x v="15"/>
    <x v="11"/>
    <x v="1"/>
    <x v="1"/>
    <n v="6"/>
    <n v="10"/>
    <n v="16"/>
    <n v="52"/>
    <n v="108"/>
    <x v="0"/>
    <x v="0"/>
    <x v="0"/>
    <x v="0"/>
    <x v="0"/>
    <x v="0"/>
    <x v="0"/>
    <x v="0"/>
    <n v="1000"/>
    <x v="2"/>
  </r>
  <r>
    <n v="19289426"/>
    <x v="0"/>
    <x v="34"/>
    <s v="VanHeusenWoman"/>
    <n v="4.0999999999999996"/>
    <n v="13"/>
    <n v="2499"/>
    <x v="54"/>
    <x v="126"/>
    <x v="1"/>
    <x v="1"/>
    <n v="2"/>
    <n v="6"/>
    <n v="9"/>
    <n v="17"/>
    <n v="34"/>
    <x v="1"/>
    <x v="1"/>
    <x v="0"/>
    <x v="0"/>
    <x v="1"/>
    <x v="1"/>
    <x v="0"/>
    <x v="0"/>
    <n v="2000"/>
    <x v="6"/>
  </r>
  <r>
    <n v="17981742"/>
    <x v="1"/>
    <x v="44"/>
    <s v="MVMT"/>
    <n v="4.5"/>
    <n v="11"/>
    <n v="20832"/>
    <x v="6"/>
    <x v="436"/>
    <x v="2"/>
    <x v="0"/>
    <n v="0"/>
    <n v="1"/>
    <n v="0"/>
    <n v="0"/>
    <n v="3"/>
    <x v="1"/>
    <x v="1"/>
    <x v="0"/>
    <x v="0"/>
    <x v="1"/>
    <x v="1"/>
    <x v="0"/>
    <x v="0"/>
    <n v="10416"/>
    <x v="5"/>
  </r>
  <r>
    <n v="18374614"/>
    <x v="3"/>
    <x v="41"/>
    <s v="ADIDAS"/>
    <n v="4.3"/>
    <n v="11"/>
    <n v="18999"/>
    <x v="33"/>
    <x v="437"/>
    <x v="1"/>
    <x v="1"/>
    <n v="6"/>
    <n v="0"/>
    <n v="0"/>
    <n v="0"/>
    <n v="0"/>
    <x v="1"/>
    <x v="1"/>
    <x v="0"/>
    <x v="0"/>
    <x v="1"/>
    <x v="1"/>
    <x v="0"/>
    <x v="0"/>
    <n v="14249"/>
    <x v="7"/>
  </r>
  <r>
    <n v="19219450"/>
    <x v="0"/>
    <x v="0"/>
    <s v="Susie"/>
    <n v="4.3"/>
    <n v="12"/>
    <n v="749"/>
    <x v="6"/>
    <x v="438"/>
    <x v="0"/>
    <x v="0"/>
    <n v="73"/>
    <n v="2"/>
    <n v="4"/>
    <n v="6"/>
    <n v="46"/>
    <x v="1"/>
    <x v="1"/>
    <x v="0"/>
    <x v="0"/>
    <x v="1"/>
    <x v="1"/>
    <x v="0"/>
    <x v="0"/>
    <n v="500"/>
    <x v="5"/>
  </r>
  <r>
    <n v="18970712"/>
    <x v="0"/>
    <x v="20"/>
    <s v="TommyHilfiger"/>
    <n v="4.5"/>
    <n v="10"/>
    <n v="3299"/>
    <x v="15"/>
    <x v="329"/>
    <x v="1"/>
    <x v="1"/>
    <n v="5"/>
    <n v="46"/>
    <n v="86"/>
    <n v="137"/>
    <n v="299"/>
    <x v="1"/>
    <x v="1"/>
    <x v="0"/>
    <x v="0"/>
    <x v="1"/>
    <x v="1"/>
    <x v="0"/>
    <x v="0"/>
    <n v="2000"/>
    <x v="2"/>
  </r>
  <r>
    <n v="14494548"/>
    <x v="0"/>
    <x v="21"/>
    <s v="CUTECUMBER"/>
    <n v="4.3"/>
    <n v="11"/>
    <n v="650"/>
    <x v="11"/>
    <x v="298"/>
    <x v="1"/>
    <x v="1"/>
    <n v="36"/>
    <n v="0"/>
    <n v="2"/>
    <n v="10"/>
    <n v="41"/>
    <x v="1"/>
    <x v="1"/>
    <x v="0"/>
    <x v="0"/>
    <x v="1"/>
    <x v="1"/>
    <x v="0"/>
    <x v="0"/>
    <n v="1000"/>
    <x v="6"/>
  </r>
  <r>
    <n v="12926546"/>
    <x v="4"/>
    <x v="73"/>
    <s v="natural vibes"/>
    <n v="4.8"/>
    <n v="9"/>
    <n v="449"/>
    <x v="54"/>
    <x v="439"/>
    <x v="3"/>
    <x v="0"/>
    <n v="6"/>
    <n v="16"/>
    <n v="46"/>
    <n v="130"/>
    <n v="286"/>
    <x v="1"/>
    <x v="1"/>
    <x v="0"/>
    <x v="0"/>
    <x v="1"/>
    <x v="1"/>
    <x v="0"/>
    <x v="0"/>
    <n v="500"/>
    <x v="6"/>
  </r>
  <r>
    <n v="21928414"/>
    <x v="3"/>
    <x v="25"/>
    <s v="Clarks"/>
    <n v="4"/>
    <n v="11"/>
    <n v="3499"/>
    <x v="11"/>
    <x v="67"/>
    <x v="1"/>
    <x v="1"/>
    <n v="4"/>
    <n v="1"/>
    <n v="6"/>
    <n v="19"/>
    <n v="42"/>
    <x v="2"/>
    <x v="1"/>
    <x v="3"/>
    <x v="0"/>
    <x v="1"/>
    <x v="1"/>
    <x v="0"/>
    <x v="1"/>
    <n v="4000"/>
    <x v="6"/>
  </r>
  <r>
    <n v="17692606"/>
    <x v="0"/>
    <x v="3"/>
    <s v="StyleQuotient"/>
    <n v="3.9"/>
    <n v="12"/>
    <n v="1899"/>
    <x v="12"/>
    <x v="440"/>
    <x v="1"/>
    <x v="1"/>
    <n v="74"/>
    <n v="0"/>
    <n v="6"/>
    <n v="4"/>
    <n v="44"/>
    <x v="1"/>
    <x v="1"/>
    <x v="0"/>
    <x v="0"/>
    <x v="1"/>
    <x v="1"/>
    <x v="0"/>
    <x v="1"/>
    <n v="1000"/>
    <x v="1"/>
  </r>
  <r>
    <n v="19008496"/>
    <x v="0"/>
    <x v="8"/>
    <s v="CalvinKleinJeans"/>
    <n v="5"/>
    <n v="8"/>
    <n v="7999"/>
    <x v="15"/>
    <x v="318"/>
    <x v="2"/>
    <x v="0"/>
    <n v="11"/>
    <n v="41"/>
    <n v="108"/>
    <n v="222"/>
    <n v="549"/>
    <x v="1"/>
    <x v="1"/>
    <x v="0"/>
    <x v="0"/>
    <x v="1"/>
    <x v="1"/>
    <x v="0"/>
    <x v="0"/>
    <n v="5000"/>
    <x v="2"/>
  </r>
  <r>
    <n v="12531668"/>
    <x v="0"/>
    <x v="7"/>
    <s v="INDYA"/>
    <n v="4.4000000000000004"/>
    <n v="10"/>
    <n v="2900"/>
    <x v="9"/>
    <x v="441"/>
    <x v="2"/>
    <x v="0"/>
    <n v="0"/>
    <n v="6"/>
    <n v="7"/>
    <n v="23"/>
    <n v="120"/>
    <x v="0"/>
    <x v="0"/>
    <x v="0"/>
    <x v="0"/>
    <x v="0"/>
    <x v="0"/>
    <x v="0"/>
    <x v="0"/>
    <n v="3000"/>
    <x v="1"/>
  </r>
  <r>
    <n v="2511559"/>
    <x v="0"/>
    <x v="1"/>
    <s v="DisneybyWearYourMind"/>
    <n v="3.5"/>
    <n v="14"/>
    <n v="1998"/>
    <x v="11"/>
    <x v="442"/>
    <x v="1"/>
    <x v="0"/>
    <n v="3"/>
    <n v="1"/>
    <n v="0"/>
    <n v="0"/>
    <n v="1"/>
    <x v="1"/>
    <x v="1"/>
    <x v="0"/>
    <x v="0"/>
    <x v="1"/>
    <x v="1"/>
    <x v="0"/>
    <x v="1"/>
    <n v="2000"/>
    <x v="6"/>
  </r>
  <r>
    <n v="21184968"/>
    <x v="0"/>
    <x v="8"/>
    <s v="HERE&amp;NOW"/>
    <n v="4.5999999999999996"/>
    <n v="111"/>
    <n v="2399"/>
    <x v="32"/>
    <x v="443"/>
    <x v="1"/>
    <x v="1"/>
    <n v="2"/>
    <n v="0"/>
    <n v="0"/>
    <n v="4"/>
    <n v="2"/>
    <x v="0"/>
    <x v="1"/>
    <x v="0"/>
    <x v="1"/>
    <x v="1"/>
    <x v="1"/>
    <x v="0"/>
    <x v="0"/>
    <n v="1000"/>
    <x v="3"/>
  </r>
  <r>
    <n v="22196924"/>
    <x v="0"/>
    <x v="0"/>
    <s v="Zivame"/>
    <n v="4.3"/>
    <n v="118"/>
    <n v="999"/>
    <x v="6"/>
    <x v="38"/>
    <x v="0"/>
    <x v="0"/>
    <n v="12"/>
    <n v="3"/>
    <n v="4"/>
    <n v="12"/>
    <n v="48"/>
    <x v="1"/>
    <x v="1"/>
    <x v="0"/>
    <x v="0"/>
    <x v="1"/>
    <x v="1"/>
    <x v="0"/>
    <x v="0"/>
    <n v="500"/>
    <x v="5"/>
  </r>
  <r>
    <n v="18601682"/>
    <x v="2"/>
    <x v="74"/>
    <s v="BOLDFIT"/>
    <n v="3.8"/>
    <n v="161"/>
    <n v="699"/>
    <x v="65"/>
    <x v="43"/>
    <x v="2"/>
    <x v="0"/>
    <n v="22"/>
    <n v="10"/>
    <n v="18"/>
    <n v="35"/>
    <n v="79"/>
    <x v="1"/>
    <x v="1"/>
    <x v="0"/>
    <x v="0"/>
    <x v="1"/>
    <x v="1"/>
    <x v="0"/>
    <x v="1"/>
    <n v="1000"/>
    <x v="2"/>
  </r>
  <r>
    <n v="17355884"/>
    <x v="0"/>
    <x v="20"/>
    <s v="Mast&amp;Harbour"/>
    <n v="4.0999999999999996"/>
    <n v="167"/>
    <n v="1999"/>
    <x v="43"/>
    <x v="43"/>
    <x v="1"/>
    <x v="1"/>
    <n v="27"/>
    <n v="11"/>
    <n v="22"/>
    <n v="59"/>
    <n v="213"/>
    <x v="0"/>
    <x v="1"/>
    <x v="0"/>
    <x v="0"/>
    <x v="1"/>
    <x v="1"/>
    <x v="0"/>
    <x v="0"/>
    <n v="1000"/>
    <x v="3"/>
  </r>
  <r>
    <n v="14335774"/>
    <x v="0"/>
    <x v="2"/>
    <s v="INVICTUS"/>
    <n v="3.6"/>
    <n v="205"/>
    <n v="1699"/>
    <x v="11"/>
    <x v="18"/>
    <x v="2"/>
    <x v="0"/>
    <n v="1"/>
    <n v="18"/>
    <n v="31"/>
    <n v="69"/>
    <n v="167"/>
    <x v="0"/>
    <x v="1"/>
    <x v="0"/>
    <x v="0"/>
    <x v="0"/>
    <x v="0"/>
    <x v="0"/>
    <x v="1"/>
    <n v="2000"/>
    <x v="6"/>
  </r>
  <r>
    <n v="17760038"/>
    <x v="0"/>
    <x v="34"/>
    <s v="H&amp;M"/>
    <n v="4.3"/>
    <n v="128"/>
    <n v="1299"/>
    <x v="33"/>
    <x v="14"/>
    <x v="1"/>
    <x v="1"/>
    <n v="0"/>
    <n v="0"/>
    <n v="4"/>
    <n v="3"/>
    <n v="15"/>
    <x v="2"/>
    <x v="1"/>
    <x v="0"/>
    <x v="1"/>
    <x v="1"/>
    <x v="0"/>
    <x v="0"/>
    <x v="0"/>
    <n v="2000"/>
    <x v="7"/>
  </r>
  <r>
    <n v="14280312"/>
    <x v="0"/>
    <x v="2"/>
    <s v="Harvard"/>
    <n v="3.9"/>
    <n v="175"/>
    <n v="1999"/>
    <x v="11"/>
    <x v="4"/>
    <x v="2"/>
    <x v="0"/>
    <n v="2"/>
    <n v="0"/>
    <n v="0"/>
    <n v="3"/>
    <n v="10"/>
    <x v="0"/>
    <x v="1"/>
    <x v="0"/>
    <x v="0"/>
    <x v="0"/>
    <x v="0"/>
    <x v="0"/>
    <x v="1"/>
    <n v="2000"/>
    <x v="6"/>
  </r>
  <r>
    <n v="20042586"/>
    <x v="0"/>
    <x v="20"/>
    <s v="FlyingMachine"/>
    <n v="4.4000000000000004"/>
    <n v="140"/>
    <n v="1799"/>
    <x v="24"/>
    <x v="248"/>
    <x v="1"/>
    <x v="1"/>
    <n v="1"/>
    <n v="0"/>
    <n v="0"/>
    <n v="2"/>
    <n v="9"/>
    <x v="0"/>
    <x v="1"/>
    <x v="0"/>
    <x v="0"/>
    <x v="1"/>
    <x v="0"/>
    <x v="0"/>
    <x v="0"/>
    <n v="2000"/>
    <x v="5"/>
  </r>
  <r>
    <n v="1728397"/>
    <x v="3"/>
    <x v="65"/>
    <s v="Mactree"/>
    <n v="3.9"/>
    <n v="1727"/>
    <n v="9060"/>
    <x v="71"/>
    <x v="444"/>
    <x v="1"/>
    <x v="0"/>
    <n v="1"/>
    <n v="3"/>
    <n v="2"/>
    <n v="18"/>
    <n v="30"/>
    <x v="1"/>
    <x v="1"/>
    <x v="0"/>
    <x v="0"/>
    <x v="1"/>
    <x v="1"/>
    <x v="0"/>
    <x v="1"/>
    <n v="2000"/>
    <x v="8"/>
  </r>
  <r>
    <n v="18906230"/>
    <x v="3"/>
    <x v="41"/>
    <s v="Skechers"/>
    <n v="4.5"/>
    <n v="127"/>
    <n v="7499"/>
    <x v="15"/>
    <x v="445"/>
    <x v="1"/>
    <x v="1"/>
    <n v="0"/>
    <n v="1"/>
    <n v="0"/>
    <n v="1"/>
    <n v="4"/>
    <x v="1"/>
    <x v="1"/>
    <x v="0"/>
    <x v="0"/>
    <x v="1"/>
    <x v="1"/>
    <x v="0"/>
    <x v="0"/>
    <n v="5000"/>
    <x v="2"/>
  </r>
  <r>
    <n v="9540499"/>
    <x v="0"/>
    <x v="1"/>
    <s v="MarieClaire"/>
    <n v="3.3"/>
    <n v="31"/>
    <n v="1499"/>
    <x v="28"/>
    <x v="159"/>
    <x v="1"/>
    <x v="1"/>
    <n v="0"/>
    <n v="0"/>
    <n v="0"/>
    <n v="0"/>
    <n v="0"/>
    <x v="0"/>
    <x v="0"/>
    <x v="0"/>
    <x v="0"/>
    <x v="0"/>
    <x v="0"/>
    <x v="0"/>
    <x v="1"/>
    <n v="2000"/>
    <x v="3"/>
  </r>
  <r>
    <n v="17289046"/>
    <x v="0"/>
    <x v="20"/>
    <s v="Roadster"/>
    <n v="3.7"/>
    <n v="23"/>
    <n v="1699"/>
    <x v="14"/>
    <x v="446"/>
    <x v="1"/>
    <x v="1"/>
    <n v="3"/>
    <n v="0"/>
    <n v="0"/>
    <n v="1"/>
    <n v="6"/>
    <x v="1"/>
    <x v="1"/>
    <x v="0"/>
    <x v="0"/>
    <x v="1"/>
    <x v="1"/>
    <x v="0"/>
    <x v="1"/>
    <n v="1000"/>
    <x v="1"/>
  </r>
  <r>
    <n v="22492614"/>
    <x v="0"/>
    <x v="49"/>
    <s v="U.S.PoloAssn."/>
    <n v="4.2"/>
    <n v="19"/>
    <n v="699"/>
    <x v="54"/>
    <x v="447"/>
    <x v="1"/>
    <x v="1"/>
    <n v="4"/>
    <n v="0"/>
    <n v="0"/>
    <n v="1"/>
    <n v="13"/>
    <x v="1"/>
    <x v="1"/>
    <x v="0"/>
    <x v="0"/>
    <x v="1"/>
    <x v="1"/>
    <x v="0"/>
    <x v="0"/>
    <n v="1000"/>
    <x v="6"/>
  </r>
  <r>
    <n v="18974594"/>
    <x v="2"/>
    <x v="55"/>
    <s v="SPACES"/>
    <n v="4.3"/>
    <n v="16"/>
    <n v="3799"/>
    <x v="13"/>
    <x v="198"/>
    <x v="1"/>
    <x v="1"/>
    <n v="0"/>
    <n v="8"/>
    <n v="10"/>
    <n v="30"/>
    <n v="51"/>
    <x v="1"/>
    <x v="1"/>
    <x v="0"/>
    <x v="0"/>
    <x v="1"/>
    <x v="1"/>
    <x v="0"/>
    <x v="0"/>
    <n v="2000"/>
    <x v="3"/>
  </r>
  <r>
    <n v="19574714"/>
    <x v="0"/>
    <x v="7"/>
    <s v="Cayman"/>
    <n v="4.3"/>
    <n v="17"/>
    <n v="5995"/>
    <x v="6"/>
    <x v="448"/>
    <x v="1"/>
    <x v="1"/>
    <n v="10"/>
    <n v="0"/>
    <n v="0"/>
    <n v="3"/>
    <n v="10"/>
    <x v="1"/>
    <x v="1"/>
    <x v="0"/>
    <x v="0"/>
    <x v="1"/>
    <x v="0"/>
    <x v="0"/>
    <x v="0"/>
    <n v="6000"/>
    <x v="5"/>
  </r>
  <r>
    <n v="18734674"/>
    <x v="0"/>
    <x v="20"/>
    <s v="FlyingMachine"/>
    <n v="3.9"/>
    <n v="18"/>
    <n v="999"/>
    <x v="6"/>
    <x v="6"/>
    <x v="1"/>
    <x v="1"/>
    <n v="0"/>
    <n v="1"/>
    <n v="11"/>
    <n v="5"/>
    <n v="26"/>
    <x v="1"/>
    <x v="1"/>
    <x v="0"/>
    <x v="0"/>
    <x v="1"/>
    <x v="0"/>
    <x v="0"/>
    <x v="1"/>
    <n v="1000"/>
    <x v="5"/>
  </r>
  <r>
    <n v="18645102"/>
    <x v="0"/>
    <x v="21"/>
    <s v="DChica"/>
    <n v="4.3"/>
    <n v="16"/>
    <n v="599"/>
    <x v="12"/>
    <x v="17"/>
    <x v="1"/>
    <x v="1"/>
    <n v="0"/>
    <n v="0"/>
    <n v="0"/>
    <n v="3"/>
    <n v="9"/>
    <x v="1"/>
    <x v="1"/>
    <x v="0"/>
    <x v="0"/>
    <x v="1"/>
    <x v="0"/>
    <x v="0"/>
    <x v="0"/>
    <n v="1000"/>
    <x v="1"/>
  </r>
  <r>
    <n v="18942852"/>
    <x v="0"/>
    <x v="21"/>
    <s v="FITINC"/>
    <n v="4.4000000000000004"/>
    <n v="14"/>
    <n v="999"/>
    <x v="9"/>
    <x v="148"/>
    <x v="1"/>
    <x v="1"/>
    <n v="0"/>
    <n v="0"/>
    <n v="0"/>
    <n v="0"/>
    <n v="0"/>
    <x v="1"/>
    <x v="1"/>
    <x v="0"/>
    <x v="0"/>
    <x v="1"/>
    <x v="1"/>
    <x v="0"/>
    <x v="0"/>
    <n v="500"/>
    <x v="1"/>
  </r>
  <r>
    <n v="17634528"/>
    <x v="0"/>
    <x v="75"/>
    <s v="SweetDreams"/>
    <n v="3.5"/>
    <n v="20"/>
    <n v="749"/>
    <x v="86"/>
    <x v="449"/>
    <x v="1"/>
    <x v="1"/>
    <n v="17"/>
    <n v="0"/>
    <n v="1"/>
    <n v="1"/>
    <n v="3"/>
    <x v="1"/>
    <x v="1"/>
    <x v="0"/>
    <x v="0"/>
    <x v="1"/>
    <x v="1"/>
    <x v="0"/>
    <x v="1"/>
    <n v="1000"/>
    <x v="0"/>
  </r>
  <r>
    <n v="11538822"/>
    <x v="0"/>
    <x v="1"/>
    <s v="AjilebyPantaloons"/>
    <n v="4.2"/>
    <n v="17"/>
    <n v="599"/>
    <x v="87"/>
    <x v="17"/>
    <x v="1"/>
    <x v="1"/>
    <n v="0"/>
    <n v="6"/>
    <n v="26"/>
    <n v="95"/>
    <n v="265"/>
    <x v="0"/>
    <x v="2"/>
    <x v="0"/>
    <x v="0"/>
    <x v="0"/>
    <x v="0"/>
    <x v="0"/>
    <x v="0"/>
    <n v="1000"/>
    <x v="6"/>
  </r>
  <r>
    <n v="19217010"/>
    <x v="3"/>
    <x v="30"/>
    <s v="Inc 5"/>
    <n v="4.4000000000000004"/>
    <n v="14"/>
    <n v="2690"/>
    <x v="11"/>
    <x v="450"/>
    <x v="1"/>
    <x v="1"/>
    <n v="0"/>
    <n v="1"/>
    <n v="0"/>
    <n v="1"/>
    <n v="5"/>
    <x v="1"/>
    <x v="1"/>
    <x v="0"/>
    <x v="0"/>
    <x v="1"/>
    <x v="1"/>
    <x v="0"/>
    <x v="0"/>
    <n v="3000"/>
    <x v="6"/>
  </r>
  <r>
    <n v="10018911"/>
    <x v="2"/>
    <x v="27"/>
    <s v="SEJ by Nisha Gupta"/>
    <n v="4.5"/>
    <n v="13"/>
    <n v="1849"/>
    <x v="13"/>
    <x v="387"/>
    <x v="1"/>
    <x v="0"/>
    <n v="1"/>
    <n v="0"/>
    <n v="0"/>
    <n v="1"/>
    <n v="4"/>
    <x v="1"/>
    <x v="1"/>
    <x v="0"/>
    <x v="0"/>
    <x v="1"/>
    <x v="1"/>
    <x v="0"/>
    <x v="0"/>
    <n v="1000"/>
    <x v="3"/>
  </r>
  <r>
    <n v="22590642"/>
    <x v="0"/>
    <x v="3"/>
    <s v="YUbyPantaloons"/>
    <n v="4.8"/>
    <n v="12"/>
    <n v="1499"/>
    <x v="34"/>
    <x v="16"/>
    <x v="1"/>
    <x v="1"/>
    <n v="8"/>
    <n v="0"/>
    <n v="5"/>
    <n v="2"/>
    <n v="13"/>
    <x v="0"/>
    <x v="0"/>
    <x v="0"/>
    <x v="0"/>
    <x v="0"/>
    <x v="1"/>
    <x v="0"/>
    <x v="0"/>
    <n v="1000"/>
    <x v="1"/>
  </r>
  <r>
    <n v="18650484"/>
    <x v="0"/>
    <x v="21"/>
    <s v="CLUBA9"/>
    <n v="4.5"/>
    <n v="14"/>
    <n v="699"/>
    <x v="55"/>
    <x v="451"/>
    <x v="1"/>
    <x v="1"/>
    <n v="5"/>
    <n v="4"/>
    <n v="15"/>
    <n v="23"/>
    <n v="52"/>
    <x v="1"/>
    <x v="1"/>
    <x v="0"/>
    <x v="0"/>
    <x v="1"/>
    <x v="1"/>
    <x v="0"/>
    <x v="0"/>
    <n v="500"/>
    <x v="1"/>
  </r>
  <r>
    <n v="17156676"/>
    <x v="0"/>
    <x v="9"/>
    <s v="ThomasScott"/>
    <n v="3.6"/>
    <n v="20"/>
    <n v="4799"/>
    <x v="51"/>
    <x v="318"/>
    <x v="2"/>
    <x v="0"/>
    <n v="16"/>
    <n v="7"/>
    <n v="7"/>
    <n v="20"/>
    <n v="21"/>
    <x v="0"/>
    <x v="1"/>
    <x v="0"/>
    <x v="0"/>
    <x v="0"/>
    <x v="0"/>
    <x v="0"/>
    <x v="1"/>
    <n v="5000"/>
    <x v="8"/>
  </r>
  <r>
    <n v="13616586"/>
    <x v="0"/>
    <x v="1"/>
    <s v="MAGRE"/>
    <n v="3.9"/>
    <n v="16"/>
    <n v="1590"/>
    <x v="3"/>
    <x v="452"/>
    <x v="2"/>
    <x v="0"/>
    <n v="16"/>
    <n v="14"/>
    <n v="35"/>
    <n v="83"/>
    <n v="198"/>
    <x v="0"/>
    <x v="0"/>
    <x v="0"/>
    <x v="0"/>
    <x v="0"/>
    <x v="0"/>
    <x v="0"/>
    <x v="1"/>
    <n v="2000"/>
    <x v="1"/>
  </r>
  <r>
    <n v="17121092"/>
    <x v="0"/>
    <x v="1"/>
    <s v="Marks&amp;Spencer"/>
    <n v="4"/>
    <n v="16"/>
    <n v="2999"/>
    <x v="3"/>
    <x v="107"/>
    <x v="1"/>
    <x v="1"/>
    <n v="31"/>
    <n v="13"/>
    <n v="29"/>
    <n v="78"/>
    <n v="199"/>
    <x v="0"/>
    <x v="0"/>
    <x v="0"/>
    <x v="0"/>
    <x v="0"/>
    <x v="0"/>
    <x v="0"/>
    <x v="1"/>
    <n v="3000"/>
    <x v="1"/>
  </r>
  <r>
    <n v="20085320"/>
    <x v="0"/>
    <x v="11"/>
    <s v="BULLMER"/>
    <n v="4.8"/>
    <n v="12"/>
    <n v="3998"/>
    <x v="23"/>
    <x v="111"/>
    <x v="1"/>
    <x v="1"/>
    <n v="32"/>
    <n v="24"/>
    <n v="54"/>
    <n v="102"/>
    <n v="303"/>
    <x v="1"/>
    <x v="1"/>
    <x v="0"/>
    <x v="0"/>
    <x v="1"/>
    <x v="1"/>
    <x v="0"/>
    <x v="0"/>
    <n v="1000"/>
    <x v="4"/>
  </r>
  <r>
    <n v="16704788"/>
    <x v="3"/>
    <x v="25"/>
    <s v="Birkenstock"/>
    <n v="4.5"/>
    <n v="12"/>
    <n v="4990"/>
    <x v="11"/>
    <x v="453"/>
    <x v="2"/>
    <x v="0"/>
    <n v="1"/>
    <n v="28"/>
    <n v="51"/>
    <n v="149"/>
    <n v="427"/>
    <x v="1"/>
    <x v="1"/>
    <x v="0"/>
    <x v="0"/>
    <x v="1"/>
    <x v="1"/>
    <x v="0"/>
    <x v="0"/>
    <n v="5000"/>
    <x v="6"/>
  </r>
  <r>
    <n v="19790160"/>
    <x v="3"/>
    <x v="26"/>
    <s v="toothless"/>
    <n v="4.0999999999999996"/>
    <n v="15"/>
    <n v="499"/>
    <x v="3"/>
    <x v="454"/>
    <x v="1"/>
    <x v="1"/>
    <n v="1"/>
    <n v="1"/>
    <n v="0"/>
    <n v="2"/>
    <n v="4"/>
    <x v="1"/>
    <x v="1"/>
    <x v="0"/>
    <x v="0"/>
    <x v="1"/>
    <x v="1"/>
    <x v="0"/>
    <x v="0"/>
    <n v="500"/>
    <x v="1"/>
  </r>
  <r>
    <n v="16721772"/>
    <x v="4"/>
    <x v="76"/>
    <s v="BodyHerbals"/>
    <n v="4.4000000000000004"/>
    <n v="14"/>
    <n v="399"/>
    <x v="20"/>
    <x v="180"/>
    <x v="3"/>
    <x v="0"/>
    <n v="0"/>
    <n v="0"/>
    <n v="3"/>
    <n v="8"/>
    <n v="27"/>
    <x v="1"/>
    <x v="1"/>
    <x v="0"/>
    <x v="0"/>
    <x v="1"/>
    <x v="1"/>
    <x v="0"/>
    <x v="0"/>
    <n v="500"/>
    <x v="0"/>
  </r>
  <r>
    <n v="16824638"/>
    <x v="3"/>
    <x v="41"/>
    <s v="Puma"/>
    <n v="4.3"/>
    <n v="14"/>
    <n v="9999"/>
    <x v="6"/>
    <x v="184"/>
    <x v="1"/>
    <x v="1"/>
    <n v="23"/>
    <n v="0"/>
    <n v="0"/>
    <n v="0"/>
    <n v="0"/>
    <x v="1"/>
    <x v="1"/>
    <x v="0"/>
    <x v="0"/>
    <x v="1"/>
    <x v="1"/>
    <x v="0"/>
    <x v="0"/>
    <n v="5000"/>
    <x v="5"/>
  </r>
  <r>
    <n v="21867416"/>
    <x v="0"/>
    <x v="15"/>
    <s v="DressBerry"/>
    <n v="4.0999999999999996"/>
    <n v="14"/>
    <n v="299"/>
    <x v="88"/>
    <x v="455"/>
    <x v="2"/>
    <x v="0"/>
    <n v="0"/>
    <n v="5"/>
    <n v="21"/>
    <n v="112"/>
    <n v="240"/>
    <x v="1"/>
    <x v="1"/>
    <x v="0"/>
    <x v="0"/>
    <x v="1"/>
    <x v="1"/>
    <x v="0"/>
    <x v="0"/>
    <n v="500"/>
    <x v="7"/>
  </r>
  <r>
    <n v="19432310"/>
    <x v="0"/>
    <x v="2"/>
    <s v="Marks&amp;Spencer"/>
    <n v="4.2"/>
    <n v="14"/>
    <n v="3999"/>
    <x v="3"/>
    <x v="173"/>
    <x v="2"/>
    <x v="0"/>
    <n v="0"/>
    <n v="0"/>
    <n v="3"/>
    <n v="7"/>
    <n v="11"/>
    <x v="1"/>
    <x v="1"/>
    <x v="0"/>
    <x v="0"/>
    <x v="1"/>
    <x v="0"/>
    <x v="0"/>
    <x v="0"/>
    <n v="4000"/>
    <x v="1"/>
  </r>
  <r>
    <n v="13480864"/>
    <x v="0"/>
    <x v="11"/>
    <s v="Aeropostale"/>
    <n v="4.2"/>
    <n v="13"/>
    <n v="1199"/>
    <x v="11"/>
    <x v="61"/>
    <x v="1"/>
    <x v="1"/>
    <n v="0"/>
    <n v="1"/>
    <n v="1"/>
    <n v="0"/>
    <n v="6"/>
    <x v="0"/>
    <x v="1"/>
    <x v="0"/>
    <x v="0"/>
    <x v="1"/>
    <x v="0"/>
    <x v="0"/>
    <x v="0"/>
    <n v="2000"/>
    <x v="6"/>
  </r>
  <r>
    <n v="21735080"/>
    <x v="3"/>
    <x v="25"/>
    <s v="Birkenstock"/>
    <n v="4.5"/>
    <n v="11"/>
    <n v="6990"/>
    <x v="11"/>
    <x v="456"/>
    <x v="2"/>
    <x v="0"/>
    <n v="0"/>
    <n v="0"/>
    <n v="1"/>
    <n v="4"/>
    <n v="5"/>
    <x v="1"/>
    <x v="1"/>
    <x v="0"/>
    <x v="0"/>
    <x v="1"/>
    <x v="1"/>
    <x v="0"/>
    <x v="0"/>
    <n v="7000"/>
    <x v="6"/>
  </r>
  <r>
    <n v="22596522"/>
    <x v="0"/>
    <x v="3"/>
    <s v="VeroModa"/>
    <n v="4.3"/>
    <n v="12"/>
    <n v="3799"/>
    <x v="43"/>
    <x v="457"/>
    <x v="1"/>
    <x v="1"/>
    <n v="2"/>
    <n v="0"/>
    <n v="0"/>
    <n v="0"/>
    <n v="0"/>
    <x v="0"/>
    <x v="0"/>
    <x v="0"/>
    <x v="0"/>
    <x v="0"/>
    <x v="1"/>
    <x v="0"/>
    <x v="0"/>
    <n v="2000"/>
    <x v="3"/>
  </r>
  <r>
    <n v="19008522"/>
    <x v="0"/>
    <x v="8"/>
    <s v="CalvinKleinJeans"/>
    <n v="3.8"/>
    <n v="14"/>
    <n v="7999"/>
    <x v="0"/>
    <x v="318"/>
    <x v="2"/>
    <x v="0"/>
    <n v="1"/>
    <n v="0"/>
    <n v="0"/>
    <n v="0"/>
    <n v="5"/>
    <x v="1"/>
    <x v="1"/>
    <x v="0"/>
    <x v="0"/>
    <x v="1"/>
    <x v="1"/>
    <x v="0"/>
    <x v="1"/>
    <n v="5000"/>
    <x v="0"/>
  </r>
  <r>
    <n v="18996772"/>
    <x v="0"/>
    <x v="20"/>
    <s v="U.S.PoloAssn."/>
    <n v="4.9000000000000004"/>
    <n v="10"/>
    <n v="2799"/>
    <x v="6"/>
    <x v="32"/>
    <x v="1"/>
    <x v="1"/>
    <n v="0"/>
    <n v="0"/>
    <n v="0"/>
    <n v="2"/>
    <n v="8"/>
    <x v="5"/>
    <x v="1"/>
    <x v="0"/>
    <x v="0"/>
    <x v="1"/>
    <x v="1"/>
    <x v="0"/>
    <x v="0"/>
    <n v="2000"/>
    <x v="5"/>
  </r>
  <r>
    <n v="18584190"/>
    <x v="4"/>
    <x v="77"/>
    <s v="7 DAYS"/>
    <n v="4.4000000000000004"/>
    <n v="11"/>
    <n v="499"/>
    <x v="25"/>
    <x v="162"/>
    <x v="3"/>
    <x v="0"/>
    <n v="20"/>
    <n v="0"/>
    <n v="0"/>
    <n v="1"/>
    <n v="7"/>
    <x v="1"/>
    <x v="1"/>
    <x v="0"/>
    <x v="0"/>
    <x v="1"/>
    <x v="1"/>
    <x v="0"/>
    <x v="0"/>
    <n v="500"/>
    <x v="1"/>
  </r>
  <r>
    <n v="19219056"/>
    <x v="1"/>
    <x v="58"/>
    <s v="BLAUPUNKT"/>
    <n v="4.5"/>
    <n v="11"/>
    <n v="5999"/>
    <x v="62"/>
    <x v="173"/>
    <x v="2"/>
    <x v="0"/>
    <n v="35"/>
    <n v="8"/>
    <n v="13"/>
    <n v="25"/>
    <n v="53"/>
    <x v="1"/>
    <x v="1"/>
    <x v="0"/>
    <x v="0"/>
    <x v="1"/>
    <x v="1"/>
    <x v="0"/>
    <x v="0"/>
    <n v="4000"/>
    <x v="2"/>
  </r>
  <r>
    <n v="19513066"/>
    <x v="0"/>
    <x v="3"/>
    <s v="StylecastXHersheinbox"/>
    <n v="4.5"/>
    <n v="11"/>
    <n v="2559"/>
    <x v="55"/>
    <x v="458"/>
    <x v="2"/>
    <x v="0"/>
    <n v="1"/>
    <n v="21"/>
    <n v="22"/>
    <n v="112"/>
    <n v="373"/>
    <x v="0"/>
    <x v="0"/>
    <x v="0"/>
    <x v="0"/>
    <x v="2"/>
    <x v="0"/>
    <x v="0"/>
    <x v="0"/>
    <n v="3000"/>
    <x v="1"/>
  </r>
  <r>
    <n v="18209958"/>
    <x v="0"/>
    <x v="69"/>
    <s v="SweetDreams"/>
    <n v="4.0999999999999996"/>
    <n v="13"/>
    <n v="2099"/>
    <x v="82"/>
    <x v="459"/>
    <x v="1"/>
    <x v="1"/>
    <n v="54"/>
    <n v="0"/>
    <n v="1"/>
    <n v="0"/>
    <n v="5"/>
    <x v="1"/>
    <x v="1"/>
    <x v="0"/>
    <x v="0"/>
    <x v="1"/>
    <x v="0"/>
    <x v="0"/>
    <x v="0"/>
    <n v="3000"/>
    <x v="5"/>
  </r>
  <r>
    <n v="15725544"/>
    <x v="0"/>
    <x v="71"/>
    <s v="SALWARSTUDIO"/>
    <n v="4.0999999999999996"/>
    <n v="12"/>
    <n v="3555"/>
    <x v="61"/>
    <x v="460"/>
    <x v="1"/>
    <x v="1"/>
    <n v="56"/>
    <n v="20"/>
    <n v="34"/>
    <n v="45"/>
    <n v="151"/>
    <x v="1"/>
    <x v="1"/>
    <x v="0"/>
    <x v="0"/>
    <x v="1"/>
    <x v="1"/>
    <x v="0"/>
    <x v="0"/>
    <n v="2000"/>
    <x v="5"/>
  </r>
  <r>
    <n v="18825174"/>
    <x v="0"/>
    <x v="9"/>
    <s v="TommyHilfiger"/>
    <n v="3.2"/>
    <n v="20"/>
    <n v="5599"/>
    <x v="15"/>
    <x v="461"/>
    <x v="2"/>
    <x v="0"/>
    <n v="1"/>
    <n v="21"/>
    <n v="42"/>
    <n v="201"/>
    <n v="620"/>
    <x v="4"/>
    <x v="1"/>
    <x v="0"/>
    <x v="0"/>
    <x v="5"/>
    <x v="1"/>
    <x v="0"/>
    <x v="1"/>
    <n v="4000"/>
    <x v="2"/>
  </r>
  <r>
    <n v="13391600"/>
    <x v="0"/>
    <x v="3"/>
    <s v="Mast&amp;Harbour"/>
    <n v="3.7"/>
    <n v="200"/>
    <n v="1499"/>
    <x v="43"/>
    <x v="368"/>
    <x v="1"/>
    <x v="1"/>
    <n v="1"/>
    <n v="1"/>
    <n v="0"/>
    <n v="5"/>
    <n v="22"/>
    <x v="0"/>
    <x v="0"/>
    <x v="0"/>
    <x v="0"/>
    <x v="0"/>
    <x v="1"/>
    <x v="0"/>
    <x v="1"/>
    <n v="1000"/>
    <x v="3"/>
  </r>
  <r>
    <n v="18639246"/>
    <x v="0"/>
    <x v="1"/>
    <s v="Jockey"/>
    <n v="4.5"/>
    <n v="139"/>
    <n v="329"/>
    <x v="11"/>
    <x v="307"/>
    <x v="1"/>
    <x v="1"/>
    <n v="7"/>
    <n v="0"/>
    <n v="1"/>
    <n v="0"/>
    <n v="4"/>
    <x v="0"/>
    <x v="0"/>
    <x v="0"/>
    <x v="0"/>
    <x v="0"/>
    <x v="0"/>
    <x v="0"/>
    <x v="0"/>
    <n v="500"/>
    <x v="6"/>
  </r>
  <r>
    <n v="13695234"/>
    <x v="0"/>
    <x v="21"/>
    <s v="HRXbyHrithikRoshan"/>
    <n v="4.4000000000000004"/>
    <n v="150"/>
    <n v="1499"/>
    <x v="21"/>
    <x v="122"/>
    <x v="1"/>
    <x v="1"/>
    <n v="3"/>
    <n v="1"/>
    <n v="8"/>
    <n v="25"/>
    <n v="108"/>
    <x v="1"/>
    <x v="1"/>
    <x v="0"/>
    <x v="0"/>
    <x v="1"/>
    <x v="0"/>
    <x v="0"/>
    <x v="0"/>
    <n v="2000"/>
    <x v="7"/>
  </r>
  <r>
    <n v="18903148"/>
    <x v="0"/>
    <x v="8"/>
    <s v="Levis"/>
    <n v="4.3"/>
    <n v="150"/>
    <n v="3899"/>
    <x v="0"/>
    <x v="462"/>
    <x v="1"/>
    <x v="1"/>
    <n v="0"/>
    <n v="0"/>
    <n v="2"/>
    <n v="1"/>
    <n v="5"/>
    <x v="0"/>
    <x v="1"/>
    <x v="0"/>
    <x v="1"/>
    <x v="1"/>
    <x v="1"/>
    <x v="0"/>
    <x v="0"/>
    <n v="3000"/>
    <x v="0"/>
  </r>
  <r>
    <n v="18973950"/>
    <x v="0"/>
    <x v="8"/>
    <s v="Levis"/>
    <n v="4.0999999999999996"/>
    <n v="156"/>
    <n v="4999"/>
    <x v="7"/>
    <x v="463"/>
    <x v="1"/>
    <x v="1"/>
    <n v="2"/>
    <n v="0"/>
    <n v="0"/>
    <n v="1"/>
    <n v="21"/>
    <x v="0"/>
    <x v="1"/>
    <x v="0"/>
    <x v="1"/>
    <x v="1"/>
    <x v="1"/>
    <x v="0"/>
    <x v="0"/>
    <n v="3000"/>
    <x v="1"/>
  </r>
  <r>
    <n v="17352294"/>
    <x v="0"/>
    <x v="20"/>
    <s v="Mast&amp;Harbour"/>
    <n v="4"/>
    <n v="195"/>
    <n v="2099"/>
    <x v="41"/>
    <x v="464"/>
    <x v="1"/>
    <x v="1"/>
    <n v="1"/>
    <n v="1"/>
    <n v="0"/>
    <n v="0"/>
    <n v="2"/>
    <x v="0"/>
    <x v="1"/>
    <x v="0"/>
    <x v="0"/>
    <x v="1"/>
    <x v="1"/>
    <x v="0"/>
    <x v="1"/>
    <n v="1000"/>
    <x v="3"/>
  </r>
  <r>
    <n v="19020478"/>
    <x v="0"/>
    <x v="6"/>
    <s v="U.S.PoloAssn."/>
    <n v="4.3"/>
    <n v="150"/>
    <n v="4599"/>
    <x v="15"/>
    <x v="465"/>
    <x v="2"/>
    <x v="0"/>
    <n v="24"/>
    <n v="2"/>
    <n v="0"/>
    <n v="2"/>
    <n v="12"/>
    <x v="0"/>
    <x v="1"/>
    <x v="0"/>
    <x v="0"/>
    <x v="0"/>
    <x v="1"/>
    <x v="0"/>
    <x v="0"/>
    <n v="30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448C4D-E15C-4CD3-92F0-57B0E7F37778}" name="PivotTable1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4:C10" firstHeaderRow="1" firstDataRow="1" firstDataCol="2"/>
  <pivotFields count="26">
    <pivotField compact="0" outline="0" showAll="0"/>
    <pivotField axis="axisRow"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axis="axisRow" compact="0" numFmtId="6" outline="0" showAll="0">
      <items count="467">
        <item x="454"/>
        <item x="455"/>
        <item x="162"/>
        <item x="246"/>
        <item x="119"/>
        <item x="194"/>
        <item x="389"/>
        <item x="247"/>
        <item x="167"/>
        <item x="152"/>
        <item x="120"/>
        <item x="434"/>
        <item x="3"/>
        <item x="384"/>
        <item x="182"/>
        <item x="395"/>
        <item x="379"/>
        <item x="25"/>
        <item x="149"/>
        <item x="191"/>
        <item x="210"/>
        <item x="335"/>
        <item x="413"/>
        <item x="161"/>
        <item x="451"/>
        <item x="310"/>
        <item x="429"/>
        <item x="307"/>
        <item x="180"/>
        <item x="414"/>
        <item x="287"/>
        <item x="323"/>
        <item x="130"/>
        <item x="35"/>
        <item x="158"/>
        <item x="220"/>
        <item x="269"/>
        <item x="189"/>
        <item x="380"/>
        <item x="185"/>
        <item x="438"/>
        <item x="383"/>
        <item x="97"/>
        <item x="82"/>
        <item x="89"/>
        <item x="123"/>
        <item x="303"/>
        <item x="39"/>
        <item x="363"/>
        <item x="435"/>
        <item x="23"/>
        <item x="292"/>
        <item x="84"/>
        <item x="378"/>
        <item x="409"/>
        <item x="85"/>
        <item x="439"/>
        <item x="75"/>
        <item x="412"/>
        <item x="350"/>
        <item x="106"/>
        <item x="333"/>
        <item x="118"/>
        <item x="88"/>
        <item x="148"/>
        <item x="175"/>
        <item x="150"/>
        <item x="274"/>
        <item x="313"/>
        <item x="202"/>
        <item x="115"/>
        <item x="77"/>
        <item x="124"/>
        <item x="174"/>
        <item x="156"/>
        <item x="426"/>
        <item x="55"/>
        <item x="304"/>
        <item x="114"/>
        <item x="38"/>
        <item x="266"/>
        <item x="244"/>
        <item x="241"/>
        <item x="9"/>
        <item x="140"/>
        <item x="349"/>
        <item x="76"/>
        <item x="368"/>
        <item x="346"/>
        <item x="358"/>
        <item x="26"/>
        <item x="297"/>
        <item x="400"/>
        <item x="45"/>
        <item x="179"/>
        <item x="432"/>
        <item x="387"/>
        <item x="104"/>
        <item x="231"/>
        <item x="163"/>
        <item x="322"/>
        <item x="78"/>
        <item x="418"/>
        <item x="52"/>
        <item x="330"/>
        <item x="70"/>
        <item x="105"/>
        <item x="360"/>
        <item x="312"/>
        <item x="351"/>
        <item x="157"/>
        <item x="285"/>
        <item x="229"/>
        <item x="17"/>
        <item x="116"/>
        <item x="24"/>
        <item x="355"/>
        <item x="449"/>
        <item x="354"/>
        <item x="347"/>
        <item x="176"/>
        <item x="99"/>
        <item x="419"/>
        <item x="108"/>
        <item x="102"/>
        <item x="80"/>
        <item x="7"/>
        <item x="72"/>
        <item x="251"/>
        <item x="193"/>
        <item x="217"/>
        <item x="0"/>
        <item x="298"/>
        <item x="79"/>
        <item x="447"/>
        <item x="33"/>
        <item x="328"/>
        <item x="128"/>
        <item x="319"/>
        <item x="71"/>
        <item x="199"/>
        <item x="311"/>
        <item x="300"/>
        <item x="376"/>
        <item x="30"/>
        <item x="309"/>
        <item x="295"/>
        <item x="207"/>
        <item x="43"/>
        <item x="263"/>
        <item x="31"/>
        <item x="47"/>
        <item x="16"/>
        <item x="446"/>
        <item x="74"/>
        <item x="214"/>
        <item x="305"/>
        <item x="294"/>
        <item x="8"/>
        <item x="250"/>
        <item x="177"/>
        <item x="385"/>
        <item x="57"/>
        <item x="265"/>
        <item x="320"/>
        <item x="83"/>
        <item x="15"/>
        <item x="222"/>
        <item x="271"/>
        <item x="443"/>
        <item x="280"/>
        <item x="365"/>
        <item x="464"/>
        <item x="91"/>
        <item x="373"/>
        <item x="291"/>
        <item x="314"/>
        <item x="111"/>
        <item x="430"/>
        <item x="332"/>
        <item x="37"/>
        <item x="129"/>
        <item x="90"/>
        <item x="357"/>
        <item x="416"/>
        <item x="204"/>
        <item x="302"/>
        <item x="286"/>
        <item x="397"/>
        <item x="143"/>
        <item x="22"/>
        <item x="339"/>
        <item x="386"/>
        <item x="46"/>
        <item x="197"/>
        <item x="440"/>
        <item x="390"/>
        <item x="11"/>
        <item x="381"/>
        <item x="367"/>
        <item x="276"/>
        <item x="168"/>
        <item x="121"/>
        <item x="293"/>
        <item x="242"/>
        <item x="171"/>
        <item x="69"/>
        <item x="92"/>
        <item x="272"/>
        <item x="283"/>
        <item x="73"/>
        <item x="54"/>
        <item x="53"/>
        <item x="42"/>
        <item x="273"/>
        <item x="6"/>
        <item x="428"/>
        <item x="398"/>
        <item x="5"/>
        <item x="422"/>
        <item x="392"/>
        <item x="181"/>
        <item x="230"/>
        <item x="122"/>
        <item x="101"/>
        <item x="192"/>
        <item x="289"/>
        <item x="317"/>
        <item x="135"/>
        <item x="444"/>
        <item x="221"/>
        <item x="237"/>
        <item x="225"/>
        <item x="240"/>
        <item x="259"/>
        <item x="109"/>
        <item x="282"/>
        <item x="308"/>
        <item x="198"/>
        <item x="60"/>
        <item x="34"/>
        <item x="186"/>
        <item x="224"/>
        <item x="203"/>
        <item x="95"/>
        <item x="61"/>
        <item x="126"/>
        <item x="81"/>
        <item x="249"/>
        <item x="262"/>
        <item x="326"/>
        <item x="66"/>
        <item x="59"/>
        <item x="364"/>
        <item x="14"/>
        <item x="20"/>
        <item x="457"/>
        <item x="424"/>
        <item x="359"/>
        <item x="377"/>
        <item x="44"/>
        <item x="258"/>
        <item x="36"/>
        <item x="362"/>
        <item x="408"/>
        <item x="94"/>
        <item x="245"/>
        <item x="32"/>
        <item x="155"/>
        <item x="396"/>
        <item x="278"/>
        <item x="356"/>
        <item x="212"/>
        <item x="334"/>
        <item x="417"/>
        <item x="257"/>
        <item x="228"/>
        <item x="234"/>
        <item x="169"/>
        <item x="159"/>
        <item x="296"/>
        <item x="195"/>
        <item x="218"/>
        <item x="336"/>
        <item x="213"/>
        <item x="361"/>
        <item x="40"/>
        <item x="452"/>
        <item x="235"/>
        <item x="423"/>
        <item x="144"/>
        <item x="208"/>
        <item x="110"/>
        <item x="201"/>
        <item x="299"/>
        <item x="21"/>
        <item x="406"/>
        <item x="370"/>
        <item x="56"/>
        <item x="50"/>
        <item x="18"/>
        <item x="145"/>
        <item x="62"/>
        <item x="348"/>
        <item x="371"/>
        <item x="58"/>
        <item x="267"/>
        <item x="248"/>
        <item x="178"/>
        <item x="460"/>
        <item x="98"/>
        <item x="277"/>
        <item x="103"/>
        <item x="215"/>
        <item x="402"/>
        <item x="1"/>
        <item x="427"/>
        <item x="164"/>
        <item x="315"/>
        <item x="288"/>
        <item x="399"/>
        <item x="329"/>
        <item x="206"/>
        <item x="142"/>
        <item x="226"/>
        <item x="442"/>
        <item x="4"/>
        <item x="254"/>
        <item x="462"/>
        <item x="86"/>
        <item x="125"/>
        <item x="187"/>
        <item x="160"/>
        <item x="211"/>
        <item x="252"/>
        <item x="459"/>
        <item x="306"/>
        <item x="415"/>
        <item x="2"/>
        <item x="154"/>
        <item x="279"/>
        <item x="139"/>
        <item x="132"/>
        <item x="134"/>
        <item x="190"/>
        <item x="51"/>
        <item x="393"/>
        <item x="343"/>
        <item x="100"/>
        <item x="391"/>
        <item x="463"/>
        <item x="337"/>
        <item x="243"/>
        <item x="401"/>
        <item x="117"/>
        <item x="352"/>
        <item x="41"/>
        <item x="28"/>
        <item x="372"/>
        <item x="458"/>
        <item x="394"/>
        <item x="403"/>
        <item x="188"/>
        <item x="366"/>
        <item x="170"/>
        <item x="340"/>
        <item x="425"/>
        <item x="450"/>
        <item x="261"/>
        <item x="10"/>
        <item x="382"/>
        <item x="465"/>
        <item x="138"/>
        <item x="112"/>
        <item x="29"/>
        <item x="87"/>
        <item x="260"/>
        <item x="268"/>
        <item x="441"/>
        <item x="93"/>
        <item x="13"/>
        <item x="127"/>
        <item x="353"/>
        <item x="107"/>
        <item x="325"/>
        <item x="345"/>
        <item x="327"/>
        <item x="407"/>
        <item x="96"/>
        <item x="301"/>
        <item x="316"/>
        <item x="233"/>
        <item x="216"/>
        <item x="133"/>
        <item x="256"/>
        <item x="68"/>
        <item x="404"/>
        <item x="270"/>
        <item x="461"/>
        <item x="205"/>
        <item x="19"/>
        <item x="131"/>
        <item x="431"/>
        <item x="67"/>
        <item x="255"/>
        <item x="151"/>
        <item x="49"/>
        <item x="338"/>
        <item x="331"/>
        <item x="405"/>
        <item x="388"/>
        <item x="173"/>
        <item x="209"/>
        <item x="153"/>
        <item x="12"/>
        <item x="433"/>
        <item x="27"/>
        <item x="166"/>
        <item x="275"/>
        <item x="165"/>
        <item x="48"/>
        <item x="284"/>
        <item x="445"/>
        <item x="219"/>
        <item x="146"/>
        <item x="63"/>
        <item x="141"/>
        <item x="318"/>
        <item x="113"/>
        <item x="236"/>
        <item x="453"/>
        <item x="374"/>
        <item x="184"/>
        <item x="137"/>
        <item x="65"/>
        <item x="342"/>
        <item x="238"/>
        <item x="223"/>
        <item x="200"/>
        <item x="421"/>
        <item x="448"/>
        <item x="281"/>
        <item x="147"/>
        <item x="321"/>
        <item x="411"/>
        <item x="341"/>
        <item x="196"/>
        <item x="456"/>
        <item x="264"/>
        <item x="232"/>
        <item x="136"/>
        <item x="64"/>
        <item x="420"/>
        <item x="239"/>
        <item x="253"/>
        <item x="324"/>
        <item x="375"/>
        <item x="227"/>
        <item x="410"/>
        <item x="436"/>
        <item x="369"/>
        <item x="344"/>
        <item x="183"/>
        <item x="172"/>
        <item x="437"/>
        <item x="290"/>
        <item t="default"/>
      </items>
    </pivotField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5_star" fld="15" subtotal="count" baseField="0" baseItem="0"/>
  </dataFields>
  <formats count="4">
    <format dxfId="36">
      <pivotArea type="all" dataOnly="0" outline="0" fieldPosition="0"/>
    </format>
    <format dxfId="37">
      <pivotArea outline="0" collapsedLevelsAreSubtotals="1" fieldPosition="0"/>
    </format>
    <format dxfId="38">
      <pivotArea field="1" type="button" dataOnly="0" labelOnly="1" outline="0" axis="axisRow" fieldPosition="0"/>
    </format>
    <format dxfId="39">
      <pivotArea dataOnly="0" labelOnly="1" grandRow="1" outline="0" fieldPosition="0"/>
    </format>
  </formats>
  <chartFormats count="24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6D624-C3A2-437B-AEF0-9C1FC5186F4D}" name="PivotTable1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4:E11" firstHeaderRow="1" firstDataRow="2" firstDataCol="2"/>
  <pivotFields count="26">
    <pivotField compact="0" outline="0" showAll="0"/>
    <pivotField axis="axisRow" compact="0" outline="0" showAll="0">
      <items count="6">
        <item sd="0" x="1"/>
        <item sd="0" x="0"/>
        <item sd="0" x="3"/>
        <item sd="0" x="4"/>
        <item sd="0" x="2"/>
        <item t="default"/>
      </items>
    </pivotField>
    <pivotField axis="axisRow" compact="0" outline="0" showAll="0">
      <items count="79">
        <item x="52"/>
        <item x="55"/>
        <item x="63"/>
        <item x="65"/>
        <item x="51"/>
        <item x="15"/>
        <item x="59"/>
        <item x="17"/>
        <item x="10"/>
        <item x="53"/>
        <item x="43"/>
        <item x="3"/>
        <item x="23"/>
        <item x="68"/>
        <item x="16"/>
        <item x="24"/>
        <item x="33"/>
        <item x="64"/>
        <item x="73"/>
        <item x="25"/>
        <item x="26"/>
        <item x="27"/>
        <item x="28"/>
        <item x="62"/>
        <item x="66"/>
        <item x="37"/>
        <item x="76"/>
        <item x="48"/>
        <item x="77"/>
        <item x="29"/>
        <item x="58"/>
        <item x="30"/>
        <item x="14"/>
        <item x="6"/>
        <item x="8"/>
        <item x="61"/>
        <item x="57"/>
        <item x="7"/>
        <item x="13"/>
        <item x="56"/>
        <item x="67"/>
        <item x="39"/>
        <item x="46"/>
        <item x="49"/>
        <item x="72"/>
        <item x="31"/>
        <item x="47"/>
        <item x="69"/>
        <item x="38"/>
        <item x="18"/>
        <item x="42"/>
        <item x="54"/>
        <item x="40"/>
        <item x="71"/>
        <item x="4"/>
        <item x="36"/>
        <item x="50"/>
        <item x="70"/>
        <item x="19"/>
        <item x="20"/>
        <item x="21"/>
        <item x="22"/>
        <item x="41"/>
        <item x="12"/>
        <item x="2"/>
        <item x="9"/>
        <item x="75"/>
        <item x="1"/>
        <item x="45"/>
        <item x="60"/>
        <item x="34"/>
        <item x="35"/>
        <item x="11"/>
        <item x="5"/>
        <item x="0"/>
        <item x="32"/>
        <item x="44"/>
        <item x="74"/>
        <item t="default"/>
      </items>
    </pivotField>
    <pivotField compact="0" outline="0" showAll="0"/>
    <pivotField compact="0" outline="0" showAll="0"/>
    <pivotField compact="0" outline="0" showAll="0"/>
    <pivotField compact="0" numFmtId="6" outline="0" showAll="0"/>
    <pivotField dataField="1" compact="0" outline="0" showAll="0"/>
    <pivotField compact="0" numFmtId="6" outline="0" showAll="0"/>
    <pivotField compact="0" outline="0" multipleItemSelectionAllowed="1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2">
    <field x="1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discount" fld="7" subtotal="count" baseField="0" baseItem="0"/>
  </dataFields>
  <formats count="6">
    <format dxfId="30">
      <pivotArea type="all" dataOnly="0" outline="0" fieldPosition="0"/>
    </format>
    <format dxfId="31">
      <pivotArea outline="0" collapsedLevelsAreSubtotals="1" fieldPosition="0"/>
    </format>
    <format dxfId="32">
      <pivotArea field="1" type="button" dataOnly="0" labelOnly="1" outline="0" axis="axisRow" fieldPosition="0"/>
    </format>
    <format dxfId="33">
      <pivotArea dataOnly="0" labelOnly="1" grandRow="1" outline="0" fieldPosition="0"/>
    </format>
    <format dxfId="34">
      <pivotArea outline="0" fieldPosition="0">
        <references count="2">
          <reference field="2" count="0" selected="0"/>
          <reference field="21" count="0" selected="0"/>
        </references>
      </pivotArea>
    </format>
    <format dxfId="35">
      <pivotArea outline="0" collapsedLevelsAreSubtotals="1" fieldPosition="0"/>
    </format>
  </formats>
  <chartFormats count="6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4D3CF-E61E-4942-BA8A-A0718DE2B112}" name="PivotTable5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1:F22" firstHeaderRow="0" firstDataRow="1" firstDataCol="1"/>
  <pivotFields count="26">
    <pivotField compact="0" outline="0" showAll="0"/>
    <pivotField compact="0" outline="0" showAll="0">
      <items count="6">
        <item h="1" x="1"/>
        <item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5">
        <item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2">
    <conditionalFormat priority="1">
      <pivotAreas count="1">
        <pivotArea type="data" outline="0" collapsedLevelsAreSubtotals="1" fieldPosition="0">
          <references count="1">
            <reference field="18" count="4" selected="0">
              <x v="0"/>
              <x v="1"/>
              <x v="2"/>
              <x v="3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18" count="1" selected="0">
              <x v="1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B8595-C5A8-423D-9EDC-C122B7EFC233}" name="PivotTable3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3:F17" firstHeaderRow="0" firstDataRow="1" firstDataCol="1"/>
  <pivotFields count="26">
    <pivotField compact="0" outline="0" showAll="0"/>
    <pivotField compact="0" outline="0" showAll="0">
      <items count="6">
        <item h="1" x="1"/>
        <item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axis="axisRow" compact="0" outline="0" showAll="0">
      <items count="5">
        <item x="3"/>
        <item x="0"/>
        <item x="2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3">
      <pivotAreas count="1">
        <pivotArea type="data" outline="0" collapsedLevelsAreSubtotals="1" fieldPosition="0">
          <references count="1">
            <reference field="17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4ED3C3-BB5F-4BD7-A93D-A4D50BA2E538}" name="PivotTable1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9" firstHeaderRow="0" firstDataRow="1" firstDataCol="1"/>
  <pivotFields count="26">
    <pivotField compact="0" outline="0" showAll="0"/>
    <pivotField compact="0" outline="0" showAll="0">
      <items count="6">
        <item h="1" x="1"/>
        <item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4"/>
        <item x="5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6"/>
  </rowFields>
  <rowItems count="6">
    <i>
      <x/>
    </i>
    <i>
      <x v="1"/>
    </i>
    <i>
      <x v="4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4">
      <pivotAreas count="1">
        <pivotArea type="data" outline="0" collapsedLevelsAreSubtotals="1" fieldPosition="0">
          <references count="1">
            <reference field="16" count="6" selected="0">
              <x v="0"/>
              <x v="1"/>
              <x v="4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613FC-DA7E-4E51-8CA2-EE9E7EAF8138}" name="PivotTable7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13:M19" firstHeaderRow="0" firstDataRow="1" firstDataCol="1"/>
  <pivotFields count="26">
    <pivotField compact="0" outline="0" showAll="0"/>
    <pivotField compact="0" outline="0" showAll="0">
      <items count="6">
        <item h="1" x="1"/>
        <item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3"/>
        <item x="2"/>
        <item m="1" x="8"/>
        <item m="1" x="7"/>
        <item x="0"/>
        <item m="1" x="6"/>
        <item x="5"/>
        <item h="1" x="1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0"/>
  </rowFields>
  <rowItems count="6">
    <i>
      <x/>
    </i>
    <i>
      <x v="1"/>
    </i>
    <i>
      <x v="4"/>
    </i>
    <i>
      <x v="6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7">
      <pivotAreas count="1">
        <pivotArea type="data" outline="0" collapsedLevelsAreSubtotals="1" fieldPosition="0">
          <references count="1">
            <reference field="20" count="6" selected="0">
              <x v="0"/>
              <x v="1"/>
              <x v="4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25B5FB-996D-4379-835B-73ED50AE8282}" name="PivotTable6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H3:M7" firstHeaderRow="0" firstDataRow="1" firstDataCol="1"/>
  <pivotFields count="26">
    <pivotField compact="0" outline="0" showAll="0"/>
    <pivotField compact="0" outline="0" showAll="0">
      <items count="6">
        <item h="1" x="1"/>
        <item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2"/>
        <item x="3"/>
        <item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5">
      <pivotAreas count="1">
        <pivotArea type="data" outline="0" collapsedLevelsAreSubtotals="1" fieldPosition="0">
          <references count="1">
            <reference field="19" count="4" selected="0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7DF86C-A915-4D11-B951-2D2BD68F6DF3}" name="PivotTable1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9" firstHeaderRow="1" firstDataRow="2" firstDataCol="1"/>
  <pivotFields count="2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0">
        <item x="3"/>
        <item x="2"/>
        <item m="1" x="8"/>
        <item m="1" x="7"/>
        <item m="1" x="6"/>
        <item x="4"/>
        <item h="1" x="1"/>
        <item x="5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23"/>
  </rowFields>
  <rowItems count="5">
    <i>
      <x/>
    </i>
    <i>
      <x v="2"/>
    </i>
    <i>
      <x v="3"/>
    </i>
    <i>
      <x v="4"/>
    </i>
    <i t="grand">
      <x/>
    </i>
  </rowItems>
  <colFields count="1">
    <field x="16"/>
  </colFields>
  <colItems count="6">
    <i>
      <x/>
    </i>
    <i>
      <x v="1"/>
    </i>
    <i>
      <x v="5"/>
    </i>
    <i>
      <x v="7"/>
    </i>
    <i>
      <x v="8"/>
    </i>
    <i t="grand">
      <x/>
    </i>
  </colItems>
  <dataFields count="1">
    <dataField name="Count of product_id" fld="0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6" count="5" selected="0">
              <x v="0"/>
              <x v="1"/>
              <x v="5"/>
              <x v="7"/>
              <x v="8"/>
            </reference>
            <reference field="23" count="4" selected="0">
              <x v="0"/>
              <x v="2"/>
              <x v="3"/>
              <x v="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51091-A94E-4063-B969-09FB5C966CDC}" name="PivotTable1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B6" firstHeaderRow="1" firstDataRow="1" firstDataCol="1"/>
  <pivotFields count="2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Items count="1">
    <i/>
  </colItems>
  <dataFields count="1">
    <dataField name="Average of final_price" fld="8" subtotal="average" baseField="0" baseItem="0" numFmtId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E4436-2F76-4CF1-B041-22F4ADAF2FFD}" name="PivotTable2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0:C24" firstHeaderRow="1" firstDataRow="2" firstDataCol="1"/>
  <pivotFields count="2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Fields count="1">
    <field x="22"/>
  </colFields>
  <colItems count="2">
    <i>
      <x/>
    </i>
    <i t="grand">
      <x/>
    </i>
  </colItems>
  <dataFields count="1">
    <dataField name="Count of product_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07538-D635-459E-9CE0-63CF8554D080}" name="PivotTable3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F6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conditionalFormats count="1">
    <conditionalFormat priority="5">
      <pivotAreas count="1">
        <pivotArea type="data" outline="0" collapsedLevelsAreSubtotals="1" fieldPosition="0">
          <references count="1">
            <reference field="21" count="2" selected="0">
              <x v="0"/>
              <x v="1"/>
            </reference>
          </references>
        </pivotArea>
      </pivotAreas>
    </conditionalFormat>
  </conditionalFormats>
  <chartFormats count="15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896FC-13FC-455E-B33D-20E72D99D702}" name="PivotTable5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9:F99" firstHeaderRow="0" firstDataRow="1" firstDataCol="1"/>
  <pivotFields count="26">
    <pivotField compact="0" outline="0" showAll="0"/>
    <pivotField compact="0" outline="0" showAll="0">
      <items count="6">
        <item x="1"/>
        <item x="0"/>
        <item x="3"/>
        <item x="4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axis="axisRow" compact="0" outline="0" showAll="0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</pivotField>
    <pivotField compact="0" numFmtId="6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_star" fld="11" baseField="0" baseItem="0"/>
    <dataField name="Sum of 2_star" fld="12" baseField="0" baseItem="0"/>
    <dataField name="Sum of 3_star" fld="13" baseField="0" baseItem="0"/>
    <dataField name="Sum of 4_star" fld="14" baseField="0" baseItem="0"/>
    <dataField name="Sum of 5_star" fld="15" baseField="0" baseItem="0"/>
  </dataFields>
  <formats count="2">
    <format dxfId="28">
      <pivotArea dataOnly="0" labelOnly="1" outline="0" fieldPosition="0">
        <references count="1">
          <reference field="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">
      <pivotArea dataOnly="0" labelOnly="1" outline="0" fieldPosition="0">
        <references count="1">
          <reference field="7" count="39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7" count="89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914866-14E3-4E4C-8871-16103A78D951}" name="PivotTable10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E17:F19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21"/>
  </rowFields>
  <rowItems count="2">
    <i>
      <x v="1"/>
    </i>
    <i t="grand">
      <x/>
    </i>
  </rowItems>
  <colItems count="1">
    <i/>
  </colItems>
  <dataFields count="1">
    <dataField name="Average of final_price" fld="8" subtotal="average" baseField="0" baseItem="0" numFmtId="6"/>
  </dataFields>
  <conditionalFormats count="3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2C3E7-F3EB-454E-A1F4-5586C09FA8B6}" name="PivotTable9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3:F13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2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final_price" fld="8" subtotal="average" baseField="0" baseItem="0" numFmtId="6"/>
  </dataFields>
  <conditionalFormats count="1"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5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B1263-68D7-496E-BAE9-B4366774AF62}" name="PivotTable7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17:B19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21"/>
  </rowFields>
  <rowItems count="2">
    <i>
      <x v="1"/>
    </i>
    <i t="grand">
      <x/>
    </i>
  </rowItems>
  <colItems count="1">
    <i/>
  </colItems>
  <dataFields count="1">
    <dataField name="Sum of ratings" fld="23" baseField="0" baseItem="0"/>
  </dataFields>
  <conditionalFormats count="2"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1" count="2" selected="0">
              <x v="0"/>
              <x v="1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A0EEA-F36D-4F95-A9C4-884452EDD627}" name="PivotTable6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3" firstHeaderRow="1" firstDataRow="1" firstDataCol="1"/>
  <pivotFields count="26">
    <pivotField compact="0" outline="0" showAll="0"/>
    <pivotField compact="0" outline="0" showAll="0">
      <items count="6">
        <item x="1"/>
        <item h="1"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2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ratings" fld="23" baseField="0" baseItem="0"/>
  </dataFields>
  <conditionalFormats count="1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5" count="9" selected="0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043EA3-D416-4AFA-895F-8FA3141F1D97}" name="PivotTable3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9:F13" firstHeaderRow="0" firstDataRow="1" firstDataCol="1"/>
  <pivotFields count="26">
    <pivotField compact="0" outline="0" showAll="0"/>
    <pivotField compact="0" outline="0" showAll="0">
      <items count="6">
        <item h="1" x="1"/>
        <item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dataField="1" compact="0" numFmtId="1" outline="0" showAll="0"/>
    <pivotField compact="0" numFmtId="6" outline="0" showAll="0"/>
    <pivotField axis="axisRow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6">
        <item x="3"/>
        <item x="4"/>
        <item x="2"/>
        <item x="1"/>
        <item x="0"/>
        <item t="default"/>
      </items>
    </pivotField>
    <pivotField compact="0" outline="0" showAll="0"/>
    <pivotField compact="0" outline="0" showAll="0"/>
  </pivotFields>
  <rowFields count="1">
    <field x="9"/>
  </rowFields>
  <rowItems count="4">
    <i>
      <x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atings" fld="23" baseField="0" baseItem="0"/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BED18-A472-4237-81C3-7B077A7202A7}" name="PivotTable1" cacheId="122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:F6" firstHeaderRow="0" firstDataRow="1" firstDataCol="1"/>
  <pivotFields count="26">
    <pivotField compact="0" outline="0" showAll="0"/>
    <pivotField compact="0" outline="0" showAll="0">
      <items count="6">
        <item h="1" x="1"/>
        <item x="0"/>
        <item h="1" x="3"/>
        <item h="1" x="4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6" outline="0" showAll="0"/>
    <pivotField dataField="1" compact="0" numFmtId="1" outline="0" showAll="0" insertBlankRow="1">
      <items count="90">
        <item x="11"/>
        <item x="31"/>
        <item x="59"/>
        <item x="83"/>
        <item x="78"/>
        <item x="54"/>
        <item x="76"/>
        <item x="87"/>
        <item x="69"/>
        <item x="75"/>
        <item x="81"/>
        <item x="79"/>
        <item x="80"/>
        <item x="63"/>
        <item x="20"/>
        <item x="86"/>
        <item x="0"/>
        <item x="72"/>
        <item x="45"/>
        <item x="58"/>
        <item x="33"/>
        <item x="50"/>
        <item x="48"/>
        <item x="88"/>
        <item x="21"/>
        <item x="65"/>
        <item x="62"/>
        <item x="47"/>
        <item x="2"/>
        <item x="84"/>
        <item x="56"/>
        <item x="67"/>
        <item x="73"/>
        <item x="22"/>
        <item x="26"/>
        <item x="49"/>
        <item x="15"/>
        <item x="85"/>
        <item x="53"/>
        <item x="57"/>
        <item x="74"/>
        <item x="70"/>
        <item x="16"/>
        <item x="8"/>
        <item x="82"/>
        <item x="24"/>
        <item x="40"/>
        <item x="60"/>
        <item x="52"/>
        <item x="61"/>
        <item x="6"/>
        <item x="7"/>
        <item x="34"/>
        <item x="12"/>
        <item x="55"/>
        <item x="9"/>
        <item x="25"/>
        <item x="14"/>
        <item x="1"/>
        <item x="27"/>
        <item x="3"/>
        <item x="4"/>
        <item x="28"/>
        <item x="41"/>
        <item x="10"/>
        <item x="43"/>
        <item x="29"/>
        <item x="17"/>
        <item x="32"/>
        <item x="64"/>
        <item x="13"/>
        <item x="37"/>
        <item x="36"/>
        <item x="19"/>
        <item x="18"/>
        <item x="5"/>
        <item x="35"/>
        <item x="68"/>
        <item x="39"/>
        <item x="38"/>
        <item x="23"/>
        <item x="44"/>
        <item x="42"/>
        <item x="66"/>
        <item x="77"/>
        <item x="51"/>
        <item x="30"/>
        <item x="46"/>
        <item x="7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/>
    <pivotField compact="0" outline="0" showAll="0">
      <items count="5">
        <item h="1" x="1"/>
        <item x="3"/>
        <item h="1" x="2"/>
        <item h="1"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0">
        <item x="6"/>
        <item x="0"/>
        <item x="7"/>
        <item x="2"/>
        <item x="5"/>
        <item x="1"/>
        <item x="3"/>
        <item x="4"/>
        <item x="8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atings" fld="23" baseField="0" baseItem="0"/>
    <dataField name="Count of discount" fld="7" subtotal="count" baseField="0" baseItem="0"/>
    <dataField name="Average of discount" fld="7" subtotal="average" baseField="0" baseItem="0" numFmtId="1"/>
    <dataField name="Sum of 4_star" fld="14" baseField="0" baseItem="0"/>
    <dataField name="Sum of 5_star" fld="15" baseField="0" baseItem="0"/>
  </dataFields>
  <chartFormats count="15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7044A8FE-AB99-4D0A-B934-9A18C573BE19}" sourceName="category">
  <pivotTables>
    <pivotTable tabId="12" name="PivotTable1"/>
    <pivotTable tabId="12" name="PivotTable7"/>
    <pivotTable tabId="12" name="PivotTable6"/>
    <pivotTable tabId="12" name="PivotTable5"/>
    <pivotTable tabId="12" name="PivotTable3"/>
  </pivotTables>
  <data>
    <tabular pivotCacheId="1088893352">
      <items count="5">
        <i x="0" s="1"/>
        <i x="3"/>
        <i x="1" nd="1"/>
        <i x="4" nd="1"/>
        <i x="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1" xr10:uid="{B1833455-0B32-4BBD-978A-1B159A491765}" sourceName="category">
  <pivotTables>
    <pivotTable tabId="15" name="PivotTable3"/>
    <pivotTable tabId="15" name="PivotTable5"/>
  </pivotTables>
  <data>
    <tabular pivotCacheId="1088893352">
      <items count="5">
        <i x="1" s="1"/>
        <i x="0" s="1"/>
        <i x="3" s="1"/>
        <i x="4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2" xr10:uid="{D5897B47-9E4A-47E4-97A6-F0030077B394}" sourceName="category">
  <pivotTables>
    <pivotTable tabId="16" name="PivotTable9"/>
    <pivotTable tabId="16" name="PivotTable7"/>
    <pivotTable tabId="16" name="PivotTable6"/>
    <pivotTable tabId="16" name="PivotTable10"/>
  </pivotTables>
  <data>
    <tabular pivotCacheId="1088893352">
      <items count="5">
        <i x="1" s="1"/>
        <i x="0"/>
        <i x="3"/>
        <i x="4"/>
        <i x="2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3" xr10:uid="{3BC6C4ED-2112-4587-A478-176FC40AACB7}" sourceName="category">
  <pivotTables>
    <pivotTable tabId="17" name="PivotTable3"/>
    <pivotTable tabId="17" name="PivotTable1"/>
  </pivotTables>
  <data>
    <tabular pivotCacheId="1088893352">
      <items count="5">
        <i x="1"/>
        <i x="0" s="1"/>
        <i x="3"/>
        <i x="4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" xr10:uid="{18CF6946-739B-4C2E-AEBB-0FD203A9B481}" cache="Slicer_category" caption="category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1" xr10:uid="{1F91B4C8-B294-44A7-BE4A-7E5C9D6AD97D}" cache="Slicer_category1" caption="category" rowHeight="2286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2" xr10:uid="{BEC1D024-84D5-42D0-AE47-3FADC2DA3C6C}" cache="Slicer_category2" caption="category" rowHeight="2286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y 3" xr10:uid="{665215C1-CC0B-47F6-9730-CBB8283EC328}" cache="Slicer_category3" caption="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5FDCDD-E292-4001-AB57-6839D7583F15}" name="ecomm" displayName="ecomm" ref="A1:Z1000" totalsRowShown="0" headerRowDxfId="27" dataDxfId="26">
  <autoFilter ref="A1:Z1000" xr:uid="{C789F518-E49C-4411-B043-9C697BA3EB35}"/>
  <tableColumns count="26">
    <tableColumn id="1" xr3:uid="{ED8FBCAD-BC90-40D1-B45E-E73F219B8B67}" name="product_id" dataDxfId="25"/>
    <tableColumn id="2" xr3:uid="{A1874EE2-23A3-4B18-8E68-1588C2DF2766}" name="category" dataDxfId="24"/>
    <tableColumn id="3" xr3:uid="{0C66C6A5-FEFD-4BB0-8C11-094F4395DA2C}" name="subcategory" dataDxfId="23"/>
    <tableColumn id="4" xr3:uid="{25582F80-60A8-468E-9D67-D7579514A086}" name="brand" dataDxfId="22"/>
    <tableColumn id="5" xr3:uid="{B33B9361-969F-4EF9-9E4F-4A29AAF58537}" name="rating" dataDxfId="21"/>
    <tableColumn id="6" xr3:uid="{6D06F94F-A80F-4353-AF74-9FAF0F98D76D}" name="ratings_count" dataDxfId="20"/>
    <tableColumn id="7" xr3:uid="{033A4D5A-936A-42DF-BFA1-8DB6DC87C9E0}" name="initial_price" dataDxfId="19"/>
    <tableColumn id="24" xr3:uid="{C9610C23-918D-4919-A968-84F25DDF0EAF}" name="discount" dataDxfId="18"/>
    <tableColumn id="9" xr3:uid="{D677F041-3A48-4C23-9E40-30701571445E}" name="final_price" dataDxfId="17"/>
    <tableColumn id="10" xr3:uid="{53CEF632-FEDB-4F03-972B-25D02575B487}" name="return&amp;exchange" dataDxfId="16"/>
    <tableColumn id="11" xr3:uid="{27F0E966-67C8-4684-9C04-C1355C48003A}" name="try&amp;buy" dataDxfId="15"/>
    <tableColumn id="12" xr3:uid="{EA32F597-E4AB-4D47-A206-E3BBD0F65FB6}" name="1_star" dataDxfId="14"/>
    <tableColumn id="13" xr3:uid="{2B6D6345-7480-4525-9131-B850BA6F6A0C}" name="2_star" dataDxfId="13"/>
    <tableColumn id="14" xr3:uid="{D5B7FE1B-1C7D-4436-82E0-3B6626360511}" name="3_star" dataDxfId="12"/>
    <tableColumn id="15" xr3:uid="{7129F2E4-A02A-41BD-B085-C3DCE61D561A}" name="4_star" dataDxfId="11"/>
    <tableColumn id="16" xr3:uid="{F94DDA9D-4B3D-4F2C-8FEE-49BC1E859E2E}" name="5_star" dataDxfId="10"/>
    <tableColumn id="17" xr3:uid="{D80A1933-B636-4918-8274-3A1F18E5FA9A}" name="fit" dataDxfId="9"/>
    <tableColumn id="18" xr3:uid="{FAE0E395-3BD0-4455-BCA7-E71DDD6A00E5}" name="transparency" dataDxfId="8"/>
    <tableColumn id="19" xr3:uid="{F799C1E0-2635-45EF-AF22-DE7DD04B5221}" name="comfort" dataDxfId="7"/>
    <tableColumn id="20" xr3:uid="{C0E7C3FA-F400-46FA-8FB3-9C1FA8E612F6}" name="stretch" dataDxfId="6"/>
    <tableColumn id="21" xr3:uid="{F9D6A7B7-01F5-4242-BAE7-CC2F5499624E}" name="length" dataDxfId="5"/>
    <tableColumn id="22" xr3:uid="{8BEF49A7-1EA0-406A-8564-8250334DD7C3}" name="is_best_offer" dataDxfId="4"/>
    <tableColumn id="23" xr3:uid="{2F156479-4241-4FC3-9E0E-F5D238E66548}" name="is_more_offer" dataDxfId="3"/>
    <tableColumn id="8" xr3:uid="{64B55951-F636-46B2-8B06-27E33157C01B}" name="ratings" dataDxfId="2">
      <calculatedColumnFormula array="1">_xlfn.IFS(ecomm[[#This Row],[rating]]&lt;=1,1, ecomm[[#This Row],[rating]]&lt;=2, 2, ecomm[[#This Row],[rating]]&lt;=3, 3, ecomm[[#This Row],[rating]]&lt;=4, 4, ecomm[[#This Row],[rating]]&gt;4, 5)</calculatedColumnFormula>
    </tableColumn>
    <tableColumn id="25" xr3:uid="{F5691694-62EC-401D-9E14-E553A2C3653B}" name="price range" dataDxfId="1">
      <calculatedColumnFormula array="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calculatedColumnFormula>
    </tableColumn>
    <tableColumn id="26" xr3:uid="{11603305-90C2-4EAB-89A3-88BA3162E24F}" name="discount range" dataDxfId="0">
      <calculatedColumnFormula array="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7" Type="http://schemas.microsoft.com/office/2007/relationships/slicer" Target="../slicers/slicer1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microsoft.com/office/2007/relationships/slicer" Target="../slicers/slicer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microsoft.com/office/2007/relationships/slicer" Target="../slicers/slicer3.xml"/><Relationship Id="rId5" Type="http://schemas.openxmlformats.org/officeDocument/2006/relationships/drawing" Target="../drawings/drawing6.xml"/><Relationship Id="rId4" Type="http://schemas.openxmlformats.org/officeDocument/2006/relationships/pivotTable" Target="../pivotTables/pivot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Relationship Id="rId4" Type="http://schemas.microsoft.com/office/2007/relationships/slicer" Target="../slicers/slicer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F518-E49C-4411-B043-9C697BA3EB35}">
  <dimension ref="A1:AI1005"/>
  <sheetViews>
    <sheetView topLeftCell="I1" workbookViewId="0">
      <selection activeCell="O14" sqref="O14"/>
    </sheetView>
  </sheetViews>
  <sheetFormatPr defaultRowHeight="15"/>
  <cols>
    <col min="1" max="1" width="13.140625" customWidth="1"/>
    <col min="2" max="2" width="13.28515625" customWidth="1"/>
    <col min="3" max="3" width="23.5703125" bestFit="1" customWidth="1"/>
    <col min="4" max="4" width="30.7109375" bestFit="1" customWidth="1"/>
    <col min="5" max="5" width="13.28515625" customWidth="1"/>
    <col min="6" max="6" width="16.5703125" customWidth="1"/>
    <col min="7" max="7" width="14.42578125" customWidth="1"/>
    <col min="8" max="8" width="12.42578125" customWidth="1"/>
    <col min="9" max="9" width="16" customWidth="1"/>
    <col min="10" max="10" width="19" customWidth="1"/>
    <col min="11" max="11" width="12.85546875" customWidth="1"/>
    <col min="16" max="16" width="11.42578125" customWidth="1"/>
    <col min="17" max="17" width="14.85546875" customWidth="1"/>
    <col min="18" max="18" width="18.28515625" customWidth="1"/>
    <col min="19" max="19" width="17" bestFit="1" customWidth="1"/>
    <col min="20" max="20" width="14.5703125" customWidth="1"/>
    <col min="21" max="21" width="14.28515625" customWidth="1"/>
    <col min="22" max="22" width="14.85546875" customWidth="1"/>
    <col min="23" max="23" width="18.7109375" customWidth="1"/>
    <col min="24" max="24" width="9.42578125" bestFit="1" customWidth="1"/>
    <col min="25" max="25" width="15" customWidth="1"/>
    <col min="26" max="26" width="16.28515625" bestFit="1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4" t="s">
        <v>23</v>
      </c>
      <c r="Y1" s="14" t="s">
        <v>24</v>
      </c>
      <c r="Z1" s="14" t="s">
        <v>25</v>
      </c>
    </row>
    <row r="2" spans="1:35">
      <c r="A2" s="4">
        <v>18652628</v>
      </c>
      <c r="B2" s="4" t="s">
        <v>26</v>
      </c>
      <c r="C2" s="4" t="s">
        <v>27</v>
      </c>
      <c r="D2" s="4" t="s">
        <v>28</v>
      </c>
      <c r="E2" s="4">
        <v>4.2</v>
      </c>
      <c r="F2" s="4">
        <v>5</v>
      </c>
      <c r="G2" s="5">
        <v>649</v>
      </c>
      <c r="H2" s="16">
        <v>20</v>
      </c>
      <c r="I2" s="5">
        <v>649</v>
      </c>
      <c r="J2" s="4" t="s">
        <v>29</v>
      </c>
      <c r="K2" s="4" t="b">
        <v>0</v>
      </c>
      <c r="L2" s="4">
        <v>3</v>
      </c>
      <c r="M2" s="4">
        <v>0</v>
      </c>
      <c r="N2" s="4">
        <v>3</v>
      </c>
      <c r="O2" s="4">
        <v>4</v>
      </c>
      <c r="P2" s="4">
        <v>6</v>
      </c>
      <c r="Q2" s="4" t="s">
        <v>30</v>
      </c>
      <c r="R2" s="4" t="s">
        <v>31</v>
      </c>
      <c r="S2" s="4" t="s">
        <v>32</v>
      </c>
      <c r="T2" s="4" t="s">
        <v>32</v>
      </c>
      <c r="U2" s="4" t="s">
        <v>30</v>
      </c>
      <c r="V2" s="4" t="b">
        <v>0</v>
      </c>
      <c r="W2" s="4" t="b">
        <v>1</v>
      </c>
      <c r="X2" s="13" cm="1">
        <f t="array" ref="X2">_xlfn.IFS(ecomm[[#This Row],[rating]]&lt;=1,1, ecomm[[#This Row],[rating]]&lt;=2, 2, ecomm[[#This Row],[rating]]&lt;=3, 3, ecomm[[#This Row],[rating]]&lt;=4, 4, ecomm[[#This Row],[rating]]&gt;4, 5)</f>
        <v>5</v>
      </c>
      <c r="Y2" s="13" cm="1">
        <f t="array" ref="Y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" s="13" t="str" cm="1">
        <f t="array" ref="Z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3" spans="1:35">
      <c r="A3" s="6">
        <v>13611204</v>
      </c>
      <c r="B3" s="6" t="s">
        <v>26</v>
      </c>
      <c r="C3" s="6" t="s">
        <v>33</v>
      </c>
      <c r="D3" s="6" t="s">
        <v>34</v>
      </c>
      <c r="E3" s="6">
        <v>4.2</v>
      </c>
      <c r="F3" s="6">
        <v>266</v>
      </c>
      <c r="G3" s="7">
        <v>1889</v>
      </c>
      <c r="H3" s="17">
        <v>58</v>
      </c>
      <c r="I3" s="7">
        <v>1889</v>
      </c>
      <c r="J3" s="6" t="s">
        <v>35</v>
      </c>
      <c r="K3" s="6" t="b">
        <v>1</v>
      </c>
      <c r="L3" s="6">
        <v>9</v>
      </c>
      <c r="M3" s="6">
        <v>4</v>
      </c>
      <c r="N3" s="6">
        <v>2</v>
      </c>
      <c r="O3" s="6">
        <v>8</v>
      </c>
      <c r="P3" s="6">
        <v>50</v>
      </c>
      <c r="Q3" s="6" t="s">
        <v>30</v>
      </c>
      <c r="R3" s="6" t="s">
        <v>31</v>
      </c>
      <c r="S3" s="6" t="s">
        <v>32</v>
      </c>
      <c r="T3" s="6" t="s">
        <v>32</v>
      </c>
      <c r="U3" s="6" t="s">
        <v>30</v>
      </c>
      <c r="V3" s="6" t="b">
        <v>0</v>
      </c>
      <c r="W3" s="6" t="b">
        <v>1</v>
      </c>
      <c r="X3" s="13" cm="1">
        <f t="array" ref="X3">_xlfn.IFS(ecomm[[#This Row],[rating]]&lt;=1,1, ecomm[[#This Row],[rating]]&lt;=2, 2, ecomm[[#This Row],[rating]]&lt;=3, 3, ecomm[[#This Row],[rating]]&lt;=4, 4, ecomm[[#This Row],[rating]]&gt;4, 5)</f>
        <v>5</v>
      </c>
      <c r="Y3" s="13" cm="1">
        <f t="array" ref="Y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" s="13" t="str" cm="1">
        <f t="array" ref="Z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4" spans="1:35">
      <c r="A4" s="4">
        <v>14335776</v>
      </c>
      <c r="B4" s="4" t="s">
        <v>26</v>
      </c>
      <c r="C4" s="4" t="s">
        <v>36</v>
      </c>
      <c r="D4" s="4" t="s">
        <v>37</v>
      </c>
      <c r="E4" s="4">
        <v>4</v>
      </c>
      <c r="F4" s="4">
        <v>345</v>
      </c>
      <c r="G4" s="5">
        <v>2199</v>
      </c>
      <c r="H4" s="16">
        <v>35</v>
      </c>
      <c r="I4" s="5">
        <v>2199</v>
      </c>
      <c r="J4" s="4" t="s">
        <v>32</v>
      </c>
      <c r="K4" s="4" t="b">
        <v>0</v>
      </c>
      <c r="L4" s="4">
        <v>33</v>
      </c>
      <c r="M4" s="4">
        <v>5</v>
      </c>
      <c r="N4" s="4">
        <v>10</v>
      </c>
      <c r="O4" s="4">
        <v>55</v>
      </c>
      <c r="P4" s="4">
        <v>147</v>
      </c>
      <c r="Q4" s="4" t="s">
        <v>30</v>
      </c>
      <c r="R4" s="4" t="s">
        <v>32</v>
      </c>
      <c r="S4" s="4" t="s">
        <v>32</v>
      </c>
      <c r="T4" s="4" t="s">
        <v>32</v>
      </c>
      <c r="U4" s="4" t="s">
        <v>30</v>
      </c>
      <c r="V4" s="4" t="b">
        <v>0</v>
      </c>
      <c r="W4" s="4" t="b">
        <v>1</v>
      </c>
      <c r="X4" s="13" cm="1">
        <f t="array" ref="X4">_xlfn.IFS(ecomm[[#This Row],[rating]]&lt;=1,1, ecomm[[#This Row],[rating]]&lt;=2, 2, ecomm[[#This Row],[rating]]&lt;=3, 3, ecomm[[#This Row],[rating]]&lt;=4, 4, ecomm[[#This Row],[rating]]&gt;4, 5)</f>
        <v>4</v>
      </c>
      <c r="Y4" s="13" cm="1">
        <f t="array" ref="Y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" s="13" t="str" cm="1">
        <f t="array" ref="Z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5" spans="1:35">
      <c r="A5" s="6">
        <v>18207478</v>
      </c>
      <c r="B5" s="6" t="s">
        <v>26</v>
      </c>
      <c r="C5" s="6" t="s">
        <v>38</v>
      </c>
      <c r="D5" s="6" t="s">
        <v>39</v>
      </c>
      <c r="E5" s="6">
        <v>4.0999999999999996</v>
      </c>
      <c r="F5" s="6">
        <v>333</v>
      </c>
      <c r="G5" s="7">
        <v>699</v>
      </c>
      <c r="H5" s="17">
        <v>60</v>
      </c>
      <c r="I5" s="7">
        <v>279</v>
      </c>
      <c r="J5" s="6" t="s">
        <v>35</v>
      </c>
      <c r="K5" s="6" t="b">
        <v>1</v>
      </c>
      <c r="L5" s="6">
        <v>0</v>
      </c>
      <c r="M5" s="6">
        <v>21</v>
      </c>
      <c r="N5" s="6">
        <v>69</v>
      </c>
      <c r="O5" s="6">
        <v>282</v>
      </c>
      <c r="P5" s="6">
        <v>647</v>
      </c>
      <c r="Q5" s="6" t="s">
        <v>30</v>
      </c>
      <c r="R5" s="6" t="s">
        <v>31</v>
      </c>
      <c r="S5" s="6" t="s">
        <v>32</v>
      </c>
      <c r="T5" s="6" t="s">
        <v>32</v>
      </c>
      <c r="U5" s="6" t="s">
        <v>30</v>
      </c>
      <c r="V5" s="6" t="b">
        <v>1</v>
      </c>
      <c r="W5" s="6" t="b">
        <v>1</v>
      </c>
      <c r="X5" s="13" cm="1">
        <f t="array" ref="X5">_xlfn.IFS(ecomm[[#This Row],[rating]]&lt;=1,1, ecomm[[#This Row],[rating]]&lt;=2, 2, ecomm[[#This Row],[rating]]&lt;=3, 3, ecomm[[#This Row],[rating]]&lt;=4, 4, ecomm[[#This Row],[rating]]&gt;4, 5)</f>
        <v>5</v>
      </c>
      <c r="Y5" s="13" cm="1">
        <f t="array" ref="Y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" s="13" t="str" cm="1">
        <f t="array" ref="Z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" spans="1:35" ht="17.25" customHeight="1">
      <c r="A6" s="4">
        <v>11990978</v>
      </c>
      <c r="B6" s="4" t="s">
        <v>26</v>
      </c>
      <c r="C6" s="4" t="s">
        <v>36</v>
      </c>
      <c r="D6" s="4" t="s">
        <v>34</v>
      </c>
      <c r="E6" s="4">
        <v>4.4000000000000004</v>
      </c>
      <c r="F6" s="4">
        <v>302</v>
      </c>
      <c r="G6" s="5">
        <v>1999</v>
      </c>
      <c r="H6" s="16">
        <v>61</v>
      </c>
      <c r="I6" s="5">
        <v>1999</v>
      </c>
      <c r="J6" s="4" t="s">
        <v>32</v>
      </c>
      <c r="K6" s="4" t="b">
        <v>0</v>
      </c>
      <c r="L6" s="4">
        <v>2</v>
      </c>
      <c r="M6" s="4">
        <v>0</v>
      </c>
      <c r="N6" s="4">
        <v>0</v>
      </c>
      <c r="O6" s="4">
        <v>4</v>
      </c>
      <c r="P6" s="4">
        <v>8</v>
      </c>
      <c r="Q6" s="4" t="s">
        <v>30</v>
      </c>
      <c r="R6" s="4" t="s">
        <v>32</v>
      </c>
      <c r="S6" s="4" t="s">
        <v>32</v>
      </c>
      <c r="T6" s="4" t="s">
        <v>32</v>
      </c>
      <c r="U6" s="4" t="s">
        <v>30</v>
      </c>
      <c r="V6" s="4" t="b">
        <v>0</v>
      </c>
      <c r="W6" s="4" t="b">
        <v>1</v>
      </c>
      <c r="X6" s="13" cm="1">
        <f t="array" ref="X6">_xlfn.IFS(ecomm[[#This Row],[rating]]&lt;=1,1, ecomm[[#This Row],[rating]]&lt;=2, 2, ecomm[[#This Row],[rating]]&lt;=3, 3, ecomm[[#This Row],[rating]]&lt;=4, 4, ecomm[[#This Row],[rating]]&gt;4, 5)</f>
        <v>5</v>
      </c>
      <c r="Y6" s="13" cm="1">
        <f t="array" ref="Y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" s="13" t="str" cm="1">
        <f t="array" ref="Z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6" t="str" cm="1">
        <f t="array" ref="AE6:AI606">_xlfn._xlws.FILTER(Q2:U1000,(ecomm[fit]="None")*(ecomm[transparency]="None")*(ecomm[comfort]="None")*(ecomm[stretch]="None")*(ecomm[length]="None"))</f>
        <v>None</v>
      </c>
      <c r="AF6" t="str">
        <v>None</v>
      </c>
      <c r="AG6" t="str">
        <v>None</v>
      </c>
      <c r="AH6" t="str">
        <v>None</v>
      </c>
      <c r="AI6" t="str">
        <v>None</v>
      </c>
    </row>
    <row r="7" spans="1:35">
      <c r="A7" s="6">
        <v>16287654</v>
      </c>
      <c r="B7" s="6" t="s">
        <v>26</v>
      </c>
      <c r="C7" s="6" t="s">
        <v>40</v>
      </c>
      <c r="D7" s="6" t="s">
        <v>41</v>
      </c>
      <c r="E7" s="6">
        <v>4.0999999999999996</v>
      </c>
      <c r="F7" s="6">
        <v>359</v>
      </c>
      <c r="G7" s="7">
        <v>4099</v>
      </c>
      <c r="H7" s="17">
        <v>75</v>
      </c>
      <c r="I7" s="7">
        <v>1024</v>
      </c>
      <c r="J7" s="6" t="s">
        <v>35</v>
      </c>
      <c r="K7" s="6" t="b">
        <v>0</v>
      </c>
      <c r="L7" s="6">
        <v>0</v>
      </c>
      <c r="M7" s="6">
        <v>2</v>
      </c>
      <c r="N7" s="6">
        <v>0</v>
      </c>
      <c r="O7" s="6">
        <v>5</v>
      </c>
      <c r="P7" s="6">
        <v>33</v>
      </c>
      <c r="Q7" s="6" t="s">
        <v>32</v>
      </c>
      <c r="R7" s="6" t="s">
        <v>32</v>
      </c>
      <c r="S7" s="6" t="s">
        <v>32</v>
      </c>
      <c r="T7" s="6" t="s">
        <v>32</v>
      </c>
      <c r="U7" s="6" t="s">
        <v>32</v>
      </c>
      <c r="V7" s="6" t="b">
        <v>1</v>
      </c>
      <c r="W7" s="6" t="b">
        <v>1</v>
      </c>
      <c r="X7" s="13" cm="1">
        <f t="array" ref="X7">_xlfn.IFS(ecomm[[#This Row],[rating]]&lt;=1,1, ecomm[[#This Row],[rating]]&lt;=2, 2, ecomm[[#This Row],[rating]]&lt;=3, 3, ecomm[[#This Row],[rating]]&lt;=4, 4, ecomm[[#This Row],[rating]]&gt;4, 5)</f>
        <v>5</v>
      </c>
      <c r="Y7" s="13" cm="1">
        <f t="array" ref="Y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" s="13" t="str" cm="1">
        <f t="array" ref="Z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" t="str">
        <v>None</v>
      </c>
      <c r="AF7" t="str">
        <v>None</v>
      </c>
      <c r="AG7" t="str">
        <v>None</v>
      </c>
      <c r="AH7" t="str">
        <v>None</v>
      </c>
      <c r="AI7" t="str">
        <v>None</v>
      </c>
    </row>
    <row r="8" spans="1:35">
      <c r="A8" s="4">
        <v>18478530</v>
      </c>
      <c r="B8" s="4" t="s">
        <v>26</v>
      </c>
      <c r="C8" s="4" t="s">
        <v>33</v>
      </c>
      <c r="D8" s="4" t="s">
        <v>42</v>
      </c>
      <c r="E8" s="4">
        <v>3.7</v>
      </c>
      <c r="F8" s="4">
        <v>454</v>
      </c>
      <c r="G8" s="5">
        <v>999</v>
      </c>
      <c r="H8" s="16">
        <v>50</v>
      </c>
      <c r="I8" s="5">
        <v>999</v>
      </c>
      <c r="J8" s="4" t="s">
        <v>35</v>
      </c>
      <c r="K8" s="4" t="b">
        <v>1</v>
      </c>
      <c r="L8" s="4">
        <v>0</v>
      </c>
      <c r="M8" s="4">
        <v>1</v>
      </c>
      <c r="N8" s="4">
        <v>0</v>
      </c>
      <c r="O8" s="4">
        <v>2</v>
      </c>
      <c r="P8" s="4">
        <v>2</v>
      </c>
      <c r="Q8" s="4" t="s">
        <v>30</v>
      </c>
      <c r="R8" s="4" t="s">
        <v>43</v>
      </c>
      <c r="S8" s="4" t="s">
        <v>32</v>
      </c>
      <c r="T8" s="4" t="s">
        <v>32</v>
      </c>
      <c r="U8" s="4" t="s">
        <v>30</v>
      </c>
      <c r="V8" s="4" t="b">
        <v>0</v>
      </c>
      <c r="W8" s="4" t="b">
        <v>1</v>
      </c>
      <c r="X8" s="13" cm="1">
        <f t="array" ref="X8">_xlfn.IFS(ecomm[[#This Row],[rating]]&lt;=1,1, ecomm[[#This Row],[rating]]&lt;=2, 2, ecomm[[#This Row],[rating]]&lt;=3, 3, ecomm[[#This Row],[rating]]&lt;=4, 4, ecomm[[#This Row],[rating]]&gt;4, 5)</f>
        <v>4</v>
      </c>
      <c r="Y8" s="13" cm="1">
        <f t="array" ref="Y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" s="13" t="str" cm="1">
        <f t="array" ref="Z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8" t="str">
        <v>None</v>
      </c>
      <c r="AF8" t="str">
        <v>None</v>
      </c>
      <c r="AG8" t="str">
        <v>None</v>
      </c>
      <c r="AH8" t="str">
        <v>None</v>
      </c>
      <c r="AI8" t="str">
        <v>None</v>
      </c>
    </row>
    <row r="9" spans="1:35">
      <c r="A9" s="6">
        <v>16287616</v>
      </c>
      <c r="B9" s="6" t="s">
        <v>26</v>
      </c>
      <c r="C9" s="6" t="s">
        <v>44</v>
      </c>
      <c r="D9" s="6" t="s">
        <v>45</v>
      </c>
      <c r="E9" s="6">
        <v>4.3</v>
      </c>
      <c r="F9" s="6">
        <v>346</v>
      </c>
      <c r="G9" s="7">
        <v>1299</v>
      </c>
      <c r="H9" s="17">
        <v>51</v>
      </c>
      <c r="I9" s="7">
        <v>636</v>
      </c>
      <c r="J9" s="6" t="s">
        <v>35</v>
      </c>
      <c r="K9" s="6" t="b">
        <v>1</v>
      </c>
      <c r="L9" s="6">
        <v>1</v>
      </c>
      <c r="M9" s="6">
        <v>0</v>
      </c>
      <c r="N9" s="6">
        <v>0</v>
      </c>
      <c r="O9" s="6">
        <v>3</v>
      </c>
      <c r="P9" s="6">
        <v>7</v>
      </c>
      <c r="Q9" s="6" t="s">
        <v>32</v>
      </c>
      <c r="R9" s="6" t="s">
        <v>32</v>
      </c>
      <c r="S9" s="6" t="s">
        <v>32</v>
      </c>
      <c r="T9" s="6" t="s">
        <v>32</v>
      </c>
      <c r="U9" s="6" t="s">
        <v>32</v>
      </c>
      <c r="V9" s="6" t="b">
        <v>1</v>
      </c>
      <c r="W9" s="6" t="b">
        <v>1</v>
      </c>
      <c r="X9" s="13" cm="1">
        <f t="array" ref="X9">_xlfn.IFS(ecomm[[#This Row],[rating]]&lt;=1,1, ecomm[[#This Row],[rating]]&lt;=2, 2, ecomm[[#This Row],[rating]]&lt;=3, 3, ecomm[[#This Row],[rating]]&lt;=4, 4, ecomm[[#This Row],[rating]]&gt;4, 5)</f>
        <v>5</v>
      </c>
      <c r="Y9" s="13" cm="1">
        <f t="array" ref="Y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" s="13" t="str" cm="1">
        <f t="array" ref="Z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9" t="str">
        <v>None</v>
      </c>
      <c r="AF9" t="str">
        <v>None</v>
      </c>
      <c r="AG9" t="str">
        <v>None</v>
      </c>
      <c r="AH9" t="str">
        <v>None</v>
      </c>
      <c r="AI9" t="str">
        <v>None</v>
      </c>
    </row>
    <row r="10" spans="1:35">
      <c r="A10" s="4">
        <v>16287462</v>
      </c>
      <c r="B10" s="4" t="s">
        <v>26</v>
      </c>
      <c r="C10" s="4" t="s">
        <v>44</v>
      </c>
      <c r="D10" s="4" t="s">
        <v>45</v>
      </c>
      <c r="E10" s="4">
        <v>4.3</v>
      </c>
      <c r="F10" s="4">
        <v>335</v>
      </c>
      <c r="G10" s="5">
        <v>1299</v>
      </c>
      <c r="H10" s="16">
        <v>43</v>
      </c>
      <c r="I10" s="5">
        <v>740</v>
      </c>
      <c r="J10" s="4" t="s">
        <v>35</v>
      </c>
      <c r="K10" s="4" t="b">
        <v>1</v>
      </c>
      <c r="L10" s="4">
        <v>1</v>
      </c>
      <c r="M10" s="4">
        <v>1</v>
      </c>
      <c r="N10" s="4">
        <v>1</v>
      </c>
      <c r="O10" s="4">
        <v>2</v>
      </c>
      <c r="P10" s="4">
        <v>17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b">
        <v>1</v>
      </c>
      <c r="W10" s="4" t="b">
        <v>1</v>
      </c>
      <c r="X10" s="13" cm="1">
        <f t="array" ref="X10">_xlfn.IFS(ecomm[[#This Row],[rating]]&lt;=1,1, ecomm[[#This Row],[rating]]&lt;=2, 2, ecomm[[#This Row],[rating]]&lt;=3, 3, ecomm[[#This Row],[rating]]&lt;=4, 4, ecomm[[#This Row],[rating]]&gt;4, 5)</f>
        <v>5</v>
      </c>
      <c r="Y10" s="13" cm="1">
        <f t="array" ref="Y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" s="13" t="str" cm="1">
        <f t="array" ref="Z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0" t="str">
        <v>None</v>
      </c>
      <c r="AF10" t="str">
        <v>None</v>
      </c>
      <c r="AG10" t="str">
        <v>None</v>
      </c>
      <c r="AH10" t="str">
        <v>None</v>
      </c>
      <c r="AI10" t="str">
        <v>None</v>
      </c>
    </row>
    <row r="11" spans="1:35">
      <c r="A11" s="6">
        <v>14991614</v>
      </c>
      <c r="B11" s="6" t="s">
        <v>26</v>
      </c>
      <c r="C11" s="6" t="s">
        <v>46</v>
      </c>
      <c r="D11" s="6" t="s">
        <v>34</v>
      </c>
      <c r="E11" s="6">
        <v>4.2</v>
      </c>
      <c r="F11" s="6">
        <v>363</v>
      </c>
      <c r="G11" s="7">
        <v>1699</v>
      </c>
      <c r="H11" s="17">
        <v>50</v>
      </c>
      <c r="I11" s="7">
        <v>509</v>
      </c>
      <c r="J11" s="6" t="s">
        <v>32</v>
      </c>
      <c r="K11" s="6" t="b">
        <v>0</v>
      </c>
      <c r="L11" s="6">
        <v>0</v>
      </c>
      <c r="M11" s="6">
        <v>1</v>
      </c>
      <c r="N11" s="6">
        <v>0</v>
      </c>
      <c r="O11" s="6">
        <v>2</v>
      </c>
      <c r="P11" s="6">
        <v>3</v>
      </c>
      <c r="Q11" s="6" t="s">
        <v>30</v>
      </c>
      <c r="R11" s="6" t="s">
        <v>32</v>
      </c>
      <c r="S11" s="6" t="s">
        <v>32</v>
      </c>
      <c r="T11" s="6" t="s">
        <v>32</v>
      </c>
      <c r="U11" s="6" t="s">
        <v>30</v>
      </c>
      <c r="V11" s="6" t="b">
        <v>1</v>
      </c>
      <c r="W11" s="6" t="b">
        <v>1</v>
      </c>
      <c r="X11" s="13" cm="1">
        <f t="array" ref="X11">_xlfn.IFS(ecomm[[#This Row],[rating]]&lt;=1,1, ecomm[[#This Row],[rating]]&lt;=2, 2, ecomm[[#This Row],[rating]]&lt;=3, 3, ecomm[[#This Row],[rating]]&lt;=4, 4, ecomm[[#This Row],[rating]]&gt;4, 5)</f>
        <v>5</v>
      </c>
      <c r="Y11" s="13" cm="1">
        <f t="array" ref="Y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" s="13" t="str" cm="1">
        <f t="array" ref="Z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1" t="str">
        <v>None</v>
      </c>
      <c r="AF11" t="str">
        <v>None</v>
      </c>
      <c r="AG11" t="str">
        <v>None</v>
      </c>
      <c r="AH11" t="str">
        <v>None</v>
      </c>
      <c r="AI11" t="str">
        <v>None</v>
      </c>
    </row>
    <row r="12" spans="1:35">
      <c r="A12" s="4">
        <v>11973216</v>
      </c>
      <c r="B12" s="4" t="s">
        <v>26</v>
      </c>
      <c r="C12" s="4" t="s">
        <v>46</v>
      </c>
      <c r="D12" s="4" t="s">
        <v>47</v>
      </c>
      <c r="E12" s="4">
        <v>4</v>
      </c>
      <c r="F12" s="4">
        <v>378</v>
      </c>
      <c r="G12" s="5">
        <v>2699</v>
      </c>
      <c r="H12" s="16">
        <v>55</v>
      </c>
      <c r="I12" s="5">
        <v>2699</v>
      </c>
      <c r="J12" s="4" t="s">
        <v>32</v>
      </c>
      <c r="K12" s="4" t="b">
        <v>0</v>
      </c>
      <c r="L12" s="4">
        <v>0</v>
      </c>
      <c r="M12" s="4">
        <v>1</v>
      </c>
      <c r="N12" s="4">
        <v>2</v>
      </c>
      <c r="O12" s="4">
        <v>9</v>
      </c>
      <c r="P12" s="4">
        <v>14</v>
      </c>
      <c r="Q12" s="4" t="s">
        <v>30</v>
      </c>
      <c r="R12" s="4" t="s">
        <v>32</v>
      </c>
      <c r="S12" s="4" t="s">
        <v>32</v>
      </c>
      <c r="T12" s="4" t="s">
        <v>32</v>
      </c>
      <c r="U12" s="4" t="s">
        <v>30</v>
      </c>
      <c r="V12" s="4" t="b">
        <v>0</v>
      </c>
      <c r="W12" s="4" t="b">
        <v>1</v>
      </c>
      <c r="X12" s="13" cm="1">
        <f t="array" ref="X12">_xlfn.IFS(ecomm[[#This Row],[rating]]&lt;=1,1, ecomm[[#This Row],[rating]]&lt;=2, 2, ecomm[[#This Row],[rating]]&lt;=3, 3, ecomm[[#This Row],[rating]]&lt;=4, 4, ecomm[[#This Row],[rating]]&gt;4, 5)</f>
        <v>4</v>
      </c>
      <c r="Y12" s="13" cm="1">
        <f t="array" ref="Y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2" s="13" t="str" cm="1">
        <f t="array" ref="Z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2" t="str">
        <v>None</v>
      </c>
      <c r="AF12" t="str">
        <v>None</v>
      </c>
      <c r="AG12" t="str">
        <v>None</v>
      </c>
      <c r="AH12" t="str">
        <v>None</v>
      </c>
      <c r="AI12" t="str">
        <v>None</v>
      </c>
    </row>
    <row r="13" spans="1:35">
      <c r="A13" s="6">
        <v>17644540</v>
      </c>
      <c r="B13" s="6" t="s">
        <v>26</v>
      </c>
      <c r="C13" s="6" t="s">
        <v>48</v>
      </c>
      <c r="D13" s="6" t="s">
        <v>49</v>
      </c>
      <c r="E13" s="6">
        <v>4.2</v>
      </c>
      <c r="F13" s="6">
        <v>364</v>
      </c>
      <c r="G13" s="7">
        <v>2499</v>
      </c>
      <c r="H13" s="17">
        <v>64</v>
      </c>
      <c r="I13" s="7">
        <v>899</v>
      </c>
      <c r="J13" s="6" t="s">
        <v>35</v>
      </c>
      <c r="K13" s="6" t="b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 t="s">
        <v>30</v>
      </c>
      <c r="R13" s="6" t="s">
        <v>31</v>
      </c>
      <c r="S13" s="6" t="s">
        <v>32</v>
      </c>
      <c r="T13" s="6" t="s">
        <v>32</v>
      </c>
      <c r="U13" s="6" t="s">
        <v>30</v>
      </c>
      <c r="V13" s="6" t="b">
        <v>1</v>
      </c>
      <c r="W13" s="6" t="b">
        <v>1</v>
      </c>
      <c r="X13" s="13" cm="1">
        <f t="array" ref="X13">_xlfn.IFS(ecomm[[#This Row],[rating]]&lt;=1,1, ecomm[[#This Row],[rating]]&lt;=2, 2, ecomm[[#This Row],[rating]]&lt;=3, 3, ecomm[[#This Row],[rating]]&lt;=4, 4, ecomm[[#This Row],[rating]]&gt;4, 5)</f>
        <v>5</v>
      </c>
      <c r="Y13" s="13" cm="1">
        <f t="array" ref="Y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" s="13" t="str" cm="1">
        <f t="array" ref="Z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3" t="str">
        <v>None</v>
      </c>
      <c r="AF13" t="str">
        <v>None</v>
      </c>
      <c r="AG13" t="str">
        <v>None</v>
      </c>
      <c r="AH13" t="str">
        <v>None</v>
      </c>
      <c r="AI13" t="str">
        <v>None</v>
      </c>
    </row>
    <row r="14" spans="1:35">
      <c r="A14" s="4">
        <v>18973888</v>
      </c>
      <c r="B14" s="4" t="s">
        <v>26</v>
      </c>
      <c r="C14" s="4" t="s">
        <v>50</v>
      </c>
      <c r="D14" s="4" t="s">
        <v>51</v>
      </c>
      <c r="E14" s="4">
        <v>4.4000000000000004</v>
      </c>
      <c r="F14" s="4">
        <v>333</v>
      </c>
      <c r="G14" s="5">
        <v>4099</v>
      </c>
      <c r="H14" s="16">
        <v>0</v>
      </c>
      <c r="I14" s="5">
        <v>4099</v>
      </c>
      <c r="J14" s="4" t="s">
        <v>35</v>
      </c>
      <c r="K14" s="4" t="b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 t="s">
        <v>30</v>
      </c>
      <c r="R14" s="4" t="s">
        <v>32</v>
      </c>
      <c r="S14" s="4" t="s">
        <v>32</v>
      </c>
      <c r="T14" s="4" t="s">
        <v>43</v>
      </c>
      <c r="U14" s="4" t="s">
        <v>32</v>
      </c>
      <c r="V14" s="4" t="b">
        <v>1</v>
      </c>
      <c r="W14" s="4" t="b">
        <v>1</v>
      </c>
      <c r="X14" s="13" cm="1">
        <f t="array" ref="X14">_xlfn.IFS(ecomm[[#This Row],[rating]]&lt;=1,1, ecomm[[#This Row],[rating]]&lt;=2, 2, ecomm[[#This Row],[rating]]&lt;=3, 3, ecomm[[#This Row],[rating]]&lt;=4, 4, ecomm[[#This Row],[rating]]&gt;4, 5)</f>
        <v>5</v>
      </c>
      <c r="Y14" s="13" cm="1">
        <f t="array" ref="Y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14" s="13" t="str" cm="1">
        <f t="array" ref="Z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4" t="str">
        <v>None</v>
      </c>
      <c r="AF14" t="str">
        <v>None</v>
      </c>
      <c r="AG14" t="str">
        <v>None</v>
      </c>
      <c r="AH14" t="str">
        <v>None</v>
      </c>
      <c r="AI14" t="str">
        <v>None</v>
      </c>
    </row>
    <row r="15" spans="1:35">
      <c r="A15" s="6">
        <v>19020502</v>
      </c>
      <c r="B15" s="6" t="s">
        <v>26</v>
      </c>
      <c r="C15" s="6" t="s">
        <v>46</v>
      </c>
      <c r="D15" s="6" t="s">
        <v>52</v>
      </c>
      <c r="E15" s="6">
        <v>4.4000000000000004</v>
      </c>
      <c r="F15" s="6">
        <v>338</v>
      </c>
      <c r="G15" s="7">
        <v>6299</v>
      </c>
      <c r="H15" s="17">
        <v>53</v>
      </c>
      <c r="I15" s="7">
        <v>2960</v>
      </c>
      <c r="J15" s="6" t="s">
        <v>32</v>
      </c>
      <c r="K15" s="6" t="b">
        <v>0</v>
      </c>
      <c r="L15" s="6">
        <v>4</v>
      </c>
      <c r="M15" s="6">
        <v>1</v>
      </c>
      <c r="N15" s="6">
        <v>1</v>
      </c>
      <c r="O15" s="6">
        <v>2</v>
      </c>
      <c r="P15" s="6">
        <v>5</v>
      </c>
      <c r="Q15" s="6" t="s">
        <v>30</v>
      </c>
      <c r="R15" s="6" t="s">
        <v>32</v>
      </c>
      <c r="S15" s="6" t="s">
        <v>32</v>
      </c>
      <c r="T15" s="6" t="s">
        <v>32</v>
      </c>
      <c r="U15" s="6" t="s">
        <v>30</v>
      </c>
      <c r="V15" s="6" t="b">
        <v>1</v>
      </c>
      <c r="W15" s="6" t="b">
        <v>1</v>
      </c>
      <c r="X15" s="13" cm="1">
        <f t="array" ref="X15">_xlfn.IFS(ecomm[[#This Row],[rating]]&lt;=1,1, ecomm[[#This Row],[rating]]&lt;=2, 2, ecomm[[#This Row],[rating]]&lt;=3, 3, ecomm[[#This Row],[rating]]&lt;=4, 4, ecomm[[#This Row],[rating]]&gt;4, 5)</f>
        <v>5</v>
      </c>
      <c r="Y15" s="13" cm="1">
        <f t="array" ref="Y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5" s="13" t="str" cm="1">
        <f t="array" ref="Z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5" t="str">
        <v>None</v>
      </c>
      <c r="AF15" t="str">
        <v>None</v>
      </c>
      <c r="AG15" t="str">
        <v>None</v>
      </c>
      <c r="AH15" t="str">
        <v>None</v>
      </c>
      <c r="AI15" t="str">
        <v>None</v>
      </c>
    </row>
    <row r="16" spans="1:35">
      <c r="A16" s="4">
        <v>9867517</v>
      </c>
      <c r="B16" s="4" t="s">
        <v>26</v>
      </c>
      <c r="C16" s="4" t="s">
        <v>53</v>
      </c>
      <c r="D16" s="4" t="s">
        <v>54</v>
      </c>
      <c r="E16" s="4">
        <v>4.0999999999999996</v>
      </c>
      <c r="F16" s="4">
        <v>416</v>
      </c>
      <c r="G16" s="5">
        <v>1299</v>
      </c>
      <c r="H16" s="16">
        <v>50</v>
      </c>
      <c r="I16" s="5">
        <v>1299</v>
      </c>
      <c r="J16" s="4" t="s">
        <v>32</v>
      </c>
      <c r="K16" s="4" t="b">
        <v>0</v>
      </c>
      <c r="L16" s="4">
        <v>0</v>
      </c>
      <c r="M16" s="4">
        <v>1</v>
      </c>
      <c r="N16" s="4">
        <v>0</v>
      </c>
      <c r="O16" s="4">
        <v>2</v>
      </c>
      <c r="P16" s="4">
        <v>8</v>
      </c>
      <c r="Q16" s="4" t="s">
        <v>30</v>
      </c>
      <c r="R16" s="4" t="s">
        <v>32</v>
      </c>
      <c r="S16" s="4" t="s">
        <v>32</v>
      </c>
      <c r="T16" s="4" t="s">
        <v>32</v>
      </c>
      <c r="U16" s="4" t="s">
        <v>30</v>
      </c>
      <c r="V16" s="4" t="b">
        <v>0</v>
      </c>
      <c r="W16" s="4" t="b">
        <v>1</v>
      </c>
      <c r="X16" s="13" cm="1">
        <f t="array" ref="X16">_xlfn.IFS(ecomm[[#This Row],[rating]]&lt;=1,1, ecomm[[#This Row],[rating]]&lt;=2, 2, ecomm[[#This Row],[rating]]&lt;=3, 3, ecomm[[#This Row],[rating]]&lt;=4, 4, ecomm[[#This Row],[rating]]&gt;4, 5)</f>
        <v>5</v>
      </c>
      <c r="Y16" s="13" cm="1">
        <f t="array" ref="Y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6" s="13" t="str" cm="1">
        <f t="array" ref="Z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6" t="str">
        <v>None</v>
      </c>
      <c r="AF16" t="str">
        <v>None</v>
      </c>
      <c r="AG16" t="str">
        <v>None</v>
      </c>
      <c r="AH16" t="str">
        <v>None</v>
      </c>
      <c r="AI16" t="str">
        <v>None</v>
      </c>
    </row>
    <row r="17" spans="1:35">
      <c r="A17" s="6">
        <v>10054855</v>
      </c>
      <c r="B17" s="6" t="s">
        <v>26</v>
      </c>
      <c r="C17" s="6" t="s">
        <v>38</v>
      </c>
      <c r="D17" s="6" t="s">
        <v>55</v>
      </c>
      <c r="E17" s="6">
        <v>4.2</v>
      </c>
      <c r="F17" s="6">
        <v>389</v>
      </c>
      <c r="G17" s="7">
        <v>1890</v>
      </c>
      <c r="H17" s="17">
        <v>60</v>
      </c>
      <c r="I17" s="7">
        <v>756</v>
      </c>
      <c r="J17" s="6" t="s">
        <v>35</v>
      </c>
      <c r="K17" s="6" t="b">
        <v>1</v>
      </c>
      <c r="L17" s="6">
        <v>2</v>
      </c>
      <c r="M17" s="6">
        <v>0</v>
      </c>
      <c r="N17" s="6">
        <v>0</v>
      </c>
      <c r="O17" s="6">
        <v>3</v>
      </c>
      <c r="P17" s="6">
        <v>3</v>
      </c>
      <c r="Q17" s="6" t="s">
        <v>30</v>
      </c>
      <c r="R17" s="6" t="s">
        <v>31</v>
      </c>
      <c r="S17" s="6" t="s">
        <v>32</v>
      </c>
      <c r="T17" s="6" t="s">
        <v>32</v>
      </c>
      <c r="U17" s="6" t="s">
        <v>30</v>
      </c>
      <c r="V17" s="6" t="b">
        <v>1</v>
      </c>
      <c r="W17" s="6" t="b">
        <v>1</v>
      </c>
      <c r="X17" s="13" cm="1">
        <f t="array" ref="X17">_xlfn.IFS(ecomm[[#This Row],[rating]]&lt;=1,1, ecomm[[#This Row],[rating]]&lt;=2, 2, ecomm[[#This Row],[rating]]&lt;=3, 3, ecomm[[#This Row],[rating]]&lt;=4, 4, ecomm[[#This Row],[rating]]&gt;4, 5)</f>
        <v>5</v>
      </c>
      <c r="Y17" s="13" cm="1">
        <f t="array" ref="Y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" s="13" t="str" cm="1">
        <f t="array" ref="Z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7" t="str">
        <v>None</v>
      </c>
      <c r="AF17" t="str">
        <v>None</v>
      </c>
      <c r="AG17" t="str">
        <v>None</v>
      </c>
      <c r="AH17" t="str">
        <v>None</v>
      </c>
      <c r="AI17" t="str">
        <v>None</v>
      </c>
    </row>
    <row r="18" spans="1:35">
      <c r="A18" s="4">
        <v>16712992</v>
      </c>
      <c r="B18" s="4" t="s">
        <v>26</v>
      </c>
      <c r="C18" s="4" t="s">
        <v>56</v>
      </c>
      <c r="D18" s="4" t="s">
        <v>57</v>
      </c>
      <c r="E18" s="4">
        <v>4.0999999999999996</v>
      </c>
      <c r="F18" s="4">
        <v>454</v>
      </c>
      <c r="G18" s="5">
        <v>1999</v>
      </c>
      <c r="H18" s="16">
        <v>70</v>
      </c>
      <c r="I18" s="5">
        <v>719</v>
      </c>
      <c r="J18" s="4" t="s">
        <v>35</v>
      </c>
      <c r="K18" s="4" t="b">
        <v>1</v>
      </c>
      <c r="L18" s="4">
        <v>1</v>
      </c>
      <c r="M18" s="4">
        <v>1</v>
      </c>
      <c r="N18" s="4">
        <v>3</v>
      </c>
      <c r="O18" s="4">
        <v>4</v>
      </c>
      <c r="P18" s="4">
        <v>8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b">
        <v>1</v>
      </c>
      <c r="W18" s="4" t="b">
        <v>1</v>
      </c>
      <c r="X18" s="13" cm="1">
        <f t="array" ref="X18">_xlfn.IFS(ecomm[[#This Row],[rating]]&lt;=1,1, ecomm[[#This Row],[rating]]&lt;=2, 2, ecomm[[#This Row],[rating]]&lt;=3, 3, ecomm[[#This Row],[rating]]&lt;=4, 4, ecomm[[#This Row],[rating]]&gt;4, 5)</f>
        <v>5</v>
      </c>
      <c r="Y18" s="13" cm="1">
        <f t="array" ref="Y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" s="13" t="str" cm="1">
        <f t="array" ref="Z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8" t="str">
        <v>None</v>
      </c>
      <c r="AF18" t="str">
        <v>None</v>
      </c>
      <c r="AG18" t="str">
        <v>None</v>
      </c>
      <c r="AH18" t="str">
        <v>None</v>
      </c>
      <c r="AI18" t="str">
        <v>None</v>
      </c>
    </row>
    <row r="19" spans="1:35">
      <c r="A19" s="6">
        <v>18973692</v>
      </c>
      <c r="B19" s="6" t="s">
        <v>26</v>
      </c>
      <c r="C19" s="6" t="s">
        <v>50</v>
      </c>
      <c r="D19" s="6" t="s">
        <v>51</v>
      </c>
      <c r="E19" s="6">
        <v>4.2</v>
      </c>
      <c r="F19" s="6">
        <v>426</v>
      </c>
      <c r="G19" s="7">
        <v>4099</v>
      </c>
      <c r="H19" s="17">
        <v>57</v>
      </c>
      <c r="I19" s="7">
        <v>4099</v>
      </c>
      <c r="J19" s="6" t="s">
        <v>35</v>
      </c>
      <c r="K19" s="6" t="b">
        <v>1</v>
      </c>
      <c r="L19" s="6">
        <v>2</v>
      </c>
      <c r="M19" s="6">
        <v>0</v>
      </c>
      <c r="N19" s="6">
        <v>1</v>
      </c>
      <c r="O19" s="6">
        <v>3</v>
      </c>
      <c r="P19" s="6">
        <v>7</v>
      </c>
      <c r="Q19" s="6" t="s">
        <v>30</v>
      </c>
      <c r="R19" s="6" t="s">
        <v>32</v>
      </c>
      <c r="S19" s="6" t="s">
        <v>32</v>
      </c>
      <c r="T19" s="6" t="s">
        <v>43</v>
      </c>
      <c r="U19" s="6" t="s">
        <v>32</v>
      </c>
      <c r="V19" s="6" t="b">
        <v>1</v>
      </c>
      <c r="W19" s="6" t="b">
        <v>1</v>
      </c>
      <c r="X19" s="13" cm="1">
        <f t="array" ref="X19">_xlfn.IFS(ecomm[[#This Row],[rating]]&lt;=1,1, ecomm[[#This Row],[rating]]&lt;=2, 2, ecomm[[#This Row],[rating]]&lt;=3, 3, ecomm[[#This Row],[rating]]&lt;=4, 4, ecomm[[#This Row],[rating]]&gt;4, 5)</f>
        <v>5</v>
      </c>
      <c r="Y19" s="13" cm="1">
        <f t="array" ref="Y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19" s="13" t="str" cm="1">
        <f t="array" ref="Z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9" t="str">
        <v>None</v>
      </c>
      <c r="AF19" t="str">
        <v>None</v>
      </c>
      <c r="AG19" t="str">
        <v>None</v>
      </c>
      <c r="AH19" t="str">
        <v>None</v>
      </c>
      <c r="AI19" t="str">
        <v>None</v>
      </c>
    </row>
    <row r="20" spans="1:35">
      <c r="A20" s="4">
        <v>12953958</v>
      </c>
      <c r="B20" s="4" t="s">
        <v>26</v>
      </c>
      <c r="C20" s="4" t="s">
        <v>58</v>
      </c>
      <c r="D20" s="4" t="s">
        <v>59</v>
      </c>
      <c r="E20" s="4">
        <v>4.4000000000000004</v>
      </c>
      <c r="F20" s="4">
        <v>409</v>
      </c>
      <c r="G20" s="5">
        <v>999</v>
      </c>
      <c r="H20" s="16">
        <v>40</v>
      </c>
      <c r="I20" s="5">
        <v>599</v>
      </c>
      <c r="J20" s="4" t="s">
        <v>35</v>
      </c>
      <c r="K20" s="4" t="b">
        <v>1</v>
      </c>
      <c r="L20" s="4">
        <v>1</v>
      </c>
      <c r="M20" s="4">
        <v>0</v>
      </c>
      <c r="N20" s="4">
        <v>0</v>
      </c>
      <c r="O20" s="4">
        <v>3</v>
      </c>
      <c r="P20" s="4">
        <v>4</v>
      </c>
      <c r="Q20" s="4" t="s">
        <v>30</v>
      </c>
      <c r="R20" s="4" t="s">
        <v>32</v>
      </c>
      <c r="S20" s="4" t="s">
        <v>32</v>
      </c>
      <c r="T20" s="4" t="s">
        <v>32</v>
      </c>
      <c r="U20" s="4" t="s">
        <v>32</v>
      </c>
      <c r="V20" s="4" t="b">
        <v>1</v>
      </c>
      <c r="W20" s="4" t="b">
        <v>1</v>
      </c>
      <c r="X20" s="13" cm="1">
        <f t="array" ref="X20">_xlfn.IFS(ecomm[[#This Row],[rating]]&lt;=1,1, ecomm[[#This Row],[rating]]&lt;=2, 2, ecomm[[#This Row],[rating]]&lt;=3, 3, ecomm[[#This Row],[rating]]&lt;=4, 4, ecomm[[#This Row],[rating]]&gt;4, 5)</f>
        <v>5</v>
      </c>
      <c r="Y20" s="13" cm="1">
        <f t="array" ref="Y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0" s="13" t="str" cm="1">
        <f t="array" ref="Z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0" t="str">
        <v>None</v>
      </c>
      <c r="AF20" t="str">
        <v>None</v>
      </c>
      <c r="AG20" t="str">
        <v>None</v>
      </c>
      <c r="AH20" t="str">
        <v>None</v>
      </c>
      <c r="AI20" t="str">
        <v>None</v>
      </c>
    </row>
    <row r="21" spans="1:35">
      <c r="A21" s="6">
        <v>11990952</v>
      </c>
      <c r="B21" s="6" t="s">
        <v>26</v>
      </c>
      <c r="C21" s="6" t="s">
        <v>36</v>
      </c>
      <c r="D21" s="6" t="s">
        <v>34</v>
      </c>
      <c r="E21" s="6">
        <v>4.3</v>
      </c>
      <c r="F21" s="6">
        <v>449</v>
      </c>
      <c r="G21" s="7">
        <v>1699</v>
      </c>
      <c r="H21" s="17">
        <v>61</v>
      </c>
      <c r="I21" s="7">
        <v>1699</v>
      </c>
      <c r="J21" s="6" t="s">
        <v>32</v>
      </c>
      <c r="K21" s="6" t="b">
        <v>0</v>
      </c>
      <c r="L21" s="6">
        <v>0</v>
      </c>
      <c r="M21" s="6">
        <v>0</v>
      </c>
      <c r="N21" s="6">
        <v>2</v>
      </c>
      <c r="O21" s="6">
        <v>2</v>
      </c>
      <c r="P21" s="6">
        <v>6</v>
      </c>
      <c r="Q21" s="6" t="s">
        <v>30</v>
      </c>
      <c r="R21" s="6" t="s">
        <v>32</v>
      </c>
      <c r="S21" s="6" t="s">
        <v>32</v>
      </c>
      <c r="T21" s="6" t="s">
        <v>32</v>
      </c>
      <c r="U21" s="6" t="s">
        <v>30</v>
      </c>
      <c r="V21" s="6" t="b">
        <v>0</v>
      </c>
      <c r="W21" s="6" t="b">
        <v>1</v>
      </c>
      <c r="X21" s="13" cm="1">
        <f t="array" ref="X21">_xlfn.IFS(ecomm[[#This Row],[rating]]&lt;=1,1, ecomm[[#This Row],[rating]]&lt;=2, 2, ecomm[[#This Row],[rating]]&lt;=3, 3, ecomm[[#This Row],[rating]]&lt;=4, 4, ecomm[[#This Row],[rating]]&gt;4, 5)</f>
        <v>5</v>
      </c>
      <c r="Y21" s="13" cm="1">
        <f t="array" ref="Y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1" s="13" t="str" cm="1">
        <f t="array" ref="Z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1" t="str">
        <v>None</v>
      </c>
      <c r="AF21" t="str">
        <v>None</v>
      </c>
      <c r="AG21" t="str">
        <v>None</v>
      </c>
      <c r="AH21" t="str">
        <v>None</v>
      </c>
      <c r="AI21" t="str">
        <v>None</v>
      </c>
    </row>
    <row r="22" spans="1:35">
      <c r="A22" s="4">
        <v>17609480</v>
      </c>
      <c r="B22" s="4" t="s">
        <v>60</v>
      </c>
      <c r="C22" s="4" t="s">
        <v>61</v>
      </c>
      <c r="D22" s="4" t="s">
        <v>62</v>
      </c>
      <c r="E22" s="4">
        <v>2.2000000000000002</v>
      </c>
      <c r="F22" s="4">
        <v>5</v>
      </c>
      <c r="G22" s="5">
        <v>3480</v>
      </c>
      <c r="H22" s="16">
        <v>42</v>
      </c>
      <c r="I22" s="5">
        <v>3480</v>
      </c>
      <c r="J22" s="4" t="s">
        <v>32</v>
      </c>
      <c r="K22" s="4" t="b">
        <v>0</v>
      </c>
      <c r="L22" s="4">
        <v>228</v>
      </c>
      <c r="M22" s="4">
        <v>1</v>
      </c>
      <c r="N22" s="4">
        <v>0</v>
      </c>
      <c r="O22" s="4">
        <v>1</v>
      </c>
      <c r="P22" s="4">
        <v>3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b">
        <v>1</v>
      </c>
      <c r="W22" s="4" t="b">
        <v>1</v>
      </c>
      <c r="X22" s="13" cm="1">
        <f t="array" ref="X22">_xlfn.IFS(ecomm[[#This Row],[rating]]&lt;=1,1, ecomm[[#This Row],[rating]]&lt;=2, 2, ecomm[[#This Row],[rating]]&lt;=3, 3, ecomm[[#This Row],[rating]]&lt;=4, 4, ecomm[[#This Row],[rating]]&gt;4, 5)</f>
        <v>3</v>
      </c>
      <c r="Y22" s="13" cm="1">
        <f t="array" ref="Y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2" s="13" t="str" cm="1">
        <f t="array" ref="Z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2" t="str">
        <v>None</v>
      </c>
      <c r="AF22" t="str">
        <v>None</v>
      </c>
      <c r="AG22" t="str">
        <v>None</v>
      </c>
      <c r="AH22" t="str">
        <v>None</v>
      </c>
      <c r="AI22" t="str">
        <v>None</v>
      </c>
    </row>
    <row r="23" spans="1:35">
      <c r="A23" s="6">
        <v>21665324</v>
      </c>
      <c r="B23" s="6" t="s">
        <v>26</v>
      </c>
      <c r="C23" s="6" t="s">
        <v>38</v>
      </c>
      <c r="D23" s="6" t="s">
        <v>63</v>
      </c>
      <c r="E23" s="6">
        <v>2.2999999999999998</v>
      </c>
      <c r="F23" s="6">
        <v>4</v>
      </c>
      <c r="G23" s="7">
        <v>1999</v>
      </c>
      <c r="H23" s="17">
        <v>55</v>
      </c>
      <c r="I23" s="7">
        <v>899</v>
      </c>
      <c r="J23" s="6" t="s">
        <v>35</v>
      </c>
      <c r="K23" s="6" t="b">
        <v>1</v>
      </c>
      <c r="L23" s="6">
        <v>0</v>
      </c>
      <c r="M23" s="6">
        <v>89</v>
      </c>
      <c r="N23" s="6">
        <v>186</v>
      </c>
      <c r="O23" s="6">
        <v>336</v>
      </c>
      <c r="P23" s="6">
        <v>888</v>
      </c>
      <c r="Q23" s="6" t="s">
        <v>32</v>
      </c>
      <c r="R23" s="6" t="s">
        <v>32</v>
      </c>
      <c r="S23" s="6" t="s">
        <v>32</v>
      </c>
      <c r="T23" s="6" t="s">
        <v>32</v>
      </c>
      <c r="U23" s="6" t="s">
        <v>32</v>
      </c>
      <c r="V23" s="6" t="b">
        <v>1</v>
      </c>
      <c r="W23" s="6" t="b">
        <v>1</v>
      </c>
      <c r="X23" s="13" cm="1">
        <f t="array" ref="X23">_xlfn.IFS(ecomm[[#This Row],[rating]]&lt;=1,1, ecomm[[#This Row],[rating]]&lt;=2, 2, ecomm[[#This Row],[rating]]&lt;=3, 3, ecomm[[#This Row],[rating]]&lt;=4, 4, ecomm[[#This Row],[rating]]&gt;4, 5)</f>
        <v>3</v>
      </c>
      <c r="Y23" s="13" cm="1">
        <f t="array" ref="Y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" s="13" t="str" cm="1">
        <f t="array" ref="Z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3" t="str">
        <v>None</v>
      </c>
      <c r="AF23" t="str">
        <v>None</v>
      </c>
      <c r="AG23" t="str">
        <v>None</v>
      </c>
      <c r="AH23" t="str">
        <v>None</v>
      </c>
      <c r="AI23" t="str">
        <v>None</v>
      </c>
    </row>
    <row r="24" spans="1:35">
      <c r="A24" s="4">
        <v>18997222</v>
      </c>
      <c r="B24" s="4" t="s">
        <v>26</v>
      </c>
      <c r="C24" s="4" t="s">
        <v>64</v>
      </c>
      <c r="D24" s="4" t="s">
        <v>65</v>
      </c>
      <c r="E24" s="4">
        <v>2.2999999999999998</v>
      </c>
      <c r="F24" s="4">
        <v>3</v>
      </c>
      <c r="G24" s="5">
        <v>3999</v>
      </c>
      <c r="H24" s="16">
        <v>67</v>
      </c>
      <c r="I24" s="5">
        <v>1319</v>
      </c>
      <c r="J24" s="4" t="s">
        <v>35</v>
      </c>
      <c r="K24" s="4" t="b">
        <v>0</v>
      </c>
      <c r="L24" s="4">
        <v>1</v>
      </c>
      <c r="M24" s="4">
        <v>0</v>
      </c>
      <c r="N24" s="4">
        <v>0</v>
      </c>
      <c r="O24" s="4">
        <v>0</v>
      </c>
      <c r="P24" s="4">
        <v>4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b">
        <v>1</v>
      </c>
      <c r="W24" s="4" t="b">
        <v>1</v>
      </c>
      <c r="X24" s="13" cm="1">
        <f t="array" ref="X24">_xlfn.IFS(ecomm[[#This Row],[rating]]&lt;=1,1, ecomm[[#This Row],[rating]]&lt;=2, 2, ecomm[[#This Row],[rating]]&lt;=3, 3, ecomm[[#This Row],[rating]]&lt;=4, 4, ecomm[[#This Row],[rating]]&gt;4, 5)</f>
        <v>3</v>
      </c>
      <c r="Y24" s="13" cm="1">
        <f t="array" ref="Y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" s="13" t="str" cm="1">
        <f t="array" ref="Z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4" t="str">
        <v>None</v>
      </c>
      <c r="AF24" t="str">
        <v>None</v>
      </c>
      <c r="AG24" t="str">
        <v>None</v>
      </c>
      <c r="AH24" t="str">
        <v>None</v>
      </c>
      <c r="AI24" t="str">
        <v>None</v>
      </c>
    </row>
    <row r="25" spans="1:35">
      <c r="A25" s="6">
        <v>17270406</v>
      </c>
      <c r="B25" s="6" t="s">
        <v>26</v>
      </c>
      <c r="C25" s="6" t="s">
        <v>33</v>
      </c>
      <c r="D25" s="6" t="s">
        <v>66</v>
      </c>
      <c r="E25" s="6">
        <v>3.3</v>
      </c>
      <c r="F25" s="6">
        <v>3</v>
      </c>
      <c r="G25" s="7">
        <v>1649</v>
      </c>
      <c r="H25" s="17">
        <v>50</v>
      </c>
      <c r="I25" s="7">
        <v>1649</v>
      </c>
      <c r="J25" s="6" t="s">
        <v>35</v>
      </c>
      <c r="K25" s="6" t="b">
        <v>1</v>
      </c>
      <c r="L25" s="6">
        <v>90</v>
      </c>
      <c r="M25" s="6">
        <v>1</v>
      </c>
      <c r="N25" s="6">
        <v>0</v>
      </c>
      <c r="O25" s="6">
        <v>3</v>
      </c>
      <c r="P25" s="6">
        <v>17</v>
      </c>
      <c r="Q25" s="6" t="s">
        <v>30</v>
      </c>
      <c r="R25" s="6" t="s">
        <v>31</v>
      </c>
      <c r="S25" s="6" t="s">
        <v>32</v>
      </c>
      <c r="T25" s="6" t="s">
        <v>32</v>
      </c>
      <c r="U25" s="6" t="s">
        <v>67</v>
      </c>
      <c r="V25" s="6" t="b">
        <v>0</v>
      </c>
      <c r="W25" s="6" t="b">
        <v>1</v>
      </c>
      <c r="X25" s="13" cm="1">
        <f t="array" ref="X25">_xlfn.IFS(ecomm[[#This Row],[rating]]&lt;=1,1, ecomm[[#This Row],[rating]]&lt;=2, 2, ecomm[[#This Row],[rating]]&lt;=3, 3, ecomm[[#This Row],[rating]]&lt;=4, 4, ecomm[[#This Row],[rating]]&gt;4, 5)</f>
        <v>4</v>
      </c>
      <c r="Y25" s="13" cm="1">
        <f t="array" ref="Y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5" s="13" t="str" cm="1">
        <f t="array" ref="Z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5" t="str">
        <v>None</v>
      </c>
      <c r="AF25" t="str">
        <v>None</v>
      </c>
      <c r="AG25" t="str">
        <v>None</v>
      </c>
      <c r="AH25" t="str">
        <v>None</v>
      </c>
      <c r="AI25" t="str">
        <v>None</v>
      </c>
    </row>
    <row r="26" spans="1:35">
      <c r="A26" s="4">
        <v>18346118</v>
      </c>
      <c r="B26" s="4" t="s">
        <v>68</v>
      </c>
      <c r="C26" s="4" t="s">
        <v>69</v>
      </c>
      <c r="D26" s="4" t="s">
        <v>70</v>
      </c>
      <c r="E26" s="4">
        <v>0</v>
      </c>
      <c r="F26" s="4">
        <v>0</v>
      </c>
      <c r="G26" s="5">
        <v>3329</v>
      </c>
      <c r="H26" s="16">
        <v>74</v>
      </c>
      <c r="I26" s="5">
        <v>865</v>
      </c>
      <c r="J26" s="4" t="s">
        <v>35</v>
      </c>
      <c r="K26" s="4" t="b">
        <v>0</v>
      </c>
      <c r="L26" s="4">
        <v>3</v>
      </c>
      <c r="M26" s="4">
        <v>25</v>
      </c>
      <c r="N26" s="4">
        <v>93</v>
      </c>
      <c r="O26" s="4">
        <v>283</v>
      </c>
      <c r="P26" s="4">
        <v>1091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32</v>
      </c>
      <c r="V26" s="4" t="b">
        <v>1</v>
      </c>
      <c r="W26" s="4" t="b">
        <v>1</v>
      </c>
      <c r="X26" s="13" cm="1">
        <f t="array" ref="X26">_xlfn.IFS(ecomm[[#This Row],[rating]]&lt;=1,1, ecomm[[#This Row],[rating]]&lt;=2, 2, ecomm[[#This Row],[rating]]&lt;=3, 3, ecomm[[#This Row],[rating]]&lt;=4, 4, ecomm[[#This Row],[rating]]&gt;4, 5)</f>
        <v>1</v>
      </c>
      <c r="Y26" s="13" cm="1">
        <f t="array" ref="Y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" s="13" t="str" cm="1">
        <f t="array" ref="Z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6" t="str">
        <v>None</v>
      </c>
      <c r="AF26" t="str">
        <v>None</v>
      </c>
      <c r="AG26" t="str">
        <v>None</v>
      </c>
      <c r="AH26" t="str">
        <v>None</v>
      </c>
      <c r="AI26" t="str">
        <v>None</v>
      </c>
    </row>
    <row r="27" spans="1:35">
      <c r="A27" s="6">
        <v>18327434</v>
      </c>
      <c r="B27" s="6" t="s">
        <v>68</v>
      </c>
      <c r="C27" s="6" t="s">
        <v>69</v>
      </c>
      <c r="D27" s="6" t="s">
        <v>71</v>
      </c>
      <c r="E27" s="6">
        <v>0</v>
      </c>
      <c r="F27" s="6">
        <v>0</v>
      </c>
      <c r="G27" s="7">
        <v>1499</v>
      </c>
      <c r="H27" s="17">
        <v>73</v>
      </c>
      <c r="I27" s="7">
        <v>404</v>
      </c>
      <c r="J27" s="6" t="s">
        <v>35</v>
      </c>
      <c r="K27" s="6" t="b">
        <v>0</v>
      </c>
      <c r="L27" s="6">
        <v>0</v>
      </c>
      <c r="M27" s="6">
        <v>0</v>
      </c>
      <c r="N27" s="6">
        <v>3</v>
      </c>
      <c r="O27" s="6">
        <v>8</v>
      </c>
      <c r="P27" s="6">
        <v>11</v>
      </c>
      <c r="Q27" s="6" t="s">
        <v>32</v>
      </c>
      <c r="R27" s="6" t="s">
        <v>32</v>
      </c>
      <c r="S27" s="6" t="s">
        <v>32</v>
      </c>
      <c r="T27" s="6" t="s">
        <v>32</v>
      </c>
      <c r="U27" s="6" t="s">
        <v>32</v>
      </c>
      <c r="V27" s="6" t="b">
        <v>1</v>
      </c>
      <c r="W27" s="6" t="b">
        <v>1</v>
      </c>
      <c r="X27" s="13" cm="1">
        <f t="array" ref="X27">_xlfn.IFS(ecomm[[#This Row],[rating]]&lt;=1,1, ecomm[[#This Row],[rating]]&lt;=2, 2, ecomm[[#This Row],[rating]]&lt;=3, 3, ecomm[[#This Row],[rating]]&lt;=4, 4, ecomm[[#This Row],[rating]]&gt;4, 5)</f>
        <v>1</v>
      </c>
      <c r="Y27" s="13" cm="1">
        <f t="array" ref="Y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7" s="13" t="str" cm="1">
        <f t="array" ref="Z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7" t="str">
        <v>None</v>
      </c>
      <c r="AF27" t="str">
        <v>None</v>
      </c>
      <c r="AG27" t="str">
        <v>None</v>
      </c>
      <c r="AH27" t="str">
        <v>None</v>
      </c>
      <c r="AI27" t="str">
        <v>None</v>
      </c>
    </row>
    <row r="28" spans="1:35">
      <c r="A28" s="4">
        <v>22278620</v>
      </c>
      <c r="B28" s="4" t="s">
        <v>26</v>
      </c>
      <c r="C28" s="4" t="s">
        <v>27</v>
      </c>
      <c r="D28" s="4" t="s">
        <v>72</v>
      </c>
      <c r="E28" s="4">
        <v>0</v>
      </c>
      <c r="F28" s="4">
        <v>0</v>
      </c>
      <c r="G28" s="5">
        <v>720</v>
      </c>
      <c r="H28" s="16">
        <v>16</v>
      </c>
      <c r="I28" s="5">
        <v>604</v>
      </c>
      <c r="J28" s="4" t="s">
        <v>29</v>
      </c>
      <c r="K28" s="4" t="b">
        <v>0</v>
      </c>
      <c r="L28" s="4">
        <v>6</v>
      </c>
      <c r="M28" s="4">
        <v>2</v>
      </c>
      <c r="N28" s="4">
        <v>1</v>
      </c>
      <c r="O28" s="4">
        <v>1</v>
      </c>
      <c r="P28" s="4">
        <v>8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b">
        <v>1</v>
      </c>
      <c r="W28" s="4" t="b">
        <v>1</v>
      </c>
      <c r="X28" s="13" cm="1">
        <f t="array" ref="X28">_xlfn.IFS(ecomm[[#This Row],[rating]]&lt;=1,1, ecomm[[#This Row],[rating]]&lt;=2, 2, ecomm[[#This Row],[rating]]&lt;=3, 3, ecomm[[#This Row],[rating]]&lt;=4, 4, ecomm[[#This Row],[rating]]&gt;4, 5)</f>
        <v>1</v>
      </c>
      <c r="Y28" s="13" cm="1">
        <f t="array" ref="Y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" s="13" t="str" cm="1">
        <f t="array" ref="Z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28" t="str">
        <v>None</v>
      </c>
      <c r="AF28" t="str">
        <v>None</v>
      </c>
      <c r="AG28" t="str">
        <v>None</v>
      </c>
      <c r="AH28" t="str">
        <v>None</v>
      </c>
      <c r="AI28" t="str">
        <v>None</v>
      </c>
    </row>
    <row r="29" spans="1:35">
      <c r="A29" s="6">
        <v>18532334</v>
      </c>
      <c r="B29" s="6" t="s">
        <v>26</v>
      </c>
      <c r="C29" s="6" t="s">
        <v>73</v>
      </c>
      <c r="D29" s="6" t="s">
        <v>74</v>
      </c>
      <c r="E29" s="6">
        <v>0</v>
      </c>
      <c r="F29" s="6">
        <v>0</v>
      </c>
      <c r="G29" s="7">
        <v>459</v>
      </c>
      <c r="H29" s="17">
        <v>20</v>
      </c>
      <c r="I29" s="7">
        <v>298</v>
      </c>
      <c r="J29" s="6" t="s">
        <v>32</v>
      </c>
      <c r="K29" s="6" t="b">
        <v>0</v>
      </c>
      <c r="L29" s="6">
        <v>1</v>
      </c>
      <c r="M29" s="6">
        <v>7</v>
      </c>
      <c r="N29" s="6">
        <v>8</v>
      </c>
      <c r="O29" s="6">
        <v>17</v>
      </c>
      <c r="P29" s="6">
        <v>80</v>
      </c>
      <c r="Q29" s="6" t="s">
        <v>32</v>
      </c>
      <c r="R29" s="6" t="s">
        <v>32</v>
      </c>
      <c r="S29" s="6" t="s">
        <v>32</v>
      </c>
      <c r="T29" s="6" t="s">
        <v>32</v>
      </c>
      <c r="U29" s="6" t="s">
        <v>32</v>
      </c>
      <c r="V29" s="6" t="b">
        <v>1</v>
      </c>
      <c r="W29" s="6" t="b">
        <v>1</v>
      </c>
      <c r="X29" s="13" cm="1">
        <f t="array" ref="X29">_xlfn.IFS(ecomm[[#This Row],[rating]]&lt;=1,1, ecomm[[#This Row],[rating]]&lt;=2, 2, ecomm[[#This Row],[rating]]&lt;=3, 3, ecomm[[#This Row],[rating]]&lt;=4, 4, ecomm[[#This Row],[rating]]&gt;4, 5)</f>
        <v>1</v>
      </c>
      <c r="Y29" s="13" cm="1">
        <f t="array" ref="Y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9" s="13" t="str" cm="1">
        <f t="array" ref="Z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29" t="str">
        <v>None</v>
      </c>
      <c r="AF29" t="str">
        <v>None</v>
      </c>
      <c r="AG29" t="str">
        <v>None</v>
      </c>
      <c r="AH29" t="str">
        <v>None</v>
      </c>
      <c r="AI29" t="str">
        <v>None</v>
      </c>
    </row>
    <row r="30" spans="1:35">
      <c r="A30" s="4">
        <v>21860658</v>
      </c>
      <c r="B30" s="4" t="s">
        <v>26</v>
      </c>
      <c r="C30" s="4" t="s">
        <v>73</v>
      </c>
      <c r="D30" s="4" t="s">
        <v>75</v>
      </c>
      <c r="E30" s="4">
        <v>0</v>
      </c>
      <c r="F30" s="4">
        <v>0</v>
      </c>
      <c r="G30" s="5">
        <v>899</v>
      </c>
      <c r="H30" s="16">
        <v>40</v>
      </c>
      <c r="I30" s="5">
        <v>539</v>
      </c>
      <c r="J30" s="4" t="s">
        <v>32</v>
      </c>
      <c r="K30" s="4" t="b">
        <v>0</v>
      </c>
      <c r="L30" s="4">
        <v>0</v>
      </c>
      <c r="M30" s="4">
        <v>0</v>
      </c>
      <c r="N30" s="4">
        <v>1</v>
      </c>
      <c r="O30" s="4">
        <v>0</v>
      </c>
      <c r="P30" s="4">
        <v>4</v>
      </c>
      <c r="Q30" s="4" t="s">
        <v>32</v>
      </c>
      <c r="R30" s="4" t="s">
        <v>32</v>
      </c>
      <c r="S30" s="4" t="s">
        <v>32</v>
      </c>
      <c r="T30" s="4" t="s">
        <v>32</v>
      </c>
      <c r="U30" s="4" t="s">
        <v>32</v>
      </c>
      <c r="V30" s="4" t="b">
        <v>1</v>
      </c>
      <c r="W30" s="4" t="b">
        <v>1</v>
      </c>
      <c r="X30" s="13" cm="1">
        <f t="array" ref="X30">_xlfn.IFS(ecomm[[#This Row],[rating]]&lt;=1,1, ecomm[[#This Row],[rating]]&lt;=2, 2, ecomm[[#This Row],[rating]]&lt;=3, 3, ecomm[[#This Row],[rating]]&lt;=4, 4, ecomm[[#This Row],[rating]]&gt;4, 5)</f>
        <v>1</v>
      </c>
      <c r="Y30" s="13" cm="1">
        <f t="array" ref="Y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" s="13" t="str" cm="1">
        <f t="array" ref="Z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0" t="str">
        <v>None</v>
      </c>
      <c r="AF30" t="str">
        <v>None</v>
      </c>
      <c r="AG30" t="str">
        <v>None</v>
      </c>
      <c r="AH30" t="str">
        <v>None</v>
      </c>
      <c r="AI30" t="str">
        <v>None</v>
      </c>
    </row>
    <row r="31" spans="1:35">
      <c r="A31" s="6">
        <v>21664936</v>
      </c>
      <c r="B31" s="6" t="s">
        <v>26</v>
      </c>
      <c r="C31" s="6" t="s">
        <v>38</v>
      </c>
      <c r="D31" s="6" t="s">
        <v>76</v>
      </c>
      <c r="E31" s="6">
        <v>0</v>
      </c>
      <c r="F31" s="6">
        <v>0</v>
      </c>
      <c r="G31" s="7">
        <v>5900</v>
      </c>
      <c r="H31" s="17">
        <v>30</v>
      </c>
      <c r="I31" s="7">
        <v>4130</v>
      </c>
      <c r="J31" s="6" t="s">
        <v>32</v>
      </c>
      <c r="K31" s="6" t="b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 t="s">
        <v>30</v>
      </c>
      <c r="R31" s="6" t="s">
        <v>43</v>
      </c>
      <c r="S31" s="6" t="s">
        <v>32</v>
      </c>
      <c r="T31" s="6" t="s">
        <v>32</v>
      </c>
      <c r="U31" s="6" t="s">
        <v>30</v>
      </c>
      <c r="V31" s="6" t="b">
        <v>1</v>
      </c>
      <c r="W31" s="6" t="b">
        <v>1</v>
      </c>
      <c r="X31" s="13" cm="1">
        <f t="array" ref="X31">_xlfn.IFS(ecomm[[#This Row],[rating]]&lt;=1,1, ecomm[[#This Row],[rating]]&lt;=2, 2, ecomm[[#This Row],[rating]]&lt;=3, 3, ecomm[[#This Row],[rating]]&lt;=4, 4, ecomm[[#This Row],[rating]]&gt;4, 5)</f>
        <v>1</v>
      </c>
      <c r="Y31" s="13" cm="1">
        <f t="array" ref="Y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1" s="13" t="str" cm="1">
        <f t="array" ref="Z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1" t="str">
        <v>None</v>
      </c>
      <c r="AF31" t="str">
        <v>None</v>
      </c>
      <c r="AG31" t="str">
        <v>None</v>
      </c>
      <c r="AH31" t="str">
        <v>None</v>
      </c>
      <c r="AI31" t="str">
        <v>None</v>
      </c>
    </row>
    <row r="32" spans="1:35">
      <c r="A32" s="4">
        <v>21616436</v>
      </c>
      <c r="B32" s="4" t="s">
        <v>26</v>
      </c>
      <c r="C32" s="4" t="s">
        <v>38</v>
      </c>
      <c r="D32" s="4" t="s">
        <v>77</v>
      </c>
      <c r="E32" s="4">
        <v>0</v>
      </c>
      <c r="F32" s="4">
        <v>0</v>
      </c>
      <c r="G32" s="5">
        <v>3999</v>
      </c>
      <c r="H32" s="16">
        <v>37</v>
      </c>
      <c r="I32" s="5">
        <v>2519</v>
      </c>
      <c r="J32" s="4" t="s">
        <v>35</v>
      </c>
      <c r="K32" s="4" t="b">
        <v>1</v>
      </c>
      <c r="L32" s="4">
        <v>3</v>
      </c>
      <c r="M32" s="4">
        <v>1</v>
      </c>
      <c r="N32" s="4">
        <v>4</v>
      </c>
      <c r="O32" s="4">
        <v>2</v>
      </c>
      <c r="P32" s="4">
        <v>16</v>
      </c>
      <c r="Q32" s="4" t="s">
        <v>78</v>
      </c>
      <c r="R32" s="4" t="s">
        <v>31</v>
      </c>
      <c r="S32" s="4" t="s">
        <v>32</v>
      </c>
      <c r="T32" s="4" t="s">
        <v>32</v>
      </c>
      <c r="U32" s="4" t="s">
        <v>30</v>
      </c>
      <c r="V32" s="4" t="b">
        <v>1</v>
      </c>
      <c r="W32" s="4" t="b">
        <v>1</v>
      </c>
      <c r="X32" s="13" cm="1">
        <f t="array" ref="X32">_xlfn.IFS(ecomm[[#This Row],[rating]]&lt;=1,1, ecomm[[#This Row],[rating]]&lt;=2, 2, ecomm[[#This Row],[rating]]&lt;=3, 3, ecomm[[#This Row],[rating]]&lt;=4, 4, ecomm[[#This Row],[rating]]&gt;4, 5)</f>
        <v>1</v>
      </c>
      <c r="Y32" s="13" cm="1">
        <f t="array" ref="Y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2" s="13" t="str" cm="1">
        <f t="array" ref="Z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2" t="str">
        <v>None</v>
      </c>
      <c r="AF32" t="str">
        <v>None</v>
      </c>
      <c r="AG32" t="str">
        <v>None</v>
      </c>
      <c r="AH32" t="str">
        <v>None</v>
      </c>
      <c r="AI32" t="str">
        <v>None</v>
      </c>
    </row>
    <row r="33" spans="1:35">
      <c r="A33" s="6">
        <v>21988674</v>
      </c>
      <c r="B33" s="6" t="s">
        <v>26</v>
      </c>
      <c r="C33" s="6" t="s">
        <v>38</v>
      </c>
      <c r="D33" s="6" t="s">
        <v>79</v>
      </c>
      <c r="E33" s="6">
        <v>0</v>
      </c>
      <c r="F33" s="6">
        <v>0</v>
      </c>
      <c r="G33" s="7">
        <v>2999</v>
      </c>
      <c r="H33" s="17">
        <v>80</v>
      </c>
      <c r="I33" s="7">
        <v>599</v>
      </c>
      <c r="J33" s="6" t="s">
        <v>35</v>
      </c>
      <c r="K33" s="6" t="b">
        <v>1</v>
      </c>
      <c r="L33" s="6">
        <v>0</v>
      </c>
      <c r="M33" s="6">
        <v>2</v>
      </c>
      <c r="N33" s="6">
        <v>4</v>
      </c>
      <c r="O33" s="6">
        <v>6</v>
      </c>
      <c r="P33" s="6">
        <v>22</v>
      </c>
      <c r="Q33" s="6" t="s">
        <v>32</v>
      </c>
      <c r="R33" s="6" t="s">
        <v>32</v>
      </c>
      <c r="S33" s="6" t="s">
        <v>32</v>
      </c>
      <c r="T33" s="6" t="s">
        <v>32</v>
      </c>
      <c r="U33" s="6" t="s">
        <v>32</v>
      </c>
      <c r="V33" s="6" t="b">
        <v>1</v>
      </c>
      <c r="W33" s="6" t="b">
        <v>1</v>
      </c>
      <c r="X33" s="13" cm="1">
        <f t="array" ref="X33">_xlfn.IFS(ecomm[[#This Row],[rating]]&lt;=1,1, ecomm[[#This Row],[rating]]&lt;=2, 2, ecomm[[#This Row],[rating]]&lt;=3, 3, ecomm[[#This Row],[rating]]&lt;=4, 4, ecomm[[#This Row],[rating]]&gt;4, 5)</f>
        <v>1</v>
      </c>
      <c r="Y33" s="13" cm="1">
        <f t="array" ref="Y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3" s="13" t="str" cm="1">
        <f t="array" ref="Z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3" t="str">
        <v>None</v>
      </c>
      <c r="AF33" t="str">
        <v>None</v>
      </c>
      <c r="AG33" t="str">
        <v>None</v>
      </c>
      <c r="AH33" t="str">
        <v>None</v>
      </c>
      <c r="AI33" t="str">
        <v>None</v>
      </c>
    </row>
    <row r="34" spans="1:35">
      <c r="A34" s="4">
        <v>19213302</v>
      </c>
      <c r="B34" s="4" t="s">
        <v>26</v>
      </c>
      <c r="C34" s="4" t="s">
        <v>38</v>
      </c>
      <c r="D34" s="4" t="s">
        <v>80</v>
      </c>
      <c r="E34" s="4">
        <v>0</v>
      </c>
      <c r="F34" s="4">
        <v>0</v>
      </c>
      <c r="G34" s="5">
        <v>5099</v>
      </c>
      <c r="H34" s="16">
        <v>45</v>
      </c>
      <c r="I34" s="5">
        <v>2804</v>
      </c>
      <c r="J34" s="4" t="s">
        <v>35</v>
      </c>
      <c r="K34" s="4" t="b">
        <v>1</v>
      </c>
      <c r="L34" s="4">
        <v>0</v>
      </c>
      <c r="M34" s="4">
        <v>0</v>
      </c>
      <c r="N34" s="4">
        <v>0</v>
      </c>
      <c r="O34" s="4">
        <v>2</v>
      </c>
      <c r="P34" s="4">
        <v>3</v>
      </c>
      <c r="Q34" s="4" t="s">
        <v>32</v>
      </c>
      <c r="R34" s="4" t="s">
        <v>32</v>
      </c>
      <c r="S34" s="4" t="s">
        <v>32</v>
      </c>
      <c r="T34" s="4" t="s">
        <v>32</v>
      </c>
      <c r="U34" s="4" t="s">
        <v>32</v>
      </c>
      <c r="V34" s="4" t="b">
        <v>1</v>
      </c>
      <c r="W34" s="4" t="b">
        <v>1</v>
      </c>
      <c r="X34" s="13" cm="1">
        <f t="array" ref="X34">_xlfn.IFS(ecomm[[#This Row],[rating]]&lt;=1,1, ecomm[[#This Row],[rating]]&lt;=2, 2, ecomm[[#This Row],[rating]]&lt;=3, 3, ecomm[[#This Row],[rating]]&lt;=4, 4, ecomm[[#This Row],[rating]]&gt;4, 5)</f>
        <v>1</v>
      </c>
      <c r="Y34" s="13" cm="1">
        <f t="array" ref="Y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4" s="13" t="str" cm="1">
        <f t="array" ref="Z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4" t="str">
        <v>None</v>
      </c>
      <c r="AF34" t="str">
        <v>None</v>
      </c>
      <c r="AG34" t="str">
        <v>None</v>
      </c>
      <c r="AH34" t="str">
        <v>None</v>
      </c>
      <c r="AI34" t="str">
        <v>None</v>
      </c>
    </row>
    <row r="35" spans="1:35">
      <c r="A35" s="6">
        <v>15104856</v>
      </c>
      <c r="B35" s="6" t="s">
        <v>26</v>
      </c>
      <c r="C35" s="6" t="s">
        <v>38</v>
      </c>
      <c r="D35" s="6" t="s">
        <v>81</v>
      </c>
      <c r="E35" s="6">
        <v>0</v>
      </c>
      <c r="F35" s="6">
        <v>0</v>
      </c>
      <c r="G35" s="7">
        <v>1999</v>
      </c>
      <c r="H35" s="17">
        <v>70</v>
      </c>
      <c r="I35" s="7">
        <v>599</v>
      </c>
      <c r="J35" s="6" t="s">
        <v>35</v>
      </c>
      <c r="K35" s="6" t="b">
        <v>1</v>
      </c>
      <c r="L35" s="6">
        <v>1</v>
      </c>
      <c r="M35" s="6">
        <v>1</v>
      </c>
      <c r="N35" s="6">
        <v>0</v>
      </c>
      <c r="O35" s="6">
        <v>1</v>
      </c>
      <c r="P35" s="6">
        <v>4</v>
      </c>
      <c r="Q35" s="6" t="s">
        <v>32</v>
      </c>
      <c r="R35" s="6" t="s">
        <v>32</v>
      </c>
      <c r="S35" s="6" t="s">
        <v>32</v>
      </c>
      <c r="T35" s="6" t="s">
        <v>32</v>
      </c>
      <c r="U35" s="6" t="s">
        <v>32</v>
      </c>
      <c r="V35" s="6" t="b">
        <v>1</v>
      </c>
      <c r="W35" s="6" t="b">
        <v>1</v>
      </c>
      <c r="X35" s="13" cm="1">
        <f t="array" ref="X35">_xlfn.IFS(ecomm[[#This Row],[rating]]&lt;=1,1, ecomm[[#This Row],[rating]]&lt;=2, 2, ecomm[[#This Row],[rating]]&lt;=3, 3, ecomm[[#This Row],[rating]]&lt;=4, 4, ecomm[[#This Row],[rating]]&gt;4, 5)</f>
        <v>1</v>
      </c>
      <c r="Y35" s="13" cm="1">
        <f t="array" ref="Y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5" s="13" t="str" cm="1">
        <f t="array" ref="Z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5" t="str">
        <v>None</v>
      </c>
      <c r="AF35" t="str">
        <v>None</v>
      </c>
      <c r="AG35" t="str">
        <v>None</v>
      </c>
      <c r="AH35" t="str">
        <v>None</v>
      </c>
      <c r="AI35" t="str">
        <v>None</v>
      </c>
    </row>
    <row r="36" spans="1:35">
      <c r="A36" s="4">
        <v>21661136</v>
      </c>
      <c r="B36" s="4" t="s">
        <v>26</v>
      </c>
      <c r="C36" s="4" t="s">
        <v>38</v>
      </c>
      <c r="D36" s="4" t="s">
        <v>82</v>
      </c>
      <c r="E36" s="4">
        <v>0</v>
      </c>
      <c r="F36" s="4">
        <v>0</v>
      </c>
      <c r="G36" s="5">
        <v>2299</v>
      </c>
      <c r="H36" s="16">
        <v>70</v>
      </c>
      <c r="I36" s="5">
        <v>689</v>
      </c>
      <c r="J36" s="4" t="s">
        <v>35</v>
      </c>
      <c r="K36" s="4" t="b">
        <v>1</v>
      </c>
      <c r="L36" s="4">
        <v>0</v>
      </c>
      <c r="M36" s="4">
        <v>0</v>
      </c>
      <c r="N36" s="4">
        <v>0</v>
      </c>
      <c r="O36" s="4">
        <v>0</v>
      </c>
      <c r="P36" s="4">
        <v>5</v>
      </c>
      <c r="Q36" s="4" t="s">
        <v>32</v>
      </c>
      <c r="R36" s="4" t="s">
        <v>32</v>
      </c>
      <c r="S36" s="4" t="s">
        <v>32</v>
      </c>
      <c r="T36" s="4" t="s">
        <v>32</v>
      </c>
      <c r="U36" s="4" t="s">
        <v>32</v>
      </c>
      <c r="V36" s="4" t="b">
        <v>1</v>
      </c>
      <c r="W36" s="4" t="b">
        <v>1</v>
      </c>
      <c r="X36" s="13" cm="1">
        <f t="array" ref="X36">_xlfn.IFS(ecomm[[#This Row],[rating]]&lt;=1,1, ecomm[[#This Row],[rating]]&lt;=2, 2, ecomm[[#This Row],[rating]]&lt;=3, 3, ecomm[[#This Row],[rating]]&lt;=4, 4, ecomm[[#This Row],[rating]]&gt;4, 5)</f>
        <v>1</v>
      </c>
      <c r="Y36" s="13" cm="1">
        <f t="array" ref="Y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6" s="13" t="str" cm="1">
        <f t="array" ref="Z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6" t="str">
        <v>None</v>
      </c>
      <c r="AF36" t="str">
        <v>None</v>
      </c>
      <c r="AG36" t="str">
        <v>None</v>
      </c>
      <c r="AH36" t="str">
        <v>None</v>
      </c>
      <c r="AI36" t="str">
        <v>None</v>
      </c>
    </row>
    <row r="37" spans="1:35">
      <c r="A37" s="6">
        <v>20052002</v>
      </c>
      <c r="B37" s="6" t="s">
        <v>26</v>
      </c>
      <c r="C37" s="6" t="s">
        <v>38</v>
      </c>
      <c r="D37" s="6" t="s">
        <v>83</v>
      </c>
      <c r="E37" s="6">
        <v>0</v>
      </c>
      <c r="F37" s="6">
        <v>0</v>
      </c>
      <c r="G37" s="7">
        <v>1599</v>
      </c>
      <c r="H37" s="17">
        <v>56</v>
      </c>
      <c r="I37" s="7">
        <v>703</v>
      </c>
      <c r="J37" s="6" t="s">
        <v>35</v>
      </c>
      <c r="K37" s="6" t="b">
        <v>1</v>
      </c>
      <c r="L37" s="6">
        <v>1</v>
      </c>
      <c r="M37" s="6">
        <v>0</v>
      </c>
      <c r="N37" s="6">
        <v>1</v>
      </c>
      <c r="O37" s="6">
        <v>2</v>
      </c>
      <c r="P37" s="6">
        <v>2</v>
      </c>
      <c r="Q37" s="6" t="s">
        <v>32</v>
      </c>
      <c r="R37" s="6" t="s">
        <v>32</v>
      </c>
      <c r="S37" s="6" t="s">
        <v>32</v>
      </c>
      <c r="T37" s="6" t="s">
        <v>32</v>
      </c>
      <c r="U37" s="6" t="s">
        <v>32</v>
      </c>
      <c r="V37" s="6" t="b">
        <v>1</v>
      </c>
      <c r="W37" s="6" t="b">
        <v>1</v>
      </c>
      <c r="X37" s="13" cm="1">
        <f t="array" ref="X37">_xlfn.IFS(ecomm[[#This Row],[rating]]&lt;=1,1, ecomm[[#This Row],[rating]]&lt;=2, 2, ecomm[[#This Row],[rating]]&lt;=3, 3, ecomm[[#This Row],[rating]]&lt;=4, 4, ecomm[[#This Row],[rating]]&gt;4, 5)</f>
        <v>1</v>
      </c>
      <c r="Y37" s="13" cm="1">
        <f t="array" ref="Y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7" s="13" t="str" cm="1">
        <f t="array" ref="Z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7" t="str">
        <v>None</v>
      </c>
      <c r="AF37" t="str">
        <v>None</v>
      </c>
      <c r="AG37" t="str">
        <v>None</v>
      </c>
      <c r="AH37" t="str">
        <v>None</v>
      </c>
      <c r="AI37" t="str">
        <v>None</v>
      </c>
    </row>
    <row r="38" spans="1:35">
      <c r="A38" s="4">
        <v>22610596</v>
      </c>
      <c r="B38" s="4" t="s">
        <v>26</v>
      </c>
      <c r="C38" s="4" t="s">
        <v>38</v>
      </c>
      <c r="D38" s="4" t="s">
        <v>84</v>
      </c>
      <c r="E38" s="4">
        <v>0</v>
      </c>
      <c r="F38" s="4">
        <v>0</v>
      </c>
      <c r="G38" s="5">
        <v>2799</v>
      </c>
      <c r="H38" s="16">
        <v>50</v>
      </c>
      <c r="I38" s="5">
        <v>1399</v>
      </c>
      <c r="J38" s="4" t="s">
        <v>35</v>
      </c>
      <c r="K38" s="4" t="b">
        <v>1</v>
      </c>
      <c r="L38" s="4">
        <v>0</v>
      </c>
      <c r="M38" s="4">
        <v>0</v>
      </c>
      <c r="N38" s="4">
        <v>1</v>
      </c>
      <c r="O38" s="4">
        <v>1</v>
      </c>
      <c r="P38" s="4">
        <v>6</v>
      </c>
      <c r="Q38" s="4" t="s">
        <v>32</v>
      </c>
      <c r="R38" s="4" t="s">
        <v>32</v>
      </c>
      <c r="S38" s="4" t="s">
        <v>32</v>
      </c>
      <c r="T38" s="4" t="s">
        <v>32</v>
      </c>
      <c r="U38" s="4" t="s">
        <v>32</v>
      </c>
      <c r="V38" s="4" t="b">
        <v>1</v>
      </c>
      <c r="W38" s="4" t="b">
        <v>1</v>
      </c>
      <c r="X38" s="13" cm="1">
        <f t="array" ref="X38">_xlfn.IFS(ecomm[[#This Row],[rating]]&lt;=1,1, ecomm[[#This Row],[rating]]&lt;=2, 2, ecomm[[#This Row],[rating]]&lt;=3, 3, ecomm[[#This Row],[rating]]&lt;=4, 4, ecomm[[#This Row],[rating]]&gt;4, 5)</f>
        <v>1</v>
      </c>
      <c r="Y38" s="13" cm="1">
        <f t="array" ref="Y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8" s="13" t="str" cm="1">
        <f t="array" ref="Z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8" t="str">
        <v>None</v>
      </c>
      <c r="AF38" t="str">
        <v>None</v>
      </c>
      <c r="AG38" t="str">
        <v>None</v>
      </c>
      <c r="AH38" t="str">
        <v>None</v>
      </c>
      <c r="AI38" t="str">
        <v>None</v>
      </c>
    </row>
    <row r="39" spans="1:35">
      <c r="A39" s="6">
        <v>12933978</v>
      </c>
      <c r="B39" s="6" t="s">
        <v>26</v>
      </c>
      <c r="C39" s="6" t="s">
        <v>38</v>
      </c>
      <c r="D39" s="6" t="s">
        <v>85</v>
      </c>
      <c r="E39" s="6">
        <v>0</v>
      </c>
      <c r="F39" s="6">
        <v>0</v>
      </c>
      <c r="G39" s="7">
        <v>1899</v>
      </c>
      <c r="H39" s="17">
        <v>64</v>
      </c>
      <c r="I39" s="7">
        <v>669</v>
      </c>
      <c r="J39" s="6" t="s">
        <v>35</v>
      </c>
      <c r="K39" s="6" t="b">
        <v>1</v>
      </c>
      <c r="L39" s="6">
        <v>0</v>
      </c>
      <c r="M39" s="6">
        <v>0</v>
      </c>
      <c r="N39" s="6">
        <v>2</v>
      </c>
      <c r="O39" s="6">
        <v>2</v>
      </c>
      <c r="P39" s="6">
        <v>3</v>
      </c>
      <c r="Q39" s="6" t="s">
        <v>32</v>
      </c>
      <c r="R39" s="6" t="s">
        <v>32</v>
      </c>
      <c r="S39" s="6" t="s">
        <v>32</v>
      </c>
      <c r="T39" s="6" t="s">
        <v>32</v>
      </c>
      <c r="U39" s="6" t="s">
        <v>32</v>
      </c>
      <c r="V39" s="6" t="b">
        <v>1</v>
      </c>
      <c r="W39" s="6" t="b">
        <v>1</v>
      </c>
      <c r="X39" s="13" cm="1">
        <f t="array" ref="X39">_xlfn.IFS(ecomm[[#This Row],[rating]]&lt;=1,1, ecomm[[#This Row],[rating]]&lt;=2, 2, ecomm[[#This Row],[rating]]&lt;=3, 3, ecomm[[#This Row],[rating]]&lt;=4, 4, ecomm[[#This Row],[rating]]&gt;4, 5)</f>
        <v>1</v>
      </c>
      <c r="Y39" s="13" cm="1">
        <f t="array" ref="Y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9" s="13" t="str" cm="1">
        <f t="array" ref="Z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9" t="str">
        <v>None</v>
      </c>
      <c r="AF39" t="str">
        <v>None</v>
      </c>
      <c r="AG39" t="str">
        <v>None</v>
      </c>
      <c r="AH39" t="str">
        <v>None</v>
      </c>
      <c r="AI39" t="str">
        <v>None</v>
      </c>
    </row>
    <row r="40" spans="1:35">
      <c r="A40" s="4">
        <v>13379612</v>
      </c>
      <c r="B40" s="4" t="s">
        <v>26</v>
      </c>
      <c r="C40" s="4" t="s">
        <v>38</v>
      </c>
      <c r="D40" s="4" t="s">
        <v>86</v>
      </c>
      <c r="E40" s="4">
        <v>2</v>
      </c>
      <c r="F40" s="4">
        <v>3</v>
      </c>
      <c r="G40" s="5">
        <v>1399</v>
      </c>
      <c r="H40" s="16">
        <v>0</v>
      </c>
      <c r="I40" s="5">
        <v>1399</v>
      </c>
      <c r="J40" s="4" t="s">
        <v>35</v>
      </c>
      <c r="K40" s="4" t="b">
        <v>1</v>
      </c>
      <c r="L40" s="4">
        <v>2</v>
      </c>
      <c r="M40" s="4">
        <v>0</v>
      </c>
      <c r="N40" s="4">
        <v>1</v>
      </c>
      <c r="O40" s="4">
        <v>0</v>
      </c>
      <c r="P40" s="4">
        <v>4</v>
      </c>
      <c r="Q40" s="4" t="s">
        <v>32</v>
      </c>
      <c r="R40" s="4" t="s">
        <v>32</v>
      </c>
      <c r="S40" s="4" t="s">
        <v>32</v>
      </c>
      <c r="T40" s="4" t="s">
        <v>32</v>
      </c>
      <c r="U40" s="4" t="s">
        <v>32</v>
      </c>
      <c r="V40" s="4" t="b">
        <v>1</v>
      </c>
      <c r="W40" s="4" t="b">
        <v>1</v>
      </c>
      <c r="X40" s="13" cm="1">
        <f t="array" ref="X40">_xlfn.IFS(ecomm[[#This Row],[rating]]&lt;=1,1, ecomm[[#This Row],[rating]]&lt;=2, 2, ecomm[[#This Row],[rating]]&lt;=3, 3, ecomm[[#This Row],[rating]]&lt;=4, 4, ecomm[[#This Row],[rating]]&gt;4, 5)</f>
        <v>2</v>
      </c>
      <c r="Y40" s="13" cm="1">
        <f t="array" ref="Y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" s="13" t="str" cm="1">
        <f t="array" ref="Z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0" t="str">
        <v>None</v>
      </c>
      <c r="AF40" t="str">
        <v>None</v>
      </c>
      <c r="AG40" t="str">
        <v>None</v>
      </c>
      <c r="AH40" t="str">
        <v>None</v>
      </c>
      <c r="AI40" t="str">
        <v>None</v>
      </c>
    </row>
    <row r="41" spans="1:35">
      <c r="A41" s="6">
        <v>22610562</v>
      </c>
      <c r="B41" s="6" t="s">
        <v>26</v>
      </c>
      <c r="C41" s="6" t="s">
        <v>38</v>
      </c>
      <c r="D41" s="6" t="s">
        <v>84</v>
      </c>
      <c r="E41" s="6">
        <v>0</v>
      </c>
      <c r="F41" s="6">
        <v>0</v>
      </c>
      <c r="G41" s="7">
        <v>2299</v>
      </c>
      <c r="H41" s="17">
        <v>50</v>
      </c>
      <c r="I41" s="7">
        <v>1149</v>
      </c>
      <c r="J41" s="6" t="s">
        <v>35</v>
      </c>
      <c r="K41" s="6" t="b">
        <v>1</v>
      </c>
      <c r="L41" s="6">
        <v>4</v>
      </c>
      <c r="M41" s="6">
        <v>1</v>
      </c>
      <c r="N41" s="6">
        <v>1</v>
      </c>
      <c r="O41" s="6">
        <v>6</v>
      </c>
      <c r="P41" s="6">
        <v>14</v>
      </c>
      <c r="Q41" s="6" t="s">
        <v>32</v>
      </c>
      <c r="R41" s="6" t="s">
        <v>32</v>
      </c>
      <c r="S41" s="6" t="s">
        <v>32</v>
      </c>
      <c r="T41" s="6" t="s">
        <v>32</v>
      </c>
      <c r="U41" s="6" t="s">
        <v>32</v>
      </c>
      <c r="V41" s="6" t="b">
        <v>1</v>
      </c>
      <c r="W41" s="6" t="b">
        <v>1</v>
      </c>
      <c r="X41" s="13" cm="1">
        <f t="array" ref="X41">_xlfn.IFS(ecomm[[#This Row],[rating]]&lt;=1,1, ecomm[[#This Row],[rating]]&lt;=2, 2, ecomm[[#This Row],[rating]]&lt;=3, 3, ecomm[[#This Row],[rating]]&lt;=4, 4, ecomm[[#This Row],[rating]]&gt;4, 5)</f>
        <v>1</v>
      </c>
      <c r="Y41" s="13" cm="1">
        <f t="array" ref="Y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" s="13" t="str" cm="1">
        <f t="array" ref="Z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1" t="str">
        <v>None</v>
      </c>
      <c r="AF41" t="str">
        <v>None</v>
      </c>
      <c r="AG41" t="str">
        <v>None</v>
      </c>
      <c r="AH41" t="str">
        <v>None</v>
      </c>
      <c r="AI41" t="str">
        <v>None</v>
      </c>
    </row>
    <row r="42" spans="1:35">
      <c r="A42" s="4">
        <v>13400194</v>
      </c>
      <c r="B42" s="4" t="s">
        <v>26</v>
      </c>
      <c r="C42" s="4" t="s">
        <v>38</v>
      </c>
      <c r="D42" s="4" t="s">
        <v>87</v>
      </c>
      <c r="E42" s="4">
        <v>0</v>
      </c>
      <c r="F42" s="4">
        <v>0</v>
      </c>
      <c r="G42" s="5">
        <v>1299</v>
      </c>
      <c r="H42" s="16">
        <v>73</v>
      </c>
      <c r="I42" s="5">
        <v>350</v>
      </c>
      <c r="J42" s="4" t="s">
        <v>35</v>
      </c>
      <c r="K42" s="4" t="b">
        <v>1</v>
      </c>
      <c r="L42" s="4">
        <v>0</v>
      </c>
      <c r="M42" s="4">
        <v>1</v>
      </c>
      <c r="N42" s="4">
        <v>1</v>
      </c>
      <c r="O42" s="4">
        <v>2</v>
      </c>
      <c r="P42" s="4">
        <v>5</v>
      </c>
      <c r="Q42" s="4" t="s">
        <v>32</v>
      </c>
      <c r="R42" s="4" t="s">
        <v>32</v>
      </c>
      <c r="S42" s="4" t="s">
        <v>32</v>
      </c>
      <c r="T42" s="4" t="s">
        <v>32</v>
      </c>
      <c r="U42" s="4" t="s">
        <v>32</v>
      </c>
      <c r="V42" s="4" t="b">
        <v>1</v>
      </c>
      <c r="W42" s="4" t="b">
        <v>1</v>
      </c>
      <c r="X42" s="13" cm="1">
        <f t="array" ref="X42">_xlfn.IFS(ecomm[[#This Row],[rating]]&lt;=1,1, ecomm[[#This Row],[rating]]&lt;=2, 2, ecomm[[#This Row],[rating]]&lt;=3, 3, ecomm[[#This Row],[rating]]&lt;=4, 4, ecomm[[#This Row],[rating]]&gt;4, 5)</f>
        <v>1</v>
      </c>
      <c r="Y42" s="13" cm="1">
        <f t="array" ref="Y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" s="13" t="str" cm="1">
        <f t="array" ref="Z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2" t="str">
        <v>None</v>
      </c>
      <c r="AF42" t="str">
        <v>None</v>
      </c>
      <c r="AG42" t="str">
        <v>None</v>
      </c>
      <c r="AH42" t="str">
        <v>None</v>
      </c>
      <c r="AI42" t="str">
        <v>None</v>
      </c>
    </row>
    <row r="43" spans="1:35">
      <c r="A43" s="6">
        <v>20065316</v>
      </c>
      <c r="B43" s="6" t="s">
        <v>26</v>
      </c>
      <c r="C43" s="6" t="s">
        <v>88</v>
      </c>
      <c r="D43" s="6" t="s">
        <v>89</v>
      </c>
      <c r="E43" s="6">
        <v>0</v>
      </c>
      <c r="F43" s="6">
        <v>0</v>
      </c>
      <c r="G43" s="7">
        <v>2199</v>
      </c>
      <c r="H43" s="17">
        <v>38</v>
      </c>
      <c r="I43" s="7">
        <v>1363</v>
      </c>
      <c r="J43" s="6" t="s">
        <v>35</v>
      </c>
      <c r="K43" s="6" t="b">
        <v>1</v>
      </c>
      <c r="L43" s="6">
        <v>8</v>
      </c>
      <c r="M43" s="6">
        <v>0</v>
      </c>
      <c r="N43" s="6">
        <v>0</v>
      </c>
      <c r="O43" s="6">
        <v>0</v>
      </c>
      <c r="P43" s="6">
        <v>0</v>
      </c>
      <c r="Q43" s="6" t="s">
        <v>32</v>
      </c>
      <c r="R43" s="6" t="s">
        <v>32</v>
      </c>
      <c r="S43" s="6" t="s">
        <v>32</v>
      </c>
      <c r="T43" s="6" t="s">
        <v>32</v>
      </c>
      <c r="U43" s="6" t="s">
        <v>32</v>
      </c>
      <c r="V43" s="6" t="b">
        <v>1</v>
      </c>
      <c r="W43" s="6" t="b">
        <v>1</v>
      </c>
      <c r="X43" s="13" cm="1">
        <f t="array" ref="X43">_xlfn.IFS(ecomm[[#This Row],[rating]]&lt;=1,1, ecomm[[#This Row],[rating]]&lt;=2, 2, ecomm[[#This Row],[rating]]&lt;=3, 3, ecomm[[#This Row],[rating]]&lt;=4, 4, ecomm[[#This Row],[rating]]&gt;4, 5)</f>
        <v>1</v>
      </c>
      <c r="Y43" s="13" cm="1">
        <f t="array" ref="Y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" s="13" t="str" cm="1">
        <f t="array" ref="Z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3" t="str">
        <v>None</v>
      </c>
      <c r="AF43" t="str">
        <v>None</v>
      </c>
      <c r="AG43" t="str">
        <v>None</v>
      </c>
      <c r="AH43" t="str">
        <v>None</v>
      </c>
      <c r="AI43" t="str">
        <v>None</v>
      </c>
    </row>
    <row r="44" spans="1:35">
      <c r="A44" s="4">
        <v>19761848</v>
      </c>
      <c r="B44" s="4" t="s">
        <v>26</v>
      </c>
      <c r="C44" s="4" t="s">
        <v>88</v>
      </c>
      <c r="D44" s="4" t="s">
        <v>89</v>
      </c>
      <c r="E44" s="4">
        <v>0</v>
      </c>
      <c r="F44" s="4">
        <v>0</v>
      </c>
      <c r="G44" s="5">
        <v>1299</v>
      </c>
      <c r="H44" s="16">
        <v>37</v>
      </c>
      <c r="I44" s="5">
        <v>818</v>
      </c>
      <c r="J44" s="4" t="s">
        <v>35</v>
      </c>
      <c r="K44" s="4" t="b">
        <v>1</v>
      </c>
      <c r="L44" s="4">
        <v>2</v>
      </c>
      <c r="M44" s="4">
        <v>0</v>
      </c>
      <c r="N44" s="4">
        <v>4</v>
      </c>
      <c r="O44" s="4">
        <v>31</v>
      </c>
      <c r="P44" s="4">
        <v>149</v>
      </c>
      <c r="Q44" s="4" t="s">
        <v>32</v>
      </c>
      <c r="R44" s="4" t="s">
        <v>32</v>
      </c>
      <c r="S44" s="4" t="s">
        <v>32</v>
      </c>
      <c r="T44" s="4" t="s">
        <v>32</v>
      </c>
      <c r="U44" s="4" t="s">
        <v>32</v>
      </c>
      <c r="V44" s="4" t="b">
        <v>1</v>
      </c>
      <c r="W44" s="4" t="b">
        <v>1</v>
      </c>
      <c r="X44" s="13" cm="1">
        <f t="array" ref="X44">_xlfn.IFS(ecomm[[#This Row],[rating]]&lt;=1,1, ecomm[[#This Row],[rating]]&lt;=2, 2, ecomm[[#This Row],[rating]]&lt;=3, 3, ecomm[[#This Row],[rating]]&lt;=4, 4, ecomm[[#This Row],[rating]]&gt;4, 5)</f>
        <v>1</v>
      </c>
      <c r="Y44" s="13" cm="1">
        <f t="array" ref="Y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4" s="13" t="str" cm="1">
        <f t="array" ref="Z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4" t="str">
        <v>None</v>
      </c>
      <c r="AF44" t="str">
        <v>None</v>
      </c>
      <c r="AG44" t="str">
        <v>None</v>
      </c>
      <c r="AH44" t="str">
        <v>None</v>
      </c>
      <c r="AI44" t="str">
        <v>None</v>
      </c>
    </row>
    <row r="45" spans="1:35">
      <c r="A45" s="6">
        <v>17739270</v>
      </c>
      <c r="B45" s="6" t="s">
        <v>26</v>
      </c>
      <c r="C45" s="6" t="s">
        <v>88</v>
      </c>
      <c r="D45" s="6" t="s">
        <v>89</v>
      </c>
      <c r="E45" s="6">
        <v>0</v>
      </c>
      <c r="F45" s="6">
        <v>0</v>
      </c>
      <c r="G45" s="7">
        <v>999</v>
      </c>
      <c r="H45" s="17">
        <v>50</v>
      </c>
      <c r="I45" s="7">
        <v>499</v>
      </c>
      <c r="J45" s="6" t="s">
        <v>35</v>
      </c>
      <c r="K45" s="6" t="b">
        <v>1</v>
      </c>
      <c r="L45" s="6">
        <v>0</v>
      </c>
      <c r="M45" s="6">
        <v>0</v>
      </c>
      <c r="N45" s="6">
        <v>1</v>
      </c>
      <c r="O45" s="6">
        <v>2</v>
      </c>
      <c r="P45" s="6">
        <v>9</v>
      </c>
      <c r="Q45" s="6" t="s">
        <v>32</v>
      </c>
      <c r="R45" s="6" t="s">
        <v>32</v>
      </c>
      <c r="S45" s="6" t="s">
        <v>32</v>
      </c>
      <c r="T45" s="6" t="s">
        <v>32</v>
      </c>
      <c r="U45" s="6" t="s">
        <v>32</v>
      </c>
      <c r="V45" s="6" t="b">
        <v>1</v>
      </c>
      <c r="W45" s="6" t="b">
        <v>1</v>
      </c>
      <c r="X45" s="13" cm="1">
        <f t="array" ref="X45">_xlfn.IFS(ecomm[[#This Row],[rating]]&lt;=1,1, ecomm[[#This Row],[rating]]&lt;=2, 2, ecomm[[#This Row],[rating]]&lt;=3, 3, ecomm[[#This Row],[rating]]&lt;=4, 4, ecomm[[#This Row],[rating]]&gt;4, 5)</f>
        <v>1</v>
      </c>
      <c r="Y45" s="13" cm="1">
        <f t="array" ref="Y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5" s="13" t="str" cm="1">
        <f t="array" ref="Z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5" t="str">
        <v>None</v>
      </c>
      <c r="AF45" t="str">
        <v>None</v>
      </c>
      <c r="AG45" t="str">
        <v>None</v>
      </c>
      <c r="AH45" t="str">
        <v>None</v>
      </c>
      <c r="AI45" t="str">
        <v>None</v>
      </c>
    </row>
    <row r="46" spans="1:35">
      <c r="A46" s="4">
        <v>22601102</v>
      </c>
      <c r="B46" s="4" t="s">
        <v>26</v>
      </c>
      <c r="C46" s="4" t="s">
        <v>88</v>
      </c>
      <c r="D46" s="4" t="s">
        <v>90</v>
      </c>
      <c r="E46" s="4">
        <v>0</v>
      </c>
      <c r="F46" s="4">
        <v>0</v>
      </c>
      <c r="G46" s="5">
        <v>999</v>
      </c>
      <c r="H46" s="16">
        <v>60</v>
      </c>
      <c r="I46" s="5">
        <v>399</v>
      </c>
      <c r="J46" s="4" t="s">
        <v>32</v>
      </c>
      <c r="K46" s="4" t="b">
        <v>0</v>
      </c>
      <c r="L46" s="4">
        <v>0</v>
      </c>
      <c r="M46" s="4">
        <v>0</v>
      </c>
      <c r="N46" s="4">
        <v>1</v>
      </c>
      <c r="O46" s="4">
        <v>0</v>
      </c>
      <c r="P46" s="4">
        <v>13</v>
      </c>
      <c r="Q46" s="4" t="s">
        <v>32</v>
      </c>
      <c r="R46" s="4" t="s">
        <v>32</v>
      </c>
      <c r="S46" s="4" t="s">
        <v>32</v>
      </c>
      <c r="T46" s="4" t="s">
        <v>32</v>
      </c>
      <c r="U46" s="4" t="s">
        <v>32</v>
      </c>
      <c r="V46" s="4" t="b">
        <v>1</v>
      </c>
      <c r="W46" s="4" t="b">
        <v>1</v>
      </c>
      <c r="X46" s="13" cm="1">
        <f t="array" ref="X46">_xlfn.IFS(ecomm[[#This Row],[rating]]&lt;=1,1, ecomm[[#This Row],[rating]]&lt;=2, 2, ecomm[[#This Row],[rating]]&lt;=3, 3, ecomm[[#This Row],[rating]]&lt;=4, 4, ecomm[[#This Row],[rating]]&gt;4, 5)</f>
        <v>1</v>
      </c>
      <c r="Y46" s="13" cm="1">
        <f t="array" ref="Y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6" s="13" t="str" cm="1">
        <f t="array" ref="Z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6" t="str">
        <v>None</v>
      </c>
      <c r="AF46" t="str">
        <v>None</v>
      </c>
      <c r="AG46" t="str">
        <v>None</v>
      </c>
      <c r="AH46" t="str">
        <v>None</v>
      </c>
      <c r="AI46" t="str">
        <v>None</v>
      </c>
    </row>
    <row r="47" spans="1:35">
      <c r="A47" s="6">
        <v>22585502</v>
      </c>
      <c r="B47" s="6" t="s">
        <v>26</v>
      </c>
      <c r="C47" s="6" t="s">
        <v>88</v>
      </c>
      <c r="D47" s="6" t="s">
        <v>90</v>
      </c>
      <c r="E47" s="6">
        <v>0</v>
      </c>
      <c r="F47" s="6">
        <v>0</v>
      </c>
      <c r="G47" s="7">
        <v>999</v>
      </c>
      <c r="H47" s="17">
        <v>60</v>
      </c>
      <c r="I47" s="7">
        <v>399</v>
      </c>
      <c r="J47" s="6" t="s">
        <v>32</v>
      </c>
      <c r="K47" s="6" t="b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 t="s">
        <v>32</v>
      </c>
      <c r="R47" s="6" t="s">
        <v>32</v>
      </c>
      <c r="S47" s="6" t="s">
        <v>32</v>
      </c>
      <c r="T47" s="6" t="s">
        <v>32</v>
      </c>
      <c r="U47" s="6" t="s">
        <v>32</v>
      </c>
      <c r="V47" s="6" t="b">
        <v>1</v>
      </c>
      <c r="W47" s="6" t="b">
        <v>1</v>
      </c>
      <c r="X47" s="13" cm="1">
        <f t="array" ref="X47">_xlfn.IFS(ecomm[[#This Row],[rating]]&lt;=1,1, ecomm[[#This Row],[rating]]&lt;=2, 2, ecomm[[#This Row],[rating]]&lt;=3, 3, ecomm[[#This Row],[rating]]&lt;=4, 4, ecomm[[#This Row],[rating]]&gt;4, 5)</f>
        <v>1</v>
      </c>
      <c r="Y47" s="13" cm="1">
        <f t="array" ref="Y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7" s="13" t="str" cm="1">
        <f t="array" ref="Z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7" t="str">
        <v>None</v>
      </c>
      <c r="AF47" t="str">
        <v>None</v>
      </c>
      <c r="AG47" t="str">
        <v>None</v>
      </c>
      <c r="AH47" t="str">
        <v>None</v>
      </c>
      <c r="AI47" t="str">
        <v>None</v>
      </c>
    </row>
    <row r="48" spans="1:35">
      <c r="A48" s="4">
        <v>19002890</v>
      </c>
      <c r="B48" s="4" t="s">
        <v>26</v>
      </c>
      <c r="C48" s="4" t="s">
        <v>46</v>
      </c>
      <c r="D48" s="4" t="s">
        <v>91</v>
      </c>
      <c r="E48" s="4">
        <v>0</v>
      </c>
      <c r="F48" s="4">
        <v>0</v>
      </c>
      <c r="G48" s="5">
        <v>3850</v>
      </c>
      <c r="H48" s="16">
        <v>59</v>
      </c>
      <c r="I48" s="5">
        <v>1578</v>
      </c>
      <c r="J48" s="4" t="s">
        <v>32</v>
      </c>
      <c r="K48" s="4" t="b">
        <v>0</v>
      </c>
      <c r="L48" s="4">
        <v>2</v>
      </c>
      <c r="M48" s="4">
        <v>0</v>
      </c>
      <c r="N48" s="4">
        <v>3</v>
      </c>
      <c r="O48" s="4">
        <v>4</v>
      </c>
      <c r="P48" s="4">
        <v>10</v>
      </c>
      <c r="Q48" s="4" t="s">
        <v>32</v>
      </c>
      <c r="R48" s="4" t="s">
        <v>32</v>
      </c>
      <c r="S48" s="4" t="s">
        <v>32</v>
      </c>
      <c r="T48" s="4" t="s">
        <v>32</v>
      </c>
      <c r="U48" s="4" t="s">
        <v>32</v>
      </c>
      <c r="V48" s="4" t="b">
        <v>1</v>
      </c>
      <c r="W48" s="4" t="b">
        <v>1</v>
      </c>
      <c r="X48" s="13" cm="1">
        <f t="array" ref="X48">_xlfn.IFS(ecomm[[#This Row],[rating]]&lt;=1,1, ecomm[[#This Row],[rating]]&lt;=2, 2, ecomm[[#This Row],[rating]]&lt;=3, 3, ecomm[[#This Row],[rating]]&lt;=4, 4, ecomm[[#This Row],[rating]]&gt;4, 5)</f>
        <v>1</v>
      </c>
      <c r="Y48" s="13" cm="1">
        <f t="array" ref="Y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8" s="13" t="str" cm="1">
        <f t="array" ref="Z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8" t="str">
        <v>None</v>
      </c>
      <c r="AF48" t="str">
        <v>None</v>
      </c>
      <c r="AG48" t="str">
        <v>None</v>
      </c>
      <c r="AH48" t="str">
        <v>None</v>
      </c>
      <c r="AI48" t="str">
        <v>None</v>
      </c>
    </row>
    <row r="49" spans="1:35">
      <c r="A49" s="6">
        <v>16175148</v>
      </c>
      <c r="B49" s="6" t="s">
        <v>26</v>
      </c>
      <c r="C49" s="6" t="s">
        <v>46</v>
      </c>
      <c r="D49" s="6" t="s">
        <v>92</v>
      </c>
      <c r="E49" s="6">
        <v>0</v>
      </c>
      <c r="F49" s="6">
        <v>0</v>
      </c>
      <c r="G49" s="7">
        <v>4999</v>
      </c>
      <c r="H49" s="17">
        <v>50</v>
      </c>
      <c r="I49" s="7">
        <v>2499</v>
      </c>
      <c r="J49" s="6" t="s">
        <v>32</v>
      </c>
      <c r="K49" s="6" t="b">
        <v>0</v>
      </c>
      <c r="L49" s="6">
        <v>0</v>
      </c>
      <c r="M49" s="6">
        <v>3</v>
      </c>
      <c r="N49" s="6">
        <v>1</v>
      </c>
      <c r="O49" s="6">
        <v>1</v>
      </c>
      <c r="P49" s="6">
        <v>7</v>
      </c>
      <c r="Q49" s="6" t="s">
        <v>30</v>
      </c>
      <c r="R49" s="6" t="s">
        <v>32</v>
      </c>
      <c r="S49" s="6" t="s">
        <v>32</v>
      </c>
      <c r="T49" s="6" t="s">
        <v>32</v>
      </c>
      <c r="U49" s="6" t="s">
        <v>30</v>
      </c>
      <c r="V49" s="6" t="b">
        <v>1</v>
      </c>
      <c r="W49" s="6" t="b">
        <v>1</v>
      </c>
      <c r="X49" s="13" cm="1">
        <f t="array" ref="X49">_xlfn.IFS(ecomm[[#This Row],[rating]]&lt;=1,1, ecomm[[#This Row],[rating]]&lt;=2, 2, ecomm[[#This Row],[rating]]&lt;=3, 3, ecomm[[#This Row],[rating]]&lt;=4, 4, ecomm[[#This Row],[rating]]&gt;4, 5)</f>
        <v>1</v>
      </c>
      <c r="Y49" s="13" cm="1">
        <f t="array" ref="Y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" s="13" t="str" cm="1">
        <f t="array" ref="Z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9" t="str">
        <v>None</v>
      </c>
      <c r="AF49" t="str">
        <v>None</v>
      </c>
      <c r="AG49" t="str">
        <v>None</v>
      </c>
      <c r="AH49" t="str">
        <v>None</v>
      </c>
      <c r="AI49" t="str">
        <v>None</v>
      </c>
    </row>
    <row r="50" spans="1:35">
      <c r="A50" s="4">
        <v>14979464</v>
      </c>
      <c r="B50" s="4" t="s">
        <v>26</v>
      </c>
      <c r="C50" s="4" t="s">
        <v>46</v>
      </c>
      <c r="D50" s="4" t="s">
        <v>93</v>
      </c>
      <c r="E50" s="4">
        <v>0</v>
      </c>
      <c r="F50" s="4">
        <v>0</v>
      </c>
      <c r="G50" s="5">
        <v>2199</v>
      </c>
      <c r="H50" s="16">
        <v>55</v>
      </c>
      <c r="I50" s="5">
        <v>989</v>
      </c>
      <c r="J50" s="4" t="s">
        <v>32</v>
      </c>
      <c r="K50" s="4" t="b">
        <v>0</v>
      </c>
      <c r="L50" s="4">
        <v>0</v>
      </c>
      <c r="M50" s="4">
        <v>0</v>
      </c>
      <c r="N50" s="4">
        <v>0</v>
      </c>
      <c r="O50" s="4">
        <v>0</v>
      </c>
      <c r="P50" s="4">
        <v>6</v>
      </c>
      <c r="Q50" s="4" t="s">
        <v>32</v>
      </c>
      <c r="R50" s="4" t="s">
        <v>32</v>
      </c>
      <c r="S50" s="4" t="s">
        <v>32</v>
      </c>
      <c r="T50" s="4" t="s">
        <v>32</v>
      </c>
      <c r="U50" s="4" t="s">
        <v>32</v>
      </c>
      <c r="V50" s="4" t="b">
        <v>1</v>
      </c>
      <c r="W50" s="4" t="b">
        <v>1</v>
      </c>
      <c r="X50" s="13" cm="1">
        <f t="array" ref="X50">_xlfn.IFS(ecomm[[#This Row],[rating]]&lt;=1,1, ecomm[[#This Row],[rating]]&lt;=2, 2, ecomm[[#This Row],[rating]]&lt;=3, 3, ecomm[[#This Row],[rating]]&lt;=4, 4, ecomm[[#This Row],[rating]]&gt;4, 5)</f>
        <v>1</v>
      </c>
      <c r="Y50" s="13" cm="1">
        <f t="array" ref="Y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" s="13" t="str" cm="1">
        <f t="array" ref="Z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0" t="str">
        <v>None</v>
      </c>
      <c r="AF50" t="str">
        <v>None</v>
      </c>
      <c r="AG50" t="str">
        <v>None</v>
      </c>
      <c r="AH50" t="str">
        <v>None</v>
      </c>
      <c r="AI50" t="str">
        <v>None</v>
      </c>
    </row>
    <row r="51" spans="1:35">
      <c r="A51" s="6">
        <v>18873142</v>
      </c>
      <c r="B51" s="6" t="s">
        <v>26</v>
      </c>
      <c r="C51" s="6" t="s">
        <v>50</v>
      </c>
      <c r="D51" s="6" t="s">
        <v>94</v>
      </c>
      <c r="E51" s="6">
        <v>0</v>
      </c>
      <c r="F51" s="6">
        <v>0</v>
      </c>
      <c r="G51" s="7">
        <v>1849</v>
      </c>
      <c r="H51" s="17">
        <v>62</v>
      </c>
      <c r="I51" s="7">
        <v>699</v>
      </c>
      <c r="J51" s="6" t="s">
        <v>35</v>
      </c>
      <c r="K51" s="6" t="b">
        <v>1</v>
      </c>
      <c r="L51" s="6">
        <v>2</v>
      </c>
      <c r="M51" s="6">
        <v>0</v>
      </c>
      <c r="N51" s="6">
        <v>0</v>
      </c>
      <c r="O51" s="6">
        <v>2</v>
      </c>
      <c r="P51" s="6">
        <v>3</v>
      </c>
      <c r="Q51" s="6" t="s">
        <v>30</v>
      </c>
      <c r="R51" s="6" t="s">
        <v>32</v>
      </c>
      <c r="S51" s="6" t="s">
        <v>32</v>
      </c>
      <c r="T51" s="6" t="s">
        <v>43</v>
      </c>
      <c r="U51" s="6" t="s">
        <v>32</v>
      </c>
      <c r="V51" s="6" t="b">
        <v>1</v>
      </c>
      <c r="W51" s="6" t="b">
        <v>1</v>
      </c>
      <c r="X51" s="13" cm="1">
        <f t="array" ref="X51">_xlfn.IFS(ecomm[[#This Row],[rating]]&lt;=1,1, ecomm[[#This Row],[rating]]&lt;=2, 2, ecomm[[#This Row],[rating]]&lt;=3, 3, ecomm[[#This Row],[rating]]&lt;=4, 4, ecomm[[#This Row],[rating]]&gt;4, 5)</f>
        <v>1</v>
      </c>
      <c r="Y51" s="13" cm="1">
        <f t="array" ref="Y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" s="13" t="str" cm="1">
        <f t="array" ref="Z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1" t="str">
        <v>None</v>
      </c>
      <c r="AF51" t="str">
        <v>None</v>
      </c>
      <c r="AG51" t="str">
        <v>None</v>
      </c>
      <c r="AH51" t="str">
        <v>None</v>
      </c>
      <c r="AI51" t="str">
        <v>None</v>
      </c>
    </row>
    <row r="52" spans="1:35">
      <c r="A52" s="4">
        <v>22203852</v>
      </c>
      <c r="B52" s="4" t="s">
        <v>26</v>
      </c>
      <c r="C52" s="4" t="s">
        <v>50</v>
      </c>
      <c r="D52" s="4" t="s">
        <v>95</v>
      </c>
      <c r="E52" s="4">
        <v>0</v>
      </c>
      <c r="F52" s="4">
        <v>0</v>
      </c>
      <c r="G52" s="5">
        <v>3999</v>
      </c>
      <c r="H52" s="16">
        <v>66</v>
      </c>
      <c r="I52" s="5">
        <v>1359</v>
      </c>
      <c r="J52" s="4" t="s">
        <v>35</v>
      </c>
      <c r="K52" s="4" t="b">
        <v>1</v>
      </c>
      <c r="L52" s="4">
        <v>15</v>
      </c>
      <c r="M52" s="4">
        <v>0</v>
      </c>
      <c r="N52" s="4">
        <v>0</v>
      </c>
      <c r="O52" s="4">
        <v>2</v>
      </c>
      <c r="P52" s="4">
        <v>19</v>
      </c>
      <c r="Q52" s="4" t="s">
        <v>32</v>
      </c>
      <c r="R52" s="4" t="s">
        <v>32</v>
      </c>
      <c r="S52" s="4" t="s">
        <v>32</v>
      </c>
      <c r="T52" s="4" t="s">
        <v>32</v>
      </c>
      <c r="U52" s="4" t="s">
        <v>32</v>
      </c>
      <c r="V52" s="4" t="b">
        <v>1</v>
      </c>
      <c r="W52" s="4" t="b">
        <v>1</v>
      </c>
      <c r="X52" s="13" cm="1">
        <f t="array" ref="X52">_xlfn.IFS(ecomm[[#This Row],[rating]]&lt;=1,1, ecomm[[#This Row],[rating]]&lt;=2, 2, ecomm[[#This Row],[rating]]&lt;=3, 3, ecomm[[#This Row],[rating]]&lt;=4, 4, ecomm[[#This Row],[rating]]&gt;4, 5)</f>
        <v>1</v>
      </c>
      <c r="Y52" s="13" cm="1">
        <f t="array" ref="Y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" s="13" t="str" cm="1">
        <f t="array" ref="Z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2" t="str">
        <v>None</v>
      </c>
      <c r="AF52" t="str">
        <v>None</v>
      </c>
      <c r="AG52" t="str">
        <v>None</v>
      </c>
      <c r="AH52" t="str">
        <v>None</v>
      </c>
      <c r="AI52" t="str">
        <v>None</v>
      </c>
    </row>
    <row r="53" spans="1:35">
      <c r="A53" s="6">
        <v>22203876</v>
      </c>
      <c r="B53" s="6" t="s">
        <v>26</v>
      </c>
      <c r="C53" s="6" t="s">
        <v>50</v>
      </c>
      <c r="D53" s="6" t="s">
        <v>95</v>
      </c>
      <c r="E53" s="6">
        <v>0</v>
      </c>
      <c r="F53" s="6">
        <v>0</v>
      </c>
      <c r="G53" s="7">
        <v>3999</v>
      </c>
      <c r="H53" s="17">
        <v>66</v>
      </c>
      <c r="I53" s="7">
        <v>1359</v>
      </c>
      <c r="J53" s="6" t="s">
        <v>35</v>
      </c>
      <c r="K53" s="6" t="b">
        <v>1</v>
      </c>
      <c r="L53" s="6">
        <v>0</v>
      </c>
      <c r="M53" s="6">
        <v>13</v>
      </c>
      <c r="N53" s="6">
        <v>20</v>
      </c>
      <c r="O53" s="6">
        <v>36</v>
      </c>
      <c r="P53" s="6">
        <v>118</v>
      </c>
      <c r="Q53" s="6" t="s">
        <v>32</v>
      </c>
      <c r="R53" s="6" t="s">
        <v>32</v>
      </c>
      <c r="S53" s="6" t="s">
        <v>32</v>
      </c>
      <c r="T53" s="6" t="s">
        <v>32</v>
      </c>
      <c r="U53" s="6" t="s">
        <v>32</v>
      </c>
      <c r="V53" s="6" t="b">
        <v>1</v>
      </c>
      <c r="W53" s="6" t="b">
        <v>1</v>
      </c>
      <c r="X53" s="13" cm="1">
        <f t="array" ref="X53">_xlfn.IFS(ecomm[[#This Row],[rating]]&lt;=1,1, ecomm[[#This Row],[rating]]&lt;=2, 2, ecomm[[#This Row],[rating]]&lt;=3, 3, ecomm[[#This Row],[rating]]&lt;=4, 4, ecomm[[#This Row],[rating]]&gt;4, 5)</f>
        <v>1</v>
      </c>
      <c r="Y53" s="13" cm="1">
        <f t="array" ref="Y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3" s="13" t="str" cm="1">
        <f t="array" ref="Z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3" t="str">
        <v>None</v>
      </c>
      <c r="AF53" t="str">
        <v>None</v>
      </c>
      <c r="AG53" t="str">
        <v>None</v>
      </c>
      <c r="AH53" t="str">
        <v>None</v>
      </c>
      <c r="AI53" t="str">
        <v>None</v>
      </c>
    </row>
    <row r="54" spans="1:35">
      <c r="A54" s="4">
        <v>12509548</v>
      </c>
      <c r="B54" s="4" t="s">
        <v>26</v>
      </c>
      <c r="C54" s="4" t="s">
        <v>48</v>
      </c>
      <c r="D54" s="4" t="s">
        <v>96</v>
      </c>
      <c r="E54" s="4">
        <v>0</v>
      </c>
      <c r="F54" s="4">
        <v>0</v>
      </c>
      <c r="G54" s="5">
        <v>3899</v>
      </c>
      <c r="H54" s="16">
        <v>86</v>
      </c>
      <c r="I54" s="5">
        <v>545</v>
      </c>
      <c r="J54" s="4" t="s">
        <v>35</v>
      </c>
      <c r="K54" s="4" t="b">
        <v>1</v>
      </c>
      <c r="L54" s="4">
        <v>3</v>
      </c>
      <c r="M54" s="4">
        <v>0</v>
      </c>
      <c r="N54" s="4">
        <v>0</v>
      </c>
      <c r="O54" s="4">
        <v>0</v>
      </c>
      <c r="P54" s="4">
        <v>4</v>
      </c>
      <c r="Q54" s="4" t="s">
        <v>30</v>
      </c>
      <c r="R54" s="4" t="s">
        <v>31</v>
      </c>
      <c r="S54" s="4" t="s">
        <v>32</v>
      </c>
      <c r="T54" s="4" t="s">
        <v>32</v>
      </c>
      <c r="U54" s="4" t="s">
        <v>30</v>
      </c>
      <c r="V54" s="4" t="b">
        <v>1</v>
      </c>
      <c r="W54" s="4" t="b">
        <v>1</v>
      </c>
      <c r="X54" s="13" cm="1">
        <f t="array" ref="X54">_xlfn.IFS(ecomm[[#This Row],[rating]]&lt;=1,1, ecomm[[#This Row],[rating]]&lt;=2, 2, ecomm[[#This Row],[rating]]&lt;=3, 3, ecomm[[#This Row],[rating]]&lt;=4, 4, ecomm[[#This Row],[rating]]&gt;4, 5)</f>
        <v>1</v>
      </c>
      <c r="Y54" s="13" cm="1">
        <f t="array" ref="Y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" s="13" t="str" cm="1">
        <f t="array" ref="Z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54" t="str">
        <v>None</v>
      </c>
      <c r="AF54" t="str">
        <v>None</v>
      </c>
      <c r="AG54" t="str">
        <v>None</v>
      </c>
      <c r="AH54" t="str">
        <v>None</v>
      </c>
      <c r="AI54" t="str">
        <v>None</v>
      </c>
    </row>
    <row r="55" spans="1:35">
      <c r="A55" s="6">
        <v>19027440</v>
      </c>
      <c r="B55" s="6" t="s">
        <v>26</v>
      </c>
      <c r="C55" s="6" t="s">
        <v>64</v>
      </c>
      <c r="D55" s="6" t="s">
        <v>97</v>
      </c>
      <c r="E55" s="6">
        <v>0</v>
      </c>
      <c r="F55" s="6">
        <v>0</v>
      </c>
      <c r="G55" s="7">
        <v>3499</v>
      </c>
      <c r="H55" s="17">
        <v>75</v>
      </c>
      <c r="I55" s="7">
        <v>874</v>
      </c>
      <c r="J55" s="6" t="s">
        <v>32</v>
      </c>
      <c r="K55" s="6" t="b">
        <v>0</v>
      </c>
      <c r="L55" s="6">
        <v>0</v>
      </c>
      <c r="M55" s="6">
        <v>0</v>
      </c>
      <c r="N55" s="6">
        <v>1</v>
      </c>
      <c r="O55" s="6">
        <v>4</v>
      </c>
      <c r="P55" s="6">
        <v>6</v>
      </c>
      <c r="Q55" s="6" t="s">
        <v>32</v>
      </c>
      <c r="R55" s="6" t="s">
        <v>32</v>
      </c>
      <c r="S55" s="6" t="s">
        <v>32</v>
      </c>
      <c r="T55" s="6" t="s">
        <v>32</v>
      </c>
      <c r="U55" s="6" t="s">
        <v>32</v>
      </c>
      <c r="V55" s="6" t="b">
        <v>1</v>
      </c>
      <c r="W55" s="6" t="b">
        <v>1</v>
      </c>
      <c r="X55" s="13" cm="1">
        <f t="array" ref="X55">_xlfn.IFS(ecomm[[#This Row],[rating]]&lt;=1,1, ecomm[[#This Row],[rating]]&lt;=2, 2, ecomm[[#This Row],[rating]]&lt;=3, 3, ecomm[[#This Row],[rating]]&lt;=4, 4, ecomm[[#This Row],[rating]]&gt;4, 5)</f>
        <v>1</v>
      </c>
      <c r="Y55" s="13" cm="1">
        <f t="array" ref="Y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" s="13" t="str" cm="1">
        <f t="array" ref="Z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5" t="str">
        <v>None</v>
      </c>
      <c r="AF55" t="str">
        <v>None</v>
      </c>
      <c r="AG55" t="str">
        <v>None</v>
      </c>
      <c r="AH55" t="str">
        <v>None</v>
      </c>
      <c r="AI55" t="str">
        <v>None</v>
      </c>
    </row>
    <row r="56" spans="1:35">
      <c r="A56" s="4">
        <v>19027344</v>
      </c>
      <c r="B56" s="4" t="s">
        <v>26</v>
      </c>
      <c r="C56" s="4" t="s">
        <v>64</v>
      </c>
      <c r="D56" s="4" t="s">
        <v>97</v>
      </c>
      <c r="E56" s="4">
        <v>0</v>
      </c>
      <c r="F56" s="4">
        <v>0</v>
      </c>
      <c r="G56" s="5">
        <v>3499</v>
      </c>
      <c r="H56" s="16">
        <v>80</v>
      </c>
      <c r="I56" s="5">
        <v>699</v>
      </c>
      <c r="J56" s="4" t="s">
        <v>32</v>
      </c>
      <c r="K56" s="4" t="b">
        <v>0</v>
      </c>
      <c r="L56" s="4">
        <v>0</v>
      </c>
      <c r="M56" s="4">
        <v>0</v>
      </c>
      <c r="N56" s="4">
        <v>0</v>
      </c>
      <c r="O56" s="4">
        <v>2</v>
      </c>
      <c r="P56" s="4">
        <v>8</v>
      </c>
      <c r="Q56" s="4" t="s">
        <v>32</v>
      </c>
      <c r="R56" s="4" t="s">
        <v>32</v>
      </c>
      <c r="S56" s="4" t="s">
        <v>32</v>
      </c>
      <c r="T56" s="4" t="s">
        <v>32</v>
      </c>
      <c r="U56" s="4" t="s">
        <v>32</v>
      </c>
      <c r="V56" s="4" t="b">
        <v>1</v>
      </c>
      <c r="W56" s="4" t="b">
        <v>1</v>
      </c>
      <c r="X56" s="13" cm="1">
        <f t="array" ref="X56">_xlfn.IFS(ecomm[[#This Row],[rating]]&lt;=1,1, ecomm[[#This Row],[rating]]&lt;=2, 2, ecomm[[#This Row],[rating]]&lt;=3, 3, ecomm[[#This Row],[rating]]&lt;=4, 4, ecomm[[#This Row],[rating]]&gt;4, 5)</f>
        <v>1</v>
      </c>
      <c r="Y56" s="13" cm="1">
        <f t="array" ref="Y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" s="13" t="str" cm="1">
        <f t="array" ref="Z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6" t="str">
        <v>None</v>
      </c>
      <c r="AF56" t="str">
        <v>None</v>
      </c>
      <c r="AG56" t="str">
        <v>None</v>
      </c>
      <c r="AH56" t="str">
        <v>None</v>
      </c>
      <c r="AI56" t="str">
        <v>None</v>
      </c>
    </row>
    <row r="57" spans="1:35">
      <c r="A57" s="6">
        <v>21882284</v>
      </c>
      <c r="B57" s="6" t="s">
        <v>68</v>
      </c>
      <c r="C57" s="6" t="s">
        <v>69</v>
      </c>
      <c r="D57" s="6" t="s">
        <v>98</v>
      </c>
      <c r="E57" s="6">
        <v>0</v>
      </c>
      <c r="F57" s="6">
        <v>0</v>
      </c>
      <c r="G57" s="7">
        <v>1299</v>
      </c>
      <c r="H57" s="17">
        <v>45</v>
      </c>
      <c r="I57" s="7">
        <v>714</v>
      </c>
      <c r="J57" s="6" t="s">
        <v>35</v>
      </c>
      <c r="K57" s="6" t="b">
        <v>1</v>
      </c>
      <c r="L57" s="6">
        <v>3</v>
      </c>
      <c r="M57" s="6">
        <v>0</v>
      </c>
      <c r="N57" s="6">
        <v>0</v>
      </c>
      <c r="O57" s="6">
        <v>0</v>
      </c>
      <c r="P57" s="6">
        <v>0</v>
      </c>
      <c r="Q57" s="6" t="s">
        <v>32</v>
      </c>
      <c r="R57" s="6" t="s">
        <v>32</v>
      </c>
      <c r="S57" s="6" t="s">
        <v>32</v>
      </c>
      <c r="T57" s="6" t="s">
        <v>32</v>
      </c>
      <c r="U57" s="6" t="s">
        <v>32</v>
      </c>
      <c r="V57" s="6" t="b">
        <v>1</v>
      </c>
      <c r="W57" s="6" t="b">
        <v>1</v>
      </c>
      <c r="X57" s="13" cm="1">
        <f t="array" ref="X57">_xlfn.IFS(ecomm[[#This Row],[rating]]&lt;=1,1, ecomm[[#This Row],[rating]]&lt;=2, 2, ecomm[[#This Row],[rating]]&lt;=3, 3, ecomm[[#This Row],[rating]]&lt;=4, 4, ecomm[[#This Row],[rating]]&gt;4, 5)</f>
        <v>1</v>
      </c>
      <c r="Y57" s="13" cm="1">
        <f t="array" ref="Y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" s="13" t="str" cm="1">
        <f t="array" ref="Z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7" t="str">
        <v>None</v>
      </c>
      <c r="AF57" t="str">
        <v>None</v>
      </c>
      <c r="AG57" t="str">
        <v>None</v>
      </c>
      <c r="AH57" t="str">
        <v>None</v>
      </c>
      <c r="AI57" t="str">
        <v>None</v>
      </c>
    </row>
    <row r="58" spans="1:35">
      <c r="A58" s="4">
        <v>21482828</v>
      </c>
      <c r="B58" s="4" t="s">
        <v>99</v>
      </c>
      <c r="C58" s="4" t="s">
        <v>100</v>
      </c>
      <c r="D58" s="4" t="s">
        <v>101</v>
      </c>
      <c r="E58" s="4">
        <v>0</v>
      </c>
      <c r="F58" s="4">
        <v>0</v>
      </c>
      <c r="G58" s="5">
        <v>2999</v>
      </c>
      <c r="H58" s="16">
        <v>70</v>
      </c>
      <c r="I58" s="5">
        <v>899</v>
      </c>
      <c r="J58" s="4" t="s">
        <v>35</v>
      </c>
      <c r="K58" s="4" t="b">
        <v>1</v>
      </c>
      <c r="L58" s="4">
        <v>0</v>
      </c>
      <c r="M58" s="4">
        <v>1</v>
      </c>
      <c r="N58" s="4">
        <v>2</v>
      </c>
      <c r="O58" s="4">
        <v>0</v>
      </c>
      <c r="P58" s="4">
        <v>7</v>
      </c>
      <c r="Q58" s="4" t="s">
        <v>32</v>
      </c>
      <c r="R58" s="4" t="s">
        <v>32</v>
      </c>
      <c r="S58" s="4" t="s">
        <v>32</v>
      </c>
      <c r="T58" s="4" t="s">
        <v>32</v>
      </c>
      <c r="U58" s="4" t="s">
        <v>32</v>
      </c>
      <c r="V58" s="4" t="b">
        <v>1</v>
      </c>
      <c r="W58" s="4" t="b">
        <v>1</v>
      </c>
      <c r="X58" s="13" cm="1">
        <f t="array" ref="X58">_xlfn.IFS(ecomm[[#This Row],[rating]]&lt;=1,1, ecomm[[#This Row],[rating]]&lt;=2, 2, ecomm[[#This Row],[rating]]&lt;=3, 3, ecomm[[#This Row],[rating]]&lt;=4, 4, ecomm[[#This Row],[rating]]&gt;4, 5)</f>
        <v>1</v>
      </c>
      <c r="Y58" s="13" cm="1">
        <f t="array" ref="Y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" s="13" t="str" cm="1">
        <f t="array" ref="Z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8" t="str">
        <v>None</v>
      </c>
      <c r="AF58" t="str">
        <v>None</v>
      </c>
      <c r="AG58" t="str">
        <v>None</v>
      </c>
      <c r="AH58" t="str">
        <v>None</v>
      </c>
      <c r="AI58" t="str">
        <v>None</v>
      </c>
    </row>
    <row r="59" spans="1:35">
      <c r="A59" s="6">
        <v>13638232</v>
      </c>
      <c r="B59" s="6" t="s">
        <v>99</v>
      </c>
      <c r="C59" s="6" t="s">
        <v>100</v>
      </c>
      <c r="D59" s="6" t="s">
        <v>102</v>
      </c>
      <c r="E59" s="6">
        <v>2.5</v>
      </c>
      <c r="F59" s="6">
        <v>4</v>
      </c>
      <c r="G59" s="7">
        <v>1299</v>
      </c>
      <c r="H59" s="17">
        <v>1</v>
      </c>
      <c r="I59" s="7">
        <v>1299</v>
      </c>
      <c r="J59" s="6" t="s">
        <v>35</v>
      </c>
      <c r="K59" s="6" t="b">
        <v>1</v>
      </c>
      <c r="L59" s="6">
        <v>3</v>
      </c>
      <c r="M59" s="6">
        <v>0</v>
      </c>
      <c r="N59" s="6">
        <v>1</v>
      </c>
      <c r="O59" s="6">
        <v>3</v>
      </c>
      <c r="P59" s="6">
        <v>3</v>
      </c>
      <c r="Q59" s="6" t="s">
        <v>32</v>
      </c>
      <c r="R59" s="6" t="s">
        <v>32</v>
      </c>
      <c r="S59" s="6" t="s">
        <v>32</v>
      </c>
      <c r="T59" s="6" t="s">
        <v>32</v>
      </c>
      <c r="U59" s="6" t="s">
        <v>32</v>
      </c>
      <c r="V59" s="6" t="b">
        <v>1</v>
      </c>
      <c r="W59" s="6" t="b">
        <v>1</v>
      </c>
      <c r="X59" s="13" cm="1">
        <f t="array" ref="X59">_xlfn.IFS(ecomm[[#This Row],[rating]]&lt;=1,1, ecomm[[#This Row],[rating]]&lt;=2, 2, ecomm[[#This Row],[rating]]&lt;=3, 3, ecomm[[#This Row],[rating]]&lt;=4, 4, ecomm[[#This Row],[rating]]&gt;4, 5)</f>
        <v>3</v>
      </c>
      <c r="Y59" s="13" cm="1">
        <f t="array" ref="Y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9" s="13" t="str" cm="1">
        <f t="array" ref="Z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9" t="str">
        <v>None</v>
      </c>
      <c r="AF59" t="str">
        <v>None</v>
      </c>
      <c r="AG59" t="str">
        <v>None</v>
      </c>
      <c r="AH59" t="str">
        <v>None</v>
      </c>
      <c r="AI59" t="str">
        <v>None</v>
      </c>
    </row>
    <row r="60" spans="1:35">
      <c r="A60" s="4">
        <v>18997532</v>
      </c>
      <c r="B60" s="4" t="s">
        <v>99</v>
      </c>
      <c r="C60" s="4" t="s">
        <v>100</v>
      </c>
      <c r="D60" s="4" t="s">
        <v>103</v>
      </c>
      <c r="E60" s="4">
        <v>0</v>
      </c>
      <c r="F60" s="4">
        <v>0</v>
      </c>
      <c r="G60" s="5">
        <v>999</v>
      </c>
      <c r="H60" s="16">
        <v>40</v>
      </c>
      <c r="I60" s="5">
        <v>599</v>
      </c>
      <c r="J60" s="4" t="s">
        <v>35</v>
      </c>
      <c r="K60" s="4" t="b">
        <v>1</v>
      </c>
      <c r="L60" s="4">
        <v>4</v>
      </c>
      <c r="M60" s="4">
        <v>0</v>
      </c>
      <c r="N60" s="4">
        <v>0</v>
      </c>
      <c r="O60" s="4">
        <v>1</v>
      </c>
      <c r="P60" s="4">
        <v>7</v>
      </c>
      <c r="Q60" s="4" t="s">
        <v>32</v>
      </c>
      <c r="R60" s="4" t="s">
        <v>32</v>
      </c>
      <c r="S60" s="4" t="s">
        <v>32</v>
      </c>
      <c r="T60" s="4" t="s">
        <v>32</v>
      </c>
      <c r="U60" s="4" t="s">
        <v>32</v>
      </c>
      <c r="V60" s="4" t="b">
        <v>1</v>
      </c>
      <c r="W60" s="4" t="b">
        <v>1</v>
      </c>
      <c r="X60" s="13" cm="1">
        <f t="array" ref="X60">_xlfn.IFS(ecomm[[#This Row],[rating]]&lt;=1,1, ecomm[[#This Row],[rating]]&lt;=2, 2, ecomm[[#This Row],[rating]]&lt;=3, 3, ecomm[[#This Row],[rating]]&lt;=4, 4, ecomm[[#This Row],[rating]]&gt;4, 5)</f>
        <v>1</v>
      </c>
      <c r="Y60" s="13" cm="1">
        <f t="array" ref="Y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" s="13" t="str" cm="1">
        <f t="array" ref="Z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60" t="str">
        <v>None</v>
      </c>
      <c r="AF60" t="str">
        <v>None</v>
      </c>
      <c r="AG60" t="str">
        <v>None</v>
      </c>
      <c r="AH60" t="str">
        <v>None</v>
      </c>
      <c r="AI60" t="str">
        <v>None</v>
      </c>
    </row>
    <row r="61" spans="1:35">
      <c r="A61" s="6">
        <v>17350218</v>
      </c>
      <c r="B61" s="6" t="s">
        <v>99</v>
      </c>
      <c r="C61" s="6" t="s">
        <v>100</v>
      </c>
      <c r="D61" s="6" t="s">
        <v>104</v>
      </c>
      <c r="E61" s="6">
        <v>0</v>
      </c>
      <c r="F61" s="6">
        <v>0</v>
      </c>
      <c r="G61" s="7">
        <v>13999</v>
      </c>
      <c r="H61" s="17">
        <v>68</v>
      </c>
      <c r="I61" s="7">
        <v>4479</v>
      </c>
      <c r="J61" s="6" t="s">
        <v>35</v>
      </c>
      <c r="K61" s="6" t="b">
        <v>1</v>
      </c>
      <c r="L61" s="6">
        <v>2</v>
      </c>
      <c r="M61" s="6">
        <v>1</v>
      </c>
      <c r="N61" s="6">
        <v>4</v>
      </c>
      <c r="O61" s="6">
        <v>22</v>
      </c>
      <c r="P61" s="6">
        <v>55</v>
      </c>
      <c r="Q61" s="6" t="s">
        <v>32</v>
      </c>
      <c r="R61" s="6" t="s">
        <v>32</v>
      </c>
      <c r="S61" s="6" t="s">
        <v>32</v>
      </c>
      <c r="T61" s="6" t="s">
        <v>32</v>
      </c>
      <c r="U61" s="6" t="s">
        <v>32</v>
      </c>
      <c r="V61" s="6" t="b">
        <v>1</v>
      </c>
      <c r="W61" s="6" t="b">
        <v>1</v>
      </c>
      <c r="X61" s="13" cm="1">
        <f t="array" ref="X61">_xlfn.IFS(ecomm[[#This Row],[rating]]&lt;=1,1, ecomm[[#This Row],[rating]]&lt;=2, 2, ecomm[[#This Row],[rating]]&lt;=3, 3, ecomm[[#This Row],[rating]]&lt;=4, 4, ecomm[[#This Row],[rating]]&gt;4, 5)</f>
        <v>1</v>
      </c>
      <c r="Y61" s="13" cm="1">
        <f t="array" ref="Y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61" s="13" t="str" cm="1">
        <f t="array" ref="Z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61" t="str">
        <v>None</v>
      </c>
      <c r="AF61" t="str">
        <v>None</v>
      </c>
      <c r="AG61" t="str">
        <v>None</v>
      </c>
      <c r="AH61" t="str">
        <v>None</v>
      </c>
      <c r="AI61" t="str">
        <v>None</v>
      </c>
    </row>
    <row r="62" spans="1:35">
      <c r="A62" s="4">
        <v>17361518</v>
      </c>
      <c r="B62" s="4" t="s">
        <v>99</v>
      </c>
      <c r="C62" s="4" t="s">
        <v>100</v>
      </c>
      <c r="D62" s="4" t="s">
        <v>105</v>
      </c>
      <c r="E62" s="4">
        <v>0</v>
      </c>
      <c r="F62" s="4">
        <v>0</v>
      </c>
      <c r="G62" s="5">
        <v>4999</v>
      </c>
      <c r="H62" s="16">
        <v>25</v>
      </c>
      <c r="I62" s="5">
        <v>3749</v>
      </c>
      <c r="J62" s="4" t="s">
        <v>35</v>
      </c>
      <c r="K62" s="4" t="b">
        <v>1</v>
      </c>
      <c r="L62" s="4">
        <v>1</v>
      </c>
      <c r="M62" s="4">
        <v>0</v>
      </c>
      <c r="N62" s="4">
        <v>0</v>
      </c>
      <c r="O62" s="4">
        <v>1</v>
      </c>
      <c r="P62" s="4">
        <v>5</v>
      </c>
      <c r="Q62" s="4" t="s">
        <v>30</v>
      </c>
      <c r="R62" s="4" t="s">
        <v>32</v>
      </c>
      <c r="S62" s="4" t="s">
        <v>106</v>
      </c>
      <c r="T62" s="4" t="s">
        <v>32</v>
      </c>
      <c r="U62" s="4" t="s">
        <v>32</v>
      </c>
      <c r="V62" s="4" t="b">
        <v>1</v>
      </c>
      <c r="W62" s="4" t="b">
        <v>1</v>
      </c>
      <c r="X62" s="13" cm="1">
        <f t="array" ref="X62">_xlfn.IFS(ecomm[[#This Row],[rating]]&lt;=1,1, ecomm[[#This Row],[rating]]&lt;=2, 2, ecomm[[#This Row],[rating]]&lt;=3, 3, ecomm[[#This Row],[rating]]&lt;=4, 4, ecomm[[#This Row],[rating]]&gt;4, 5)</f>
        <v>1</v>
      </c>
      <c r="Y62" s="13" cm="1">
        <f t="array" ref="Y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2" s="13" t="str" cm="1">
        <f t="array" ref="Z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62" t="str">
        <v>None</v>
      </c>
      <c r="AF62" t="str">
        <v>None</v>
      </c>
      <c r="AG62" t="str">
        <v>None</v>
      </c>
      <c r="AH62" t="str">
        <v>None</v>
      </c>
      <c r="AI62" t="str">
        <v>None</v>
      </c>
    </row>
    <row r="63" spans="1:35">
      <c r="A63" s="6">
        <v>16193712</v>
      </c>
      <c r="B63" s="6" t="s">
        <v>26</v>
      </c>
      <c r="C63" s="6" t="s">
        <v>64</v>
      </c>
      <c r="D63" s="6" t="s">
        <v>107</v>
      </c>
      <c r="E63" s="6">
        <v>0</v>
      </c>
      <c r="F63" s="6">
        <v>0</v>
      </c>
      <c r="G63" s="7">
        <v>4099</v>
      </c>
      <c r="H63" s="17">
        <v>59</v>
      </c>
      <c r="I63" s="7">
        <v>1680</v>
      </c>
      <c r="J63" s="6" t="s">
        <v>35</v>
      </c>
      <c r="K63" s="6" t="b">
        <v>0</v>
      </c>
      <c r="L63" s="6">
        <v>5</v>
      </c>
      <c r="M63" s="6">
        <v>1</v>
      </c>
      <c r="N63" s="6">
        <v>3</v>
      </c>
      <c r="O63" s="6">
        <v>1</v>
      </c>
      <c r="P63" s="6">
        <v>10</v>
      </c>
      <c r="Q63" s="6" t="s">
        <v>30</v>
      </c>
      <c r="R63" s="6" t="s">
        <v>31</v>
      </c>
      <c r="S63" s="6" t="s">
        <v>32</v>
      </c>
      <c r="T63" s="6" t="s">
        <v>32</v>
      </c>
      <c r="U63" s="6" t="s">
        <v>30</v>
      </c>
      <c r="V63" s="6" t="b">
        <v>1</v>
      </c>
      <c r="W63" s="6" t="b">
        <v>1</v>
      </c>
      <c r="X63" s="13" cm="1">
        <f t="array" ref="X63">_xlfn.IFS(ecomm[[#This Row],[rating]]&lt;=1,1, ecomm[[#This Row],[rating]]&lt;=2, 2, ecomm[[#This Row],[rating]]&lt;=3, 3, ecomm[[#This Row],[rating]]&lt;=4, 4, ecomm[[#This Row],[rating]]&gt;4, 5)</f>
        <v>1</v>
      </c>
      <c r="Y63" s="13" cm="1">
        <f t="array" ref="Y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3" s="13" t="str" cm="1">
        <f t="array" ref="Z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63" t="str">
        <v>None</v>
      </c>
      <c r="AF63" t="str">
        <v>None</v>
      </c>
      <c r="AG63" t="str">
        <v>None</v>
      </c>
      <c r="AH63" t="str">
        <v>None</v>
      </c>
      <c r="AI63" t="str">
        <v>None</v>
      </c>
    </row>
    <row r="64" spans="1:35">
      <c r="A64" s="4">
        <v>18971008</v>
      </c>
      <c r="B64" s="4" t="s">
        <v>26</v>
      </c>
      <c r="C64" s="4" t="s">
        <v>64</v>
      </c>
      <c r="D64" s="4" t="s">
        <v>108</v>
      </c>
      <c r="E64" s="4">
        <v>0</v>
      </c>
      <c r="F64" s="4">
        <v>0</v>
      </c>
      <c r="G64" s="5">
        <v>3719</v>
      </c>
      <c r="H64" s="16">
        <v>37</v>
      </c>
      <c r="I64" s="5">
        <v>2342</v>
      </c>
      <c r="J64" s="4" t="s">
        <v>32</v>
      </c>
      <c r="K64" s="4" t="b">
        <v>0</v>
      </c>
      <c r="L64" s="4">
        <v>1</v>
      </c>
      <c r="M64" s="4">
        <v>3</v>
      </c>
      <c r="N64" s="4">
        <v>4</v>
      </c>
      <c r="O64" s="4">
        <v>3</v>
      </c>
      <c r="P64" s="4">
        <v>10</v>
      </c>
      <c r="Q64" s="4" t="s">
        <v>32</v>
      </c>
      <c r="R64" s="4" t="s">
        <v>32</v>
      </c>
      <c r="S64" s="4" t="s">
        <v>32</v>
      </c>
      <c r="T64" s="4" t="s">
        <v>32</v>
      </c>
      <c r="U64" s="4" t="s">
        <v>32</v>
      </c>
      <c r="V64" s="4" t="b">
        <v>1</v>
      </c>
      <c r="W64" s="4" t="b">
        <v>1</v>
      </c>
      <c r="X64" s="13" cm="1">
        <f t="array" ref="X64">_xlfn.IFS(ecomm[[#This Row],[rating]]&lt;=1,1, ecomm[[#This Row],[rating]]&lt;=2, 2, ecomm[[#This Row],[rating]]&lt;=3, 3, ecomm[[#This Row],[rating]]&lt;=4, 4, ecomm[[#This Row],[rating]]&gt;4, 5)</f>
        <v>1</v>
      </c>
      <c r="Y64" s="13" cm="1">
        <f t="array" ref="Y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4" s="13" t="str" cm="1">
        <f t="array" ref="Z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64" t="str">
        <v>None</v>
      </c>
      <c r="AF64" t="str">
        <v>None</v>
      </c>
      <c r="AG64" t="str">
        <v>None</v>
      </c>
      <c r="AH64" t="str">
        <v>None</v>
      </c>
      <c r="AI64" t="str">
        <v>None</v>
      </c>
    </row>
    <row r="65" spans="1:35">
      <c r="A65" s="6">
        <v>18462808</v>
      </c>
      <c r="B65" s="6" t="s">
        <v>68</v>
      </c>
      <c r="C65" s="6" t="s">
        <v>69</v>
      </c>
      <c r="D65" s="6" t="s">
        <v>109</v>
      </c>
      <c r="E65" s="6">
        <v>0</v>
      </c>
      <c r="F65" s="6">
        <v>0</v>
      </c>
      <c r="G65" s="7">
        <v>1199</v>
      </c>
      <c r="H65" s="17">
        <v>52</v>
      </c>
      <c r="I65" s="7">
        <v>569</v>
      </c>
      <c r="J65" s="6" t="s">
        <v>35</v>
      </c>
      <c r="K65" s="6" t="b">
        <v>1</v>
      </c>
      <c r="L65" s="6">
        <v>0</v>
      </c>
      <c r="M65" s="6">
        <v>0</v>
      </c>
      <c r="N65" s="6">
        <v>0</v>
      </c>
      <c r="O65" s="6">
        <v>0</v>
      </c>
      <c r="P65" s="6">
        <v>5</v>
      </c>
      <c r="Q65" s="6" t="s">
        <v>32</v>
      </c>
      <c r="R65" s="6" t="s">
        <v>32</v>
      </c>
      <c r="S65" s="6" t="s">
        <v>32</v>
      </c>
      <c r="T65" s="6" t="s">
        <v>32</v>
      </c>
      <c r="U65" s="6" t="s">
        <v>32</v>
      </c>
      <c r="V65" s="6" t="b">
        <v>1</v>
      </c>
      <c r="W65" s="6" t="b">
        <v>1</v>
      </c>
      <c r="X65" s="13" cm="1">
        <f t="array" ref="X65">_xlfn.IFS(ecomm[[#This Row],[rating]]&lt;=1,1, ecomm[[#This Row],[rating]]&lt;=2, 2, ecomm[[#This Row],[rating]]&lt;=3, 3, ecomm[[#This Row],[rating]]&lt;=4, 4, ecomm[[#This Row],[rating]]&gt;4, 5)</f>
        <v>1</v>
      </c>
      <c r="Y65" s="13" cm="1">
        <f t="array" ref="Y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5" s="13" t="str" cm="1">
        <f t="array" ref="Z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65" t="str">
        <v>None</v>
      </c>
      <c r="AF65" t="str">
        <v>None</v>
      </c>
      <c r="AG65" t="str">
        <v>None</v>
      </c>
      <c r="AH65" t="str">
        <v>None</v>
      </c>
      <c r="AI65" t="str">
        <v>None</v>
      </c>
    </row>
    <row r="66" spans="1:35">
      <c r="A66" s="4">
        <v>18989660</v>
      </c>
      <c r="B66" s="4" t="s">
        <v>26</v>
      </c>
      <c r="C66" s="4" t="s">
        <v>64</v>
      </c>
      <c r="D66" s="4" t="s">
        <v>110</v>
      </c>
      <c r="E66" s="4">
        <v>0</v>
      </c>
      <c r="F66" s="4">
        <v>0</v>
      </c>
      <c r="G66" s="5">
        <v>2599</v>
      </c>
      <c r="H66" s="16">
        <v>62</v>
      </c>
      <c r="I66" s="5">
        <v>987</v>
      </c>
      <c r="J66" s="4" t="s">
        <v>35</v>
      </c>
      <c r="K66" s="4" t="b">
        <v>0</v>
      </c>
      <c r="L66" s="4">
        <v>34</v>
      </c>
      <c r="M66" s="4">
        <v>0</v>
      </c>
      <c r="N66" s="4">
        <v>0</v>
      </c>
      <c r="O66" s="4">
        <v>0</v>
      </c>
      <c r="P66" s="4">
        <v>0</v>
      </c>
      <c r="Q66" s="4" t="s">
        <v>32</v>
      </c>
      <c r="R66" s="4" t="s">
        <v>32</v>
      </c>
      <c r="S66" s="4" t="s">
        <v>32</v>
      </c>
      <c r="T66" s="4" t="s">
        <v>32</v>
      </c>
      <c r="U66" s="4" t="s">
        <v>32</v>
      </c>
      <c r="V66" s="4" t="b">
        <v>1</v>
      </c>
      <c r="W66" s="4" t="b">
        <v>1</v>
      </c>
      <c r="X66" s="13" cm="1">
        <f t="array" ref="X66">_xlfn.IFS(ecomm[[#This Row],[rating]]&lt;=1,1, ecomm[[#This Row],[rating]]&lt;=2, 2, ecomm[[#This Row],[rating]]&lt;=3, 3, ecomm[[#This Row],[rating]]&lt;=4, 4, ecomm[[#This Row],[rating]]&gt;4, 5)</f>
        <v>1</v>
      </c>
      <c r="Y66" s="13" cm="1">
        <f t="array" ref="Y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" s="13" t="str" cm="1">
        <f t="array" ref="Z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66" t="str">
        <v>None</v>
      </c>
      <c r="AF66" t="str">
        <v>None</v>
      </c>
      <c r="AG66" t="str">
        <v>None</v>
      </c>
      <c r="AH66" t="str">
        <v>None</v>
      </c>
      <c r="AI66" t="str">
        <v>None</v>
      </c>
    </row>
    <row r="67" spans="1:35">
      <c r="A67" s="6">
        <v>17307488</v>
      </c>
      <c r="B67" s="6" t="s">
        <v>26</v>
      </c>
      <c r="C67" s="6" t="s">
        <v>111</v>
      </c>
      <c r="D67" s="6" t="s">
        <v>89</v>
      </c>
      <c r="E67" s="6">
        <v>0</v>
      </c>
      <c r="F67" s="6">
        <v>0</v>
      </c>
      <c r="G67" s="7">
        <v>2399</v>
      </c>
      <c r="H67" s="17">
        <v>59</v>
      </c>
      <c r="I67" s="7">
        <v>983</v>
      </c>
      <c r="J67" s="6" t="s">
        <v>35</v>
      </c>
      <c r="K67" s="6" t="b">
        <v>0</v>
      </c>
      <c r="L67" s="6">
        <v>13</v>
      </c>
      <c r="M67" s="6">
        <v>7</v>
      </c>
      <c r="N67" s="6">
        <v>15</v>
      </c>
      <c r="O67" s="6">
        <v>38</v>
      </c>
      <c r="P67" s="6">
        <v>131</v>
      </c>
      <c r="Q67" s="6" t="s">
        <v>32</v>
      </c>
      <c r="R67" s="6" t="s">
        <v>32</v>
      </c>
      <c r="S67" s="6" t="s">
        <v>32</v>
      </c>
      <c r="T67" s="6" t="s">
        <v>32</v>
      </c>
      <c r="U67" s="6" t="s">
        <v>32</v>
      </c>
      <c r="V67" s="6" t="b">
        <v>1</v>
      </c>
      <c r="W67" s="6" t="b">
        <v>1</v>
      </c>
      <c r="X67" s="13" cm="1">
        <f t="array" ref="X67">_xlfn.IFS(ecomm[[#This Row],[rating]]&lt;=1,1, ecomm[[#This Row],[rating]]&lt;=2, 2, ecomm[[#This Row],[rating]]&lt;=3, 3, ecomm[[#This Row],[rating]]&lt;=4, 4, ecomm[[#This Row],[rating]]&gt;4, 5)</f>
        <v>1</v>
      </c>
      <c r="Y67" s="13" cm="1">
        <f t="array" ref="Y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7" s="13" t="str" cm="1">
        <f t="array" ref="Z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67" t="str">
        <v>None</v>
      </c>
      <c r="AF67" t="str">
        <v>None</v>
      </c>
      <c r="AG67" t="str">
        <v>None</v>
      </c>
      <c r="AH67" t="str">
        <v>None</v>
      </c>
      <c r="AI67" t="str">
        <v>None</v>
      </c>
    </row>
    <row r="68" spans="1:35">
      <c r="A68" s="4">
        <v>17307484</v>
      </c>
      <c r="B68" s="4" t="s">
        <v>26</v>
      </c>
      <c r="C68" s="4" t="s">
        <v>111</v>
      </c>
      <c r="D68" s="4" t="s">
        <v>89</v>
      </c>
      <c r="E68" s="4">
        <v>0</v>
      </c>
      <c r="F68" s="4">
        <v>0</v>
      </c>
      <c r="G68" s="5">
        <v>2399</v>
      </c>
      <c r="H68" s="16">
        <v>59</v>
      </c>
      <c r="I68" s="5">
        <v>983</v>
      </c>
      <c r="J68" s="4" t="s">
        <v>35</v>
      </c>
      <c r="K68" s="4" t="b">
        <v>0</v>
      </c>
      <c r="L68" s="4">
        <v>16</v>
      </c>
      <c r="M68" s="4">
        <v>6</v>
      </c>
      <c r="N68" s="4">
        <v>6</v>
      </c>
      <c r="O68" s="4">
        <v>22</v>
      </c>
      <c r="P68" s="4">
        <v>64</v>
      </c>
      <c r="Q68" s="4" t="s">
        <v>32</v>
      </c>
      <c r="R68" s="4" t="s">
        <v>32</v>
      </c>
      <c r="S68" s="4" t="s">
        <v>32</v>
      </c>
      <c r="T68" s="4" t="s">
        <v>32</v>
      </c>
      <c r="U68" s="4" t="s">
        <v>32</v>
      </c>
      <c r="V68" s="4" t="b">
        <v>1</v>
      </c>
      <c r="W68" s="4" t="b">
        <v>1</v>
      </c>
      <c r="X68" s="13" cm="1">
        <f t="array" ref="X68">_xlfn.IFS(ecomm[[#This Row],[rating]]&lt;=1,1, ecomm[[#This Row],[rating]]&lt;=2, 2, ecomm[[#This Row],[rating]]&lt;=3, 3, ecomm[[#This Row],[rating]]&lt;=4, 4, ecomm[[#This Row],[rating]]&gt;4, 5)</f>
        <v>1</v>
      </c>
      <c r="Y68" s="13" cm="1">
        <f t="array" ref="Y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" s="13" t="str" cm="1">
        <f t="array" ref="Z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68" t="str">
        <v>None</v>
      </c>
      <c r="AF68" t="str">
        <v>None</v>
      </c>
      <c r="AG68" t="str">
        <v>None</v>
      </c>
      <c r="AH68" t="str">
        <v>None</v>
      </c>
      <c r="AI68" t="str">
        <v>None</v>
      </c>
    </row>
    <row r="69" spans="1:35">
      <c r="A69" s="6">
        <v>17386184</v>
      </c>
      <c r="B69" s="6" t="s">
        <v>26</v>
      </c>
      <c r="C69" s="6" t="s">
        <v>111</v>
      </c>
      <c r="D69" s="6" t="s">
        <v>89</v>
      </c>
      <c r="E69" s="6">
        <v>0</v>
      </c>
      <c r="F69" s="6">
        <v>0</v>
      </c>
      <c r="G69" s="7">
        <v>1299</v>
      </c>
      <c r="H69" s="17">
        <v>62</v>
      </c>
      <c r="I69" s="7">
        <v>493</v>
      </c>
      <c r="J69" s="6" t="s">
        <v>35</v>
      </c>
      <c r="K69" s="6" t="b">
        <v>0</v>
      </c>
      <c r="L69" s="6">
        <v>7</v>
      </c>
      <c r="M69" s="6">
        <v>8</v>
      </c>
      <c r="N69" s="6">
        <v>4</v>
      </c>
      <c r="O69" s="6">
        <v>21</v>
      </c>
      <c r="P69" s="6">
        <v>58</v>
      </c>
      <c r="Q69" s="6" t="s">
        <v>32</v>
      </c>
      <c r="R69" s="6" t="s">
        <v>32</v>
      </c>
      <c r="S69" s="6" t="s">
        <v>32</v>
      </c>
      <c r="T69" s="6" t="s">
        <v>32</v>
      </c>
      <c r="U69" s="6" t="s">
        <v>32</v>
      </c>
      <c r="V69" s="6" t="b">
        <v>1</v>
      </c>
      <c r="W69" s="6" t="b">
        <v>1</v>
      </c>
      <c r="X69" s="13" cm="1">
        <f t="array" ref="X69">_xlfn.IFS(ecomm[[#This Row],[rating]]&lt;=1,1, ecomm[[#This Row],[rating]]&lt;=2, 2, ecomm[[#This Row],[rating]]&lt;=3, 3, ecomm[[#This Row],[rating]]&lt;=4, 4, ecomm[[#This Row],[rating]]&gt;4, 5)</f>
        <v>1</v>
      </c>
      <c r="Y69" s="13" cm="1">
        <f t="array" ref="Y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" s="13" t="str" cm="1">
        <f t="array" ref="Z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69" t="str">
        <v>None</v>
      </c>
      <c r="AF69" t="str">
        <v>None</v>
      </c>
      <c r="AG69" t="str">
        <v>None</v>
      </c>
      <c r="AH69" t="str">
        <v>None</v>
      </c>
      <c r="AI69" t="str">
        <v>None</v>
      </c>
    </row>
    <row r="70" spans="1:35">
      <c r="A70" s="4">
        <v>17307462</v>
      </c>
      <c r="B70" s="4" t="s">
        <v>26</v>
      </c>
      <c r="C70" s="4" t="s">
        <v>111</v>
      </c>
      <c r="D70" s="4" t="s">
        <v>89</v>
      </c>
      <c r="E70" s="4">
        <v>0</v>
      </c>
      <c r="F70" s="4">
        <v>0</v>
      </c>
      <c r="G70" s="5">
        <v>2399</v>
      </c>
      <c r="H70" s="16">
        <v>59</v>
      </c>
      <c r="I70" s="5">
        <v>983</v>
      </c>
      <c r="J70" s="4" t="s">
        <v>35</v>
      </c>
      <c r="K70" s="4" t="b">
        <v>0</v>
      </c>
      <c r="L70" s="4">
        <v>1</v>
      </c>
      <c r="M70" s="4">
        <v>6</v>
      </c>
      <c r="N70" s="4">
        <v>10</v>
      </c>
      <c r="O70" s="4">
        <v>11</v>
      </c>
      <c r="P70" s="4">
        <v>24</v>
      </c>
      <c r="Q70" s="4" t="s">
        <v>32</v>
      </c>
      <c r="R70" s="4" t="s">
        <v>32</v>
      </c>
      <c r="S70" s="4" t="s">
        <v>32</v>
      </c>
      <c r="T70" s="4" t="s">
        <v>32</v>
      </c>
      <c r="U70" s="4" t="s">
        <v>32</v>
      </c>
      <c r="V70" s="4" t="b">
        <v>1</v>
      </c>
      <c r="W70" s="4" t="b">
        <v>1</v>
      </c>
      <c r="X70" s="13" cm="1">
        <f t="array" ref="X70">_xlfn.IFS(ecomm[[#This Row],[rating]]&lt;=1,1, ecomm[[#This Row],[rating]]&lt;=2, 2, ecomm[[#This Row],[rating]]&lt;=3, 3, ecomm[[#This Row],[rating]]&lt;=4, 4, ecomm[[#This Row],[rating]]&gt;4, 5)</f>
        <v>1</v>
      </c>
      <c r="Y70" s="13" cm="1">
        <f t="array" ref="Y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0" s="13" t="str" cm="1">
        <f t="array" ref="Z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70" t="str">
        <v>None</v>
      </c>
      <c r="AF70" t="str">
        <v>None</v>
      </c>
      <c r="AG70" t="str">
        <v>None</v>
      </c>
      <c r="AH70" t="str">
        <v>None</v>
      </c>
      <c r="AI70" t="str">
        <v>None</v>
      </c>
    </row>
    <row r="71" spans="1:35">
      <c r="A71" s="6">
        <v>17292396</v>
      </c>
      <c r="B71" s="6" t="s">
        <v>26</v>
      </c>
      <c r="C71" s="6" t="s">
        <v>40</v>
      </c>
      <c r="D71" s="6" t="s">
        <v>112</v>
      </c>
      <c r="E71" s="6">
        <v>0</v>
      </c>
      <c r="F71" s="6">
        <v>0</v>
      </c>
      <c r="G71" s="7">
        <v>6999</v>
      </c>
      <c r="H71" s="17">
        <v>76</v>
      </c>
      <c r="I71" s="7">
        <v>1679</v>
      </c>
      <c r="J71" s="6" t="s">
        <v>35</v>
      </c>
      <c r="K71" s="6" t="b">
        <v>0</v>
      </c>
      <c r="L71" s="6">
        <v>1</v>
      </c>
      <c r="M71" s="6">
        <v>0</v>
      </c>
      <c r="N71" s="6">
        <v>3</v>
      </c>
      <c r="O71" s="6">
        <v>1</v>
      </c>
      <c r="P71" s="6">
        <v>1</v>
      </c>
      <c r="Q71" s="6" t="s">
        <v>32</v>
      </c>
      <c r="R71" s="6" t="s">
        <v>32</v>
      </c>
      <c r="S71" s="6" t="s">
        <v>32</v>
      </c>
      <c r="T71" s="6" t="s">
        <v>32</v>
      </c>
      <c r="U71" s="6" t="s">
        <v>32</v>
      </c>
      <c r="V71" s="6" t="b">
        <v>1</v>
      </c>
      <c r="W71" s="6" t="b">
        <v>1</v>
      </c>
      <c r="X71" s="13" cm="1">
        <f t="array" ref="X71">_xlfn.IFS(ecomm[[#This Row],[rating]]&lt;=1,1, ecomm[[#This Row],[rating]]&lt;=2, 2, ecomm[[#This Row],[rating]]&lt;=3, 3, ecomm[[#This Row],[rating]]&lt;=4, 4, ecomm[[#This Row],[rating]]&gt;4, 5)</f>
        <v>1</v>
      </c>
      <c r="Y71" s="13" cm="1">
        <f t="array" ref="Y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1" s="13" t="str" cm="1">
        <f t="array" ref="Z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1" t="str">
        <v>None</v>
      </c>
      <c r="AF71" t="str">
        <v>None</v>
      </c>
      <c r="AG71" t="str">
        <v>None</v>
      </c>
      <c r="AH71" t="str">
        <v>None</v>
      </c>
      <c r="AI71" t="str">
        <v>None</v>
      </c>
    </row>
    <row r="72" spans="1:35">
      <c r="A72" s="4">
        <v>17275964</v>
      </c>
      <c r="B72" s="4" t="s">
        <v>26</v>
      </c>
      <c r="C72" s="4" t="s">
        <v>40</v>
      </c>
      <c r="D72" s="4" t="s">
        <v>112</v>
      </c>
      <c r="E72" s="4">
        <v>0</v>
      </c>
      <c r="F72" s="4">
        <v>0</v>
      </c>
      <c r="G72" s="5">
        <v>2999</v>
      </c>
      <c r="H72" s="16">
        <v>75</v>
      </c>
      <c r="I72" s="5">
        <v>749</v>
      </c>
      <c r="J72" s="4" t="s">
        <v>35</v>
      </c>
      <c r="K72" s="4" t="b">
        <v>0</v>
      </c>
      <c r="L72" s="4">
        <v>0</v>
      </c>
      <c r="M72" s="4">
        <v>0</v>
      </c>
      <c r="N72" s="4">
        <v>3</v>
      </c>
      <c r="O72" s="4">
        <v>0</v>
      </c>
      <c r="P72" s="4">
        <v>0</v>
      </c>
      <c r="Q72" s="4" t="s">
        <v>32</v>
      </c>
      <c r="R72" s="4" t="s">
        <v>32</v>
      </c>
      <c r="S72" s="4" t="s">
        <v>32</v>
      </c>
      <c r="T72" s="4" t="s">
        <v>32</v>
      </c>
      <c r="U72" s="4" t="s">
        <v>32</v>
      </c>
      <c r="V72" s="4" t="b">
        <v>1</v>
      </c>
      <c r="W72" s="4" t="b">
        <v>1</v>
      </c>
      <c r="X72" s="13" cm="1">
        <f t="array" ref="X72">_xlfn.IFS(ecomm[[#This Row],[rating]]&lt;=1,1, ecomm[[#This Row],[rating]]&lt;=2, 2, ecomm[[#This Row],[rating]]&lt;=3, 3, ecomm[[#This Row],[rating]]&lt;=4, 4, ecomm[[#This Row],[rating]]&gt;4, 5)</f>
        <v>1</v>
      </c>
      <c r="Y72" s="13" cm="1">
        <f t="array" ref="Y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" s="13" t="str" cm="1">
        <f t="array" ref="Z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2" t="str">
        <v>None</v>
      </c>
      <c r="AF72" t="str">
        <v>None</v>
      </c>
      <c r="AG72" t="str">
        <v>None</v>
      </c>
      <c r="AH72" t="str">
        <v>None</v>
      </c>
      <c r="AI72" t="str">
        <v>None</v>
      </c>
    </row>
    <row r="73" spans="1:35">
      <c r="A73" s="6">
        <v>17349470</v>
      </c>
      <c r="B73" s="6" t="s">
        <v>26</v>
      </c>
      <c r="C73" s="6" t="s">
        <v>40</v>
      </c>
      <c r="D73" s="6" t="s">
        <v>112</v>
      </c>
      <c r="E73" s="6">
        <v>0</v>
      </c>
      <c r="F73" s="6">
        <v>0</v>
      </c>
      <c r="G73" s="7">
        <v>5499</v>
      </c>
      <c r="H73" s="17">
        <v>76</v>
      </c>
      <c r="I73" s="7">
        <v>1319</v>
      </c>
      <c r="J73" s="6" t="s">
        <v>35</v>
      </c>
      <c r="K73" s="6" t="b">
        <v>0</v>
      </c>
      <c r="L73" s="6">
        <v>0</v>
      </c>
      <c r="M73" s="6">
        <v>1</v>
      </c>
      <c r="N73" s="6">
        <v>0</v>
      </c>
      <c r="O73" s="6">
        <v>1</v>
      </c>
      <c r="P73" s="6">
        <v>4</v>
      </c>
      <c r="Q73" s="6" t="s">
        <v>32</v>
      </c>
      <c r="R73" s="6" t="s">
        <v>32</v>
      </c>
      <c r="S73" s="6" t="s">
        <v>32</v>
      </c>
      <c r="T73" s="6" t="s">
        <v>32</v>
      </c>
      <c r="U73" s="6" t="s">
        <v>32</v>
      </c>
      <c r="V73" s="6" t="b">
        <v>1</v>
      </c>
      <c r="W73" s="6" t="b">
        <v>1</v>
      </c>
      <c r="X73" s="13" cm="1">
        <f t="array" ref="X73">_xlfn.IFS(ecomm[[#This Row],[rating]]&lt;=1,1, ecomm[[#This Row],[rating]]&lt;=2, 2, ecomm[[#This Row],[rating]]&lt;=3, 3, ecomm[[#This Row],[rating]]&lt;=4, 4, ecomm[[#This Row],[rating]]&gt;4, 5)</f>
        <v>1</v>
      </c>
      <c r="Y73" s="13" cm="1">
        <f t="array" ref="Y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" s="13" t="str" cm="1">
        <f t="array" ref="Z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3" t="str">
        <v>None</v>
      </c>
      <c r="AF73" t="str">
        <v>None</v>
      </c>
      <c r="AG73" t="str">
        <v>None</v>
      </c>
      <c r="AH73" t="str">
        <v>None</v>
      </c>
      <c r="AI73" t="str">
        <v>None</v>
      </c>
    </row>
    <row r="74" spans="1:35">
      <c r="A74" s="4">
        <v>16273460</v>
      </c>
      <c r="B74" s="4" t="s">
        <v>26</v>
      </c>
      <c r="C74" s="4" t="s">
        <v>40</v>
      </c>
      <c r="D74" s="4" t="s">
        <v>41</v>
      </c>
      <c r="E74" s="4">
        <v>0</v>
      </c>
      <c r="F74" s="4">
        <v>0</v>
      </c>
      <c r="G74" s="5">
        <v>6599</v>
      </c>
      <c r="H74" s="16">
        <v>73</v>
      </c>
      <c r="I74" s="5">
        <v>1781</v>
      </c>
      <c r="J74" s="4" t="s">
        <v>35</v>
      </c>
      <c r="K74" s="4" t="b">
        <v>0</v>
      </c>
      <c r="L74" s="4">
        <v>6</v>
      </c>
      <c r="M74" s="4">
        <v>0</v>
      </c>
      <c r="N74" s="4">
        <v>0</v>
      </c>
      <c r="O74" s="4">
        <v>0</v>
      </c>
      <c r="P74" s="4">
        <v>0</v>
      </c>
      <c r="Q74" s="4" t="s">
        <v>32</v>
      </c>
      <c r="R74" s="4" t="s">
        <v>32</v>
      </c>
      <c r="S74" s="4" t="s">
        <v>32</v>
      </c>
      <c r="T74" s="4" t="s">
        <v>32</v>
      </c>
      <c r="U74" s="4" t="s">
        <v>32</v>
      </c>
      <c r="V74" s="4" t="b">
        <v>1</v>
      </c>
      <c r="W74" s="4" t="b">
        <v>1</v>
      </c>
      <c r="X74" s="13" cm="1">
        <f t="array" ref="X74">_xlfn.IFS(ecomm[[#This Row],[rating]]&lt;=1,1, ecomm[[#This Row],[rating]]&lt;=2, 2, ecomm[[#This Row],[rating]]&lt;=3, 3, ecomm[[#This Row],[rating]]&lt;=4, 4, ecomm[[#This Row],[rating]]&gt;4, 5)</f>
        <v>1</v>
      </c>
      <c r="Y74" s="13" cm="1">
        <f t="array" ref="Y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" s="13" t="str" cm="1">
        <f t="array" ref="Z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4" t="str">
        <v>None</v>
      </c>
      <c r="AF74" t="str">
        <v>None</v>
      </c>
      <c r="AG74" t="str">
        <v>None</v>
      </c>
      <c r="AH74" t="str">
        <v>None</v>
      </c>
      <c r="AI74" t="str">
        <v>None</v>
      </c>
    </row>
    <row r="75" spans="1:35">
      <c r="A75" s="6">
        <v>16287798</v>
      </c>
      <c r="B75" s="6" t="s">
        <v>26</v>
      </c>
      <c r="C75" s="6" t="s">
        <v>40</v>
      </c>
      <c r="D75" s="6" t="s">
        <v>41</v>
      </c>
      <c r="E75" s="6">
        <v>0</v>
      </c>
      <c r="F75" s="6">
        <v>0</v>
      </c>
      <c r="G75" s="7">
        <v>5299</v>
      </c>
      <c r="H75" s="17">
        <v>76</v>
      </c>
      <c r="I75" s="7">
        <v>1271</v>
      </c>
      <c r="J75" s="6" t="s">
        <v>35</v>
      </c>
      <c r="K75" s="6" t="b">
        <v>0</v>
      </c>
      <c r="L75" s="6">
        <v>1</v>
      </c>
      <c r="M75" s="6">
        <v>1</v>
      </c>
      <c r="N75" s="6">
        <v>9</v>
      </c>
      <c r="O75" s="6">
        <v>9</v>
      </c>
      <c r="P75" s="6">
        <v>26</v>
      </c>
      <c r="Q75" s="6" t="s">
        <v>32</v>
      </c>
      <c r="R75" s="6" t="s">
        <v>32</v>
      </c>
      <c r="S75" s="6" t="s">
        <v>32</v>
      </c>
      <c r="T75" s="6" t="s">
        <v>32</v>
      </c>
      <c r="U75" s="6" t="s">
        <v>32</v>
      </c>
      <c r="V75" s="6" t="b">
        <v>1</v>
      </c>
      <c r="W75" s="6" t="b">
        <v>1</v>
      </c>
      <c r="X75" s="13" cm="1">
        <f t="array" ref="X75">_xlfn.IFS(ecomm[[#This Row],[rating]]&lt;=1,1, ecomm[[#This Row],[rating]]&lt;=2, 2, ecomm[[#This Row],[rating]]&lt;=3, 3, ecomm[[#This Row],[rating]]&lt;=4, 4, ecomm[[#This Row],[rating]]&gt;4, 5)</f>
        <v>1</v>
      </c>
      <c r="Y75" s="13" cm="1">
        <f t="array" ref="Y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" s="13" t="str" cm="1">
        <f t="array" ref="Z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5" t="str">
        <v>None</v>
      </c>
      <c r="AF75" t="str">
        <v>None</v>
      </c>
      <c r="AG75" t="str">
        <v>None</v>
      </c>
      <c r="AH75" t="str">
        <v>None</v>
      </c>
      <c r="AI75" t="str">
        <v>None</v>
      </c>
    </row>
    <row r="76" spans="1:35">
      <c r="A76" s="4">
        <v>16287750</v>
      </c>
      <c r="B76" s="4" t="s">
        <v>26</v>
      </c>
      <c r="C76" s="4" t="s">
        <v>40</v>
      </c>
      <c r="D76" s="4" t="s">
        <v>41</v>
      </c>
      <c r="E76" s="4">
        <v>0</v>
      </c>
      <c r="F76" s="4">
        <v>0</v>
      </c>
      <c r="G76" s="5">
        <v>4099</v>
      </c>
      <c r="H76" s="16">
        <v>76</v>
      </c>
      <c r="I76" s="5">
        <v>983</v>
      </c>
      <c r="J76" s="4" t="s">
        <v>35</v>
      </c>
      <c r="K76" s="4" t="b">
        <v>0</v>
      </c>
      <c r="L76" s="4">
        <v>13</v>
      </c>
      <c r="M76" s="4">
        <v>0</v>
      </c>
      <c r="N76" s="4">
        <v>1</v>
      </c>
      <c r="O76" s="4">
        <v>5</v>
      </c>
      <c r="P76" s="4">
        <v>24</v>
      </c>
      <c r="Q76" s="4" t="s">
        <v>32</v>
      </c>
      <c r="R76" s="4" t="s">
        <v>32</v>
      </c>
      <c r="S76" s="4" t="s">
        <v>32</v>
      </c>
      <c r="T76" s="4" t="s">
        <v>32</v>
      </c>
      <c r="U76" s="4" t="s">
        <v>32</v>
      </c>
      <c r="V76" s="4" t="b">
        <v>1</v>
      </c>
      <c r="W76" s="4" t="b">
        <v>1</v>
      </c>
      <c r="X76" s="13" cm="1">
        <f t="array" ref="X76">_xlfn.IFS(ecomm[[#This Row],[rating]]&lt;=1,1, ecomm[[#This Row],[rating]]&lt;=2, 2, ecomm[[#This Row],[rating]]&lt;=3, 3, ecomm[[#This Row],[rating]]&lt;=4, 4, ecomm[[#This Row],[rating]]&gt;4, 5)</f>
        <v>1</v>
      </c>
      <c r="Y76" s="13" cm="1">
        <f t="array" ref="Y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" s="13" t="str" cm="1">
        <f t="array" ref="Z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6" t="str">
        <v>None</v>
      </c>
      <c r="AF76" t="str">
        <v>None</v>
      </c>
      <c r="AG76" t="str">
        <v>None</v>
      </c>
      <c r="AH76" t="str">
        <v>None</v>
      </c>
      <c r="AI76" t="str">
        <v>None</v>
      </c>
    </row>
    <row r="77" spans="1:35">
      <c r="A77" s="6">
        <v>16287690</v>
      </c>
      <c r="B77" s="6" t="s">
        <v>26</v>
      </c>
      <c r="C77" s="6" t="s">
        <v>40</v>
      </c>
      <c r="D77" s="6" t="s">
        <v>41</v>
      </c>
      <c r="E77" s="6">
        <v>0</v>
      </c>
      <c r="F77" s="6">
        <v>0</v>
      </c>
      <c r="G77" s="7">
        <v>4099</v>
      </c>
      <c r="H77" s="17">
        <v>72</v>
      </c>
      <c r="I77" s="7">
        <v>1147</v>
      </c>
      <c r="J77" s="6" t="s">
        <v>35</v>
      </c>
      <c r="K77" s="6" t="b">
        <v>0</v>
      </c>
      <c r="L77" s="6">
        <v>1</v>
      </c>
      <c r="M77" s="6">
        <v>5</v>
      </c>
      <c r="N77" s="6">
        <v>12</v>
      </c>
      <c r="O77" s="6">
        <v>14</v>
      </c>
      <c r="P77" s="6">
        <v>35</v>
      </c>
      <c r="Q77" s="6" t="s">
        <v>32</v>
      </c>
      <c r="R77" s="6" t="s">
        <v>32</v>
      </c>
      <c r="S77" s="6" t="s">
        <v>32</v>
      </c>
      <c r="T77" s="6" t="s">
        <v>32</v>
      </c>
      <c r="U77" s="6" t="s">
        <v>32</v>
      </c>
      <c r="V77" s="6" t="b">
        <v>1</v>
      </c>
      <c r="W77" s="6" t="b">
        <v>1</v>
      </c>
      <c r="X77" s="13" cm="1">
        <f t="array" ref="X77">_xlfn.IFS(ecomm[[#This Row],[rating]]&lt;=1,1, ecomm[[#This Row],[rating]]&lt;=2, 2, ecomm[[#This Row],[rating]]&lt;=3, 3, ecomm[[#This Row],[rating]]&lt;=4, 4, ecomm[[#This Row],[rating]]&gt;4, 5)</f>
        <v>1</v>
      </c>
      <c r="Y77" s="13" cm="1">
        <f t="array" ref="Y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" s="13" t="str" cm="1">
        <f t="array" ref="Z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7" t="str">
        <v>None</v>
      </c>
      <c r="AF77" t="str">
        <v>None</v>
      </c>
      <c r="AG77" t="str">
        <v>None</v>
      </c>
      <c r="AH77" t="str">
        <v>None</v>
      </c>
      <c r="AI77" t="str">
        <v>None</v>
      </c>
    </row>
    <row r="78" spans="1:35">
      <c r="A78" s="4">
        <v>16287694</v>
      </c>
      <c r="B78" s="4" t="s">
        <v>26</v>
      </c>
      <c r="C78" s="4" t="s">
        <v>40</v>
      </c>
      <c r="D78" s="4" t="s">
        <v>41</v>
      </c>
      <c r="E78" s="4">
        <v>0</v>
      </c>
      <c r="F78" s="4">
        <v>0</v>
      </c>
      <c r="G78" s="5">
        <v>4099</v>
      </c>
      <c r="H78" s="16">
        <v>72</v>
      </c>
      <c r="I78" s="5">
        <v>1147</v>
      </c>
      <c r="J78" s="4" t="s">
        <v>35</v>
      </c>
      <c r="K78" s="4" t="b">
        <v>0</v>
      </c>
      <c r="L78" s="4">
        <v>0</v>
      </c>
      <c r="M78" s="4">
        <v>0</v>
      </c>
      <c r="N78" s="4">
        <v>0</v>
      </c>
      <c r="O78" s="4">
        <v>0</v>
      </c>
      <c r="P78" s="4">
        <v>2</v>
      </c>
      <c r="Q78" s="4" t="s">
        <v>32</v>
      </c>
      <c r="R78" s="4" t="s">
        <v>32</v>
      </c>
      <c r="S78" s="4" t="s">
        <v>32</v>
      </c>
      <c r="T78" s="4" t="s">
        <v>32</v>
      </c>
      <c r="U78" s="4" t="s">
        <v>32</v>
      </c>
      <c r="V78" s="4" t="b">
        <v>1</v>
      </c>
      <c r="W78" s="4" t="b">
        <v>1</v>
      </c>
      <c r="X78" s="13" cm="1">
        <f t="array" ref="X78">_xlfn.IFS(ecomm[[#This Row],[rating]]&lt;=1,1, ecomm[[#This Row],[rating]]&lt;=2, 2, ecomm[[#This Row],[rating]]&lt;=3, 3, ecomm[[#This Row],[rating]]&lt;=4, 4, ecomm[[#This Row],[rating]]&gt;4, 5)</f>
        <v>1</v>
      </c>
      <c r="Y78" s="13" cm="1">
        <f t="array" ref="Y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8" s="13" t="str" cm="1">
        <f t="array" ref="Z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8" t="str">
        <v>None</v>
      </c>
      <c r="AF78" t="str">
        <v>None</v>
      </c>
      <c r="AG78" t="str">
        <v>None</v>
      </c>
      <c r="AH78" t="str">
        <v>None</v>
      </c>
      <c r="AI78" t="str">
        <v>None</v>
      </c>
    </row>
    <row r="79" spans="1:35">
      <c r="A79" s="6">
        <v>19233030</v>
      </c>
      <c r="B79" s="6" t="s">
        <v>26</v>
      </c>
      <c r="C79" s="6" t="s">
        <v>40</v>
      </c>
      <c r="D79" s="6" t="s">
        <v>113</v>
      </c>
      <c r="E79" s="6">
        <v>0</v>
      </c>
      <c r="F79" s="6">
        <v>0</v>
      </c>
      <c r="G79" s="7">
        <v>4612</v>
      </c>
      <c r="H79" s="17">
        <v>74</v>
      </c>
      <c r="I79" s="7">
        <v>1199</v>
      </c>
      <c r="J79" s="6" t="s">
        <v>35</v>
      </c>
      <c r="K79" s="6" t="b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 t="s">
        <v>32</v>
      </c>
      <c r="R79" s="6" t="s">
        <v>32</v>
      </c>
      <c r="S79" s="6" t="s">
        <v>32</v>
      </c>
      <c r="T79" s="6" t="s">
        <v>32</v>
      </c>
      <c r="U79" s="6" t="s">
        <v>32</v>
      </c>
      <c r="V79" s="6" t="b">
        <v>1</v>
      </c>
      <c r="W79" s="6" t="b">
        <v>1</v>
      </c>
      <c r="X79" s="13" cm="1">
        <f t="array" ref="X79">_xlfn.IFS(ecomm[[#This Row],[rating]]&lt;=1,1, ecomm[[#This Row],[rating]]&lt;=2, 2, ecomm[[#This Row],[rating]]&lt;=3, 3, ecomm[[#This Row],[rating]]&lt;=4, 4, ecomm[[#This Row],[rating]]&gt;4, 5)</f>
        <v>1</v>
      </c>
      <c r="Y79" s="13" cm="1">
        <f t="array" ref="Y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9" s="13" t="str" cm="1">
        <f t="array" ref="Z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79" t="str">
        <v>None</v>
      </c>
      <c r="AF79" t="str">
        <v>None</v>
      </c>
      <c r="AG79" t="str">
        <v>None</v>
      </c>
      <c r="AH79" t="str">
        <v>None</v>
      </c>
      <c r="AI79" t="str">
        <v>None</v>
      </c>
    </row>
    <row r="80" spans="1:35">
      <c r="A80" s="4">
        <v>19305196</v>
      </c>
      <c r="B80" s="4" t="s">
        <v>26</v>
      </c>
      <c r="C80" s="4" t="s">
        <v>40</v>
      </c>
      <c r="D80" s="4" t="s">
        <v>114</v>
      </c>
      <c r="E80" s="4">
        <v>0</v>
      </c>
      <c r="F80" s="4">
        <v>0</v>
      </c>
      <c r="G80" s="5">
        <v>4499</v>
      </c>
      <c r="H80" s="16">
        <v>62</v>
      </c>
      <c r="I80" s="5">
        <v>1709</v>
      </c>
      <c r="J80" s="4" t="s">
        <v>35</v>
      </c>
      <c r="K80" s="4" t="b">
        <v>0</v>
      </c>
      <c r="L80" s="4">
        <v>3</v>
      </c>
      <c r="M80" s="4">
        <v>0</v>
      </c>
      <c r="N80" s="4">
        <v>0</v>
      </c>
      <c r="O80" s="4">
        <v>0</v>
      </c>
      <c r="P80" s="4">
        <v>0</v>
      </c>
      <c r="Q80" s="4" t="s">
        <v>32</v>
      </c>
      <c r="R80" s="4" t="s">
        <v>32</v>
      </c>
      <c r="S80" s="4" t="s">
        <v>32</v>
      </c>
      <c r="T80" s="4" t="s">
        <v>32</v>
      </c>
      <c r="U80" s="4" t="s">
        <v>32</v>
      </c>
      <c r="V80" s="4" t="b">
        <v>1</v>
      </c>
      <c r="W80" s="4" t="b">
        <v>1</v>
      </c>
      <c r="X80" s="13" cm="1">
        <f t="array" ref="X80">_xlfn.IFS(ecomm[[#This Row],[rating]]&lt;=1,1, ecomm[[#This Row],[rating]]&lt;=2, 2, ecomm[[#This Row],[rating]]&lt;=3, 3, ecomm[[#This Row],[rating]]&lt;=4, 4, ecomm[[#This Row],[rating]]&gt;4, 5)</f>
        <v>1</v>
      </c>
      <c r="Y80" s="13" cm="1">
        <f t="array" ref="Y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" s="13" t="str" cm="1">
        <f t="array" ref="Z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80" t="str">
        <v>None</v>
      </c>
      <c r="AF80" t="str">
        <v>None</v>
      </c>
      <c r="AG80" t="str">
        <v>None</v>
      </c>
      <c r="AH80" t="str">
        <v>None</v>
      </c>
      <c r="AI80" t="str">
        <v>None</v>
      </c>
    </row>
    <row r="81" spans="1:35">
      <c r="A81" s="6">
        <v>17332264</v>
      </c>
      <c r="B81" s="6" t="s">
        <v>26</v>
      </c>
      <c r="C81" s="6" t="s">
        <v>115</v>
      </c>
      <c r="D81" s="6" t="s">
        <v>116</v>
      </c>
      <c r="E81" s="6">
        <v>0</v>
      </c>
      <c r="F81" s="6">
        <v>0</v>
      </c>
      <c r="G81" s="7">
        <v>13799</v>
      </c>
      <c r="H81" s="17">
        <v>66</v>
      </c>
      <c r="I81" s="7">
        <v>4691</v>
      </c>
      <c r="J81" s="6" t="s">
        <v>32</v>
      </c>
      <c r="K81" s="6" t="b">
        <v>0</v>
      </c>
      <c r="L81" s="6">
        <v>11</v>
      </c>
      <c r="M81" s="6">
        <v>2</v>
      </c>
      <c r="N81" s="6">
        <v>2</v>
      </c>
      <c r="O81" s="6">
        <v>13</v>
      </c>
      <c r="P81" s="6">
        <v>21</v>
      </c>
      <c r="Q81" s="6" t="s">
        <v>32</v>
      </c>
      <c r="R81" s="6" t="s">
        <v>32</v>
      </c>
      <c r="S81" s="6" t="s">
        <v>32</v>
      </c>
      <c r="T81" s="6" t="s">
        <v>32</v>
      </c>
      <c r="U81" s="6" t="s">
        <v>32</v>
      </c>
      <c r="V81" s="6" t="b">
        <v>1</v>
      </c>
      <c r="W81" s="6" t="b">
        <v>1</v>
      </c>
      <c r="X81" s="13" cm="1">
        <f t="array" ref="X81">_xlfn.IFS(ecomm[[#This Row],[rating]]&lt;=1,1, ecomm[[#This Row],[rating]]&lt;=2, 2, ecomm[[#This Row],[rating]]&lt;=3, 3, ecomm[[#This Row],[rating]]&lt;=4, 4, ecomm[[#This Row],[rating]]&gt;4, 5)</f>
        <v>1</v>
      </c>
      <c r="Y81" s="13" cm="1">
        <f t="array" ref="Y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81" s="13" t="str" cm="1">
        <f t="array" ref="Z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81" t="str">
        <v>None</v>
      </c>
      <c r="AF81" t="str">
        <v>None</v>
      </c>
      <c r="AG81" t="str">
        <v>None</v>
      </c>
      <c r="AH81" t="str">
        <v>None</v>
      </c>
      <c r="AI81" t="str">
        <v>None</v>
      </c>
    </row>
    <row r="82" spans="1:35">
      <c r="A82" s="4">
        <v>17332288</v>
      </c>
      <c r="B82" s="4" t="s">
        <v>26</v>
      </c>
      <c r="C82" s="4" t="s">
        <v>115</v>
      </c>
      <c r="D82" s="4" t="s">
        <v>116</v>
      </c>
      <c r="E82" s="4">
        <v>0</v>
      </c>
      <c r="F82" s="4">
        <v>0</v>
      </c>
      <c r="G82" s="5">
        <v>22199</v>
      </c>
      <c r="H82" s="16">
        <v>66</v>
      </c>
      <c r="I82" s="5">
        <v>7547</v>
      </c>
      <c r="J82" s="4" t="s">
        <v>32</v>
      </c>
      <c r="K82" s="4" t="b">
        <v>0</v>
      </c>
      <c r="L82" s="4">
        <v>0</v>
      </c>
      <c r="M82" s="4">
        <v>3</v>
      </c>
      <c r="N82" s="4">
        <v>5</v>
      </c>
      <c r="O82" s="4">
        <v>21</v>
      </c>
      <c r="P82" s="4">
        <v>117</v>
      </c>
      <c r="Q82" s="4" t="s">
        <v>32</v>
      </c>
      <c r="R82" s="4" t="s">
        <v>32</v>
      </c>
      <c r="S82" s="4" t="s">
        <v>32</v>
      </c>
      <c r="T82" s="4" t="s">
        <v>32</v>
      </c>
      <c r="U82" s="4" t="s">
        <v>32</v>
      </c>
      <c r="V82" s="4" t="b">
        <v>1</v>
      </c>
      <c r="W82" s="4" t="b">
        <v>1</v>
      </c>
      <c r="X82" s="13" cm="1">
        <f t="array" ref="X82">_xlfn.IFS(ecomm[[#This Row],[rating]]&lt;=1,1, ecomm[[#This Row],[rating]]&lt;=2, 2, ecomm[[#This Row],[rating]]&lt;=3, 3, ecomm[[#This Row],[rating]]&lt;=4, 4, ecomm[[#This Row],[rating]]&gt;4, 5)</f>
        <v>1</v>
      </c>
      <c r="Y82" s="13" cm="1">
        <f t="array" ref="Y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82" s="13" t="str" cm="1">
        <f t="array" ref="Z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82" t="str">
        <v>None</v>
      </c>
      <c r="AF82" t="str">
        <v>None</v>
      </c>
      <c r="AG82" t="str">
        <v>None</v>
      </c>
      <c r="AH82" t="str">
        <v>None</v>
      </c>
      <c r="AI82" t="str">
        <v>None</v>
      </c>
    </row>
    <row r="83" spans="1:35">
      <c r="A83" s="6">
        <v>17332244</v>
      </c>
      <c r="B83" s="6" t="s">
        <v>26</v>
      </c>
      <c r="C83" s="6" t="s">
        <v>115</v>
      </c>
      <c r="D83" s="6" t="s">
        <v>116</v>
      </c>
      <c r="E83" s="6">
        <v>0</v>
      </c>
      <c r="F83" s="6">
        <v>0</v>
      </c>
      <c r="G83" s="7">
        <v>12599</v>
      </c>
      <c r="H83" s="17">
        <v>58</v>
      </c>
      <c r="I83" s="7">
        <v>5291</v>
      </c>
      <c r="J83" s="6" t="s">
        <v>32</v>
      </c>
      <c r="K83" s="6" t="b">
        <v>0</v>
      </c>
      <c r="L83" s="6">
        <v>43</v>
      </c>
      <c r="M83" s="6">
        <v>0</v>
      </c>
      <c r="N83" s="6">
        <v>0</v>
      </c>
      <c r="O83" s="6">
        <v>5</v>
      </c>
      <c r="P83" s="6">
        <v>10</v>
      </c>
      <c r="Q83" s="6" t="s">
        <v>32</v>
      </c>
      <c r="R83" s="6" t="s">
        <v>32</v>
      </c>
      <c r="S83" s="6" t="s">
        <v>32</v>
      </c>
      <c r="T83" s="6" t="s">
        <v>32</v>
      </c>
      <c r="U83" s="6" t="s">
        <v>32</v>
      </c>
      <c r="V83" s="6" t="b">
        <v>1</v>
      </c>
      <c r="W83" s="6" t="b">
        <v>1</v>
      </c>
      <c r="X83" s="13" cm="1">
        <f t="array" ref="X83">_xlfn.IFS(ecomm[[#This Row],[rating]]&lt;=1,1, ecomm[[#This Row],[rating]]&lt;=2, 2, ecomm[[#This Row],[rating]]&lt;=3, 3, ecomm[[#This Row],[rating]]&lt;=4, 4, ecomm[[#This Row],[rating]]&gt;4, 5)</f>
        <v>1</v>
      </c>
      <c r="Y83" s="13" cm="1">
        <f t="array" ref="Y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83" s="13" t="str" cm="1">
        <f t="array" ref="Z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83" t="str">
        <v>None</v>
      </c>
      <c r="AF83" t="str">
        <v>None</v>
      </c>
      <c r="AG83" t="str">
        <v>None</v>
      </c>
      <c r="AH83" t="str">
        <v>None</v>
      </c>
      <c r="AI83" t="str">
        <v>None</v>
      </c>
    </row>
    <row r="84" spans="1:35">
      <c r="A84" s="4">
        <v>18719418</v>
      </c>
      <c r="B84" s="4" t="s">
        <v>26</v>
      </c>
      <c r="C84" s="4" t="s">
        <v>117</v>
      </c>
      <c r="D84" s="4" t="s">
        <v>118</v>
      </c>
      <c r="E84" s="4">
        <v>0</v>
      </c>
      <c r="F84" s="4">
        <v>0</v>
      </c>
      <c r="G84" s="5">
        <v>2799</v>
      </c>
      <c r="H84" s="16">
        <v>55</v>
      </c>
      <c r="I84" s="5">
        <v>1259</v>
      </c>
      <c r="J84" s="4" t="s">
        <v>35</v>
      </c>
      <c r="K84" s="4" t="b">
        <v>1</v>
      </c>
      <c r="L84" s="4">
        <v>1</v>
      </c>
      <c r="M84" s="4">
        <v>14</v>
      </c>
      <c r="N84" s="4">
        <v>50</v>
      </c>
      <c r="O84" s="4">
        <v>97</v>
      </c>
      <c r="P84" s="4">
        <v>250</v>
      </c>
      <c r="Q84" s="4" t="s">
        <v>30</v>
      </c>
      <c r="R84" s="4" t="s">
        <v>32</v>
      </c>
      <c r="S84" s="4" t="s">
        <v>32</v>
      </c>
      <c r="T84" s="4" t="s">
        <v>32</v>
      </c>
      <c r="U84" s="4" t="s">
        <v>32</v>
      </c>
      <c r="V84" s="4" t="b">
        <v>1</v>
      </c>
      <c r="W84" s="4" t="b">
        <v>1</v>
      </c>
      <c r="X84" s="13" cm="1">
        <f t="array" ref="X84">_xlfn.IFS(ecomm[[#This Row],[rating]]&lt;=1,1, ecomm[[#This Row],[rating]]&lt;=2, 2, ecomm[[#This Row],[rating]]&lt;=3, 3, ecomm[[#This Row],[rating]]&lt;=4, 4, ecomm[[#This Row],[rating]]&gt;4, 5)</f>
        <v>1</v>
      </c>
      <c r="Y84" s="13" cm="1">
        <f t="array" ref="Y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" s="13" t="str" cm="1">
        <f t="array" ref="Z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84" t="str">
        <v>None</v>
      </c>
      <c r="AF84" t="str">
        <v>None</v>
      </c>
      <c r="AG84" t="str">
        <v>None</v>
      </c>
      <c r="AH84" t="str">
        <v>None</v>
      </c>
      <c r="AI84" t="str">
        <v>None</v>
      </c>
    </row>
    <row r="85" spans="1:35">
      <c r="A85" s="6">
        <v>17297320</v>
      </c>
      <c r="B85" s="6" t="s">
        <v>26</v>
      </c>
      <c r="C85" s="6" t="s">
        <v>117</v>
      </c>
      <c r="D85" s="6" t="s">
        <v>119</v>
      </c>
      <c r="E85" s="6">
        <v>0</v>
      </c>
      <c r="F85" s="6">
        <v>0</v>
      </c>
      <c r="G85" s="7">
        <v>6999</v>
      </c>
      <c r="H85" s="17">
        <v>50</v>
      </c>
      <c r="I85" s="7">
        <v>3499</v>
      </c>
      <c r="J85" s="6" t="s">
        <v>32</v>
      </c>
      <c r="K85" s="6" t="b">
        <v>0</v>
      </c>
      <c r="L85" s="6">
        <v>3</v>
      </c>
      <c r="M85" s="6">
        <v>0</v>
      </c>
      <c r="N85" s="6">
        <v>1</v>
      </c>
      <c r="O85" s="6">
        <v>0</v>
      </c>
      <c r="P85" s="6">
        <v>11</v>
      </c>
      <c r="Q85" s="6" t="s">
        <v>32</v>
      </c>
      <c r="R85" s="6" t="s">
        <v>32</v>
      </c>
      <c r="S85" s="6" t="s">
        <v>32</v>
      </c>
      <c r="T85" s="6" t="s">
        <v>32</v>
      </c>
      <c r="U85" s="6" t="s">
        <v>32</v>
      </c>
      <c r="V85" s="6" t="b">
        <v>1</v>
      </c>
      <c r="W85" s="6" t="b">
        <v>1</v>
      </c>
      <c r="X85" s="13" cm="1">
        <f t="array" ref="X85">_xlfn.IFS(ecomm[[#This Row],[rating]]&lt;=1,1, ecomm[[#This Row],[rating]]&lt;=2, 2, ecomm[[#This Row],[rating]]&lt;=3, 3, ecomm[[#This Row],[rating]]&lt;=4, 4, ecomm[[#This Row],[rating]]&gt;4, 5)</f>
        <v>1</v>
      </c>
      <c r="Y85" s="13" cm="1">
        <f t="array" ref="Y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" s="13" t="str" cm="1">
        <f t="array" ref="Z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85" t="str">
        <v>None</v>
      </c>
      <c r="AF85" t="str">
        <v>None</v>
      </c>
      <c r="AG85" t="str">
        <v>None</v>
      </c>
      <c r="AH85" t="str">
        <v>None</v>
      </c>
      <c r="AI85" t="str">
        <v>None</v>
      </c>
    </row>
    <row r="86" spans="1:35">
      <c r="A86" s="4">
        <v>17320764</v>
      </c>
      <c r="B86" s="4" t="s">
        <v>26</v>
      </c>
      <c r="C86" s="4" t="s">
        <v>117</v>
      </c>
      <c r="D86" s="4" t="s">
        <v>120</v>
      </c>
      <c r="E86" s="4">
        <v>0</v>
      </c>
      <c r="F86" s="4">
        <v>0</v>
      </c>
      <c r="G86" s="5">
        <v>6499</v>
      </c>
      <c r="H86" s="16">
        <v>50</v>
      </c>
      <c r="I86" s="5">
        <v>3249</v>
      </c>
      <c r="J86" s="4" t="s">
        <v>35</v>
      </c>
      <c r="K86" s="4" t="b">
        <v>1</v>
      </c>
      <c r="L86" s="4">
        <v>17</v>
      </c>
      <c r="M86" s="4">
        <v>1</v>
      </c>
      <c r="N86" s="4">
        <v>2</v>
      </c>
      <c r="O86" s="4">
        <v>3</v>
      </c>
      <c r="P86" s="4">
        <v>16</v>
      </c>
      <c r="Q86" s="4" t="s">
        <v>32</v>
      </c>
      <c r="R86" s="4" t="s">
        <v>32</v>
      </c>
      <c r="S86" s="4" t="s">
        <v>32</v>
      </c>
      <c r="T86" s="4" t="s">
        <v>32</v>
      </c>
      <c r="U86" s="4" t="s">
        <v>32</v>
      </c>
      <c r="V86" s="4" t="b">
        <v>1</v>
      </c>
      <c r="W86" s="4" t="b">
        <v>1</v>
      </c>
      <c r="X86" s="13" cm="1">
        <f t="array" ref="X86">_xlfn.IFS(ecomm[[#This Row],[rating]]&lt;=1,1, ecomm[[#This Row],[rating]]&lt;=2, 2, ecomm[[#This Row],[rating]]&lt;=3, 3, ecomm[[#This Row],[rating]]&lt;=4, 4, ecomm[[#This Row],[rating]]&gt;4, 5)</f>
        <v>1</v>
      </c>
      <c r="Y86" s="13" cm="1">
        <f t="array" ref="Y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6" s="13" t="str" cm="1">
        <f t="array" ref="Z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86" t="str">
        <v>None</v>
      </c>
      <c r="AF86" t="str">
        <v>None</v>
      </c>
      <c r="AG86" t="str">
        <v>None</v>
      </c>
      <c r="AH86" t="str">
        <v>None</v>
      </c>
      <c r="AI86" t="str">
        <v>None</v>
      </c>
    </row>
    <row r="87" spans="1:35">
      <c r="A87" s="6">
        <v>16051700</v>
      </c>
      <c r="B87" s="6" t="s">
        <v>26</v>
      </c>
      <c r="C87" s="6" t="s">
        <v>121</v>
      </c>
      <c r="D87" s="6" t="s">
        <v>122</v>
      </c>
      <c r="E87" s="6">
        <v>0</v>
      </c>
      <c r="F87" s="6">
        <v>0</v>
      </c>
      <c r="G87" s="7">
        <v>1999</v>
      </c>
      <c r="H87" s="17">
        <v>52</v>
      </c>
      <c r="I87" s="7">
        <v>959</v>
      </c>
      <c r="J87" s="6" t="s">
        <v>35</v>
      </c>
      <c r="K87" s="6" t="b">
        <v>1</v>
      </c>
      <c r="L87" s="6">
        <v>1</v>
      </c>
      <c r="M87" s="6">
        <v>8</v>
      </c>
      <c r="N87" s="6">
        <v>18</v>
      </c>
      <c r="O87" s="6">
        <v>45</v>
      </c>
      <c r="P87" s="6">
        <v>107</v>
      </c>
      <c r="Q87" s="6" t="s">
        <v>32</v>
      </c>
      <c r="R87" s="6" t="s">
        <v>32</v>
      </c>
      <c r="S87" s="6" t="s">
        <v>32</v>
      </c>
      <c r="T87" s="6" t="s">
        <v>32</v>
      </c>
      <c r="U87" s="6" t="s">
        <v>32</v>
      </c>
      <c r="V87" s="6" t="b">
        <v>1</v>
      </c>
      <c r="W87" s="6" t="b">
        <v>1</v>
      </c>
      <c r="X87" s="13" cm="1">
        <f t="array" ref="X87">_xlfn.IFS(ecomm[[#This Row],[rating]]&lt;=1,1, ecomm[[#This Row],[rating]]&lt;=2, 2, ecomm[[#This Row],[rating]]&lt;=3, 3, ecomm[[#This Row],[rating]]&lt;=4, 4, ecomm[[#This Row],[rating]]&gt;4, 5)</f>
        <v>1</v>
      </c>
      <c r="Y87" s="13" cm="1">
        <f t="array" ref="Y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7" s="13" t="str" cm="1">
        <f t="array" ref="Z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87" t="str">
        <v>None</v>
      </c>
      <c r="AF87" t="str">
        <v>None</v>
      </c>
      <c r="AG87" t="str">
        <v>None</v>
      </c>
      <c r="AH87" t="str">
        <v>None</v>
      </c>
      <c r="AI87" t="str">
        <v>None</v>
      </c>
    </row>
    <row r="88" spans="1:35">
      <c r="A88" s="4">
        <v>16051704</v>
      </c>
      <c r="B88" s="4" t="s">
        <v>26</v>
      </c>
      <c r="C88" s="4" t="s">
        <v>121</v>
      </c>
      <c r="D88" s="4" t="s">
        <v>122</v>
      </c>
      <c r="E88" s="4">
        <v>0</v>
      </c>
      <c r="F88" s="4">
        <v>0</v>
      </c>
      <c r="G88" s="5">
        <v>1999</v>
      </c>
      <c r="H88" s="16">
        <v>71</v>
      </c>
      <c r="I88" s="5">
        <v>579</v>
      </c>
      <c r="J88" s="4" t="s">
        <v>35</v>
      </c>
      <c r="K88" s="4" t="b">
        <v>1</v>
      </c>
      <c r="L88" s="4">
        <v>0</v>
      </c>
      <c r="M88" s="4">
        <v>2</v>
      </c>
      <c r="N88" s="4">
        <v>4</v>
      </c>
      <c r="O88" s="4">
        <v>16</v>
      </c>
      <c r="P88" s="4">
        <v>25</v>
      </c>
      <c r="Q88" s="4" t="s">
        <v>32</v>
      </c>
      <c r="R88" s="4" t="s">
        <v>32</v>
      </c>
      <c r="S88" s="4" t="s">
        <v>32</v>
      </c>
      <c r="T88" s="4" t="s">
        <v>32</v>
      </c>
      <c r="U88" s="4" t="s">
        <v>32</v>
      </c>
      <c r="V88" s="4" t="b">
        <v>1</v>
      </c>
      <c r="W88" s="4" t="b">
        <v>1</v>
      </c>
      <c r="X88" s="13" cm="1">
        <f t="array" ref="X88">_xlfn.IFS(ecomm[[#This Row],[rating]]&lt;=1,1, ecomm[[#This Row],[rating]]&lt;=2, 2, ecomm[[#This Row],[rating]]&lt;=3, 3, ecomm[[#This Row],[rating]]&lt;=4, 4, ecomm[[#This Row],[rating]]&gt;4, 5)</f>
        <v>1</v>
      </c>
      <c r="Y88" s="13" cm="1">
        <f t="array" ref="Y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" s="13" t="str" cm="1">
        <f t="array" ref="Z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88" t="str">
        <v>None</v>
      </c>
      <c r="AF88" t="str">
        <v>None</v>
      </c>
      <c r="AG88" t="str">
        <v>None</v>
      </c>
      <c r="AH88" t="str">
        <v>None</v>
      </c>
      <c r="AI88" t="str">
        <v>None</v>
      </c>
    </row>
    <row r="89" spans="1:35">
      <c r="A89" s="6">
        <v>16043840</v>
      </c>
      <c r="B89" s="6" t="s">
        <v>26</v>
      </c>
      <c r="C89" s="6" t="s">
        <v>121</v>
      </c>
      <c r="D89" s="6" t="s">
        <v>123</v>
      </c>
      <c r="E89" s="6">
        <v>0</v>
      </c>
      <c r="F89" s="6">
        <v>0</v>
      </c>
      <c r="G89" s="7">
        <v>1699</v>
      </c>
      <c r="H89" s="17">
        <v>60</v>
      </c>
      <c r="I89" s="7">
        <v>679</v>
      </c>
      <c r="J89" s="6" t="s">
        <v>35</v>
      </c>
      <c r="K89" s="6" t="b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 t="s">
        <v>32</v>
      </c>
      <c r="R89" s="6" t="s">
        <v>32</v>
      </c>
      <c r="S89" s="6" t="s">
        <v>32</v>
      </c>
      <c r="T89" s="6" t="s">
        <v>32</v>
      </c>
      <c r="U89" s="6" t="s">
        <v>32</v>
      </c>
      <c r="V89" s="6" t="b">
        <v>1</v>
      </c>
      <c r="W89" s="6" t="b">
        <v>1</v>
      </c>
      <c r="X89" s="13" cm="1">
        <f t="array" ref="X89">_xlfn.IFS(ecomm[[#This Row],[rating]]&lt;=1,1, ecomm[[#This Row],[rating]]&lt;=2, 2, ecomm[[#This Row],[rating]]&lt;=3, 3, ecomm[[#This Row],[rating]]&lt;=4, 4, ecomm[[#This Row],[rating]]&gt;4, 5)</f>
        <v>1</v>
      </c>
      <c r="Y89" s="13" cm="1">
        <f t="array" ref="Y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9" s="13" t="str" cm="1">
        <f t="array" ref="Z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89" t="str">
        <v>None</v>
      </c>
      <c r="AF89" t="str">
        <v>None</v>
      </c>
      <c r="AG89" t="str">
        <v>None</v>
      </c>
      <c r="AH89" t="str">
        <v>None</v>
      </c>
      <c r="AI89" t="str">
        <v>None</v>
      </c>
    </row>
    <row r="90" spans="1:35">
      <c r="A90" s="4">
        <v>17299116</v>
      </c>
      <c r="B90" s="4" t="s">
        <v>26</v>
      </c>
      <c r="C90" s="4" t="s">
        <v>124</v>
      </c>
      <c r="D90" s="4" t="s">
        <v>89</v>
      </c>
      <c r="E90" s="4">
        <v>0</v>
      </c>
      <c r="F90" s="4">
        <v>0</v>
      </c>
      <c r="G90" s="5">
        <v>1599</v>
      </c>
      <c r="H90" s="16">
        <v>60</v>
      </c>
      <c r="I90" s="5">
        <v>639</v>
      </c>
      <c r="J90" s="4" t="s">
        <v>35</v>
      </c>
      <c r="K90" s="4" t="b">
        <v>1</v>
      </c>
      <c r="L90" s="4">
        <v>2</v>
      </c>
      <c r="M90" s="4">
        <v>0</v>
      </c>
      <c r="N90" s="4">
        <v>0</v>
      </c>
      <c r="O90" s="4">
        <v>0</v>
      </c>
      <c r="P90" s="4">
        <v>5</v>
      </c>
      <c r="Q90" s="4" t="s">
        <v>32</v>
      </c>
      <c r="R90" s="4" t="s">
        <v>32</v>
      </c>
      <c r="S90" s="4" t="s">
        <v>32</v>
      </c>
      <c r="T90" s="4" t="s">
        <v>32</v>
      </c>
      <c r="U90" s="4" t="s">
        <v>32</v>
      </c>
      <c r="V90" s="4" t="b">
        <v>1</v>
      </c>
      <c r="W90" s="4" t="b">
        <v>1</v>
      </c>
      <c r="X90" s="13" cm="1">
        <f t="array" ref="X90">_xlfn.IFS(ecomm[[#This Row],[rating]]&lt;=1,1, ecomm[[#This Row],[rating]]&lt;=2, 2, ecomm[[#This Row],[rating]]&lt;=3, 3, ecomm[[#This Row],[rating]]&lt;=4, 4, ecomm[[#This Row],[rating]]&gt;4, 5)</f>
        <v>1</v>
      </c>
      <c r="Y90" s="13" cm="1">
        <f t="array" ref="Y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0" s="13" t="str" cm="1">
        <f t="array" ref="Z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90" t="str">
        <v>None</v>
      </c>
      <c r="AF90" t="str">
        <v>None</v>
      </c>
      <c r="AG90" t="str">
        <v>None</v>
      </c>
      <c r="AH90" t="str">
        <v>None</v>
      </c>
      <c r="AI90" t="str">
        <v>None</v>
      </c>
    </row>
    <row r="91" spans="1:35">
      <c r="A91" s="6">
        <v>17154952</v>
      </c>
      <c r="B91" s="6" t="s">
        <v>26</v>
      </c>
      <c r="C91" s="6" t="s">
        <v>53</v>
      </c>
      <c r="D91" s="6" t="s">
        <v>125</v>
      </c>
      <c r="E91" s="6">
        <v>0</v>
      </c>
      <c r="F91" s="6">
        <v>0</v>
      </c>
      <c r="G91" s="7">
        <v>1999</v>
      </c>
      <c r="H91" s="17">
        <v>51</v>
      </c>
      <c r="I91" s="7">
        <v>979</v>
      </c>
      <c r="J91" s="6" t="s">
        <v>32</v>
      </c>
      <c r="K91" s="6" t="b">
        <v>0</v>
      </c>
      <c r="L91" s="6">
        <v>0</v>
      </c>
      <c r="M91" s="6">
        <v>0</v>
      </c>
      <c r="N91" s="6">
        <v>1</v>
      </c>
      <c r="O91" s="6">
        <v>1</v>
      </c>
      <c r="P91" s="6">
        <v>2</v>
      </c>
      <c r="Q91" s="6" t="s">
        <v>32</v>
      </c>
      <c r="R91" s="6" t="s">
        <v>32</v>
      </c>
      <c r="S91" s="6" t="s">
        <v>32</v>
      </c>
      <c r="T91" s="6" t="s">
        <v>32</v>
      </c>
      <c r="U91" s="6" t="s">
        <v>32</v>
      </c>
      <c r="V91" s="6" t="b">
        <v>1</v>
      </c>
      <c r="W91" s="6" t="b">
        <v>1</v>
      </c>
      <c r="X91" s="13" cm="1">
        <f t="array" ref="X91">_xlfn.IFS(ecomm[[#This Row],[rating]]&lt;=1,1, ecomm[[#This Row],[rating]]&lt;=2, 2, ecomm[[#This Row],[rating]]&lt;=3, 3, ecomm[[#This Row],[rating]]&lt;=4, 4, ecomm[[#This Row],[rating]]&gt;4, 5)</f>
        <v>1</v>
      </c>
      <c r="Y91" s="13" cm="1">
        <f t="array" ref="Y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1" s="13" t="str" cm="1">
        <f t="array" ref="Z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91" t="str">
        <v>None</v>
      </c>
      <c r="AF91" t="str">
        <v>None</v>
      </c>
      <c r="AG91" t="str">
        <v>None</v>
      </c>
      <c r="AH91" t="str">
        <v>None</v>
      </c>
      <c r="AI91" t="str">
        <v>None</v>
      </c>
    </row>
    <row r="92" spans="1:35">
      <c r="A92" s="4">
        <v>18614510</v>
      </c>
      <c r="B92" s="4" t="s">
        <v>26</v>
      </c>
      <c r="C92" s="4" t="s">
        <v>33</v>
      </c>
      <c r="D92" s="4" t="s">
        <v>85</v>
      </c>
      <c r="E92" s="4">
        <v>0</v>
      </c>
      <c r="F92" s="4">
        <v>0</v>
      </c>
      <c r="G92" s="5">
        <v>2299</v>
      </c>
      <c r="H92" s="16">
        <v>73</v>
      </c>
      <c r="I92" s="5">
        <v>599</v>
      </c>
      <c r="J92" s="4" t="s">
        <v>35</v>
      </c>
      <c r="K92" s="4" t="b">
        <v>1</v>
      </c>
      <c r="L92" s="4">
        <v>1</v>
      </c>
      <c r="M92" s="4">
        <v>1</v>
      </c>
      <c r="N92" s="4">
        <v>0</v>
      </c>
      <c r="O92" s="4">
        <v>1</v>
      </c>
      <c r="P92" s="4">
        <v>1</v>
      </c>
      <c r="Q92" s="4" t="s">
        <v>32</v>
      </c>
      <c r="R92" s="4" t="s">
        <v>32</v>
      </c>
      <c r="S92" s="4" t="s">
        <v>32</v>
      </c>
      <c r="T92" s="4" t="s">
        <v>32</v>
      </c>
      <c r="U92" s="4" t="s">
        <v>32</v>
      </c>
      <c r="V92" s="4" t="b">
        <v>1</v>
      </c>
      <c r="W92" s="4" t="b">
        <v>1</v>
      </c>
      <c r="X92" s="13" cm="1">
        <f t="array" ref="X92">_xlfn.IFS(ecomm[[#This Row],[rating]]&lt;=1,1, ecomm[[#This Row],[rating]]&lt;=2, 2, ecomm[[#This Row],[rating]]&lt;=3, 3, ecomm[[#This Row],[rating]]&lt;=4, 4, ecomm[[#This Row],[rating]]&gt;4, 5)</f>
        <v>1</v>
      </c>
      <c r="Y92" s="13" cm="1">
        <f t="array" ref="Y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" s="13" t="str" cm="1">
        <f t="array" ref="Z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92" t="str">
        <v>None</v>
      </c>
      <c r="AF92" t="str">
        <v>None</v>
      </c>
      <c r="AG92" t="str">
        <v>None</v>
      </c>
      <c r="AH92" t="str">
        <v>None</v>
      </c>
      <c r="AI92" t="str">
        <v>None</v>
      </c>
    </row>
    <row r="93" spans="1:35">
      <c r="A93" s="6">
        <v>18972586</v>
      </c>
      <c r="B93" s="6" t="s">
        <v>26</v>
      </c>
      <c r="C93" s="6" t="s">
        <v>33</v>
      </c>
      <c r="D93" s="6" t="s">
        <v>126</v>
      </c>
      <c r="E93" s="6">
        <v>0</v>
      </c>
      <c r="F93" s="6">
        <v>0</v>
      </c>
      <c r="G93" s="7">
        <v>3329</v>
      </c>
      <c r="H93" s="17">
        <v>79</v>
      </c>
      <c r="I93" s="7">
        <v>699</v>
      </c>
      <c r="J93" s="6" t="s">
        <v>35</v>
      </c>
      <c r="K93" s="6" t="b">
        <v>1</v>
      </c>
      <c r="L93" s="6">
        <v>1</v>
      </c>
      <c r="M93" s="6">
        <v>1</v>
      </c>
      <c r="N93" s="6">
        <v>0</v>
      </c>
      <c r="O93" s="6">
        <v>2</v>
      </c>
      <c r="P93" s="6">
        <v>6</v>
      </c>
      <c r="Q93" s="6" t="s">
        <v>32</v>
      </c>
      <c r="R93" s="6" t="s">
        <v>32</v>
      </c>
      <c r="S93" s="6" t="s">
        <v>32</v>
      </c>
      <c r="T93" s="6" t="s">
        <v>32</v>
      </c>
      <c r="U93" s="6" t="s">
        <v>32</v>
      </c>
      <c r="V93" s="6" t="b">
        <v>1</v>
      </c>
      <c r="W93" s="6" t="b">
        <v>1</v>
      </c>
      <c r="X93" s="13" cm="1">
        <f t="array" ref="X93">_xlfn.IFS(ecomm[[#This Row],[rating]]&lt;=1,1, ecomm[[#This Row],[rating]]&lt;=2, 2, ecomm[[#This Row],[rating]]&lt;=3, 3, ecomm[[#This Row],[rating]]&lt;=4, 4, ecomm[[#This Row],[rating]]&gt;4, 5)</f>
        <v>1</v>
      </c>
      <c r="Y93" s="13" cm="1">
        <f t="array" ref="Y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3" s="13" t="str" cm="1">
        <f t="array" ref="Z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93" t="str">
        <v>None</v>
      </c>
      <c r="AF93" t="str">
        <v>None</v>
      </c>
      <c r="AG93" t="str">
        <v>None</v>
      </c>
      <c r="AH93" t="str">
        <v>None</v>
      </c>
      <c r="AI93" t="str">
        <v>None</v>
      </c>
    </row>
    <row r="94" spans="1:35">
      <c r="A94" s="4">
        <v>18972622</v>
      </c>
      <c r="B94" s="4" t="s">
        <v>26</v>
      </c>
      <c r="C94" s="4" t="s">
        <v>33</v>
      </c>
      <c r="D94" s="4" t="s">
        <v>126</v>
      </c>
      <c r="E94" s="4">
        <v>0</v>
      </c>
      <c r="F94" s="4">
        <v>0</v>
      </c>
      <c r="G94" s="5">
        <v>3329</v>
      </c>
      <c r="H94" s="16">
        <v>78</v>
      </c>
      <c r="I94" s="5">
        <v>732</v>
      </c>
      <c r="J94" s="4" t="s">
        <v>35</v>
      </c>
      <c r="K94" s="4" t="b">
        <v>1</v>
      </c>
      <c r="L94" s="4">
        <v>6</v>
      </c>
      <c r="M94" s="4">
        <v>0</v>
      </c>
      <c r="N94" s="4">
        <v>0</v>
      </c>
      <c r="O94" s="4">
        <v>2</v>
      </c>
      <c r="P94" s="4">
        <v>21</v>
      </c>
      <c r="Q94" s="4" t="s">
        <v>32</v>
      </c>
      <c r="R94" s="4" t="s">
        <v>32</v>
      </c>
      <c r="S94" s="4" t="s">
        <v>32</v>
      </c>
      <c r="T94" s="4" t="s">
        <v>32</v>
      </c>
      <c r="U94" s="4" t="s">
        <v>32</v>
      </c>
      <c r="V94" s="4" t="b">
        <v>1</v>
      </c>
      <c r="W94" s="4" t="b">
        <v>1</v>
      </c>
      <c r="X94" s="13" cm="1">
        <f t="array" ref="X94">_xlfn.IFS(ecomm[[#This Row],[rating]]&lt;=1,1, ecomm[[#This Row],[rating]]&lt;=2, 2, ecomm[[#This Row],[rating]]&lt;=3, 3, ecomm[[#This Row],[rating]]&lt;=4, 4, ecomm[[#This Row],[rating]]&gt;4, 5)</f>
        <v>1</v>
      </c>
      <c r="Y94" s="13" cm="1">
        <f t="array" ref="Y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" s="13" t="str" cm="1">
        <f t="array" ref="Z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94" t="str">
        <v>None</v>
      </c>
      <c r="AF94" t="str">
        <v>None</v>
      </c>
      <c r="AG94" t="str">
        <v>None</v>
      </c>
      <c r="AH94" t="str">
        <v>None</v>
      </c>
      <c r="AI94" t="str">
        <v>None</v>
      </c>
    </row>
    <row r="95" spans="1:35">
      <c r="A95" s="6">
        <v>18979466</v>
      </c>
      <c r="B95" s="6" t="s">
        <v>26</v>
      </c>
      <c r="C95" s="6" t="s">
        <v>33</v>
      </c>
      <c r="D95" s="6" t="s">
        <v>127</v>
      </c>
      <c r="E95" s="6">
        <v>0</v>
      </c>
      <c r="F95" s="6">
        <v>0</v>
      </c>
      <c r="G95" s="7">
        <v>799</v>
      </c>
      <c r="H95" s="17">
        <v>46</v>
      </c>
      <c r="I95" s="7">
        <v>431</v>
      </c>
      <c r="J95" s="6" t="s">
        <v>35</v>
      </c>
      <c r="K95" s="6" t="b">
        <v>1</v>
      </c>
      <c r="L95" s="6">
        <v>1</v>
      </c>
      <c r="M95" s="6">
        <v>2</v>
      </c>
      <c r="N95" s="6">
        <v>1</v>
      </c>
      <c r="O95" s="6">
        <v>5</v>
      </c>
      <c r="P95" s="6">
        <v>21</v>
      </c>
      <c r="Q95" s="6" t="s">
        <v>32</v>
      </c>
      <c r="R95" s="6" t="s">
        <v>32</v>
      </c>
      <c r="S95" s="6" t="s">
        <v>32</v>
      </c>
      <c r="T95" s="6" t="s">
        <v>32</v>
      </c>
      <c r="U95" s="6" t="s">
        <v>32</v>
      </c>
      <c r="V95" s="6" t="b">
        <v>1</v>
      </c>
      <c r="W95" s="6" t="b">
        <v>1</v>
      </c>
      <c r="X95" s="13" cm="1">
        <f t="array" ref="X95">_xlfn.IFS(ecomm[[#This Row],[rating]]&lt;=1,1, ecomm[[#This Row],[rating]]&lt;=2, 2, ecomm[[#This Row],[rating]]&lt;=3, 3, ecomm[[#This Row],[rating]]&lt;=4, 4, ecomm[[#This Row],[rating]]&gt;4, 5)</f>
        <v>1</v>
      </c>
      <c r="Y95" s="13" cm="1">
        <f t="array" ref="Y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5" s="13" t="str" cm="1">
        <f t="array" ref="Z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95" t="str">
        <v>None</v>
      </c>
      <c r="AF95" t="str">
        <v>None</v>
      </c>
      <c r="AG95" t="str">
        <v>None</v>
      </c>
      <c r="AH95" t="str">
        <v>None</v>
      </c>
      <c r="AI95" t="str">
        <v>None</v>
      </c>
    </row>
    <row r="96" spans="1:35">
      <c r="A96" s="4">
        <v>18972618</v>
      </c>
      <c r="B96" s="4" t="s">
        <v>26</v>
      </c>
      <c r="C96" s="4" t="s">
        <v>33</v>
      </c>
      <c r="D96" s="4" t="s">
        <v>126</v>
      </c>
      <c r="E96" s="4">
        <v>0</v>
      </c>
      <c r="F96" s="4">
        <v>0</v>
      </c>
      <c r="G96" s="5">
        <v>3329</v>
      </c>
      <c r="H96" s="16">
        <v>79</v>
      </c>
      <c r="I96" s="5">
        <v>699</v>
      </c>
      <c r="J96" s="4" t="s">
        <v>35</v>
      </c>
      <c r="K96" s="4" t="b">
        <v>1</v>
      </c>
      <c r="L96" s="4">
        <v>0</v>
      </c>
      <c r="M96" s="4">
        <v>1</v>
      </c>
      <c r="N96" s="4">
        <v>0</v>
      </c>
      <c r="O96" s="4">
        <v>1</v>
      </c>
      <c r="P96" s="4">
        <v>1</v>
      </c>
      <c r="Q96" s="4" t="s">
        <v>30</v>
      </c>
      <c r="R96" s="4" t="s">
        <v>128</v>
      </c>
      <c r="S96" s="4" t="s">
        <v>32</v>
      </c>
      <c r="T96" s="4" t="s">
        <v>32</v>
      </c>
      <c r="U96" s="4" t="s">
        <v>30</v>
      </c>
      <c r="V96" s="4" t="b">
        <v>1</v>
      </c>
      <c r="W96" s="4" t="b">
        <v>1</v>
      </c>
      <c r="X96" s="13" cm="1">
        <f t="array" ref="X96">_xlfn.IFS(ecomm[[#This Row],[rating]]&lt;=1,1, ecomm[[#This Row],[rating]]&lt;=2, 2, ecomm[[#This Row],[rating]]&lt;=3, 3, ecomm[[#This Row],[rating]]&lt;=4, 4, ecomm[[#This Row],[rating]]&gt;4, 5)</f>
        <v>1</v>
      </c>
      <c r="Y96" s="13" cm="1">
        <f t="array" ref="Y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" s="13" t="str" cm="1">
        <f t="array" ref="Z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96" t="str">
        <v>None</v>
      </c>
      <c r="AF96" t="str">
        <v>None</v>
      </c>
      <c r="AG96" t="str">
        <v>None</v>
      </c>
      <c r="AH96" t="str">
        <v>None</v>
      </c>
      <c r="AI96" t="str">
        <v>None</v>
      </c>
    </row>
    <row r="97" spans="1:35">
      <c r="A97" s="6">
        <v>18998738</v>
      </c>
      <c r="B97" s="6" t="s">
        <v>26</v>
      </c>
      <c r="C97" s="6" t="s">
        <v>33</v>
      </c>
      <c r="D97" s="6" t="s">
        <v>129</v>
      </c>
      <c r="E97" s="6">
        <v>0</v>
      </c>
      <c r="F97" s="6">
        <v>0</v>
      </c>
      <c r="G97" s="7">
        <v>1999</v>
      </c>
      <c r="H97" s="17">
        <v>74</v>
      </c>
      <c r="I97" s="7">
        <v>519</v>
      </c>
      <c r="J97" s="6" t="s">
        <v>35</v>
      </c>
      <c r="K97" s="6" t="b">
        <v>1</v>
      </c>
      <c r="L97" s="6">
        <v>2</v>
      </c>
      <c r="M97" s="6">
        <v>0</v>
      </c>
      <c r="N97" s="6">
        <v>0</v>
      </c>
      <c r="O97" s="6">
        <v>0</v>
      </c>
      <c r="P97" s="6">
        <v>0</v>
      </c>
      <c r="Q97" s="6" t="s">
        <v>32</v>
      </c>
      <c r="R97" s="6" t="s">
        <v>32</v>
      </c>
      <c r="S97" s="6" t="s">
        <v>32</v>
      </c>
      <c r="T97" s="6" t="s">
        <v>32</v>
      </c>
      <c r="U97" s="6" t="s">
        <v>32</v>
      </c>
      <c r="V97" s="6" t="b">
        <v>1</v>
      </c>
      <c r="W97" s="6" t="b">
        <v>1</v>
      </c>
      <c r="X97" s="13" cm="1">
        <f t="array" ref="X97">_xlfn.IFS(ecomm[[#This Row],[rating]]&lt;=1,1, ecomm[[#This Row],[rating]]&lt;=2, 2, ecomm[[#This Row],[rating]]&lt;=3, 3, ecomm[[#This Row],[rating]]&lt;=4, 4, ecomm[[#This Row],[rating]]&gt;4, 5)</f>
        <v>1</v>
      </c>
      <c r="Y97" s="13" cm="1">
        <f t="array" ref="Y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" s="13" t="str" cm="1">
        <f t="array" ref="Z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97" t="str">
        <v>None</v>
      </c>
      <c r="AF97" t="str">
        <v>None</v>
      </c>
      <c r="AG97" t="str">
        <v>None</v>
      </c>
      <c r="AH97" t="str">
        <v>None</v>
      </c>
      <c r="AI97" t="str">
        <v>None</v>
      </c>
    </row>
    <row r="98" spans="1:35">
      <c r="A98" s="4">
        <v>18972644</v>
      </c>
      <c r="B98" s="4" t="s">
        <v>26</v>
      </c>
      <c r="C98" s="4" t="s">
        <v>33</v>
      </c>
      <c r="D98" s="4" t="s">
        <v>126</v>
      </c>
      <c r="E98" s="4">
        <v>0</v>
      </c>
      <c r="F98" s="4">
        <v>0</v>
      </c>
      <c r="G98" s="5">
        <v>3329</v>
      </c>
      <c r="H98" s="16">
        <v>79</v>
      </c>
      <c r="I98" s="5">
        <v>699</v>
      </c>
      <c r="J98" s="4" t="s">
        <v>35</v>
      </c>
      <c r="K98" s="4" t="b">
        <v>1</v>
      </c>
      <c r="L98" s="4">
        <v>1</v>
      </c>
      <c r="M98" s="4">
        <v>0</v>
      </c>
      <c r="N98" s="4">
        <v>1</v>
      </c>
      <c r="O98" s="4">
        <v>1</v>
      </c>
      <c r="P98" s="4">
        <v>0</v>
      </c>
      <c r="Q98" s="4" t="s">
        <v>32</v>
      </c>
      <c r="R98" s="4" t="s">
        <v>32</v>
      </c>
      <c r="S98" s="4" t="s">
        <v>32</v>
      </c>
      <c r="T98" s="4" t="s">
        <v>32</v>
      </c>
      <c r="U98" s="4" t="s">
        <v>32</v>
      </c>
      <c r="V98" s="4" t="b">
        <v>1</v>
      </c>
      <c r="W98" s="4" t="b">
        <v>1</v>
      </c>
      <c r="X98" s="13" cm="1">
        <f t="array" ref="X98">_xlfn.IFS(ecomm[[#This Row],[rating]]&lt;=1,1, ecomm[[#This Row],[rating]]&lt;=2, 2, ecomm[[#This Row],[rating]]&lt;=3, 3, ecomm[[#This Row],[rating]]&lt;=4, 4, ecomm[[#This Row],[rating]]&gt;4, 5)</f>
        <v>1</v>
      </c>
      <c r="Y98" s="13" cm="1">
        <f t="array" ref="Y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8" s="13" t="str" cm="1">
        <f t="array" ref="Z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98" t="str">
        <v>None</v>
      </c>
      <c r="AF98" t="str">
        <v>None</v>
      </c>
      <c r="AG98" t="str">
        <v>None</v>
      </c>
      <c r="AH98" t="str">
        <v>None</v>
      </c>
      <c r="AI98" t="str">
        <v>None</v>
      </c>
    </row>
    <row r="99" spans="1:35">
      <c r="A99" s="6">
        <v>13677014</v>
      </c>
      <c r="B99" s="6" t="s">
        <v>26</v>
      </c>
      <c r="C99" s="6" t="s">
        <v>33</v>
      </c>
      <c r="D99" s="6" t="s">
        <v>130</v>
      </c>
      <c r="E99" s="6">
        <v>0</v>
      </c>
      <c r="F99" s="6">
        <v>0</v>
      </c>
      <c r="G99" s="7">
        <v>1299</v>
      </c>
      <c r="H99" s="17">
        <v>63</v>
      </c>
      <c r="I99" s="7">
        <v>480</v>
      </c>
      <c r="J99" s="6" t="s">
        <v>35</v>
      </c>
      <c r="K99" s="6" t="b">
        <v>1</v>
      </c>
      <c r="L99" s="6">
        <v>0</v>
      </c>
      <c r="M99" s="6">
        <v>0</v>
      </c>
      <c r="N99" s="6">
        <v>1</v>
      </c>
      <c r="O99" s="6">
        <v>0</v>
      </c>
      <c r="P99" s="6">
        <v>4</v>
      </c>
      <c r="Q99" s="6" t="s">
        <v>30</v>
      </c>
      <c r="R99" s="6" t="s">
        <v>31</v>
      </c>
      <c r="S99" s="6" t="s">
        <v>32</v>
      </c>
      <c r="T99" s="6" t="s">
        <v>32</v>
      </c>
      <c r="U99" s="6" t="s">
        <v>30</v>
      </c>
      <c r="V99" s="6" t="b">
        <v>1</v>
      </c>
      <c r="W99" s="6" t="b">
        <v>1</v>
      </c>
      <c r="X99" s="13" cm="1">
        <f t="array" ref="X99">_xlfn.IFS(ecomm[[#This Row],[rating]]&lt;=1,1, ecomm[[#This Row],[rating]]&lt;=2, 2, ecomm[[#This Row],[rating]]&lt;=3, 3, ecomm[[#This Row],[rating]]&lt;=4, 4, ecomm[[#This Row],[rating]]&gt;4, 5)</f>
        <v>1</v>
      </c>
      <c r="Y99" s="13" cm="1">
        <f t="array" ref="Y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9" s="13" t="str" cm="1">
        <f t="array" ref="Z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99" t="str">
        <v>None</v>
      </c>
      <c r="AF99" t="str">
        <v>None</v>
      </c>
      <c r="AG99" t="str">
        <v>None</v>
      </c>
      <c r="AH99" t="str">
        <v>None</v>
      </c>
      <c r="AI99" t="str">
        <v>None</v>
      </c>
    </row>
    <row r="100" spans="1:35">
      <c r="A100" s="4">
        <v>15888984</v>
      </c>
      <c r="B100" s="4" t="s">
        <v>26</v>
      </c>
      <c r="C100" s="4" t="s">
        <v>33</v>
      </c>
      <c r="D100" s="4" t="s">
        <v>131</v>
      </c>
      <c r="E100" s="4">
        <v>0</v>
      </c>
      <c r="F100" s="4">
        <v>0</v>
      </c>
      <c r="G100" s="5">
        <v>978</v>
      </c>
      <c r="H100" s="16">
        <v>42</v>
      </c>
      <c r="I100" s="5">
        <v>567</v>
      </c>
      <c r="J100" s="4" t="s">
        <v>35</v>
      </c>
      <c r="K100" s="4" t="b">
        <v>1</v>
      </c>
      <c r="L100" s="4">
        <v>1</v>
      </c>
      <c r="M100" s="4">
        <v>0</v>
      </c>
      <c r="N100" s="4">
        <v>0</v>
      </c>
      <c r="O100" s="4">
        <v>3</v>
      </c>
      <c r="P100" s="4">
        <v>4</v>
      </c>
      <c r="Q100" s="4" t="s">
        <v>32</v>
      </c>
      <c r="R100" s="4" t="s">
        <v>32</v>
      </c>
      <c r="S100" s="4" t="s">
        <v>32</v>
      </c>
      <c r="T100" s="4" t="s">
        <v>32</v>
      </c>
      <c r="U100" s="4" t="s">
        <v>32</v>
      </c>
      <c r="V100" s="4" t="b">
        <v>1</v>
      </c>
      <c r="W100" s="4" t="b">
        <v>1</v>
      </c>
      <c r="X100" s="13" cm="1">
        <f t="array" ref="X100">_xlfn.IFS(ecomm[[#This Row],[rating]]&lt;=1,1, ecomm[[#This Row],[rating]]&lt;=2, 2, ecomm[[#This Row],[rating]]&lt;=3, 3, ecomm[[#This Row],[rating]]&lt;=4, 4, ecomm[[#This Row],[rating]]&gt;4, 5)</f>
        <v>1</v>
      </c>
      <c r="Y100" s="13" cm="1">
        <f t="array" ref="Y1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0" s="13" t="str" cm="1">
        <f t="array" ref="Z1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00" t="str">
        <v>None</v>
      </c>
      <c r="AF100" t="str">
        <v>None</v>
      </c>
      <c r="AG100" t="str">
        <v>None</v>
      </c>
      <c r="AH100" t="str">
        <v>None</v>
      </c>
      <c r="AI100" t="str">
        <v>None</v>
      </c>
    </row>
    <row r="101" spans="1:35">
      <c r="A101" s="6">
        <v>18803468</v>
      </c>
      <c r="B101" s="6" t="s">
        <v>26</v>
      </c>
      <c r="C101" s="6" t="s">
        <v>33</v>
      </c>
      <c r="D101" s="6" t="s">
        <v>85</v>
      </c>
      <c r="E101" s="6">
        <v>0</v>
      </c>
      <c r="F101" s="6">
        <v>0</v>
      </c>
      <c r="G101" s="7">
        <v>1499</v>
      </c>
      <c r="H101" s="17">
        <v>56</v>
      </c>
      <c r="I101" s="7">
        <v>659</v>
      </c>
      <c r="J101" s="6" t="s">
        <v>35</v>
      </c>
      <c r="K101" s="6" t="b">
        <v>1</v>
      </c>
      <c r="L101" s="6">
        <v>5</v>
      </c>
      <c r="M101" s="6">
        <v>0</v>
      </c>
      <c r="N101" s="6">
        <v>1</v>
      </c>
      <c r="O101" s="6">
        <v>0</v>
      </c>
      <c r="P101" s="6">
        <v>4</v>
      </c>
      <c r="Q101" s="6" t="s">
        <v>32</v>
      </c>
      <c r="R101" s="6" t="s">
        <v>32</v>
      </c>
      <c r="S101" s="6" t="s">
        <v>32</v>
      </c>
      <c r="T101" s="6" t="s">
        <v>32</v>
      </c>
      <c r="U101" s="6" t="s">
        <v>32</v>
      </c>
      <c r="V101" s="6" t="b">
        <v>1</v>
      </c>
      <c r="W101" s="6" t="b">
        <v>1</v>
      </c>
      <c r="X101" s="13" cm="1">
        <f t="array" ref="X101">_xlfn.IFS(ecomm[[#This Row],[rating]]&lt;=1,1, ecomm[[#This Row],[rating]]&lt;=2, 2, ecomm[[#This Row],[rating]]&lt;=3, 3, ecomm[[#This Row],[rating]]&lt;=4, 4, ecomm[[#This Row],[rating]]&gt;4, 5)</f>
        <v>1</v>
      </c>
      <c r="Y101" s="13" cm="1">
        <f t="array" ref="Y1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1" s="13" t="str" cm="1">
        <f t="array" ref="Z1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01" t="str">
        <v>None</v>
      </c>
      <c r="AF101" t="str">
        <v>None</v>
      </c>
      <c r="AG101" t="str">
        <v>None</v>
      </c>
      <c r="AH101" t="str">
        <v>None</v>
      </c>
      <c r="AI101" t="str">
        <v>None</v>
      </c>
    </row>
    <row r="102" spans="1:35">
      <c r="A102" s="4">
        <v>18972596</v>
      </c>
      <c r="B102" s="4" t="s">
        <v>26</v>
      </c>
      <c r="C102" s="4" t="s">
        <v>33</v>
      </c>
      <c r="D102" s="4" t="s">
        <v>126</v>
      </c>
      <c r="E102" s="4">
        <v>0</v>
      </c>
      <c r="F102" s="4">
        <v>0</v>
      </c>
      <c r="G102" s="5">
        <v>3329</v>
      </c>
      <c r="H102" s="16">
        <v>82</v>
      </c>
      <c r="I102" s="5">
        <v>599</v>
      </c>
      <c r="J102" s="4" t="s">
        <v>35</v>
      </c>
      <c r="K102" s="4" t="b">
        <v>1</v>
      </c>
      <c r="L102" s="4">
        <v>0</v>
      </c>
      <c r="M102" s="4">
        <v>1</v>
      </c>
      <c r="N102" s="4">
        <v>4</v>
      </c>
      <c r="O102" s="4">
        <v>3</v>
      </c>
      <c r="P102" s="4">
        <v>13</v>
      </c>
      <c r="Q102" s="4" t="s">
        <v>32</v>
      </c>
      <c r="R102" s="4" t="s">
        <v>32</v>
      </c>
      <c r="S102" s="4" t="s">
        <v>32</v>
      </c>
      <c r="T102" s="4" t="s">
        <v>32</v>
      </c>
      <c r="U102" s="4" t="s">
        <v>32</v>
      </c>
      <c r="V102" s="4" t="b">
        <v>1</v>
      </c>
      <c r="W102" s="4" t="b">
        <v>1</v>
      </c>
      <c r="X102" s="13" cm="1">
        <f t="array" ref="X102">_xlfn.IFS(ecomm[[#This Row],[rating]]&lt;=1,1, ecomm[[#This Row],[rating]]&lt;=2, 2, ecomm[[#This Row],[rating]]&lt;=3, 3, ecomm[[#This Row],[rating]]&lt;=4, 4, ecomm[[#This Row],[rating]]&gt;4, 5)</f>
        <v>1</v>
      </c>
      <c r="Y102" s="13" cm="1">
        <f t="array" ref="Y1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2" s="13" t="str" cm="1">
        <f t="array" ref="Z1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102" t="str">
        <v>None</v>
      </c>
      <c r="AF102" t="str">
        <v>None</v>
      </c>
      <c r="AG102" t="str">
        <v>None</v>
      </c>
      <c r="AH102" t="str">
        <v>None</v>
      </c>
      <c r="AI102" t="str">
        <v>None</v>
      </c>
    </row>
    <row r="103" spans="1:35">
      <c r="A103" s="6">
        <v>18975854</v>
      </c>
      <c r="B103" s="6" t="s">
        <v>26</v>
      </c>
      <c r="C103" s="6" t="s">
        <v>33</v>
      </c>
      <c r="D103" s="6" t="s">
        <v>132</v>
      </c>
      <c r="E103" s="6">
        <v>0</v>
      </c>
      <c r="F103" s="6">
        <v>0</v>
      </c>
      <c r="G103" s="7">
        <v>1099</v>
      </c>
      <c r="H103" s="17">
        <v>40</v>
      </c>
      <c r="I103" s="7">
        <v>659</v>
      </c>
      <c r="J103" s="6" t="s">
        <v>35</v>
      </c>
      <c r="K103" s="6" t="b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 t="s">
        <v>133</v>
      </c>
      <c r="R103" s="6" t="s">
        <v>43</v>
      </c>
      <c r="S103" s="6" t="s">
        <v>32</v>
      </c>
      <c r="T103" s="6" t="s">
        <v>32</v>
      </c>
      <c r="U103" s="6" t="s">
        <v>30</v>
      </c>
      <c r="V103" s="6" t="b">
        <v>1</v>
      </c>
      <c r="W103" s="6" t="b">
        <v>1</v>
      </c>
      <c r="X103" s="13" cm="1">
        <f t="array" ref="X103">_xlfn.IFS(ecomm[[#This Row],[rating]]&lt;=1,1, ecomm[[#This Row],[rating]]&lt;=2, 2, ecomm[[#This Row],[rating]]&lt;=3, 3, ecomm[[#This Row],[rating]]&lt;=4, 4, ecomm[[#This Row],[rating]]&gt;4, 5)</f>
        <v>1</v>
      </c>
      <c r="Y103" s="13" cm="1">
        <f t="array" ref="Y1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3" s="13" t="str" cm="1">
        <f t="array" ref="Z1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03" t="str">
        <v>None</v>
      </c>
      <c r="AF103" t="str">
        <v>None</v>
      </c>
      <c r="AG103" t="str">
        <v>None</v>
      </c>
      <c r="AH103" t="str">
        <v>None</v>
      </c>
      <c r="AI103" t="str">
        <v>None</v>
      </c>
    </row>
    <row r="104" spans="1:35">
      <c r="A104" s="4">
        <v>18849012</v>
      </c>
      <c r="B104" s="4" t="s">
        <v>26</v>
      </c>
      <c r="C104" s="4" t="s">
        <v>33</v>
      </c>
      <c r="D104" s="4" t="s">
        <v>134</v>
      </c>
      <c r="E104" s="4">
        <v>0</v>
      </c>
      <c r="F104" s="4">
        <v>0</v>
      </c>
      <c r="G104" s="5">
        <v>1799</v>
      </c>
      <c r="H104" s="16">
        <v>50</v>
      </c>
      <c r="I104" s="5">
        <v>899</v>
      </c>
      <c r="J104" s="4" t="s">
        <v>35</v>
      </c>
      <c r="K104" s="4" t="b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32</v>
      </c>
      <c r="R104" s="4" t="s">
        <v>32</v>
      </c>
      <c r="S104" s="4" t="s">
        <v>32</v>
      </c>
      <c r="T104" s="4" t="s">
        <v>32</v>
      </c>
      <c r="U104" s="4" t="s">
        <v>32</v>
      </c>
      <c r="V104" s="4" t="b">
        <v>1</v>
      </c>
      <c r="W104" s="4" t="b">
        <v>1</v>
      </c>
      <c r="X104" s="13" cm="1">
        <f t="array" ref="X104">_xlfn.IFS(ecomm[[#This Row],[rating]]&lt;=1,1, ecomm[[#This Row],[rating]]&lt;=2, 2, ecomm[[#This Row],[rating]]&lt;=3, 3, ecomm[[#This Row],[rating]]&lt;=4, 4, ecomm[[#This Row],[rating]]&gt;4, 5)</f>
        <v>1</v>
      </c>
      <c r="Y104" s="13" cm="1">
        <f t="array" ref="Y1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4" s="13" t="str" cm="1">
        <f t="array" ref="Z1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04" t="str">
        <v>None</v>
      </c>
      <c r="AF104" t="str">
        <v>None</v>
      </c>
      <c r="AG104" t="str">
        <v>None</v>
      </c>
      <c r="AH104" t="str">
        <v>None</v>
      </c>
      <c r="AI104" t="str">
        <v>None</v>
      </c>
    </row>
    <row r="105" spans="1:35">
      <c r="A105" s="6">
        <v>19024914</v>
      </c>
      <c r="B105" s="6" t="s">
        <v>26</v>
      </c>
      <c r="C105" s="6" t="s">
        <v>33</v>
      </c>
      <c r="D105" s="6" t="s">
        <v>122</v>
      </c>
      <c r="E105" s="6">
        <v>0</v>
      </c>
      <c r="F105" s="6">
        <v>0</v>
      </c>
      <c r="G105" s="7">
        <v>1499</v>
      </c>
      <c r="H105" s="17">
        <v>56</v>
      </c>
      <c r="I105" s="7">
        <v>659</v>
      </c>
      <c r="J105" s="6" t="s">
        <v>35</v>
      </c>
      <c r="K105" s="6" t="b">
        <v>1</v>
      </c>
      <c r="L105" s="6">
        <v>8</v>
      </c>
      <c r="M105" s="6">
        <v>0</v>
      </c>
      <c r="N105" s="6">
        <v>0</v>
      </c>
      <c r="O105" s="6">
        <v>5</v>
      </c>
      <c r="P105" s="6">
        <v>21</v>
      </c>
      <c r="Q105" s="6" t="s">
        <v>32</v>
      </c>
      <c r="R105" s="6" t="s">
        <v>32</v>
      </c>
      <c r="S105" s="6" t="s">
        <v>32</v>
      </c>
      <c r="T105" s="6" t="s">
        <v>32</v>
      </c>
      <c r="U105" s="6" t="s">
        <v>32</v>
      </c>
      <c r="V105" s="6" t="b">
        <v>1</v>
      </c>
      <c r="W105" s="6" t="b">
        <v>1</v>
      </c>
      <c r="X105" s="13" cm="1">
        <f t="array" ref="X105">_xlfn.IFS(ecomm[[#This Row],[rating]]&lt;=1,1, ecomm[[#This Row],[rating]]&lt;=2, 2, ecomm[[#This Row],[rating]]&lt;=3, 3, ecomm[[#This Row],[rating]]&lt;=4, 4, ecomm[[#This Row],[rating]]&gt;4, 5)</f>
        <v>1</v>
      </c>
      <c r="Y105" s="13" cm="1">
        <f t="array" ref="Y1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5" s="13" t="str" cm="1">
        <f t="array" ref="Z1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05" t="str">
        <v>None</v>
      </c>
      <c r="AF105" t="str">
        <v>None</v>
      </c>
      <c r="AG105" t="str">
        <v>None</v>
      </c>
      <c r="AH105" t="str">
        <v>None</v>
      </c>
      <c r="AI105" t="str">
        <v>None</v>
      </c>
    </row>
    <row r="106" spans="1:35">
      <c r="A106" s="4">
        <v>18972666</v>
      </c>
      <c r="B106" s="4" t="s">
        <v>26</v>
      </c>
      <c r="C106" s="4" t="s">
        <v>33</v>
      </c>
      <c r="D106" s="4" t="s">
        <v>126</v>
      </c>
      <c r="E106" s="4">
        <v>0</v>
      </c>
      <c r="F106" s="4">
        <v>0</v>
      </c>
      <c r="G106" s="5">
        <v>3329</v>
      </c>
      <c r="H106" s="16">
        <v>78</v>
      </c>
      <c r="I106" s="5">
        <v>732</v>
      </c>
      <c r="J106" s="4" t="s">
        <v>35</v>
      </c>
      <c r="K106" s="4" t="b">
        <v>1</v>
      </c>
      <c r="L106" s="4">
        <v>5</v>
      </c>
      <c r="M106" s="4">
        <v>3</v>
      </c>
      <c r="N106" s="4">
        <v>8</v>
      </c>
      <c r="O106" s="4">
        <v>9</v>
      </c>
      <c r="P106" s="4">
        <v>27</v>
      </c>
      <c r="Q106" s="4" t="s">
        <v>32</v>
      </c>
      <c r="R106" s="4" t="s">
        <v>32</v>
      </c>
      <c r="S106" s="4" t="s">
        <v>32</v>
      </c>
      <c r="T106" s="4" t="s">
        <v>32</v>
      </c>
      <c r="U106" s="4" t="s">
        <v>32</v>
      </c>
      <c r="V106" s="4" t="b">
        <v>1</v>
      </c>
      <c r="W106" s="4" t="b">
        <v>1</v>
      </c>
      <c r="X106" s="13" cm="1">
        <f t="array" ref="X106">_xlfn.IFS(ecomm[[#This Row],[rating]]&lt;=1,1, ecomm[[#This Row],[rating]]&lt;=2, 2, ecomm[[#This Row],[rating]]&lt;=3, 3, ecomm[[#This Row],[rating]]&lt;=4, 4, ecomm[[#This Row],[rating]]&gt;4, 5)</f>
        <v>1</v>
      </c>
      <c r="Y106" s="13" cm="1">
        <f t="array" ref="Y1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6" s="13" t="str" cm="1">
        <f t="array" ref="Z1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06" t="str">
        <v>None</v>
      </c>
      <c r="AF106" t="str">
        <v>None</v>
      </c>
      <c r="AG106" t="str">
        <v>None</v>
      </c>
      <c r="AH106" t="str">
        <v>None</v>
      </c>
      <c r="AI106" t="str">
        <v>None</v>
      </c>
    </row>
    <row r="107" spans="1:35">
      <c r="A107" s="6">
        <v>19297208</v>
      </c>
      <c r="B107" s="6" t="s">
        <v>26</v>
      </c>
      <c r="C107" s="6" t="s">
        <v>33</v>
      </c>
      <c r="D107" s="6" t="s">
        <v>131</v>
      </c>
      <c r="E107" s="6">
        <v>0</v>
      </c>
      <c r="F107" s="6">
        <v>0</v>
      </c>
      <c r="G107" s="7">
        <v>1578</v>
      </c>
      <c r="H107" s="17">
        <v>60</v>
      </c>
      <c r="I107" s="7">
        <v>631</v>
      </c>
      <c r="J107" s="6" t="s">
        <v>35</v>
      </c>
      <c r="K107" s="6" t="b">
        <v>1</v>
      </c>
      <c r="L107" s="6">
        <v>5</v>
      </c>
      <c r="M107" s="6">
        <v>2</v>
      </c>
      <c r="N107" s="6">
        <v>2</v>
      </c>
      <c r="O107" s="6">
        <v>3</v>
      </c>
      <c r="P107" s="6">
        <v>22</v>
      </c>
      <c r="Q107" s="6" t="s">
        <v>32</v>
      </c>
      <c r="R107" s="6" t="s">
        <v>32</v>
      </c>
      <c r="S107" s="6" t="s">
        <v>32</v>
      </c>
      <c r="T107" s="6" t="s">
        <v>32</v>
      </c>
      <c r="U107" s="6" t="s">
        <v>32</v>
      </c>
      <c r="V107" s="6" t="b">
        <v>1</v>
      </c>
      <c r="W107" s="6" t="b">
        <v>1</v>
      </c>
      <c r="X107" s="13" cm="1">
        <f t="array" ref="X107">_xlfn.IFS(ecomm[[#This Row],[rating]]&lt;=1,1, ecomm[[#This Row],[rating]]&lt;=2, 2, ecomm[[#This Row],[rating]]&lt;=3, 3, ecomm[[#This Row],[rating]]&lt;=4, 4, ecomm[[#This Row],[rating]]&gt;4, 5)</f>
        <v>1</v>
      </c>
      <c r="Y107" s="13" cm="1">
        <f t="array" ref="Y1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7" s="13" t="str" cm="1">
        <f t="array" ref="Z1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07" t="str">
        <v>None</v>
      </c>
      <c r="AF107" t="str">
        <v>None</v>
      </c>
      <c r="AG107" t="str">
        <v>None</v>
      </c>
      <c r="AH107" t="str">
        <v>None</v>
      </c>
      <c r="AI107" t="str">
        <v>None</v>
      </c>
    </row>
    <row r="108" spans="1:35">
      <c r="A108" s="4">
        <v>14619398</v>
      </c>
      <c r="B108" s="4" t="s">
        <v>26</v>
      </c>
      <c r="C108" s="4" t="s">
        <v>58</v>
      </c>
      <c r="D108" s="4" t="s">
        <v>135</v>
      </c>
      <c r="E108" s="4">
        <v>0</v>
      </c>
      <c r="F108" s="4">
        <v>0</v>
      </c>
      <c r="G108" s="5">
        <v>1598</v>
      </c>
      <c r="H108" s="16">
        <v>55</v>
      </c>
      <c r="I108" s="5">
        <v>719</v>
      </c>
      <c r="J108" s="4" t="s">
        <v>35</v>
      </c>
      <c r="K108" s="4" t="b">
        <v>1</v>
      </c>
      <c r="L108" s="4">
        <v>23</v>
      </c>
      <c r="M108" s="4">
        <v>2</v>
      </c>
      <c r="N108" s="4">
        <v>6</v>
      </c>
      <c r="O108" s="4">
        <v>12</v>
      </c>
      <c r="P108" s="4">
        <v>15</v>
      </c>
      <c r="Q108" s="4" t="s">
        <v>32</v>
      </c>
      <c r="R108" s="4" t="s">
        <v>32</v>
      </c>
      <c r="S108" s="4" t="s">
        <v>32</v>
      </c>
      <c r="T108" s="4" t="s">
        <v>32</v>
      </c>
      <c r="U108" s="4" t="s">
        <v>32</v>
      </c>
      <c r="V108" s="4" t="b">
        <v>1</v>
      </c>
      <c r="W108" s="4" t="b">
        <v>1</v>
      </c>
      <c r="X108" s="13" cm="1">
        <f t="array" ref="X108">_xlfn.IFS(ecomm[[#This Row],[rating]]&lt;=1,1, ecomm[[#This Row],[rating]]&lt;=2, 2, ecomm[[#This Row],[rating]]&lt;=3, 3, ecomm[[#This Row],[rating]]&lt;=4, 4, ecomm[[#This Row],[rating]]&gt;4, 5)</f>
        <v>1</v>
      </c>
      <c r="Y108" s="13" cm="1">
        <f t="array" ref="Y1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08" s="13" t="str" cm="1">
        <f t="array" ref="Z1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08" t="str">
        <v>None</v>
      </c>
      <c r="AF108" t="str">
        <v>None</v>
      </c>
      <c r="AG108" t="str">
        <v>None</v>
      </c>
      <c r="AH108" t="str">
        <v>None</v>
      </c>
      <c r="AI108" t="str">
        <v>None</v>
      </c>
    </row>
    <row r="109" spans="1:35">
      <c r="A109" s="6">
        <v>16298856</v>
      </c>
      <c r="B109" s="6" t="s">
        <v>26</v>
      </c>
      <c r="C109" s="6" t="s">
        <v>58</v>
      </c>
      <c r="D109" s="6" t="s">
        <v>131</v>
      </c>
      <c r="E109" s="6">
        <v>0</v>
      </c>
      <c r="F109" s="6">
        <v>0</v>
      </c>
      <c r="G109" s="7">
        <v>2998</v>
      </c>
      <c r="H109" s="17">
        <v>59</v>
      </c>
      <c r="I109" s="7">
        <v>1229</v>
      </c>
      <c r="J109" s="6" t="s">
        <v>35</v>
      </c>
      <c r="K109" s="6" t="b">
        <v>1</v>
      </c>
      <c r="L109" s="6">
        <v>9</v>
      </c>
      <c r="M109" s="6">
        <v>5</v>
      </c>
      <c r="N109" s="6">
        <v>15</v>
      </c>
      <c r="O109" s="6">
        <v>32</v>
      </c>
      <c r="P109" s="6">
        <v>161</v>
      </c>
      <c r="Q109" s="6" t="s">
        <v>30</v>
      </c>
      <c r="R109" s="6" t="s">
        <v>32</v>
      </c>
      <c r="S109" s="6" t="s">
        <v>32</v>
      </c>
      <c r="T109" s="6" t="s">
        <v>32</v>
      </c>
      <c r="U109" s="6" t="s">
        <v>32</v>
      </c>
      <c r="V109" s="6" t="b">
        <v>1</v>
      </c>
      <c r="W109" s="6" t="b">
        <v>1</v>
      </c>
      <c r="X109" s="13" cm="1">
        <f t="array" ref="X109">_xlfn.IFS(ecomm[[#This Row],[rating]]&lt;=1,1, ecomm[[#This Row],[rating]]&lt;=2, 2, ecomm[[#This Row],[rating]]&lt;=3, 3, ecomm[[#This Row],[rating]]&lt;=4, 4, ecomm[[#This Row],[rating]]&gt;4, 5)</f>
        <v>1</v>
      </c>
      <c r="Y109" s="13" cm="1">
        <f t="array" ref="Y1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09" s="13" t="str" cm="1">
        <f t="array" ref="Z1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09" t="str">
        <v>None</v>
      </c>
      <c r="AF109" t="str">
        <v>None</v>
      </c>
      <c r="AG109" t="str">
        <v>None</v>
      </c>
      <c r="AH109" t="str">
        <v>None</v>
      </c>
      <c r="AI109" t="str">
        <v>None</v>
      </c>
    </row>
    <row r="110" spans="1:35">
      <c r="A110" s="4">
        <v>10555034</v>
      </c>
      <c r="B110" s="4" t="s">
        <v>26</v>
      </c>
      <c r="C110" s="4" t="s">
        <v>58</v>
      </c>
      <c r="D110" s="4" t="s">
        <v>136</v>
      </c>
      <c r="E110" s="4">
        <v>0</v>
      </c>
      <c r="F110" s="4">
        <v>0</v>
      </c>
      <c r="G110" s="5">
        <v>1099</v>
      </c>
      <c r="H110" s="16">
        <v>65</v>
      </c>
      <c r="I110" s="5">
        <v>384</v>
      </c>
      <c r="J110" s="4" t="s">
        <v>35</v>
      </c>
      <c r="K110" s="4" t="b">
        <v>1</v>
      </c>
      <c r="L110" s="4">
        <v>2</v>
      </c>
      <c r="M110" s="4">
        <v>0</v>
      </c>
      <c r="N110" s="4">
        <v>7</v>
      </c>
      <c r="O110" s="4">
        <v>12</v>
      </c>
      <c r="P110" s="4">
        <v>32</v>
      </c>
      <c r="Q110" s="4" t="s">
        <v>32</v>
      </c>
      <c r="R110" s="4" t="s">
        <v>32</v>
      </c>
      <c r="S110" s="4" t="s">
        <v>32</v>
      </c>
      <c r="T110" s="4" t="s">
        <v>32</v>
      </c>
      <c r="U110" s="4" t="s">
        <v>32</v>
      </c>
      <c r="V110" s="4" t="b">
        <v>1</v>
      </c>
      <c r="W110" s="4" t="b">
        <v>1</v>
      </c>
      <c r="X110" s="13" cm="1">
        <f t="array" ref="X110">_xlfn.IFS(ecomm[[#This Row],[rating]]&lt;=1,1, ecomm[[#This Row],[rating]]&lt;=2, 2, ecomm[[#This Row],[rating]]&lt;=3, 3, ecomm[[#This Row],[rating]]&lt;=4, 4, ecomm[[#This Row],[rating]]&gt;4, 5)</f>
        <v>1</v>
      </c>
      <c r="Y110" s="13" cm="1">
        <f t="array" ref="Y1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0" s="13" t="str" cm="1">
        <f t="array" ref="Z1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10" t="str">
        <v>None</v>
      </c>
      <c r="AF110" t="str">
        <v>None</v>
      </c>
      <c r="AG110" t="str">
        <v>None</v>
      </c>
      <c r="AH110" t="str">
        <v>None</v>
      </c>
      <c r="AI110" t="str">
        <v>None</v>
      </c>
    </row>
    <row r="111" spans="1:35">
      <c r="A111" s="6">
        <v>21683822</v>
      </c>
      <c r="B111" s="6" t="s">
        <v>60</v>
      </c>
      <c r="C111" s="6" t="s">
        <v>137</v>
      </c>
      <c r="D111" s="6" t="s">
        <v>138</v>
      </c>
      <c r="E111" s="6">
        <v>0</v>
      </c>
      <c r="F111" s="6">
        <v>0</v>
      </c>
      <c r="G111" s="7">
        <v>2099</v>
      </c>
      <c r="H111" s="17">
        <v>64</v>
      </c>
      <c r="I111" s="7">
        <v>755</v>
      </c>
      <c r="J111" s="6" t="s">
        <v>35</v>
      </c>
      <c r="K111" s="6" t="b">
        <v>1</v>
      </c>
      <c r="L111" s="6">
        <v>1</v>
      </c>
      <c r="M111" s="6">
        <v>0</v>
      </c>
      <c r="N111" s="6">
        <v>0</v>
      </c>
      <c r="O111" s="6">
        <v>0</v>
      </c>
      <c r="P111" s="6">
        <v>4</v>
      </c>
      <c r="Q111" s="6" t="s">
        <v>32</v>
      </c>
      <c r="R111" s="6" t="s">
        <v>32</v>
      </c>
      <c r="S111" s="6" t="s">
        <v>32</v>
      </c>
      <c r="T111" s="6" t="s">
        <v>32</v>
      </c>
      <c r="U111" s="6" t="s">
        <v>32</v>
      </c>
      <c r="V111" s="6" t="b">
        <v>1</v>
      </c>
      <c r="W111" s="6" t="b">
        <v>1</v>
      </c>
      <c r="X111" s="13" cm="1">
        <f t="array" ref="X111">_xlfn.IFS(ecomm[[#This Row],[rating]]&lt;=1,1, ecomm[[#This Row],[rating]]&lt;=2, 2, ecomm[[#This Row],[rating]]&lt;=3, 3, ecomm[[#This Row],[rating]]&lt;=4, 4, ecomm[[#This Row],[rating]]&gt;4, 5)</f>
        <v>1</v>
      </c>
      <c r="Y111" s="13" cm="1">
        <f t="array" ref="Y1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1" s="13" t="str" cm="1">
        <f t="array" ref="Z1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11" t="str">
        <v>None</v>
      </c>
      <c r="AF111" t="str">
        <v>None</v>
      </c>
      <c r="AG111" t="str">
        <v>None</v>
      </c>
      <c r="AH111" t="str">
        <v>None</v>
      </c>
      <c r="AI111" t="str">
        <v>None</v>
      </c>
    </row>
    <row r="112" spans="1:35">
      <c r="A112" s="4">
        <v>10145409</v>
      </c>
      <c r="B112" s="4" t="s">
        <v>60</v>
      </c>
      <c r="C112" s="4" t="s">
        <v>139</v>
      </c>
      <c r="D112" s="4" t="s">
        <v>140</v>
      </c>
      <c r="E112" s="4">
        <v>0</v>
      </c>
      <c r="F112" s="4">
        <v>0</v>
      </c>
      <c r="G112" s="5">
        <v>1199</v>
      </c>
      <c r="H112" s="16">
        <v>65</v>
      </c>
      <c r="I112" s="5">
        <v>419</v>
      </c>
      <c r="J112" s="4" t="s">
        <v>35</v>
      </c>
      <c r="K112" s="4" t="b">
        <v>0</v>
      </c>
      <c r="L112" s="4">
        <v>13</v>
      </c>
      <c r="M112" s="4">
        <v>0</v>
      </c>
      <c r="N112" s="4">
        <v>2</v>
      </c>
      <c r="O112" s="4">
        <v>3</v>
      </c>
      <c r="P112" s="4">
        <v>2</v>
      </c>
      <c r="Q112" s="4" t="s">
        <v>32</v>
      </c>
      <c r="R112" s="4" t="s">
        <v>32</v>
      </c>
      <c r="S112" s="4" t="s">
        <v>32</v>
      </c>
      <c r="T112" s="4" t="s">
        <v>32</v>
      </c>
      <c r="U112" s="4" t="s">
        <v>32</v>
      </c>
      <c r="V112" s="4" t="b">
        <v>1</v>
      </c>
      <c r="W112" s="4" t="b">
        <v>1</v>
      </c>
      <c r="X112" s="13" cm="1">
        <f t="array" ref="X112">_xlfn.IFS(ecomm[[#This Row],[rating]]&lt;=1,1, ecomm[[#This Row],[rating]]&lt;=2, 2, ecomm[[#This Row],[rating]]&lt;=3, 3, ecomm[[#This Row],[rating]]&lt;=4, 4, ecomm[[#This Row],[rating]]&gt;4, 5)</f>
        <v>1</v>
      </c>
      <c r="Y112" s="13" cm="1">
        <f t="array" ref="Y1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2" s="13" t="str" cm="1">
        <f t="array" ref="Z1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12" t="str">
        <v>None</v>
      </c>
      <c r="AF112" t="str">
        <v>None</v>
      </c>
      <c r="AG112" t="str">
        <v>None</v>
      </c>
      <c r="AH112" t="str">
        <v>None</v>
      </c>
      <c r="AI112" t="str">
        <v>None</v>
      </c>
    </row>
    <row r="113" spans="1:35">
      <c r="A113" s="6">
        <v>19821318</v>
      </c>
      <c r="B113" s="6" t="s">
        <v>60</v>
      </c>
      <c r="C113" s="6" t="s">
        <v>139</v>
      </c>
      <c r="D113" s="6" t="s">
        <v>141</v>
      </c>
      <c r="E113" s="6">
        <v>0</v>
      </c>
      <c r="F113" s="6">
        <v>0</v>
      </c>
      <c r="G113" s="7">
        <v>1149</v>
      </c>
      <c r="H113" s="17">
        <v>63</v>
      </c>
      <c r="I113" s="7">
        <v>425</v>
      </c>
      <c r="J113" s="6" t="s">
        <v>35</v>
      </c>
      <c r="K113" s="6" t="b">
        <v>0</v>
      </c>
      <c r="L113" s="6">
        <v>0</v>
      </c>
      <c r="M113" s="6">
        <v>5</v>
      </c>
      <c r="N113" s="6">
        <v>12</v>
      </c>
      <c r="O113" s="6">
        <v>31</v>
      </c>
      <c r="P113" s="6">
        <v>79</v>
      </c>
      <c r="Q113" s="6" t="s">
        <v>32</v>
      </c>
      <c r="R113" s="6" t="s">
        <v>32</v>
      </c>
      <c r="S113" s="6" t="s">
        <v>32</v>
      </c>
      <c r="T113" s="6" t="s">
        <v>32</v>
      </c>
      <c r="U113" s="6" t="s">
        <v>32</v>
      </c>
      <c r="V113" s="6" t="b">
        <v>1</v>
      </c>
      <c r="W113" s="6" t="b">
        <v>1</v>
      </c>
      <c r="X113" s="13" cm="1">
        <f t="array" ref="X113">_xlfn.IFS(ecomm[[#This Row],[rating]]&lt;=1,1, ecomm[[#This Row],[rating]]&lt;=2, 2, ecomm[[#This Row],[rating]]&lt;=3, 3, ecomm[[#This Row],[rating]]&lt;=4, 4, ecomm[[#This Row],[rating]]&gt;4, 5)</f>
        <v>1</v>
      </c>
      <c r="Y113" s="13" cm="1">
        <f t="array" ref="Y1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3" s="13" t="str" cm="1">
        <f t="array" ref="Z1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13" t="str">
        <v>None</v>
      </c>
      <c r="AF113" t="str">
        <v>None</v>
      </c>
      <c r="AG113" t="str">
        <v>None</v>
      </c>
      <c r="AH113" t="str">
        <v>None</v>
      </c>
      <c r="AI113" t="str">
        <v>None</v>
      </c>
    </row>
    <row r="114" spans="1:35">
      <c r="A114" s="4">
        <v>22600236</v>
      </c>
      <c r="B114" s="4" t="s">
        <v>60</v>
      </c>
      <c r="C114" s="4" t="s">
        <v>139</v>
      </c>
      <c r="D114" s="4" t="s">
        <v>142</v>
      </c>
      <c r="E114" s="4">
        <v>0</v>
      </c>
      <c r="F114" s="4">
        <v>0</v>
      </c>
      <c r="G114" s="5">
        <v>5099</v>
      </c>
      <c r="H114" s="16">
        <v>60</v>
      </c>
      <c r="I114" s="5">
        <v>2039</v>
      </c>
      <c r="J114" s="4" t="s">
        <v>32</v>
      </c>
      <c r="K114" s="4" t="b">
        <v>0</v>
      </c>
      <c r="L114" s="4">
        <v>4</v>
      </c>
      <c r="M114" s="4">
        <v>2</v>
      </c>
      <c r="N114" s="4">
        <v>1</v>
      </c>
      <c r="O114" s="4">
        <v>1</v>
      </c>
      <c r="P114" s="4">
        <v>2</v>
      </c>
      <c r="Q114" s="4" t="s">
        <v>32</v>
      </c>
      <c r="R114" s="4" t="s">
        <v>32</v>
      </c>
      <c r="S114" s="4" t="s">
        <v>32</v>
      </c>
      <c r="T114" s="4" t="s">
        <v>32</v>
      </c>
      <c r="U114" s="4" t="s">
        <v>32</v>
      </c>
      <c r="V114" s="4" t="b">
        <v>1</v>
      </c>
      <c r="W114" s="4" t="b">
        <v>1</v>
      </c>
      <c r="X114" s="13" cm="1">
        <f t="array" ref="X114">_xlfn.IFS(ecomm[[#This Row],[rating]]&lt;=1,1, ecomm[[#This Row],[rating]]&lt;=2, 2, ecomm[[#This Row],[rating]]&lt;=3, 3, ecomm[[#This Row],[rating]]&lt;=4, 4, ecomm[[#This Row],[rating]]&gt;4, 5)</f>
        <v>1</v>
      </c>
      <c r="Y114" s="13" cm="1">
        <f t="array" ref="Y1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14" s="13" t="str" cm="1">
        <f t="array" ref="Z1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14" t="str">
        <v>None</v>
      </c>
      <c r="AF114" t="str">
        <v>None</v>
      </c>
      <c r="AG114" t="str">
        <v>None</v>
      </c>
      <c r="AH114" t="str">
        <v>None</v>
      </c>
      <c r="AI114" t="str">
        <v>None</v>
      </c>
    </row>
    <row r="115" spans="1:35">
      <c r="A115" s="6">
        <v>22593810</v>
      </c>
      <c r="B115" s="6" t="s">
        <v>60</v>
      </c>
      <c r="C115" s="6" t="s">
        <v>139</v>
      </c>
      <c r="D115" s="6" t="s">
        <v>143</v>
      </c>
      <c r="E115" s="6">
        <v>0</v>
      </c>
      <c r="F115" s="6">
        <v>0</v>
      </c>
      <c r="G115" s="7">
        <v>2999</v>
      </c>
      <c r="H115" s="17">
        <v>78</v>
      </c>
      <c r="I115" s="7">
        <v>659</v>
      </c>
      <c r="J115" s="6" t="s">
        <v>35</v>
      </c>
      <c r="K115" s="6" t="b">
        <v>0</v>
      </c>
      <c r="L115" s="6">
        <v>13</v>
      </c>
      <c r="M115" s="6">
        <v>1</v>
      </c>
      <c r="N115" s="6">
        <v>0</v>
      </c>
      <c r="O115" s="6">
        <v>8</v>
      </c>
      <c r="P115" s="6">
        <v>22</v>
      </c>
      <c r="Q115" s="6" t="s">
        <v>32</v>
      </c>
      <c r="R115" s="6" t="s">
        <v>32</v>
      </c>
      <c r="S115" s="6" t="s">
        <v>32</v>
      </c>
      <c r="T115" s="6" t="s">
        <v>32</v>
      </c>
      <c r="U115" s="6" t="s">
        <v>32</v>
      </c>
      <c r="V115" s="6" t="b">
        <v>1</v>
      </c>
      <c r="W115" s="6" t="b">
        <v>1</v>
      </c>
      <c r="X115" s="13" cm="1">
        <f t="array" ref="X115">_xlfn.IFS(ecomm[[#This Row],[rating]]&lt;=1,1, ecomm[[#This Row],[rating]]&lt;=2, 2, ecomm[[#This Row],[rating]]&lt;=3, 3, ecomm[[#This Row],[rating]]&lt;=4, 4, ecomm[[#This Row],[rating]]&gt;4, 5)</f>
        <v>1</v>
      </c>
      <c r="Y115" s="13" cm="1">
        <f t="array" ref="Y1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5" s="13" t="str" cm="1">
        <f t="array" ref="Z1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15" t="str">
        <v>None</v>
      </c>
      <c r="AF115" t="str">
        <v>None</v>
      </c>
      <c r="AG115" t="str">
        <v>None</v>
      </c>
      <c r="AH115" t="str">
        <v>None</v>
      </c>
      <c r="AI115" t="str">
        <v>None</v>
      </c>
    </row>
    <row r="116" spans="1:35">
      <c r="A116" s="4">
        <v>13401002</v>
      </c>
      <c r="B116" s="4" t="s">
        <v>60</v>
      </c>
      <c r="C116" s="4" t="s">
        <v>139</v>
      </c>
      <c r="D116" s="4" t="s">
        <v>144</v>
      </c>
      <c r="E116" s="4">
        <v>0</v>
      </c>
      <c r="F116" s="4">
        <v>0</v>
      </c>
      <c r="G116" s="5">
        <v>3189</v>
      </c>
      <c r="H116" s="16">
        <v>81</v>
      </c>
      <c r="I116" s="5">
        <v>599</v>
      </c>
      <c r="J116" s="4" t="s">
        <v>35</v>
      </c>
      <c r="K116" s="4" t="b">
        <v>0</v>
      </c>
      <c r="L116" s="4">
        <v>0</v>
      </c>
      <c r="M116" s="4">
        <v>2</v>
      </c>
      <c r="N116" s="4">
        <v>5</v>
      </c>
      <c r="O116" s="4">
        <v>11</v>
      </c>
      <c r="P116" s="4">
        <v>38</v>
      </c>
      <c r="Q116" s="4" t="s">
        <v>32</v>
      </c>
      <c r="R116" s="4" t="s">
        <v>32</v>
      </c>
      <c r="S116" s="4" t="s">
        <v>32</v>
      </c>
      <c r="T116" s="4" t="s">
        <v>32</v>
      </c>
      <c r="U116" s="4" t="s">
        <v>32</v>
      </c>
      <c r="V116" s="4" t="b">
        <v>1</v>
      </c>
      <c r="W116" s="4" t="b">
        <v>1</v>
      </c>
      <c r="X116" s="13" cm="1">
        <f t="array" ref="X116">_xlfn.IFS(ecomm[[#This Row],[rating]]&lt;=1,1, ecomm[[#This Row],[rating]]&lt;=2, 2, ecomm[[#This Row],[rating]]&lt;=3, 3, ecomm[[#This Row],[rating]]&lt;=4, 4, ecomm[[#This Row],[rating]]&gt;4, 5)</f>
        <v>1</v>
      </c>
      <c r="Y116" s="13" cm="1">
        <f t="array" ref="Y1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6" s="13" t="str" cm="1">
        <f t="array" ref="Z1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116" t="str">
        <v>None</v>
      </c>
      <c r="AF116" t="str">
        <v>None</v>
      </c>
      <c r="AG116" t="str">
        <v>None</v>
      </c>
      <c r="AH116" t="str">
        <v>None</v>
      </c>
      <c r="AI116" t="str">
        <v>None</v>
      </c>
    </row>
    <row r="117" spans="1:35">
      <c r="A117" s="6">
        <v>12928940</v>
      </c>
      <c r="B117" s="6" t="s">
        <v>60</v>
      </c>
      <c r="C117" s="6" t="s">
        <v>139</v>
      </c>
      <c r="D117" s="6" t="s">
        <v>145</v>
      </c>
      <c r="E117" s="6">
        <v>0</v>
      </c>
      <c r="F117" s="6">
        <v>0</v>
      </c>
      <c r="G117" s="7">
        <v>1600</v>
      </c>
      <c r="H117" s="17">
        <v>70</v>
      </c>
      <c r="I117" s="7">
        <v>480</v>
      </c>
      <c r="J117" s="6" t="s">
        <v>35</v>
      </c>
      <c r="K117" s="6" t="b">
        <v>0</v>
      </c>
      <c r="L117" s="6">
        <v>1</v>
      </c>
      <c r="M117" s="6">
        <v>0</v>
      </c>
      <c r="N117" s="6">
        <v>2</v>
      </c>
      <c r="O117" s="6">
        <v>0</v>
      </c>
      <c r="P117" s="6">
        <v>3</v>
      </c>
      <c r="Q117" s="6" t="s">
        <v>32</v>
      </c>
      <c r="R117" s="6" t="s">
        <v>32</v>
      </c>
      <c r="S117" s="6" t="s">
        <v>32</v>
      </c>
      <c r="T117" s="6" t="s">
        <v>32</v>
      </c>
      <c r="U117" s="6" t="s">
        <v>32</v>
      </c>
      <c r="V117" s="6" t="b">
        <v>1</v>
      </c>
      <c r="W117" s="6" t="b">
        <v>1</v>
      </c>
      <c r="X117" s="13" cm="1">
        <f t="array" ref="X117">_xlfn.IFS(ecomm[[#This Row],[rating]]&lt;=1,1, ecomm[[#This Row],[rating]]&lt;=2, 2, ecomm[[#This Row],[rating]]&lt;=3, 3, ecomm[[#This Row],[rating]]&lt;=4, 4, ecomm[[#This Row],[rating]]&gt;4, 5)</f>
        <v>1</v>
      </c>
      <c r="Y117" s="13" cm="1">
        <f t="array" ref="Y1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17" s="13" t="str" cm="1">
        <f t="array" ref="Z1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17" t="str">
        <v>None</v>
      </c>
      <c r="AF117" t="str">
        <v>None</v>
      </c>
      <c r="AG117" t="str">
        <v>None</v>
      </c>
      <c r="AH117" t="str">
        <v>None</v>
      </c>
      <c r="AI117" t="str">
        <v>None</v>
      </c>
    </row>
    <row r="118" spans="1:35">
      <c r="A118" s="4">
        <v>22600220</v>
      </c>
      <c r="B118" s="4" t="s">
        <v>60</v>
      </c>
      <c r="C118" s="4" t="s">
        <v>139</v>
      </c>
      <c r="D118" s="4" t="s">
        <v>142</v>
      </c>
      <c r="E118" s="4">
        <v>0</v>
      </c>
      <c r="F118" s="4">
        <v>0</v>
      </c>
      <c r="G118" s="5">
        <v>6599</v>
      </c>
      <c r="H118" s="16">
        <v>57</v>
      </c>
      <c r="I118" s="5">
        <v>2837</v>
      </c>
      <c r="J118" s="4" t="s">
        <v>32</v>
      </c>
      <c r="K118" s="4" t="b">
        <v>0</v>
      </c>
      <c r="L118" s="4">
        <v>312</v>
      </c>
      <c r="M118" s="4">
        <v>0</v>
      </c>
      <c r="N118" s="4">
        <v>1</v>
      </c>
      <c r="O118" s="4">
        <v>6</v>
      </c>
      <c r="P118" s="4">
        <v>35</v>
      </c>
      <c r="Q118" s="4" t="s">
        <v>32</v>
      </c>
      <c r="R118" s="4" t="s">
        <v>32</v>
      </c>
      <c r="S118" s="4" t="s">
        <v>32</v>
      </c>
      <c r="T118" s="4" t="s">
        <v>32</v>
      </c>
      <c r="U118" s="4" t="s">
        <v>32</v>
      </c>
      <c r="V118" s="4" t="b">
        <v>1</v>
      </c>
      <c r="W118" s="4" t="b">
        <v>1</v>
      </c>
      <c r="X118" s="13" cm="1">
        <f t="array" ref="X118">_xlfn.IFS(ecomm[[#This Row],[rating]]&lt;=1,1, ecomm[[#This Row],[rating]]&lt;=2, 2, ecomm[[#This Row],[rating]]&lt;=3, 3, ecomm[[#This Row],[rating]]&lt;=4, 4, ecomm[[#This Row],[rating]]&gt;4, 5)</f>
        <v>1</v>
      </c>
      <c r="Y118" s="13" cm="1">
        <f t="array" ref="Y1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18" s="13" t="str" cm="1">
        <f t="array" ref="Z1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18" t="str">
        <v>None</v>
      </c>
      <c r="AF118" t="str">
        <v>None</v>
      </c>
      <c r="AG118" t="str">
        <v>None</v>
      </c>
      <c r="AH118" t="str">
        <v>None</v>
      </c>
      <c r="AI118" t="str">
        <v>None</v>
      </c>
    </row>
    <row r="119" spans="1:35">
      <c r="A119" s="6">
        <v>22593700</v>
      </c>
      <c r="B119" s="6" t="s">
        <v>60</v>
      </c>
      <c r="C119" s="6" t="s">
        <v>139</v>
      </c>
      <c r="D119" s="6" t="s">
        <v>143</v>
      </c>
      <c r="E119" s="6">
        <v>0</v>
      </c>
      <c r="F119" s="6">
        <v>0</v>
      </c>
      <c r="G119" s="7">
        <v>3999</v>
      </c>
      <c r="H119" s="17">
        <v>75</v>
      </c>
      <c r="I119" s="7">
        <v>999</v>
      </c>
      <c r="J119" s="6" t="s">
        <v>35</v>
      </c>
      <c r="K119" s="6" t="b">
        <v>0</v>
      </c>
      <c r="L119" s="6">
        <v>2</v>
      </c>
      <c r="M119" s="6">
        <v>170</v>
      </c>
      <c r="N119" s="6">
        <v>272</v>
      </c>
      <c r="O119" s="6">
        <v>692</v>
      </c>
      <c r="P119" s="6">
        <v>2351</v>
      </c>
      <c r="Q119" s="6" t="s">
        <v>32</v>
      </c>
      <c r="R119" s="6" t="s">
        <v>32</v>
      </c>
      <c r="S119" s="6" t="s">
        <v>32</v>
      </c>
      <c r="T119" s="6" t="s">
        <v>32</v>
      </c>
      <c r="U119" s="6" t="s">
        <v>32</v>
      </c>
      <c r="V119" s="6" t="b">
        <v>1</v>
      </c>
      <c r="W119" s="6" t="b">
        <v>1</v>
      </c>
      <c r="X119" s="13" cm="1">
        <f t="array" ref="X119">_xlfn.IFS(ecomm[[#This Row],[rating]]&lt;=1,1, ecomm[[#This Row],[rating]]&lt;=2, 2, ecomm[[#This Row],[rating]]&lt;=3, 3, ecomm[[#This Row],[rating]]&lt;=4, 4, ecomm[[#This Row],[rating]]&gt;4, 5)</f>
        <v>1</v>
      </c>
      <c r="Y119" s="13" cm="1">
        <f t="array" ref="Y1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19" s="13" t="str" cm="1">
        <f t="array" ref="Z1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19" t="str">
        <v>None</v>
      </c>
      <c r="AF119" t="str">
        <v>None</v>
      </c>
      <c r="AG119" t="str">
        <v>None</v>
      </c>
      <c r="AH119" t="str">
        <v>None</v>
      </c>
      <c r="AI119" t="str">
        <v>None</v>
      </c>
    </row>
    <row r="120" spans="1:35">
      <c r="A120" s="4">
        <v>13445210</v>
      </c>
      <c r="B120" s="4" t="s">
        <v>60</v>
      </c>
      <c r="C120" s="4" t="s">
        <v>139</v>
      </c>
      <c r="D120" s="4" t="s">
        <v>145</v>
      </c>
      <c r="E120" s="4">
        <v>0</v>
      </c>
      <c r="F120" s="4">
        <v>0</v>
      </c>
      <c r="G120" s="5">
        <v>580</v>
      </c>
      <c r="H120" s="16">
        <v>23</v>
      </c>
      <c r="I120" s="5">
        <v>446</v>
      </c>
      <c r="J120" s="4" t="s">
        <v>35</v>
      </c>
      <c r="K120" s="4" t="b">
        <v>0</v>
      </c>
      <c r="L120" s="4">
        <v>140</v>
      </c>
      <c r="M120" s="4">
        <v>1</v>
      </c>
      <c r="N120" s="4">
        <v>1</v>
      </c>
      <c r="O120" s="4">
        <v>1</v>
      </c>
      <c r="P120" s="4">
        <v>2</v>
      </c>
      <c r="Q120" s="4" t="s">
        <v>32</v>
      </c>
      <c r="R120" s="4" t="s">
        <v>32</v>
      </c>
      <c r="S120" s="4" t="s">
        <v>32</v>
      </c>
      <c r="T120" s="4" t="s">
        <v>32</v>
      </c>
      <c r="U120" s="4" t="s">
        <v>32</v>
      </c>
      <c r="V120" s="4" t="b">
        <v>1</v>
      </c>
      <c r="W120" s="4" t="b">
        <v>1</v>
      </c>
      <c r="X120" s="13" cm="1">
        <f t="array" ref="X120">_xlfn.IFS(ecomm[[#This Row],[rating]]&lt;=1,1, ecomm[[#This Row],[rating]]&lt;=2, 2, ecomm[[#This Row],[rating]]&lt;=3, 3, ecomm[[#This Row],[rating]]&lt;=4, 4, ecomm[[#This Row],[rating]]&gt;4, 5)</f>
        <v>1</v>
      </c>
      <c r="Y120" s="13" cm="1">
        <f t="array" ref="Y1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20" s="13" t="str" cm="1">
        <f t="array" ref="Z1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20" t="str">
        <v>None</v>
      </c>
      <c r="AF120" t="str">
        <v>None</v>
      </c>
      <c r="AG120" t="str">
        <v>None</v>
      </c>
      <c r="AH120" t="str">
        <v>None</v>
      </c>
      <c r="AI120" t="str">
        <v>None</v>
      </c>
    </row>
    <row r="121" spans="1:35">
      <c r="A121" s="6">
        <v>22593680</v>
      </c>
      <c r="B121" s="6" t="s">
        <v>60</v>
      </c>
      <c r="C121" s="6" t="s">
        <v>139</v>
      </c>
      <c r="D121" s="6" t="s">
        <v>143</v>
      </c>
      <c r="E121" s="6">
        <v>0</v>
      </c>
      <c r="F121" s="6">
        <v>0</v>
      </c>
      <c r="G121" s="7">
        <v>2999</v>
      </c>
      <c r="H121" s="17">
        <v>87</v>
      </c>
      <c r="I121" s="7">
        <v>389</v>
      </c>
      <c r="J121" s="6" t="s">
        <v>35</v>
      </c>
      <c r="K121" s="6" t="b">
        <v>0</v>
      </c>
      <c r="L121" s="6">
        <v>24</v>
      </c>
      <c r="M121" s="6">
        <v>69</v>
      </c>
      <c r="N121" s="6">
        <v>124</v>
      </c>
      <c r="O121" s="6">
        <v>192</v>
      </c>
      <c r="P121" s="6">
        <v>498</v>
      </c>
      <c r="Q121" s="6" t="s">
        <v>32</v>
      </c>
      <c r="R121" s="6" t="s">
        <v>32</v>
      </c>
      <c r="S121" s="6" t="s">
        <v>32</v>
      </c>
      <c r="T121" s="6" t="s">
        <v>32</v>
      </c>
      <c r="U121" s="6" t="s">
        <v>32</v>
      </c>
      <c r="V121" s="6" t="b">
        <v>1</v>
      </c>
      <c r="W121" s="6" t="b">
        <v>1</v>
      </c>
      <c r="X121" s="13" cm="1">
        <f t="array" ref="X121">_xlfn.IFS(ecomm[[#This Row],[rating]]&lt;=1,1, ecomm[[#This Row],[rating]]&lt;=2, 2, ecomm[[#This Row],[rating]]&lt;=3, 3, ecomm[[#This Row],[rating]]&lt;=4, 4, ecomm[[#This Row],[rating]]&gt;4, 5)</f>
        <v>1</v>
      </c>
      <c r="Y121" s="13" cm="1">
        <f t="array" ref="Y1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21" s="13" t="str" cm="1">
        <f t="array" ref="Z1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121" t="str">
        <v>None</v>
      </c>
      <c r="AF121" t="str">
        <v>None</v>
      </c>
      <c r="AG121" t="str">
        <v>None</v>
      </c>
      <c r="AH121" t="str">
        <v>None</v>
      </c>
      <c r="AI121" t="str">
        <v>None</v>
      </c>
    </row>
    <row r="122" spans="1:35">
      <c r="A122" s="4">
        <v>22593696</v>
      </c>
      <c r="B122" s="4" t="s">
        <v>60</v>
      </c>
      <c r="C122" s="4" t="s">
        <v>139</v>
      </c>
      <c r="D122" s="4" t="s">
        <v>143</v>
      </c>
      <c r="E122" s="4">
        <v>0</v>
      </c>
      <c r="F122" s="4">
        <v>0</v>
      </c>
      <c r="G122" s="5">
        <v>2799</v>
      </c>
      <c r="H122" s="16">
        <v>70</v>
      </c>
      <c r="I122" s="5">
        <v>839</v>
      </c>
      <c r="J122" s="4" t="s">
        <v>35</v>
      </c>
      <c r="K122" s="4" t="b">
        <v>0</v>
      </c>
      <c r="L122" s="4">
        <v>1</v>
      </c>
      <c r="M122" s="4">
        <v>12</v>
      </c>
      <c r="N122" s="4">
        <v>32</v>
      </c>
      <c r="O122" s="4">
        <v>67</v>
      </c>
      <c r="P122" s="4">
        <v>212</v>
      </c>
      <c r="Q122" s="4" t="s">
        <v>32</v>
      </c>
      <c r="R122" s="4" t="s">
        <v>32</v>
      </c>
      <c r="S122" s="4" t="s">
        <v>32</v>
      </c>
      <c r="T122" s="4" t="s">
        <v>32</v>
      </c>
      <c r="U122" s="4" t="s">
        <v>32</v>
      </c>
      <c r="V122" s="4" t="b">
        <v>1</v>
      </c>
      <c r="W122" s="4" t="b">
        <v>1</v>
      </c>
      <c r="X122" s="13" cm="1">
        <f t="array" ref="X122">_xlfn.IFS(ecomm[[#This Row],[rating]]&lt;=1,1, ecomm[[#This Row],[rating]]&lt;=2, 2, ecomm[[#This Row],[rating]]&lt;=3, 3, ecomm[[#This Row],[rating]]&lt;=4, 4, ecomm[[#This Row],[rating]]&gt;4, 5)</f>
        <v>1</v>
      </c>
      <c r="Y122" s="13" cm="1">
        <f t="array" ref="Y1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2" s="13" t="str" cm="1">
        <f t="array" ref="Z1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22" t="str">
        <v>None</v>
      </c>
      <c r="AF122" t="str">
        <v>None</v>
      </c>
      <c r="AG122" t="str">
        <v>None</v>
      </c>
      <c r="AH122" t="str">
        <v>None</v>
      </c>
      <c r="AI122" t="str">
        <v>None</v>
      </c>
    </row>
    <row r="123" spans="1:35">
      <c r="A123" s="6">
        <v>21866528</v>
      </c>
      <c r="B123" s="6" t="s">
        <v>99</v>
      </c>
      <c r="C123" s="6" t="s">
        <v>146</v>
      </c>
      <c r="D123" s="6" t="s">
        <v>147</v>
      </c>
      <c r="E123" s="6">
        <v>0</v>
      </c>
      <c r="F123" s="6">
        <v>0</v>
      </c>
      <c r="G123" s="7">
        <v>999</v>
      </c>
      <c r="H123" s="17">
        <v>40</v>
      </c>
      <c r="I123" s="7">
        <v>599</v>
      </c>
      <c r="J123" s="6" t="s">
        <v>35</v>
      </c>
      <c r="K123" s="6" t="b">
        <v>1</v>
      </c>
      <c r="L123" s="6">
        <v>45</v>
      </c>
      <c r="M123" s="6">
        <v>2</v>
      </c>
      <c r="N123" s="6">
        <v>0</v>
      </c>
      <c r="O123" s="6">
        <v>1</v>
      </c>
      <c r="P123" s="6">
        <v>3</v>
      </c>
      <c r="Q123" s="6" t="s">
        <v>32</v>
      </c>
      <c r="R123" s="6" t="s">
        <v>32</v>
      </c>
      <c r="S123" s="6" t="s">
        <v>32</v>
      </c>
      <c r="T123" s="6" t="s">
        <v>32</v>
      </c>
      <c r="U123" s="6" t="s">
        <v>32</v>
      </c>
      <c r="V123" s="6" t="b">
        <v>1</v>
      </c>
      <c r="W123" s="6" t="b">
        <v>1</v>
      </c>
      <c r="X123" s="13" cm="1">
        <f t="array" ref="X123">_xlfn.IFS(ecomm[[#This Row],[rating]]&lt;=1,1, ecomm[[#This Row],[rating]]&lt;=2, 2, ecomm[[#This Row],[rating]]&lt;=3, 3, ecomm[[#This Row],[rating]]&lt;=4, 4, ecomm[[#This Row],[rating]]&gt;4, 5)</f>
        <v>1</v>
      </c>
      <c r="Y123" s="13" cm="1">
        <f t="array" ref="Y1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3" s="13" t="str" cm="1">
        <f t="array" ref="Z1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23" t="str">
        <v>None</v>
      </c>
      <c r="AF123" t="str">
        <v>None</v>
      </c>
      <c r="AG123" t="str">
        <v>None</v>
      </c>
      <c r="AH123" t="str">
        <v>None</v>
      </c>
      <c r="AI123" t="str">
        <v>None</v>
      </c>
    </row>
    <row r="124" spans="1:35">
      <c r="A124" s="4">
        <v>22413952</v>
      </c>
      <c r="B124" s="4" t="s">
        <v>99</v>
      </c>
      <c r="C124" s="4" t="s">
        <v>146</v>
      </c>
      <c r="D124" s="4" t="s">
        <v>148</v>
      </c>
      <c r="E124" s="4">
        <v>0</v>
      </c>
      <c r="F124" s="4">
        <v>0</v>
      </c>
      <c r="G124" s="5">
        <v>1599</v>
      </c>
      <c r="H124" s="16">
        <v>51</v>
      </c>
      <c r="I124" s="5">
        <v>783</v>
      </c>
      <c r="J124" s="4" t="s">
        <v>32</v>
      </c>
      <c r="K124" s="4" t="b">
        <v>0</v>
      </c>
      <c r="L124" s="4">
        <v>2</v>
      </c>
      <c r="M124" s="4">
        <v>31</v>
      </c>
      <c r="N124" s="4">
        <v>46</v>
      </c>
      <c r="O124" s="4">
        <v>64</v>
      </c>
      <c r="P124" s="4">
        <v>288</v>
      </c>
      <c r="Q124" s="4" t="s">
        <v>32</v>
      </c>
      <c r="R124" s="4" t="s">
        <v>32</v>
      </c>
      <c r="S124" s="4" t="s">
        <v>32</v>
      </c>
      <c r="T124" s="4" t="s">
        <v>32</v>
      </c>
      <c r="U124" s="4" t="s">
        <v>32</v>
      </c>
      <c r="V124" s="4" t="b">
        <v>1</v>
      </c>
      <c r="W124" s="4" t="b">
        <v>1</v>
      </c>
      <c r="X124" s="13" cm="1">
        <f t="array" ref="X124">_xlfn.IFS(ecomm[[#This Row],[rating]]&lt;=1,1, ecomm[[#This Row],[rating]]&lt;=2, 2, ecomm[[#This Row],[rating]]&lt;=3, 3, ecomm[[#This Row],[rating]]&lt;=4, 4, ecomm[[#This Row],[rating]]&gt;4, 5)</f>
        <v>1</v>
      </c>
      <c r="Y124" s="13" cm="1">
        <f t="array" ref="Y1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4" s="13" t="str" cm="1">
        <f t="array" ref="Z1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24" t="str">
        <v>None</v>
      </c>
      <c r="AF124" t="str">
        <v>None</v>
      </c>
      <c r="AG124" t="str">
        <v>None</v>
      </c>
      <c r="AH124" t="str">
        <v>None</v>
      </c>
      <c r="AI124" t="str">
        <v>None</v>
      </c>
    </row>
    <row r="125" spans="1:35">
      <c r="A125" s="6">
        <v>19256318</v>
      </c>
      <c r="B125" s="6" t="s">
        <v>99</v>
      </c>
      <c r="C125" s="6" t="s">
        <v>149</v>
      </c>
      <c r="D125" s="6" t="s">
        <v>150</v>
      </c>
      <c r="E125" s="6">
        <v>0</v>
      </c>
      <c r="F125" s="6">
        <v>0</v>
      </c>
      <c r="G125" s="7">
        <v>1390</v>
      </c>
      <c r="H125" s="17">
        <v>30</v>
      </c>
      <c r="I125" s="7">
        <v>973</v>
      </c>
      <c r="J125" s="6" t="s">
        <v>35</v>
      </c>
      <c r="K125" s="6" t="b">
        <v>1</v>
      </c>
      <c r="L125" s="6">
        <v>5</v>
      </c>
      <c r="M125" s="6">
        <v>2</v>
      </c>
      <c r="N125" s="6">
        <v>4</v>
      </c>
      <c r="O125" s="6">
        <v>7</v>
      </c>
      <c r="P125" s="6">
        <v>23</v>
      </c>
      <c r="Q125" s="6" t="s">
        <v>32</v>
      </c>
      <c r="R125" s="6" t="s">
        <v>32</v>
      </c>
      <c r="S125" s="6" t="s">
        <v>32</v>
      </c>
      <c r="T125" s="6" t="s">
        <v>32</v>
      </c>
      <c r="U125" s="6" t="s">
        <v>32</v>
      </c>
      <c r="V125" s="6" t="b">
        <v>1</v>
      </c>
      <c r="W125" s="6" t="b">
        <v>1</v>
      </c>
      <c r="X125" s="13" cm="1">
        <f t="array" ref="X125">_xlfn.IFS(ecomm[[#This Row],[rating]]&lt;=1,1, ecomm[[#This Row],[rating]]&lt;=2, 2, ecomm[[#This Row],[rating]]&lt;=3, 3, ecomm[[#This Row],[rating]]&lt;=4, 4, ecomm[[#This Row],[rating]]&gt;4, 5)</f>
        <v>1</v>
      </c>
      <c r="Y125" s="13" cm="1">
        <f t="array" ref="Y1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5" s="13" t="str" cm="1">
        <f t="array" ref="Z1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25" t="str">
        <v>None</v>
      </c>
      <c r="AF125" t="str">
        <v>None</v>
      </c>
      <c r="AG125" t="str">
        <v>None</v>
      </c>
      <c r="AH125" t="str">
        <v>None</v>
      </c>
      <c r="AI125" t="str">
        <v>None</v>
      </c>
    </row>
    <row r="126" spans="1:35">
      <c r="A126" s="4">
        <v>13374246</v>
      </c>
      <c r="B126" s="4" t="s">
        <v>68</v>
      </c>
      <c r="C126" s="4" t="s">
        <v>151</v>
      </c>
      <c r="D126" s="4" t="s">
        <v>152</v>
      </c>
      <c r="E126" s="4">
        <v>0</v>
      </c>
      <c r="F126" s="4">
        <v>0</v>
      </c>
      <c r="G126" s="5">
        <v>1999</v>
      </c>
      <c r="H126" s="16">
        <v>50</v>
      </c>
      <c r="I126" s="5">
        <v>999</v>
      </c>
      <c r="J126" s="4" t="s">
        <v>35</v>
      </c>
      <c r="K126" s="4" t="b">
        <v>1</v>
      </c>
      <c r="L126" s="4">
        <v>2</v>
      </c>
      <c r="M126" s="4">
        <v>2</v>
      </c>
      <c r="N126" s="4">
        <v>2</v>
      </c>
      <c r="O126" s="4">
        <v>6</v>
      </c>
      <c r="P126" s="4">
        <v>8</v>
      </c>
      <c r="Q126" s="4" t="s">
        <v>32</v>
      </c>
      <c r="R126" s="4" t="s">
        <v>32</v>
      </c>
      <c r="S126" s="4" t="s">
        <v>32</v>
      </c>
      <c r="T126" s="4" t="s">
        <v>32</v>
      </c>
      <c r="U126" s="4" t="s">
        <v>32</v>
      </c>
      <c r="V126" s="4" t="b">
        <v>1</v>
      </c>
      <c r="W126" s="4" t="b">
        <v>1</v>
      </c>
      <c r="X126" s="13" cm="1">
        <f t="array" ref="X126">_xlfn.IFS(ecomm[[#This Row],[rating]]&lt;=1,1, ecomm[[#This Row],[rating]]&lt;=2, 2, ecomm[[#This Row],[rating]]&lt;=3, 3, ecomm[[#This Row],[rating]]&lt;=4, 4, ecomm[[#This Row],[rating]]&gt;4, 5)</f>
        <v>1</v>
      </c>
      <c r="Y126" s="13" cm="1">
        <f t="array" ref="Y1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6" s="13" t="str" cm="1">
        <f t="array" ref="Z1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26" t="str">
        <v>None</v>
      </c>
      <c r="AF126" t="str">
        <v>None</v>
      </c>
      <c r="AG126" t="str">
        <v>None</v>
      </c>
      <c r="AH126" t="str">
        <v>None</v>
      </c>
      <c r="AI126" t="str">
        <v>None</v>
      </c>
    </row>
    <row r="127" spans="1:35">
      <c r="A127" s="6">
        <v>13374306</v>
      </c>
      <c r="B127" s="6" t="s">
        <v>68</v>
      </c>
      <c r="C127" s="6" t="s">
        <v>151</v>
      </c>
      <c r="D127" s="6" t="s">
        <v>152</v>
      </c>
      <c r="E127" s="6">
        <v>0</v>
      </c>
      <c r="F127" s="6">
        <v>0</v>
      </c>
      <c r="G127" s="7">
        <v>1999</v>
      </c>
      <c r="H127" s="17">
        <v>50</v>
      </c>
      <c r="I127" s="7">
        <v>999</v>
      </c>
      <c r="J127" s="6" t="s">
        <v>35</v>
      </c>
      <c r="K127" s="6" t="b">
        <v>1</v>
      </c>
      <c r="L127" s="6">
        <v>1</v>
      </c>
      <c r="M127" s="6">
        <v>1</v>
      </c>
      <c r="N127" s="6">
        <v>1</v>
      </c>
      <c r="O127" s="6">
        <v>0</v>
      </c>
      <c r="P127" s="6">
        <v>8</v>
      </c>
      <c r="Q127" s="6" t="s">
        <v>32</v>
      </c>
      <c r="R127" s="6" t="s">
        <v>32</v>
      </c>
      <c r="S127" s="6" t="s">
        <v>32</v>
      </c>
      <c r="T127" s="6" t="s">
        <v>32</v>
      </c>
      <c r="U127" s="6" t="s">
        <v>32</v>
      </c>
      <c r="V127" s="6" t="b">
        <v>1</v>
      </c>
      <c r="W127" s="6" t="b">
        <v>1</v>
      </c>
      <c r="X127" s="13" cm="1">
        <f t="array" ref="X127">_xlfn.IFS(ecomm[[#This Row],[rating]]&lt;=1,1, ecomm[[#This Row],[rating]]&lt;=2, 2, ecomm[[#This Row],[rating]]&lt;=3, 3, ecomm[[#This Row],[rating]]&lt;=4, 4, ecomm[[#This Row],[rating]]&gt;4, 5)</f>
        <v>1</v>
      </c>
      <c r="Y127" s="13" cm="1">
        <f t="array" ref="Y1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7" s="13" t="str" cm="1">
        <f t="array" ref="Z1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27" t="str">
        <v>None</v>
      </c>
      <c r="AF127" t="str">
        <v>None</v>
      </c>
      <c r="AG127" t="str">
        <v>None</v>
      </c>
      <c r="AH127" t="str">
        <v>None</v>
      </c>
      <c r="AI127" t="str">
        <v>None</v>
      </c>
    </row>
    <row r="128" spans="1:35">
      <c r="A128" s="4">
        <v>21850100</v>
      </c>
      <c r="B128" s="4" t="s">
        <v>99</v>
      </c>
      <c r="C128" s="4" t="s">
        <v>153</v>
      </c>
      <c r="D128" s="4" t="s">
        <v>102</v>
      </c>
      <c r="E128" s="4">
        <v>0</v>
      </c>
      <c r="F128" s="4">
        <v>0</v>
      </c>
      <c r="G128" s="5">
        <v>999</v>
      </c>
      <c r="H128" s="16">
        <v>1</v>
      </c>
      <c r="I128" s="5">
        <v>989</v>
      </c>
      <c r="J128" s="4" t="s">
        <v>35</v>
      </c>
      <c r="K128" s="4" t="b">
        <v>1</v>
      </c>
      <c r="L128" s="4">
        <v>1</v>
      </c>
      <c r="M128" s="4">
        <v>0</v>
      </c>
      <c r="N128" s="4">
        <v>0</v>
      </c>
      <c r="O128" s="4">
        <v>2</v>
      </c>
      <c r="P128" s="4">
        <v>4</v>
      </c>
      <c r="Q128" s="4" t="s">
        <v>32</v>
      </c>
      <c r="R128" s="4" t="s">
        <v>32</v>
      </c>
      <c r="S128" s="4" t="s">
        <v>32</v>
      </c>
      <c r="T128" s="4" t="s">
        <v>32</v>
      </c>
      <c r="U128" s="4" t="s">
        <v>32</v>
      </c>
      <c r="V128" s="4" t="b">
        <v>1</v>
      </c>
      <c r="W128" s="4" t="b">
        <v>1</v>
      </c>
      <c r="X128" s="13" cm="1">
        <f t="array" ref="X128">_xlfn.IFS(ecomm[[#This Row],[rating]]&lt;=1,1, ecomm[[#This Row],[rating]]&lt;=2, 2, ecomm[[#This Row],[rating]]&lt;=3, 3, ecomm[[#This Row],[rating]]&lt;=4, 4, ecomm[[#This Row],[rating]]&gt;4, 5)</f>
        <v>1</v>
      </c>
      <c r="Y128" s="13" cm="1">
        <f t="array" ref="Y1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28" s="13" t="str" cm="1">
        <f t="array" ref="Z1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28" t="str">
        <v>None</v>
      </c>
      <c r="AF128" t="str">
        <v>None</v>
      </c>
      <c r="AG128" t="str">
        <v>None</v>
      </c>
      <c r="AH128" t="str">
        <v>None</v>
      </c>
      <c r="AI128" t="str">
        <v>None</v>
      </c>
    </row>
    <row r="129" spans="1:35">
      <c r="A129" s="6">
        <v>19778366</v>
      </c>
      <c r="B129" s="6" t="s">
        <v>99</v>
      </c>
      <c r="C129" s="6" t="s">
        <v>153</v>
      </c>
      <c r="D129" s="6" t="s">
        <v>154</v>
      </c>
      <c r="E129" s="6">
        <v>0</v>
      </c>
      <c r="F129" s="6">
        <v>0</v>
      </c>
      <c r="G129" s="7">
        <v>4299</v>
      </c>
      <c r="H129" s="17">
        <v>34</v>
      </c>
      <c r="I129" s="7">
        <v>2837</v>
      </c>
      <c r="J129" s="6" t="s">
        <v>35</v>
      </c>
      <c r="K129" s="6" t="b">
        <v>1</v>
      </c>
      <c r="L129" s="6">
        <v>0</v>
      </c>
      <c r="M129" s="6">
        <v>1</v>
      </c>
      <c r="N129" s="6">
        <v>1</v>
      </c>
      <c r="O129" s="6">
        <v>3</v>
      </c>
      <c r="P129" s="6">
        <v>7</v>
      </c>
      <c r="Q129" s="6" t="s">
        <v>32</v>
      </c>
      <c r="R129" s="6" t="s">
        <v>32</v>
      </c>
      <c r="S129" s="6" t="s">
        <v>32</v>
      </c>
      <c r="T129" s="6" t="s">
        <v>32</v>
      </c>
      <c r="U129" s="6" t="s">
        <v>32</v>
      </c>
      <c r="V129" s="6" t="b">
        <v>1</v>
      </c>
      <c r="W129" s="6" t="b">
        <v>1</v>
      </c>
      <c r="X129" s="13" cm="1">
        <f t="array" ref="X129">_xlfn.IFS(ecomm[[#This Row],[rating]]&lt;=1,1, ecomm[[#This Row],[rating]]&lt;=2, 2, ecomm[[#This Row],[rating]]&lt;=3, 3, ecomm[[#This Row],[rating]]&lt;=4, 4, ecomm[[#This Row],[rating]]&gt;4, 5)</f>
        <v>1</v>
      </c>
      <c r="Y129" s="13" cm="1">
        <f t="array" ref="Y1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29" s="13" t="str" cm="1">
        <f t="array" ref="Z1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29" t="str">
        <v>None</v>
      </c>
      <c r="AF129" t="str">
        <v>None</v>
      </c>
      <c r="AG129" t="str">
        <v>None</v>
      </c>
      <c r="AH129" t="str">
        <v>None</v>
      </c>
      <c r="AI129" t="str">
        <v>None</v>
      </c>
    </row>
    <row r="130" spans="1:35">
      <c r="A130" s="4">
        <v>21869550</v>
      </c>
      <c r="B130" s="4" t="s">
        <v>99</v>
      </c>
      <c r="C130" s="4" t="s">
        <v>153</v>
      </c>
      <c r="D130" s="4" t="s">
        <v>155</v>
      </c>
      <c r="E130" s="4">
        <v>0</v>
      </c>
      <c r="F130" s="4">
        <v>0</v>
      </c>
      <c r="G130" s="5">
        <v>7995</v>
      </c>
      <c r="H130" s="16">
        <v>63</v>
      </c>
      <c r="I130" s="5">
        <v>2958</v>
      </c>
      <c r="J130" s="4" t="s">
        <v>35</v>
      </c>
      <c r="K130" s="4" t="b">
        <v>1</v>
      </c>
      <c r="L130" s="4">
        <v>3</v>
      </c>
      <c r="M130" s="4">
        <v>0</v>
      </c>
      <c r="N130" s="4">
        <v>0</v>
      </c>
      <c r="O130" s="4">
        <v>2</v>
      </c>
      <c r="P130" s="4">
        <v>6</v>
      </c>
      <c r="Q130" s="4" t="s">
        <v>32</v>
      </c>
      <c r="R130" s="4" t="s">
        <v>32</v>
      </c>
      <c r="S130" s="4" t="s">
        <v>32</v>
      </c>
      <c r="T130" s="4" t="s">
        <v>32</v>
      </c>
      <c r="U130" s="4" t="s">
        <v>32</v>
      </c>
      <c r="V130" s="4" t="b">
        <v>1</v>
      </c>
      <c r="W130" s="4" t="b">
        <v>1</v>
      </c>
      <c r="X130" s="13" cm="1">
        <f t="array" ref="X130">_xlfn.IFS(ecomm[[#This Row],[rating]]&lt;=1,1, ecomm[[#This Row],[rating]]&lt;=2, 2, ecomm[[#This Row],[rating]]&lt;=3, 3, ecomm[[#This Row],[rating]]&lt;=4, 4, ecomm[[#This Row],[rating]]&gt;4, 5)</f>
        <v>1</v>
      </c>
      <c r="Y130" s="13" cm="1">
        <f t="array" ref="Y1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30" s="13" t="str" cm="1">
        <f t="array" ref="Z1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30" t="str">
        <v>None</v>
      </c>
      <c r="AF130" t="str">
        <v>None</v>
      </c>
      <c r="AG130" t="str">
        <v>None</v>
      </c>
      <c r="AH130" t="str">
        <v>None</v>
      </c>
      <c r="AI130" t="str">
        <v>None</v>
      </c>
    </row>
    <row r="131" spans="1:35">
      <c r="A131" s="6">
        <v>21524384</v>
      </c>
      <c r="B131" s="6" t="s">
        <v>99</v>
      </c>
      <c r="C131" s="6" t="s">
        <v>153</v>
      </c>
      <c r="D131" s="6" t="s">
        <v>102</v>
      </c>
      <c r="E131" s="6">
        <v>0</v>
      </c>
      <c r="F131" s="6">
        <v>0</v>
      </c>
      <c r="G131" s="7">
        <v>1399</v>
      </c>
      <c r="H131" s="17">
        <v>1</v>
      </c>
      <c r="I131" s="7">
        <v>1385</v>
      </c>
      <c r="J131" s="6" t="s">
        <v>35</v>
      </c>
      <c r="K131" s="6" t="b">
        <v>1</v>
      </c>
      <c r="L131" s="6">
        <v>23</v>
      </c>
      <c r="M131" s="6">
        <v>1</v>
      </c>
      <c r="N131" s="6">
        <v>4</v>
      </c>
      <c r="O131" s="6">
        <v>10</v>
      </c>
      <c r="P131" s="6">
        <v>30</v>
      </c>
      <c r="Q131" s="6" t="s">
        <v>32</v>
      </c>
      <c r="R131" s="6" t="s">
        <v>32</v>
      </c>
      <c r="S131" s="6" t="s">
        <v>32</v>
      </c>
      <c r="T131" s="6" t="s">
        <v>32</v>
      </c>
      <c r="U131" s="6" t="s">
        <v>32</v>
      </c>
      <c r="V131" s="6" t="b">
        <v>1</v>
      </c>
      <c r="W131" s="6" t="b">
        <v>1</v>
      </c>
      <c r="X131" s="13" cm="1">
        <f t="array" ref="X131">_xlfn.IFS(ecomm[[#This Row],[rating]]&lt;=1,1, ecomm[[#This Row],[rating]]&lt;=2, 2, ecomm[[#This Row],[rating]]&lt;=3, 3, ecomm[[#This Row],[rating]]&lt;=4, 4, ecomm[[#This Row],[rating]]&gt;4, 5)</f>
        <v>1</v>
      </c>
      <c r="Y131" s="13" cm="1">
        <f t="array" ref="Y1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31" s="13" t="str" cm="1">
        <f t="array" ref="Z1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31" t="str">
        <v>None</v>
      </c>
      <c r="AF131" t="str">
        <v>None</v>
      </c>
      <c r="AG131" t="str">
        <v>None</v>
      </c>
      <c r="AH131" t="str">
        <v>None</v>
      </c>
      <c r="AI131" t="str">
        <v>None</v>
      </c>
    </row>
    <row r="132" spans="1:35">
      <c r="A132" s="4">
        <v>21679542</v>
      </c>
      <c r="B132" s="4" t="s">
        <v>99</v>
      </c>
      <c r="C132" s="4" t="s">
        <v>153</v>
      </c>
      <c r="D132" s="4" t="s">
        <v>37</v>
      </c>
      <c r="E132" s="4">
        <v>0</v>
      </c>
      <c r="F132" s="4">
        <v>0</v>
      </c>
      <c r="G132" s="5">
        <v>4595</v>
      </c>
      <c r="H132" s="16">
        <v>74</v>
      </c>
      <c r="I132" s="5">
        <v>1194</v>
      </c>
      <c r="J132" s="4" t="s">
        <v>35</v>
      </c>
      <c r="K132" s="4" t="b">
        <v>1</v>
      </c>
      <c r="L132" s="4">
        <v>23</v>
      </c>
      <c r="M132" s="4">
        <v>12</v>
      </c>
      <c r="N132" s="4">
        <v>17</v>
      </c>
      <c r="O132" s="4">
        <v>50</v>
      </c>
      <c r="P132" s="4">
        <v>138</v>
      </c>
      <c r="Q132" s="4" t="s">
        <v>32</v>
      </c>
      <c r="R132" s="4" t="s">
        <v>32</v>
      </c>
      <c r="S132" s="4" t="s">
        <v>32</v>
      </c>
      <c r="T132" s="4" t="s">
        <v>32</v>
      </c>
      <c r="U132" s="4" t="s">
        <v>32</v>
      </c>
      <c r="V132" s="4" t="b">
        <v>1</v>
      </c>
      <c r="W132" s="4" t="b">
        <v>1</v>
      </c>
      <c r="X132" s="13" cm="1">
        <f t="array" ref="X132">_xlfn.IFS(ecomm[[#This Row],[rating]]&lt;=1,1, ecomm[[#This Row],[rating]]&lt;=2, 2, ecomm[[#This Row],[rating]]&lt;=3, 3, ecomm[[#This Row],[rating]]&lt;=4, 4, ecomm[[#This Row],[rating]]&gt;4, 5)</f>
        <v>1</v>
      </c>
      <c r="Y132" s="13" cm="1">
        <f t="array" ref="Y1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32" s="13" t="str" cm="1">
        <f t="array" ref="Z1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32" t="str">
        <v>None</v>
      </c>
      <c r="AF132" t="str">
        <v>None</v>
      </c>
      <c r="AG132" t="str">
        <v>None</v>
      </c>
      <c r="AH132" t="str">
        <v>None</v>
      </c>
      <c r="AI132" t="str">
        <v>None</v>
      </c>
    </row>
    <row r="133" spans="1:35">
      <c r="A133" s="6">
        <v>13376884</v>
      </c>
      <c r="B133" s="6" t="s">
        <v>99</v>
      </c>
      <c r="C133" s="6" t="s">
        <v>153</v>
      </c>
      <c r="D133" s="6" t="s">
        <v>156</v>
      </c>
      <c r="E133" s="6">
        <v>0</v>
      </c>
      <c r="F133" s="6">
        <v>0</v>
      </c>
      <c r="G133" s="7">
        <v>6990</v>
      </c>
      <c r="H133" s="17">
        <v>55</v>
      </c>
      <c r="I133" s="7">
        <v>3145</v>
      </c>
      <c r="J133" s="6" t="s">
        <v>35</v>
      </c>
      <c r="K133" s="6" t="b">
        <v>1</v>
      </c>
      <c r="L133" s="6">
        <v>1</v>
      </c>
      <c r="M133" s="6">
        <v>19</v>
      </c>
      <c r="N133" s="6">
        <v>36</v>
      </c>
      <c r="O133" s="6">
        <v>72</v>
      </c>
      <c r="P133" s="6">
        <v>183</v>
      </c>
      <c r="Q133" s="6" t="s">
        <v>78</v>
      </c>
      <c r="R133" s="6" t="s">
        <v>32</v>
      </c>
      <c r="S133" s="6" t="s">
        <v>157</v>
      </c>
      <c r="T133" s="6" t="s">
        <v>32</v>
      </c>
      <c r="U133" s="6" t="s">
        <v>32</v>
      </c>
      <c r="V133" s="6" t="b">
        <v>1</v>
      </c>
      <c r="W133" s="6" t="b">
        <v>1</v>
      </c>
      <c r="X133" s="13" cm="1">
        <f t="array" ref="X133">_xlfn.IFS(ecomm[[#This Row],[rating]]&lt;=1,1, ecomm[[#This Row],[rating]]&lt;=2, 2, ecomm[[#This Row],[rating]]&lt;=3, 3, ecomm[[#This Row],[rating]]&lt;=4, 4, ecomm[[#This Row],[rating]]&gt;4, 5)</f>
        <v>1</v>
      </c>
      <c r="Y133" s="13" cm="1">
        <f t="array" ref="Y1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133" s="13" t="str" cm="1">
        <f t="array" ref="Z1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33" t="str">
        <v>None</v>
      </c>
      <c r="AF133" t="str">
        <v>None</v>
      </c>
      <c r="AG133" t="str">
        <v>None</v>
      </c>
      <c r="AH133" t="str">
        <v>None</v>
      </c>
      <c r="AI133" t="str">
        <v>None</v>
      </c>
    </row>
    <row r="134" spans="1:35">
      <c r="A134" s="4">
        <v>21232798</v>
      </c>
      <c r="B134" s="4" t="s">
        <v>60</v>
      </c>
      <c r="C134" s="4" t="s">
        <v>158</v>
      </c>
      <c r="D134" s="4" t="s">
        <v>159</v>
      </c>
      <c r="E134" s="4">
        <v>0</v>
      </c>
      <c r="F134" s="4">
        <v>0</v>
      </c>
      <c r="G134" s="5">
        <v>2499</v>
      </c>
      <c r="H134" s="16">
        <v>64</v>
      </c>
      <c r="I134" s="5">
        <v>899</v>
      </c>
      <c r="J134" s="4" t="s">
        <v>35</v>
      </c>
      <c r="K134" s="4" t="b">
        <v>1</v>
      </c>
      <c r="L134" s="4">
        <v>0</v>
      </c>
      <c r="M134" s="4">
        <v>1</v>
      </c>
      <c r="N134" s="4">
        <v>0</v>
      </c>
      <c r="O134" s="4">
        <v>3</v>
      </c>
      <c r="P134" s="4">
        <v>3</v>
      </c>
      <c r="Q134" s="4" t="s">
        <v>32</v>
      </c>
      <c r="R134" s="4" t="s">
        <v>32</v>
      </c>
      <c r="S134" s="4" t="s">
        <v>32</v>
      </c>
      <c r="T134" s="4" t="s">
        <v>32</v>
      </c>
      <c r="U134" s="4" t="s">
        <v>32</v>
      </c>
      <c r="V134" s="4" t="b">
        <v>1</v>
      </c>
      <c r="W134" s="4" t="b">
        <v>1</v>
      </c>
      <c r="X134" s="13" cm="1">
        <f t="array" ref="X134">_xlfn.IFS(ecomm[[#This Row],[rating]]&lt;=1,1, ecomm[[#This Row],[rating]]&lt;=2, 2, ecomm[[#This Row],[rating]]&lt;=3, 3, ecomm[[#This Row],[rating]]&lt;=4, 4, ecomm[[#This Row],[rating]]&gt;4, 5)</f>
        <v>1</v>
      </c>
      <c r="Y134" s="13" cm="1">
        <f t="array" ref="Y1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4" s="13" t="str" cm="1">
        <f t="array" ref="Z1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34" t="str">
        <v>None</v>
      </c>
      <c r="AF134" t="str">
        <v>None</v>
      </c>
      <c r="AG134" t="str">
        <v>None</v>
      </c>
      <c r="AH134" t="str">
        <v>None</v>
      </c>
      <c r="AI134" t="str">
        <v>None</v>
      </c>
    </row>
    <row r="135" spans="1:35">
      <c r="A135" s="6">
        <v>18596612</v>
      </c>
      <c r="B135" s="6" t="s">
        <v>99</v>
      </c>
      <c r="C135" s="6" t="s">
        <v>160</v>
      </c>
      <c r="D135" s="6" t="s">
        <v>161</v>
      </c>
      <c r="E135" s="6">
        <v>0</v>
      </c>
      <c r="F135" s="6">
        <v>0</v>
      </c>
      <c r="G135" s="7">
        <v>999</v>
      </c>
      <c r="H135" s="17">
        <v>62</v>
      </c>
      <c r="I135" s="7">
        <v>379</v>
      </c>
      <c r="J135" s="6" t="s">
        <v>35</v>
      </c>
      <c r="K135" s="6" t="b">
        <v>1</v>
      </c>
      <c r="L135" s="6">
        <v>0</v>
      </c>
      <c r="M135" s="6">
        <v>0</v>
      </c>
      <c r="N135" s="6">
        <v>0</v>
      </c>
      <c r="O135" s="6">
        <v>3</v>
      </c>
      <c r="P135" s="6">
        <v>5</v>
      </c>
      <c r="Q135" s="6" t="s">
        <v>32</v>
      </c>
      <c r="R135" s="6" t="s">
        <v>32</v>
      </c>
      <c r="S135" s="6" t="s">
        <v>32</v>
      </c>
      <c r="T135" s="6" t="s">
        <v>32</v>
      </c>
      <c r="U135" s="6" t="s">
        <v>32</v>
      </c>
      <c r="V135" s="6" t="b">
        <v>1</v>
      </c>
      <c r="W135" s="6" t="b">
        <v>1</v>
      </c>
      <c r="X135" s="13" cm="1">
        <f t="array" ref="X135">_xlfn.IFS(ecomm[[#This Row],[rating]]&lt;=1,1, ecomm[[#This Row],[rating]]&lt;=2, 2, ecomm[[#This Row],[rating]]&lt;=3, 3, ecomm[[#This Row],[rating]]&lt;=4, 4, ecomm[[#This Row],[rating]]&gt;4, 5)</f>
        <v>1</v>
      </c>
      <c r="Y135" s="13" cm="1">
        <f t="array" ref="Y1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35" s="13" t="str" cm="1">
        <f t="array" ref="Z1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35" t="str">
        <v>None</v>
      </c>
      <c r="AF135" t="str">
        <v>None</v>
      </c>
      <c r="AG135" t="str">
        <v>None</v>
      </c>
      <c r="AH135" t="str">
        <v>None</v>
      </c>
      <c r="AI135" t="str">
        <v>None</v>
      </c>
    </row>
    <row r="136" spans="1:35">
      <c r="A136" s="4">
        <v>18932802</v>
      </c>
      <c r="B136" s="4" t="s">
        <v>60</v>
      </c>
      <c r="C136" s="4" t="s">
        <v>162</v>
      </c>
      <c r="D136" s="4" t="s">
        <v>163</v>
      </c>
      <c r="E136" s="4">
        <v>0</v>
      </c>
      <c r="F136" s="4">
        <v>0</v>
      </c>
      <c r="G136" s="5">
        <v>2199</v>
      </c>
      <c r="H136" s="16">
        <v>68</v>
      </c>
      <c r="I136" s="5">
        <v>703</v>
      </c>
      <c r="J136" s="4" t="s">
        <v>35</v>
      </c>
      <c r="K136" s="4" t="b">
        <v>1</v>
      </c>
      <c r="L136" s="4">
        <v>5</v>
      </c>
      <c r="M136" s="4">
        <v>0</v>
      </c>
      <c r="N136" s="4">
        <v>0</v>
      </c>
      <c r="O136" s="4">
        <v>0</v>
      </c>
      <c r="P136" s="4">
        <v>0</v>
      </c>
      <c r="Q136" s="4" t="s">
        <v>32</v>
      </c>
      <c r="R136" s="4" t="s">
        <v>32</v>
      </c>
      <c r="S136" s="4" t="s">
        <v>32</v>
      </c>
      <c r="T136" s="4" t="s">
        <v>32</v>
      </c>
      <c r="U136" s="4" t="s">
        <v>32</v>
      </c>
      <c r="V136" s="4" t="b">
        <v>1</v>
      </c>
      <c r="W136" s="4" t="b">
        <v>1</v>
      </c>
      <c r="X136" s="13" cm="1">
        <f t="array" ref="X136">_xlfn.IFS(ecomm[[#This Row],[rating]]&lt;=1,1, ecomm[[#This Row],[rating]]&lt;=2, 2, ecomm[[#This Row],[rating]]&lt;=3, 3, ecomm[[#This Row],[rating]]&lt;=4, 4, ecomm[[#This Row],[rating]]&gt;4, 5)</f>
        <v>1</v>
      </c>
      <c r="Y136" s="13" cm="1">
        <f t="array" ref="Y1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6" s="13" t="str" cm="1">
        <f t="array" ref="Z1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36" t="str">
        <v>None</v>
      </c>
      <c r="AF136" t="str">
        <v>None</v>
      </c>
      <c r="AG136" t="str">
        <v>None</v>
      </c>
      <c r="AH136" t="str">
        <v>None</v>
      </c>
      <c r="AI136" t="str">
        <v>None</v>
      </c>
    </row>
    <row r="137" spans="1:35">
      <c r="A137" s="6">
        <v>10601120</v>
      </c>
      <c r="B137" s="6" t="s">
        <v>68</v>
      </c>
      <c r="C137" s="6" t="s">
        <v>151</v>
      </c>
      <c r="D137" s="6" t="s">
        <v>152</v>
      </c>
      <c r="E137" s="6">
        <v>0</v>
      </c>
      <c r="F137" s="6">
        <v>0</v>
      </c>
      <c r="G137" s="7">
        <v>2499</v>
      </c>
      <c r="H137" s="17">
        <v>27</v>
      </c>
      <c r="I137" s="7">
        <v>1824</v>
      </c>
      <c r="J137" s="6" t="s">
        <v>35</v>
      </c>
      <c r="K137" s="6" t="b">
        <v>0</v>
      </c>
      <c r="L137" s="6">
        <v>0</v>
      </c>
      <c r="M137" s="6">
        <v>2</v>
      </c>
      <c r="N137" s="6">
        <v>2</v>
      </c>
      <c r="O137" s="6">
        <v>4</v>
      </c>
      <c r="P137" s="6">
        <v>22</v>
      </c>
      <c r="Q137" s="6" t="s">
        <v>32</v>
      </c>
      <c r="R137" s="6" t="s">
        <v>32</v>
      </c>
      <c r="S137" s="6" t="s">
        <v>32</v>
      </c>
      <c r="T137" s="6" t="s">
        <v>32</v>
      </c>
      <c r="U137" s="6" t="s">
        <v>32</v>
      </c>
      <c r="V137" s="6" t="b">
        <v>1</v>
      </c>
      <c r="W137" s="6" t="b">
        <v>1</v>
      </c>
      <c r="X137" s="13" cm="1">
        <f t="array" ref="X137">_xlfn.IFS(ecomm[[#This Row],[rating]]&lt;=1,1, ecomm[[#This Row],[rating]]&lt;=2, 2, ecomm[[#This Row],[rating]]&lt;=3, 3, ecomm[[#This Row],[rating]]&lt;=4, 4, ecomm[[#This Row],[rating]]&gt;4, 5)</f>
        <v>1</v>
      </c>
      <c r="Y137" s="13" cm="1">
        <f t="array" ref="Y1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37" s="13" t="str" cm="1">
        <f t="array" ref="Z1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37" t="str">
        <v>None</v>
      </c>
      <c r="AF137" t="str">
        <v>None</v>
      </c>
      <c r="AG137" t="str">
        <v>None</v>
      </c>
      <c r="AH137" t="str">
        <v>None</v>
      </c>
      <c r="AI137" t="str">
        <v>None</v>
      </c>
    </row>
    <row r="138" spans="1:35">
      <c r="A138" s="4">
        <v>12944202</v>
      </c>
      <c r="B138" s="4" t="s">
        <v>68</v>
      </c>
      <c r="C138" s="4" t="s">
        <v>151</v>
      </c>
      <c r="D138" s="4" t="s">
        <v>152</v>
      </c>
      <c r="E138" s="4">
        <v>0</v>
      </c>
      <c r="F138" s="4">
        <v>0</v>
      </c>
      <c r="G138" s="5">
        <v>799</v>
      </c>
      <c r="H138" s="16">
        <v>25</v>
      </c>
      <c r="I138" s="5">
        <v>599</v>
      </c>
      <c r="J138" s="4" t="s">
        <v>35</v>
      </c>
      <c r="K138" s="4" t="b">
        <v>0</v>
      </c>
      <c r="L138" s="4">
        <v>4</v>
      </c>
      <c r="M138" s="4">
        <v>0</v>
      </c>
      <c r="N138" s="4">
        <v>0</v>
      </c>
      <c r="O138" s="4">
        <v>1</v>
      </c>
      <c r="P138" s="4">
        <v>4</v>
      </c>
      <c r="Q138" s="4" t="s">
        <v>32</v>
      </c>
      <c r="R138" s="4" t="s">
        <v>32</v>
      </c>
      <c r="S138" s="4" t="s">
        <v>32</v>
      </c>
      <c r="T138" s="4" t="s">
        <v>32</v>
      </c>
      <c r="U138" s="4" t="s">
        <v>32</v>
      </c>
      <c r="V138" s="4" t="b">
        <v>1</v>
      </c>
      <c r="W138" s="4" t="b">
        <v>1</v>
      </c>
      <c r="X138" s="13" cm="1">
        <f t="array" ref="X138">_xlfn.IFS(ecomm[[#This Row],[rating]]&lt;=1,1, ecomm[[#This Row],[rating]]&lt;=2, 2, ecomm[[#This Row],[rating]]&lt;=3, 3, ecomm[[#This Row],[rating]]&lt;=4, 4, ecomm[[#This Row],[rating]]&gt;4, 5)</f>
        <v>1</v>
      </c>
      <c r="Y138" s="13" cm="1">
        <f t="array" ref="Y1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8" s="13" t="str" cm="1">
        <f t="array" ref="Z1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38" t="str">
        <v>None</v>
      </c>
      <c r="AF138" t="str">
        <v>None</v>
      </c>
      <c r="AG138" t="str">
        <v>None</v>
      </c>
      <c r="AH138" t="str">
        <v>None</v>
      </c>
      <c r="AI138" t="str">
        <v>None</v>
      </c>
    </row>
    <row r="139" spans="1:35">
      <c r="A139" s="6">
        <v>17341550</v>
      </c>
      <c r="B139" s="6" t="s">
        <v>68</v>
      </c>
      <c r="C139" s="6" t="s">
        <v>69</v>
      </c>
      <c r="D139" s="6" t="s">
        <v>164</v>
      </c>
      <c r="E139" s="6">
        <v>0</v>
      </c>
      <c r="F139" s="6">
        <v>0</v>
      </c>
      <c r="G139" s="7">
        <v>2499</v>
      </c>
      <c r="H139" s="17">
        <v>75</v>
      </c>
      <c r="I139" s="7">
        <v>624</v>
      </c>
      <c r="J139" s="6" t="s">
        <v>32</v>
      </c>
      <c r="K139" s="6" t="b">
        <v>0</v>
      </c>
      <c r="L139" s="6">
        <v>0</v>
      </c>
      <c r="M139" s="6">
        <v>2</v>
      </c>
      <c r="N139" s="6">
        <v>0</v>
      </c>
      <c r="O139" s="6">
        <v>0</v>
      </c>
      <c r="P139" s="6">
        <v>1</v>
      </c>
      <c r="Q139" s="6" t="s">
        <v>32</v>
      </c>
      <c r="R139" s="6" t="s">
        <v>32</v>
      </c>
      <c r="S139" s="6" t="s">
        <v>32</v>
      </c>
      <c r="T139" s="6" t="s">
        <v>32</v>
      </c>
      <c r="U139" s="6" t="s">
        <v>32</v>
      </c>
      <c r="V139" s="6" t="b">
        <v>1</v>
      </c>
      <c r="W139" s="6" t="b">
        <v>1</v>
      </c>
      <c r="X139" s="13" cm="1">
        <f t="array" ref="X139">_xlfn.IFS(ecomm[[#This Row],[rating]]&lt;=1,1, ecomm[[#This Row],[rating]]&lt;=2, 2, ecomm[[#This Row],[rating]]&lt;=3, 3, ecomm[[#This Row],[rating]]&lt;=4, 4, ecomm[[#This Row],[rating]]&gt;4, 5)</f>
        <v>1</v>
      </c>
      <c r="Y139" s="13" cm="1">
        <f t="array" ref="Y1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39" s="13" t="str" cm="1">
        <f t="array" ref="Z1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39" t="str">
        <v>None</v>
      </c>
      <c r="AF139" t="str">
        <v>None</v>
      </c>
      <c r="AG139" t="str">
        <v>None</v>
      </c>
      <c r="AH139" t="str">
        <v>None</v>
      </c>
      <c r="AI139" t="str">
        <v>None</v>
      </c>
    </row>
    <row r="140" spans="1:35">
      <c r="A140" s="4">
        <v>21112784</v>
      </c>
      <c r="B140" s="4" t="s">
        <v>60</v>
      </c>
      <c r="C140" s="4" t="s">
        <v>165</v>
      </c>
      <c r="D140" s="4" t="s">
        <v>166</v>
      </c>
      <c r="E140" s="4">
        <v>0</v>
      </c>
      <c r="F140" s="4">
        <v>0</v>
      </c>
      <c r="G140" s="5">
        <v>3999</v>
      </c>
      <c r="H140" s="16">
        <v>40</v>
      </c>
      <c r="I140" s="5">
        <v>2399</v>
      </c>
      <c r="J140" s="4" t="s">
        <v>35</v>
      </c>
      <c r="K140" s="4" t="b">
        <v>1</v>
      </c>
      <c r="L140" s="4">
        <v>2</v>
      </c>
      <c r="M140" s="4">
        <v>0</v>
      </c>
      <c r="N140" s="4">
        <v>0</v>
      </c>
      <c r="O140" s="4">
        <v>0</v>
      </c>
      <c r="P140" s="4">
        <v>0</v>
      </c>
      <c r="Q140" s="4" t="s">
        <v>32</v>
      </c>
      <c r="R140" s="4" t="s">
        <v>32</v>
      </c>
      <c r="S140" s="4" t="s">
        <v>32</v>
      </c>
      <c r="T140" s="4" t="s">
        <v>32</v>
      </c>
      <c r="U140" s="4" t="s">
        <v>32</v>
      </c>
      <c r="V140" s="4" t="b">
        <v>1</v>
      </c>
      <c r="W140" s="4" t="b">
        <v>1</v>
      </c>
      <c r="X140" s="13" cm="1">
        <f t="array" ref="X140">_xlfn.IFS(ecomm[[#This Row],[rating]]&lt;=1,1, ecomm[[#This Row],[rating]]&lt;=2, 2, ecomm[[#This Row],[rating]]&lt;=3, 3, ecomm[[#This Row],[rating]]&lt;=4, 4, ecomm[[#This Row],[rating]]&gt;4, 5)</f>
        <v>1</v>
      </c>
      <c r="Y140" s="13" cm="1">
        <f t="array" ref="Y1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40" s="13" t="str" cm="1">
        <f t="array" ref="Z1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40" t="str">
        <v>None</v>
      </c>
      <c r="AF140" t="str">
        <v>None</v>
      </c>
      <c r="AG140" t="str">
        <v>None</v>
      </c>
      <c r="AH140" t="str">
        <v>None</v>
      </c>
      <c r="AI140" t="str">
        <v>None</v>
      </c>
    </row>
    <row r="141" spans="1:35">
      <c r="A141" s="6">
        <v>16295382</v>
      </c>
      <c r="B141" s="6" t="s">
        <v>60</v>
      </c>
      <c r="C141" s="6" t="s">
        <v>165</v>
      </c>
      <c r="D141" s="6" t="s">
        <v>167</v>
      </c>
      <c r="E141" s="6">
        <v>0</v>
      </c>
      <c r="F141" s="6">
        <v>0</v>
      </c>
      <c r="G141" s="7">
        <v>4200</v>
      </c>
      <c r="H141" s="17">
        <v>75</v>
      </c>
      <c r="I141" s="7">
        <v>1050</v>
      </c>
      <c r="J141" s="6" t="s">
        <v>35</v>
      </c>
      <c r="K141" s="6" t="b">
        <v>1</v>
      </c>
      <c r="L141" s="6">
        <v>2</v>
      </c>
      <c r="M141" s="6">
        <v>3</v>
      </c>
      <c r="N141" s="6">
        <v>4</v>
      </c>
      <c r="O141" s="6">
        <v>2</v>
      </c>
      <c r="P141" s="6">
        <v>12</v>
      </c>
      <c r="Q141" s="6" t="s">
        <v>32</v>
      </c>
      <c r="R141" s="6" t="s">
        <v>32</v>
      </c>
      <c r="S141" s="6" t="s">
        <v>32</v>
      </c>
      <c r="T141" s="6" t="s">
        <v>32</v>
      </c>
      <c r="U141" s="6" t="s">
        <v>32</v>
      </c>
      <c r="V141" s="6" t="b">
        <v>1</v>
      </c>
      <c r="W141" s="6" t="b">
        <v>1</v>
      </c>
      <c r="X141" s="13" cm="1">
        <f t="array" ref="X141">_xlfn.IFS(ecomm[[#This Row],[rating]]&lt;=1,1, ecomm[[#This Row],[rating]]&lt;=2, 2, ecomm[[#This Row],[rating]]&lt;=3, 3, ecomm[[#This Row],[rating]]&lt;=4, 4, ecomm[[#This Row],[rating]]&gt;4, 5)</f>
        <v>1</v>
      </c>
      <c r="Y141" s="13" cm="1">
        <f t="array" ref="Y1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41" s="13" t="str" cm="1">
        <f t="array" ref="Z1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41" t="str">
        <v>None</v>
      </c>
      <c r="AF141" t="str">
        <v>None</v>
      </c>
      <c r="AG141" t="str">
        <v>None</v>
      </c>
      <c r="AH141" t="str">
        <v>None</v>
      </c>
      <c r="AI141" t="str">
        <v>None</v>
      </c>
    </row>
    <row r="142" spans="1:35">
      <c r="A142" s="4">
        <v>13374206</v>
      </c>
      <c r="B142" s="4" t="s">
        <v>68</v>
      </c>
      <c r="C142" s="4" t="s">
        <v>151</v>
      </c>
      <c r="D142" s="4" t="s">
        <v>152</v>
      </c>
      <c r="E142" s="4">
        <v>3.4</v>
      </c>
      <c r="F142" s="4">
        <v>7</v>
      </c>
      <c r="G142" s="5">
        <v>1199</v>
      </c>
      <c r="H142" s="16">
        <v>45</v>
      </c>
      <c r="I142" s="5">
        <v>659</v>
      </c>
      <c r="J142" s="4" t="s">
        <v>35</v>
      </c>
      <c r="K142" s="4" t="b">
        <v>1</v>
      </c>
      <c r="L142" s="4">
        <v>7</v>
      </c>
      <c r="M142" s="4">
        <v>1</v>
      </c>
      <c r="N142" s="4">
        <v>0</v>
      </c>
      <c r="O142" s="4">
        <v>2</v>
      </c>
      <c r="P142" s="4">
        <v>12</v>
      </c>
      <c r="Q142" s="4" t="s">
        <v>32</v>
      </c>
      <c r="R142" s="4" t="s">
        <v>32</v>
      </c>
      <c r="S142" s="4" t="s">
        <v>32</v>
      </c>
      <c r="T142" s="4" t="s">
        <v>32</v>
      </c>
      <c r="U142" s="4" t="s">
        <v>32</v>
      </c>
      <c r="V142" s="4" t="b">
        <v>1</v>
      </c>
      <c r="W142" s="4" t="b">
        <v>1</v>
      </c>
      <c r="X142" s="13" cm="1">
        <f t="array" ref="X142">_xlfn.IFS(ecomm[[#This Row],[rating]]&lt;=1,1, ecomm[[#This Row],[rating]]&lt;=2, 2, ecomm[[#This Row],[rating]]&lt;=3, 3, ecomm[[#This Row],[rating]]&lt;=4, 4, ecomm[[#This Row],[rating]]&gt;4, 5)</f>
        <v>4</v>
      </c>
      <c r="Y142" s="13" cm="1">
        <f t="array" ref="Y1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2" s="13" t="str" cm="1">
        <f t="array" ref="Z1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42" t="str">
        <v>None</v>
      </c>
      <c r="AF142" t="str">
        <v>None</v>
      </c>
      <c r="AG142" t="str">
        <v>None</v>
      </c>
      <c r="AH142" t="str">
        <v>None</v>
      </c>
      <c r="AI142" t="str">
        <v>None</v>
      </c>
    </row>
    <row r="143" spans="1:35">
      <c r="A143" s="6">
        <v>15741084</v>
      </c>
      <c r="B143" s="6" t="s">
        <v>26</v>
      </c>
      <c r="C143" s="6" t="s">
        <v>168</v>
      </c>
      <c r="D143" s="6" t="s">
        <v>169</v>
      </c>
      <c r="E143" s="6">
        <v>3.2</v>
      </c>
      <c r="F143" s="6">
        <v>6</v>
      </c>
      <c r="G143" s="7">
        <v>1799</v>
      </c>
      <c r="H143" s="17">
        <v>65</v>
      </c>
      <c r="I143" s="7">
        <v>629</v>
      </c>
      <c r="J143" s="6" t="s">
        <v>35</v>
      </c>
      <c r="K143" s="6" t="b">
        <v>0</v>
      </c>
      <c r="L143" s="6">
        <v>30</v>
      </c>
      <c r="M143" s="6">
        <v>2</v>
      </c>
      <c r="N143" s="6">
        <v>9</v>
      </c>
      <c r="O143" s="6">
        <v>23</v>
      </c>
      <c r="P143" s="6">
        <v>69</v>
      </c>
      <c r="Q143" s="6" t="s">
        <v>32</v>
      </c>
      <c r="R143" s="6" t="s">
        <v>32</v>
      </c>
      <c r="S143" s="6" t="s">
        <v>32</v>
      </c>
      <c r="T143" s="6" t="s">
        <v>32</v>
      </c>
      <c r="U143" s="6" t="s">
        <v>32</v>
      </c>
      <c r="V143" s="6" t="b">
        <v>1</v>
      </c>
      <c r="W143" s="6" t="b">
        <v>1</v>
      </c>
      <c r="X143" s="13" cm="1">
        <f t="array" ref="X143">_xlfn.IFS(ecomm[[#This Row],[rating]]&lt;=1,1, ecomm[[#This Row],[rating]]&lt;=2, 2, ecomm[[#This Row],[rating]]&lt;=3, 3, ecomm[[#This Row],[rating]]&lt;=4, 4, ecomm[[#This Row],[rating]]&gt;4, 5)</f>
        <v>4</v>
      </c>
      <c r="Y143" s="13" cm="1">
        <f t="array" ref="Y1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3" s="13" t="str" cm="1">
        <f t="array" ref="Z1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43" t="str">
        <v>None</v>
      </c>
      <c r="AF143" t="str">
        <v>None</v>
      </c>
      <c r="AG143" t="str">
        <v>None</v>
      </c>
      <c r="AH143" t="str">
        <v>None</v>
      </c>
      <c r="AI143" t="str">
        <v>None</v>
      </c>
    </row>
    <row r="144" spans="1:35">
      <c r="A144" s="4">
        <v>17327438</v>
      </c>
      <c r="B144" s="4" t="s">
        <v>26</v>
      </c>
      <c r="C144" s="4" t="s">
        <v>117</v>
      </c>
      <c r="D144" s="4" t="s">
        <v>170</v>
      </c>
      <c r="E144" s="4">
        <v>2.8</v>
      </c>
      <c r="F144" s="4">
        <v>6</v>
      </c>
      <c r="G144" s="5">
        <v>4398</v>
      </c>
      <c r="H144" s="16">
        <v>58</v>
      </c>
      <c r="I144" s="5">
        <v>1847</v>
      </c>
      <c r="J144" s="4" t="s">
        <v>35</v>
      </c>
      <c r="K144" s="4" t="b">
        <v>1</v>
      </c>
      <c r="L144" s="4">
        <v>126</v>
      </c>
      <c r="M144" s="4">
        <v>19</v>
      </c>
      <c r="N144" s="4">
        <v>22</v>
      </c>
      <c r="O144" s="4">
        <v>73</v>
      </c>
      <c r="P144" s="4">
        <v>245</v>
      </c>
      <c r="Q144" s="4" t="s">
        <v>32</v>
      </c>
      <c r="R144" s="4" t="s">
        <v>32</v>
      </c>
      <c r="S144" s="4" t="s">
        <v>32</v>
      </c>
      <c r="T144" s="4" t="s">
        <v>32</v>
      </c>
      <c r="U144" s="4" t="s">
        <v>32</v>
      </c>
      <c r="V144" s="4" t="b">
        <v>1</v>
      </c>
      <c r="W144" s="4" t="b">
        <v>1</v>
      </c>
      <c r="X144" s="13" cm="1">
        <f t="array" ref="X144">_xlfn.IFS(ecomm[[#This Row],[rating]]&lt;=1,1, ecomm[[#This Row],[rating]]&lt;=2, 2, ecomm[[#This Row],[rating]]&lt;=3, 3, ecomm[[#This Row],[rating]]&lt;=4, 4, ecomm[[#This Row],[rating]]&gt;4, 5)</f>
        <v>3</v>
      </c>
      <c r="Y144" s="13" cm="1">
        <f t="array" ref="Y1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44" s="13" t="str" cm="1">
        <f t="array" ref="Z1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44" t="str">
        <v>None</v>
      </c>
      <c r="AF144" t="str">
        <v>None</v>
      </c>
      <c r="AG144" t="str">
        <v>None</v>
      </c>
      <c r="AH144" t="str">
        <v>None</v>
      </c>
      <c r="AI144" t="str">
        <v>None</v>
      </c>
    </row>
    <row r="145" spans="1:35">
      <c r="A145" s="6">
        <v>18601474</v>
      </c>
      <c r="B145" s="6" t="s">
        <v>26</v>
      </c>
      <c r="C145" s="6" t="s">
        <v>33</v>
      </c>
      <c r="D145" s="6" t="s">
        <v>171</v>
      </c>
      <c r="E145" s="6">
        <v>3</v>
      </c>
      <c r="F145" s="6">
        <v>5</v>
      </c>
      <c r="G145" s="7">
        <v>1399</v>
      </c>
      <c r="H145" s="17">
        <v>39</v>
      </c>
      <c r="I145" s="7">
        <v>1399</v>
      </c>
      <c r="J145" s="6" t="s">
        <v>35</v>
      </c>
      <c r="K145" s="6" t="b">
        <v>1</v>
      </c>
      <c r="L145" s="6">
        <v>2</v>
      </c>
      <c r="M145" s="6">
        <v>78</v>
      </c>
      <c r="N145" s="6">
        <v>288</v>
      </c>
      <c r="O145" s="6">
        <v>1052</v>
      </c>
      <c r="P145" s="6">
        <v>2897</v>
      </c>
      <c r="Q145" s="6" t="s">
        <v>32</v>
      </c>
      <c r="R145" s="6" t="s">
        <v>32</v>
      </c>
      <c r="S145" s="6" t="s">
        <v>32</v>
      </c>
      <c r="T145" s="6" t="s">
        <v>32</v>
      </c>
      <c r="U145" s="6" t="s">
        <v>32</v>
      </c>
      <c r="V145" s="6" t="b">
        <v>0</v>
      </c>
      <c r="W145" s="6" t="b">
        <v>1</v>
      </c>
      <c r="X145" s="13" cm="1">
        <f t="array" ref="X145">_xlfn.IFS(ecomm[[#This Row],[rating]]&lt;=1,1, ecomm[[#This Row],[rating]]&lt;=2, 2, ecomm[[#This Row],[rating]]&lt;=3, 3, ecomm[[#This Row],[rating]]&lt;=4, 4, ecomm[[#This Row],[rating]]&gt;4, 5)</f>
        <v>3</v>
      </c>
      <c r="Y145" s="13" cm="1">
        <f t="array" ref="Y1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45" s="13" t="str" cm="1">
        <f t="array" ref="Z1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45" t="str">
        <v>None</v>
      </c>
      <c r="AF145" t="str">
        <v>None</v>
      </c>
      <c r="AG145" t="str">
        <v>None</v>
      </c>
      <c r="AH145" t="str">
        <v>None</v>
      </c>
      <c r="AI145" t="str">
        <v>None</v>
      </c>
    </row>
    <row r="146" spans="1:35">
      <c r="A146" s="4">
        <v>22323008</v>
      </c>
      <c r="B146" s="4" t="s">
        <v>26</v>
      </c>
      <c r="C146" s="4" t="s">
        <v>172</v>
      </c>
      <c r="D146" s="4" t="s">
        <v>173</v>
      </c>
      <c r="E146" s="4">
        <v>3.8</v>
      </c>
      <c r="F146" s="4">
        <v>5</v>
      </c>
      <c r="G146" s="5">
        <v>3099</v>
      </c>
      <c r="H146" s="16">
        <v>82</v>
      </c>
      <c r="I146" s="5">
        <v>557</v>
      </c>
      <c r="J146" s="4" t="s">
        <v>35</v>
      </c>
      <c r="K146" s="4" t="b">
        <v>1</v>
      </c>
      <c r="L146" s="4">
        <v>2</v>
      </c>
      <c r="M146" s="4">
        <v>2</v>
      </c>
      <c r="N146" s="4">
        <v>0</v>
      </c>
      <c r="O146" s="4">
        <v>0</v>
      </c>
      <c r="P146" s="4">
        <v>4</v>
      </c>
      <c r="Q146" s="4" t="s">
        <v>32</v>
      </c>
      <c r="R146" s="4" t="s">
        <v>32</v>
      </c>
      <c r="S146" s="4" t="s">
        <v>32</v>
      </c>
      <c r="T146" s="4" t="s">
        <v>32</v>
      </c>
      <c r="U146" s="4" t="s">
        <v>32</v>
      </c>
      <c r="V146" s="4" t="b">
        <v>1</v>
      </c>
      <c r="W146" s="4" t="b">
        <v>1</v>
      </c>
      <c r="X146" s="13" cm="1">
        <f t="array" ref="X146">_xlfn.IFS(ecomm[[#This Row],[rating]]&lt;=1,1, ecomm[[#This Row],[rating]]&lt;=2, 2, ecomm[[#This Row],[rating]]&lt;=3, 3, ecomm[[#This Row],[rating]]&lt;=4, 4, ecomm[[#This Row],[rating]]&gt;4, 5)</f>
        <v>4</v>
      </c>
      <c r="Y146" s="13" cm="1">
        <f t="array" ref="Y1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6" s="13" t="str" cm="1">
        <f t="array" ref="Z1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146" t="str">
        <v>None</v>
      </c>
      <c r="AF146" t="str">
        <v>None</v>
      </c>
      <c r="AG146" t="str">
        <v>None</v>
      </c>
      <c r="AH146" t="str">
        <v>None</v>
      </c>
      <c r="AI146" t="str">
        <v>None</v>
      </c>
    </row>
    <row r="147" spans="1:35">
      <c r="A147" s="6">
        <v>10704378</v>
      </c>
      <c r="B147" s="6" t="s">
        <v>26</v>
      </c>
      <c r="C147" s="6" t="s">
        <v>174</v>
      </c>
      <c r="D147" s="6" t="s">
        <v>175</v>
      </c>
      <c r="E147" s="6">
        <v>3.2</v>
      </c>
      <c r="F147" s="6">
        <v>5</v>
      </c>
      <c r="G147" s="7">
        <v>777</v>
      </c>
      <c r="H147" s="17">
        <v>25</v>
      </c>
      <c r="I147" s="7">
        <v>582</v>
      </c>
      <c r="J147" s="6" t="s">
        <v>32</v>
      </c>
      <c r="K147" s="6" t="b">
        <v>0</v>
      </c>
      <c r="L147" s="6">
        <v>1</v>
      </c>
      <c r="M147" s="6">
        <v>1</v>
      </c>
      <c r="N147" s="6">
        <v>3</v>
      </c>
      <c r="O147" s="6">
        <v>13</v>
      </c>
      <c r="P147" s="6">
        <v>26</v>
      </c>
      <c r="Q147" s="6" t="s">
        <v>32</v>
      </c>
      <c r="R147" s="6" t="s">
        <v>32</v>
      </c>
      <c r="S147" s="6" t="s">
        <v>32</v>
      </c>
      <c r="T147" s="6" t="s">
        <v>32</v>
      </c>
      <c r="U147" s="6" t="s">
        <v>32</v>
      </c>
      <c r="V147" s="6" t="b">
        <v>1</v>
      </c>
      <c r="W147" s="6" t="b">
        <v>1</v>
      </c>
      <c r="X147" s="13" cm="1">
        <f t="array" ref="X147">_xlfn.IFS(ecomm[[#This Row],[rating]]&lt;=1,1, ecomm[[#This Row],[rating]]&lt;=2, 2, ecomm[[#This Row],[rating]]&lt;=3, 3, ecomm[[#This Row],[rating]]&lt;=4, 4, ecomm[[#This Row],[rating]]&gt;4, 5)</f>
        <v>4</v>
      </c>
      <c r="Y147" s="13" cm="1">
        <f t="array" ref="Y1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7" s="13" t="str" cm="1">
        <f t="array" ref="Z1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47" t="str">
        <v>None</v>
      </c>
      <c r="AF147" t="str">
        <v>None</v>
      </c>
      <c r="AG147" t="str">
        <v>None</v>
      </c>
      <c r="AH147" t="str">
        <v>None</v>
      </c>
      <c r="AI147" t="str">
        <v>None</v>
      </c>
    </row>
    <row r="148" spans="1:35">
      <c r="A148" s="4">
        <v>16293500</v>
      </c>
      <c r="B148" s="4" t="s">
        <v>60</v>
      </c>
      <c r="C148" s="4" t="s">
        <v>176</v>
      </c>
      <c r="D148" s="4" t="s">
        <v>177</v>
      </c>
      <c r="E148" s="4">
        <v>4.3</v>
      </c>
      <c r="F148" s="4">
        <v>3</v>
      </c>
      <c r="G148" s="5">
        <v>1249</v>
      </c>
      <c r="H148" s="16">
        <v>65</v>
      </c>
      <c r="I148" s="5">
        <v>437</v>
      </c>
      <c r="J148" s="4" t="s">
        <v>35</v>
      </c>
      <c r="K148" s="4" t="b">
        <v>1</v>
      </c>
      <c r="L148" s="4">
        <v>3</v>
      </c>
      <c r="M148" s="4">
        <v>0</v>
      </c>
      <c r="N148" s="4">
        <v>1</v>
      </c>
      <c r="O148" s="4">
        <v>0</v>
      </c>
      <c r="P148" s="4">
        <v>9</v>
      </c>
      <c r="Q148" s="4" t="s">
        <v>32</v>
      </c>
      <c r="R148" s="4" t="s">
        <v>32</v>
      </c>
      <c r="S148" s="4" t="s">
        <v>32</v>
      </c>
      <c r="T148" s="4" t="s">
        <v>32</v>
      </c>
      <c r="U148" s="4" t="s">
        <v>32</v>
      </c>
      <c r="V148" s="4" t="b">
        <v>1</v>
      </c>
      <c r="W148" s="4" t="b">
        <v>1</v>
      </c>
      <c r="X148" s="13" cm="1">
        <f t="array" ref="X148">_xlfn.IFS(ecomm[[#This Row],[rating]]&lt;=1,1, ecomm[[#This Row],[rating]]&lt;=2, 2, ecomm[[#This Row],[rating]]&lt;=3, 3, ecomm[[#This Row],[rating]]&lt;=4, 4, ecomm[[#This Row],[rating]]&gt;4, 5)</f>
        <v>5</v>
      </c>
      <c r="Y148" s="13" cm="1">
        <f t="array" ref="Y1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48" s="13" t="str" cm="1">
        <f t="array" ref="Z1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48" t="str">
        <v>None</v>
      </c>
      <c r="AF148" t="str">
        <v>None</v>
      </c>
      <c r="AG148" t="str">
        <v>None</v>
      </c>
      <c r="AH148" t="str">
        <v>None</v>
      </c>
      <c r="AI148" t="str">
        <v>None</v>
      </c>
    </row>
    <row r="149" spans="1:35">
      <c r="A149" s="6">
        <v>13638220</v>
      </c>
      <c r="B149" s="6" t="s">
        <v>99</v>
      </c>
      <c r="C149" s="6" t="s">
        <v>100</v>
      </c>
      <c r="D149" s="6" t="s">
        <v>102</v>
      </c>
      <c r="E149" s="6">
        <v>3.2</v>
      </c>
      <c r="F149" s="6">
        <v>6</v>
      </c>
      <c r="G149" s="7">
        <v>999</v>
      </c>
      <c r="H149" s="17">
        <v>1</v>
      </c>
      <c r="I149" s="7">
        <v>999</v>
      </c>
      <c r="J149" s="6" t="s">
        <v>35</v>
      </c>
      <c r="K149" s="6" t="b">
        <v>1</v>
      </c>
      <c r="L149" s="6">
        <v>4</v>
      </c>
      <c r="M149" s="6">
        <v>4</v>
      </c>
      <c r="N149" s="6">
        <v>6</v>
      </c>
      <c r="O149" s="6">
        <v>13</v>
      </c>
      <c r="P149" s="6">
        <v>20</v>
      </c>
      <c r="Q149" s="6" t="s">
        <v>30</v>
      </c>
      <c r="R149" s="6" t="s">
        <v>32</v>
      </c>
      <c r="S149" s="6" t="s">
        <v>178</v>
      </c>
      <c r="T149" s="6" t="s">
        <v>32</v>
      </c>
      <c r="U149" s="6" t="s">
        <v>32</v>
      </c>
      <c r="V149" s="6" t="b">
        <v>1</v>
      </c>
      <c r="W149" s="6" t="b">
        <v>1</v>
      </c>
      <c r="X149" s="13" cm="1">
        <f t="array" ref="X149">_xlfn.IFS(ecomm[[#This Row],[rating]]&lt;=1,1, ecomm[[#This Row],[rating]]&lt;=2, 2, ecomm[[#This Row],[rating]]&lt;=3, 3, ecomm[[#This Row],[rating]]&lt;=4, 4, ecomm[[#This Row],[rating]]&gt;4, 5)</f>
        <v>4</v>
      </c>
      <c r="Y149" s="13" cm="1">
        <f t="array" ref="Y1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49" s="13" t="str" cm="1">
        <f t="array" ref="Z1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49" t="str">
        <v>None</v>
      </c>
      <c r="AF149" t="str">
        <v>None</v>
      </c>
      <c r="AG149" t="str">
        <v>None</v>
      </c>
      <c r="AH149" t="str">
        <v>None</v>
      </c>
      <c r="AI149" t="str">
        <v>None</v>
      </c>
    </row>
    <row r="150" spans="1:35">
      <c r="A150" s="4">
        <v>21664722</v>
      </c>
      <c r="B150" s="4" t="s">
        <v>26</v>
      </c>
      <c r="C150" s="4" t="s">
        <v>38</v>
      </c>
      <c r="D150" s="4" t="s">
        <v>179</v>
      </c>
      <c r="E150" s="4">
        <v>3.7</v>
      </c>
      <c r="F150" s="4">
        <v>3</v>
      </c>
      <c r="G150" s="5">
        <v>2999</v>
      </c>
      <c r="H150" s="16">
        <v>0</v>
      </c>
      <c r="I150" s="5">
        <v>2999</v>
      </c>
      <c r="J150" s="4" t="s">
        <v>35</v>
      </c>
      <c r="K150" s="4" t="b">
        <v>1</v>
      </c>
      <c r="L150" s="4">
        <v>1</v>
      </c>
      <c r="M150" s="4">
        <v>0</v>
      </c>
      <c r="N150" s="4">
        <v>2</v>
      </c>
      <c r="O150" s="4">
        <v>4</v>
      </c>
      <c r="P150" s="4">
        <v>21</v>
      </c>
      <c r="Q150" s="4" t="s">
        <v>32</v>
      </c>
      <c r="R150" s="4" t="s">
        <v>32</v>
      </c>
      <c r="S150" s="4" t="s">
        <v>32</v>
      </c>
      <c r="T150" s="4" t="s">
        <v>32</v>
      </c>
      <c r="U150" s="4" t="s">
        <v>32</v>
      </c>
      <c r="V150" s="4" t="b">
        <v>1</v>
      </c>
      <c r="W150" s="4" t="b">
        <v>1</v>
      </c>
      <c r="X150" s="13" cm="1">
        <f t="array" ref="X150">_xlfn.IFS(ecomm[[#This Row],[rating]]&lt;=1,1, ecomm[[#This Row],[rating]]&lt;=2, 2, ecomm[[#This Row],[rating]]&lt;=3, 3, ecomm[[#This Row],[rating]]&lt;=4, 4, ecomm[[#This Row],[rating]]&gt;4, 5)</f>
        <v>4</v>
      </c>
      <c r="Y150" s="13" cm="1">
        <f t="array" ref="Y1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50" s="13" t="str" cm="1">
        <f t="array" ref="Z1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50" t="str">
        <v>None</v>
      </c>
      <c r="AF150" t="str">
        <v>None</v>
      </c>
      <c r="AG150" t="str">
        <v>None</v>
      </c>
      <c r="AH150" t="str">
        <v>None</v>
      </c>
      <c r="AI150" t="str">
        <v>None</v>
      </c>
    </row>
    <row r="151" spans="1:35">
      <c r="A151" s="6">
        <v>21673378</v>
      </c>
      <c r="B151" s="6" t="s">
        <v>26</v>
      </c>
      <c r="C151" s="6" t="s">
        <v>38</v>
      </c>
      <c r="D151" s="6" t="s">
        <v>180</v>
      </c>
      <c r="E151" s="6">
        <v>3</v>
      </c>
      <c r="F151" s="6">
        <v>4</v>
      </c>
      <c r="G151" s="7">
        <v>1299</v>
      </c>
      <c r="H151" s="17">
        <v>51</v>
      </c>
      <c r="I151" s="7">
        <v>628</v>
      </c>
      <c r="J151" s="6" t="s">
        <v>35</v>
      </c>
      <c r="K151" s="6" t="b">
        <v>1</v>
      </c>
      <c r="L151" s="6">
        <v>1</v>
      </c>
      <c r="M151" s="6">
        <v>0</v>
      </c>
      <c r="N151" s="6">
        <v>0</v>
      </c>
      <c r="O151" s="6">
        <v>2</v>
      </c>
      <c r="P151" s="6">
        <v>3</v>
      </c>
      <c r="Q151" s="6" t="s">
        <v>32</v>
      </c>
      <c r="R151" s="6" t="s">
        <v>32</v>
      </c>
      <c r="S151" s="6" t="s">
        <v>32</v>
      </c>
      <c r="T151" s="6" t="s">
        <v>32</v>
      </c>
      <c r="U151" s="6" t="s">
        <v>32</v>
      </c>
      <c r="V151" s="6" t="b">
        <v>1</v>
      </c>
      <c r="W151" s="6" t="b">
        <v>1</v>
      </c>
      <c r="X151" s="13" cm="1">
        <f t="array" ref="X151">_xlfn.IFS(ecomm[[#This Row],[rating]]&lt;=1,1, ecomm[[#This Row],[rating]]&lt;=2, 2, ecomm[[#This Row],[rating]]&lt;=3, 3, ecomm[[#This Row],[rating]]&lt;=4, 4, ecomm[[#This Row],[rating]]&gt;4, 5)</f>
        <v>3</v>
      </c>
      <c r="Y151" s="13" cm="1">
        <f t="array" ref="Y1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51" s="13" t="str" cm="1">
        <f t="array" ref="Z1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51" t="str">
        <v>None</v>
      </c>
      <c r="AF151" t="str">
        <v>None</v>
      </c>
      <c r="AG151" t="str">
        <v>None</v>
      </c>
      <c r="AH151" t="str">
        <v>None</v>
      </c>
      <c r="AI151" t="str">
        <v>None</v>
      </c>
    </row>
    <row r="152" spans="1:35">
      <c r="A152" s="4">
        <v>13447736</v>
      </c>
      <c r="B152" s="4" t="s">
        <v>26</v>
      </c>
      <c r="C152" s="4" t="s">
        <v>38</v>
      </c>
      <c r="D152" s="4" t="s">
        <v>181</v>
      </c>
      <c r="E152" s="4">
        <v>2.1</v>
      </c>
      <c r="F152" s="4">
        <v>8</v>
      </c>
      <c r="G152" s="5">
        <v>2799</v>
      </c>
      <c r="H152" s="16">
        <v>60</v>
      </c>
      <c r="I152" s="5">
        <v>1119</v>
      </c>
      <c r="J152" s="4" t="s">
        <v>32</v>
      </c>
      <c r="K152" s="4" t="b">
        <v>0</v>
      </c>
      <c r="L152" s="4">
        <v>0</v>
      </c>
      <c r="M152" s="4">
        <v>0</v>
      </c>
      <c r="N152" s="4">
        <v>0</v>
      </c>
      <c r="O152" s="4">
        <v>1</v>
      </c>
      <c r="P152" s="4">
        <v>7</v>
      </c>
      <c r="Q152" s="4" t="s">
        <v>78</v>
      </c>
      <c r="R152" s="4" t="s">
        <v>31</v>
      </c>
      <c r="S152" s="4" t="s">
        <v>32</v>
      </c>
      <c r="T152" s="4" t="s">
        <v>32</v>
      </c>
      <c r="U152" s="4" t="s">
        <v>30</v>
      </c>
      <c r="V152" s="4" t="b">
        <v>1</v>
      </c>
      <c r="W152" s="4" t="b">
        <v>1</v>
      </c>
      <c r="X152" s="13" cm="1">
        <f t="array" ref="X152">_xlfn.IFS(ecomm[[#This Row],[rating]]&lt;=1,1, ecomm[[#This Row],[rating]]&lt;=2, 2, ecomm[[#This Row],[rating]]&lt;=3, 3, ecomm[[#This Row],[rating]]&lt;=4, 4, ecomm[[#This Row],[rating]]&gt;4, 5)</f>
        <v>3</v>
      </c>
      <c r="Y152" s="13" cm="1">
        <f t="array" ref="Y1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52" s="13" t="str" cm="1">
        <f t="array" ref="Z1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52" t="str">
        <v>None</v>
      </c>
      <c r="AF152" t="str">
        <v>None</v>
      </c>
      <c r="AG152" t="str">
        <v>None</v>
      </c>
      <c r="AH152" t="str">
        <v>None</v>
      </c>
      <c r="AI152" t="str">
        <v>None</v>
      </c>
    </row>
    <row r="153" spans="1:35">
      <c r="A153" s="6">
        <v>22601148</v>
      </c>
      <c r="B153" s="6" t="s">
        <v>26</v>
      </c>
      <c r="C153" s="6" t="s">
        <v>88</v>
      </c>
      <c r="D153" s="6" t="s">
        <v>90</v>
      </c>
      <c r="E153" s="6">
        <v>3.3</v>
      </c>
      <c r="F153" s="6">
        <v>3</v>
      </c>
      <c r="G153" s="7">
        <v>999</v>
      </c>
      <c r="H153" s="17">
        <v>60</v>
      </c>
      <c r="I153" s="7">
        <v>399</v>
      </c>
      <c r="J153" s="6" t="s">
        <v>32</v>
      </c>
      <c r="K153" s="6" t="b">
        <v>0</v>
      </c>
      <c r="L153" s="6">
        <v>0</v>
      </c>
      <c r="M153" s="6">
        <v>0</v>
      </c>
      <c r="N153" s="6">
        <v>1</v>
      </c>
      <c r="O153" s="6">
        <v>0</v>
      </c>
      <c r="P153" s="6">
        <v>4</v>
      </c>
      <c r="Q153" s="6" t="s">
        <v>32</v>
      </c>
      <c r="R153" s="6" t="s">
        <v>32</v>
      </c>
      <c r="S153" s="6" t="s">
        <v>32</v>
      </c>
      <c r="T153" s="6" t="s">
        <v>32</v>
      </c>
      <c r="U153" s="6" t="s">
        <v>32</v>
      </c>
      <c r="V153" s="6" t="b">
        <v>1</v>
      </c>
      <c r="W153" s="6" t="b">
        <v>1</v>
      </c>
      <c r="X153" s="13" cm="1">
        <f t="array" ref="X153">_xlfn.IFS(ecomm[[#This Row],[rating]]&lt;=1,1, ecomm[[#This Row],[rating]]&lt;=2, 2, ecomm[[#This Row],[rating]]&lt;=3, 3, ecomm[[#This Row],[rating]]&lt;=4, 4, ecomm[[#This Row],[rating]]&gt;4, 5)</f>
        <v>4</v>
      </c>
      <c r="Y153" s="13" cm="1">
        <f t="array" ref="Y1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53" s="13" t="str" cm="1">
        <f t="array" ref="Z1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53" t="str">
        <v>None</v>
      </c>
      <c r="AF153" t="str">
        <v>None</v>
      </c>
      <c r="AG153" t="str">
        <v>None</v>
      </c>
      <c r="AH153" t="str">
        <v>None</v>
      </c>
      <c r="AI153" t="str">
        <v>None</v>
      </c>
    </row>
    <row r="154" spans="1:35">
      <c r="A154" s="4">
        <v>18964420</v>
      </c>
      <c r="B154" s="4" t="s">
        <v>26</v>
      </c>
      <c r="C154" s="4" t="s">
        <v>50</v>
      </c>
      <c r="D154" s="4" t="s">
        <v>182</v>
      </c>
      <c r="E154" s="4">
        <v>4.5</v>
      </c>
      <c r="F154" s="4">
        <v>2</v>
      </c>
      <c r="G154" s="5">
        <v>4299</v>
      </c>
      <c r="H154" s="16">
        <v>62</v>
      </c>
      <c r="I154" s="5">
        <v>1633</v>
      </c>
      <c r="J154" s="4" t="s">
        <v>35</v>
      </c>
      <c r="K154" s="4" t="b">
        <v>1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 t="s">
        <v>32</v>
      </c>
      <c r="R154" s="4" t="s">
        <v>32</v>
      </c>
      <c r="S154" s="4" t="s">
        <v>32</v>
      </c>
      <c r="T154" s="4" t="s">
        <v>32</v>
      </c>
      <c r="U154" s="4" t="s">
        <v>32</v>
      </c>
      <c r="V154" s="4" t="b">
        <v>1</v>
      </c>
      <c r="W154" s="4" t="b">
        <v>1</v>
      </c>
      <c r="X154" s="13" cm="1">
        <f t="array" ref="X154">_xlfn.IFS(ecomm[[#This Row],[rating]]&lt;=1,1, ecomm[[#This Row],[rating]]&lt;=2, 2, ecomm[[#This Row],[rating]]&lt;=3, 3, ecomm[[#This Row],[rating]]&lt;=4, 4, ecomm[[#This Row],[rating]]&gt;4, 5)</f>
        <v>5</v>
      </c>
      <c r="Y154" s="13" cm="1">
        <f t="array" ref="Y1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54" s="13" t="str" cm="1">
        <f t="array" ref="Z1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54" t="str">
        <v>None</v>
      </c>
      <c r="AF154" t="str">
        <v>None</v>
      </c>
      <c r="AG154" t="str">
        <v>None</v>
      </c>
      <c r="AH154" t="str">
        <v>None</v>
      </c>
      <c r="AI154" t="str">
        <v>None</v>
      </c>
    </row>
    <row r="155" spans="1:35">
      <c r="A155" s="6">
        <v>20033282</v>
      </c>
      <c r="B155" s="6" t="s">
        <v>26</v>
      </c>
      <c r="C155" s="6" t="s">
        <v>36</v>
      </c>
      <c r="D155" s="6" t="s">
        <v>183</v>
      </c>
      <c r="E155" s="6">
        <v>3.7</v>
      </c>
      <c r="F155" s="6">
        <v>3</v>
      </c>
      <c r="G155" s="7">
        <v>999</v>
      </c>
      <c r="H155" s="17">
        <v>20</v>
      </c>
      <c r="I155" s="7">
        <v>799</v>
      </c>
      <c r="J155" s="6" t="s">
        <v>32</v>
      </c>
      <c r="K155" s="6" t="b">
        <v>0</v>
      </c>
      <c r="L155" s="6">
        <v>0</v>
      </c>
      <c r="M155" s="6">
        <v>0</v>
      </c>
      <c r="N155" s="6">
        <v>0</v>
      </c>
      <c r="O155" s="6">
        <v>2</v>
      </c>
      <c r="P155" s="6">
        <v>7</v>
      </c>
      <c r="Q155" s="6" t="s">
        <v>32</v>
      </c>
      <c r="R155" s="6" t="s">
        <v>32</v>
      </c>
      <c r="S155" s="6" t="s">
        <v>32</v>
      </c>
      <c r="T155" s="6" t="s">
        <v>32</v>
      </c>
      <c r="U155" s="6" t="s">
        <v>32</v>
      </c>
      <c r="V155" s="6" t="b">
        <v>1</v>
      </c>
      <c r="W155" s="6" t="b">
        <v>1</v>
      </c>
      <c r="X155" s="13" cm="1">
        <f t="array" ref="X155">_xlfn.IFS(ecomm[[#This Row],[rating]]&lt;=1,1, ecomm[[#This Row],[rating]]&lt;=2, 2, ecomm[[#This Row],[rating]]&lt;=3, 3, ecomm[[#This Row],[rating]]&lt;=4, 4, ecomm[[#This Row],[rating]]&gt;4, 5)</f>
        <v>4</v>
      </c>
      <c r="Y155" s="13" cm="1">
        <f t="array" ref="Y1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55" s="13" t="str" cm="1">
        <f t="array" ref="Z1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155" t="str">
        <v>None</v>
      </c>
      <c r="AF155" t="str">
        <v>None</v>
      </c>
      <c r="AG155" t="str">
        <v>None</v>
      </c>
      <c r="AH155" t="str">
        <v>None</v>
      </c>
      <c r="AI155" t="str">
        <v>None</v>
      </c>
    </row>
    <row r="156" spans="1:35">
      <c r="A156" s="4">
        <v>8330413</v>
      </c>
      <c r="B156" s="4" t="s">
        <v>26</v>
      </c>
      <c r="C156" s="4" t="s">
        <v>33</v>
      </c>
      <c r="D156" s="4" t="s">
        <v>184</v>
      </c>
      <c r="E156" s="4">
        <v>3.3</v>
      </c>
      <c r="F156" s="4">
        <v>4</v>
      </c>
      <c r="G156" s="5">
        <v>2799</v>
      </c>
      <c r="H156" s="16">
        <v>0</v>
      </c>
      <c r="I156" s="5">
        <v>2799</v>
      </c>
      <c r="J156" s="4" t="s">
        <v>35</v>
      </c>
      <c r="K156" s="4" t="b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 t="s">
        <v>30</v>
      </c>
      <c r="R156" s="4" t="s">
        <v>43</v>
      </c>
      <c r="S156" s="4" t="s">
        <v>32</v>
      </c>
      <c r="T156" s="4" t="s">
        <v>32</v>
      </c>
      <c r="U156" s="4" t="s">
        <v>30</v>
      </c>
      <c r="V156" s="4" t="b">
        <v>0</v>
      </c>
      <c r="W156" s="4" t="b">
        <v>1</v>
      </c>
      <c r="X156" s="13" cm="1">
        <f t="array" ref="X156">_xlfn.IFS(ecomm[[#This Row],[rating]]&lt;=1,1, ecomm[[#This Row],[rating]]&lt;=2, 2, ecomm[[#This Row],[rating]]&lt;=3, 3, ecomm[[#This Row],[rating]]&lt;=4, 4, ecomm[[#This Row],[rating]]&gt;4, 5)</f>
        <v>4</v>
      </c>
      <c r="Y156" s="13" cm="1">
        <f t="array" ref="Y1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56" s="13" t="str" cm="1">
        <f t="array" ref="Z1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56" t="str">
        <v>None</v>
      </c>
      <c r="AF156" t="str">
        <v>None</v>
      </c>
      <c r="AG156" t="str">
        <v>None</v>
      </c>
      <c r="AH156" t="str">
        <v>None</v>
      </c>
      <c r="AI156" t="str">
        <v>None</v>
      </c>
    </row>
    <row r="157" spans="1:35">
      <c r="A157" s="6">
        <v>9327149</v>
      </c>
      <c r="B157" s="6" t="s">
        <v>26</v>
      </c>
      <c r="C157" s="6" t="s">
        <v>33</v>
      </c>
      <c r="D157" s="6" t="s">
        <v>185</v>
      </c>
      <c r="E157" s="6">
        <v>3.8</v>
      </c>
      <c r="F157" s="6">
        <v>4</v>
      </c>
      <c r="G157" s="7">
        <v>999</v>
      </c>
      <c r="H157" s="17">
        <v>50</v>
      </c>
      <c r="I157" s="7">
        <v>999</v>
      </c>
      <c r="J157" s="6" t="s">
        <v>35</v>
      </c>
      <c r="K157" s="6" t="b">
        <v>1</v>
      </c>
      <c r="L157" s="6">
        <v>1</v>
      </c>
      <c r="M157" s="6">
        <v>0</v>
      </c>
      <c r="N157" s="6">
        <v>0</v>
      </c>
      <c r="O157" s="6">
        <v>0</v>
      </c>
      <c r="P157" s="6">
        <v>7</v>
      </c>
      <c r="Q157" s="6" t="s">
        <v>30</v>
      </c>
      <c r="R157" s="6" t="s">
        <v>31</v>
      </c>
      <c r="S157" s="6" t="s">
        <v>32</v>
      </c>
      <c r="T157" s="6" t="s">
        <v>32</v>
      </c>
      <c r="U157" s="6" t="s">
        <v>30</v>
      </c>
      <c r="V157" s="6" t="b">
        <v>0</v>
      </c>
      <c r="W157" s="6" t="b">
        <v>1</v>
      </c>
      <c r="X157" s="13" cm="1">
        <f t="array" ref="X157">_xlfn.IFS(ecomm[[#This Row],[rating]]&lt;=1,1, ecomm[[#This Row],[rating]]&lt;=2, 2, ecomm[[#This Row],[rating]]&lt;=3, 3, ecomm[[#This Row],[rating]]&lt;=4, 4, ecomm[[#This Row],[rating]]&gt;4, 5)</f>
        <v>4</v>
      </c>
      <c r="Y157" s="13" cm="1">
        <f t="array" ref="Y1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57" s="13" t="str" cm="1">
        <f t="array" ref="Z1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57" t="str">
        <v>None</v>
      </c>
      <c r="AF157" t="str">
        <v>None</v>
      </c>
      <c r="AG157" t="str">
        <v>None</v>
      </c>
      <c r="AH157" t="str">
        <v>None</v>
      </c>
      <c r="AI157" t="str">
        <v>None</v>
      </c>
    </row>
    <row r="158" spans="1:35">
      <c r="A158" s="4">
        <v>19213186</v>
      </c>
      <c r="B158" s="4" t="s">
        <v>26</v>
      </c>
      <c r="C158" s="4" t="s">
        <v>38</v>
      </c>
      <c r="D158" s="4" t="s">
        <v>76</v>
      </c>
      <c r="E158" s="4">
        <v>1.9</v>
      </c>
      <c r="F158" s="4">
        <v>7</v>
      </c>
      <c r="G158" s="5">
        <v>6900</v>
      </c>
      <c r="H158" s="16">
        <v>30</v>
      </c>
      <c r="I158" s="5">
        <v>4830</v>
      </c>
      <c r="J158" s="4" t="s">
        <v>32</v>
      </c>
      <c r="K158" s="4" t="b">
        <v>0</v>
      </c>
      <c r="L158" s="4">
        <v>37</v>
      </c>
      <c r="M158" s="4">
        <v>0</v>
      </c>
      <c r="N158" s="4">
        <v>1</v>
      </c>
      <c r="O158" s="4">
        <v>2</v>
      </c>
      <c r="P158" s="4">
        <v>3</v>
      </c>
      <c r="Q158" s="4" t="s">
        <v>32</v>
      </c>
      <c r="R158" s="4" t="s">
        <v>32</v>
      </c>
      <c r="S158" s="4" t="s">
        <v>32</v>
      </c>
      <c r="T158" s="4" t="s">
        <v>32</v>
      </c>
      <c r="U158" s="4" t="s">
        <v>32</v>
      </c>
      <c r="V158" s="4" t="b">
        <v>1</v>
      </c>
      <c r="W158" s="4" t="b">
        <v>1</v>
      </c>
      <c r="X158" s="13" cm="1">
        <f t="array" ref="X158">_xlfn.IFS(ecomm[[#This Row],[rating]]&lt;=1,1, ecomm[[#This Row],[rating]]&lt;=2, 2, ecomm[[#This Row],[rating]]&lt;=3, 3, ecomm[[#This Row],[rating]]&lt;=4, 4, ecomm[[#This Row],[rating]]&gt;4, 5)</f>
        <v>2</v>
      </c>
      <c r="Y158" s="13" cm="1">
        <f t="array" ref="Y1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158" s="13" t="str" cm="1">
        <f t="array" ref="Z1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58" t="str">
        <v>None</v>
      </c>
      <c r="AF158" t="str">
        <v>None</v>
      </c>
      <c r="AG158" t="str">
        <v>None</v>
      </c>
      <c r="AH158" t="str">
        <v>None</v>
      </c>
      <c r="AI158" t="str">
        <v>None</v>
      </c>
    </row>
    <row r="159" spans="1:35">
      <c r="A159" s="6">
        <v>22638540</v>
      </c>
      <c r="B159" s="6" t="s">
        <v>26</v>
      </c>
      <c r="C159" s="6" t="s">
        <v>38</v>
      </c>
      <c r="D159" s="6" t="s">
        <v>186</v>
      </c>
      <c r="E159" s="6">
        <v>2.2999999999999998</v>
      </c>
      <c r="F159" s="6">
        <v>4</v>
      </c>
      <c r="G159" s="7">
        <v>1340</v>
      </c>
      <c r="H159" s="17">
        <v>63</v>
      </c>
      <c r="I159" s="7">
        <v>495</v>
      </c>
      <c r="J159" s="6" t="s">
        <v>32</v>
      </c>
      <c r="K159" s="6" t="b">
        <v>0</v>
      </c>
      <c r="L159" s="6">
        <v>0</v>
      </c>
      <c r="M159" s="6">
        <v>6</v>
      </c>
      <c r="N159" s="6">
        <v>26</v>
      </c>
      <c r="O159" s="6">
        <v>40</v>
      </c>
      <c r="P159" s="6">
        <v>91</v>
      </c>
      <c r="Q159" s="6" t="s">
        <v>133</v>
      </c>
      <c r="R159" s="6" t="s">
        <v>31</v>
      </c>
      <c r="S159" s="6" t="s">
        <v>32</v>
      </c>
      <c r="T159" s="6" t="s">
        <v>32</v>
      </c>
      <c r="U159" s="6" t="s">
        <v>30</v>
      </c>
      <c r="V159" s="6" t="b">
        <v>1</v>
      </c>
      <c r="W159" s="6" t="b">
        <v>1</v>
      </c>
      <c r="X159" s="13" cm="1">
        <f t="array" ref="X159">_xlfn.IFS(ecomm[[#This Row],[rating]]&lt;=1,1, ecomm[[#This Row],[rating]]&lt;=2, 2, ecomm[[#This Row],[rating]]&lt;=3, 3, ecomm[[#This Row],[rating]]&lt;=4, 4, ecomm[[#This Row],[rating]]&gt;4, 5)</f>
        <v>3</v>
      </c>
      <c r="Y159" s="13" cm="1">
        <f t="array" ref="Y1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59" s="13" t="str" cm="1">
        <f t="array" ref="Z1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59" t="str">
        <v>None</v>
      </c>
      <c r="AF159" t="str">
        <v>None</v>
      </c>
      <c r="AG159" t="str">
        <v>None</v>
      </c>
      <c r="AH159" t="str">
        <v>None</v>
      </c>
      <c r="AI159" t="str">
        <v>None</v>
      </c>
    </row>
    <row r="160" spans="1:35">
      <c r="A160" s="4">
        <v>22630128</v>
      </c>
      <c r="B160" s="4" t="s">
        <v>26</v>
      </c>
      <c r="C160" s="4" t="s">
        <v>38</v>
      </c>
      <c r="D160" s="4" t="s">
        <v>187</v>
      </c>
      <c r="E160" s="4">
        <v>2.8</v>
      </c>
      <c r="F160" s="4">
        <v>5</v>
      </c>
      <c r="G160" s="5">
        <v>1999</v>
      </c>
      <c r="H160" s="16">
        <v>70</v>
      </c>
      <c r="I160" s="5">
        <v>599</v>
      </c>
      <c r="J160" s="4" t="s">
        <v>35</v>
      </c>
      <c r="K160" s="4" t="b">
        <v>1</v>
      </c>
      <c r="L160" s="4">
        <v>5</v>
      </c>
      <c r="M160" s="4">
        <v>0</v>
      </c>
      <c r="N160" s="4">
        <v>0</v>
      </c>
      <c r="O160" s="4">
        <v>3</v>
      </c>
      <c r="P160" s="4">
        <v>9</v>
      </c>
      <c r="Q160" s="4" t="s">
        <v>32</v>
      </c>
      <c r="R160" s="4" t="s">
        <v>32</v>
      </c>
      <c r="S160" s="4" t="s">
        <v>32</v>
      </c>
      <c r="T160" s="4" t="s">
        <v>32</v>
      </c>
      <c r="U160" s="4" t="s">
        <v>32</v>
      </c>
      <c r="V160" s="4" t="b">
        <v>1</v>
      </c>
      <c r="W160" s="4" t="b">
        <v>1</v>
      </c>
      <c r="X160" s="13" cm="1">
        <f t="array" ref="X160">_xlfn.IFS(ecomm[[#This Row],[rating]]&lt;=1,1, ecomm[[#This Row],[rating]]&lt;=2, 2, ecomm[[#This Row],[rating]]&lt;=3, 3, ecomm[[#This Row],[rating]]&lt;=4, 4, ecomm[[#This Row],[rating]]&gt;4, 5)</f>
        <v>3</v>
      </c>
      <c r="Y160" s="13" cm="1">
        <f t="array" ref="Y1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0" s="13" t="str" cm="1">
        <f t="array" ref="Z1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60" t="str">
        <v>None</v>
      </c>
      <c r="AF160" t="str">
        <v>None</v>
      </c>
      <c r="AG160" t="str">
        <v>None</v>
      </c>
      <c r="AH160" t="str">
        <v>None</v>
      </c>
      <c r="AI160" t="str">
        <v>None</v>
      </c>
    </row>
    <row r="161" spans="1:35">
      <c r="A161" s="6">
        <v>17313694</v>
      </c>
      <c r="B161" s="6" t="s">
        <v>26</v>
      </c>
      <c r="C161" s="6" t="s">
        <v>117</v>
      </c>
      <c r="D161" s="6" t="s">
        <v>188</v>
      </c>
      <c r="E161" s="6">
        <v>3</v>
      </c>
      <c r="F161" s="6">
        <v>5</v>
      </c>
      <c r="G161" s="7">
        <v>1999</v>
      </c>
      <c r="H161" s="17">
        <v>71</v>
      </c>
      <c r="I161" s="7">
        <v>579</v>
      </c>
      <c r="J161" s="6" t="s">
        <v>35</v>
      </c>
      <c r="K161" s="6" t="b">
        <v>1</v>
      </c>
      <c r="L161" s="6">
        <v>3</v>
      </c>
      <c r="M161" s="6">
        <v>2</v>
      </c>
      <c r="N161" s="6">
        <v>5</v>
      </c>
      <c r="O161" s="6">
        <v>8</v>
      </c>
      <c r="P161" s="6">
        <v>38</v>
      </c>
      <c r="Q161" s="6" t="s">
        <v>133</v>
      </c>
      <c r="R161" s="6" t="s">
        <v>32</v>
      </c>
      <c r="S161" s="6" t="s">
        <v>32</v>
      </c>
      <c r="T161" s="6" t="s">
        <v>32</v>
      </c>
      <c r="U161" s="6" t="s">
        <v>32</v>
      </c>
      <c r="V161" s="6" t="b">
        <v>1</v>
      </c>
      <c r="W161" s="6" t="b">
        <v>1</v>
      </c>
      <c r="X161" s="13" cm="1">
        <f t="array" ref="X161">_xlfn.IFS(ecomm[[#This Row],[rating]]&lt;=1,1, ecomm[[#This Row],[rating]]&lt;=2, 2, ecomm[[#This Row],[rating]]&lt;=3, 3, ecomm[[#This Row],[rating]]&lt;=4, 4, ecomm[[#This Row],[rating]]&gt;4, 5)</f>
        <v>3</v>
      </c>
      <c r="Y161" s="13" cm="1">
        <f t="array" ref="Y1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1" s="13" t="str" cm="1">
        <f t="array" ref="Z1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61" t="str">
        <v>None</v>
      </c>
      <c r="AF161" t="str">
        <v>None</v>
      </c>
      <c r="AG161" t="str">
        <v>None</v>
      </c>
      <c r="AH161" t="str">
        <v>None</v>
      </c>
      <c r="AI161" t="str">
        <v>None</v>
      </c>
    </row>
    <row r="162" spans="1:35">
      <c r="A162" s="4">
        <v>17322122</v>
      </c>
      <c r="B162" s="4" t="s">
        <v>26</v>
      </c>
      <c r="C162" s="4" t="s">
        <v>117</v>
      </c>
      <c r="D162" s="4" t="s">
        <v>188</v>
      </c>
      <c r="E162" s="4">
        <v>4</v>
      </c>
      <c r="F162" s="4">
        <v>2</v>
      </c>
      <c r="G162" s="5">
        <v>1599</v>
      </c>
      <c r="H162" s="16">
        <v>70</v>
      </c>
      <c r="I162" s="5">
        <v>479</v>
      </c>
      <c r="J162" s="4" t="s">
        <v>35</v>
      </c>
      <c r="K162" s="4" t="b">
        <v>1</v>
      </c>
      <c r="L162" s="4">
        <v>4</v>
      </c>
      <c r="M162" s="4">
        <v>2</v>
      </c>
      <c r="N162" s="4">
        <v>3</v>
      </c>
      <c r="O162" s="4">
        <v>14</v>
      </c>
      <c r="P162" s="4">
        <v>34</v>
      </c>
      <c r="Q162" s="4" t="s">
        <v>30</v>
      </c>
      <c r="R162" s="4" t="s">
        <v>32</v>
      </c>
      <c r="S162" s="4" t="s">
        <v>32</v>
      </c>
      <c r="T162" s="4" t="s">
        <v>32</v>
      </c>
      <c r="U162" s="4" t="s">
        <v>32</v>
      </c>
      <c r="V162" s="4" t="b">
        <v>1</v>
      </c>
      <c r="W162" s="4" t="b">
        <v>1</v>
      </c>
      <c r="X162" s="13" cm="1">
        <f t="array" ref="X162">_xlfn.IFS(ecomm[[#This Row],[rating]]&lt;=1,1, ecomm[[#This Row],[rating]]&lt;=2, 2, ecomm[[#This Row],[rating]]&lt;=3, 3, ecomm[[#This Row],[rating]]&lt;=4, 4, ecomm[[#This Row],[rating]]&gt;4, 5)</f>
        <v>4</v>
      </c>
      <c r="Y162" s="13" cm="1">
        <f t="array" ref="Y1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2" s="13" t="str" cm="1">
        <f t="array" ref="Z1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62" t="str">
        <v>None</v>
      </c>
      <c r="AF162" t="str">
        <v>None</v>
      </c>
      <c r="AG162" t="str">
        <v>None</v>
      </c>
      <c r="AH162" t="str">
        <v>None</v>
      </c>
      <c r="AI162" t="str">
        <v>None</v>
      </c>
    </row>
    <row r="163" spans="1:35">
      <c r="A163" s="6">
        <v>18980478</v>
      </c>
      <c r="B163" s="6" t="s">
        <v>26</v>
      </c>
      <c r="C163" s="6" t="s">
        <v>33</v>
      </c>
      <c r="D163" s="6" t="s">
        <v>189</v>
      </c>
      <c r="E163" s="6">
        <v>3</v>
      </c>
      <c r="F163" s="6">
        <v>2</v>
      </c>
      <c r="G163" s="7">
        <v>600</v>
      </c>
      <c r="H163" s="17">
        <v>26</v>
      </c>
      <c r="I163" s="7">
        <v>600</v>
      </c>
      <c r="J163" s="6" t="s">
        <v>35</v>
      </c>
      <c r="K163" s="6" t="b">
        <v>1</v>
      </c>
      <c r="L163" s="6">
        <v>2</v>
      </c>
      <c r="M163" s="6">
        <v>1</v>
      </c>
      <c r="N163" s="6">
        <v>1</v>
      </c>
      <c r="O163" s="6">
        <v>2</v>
      </c>
      <c r="P163" s="6">
        <v>2</v>
      </c>
      <c r="Q163" s="6" t="s">
        <v>30</v>
      </c>
      <c r="R163" s="6" t="s">
        <v>31</v>
      </c>
      <c r="S163" s="6" t="s">
        <v>32</v>
      </c>
      <c r="T163" s="6" t="s">
        <v>32</v>
      </c>
      <c r="U163" s="6" t="s">
        <v>30</v>
      </c>
      <c r="V163" s="6" t="b">
        <v>0</v>
      </c>
      <c r="W163" s="6" t="b">
        <v>1</v>
      </c>
      <c r="X163" s="13" cm="1">
        <f t="array" ref="X163">_xlfn.IFS(ecomm[[#This Row],[rating]]&lt;=1,1, ecomm[[#This Row],[rating]]&lt;=2, 2, ecomm[[#This Row],[rating]]&lt;=3, 3, ecomm[[#This Row],[rating]]&lt;=4, 4, ecomm[[#This Row],[rating]]&gt;4, 5)</f>
        <v>3</v>
      </c>
      <c r="Y163" s="13" cm="1">
        <f t="array" ref="Y1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3" s="13" t="str" cm="1">
        <f t="array" ref="Z1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63" t="str">
        <v>None</v>
      </c>
      <c r="AF163" t="str">
        <v>None</v>
      </c>
      <c r="AG163" t="str">
        <v>None</v>
      </c>
      <c r="AH163" t="str">
        <v>None</v>
      </c>
      <c r="AI163" t="str">
        <v>None</v>
      </c>
    </row>
    <row r="164" spans="1:35">
      <c r="A164" s="4">
        <v>18944780</v>
      </c>
      <c r="B164" s="4" t="s">
        <v>26</v>
      </c>
      <c r="C164" s="4" t="s">
        <v>33</v>
      </c>
      <c r="D164" s="4" t="s">
        <v>122</v>
      </c>
      <c r="E164" s="4">
        <v>2.7</v>
      </c>
      <c r="F164" s="4">
        <v>3</v>
      </c>
      <c r="G164" s="5">
        <v>1499</v>
      </c>
      <c r="H164" s="16">
        <v>58</v>
      </c>
      <c r="I164" s="5">
        <v>629</v>
      </c>
      <c r="J164" s="4" t="s">
        <v>35</v>
      </c>
      <c r="K164" s="4" t="b">
        <v>1</v>
      </c>
      <c r="L164" s="4">
        <v>0</v>
      </c>
      <c r="M164" s="4">
        <v>1</v>
      </c>
      <c r="N164" s="4">
        <v>1</v>
      </c>
      <c r="O164" s="4">
        <v>4</v>
      </c>
      <c r="P164" s="4">
        <v>6</v>
      </c>
      <c r="Q164" s="4" t="s">
        <v>32</v>
      </c>
      <c r="R164" s="4" t="s">
        <v>32</v>
      </c>
      <c r="S164" s="4" t="s">
        <v>32</v>
      </c>
      <c r="T164" s="4" t="s">
        <v>32</v>
      </c>
      <c r="U164" s="4" t="s">
        <v>32</v>
      </c>
      <c r="V164" s="4" t="b">
        <v>1</v>
      </c>
      <c r="W164" s="4" t="b">
        <v>1</v>
      </c>
      <c r="X164" s="13" cm="1">
        <f t="array" ref="X164">_xlfn.IFS(ecomm[[#This Row],[rating]]&lt;=1,1, ecomm[[#This Row],[rating]]&lt;=2, 2, ecomm[[#This Row],[rating]]&lt;=3, 3, ecomm[[#This Row],[rating]]&lt;=4, 4, ecomm[[#This Row],[rating]]&gt;4, 5)</f>
        <v>3</v>
      </c>
      <c r="Y164" s="13" cm="1">
        <f t="array" ref="Y1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4" s="13" t="str" cm="1">
        <f t="array" ref="Z1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64" t="str">
        <v>None</v>
      </c>
      <c r="AF164" t="str">
        <v>None</v>
      </c>
      <c r="AG164" t="str">
        <v>None</v>
      </c>
      <c r="AH164" t="str">
        <v>None</v>
      </c>
      <c r="AI164" t="str">
        <v>None</v>
      </c>
    </row>
    <row r="165" spans="1:35">
      <c r="A165" s="6">
        <v>9557519</v>
      </c>
      <c r="B165" s="6" t="s">
        <v>26</v>
      </c>
      <c r="C165" s="6" t="s">
        <v>33</v>
      </c>
      <c r="D165" s="6" t="s">
        <v>190</v>
      </c>
      <c r="E165" s="6">
        <v>5</v>
      </c>
      <c r="F165" s="6">
        <v>1</v>
      </c>
      <c r="G165" s="7">
        <v>2490</v>
      </c>
      <c r="H165" s="17">
        <v>35</v>
      </c>
      <c r="I165" s="7">
        <v>2490</v>
      </c>
      <c r="J165" s="6" t="s">
        <v>35</v>
      </c>
      <c r="K165" s="6" t="b">
        <v>1</v>
      </c>
      <c r="L165" s="6">
        <v>0</v>
      </c>
      <c r="M165" s="6">
        <v>1</v>
      </c>
      <c r="N165" s="6">
        <v>2</v>
      </c>
      <c r="O165" s="6">
        <v>3</v>
      </c>
      <c r="P165" s="6">
        <v>5</v>
      </c>
      <c r="Q165" s="6" t="s">
        <v>30</v>
      </c>
      <c r="R165" s="6" t="s">
        <v>43</v>
      </c>
      <c r="S165" s="6" t="s">
        <v>32</v>
      </c>
      <c r="T165" s="6" t="s">
        <v>32</v>
      </c>
      <c r="U165" s="6" t="s">
        <v>30</v>
      </c>
      <c r="V165" s="6" t="b">
        <v>0</v>
      </c>
      <c r="W165" s="6" t="b">
        <v>1</v>
      </c>
      <c r="X165" s="13" cm="1">
        <f t="array" ref="X165">_xlfn.IFS(ecomm[[#This Row],[rating]]&lt;=1,1, ecomm[[#This Row],[rating]]&lt;=2, 2, ecomm[[#This Row],[rating]]&lt;=3, 3, ecomm[[#This Row],[rating]]&lt;=4, 4, ecomm[[#This Row],[rating]]&gt;4, 5)</f>
        <v>5</v>
      </c>
      <c r="Y165" s="13" cm="1">
        <f t="array" ref="Y1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65" s="13" t="str" cm="1">
        <f t="array" ref="Z1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65" t="str">
        <v>None</v>
      </c>
      <c r="AF165" t="str">
        <v>None</v>
      </c>
      <c r="AG165" t="str">
        <v>None</v>
      </c>
      <c r="AH165" t="str">
        <v>None</v>
      </c>
      <c r="AI165" t="str">
        <v>None</v>
      </c>
    </row>
    <row r="166" spans="1:35">
      <c r="A166" s="4">
        <v>13591994</v>
      </c>
      <c r="B166" s="4" t="s">
        <v>26</v>
      </c>
      <c r="C166" s="4" t="s">
        <v>58</v>
      </c>
      <c r="D166" s="4" t="s">
        <v>191</v>
      </c>
      <c r="E166" s="4">
        <v>3.5</v>
      </c>
      <c r="F166" s="4">
        <v>2</v>
      </c>
      <c r="G166" s="5">
        <v>999</v>
      </c>
      <c r="H166" s="16">
        <v>60</v>
      </c>
      <c r="I166" s="5">
        <v>999</v>
      </c>
      <c r="J166" s="4" t="s">
        <v>35</v>
      </c>
      <c r="K166" s="4" t="b">
        <v>1</v>
      </c>
      <c r="L166" s="4">
        <v>2</v>
      </c>
      <c r="M166" s="4">
        <v>1</v>
      </c>
      <c r="N166" s="4">
        <v>1</v>
      </c>
      <c r="O166" s="4">
        <v>1</v>
      </c>
      <c r="P166" s="4">
        <v>2</v>
      </c>
      <c r="Q166" s="4" t="s">
        <v>30</v>
      </c>
      <c r="R166" s="4" t="s">
        <v>32</v>
      </c>
      <c r="S166" s="4" t="s">
        <v>32</v>
      </c>
      <c r="T166" s="4" t="s">
        <v>32</v>
      </c>
      <c r="U166" s="4" t="s">
        <v>32</v>
      </c>
      <c r="V166" s="4" t="b">
        <v>0</v>
      </c>
      <c r="W166" s="4" t="b">
        <v>1</v>
      </c>
      <c r="X166" s="13" cm="1">
        <f t="array" ref="X166">_xlfn.IFS(ecomm[[#This Row],[rating]]&lt;=1,1, ecomm[[#This Row],[rating]]&lt;=2, 2, ecomm[[#This Row],[rating]]&lt;=3, 3, ecomm[[#This Row],[rating]]&lt;=4, 4, ecomm[[#This Row],[rating]]&gt;4, 5)</f>
        <v>4</v>
      </c>
      <c r="Y166" s="13" cm="1">
        <f t="array" ref="Y1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66" s="13" t="str" cm="1">
        <f t="array" ref="Z1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66" t="str">
        <v>None</v>
      </c>
      <c r="AF166" t="str">
        <v>None</v>
      </c>
      <c r="AG166" t="str">
        <v>None</v>
      </c>
      <c r="AH166" t="str">
        <v>None</v>
      </c>
      <c r="AI166" t="str">
        <v>None</v>
      </c>
    </row>
    <row r="167" spans="1:35">
      <c r="A167" s="6">
        <v>21996616</v>
      </c>
      <c r="B167" s="6" t="s">
        <v>60</v>
      </c>
      <c r="C167" s="6" t="s">
        <v>192</v>
      </c>
      <c r="D167" s="6" t="s">
        <v>193</v>
      </c>
      <c r="E167" s="6">
        <v>3</v>
      </c>
      <c r="F167" s="6">
        <v>2</v>
      </c>
      <c r="G167" s="7">
        <v>1199</v>
      </c>
      <c r="H167" s="17">
        <v>60</v>
      </c>
      <c r="I167" s="7">
        <v>479</v>
      </c>
      <c r="J167" s="6" t="s">
        <v>32</v>
      </c>
      <c r="K167" s="6" t="b">
        <v>0</v>
      </c>
      <c r="L167" s="6">
        <v>59</v>
      </c>
      <c r="M167" s="6">
        <v>2</v>
      </c>
      <c r="N167" s="6">
        <v>2</v>
      </c>
      <c r="O167" s="6">
        <v>3</v>
      </c>
      <c r="P167" s="6">
        <v>13</v>
      </c>
      <c r="Q167" s="6" t="s">
        <v>32</v>
      </c>
      <c r="R167" s="6" t="s">
        <v>32</v>
      </c>
      <c r="S167" s="6" t="s">
        <v>32</v>
      </c>
      <c r="T167" s="6" t="s">
        <v>32</v>
      </c>
      <c r="U167" s="6" t="s">
        <v>32</v>
      </c>
      <c r="V167" s="6" t="b">
        <v>1</v>
      </c>
      <c r="W167" s="6" t="b">
        <v>1</v>
      </c>
      <c r="X167" s="13" cm="1">
        <f t="array" ref="X167">_xlfn.IFS(ecomm[[#This Row],[rating]]&lt;=1,1, ecomm[[#This Row],[rating]]&lt;=2, 2, ecomm[[#This Row],[rating]]&lt;=3, 3, ecomm[[#This Row],[rating]]&lt;=4, 4, ecomm[[#This Row],[rating]]&gt;4, 5)</f>
        <v>3</v>
      </c>
      <c r="Y167" s="13" cm="1">
        <f t="array" ref="Y1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7" s="13" t="str" cm="1">
        <f t="array" ref="Z1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67" t="str">
        <v>None</v>
      </c>
      <c r="AF167" t="str">
        <v>None</v>
      </c>
      <c r="AG167" t="str">
        <v>None</v>
      </c>
      <c r="AH167" t="str">
        <v>None</v>
      </c>
      <c r="AI167" t="str">
        <v>None</v>
      </c>
    </row>
    <row r="168" spans="1:35">
      <c r="A168" s="4">
        <v>22579802</v>
      </c>
      <c r="B168" s="4" t="s">
        <v>60</v>
      </c>
      <c r="C168" s="4" t="s">
        <v>192</v>
      </c>
      <c r="D168" s="4" t="s">
        <v>194</v>
      </c>
      <c r="E168" s="4">
        <v>1.8</v>
      </c>
      <c r="F168" s="4">
        <v>8</v>
      </c>
      <c r="G168" s="5">
        <v>1000</v>
      </c>
      <c r="H168" s="16">
        <v>56</v>
      </c>
      <c r="I168" s="5">
        <v>440</v>
      </c>
      <c r="J168" s="4" t="s">
        <v>32</v>
      </c>
      <c r="K168" s="4" t="b">
        <v>0</v>
      </c>
      <c r="L168" s="4">
        <v>2</v>
      </c>
      <c r="M168" s="4">
        <v>38</v>
      </c>
      <c r="N168" s="4">
        <v>114</v>
      </c>
      <c r="O168" s="4">
        <v>222</v>
      </c>
      <c r="P168" s="4">
        <v>501</v>
      </c>
      <c r="Q168" s="4" t="s">
        <v>32</v>
      </c>
      <c r="R168" s="4" t="s">
        <v>32</v>
      </c>
      <c r="S168" s="4" t="s">
        <v>32</v>
      </c>
      <c r="T168" s="4" t="s">
        <v>32</v>
      </c>
      <c r="U168" s="4" t="s">
        <v>32</v>
      </c>
      <c r="V168" s="4" t="b">
        <v>1</v>
      </c>
      <c r="W168" s="4" t="b">
        <v>1</v>
      </c>
      <c r="X168" s="13" cm="1">
        <f t="array" ref="X168">_xlfn.IFS(ecomm[[#This Row],[rating]]&lt;=1,1, ecomm[[#This Row],[rating]]&lt;=2, 2, ecomm[[#This Row],[rating]]&lt;=3, 3, ecomm[[#This Row],[rating]]&lt;=4, 4, ecomm[[#This Row],[rating]]&gt;4, 5)</f>
        <v>2</v>
      </c>
      <c r="Y168" s="13" cm="1">
        <f t="array" ref="Y1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8" s="13" t="str" cm="1">
        <f t="array" ref="Z1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68" t="str">
        <v>None</v>
      </c>
      <c r="AF168" t="str">
        <v>None</v>
      </c>
      <c r="AG168" t="str">
        <v>None</v>
      </c>
      <c r="AH168" t="str">
        <v>None</v>
      </c>
      <c r="AI168" t="str">
        <v>None</v>
      </c>
    </row>
    <row r="169" spans="1:35">
      <c r="A169" s="6">
        <v>17359602</v>
      </c>
      <c r="B169" s="6" t="s">
        <v>60</v>
      </c>
      <c r="C169" s="6" t="s">
        <v>195</v>
      </c>
      <c r="D169" s="6" t="s">
        <v>196</v>
      </c>
      <c r="E169" s="6">
        <v>3</v>
      </c>
      <c r="F169" s="6">
        <v>2</v>
      </c>
      <c r="G169" s="7">
        <v>1500</v>
      </c>
      <c r="H169" s="17">
        <v>85</v>
      </c>
      <c r="I169" s="7">
        <v>225</v>
      </c>
      <c r="J169" s="6" t="s">
        <v>32</v>
      </c>
      <c r="K169" s="6" t="b">
        <v>0</v>
      </c>
      <c r="L169" s="6">
        <v>22</v>
      </c>
      <c r="M169" s="6">
        <v>2</v>
      </c>
      <c r="N169" s="6">
        <v>5</v>
      </c>
      <c r="O169" s="6">
        <v>5</v>
      </c>
      <c r="P169" s="6">
        <v>15</v>
      </c>
      <c r="Q169" s="6" t="s">
        <v>32</v>
      </c>
      <c r="R169" s="6" t="s">
        <v>32</v>
      </c>
      <c r="S169" s="6" t="s">
        <v>32</v>
      </c>
      <c r="T169" s="6" t="s">
        <v>32</v>
      </c>
      <c r="U169" s="6" t="s">
        <v>32</v>
      </c>
      <c r="V169" s="6" t="b">
        <v>1</v>
      </c>
      <c r="W169" s="6" t="b">
        <v>1</v>
      </c>
      <c r="X169" s="13" cm="1">
        <f t="array" ref="X169">_xlfn.IFS(ecomm[[#This Row],[rating]]&lt;=1,1, ecomm[[#This Row],[rating]]&lt;=2, 2, ecomm[[#This Row],[rating]]&lt;=3, 3, ecomm[[#This Row],[rating]]&lt;=4, 4, ecomm[[#This Row],[rating]]&gt;4, 5)</f>
        <v>3</v>
      </c>
      <c r="Y169" s="13" cm="1">
        <f t="array" ref="Y1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69" s="13" t="str" cm="1">
        <f t="array" ref="Z1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169" t="str">
        <v>None</v>
      </c>
      <c r="AF169" t="str">
        <v>None</v>
      </c>
      <c r="AG169" t="str">
        <v>None</v>
      </c>
      <c r="AH169" t="str">
        <v>None</v>
      </c>
      <c r="AI169" t="str">
        <v>None</v>
      </c>
    </row>
    <row r="170" spans="1:35">
      <c r="A170" s="4">
        <v>20124616</v>
      </c>
      <c r="B170" s="4" t="s">
        <v>99</v>
      </c>
      <c r="C170" s="4" t="s">
        <v>149</v>
      </c>
      <c r="D170" s="4" t="s">
        <v>197</v>
      </c>
      <c r="E170" s="4">
        <v>4.3</v>
      </c>
      <c r="F170" s="4">
        <v>20</v>
      </c>
      <c r="G170" s="5">
        <v>399</v>
      </c>
      <c r="H170" s="16">
        <v>35</v>
      </c>
      <c r="I170" s="5">
        <v>259</v>
      </c>
      <c r="J170" s="4" t="s">
        <v>35</v>
      </c>
      <c r="K170" s="4" t="b">
        <v>1</v>
      </c>
      <c r="L170" s="4">
        <v>0</v>
      </c>
      <c r="M170" s="4">
        <v>7</v>
      </c>
      <c r="N170" s="4">
        <v>22</v>
      </c>
      <c r="O170" s="4">
        <v>46</v>
      </c>
      <c r="P170" s="4">
        <v>111</v>
      </c>
      <c r="Q170" s="4" t="s">
        <v>32</v>
      </c>
      <c r="R170" s="4" t="s">
        <v>32</v>
      </c>
      <c r="S170" s="4" t="s">
        <v>32</v>
      </c>
      <c r="T170" s="4" t="s">
        <v>32</v>
      </c>
      <c r="U170" s="4" t="s">
        <v>32</v>
      </c>
      <c r="V170" s="4" t="b">
        <v>1</v>
      </c>
      <c r="W170" s="4" t="b">
        <v>1</v>
      </c>
      <c r="X170" s="13" cm="1">
        <f t="array" ref="X170">_xlfn.IFS(ecomm[[#This Row],[rating]]&lt;=1,1, ecomm[[#This Row],[rating]]&lt;=2, 2, ecomm[[#This Row],[rating]]&lt;=3, 3, ecomm[[#This Row],[rating]]&lt;=4, 4, ecomm[[#This Row],[rating]]&gt;4, 5)</f>
        <v>5</v>
      </c>
      <c r="Y170" s="13" cm="1">
        <f t="array" ref="Y1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70" s="13" t="str" cm="1">
        <f t="array" ref="Z1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70" t="str">
        <v>None</v>
      </c>
      <c r="AF170" t="str">
        <v>None</v>
      </c>
      <c r="AG170" t="str">
        <v>None</v>
      </c>
      <c r="AH170" t="str">
        <v>None</v>
      </c>
      <c r="AI170" t="str">
        <v>None</v>
      </c>
    </row>
    <row r="171" spans="1:35">
      <c r="A171" s="6">
        <v>21937664</v>
      </c>
      <c r="B171" s="6" t="s">
        <v>68</v>
      </c>
      <c r="C171" s="6" t="s">
        <v>69</v>
      </c>
      <c r="D171" s="6" t="s">
        <v>198</v>
      </c>
      <c r="E171" s="6">
        <v>4.7</v>
      </c>
      <c r="F171" s="6">
        <v>15</v>
      </c>
      <c r="G171" s="7">
        <v>2598</v>
      </c>
      <c r="H171" s="17">
        <v>64</v>
      </c>
      <c r="I171" s="7">
        <v>935</v>
      </c>
      <c r="J171" s="6" t="s">
        <v>35</v>
      </c>
      <c r="K171" s="6" t="b">
        <v>0</v>
      </c>
      <c r="L171" s="6">
        <v>1</v>
      </c>
      <c r="M171" s="6">
        <v>0</v>
      </c>
      <c r="N171" s="6">
        <v>1</v>
      </c>
      <c r="O171" s="6">
        <v>0</v>
      </c>
      <c r="P171" s="6">
        <v>7</v>
      </c>
      <c r="Q171" s="6" t="s">
        <v>32</v>
      </c>
      <c r="R171" s="6" t="s">
        <v>32</v>
      </c>
      <c r="S171" s="6" t="s">
        <v>32</v>
      </c>
      <c r="T171" s="6" t="s">
        <v>32</v>
      </c>
      <c r="U171" s="6" t="s">
        <v>32</v>
      </c>
      <c r="V171" s="6" t="b">
        <v>1</v>
      </c>
      <c r="W171" s="6" t="b">
        <v>1</v>
      </c>
      <c r="X171" s="13" cm="1">
        <f t="array" ref="X171">_xlfn.IFS(ecomm[[#This Row],[rating]]&lt;=1,1, ecomm[[#This Row],[rating]]&lt;=2, 2, ecomm[[#This Row],[rating]]&lt;=3, 3, ecomm[[#This Row],[rating]]&lt;=4, 4, ecomm[[#This Row],[rating]]&gt;4, 5)</f>
        <v>5</v>
      </c>
      <c r="Y171" s="13" cm="1">
        <f t="array" ref="Y1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1" s="13" t="str" cm="1">
        <f t="array" ref="Z1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71" t="str">
        <v>None</v>
      </c>
      <c r="AF171" t="str">
        <v>None</v>
      </c>
      <c r="AG171" t="str">
        <v>None</v>
      </c>
      <c r="AH171" t="str">
        <v>None</v>
      </c>
      <c r="AI171" t="str">
        <v>None</v>
      </c>
    </row>
    <row r="172" spans="1:35">
      <c r="A172" s="4">
        <v>16873660</v>
      </c>
      <c r="B172" s="4" t="s">
        <v>26</v>
      </c>
      <c r="C172" s="4" t="s">
        <v>199</v>
      </c>
      <c r="D172" s="4" t="s">
        <v>200</v>
      </c>
      <c r="E172" s="4">
        <v>3.9</v>
      </c>
      <c r="F172" s="4">
        <v>22</v>
      </c>
      <c r="G172" s="5">
        <v>1049</v>
      </c>
      <c r="H172" s="16">
        <v>0</v>
      </c>
      <c r="I172" s="5">
        <v>1049</v>
      </c>
      <c r="J172" s="4" t="s">
        <v>35</v>
      </c>
      <c r="K172" s="4" t="b">
        <v>1</v>
      </c>
      <c r="L172" s="4">
        <v>0</v>
      </c>
      <c r="M172" s="4">
        <v>0</v>
      </c>
      <c r="N172" s="4">
        <v>3</v>
      </c>
      <c r="O172" s="4">
        <v>4</v>
      </c>
      <c r="P172" s="4">
        <v>14</v>
      </c>
      <c r="Q172" s="4" t="s">
        <v>32</v>
      </c>
      <c r="R172" s="4" t="s">
        <v>32</v>
      </c>
      <c r="S172" s="4" t="s">
        <v>32</v>
      </c>
      <c r="T172" s="4" t="s">
        <v>32</v>
      </c>
      <c r="U172" s="4" t="s">
        <v>32</v>
      </c>
      <c r="V172" s="4" t="b">
        <v>1</v>
      </c>
      <c r="W172" s="4" t="b">
        <v>1</v>
      </c>
      <c r="X172" s="13" cm="1">
        <f t="array" ref="X172">_xlfn.IFS(ecomm[[#This Row],[rating]]&lt;=1,1, ecomm[[#This Row],[rating]]&lt;=2, 2, ecomm[[#This Row],[rating]]&lt;=3, 3, ecomm[[#This Row],[rating]]&lt;=4, 4, ecomm[[#This Row],[rating]]&gt;4, 5)</f>
        <v>4</v>
      </c>
      <c r="Y172" s="13" cm="1">
        <f t="array" ref="Y1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72" s="13" t="str" cm="1">
        <f t="array" ref="Z1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72" t="str">
        <v>None</v>
      </c>
      <c r="AF172" t="str">
        <v>None</v>
      </c>
      <c r="AG172" t="str">
        <v>None</v>
      </c>
      <c r="AH172" t="str">
        <v>None</v>
      </c>
      <c r="AI172" t="str">
        <v>None</v>
      </c>
    </row>
    <row r="173" spans="1:35">
      <c r="A173" s="6">
        <v>21569986</v>
      </c>
      <c r="B173" s="6" t="s">
        <v>26</v>
      </c>
      <c r="C173" s="6" t="s">
        <v>73</v>
      </c>
      <c r="D173" s="6" t="s">
        <v>201</v>
      </c>
      <c r="E173" s="6">
        <v>4.2</v>
      </c>
      <c r="F173" s="6">
        <v>18</v>
      </c>
      <c r="G173" s="7">
        <v>1199</v>
      </c>
      <c r="H173" s="17">
        <v>40</v>
      </c>
      <c r="I173" s="7">
        <v>395</v>
      </c>
      <c r="J173" s="6" t="s">
        <v>32</v>
      </c>
      <c r="K173" s="6" t="b">
        <v>0</v>
      </c>
      <c r="L173" s="6">
        <v>2</v>
      </c>
      <c r="M173" s="6">
        <v>0</v>
      </c>
      <c r="N173" s="6">
        <v>0</v>
      </c>
      <c r="O173" s="6">
        <v>5</v>
      </c>
      <c r="P173" s="6">
        <v>13</v>
      </c>
      <c r="Q173" s="6" t="s">
        <v>32</v>
      </c>
      <c r="R173" s="6" t="s">
        <v>32</v>
      </c>
      <c r="S173" s="6" t="s">
        <v>32</v>
      </c>
      <c r="T173" s="6" t="s">
        <v>32</v>
      </c>
      <c r="U173" s="6" t="s">
        <v>32</v>
      </c>
      <c r="V173" s="6" t="b">
        <v>1</v>
      </c>
      <c r="W173" s="6" t="b">
        <v>1</v>
      </c>
      <c r="X173" s="13" cm="1">
        <f t="array" ref="X173">_xlfn.IFS(ecomm[[#This Row],[rating]]&lt;=1,1, ecomm[[#This Row],[rating]]&lt;=2, 2, ecomm[[#This Row],[rating]]&lt;=3, 3, ecomm[[#This Row],[rating]]&lt;=4, 4, ecomm[[#This Row],[rating]]&gt;4, 5)</f>
        <v>5</v>
      </c>
      <c r="Y173" s="13" cm="1">
        <f t="array" ref="Y1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73" s="13" t="str" cm="1">
        <f t="array" ref="Z1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73" t="str">
        <v>None</v>
      </c>
      <c r="AF173" t="str">
        <v>None</v>
      </c>
      <c r="AG173" t="str">
        <v>None</v>
      </c>
      <c r="AH173" t="str">
        <v>None</v>
      </c>
      <c r="AI173" t="str">
        <v>None</v>
      </c>
    </row>
    <row r="174" spans="1:35">
      <c r="A174" s="4">
        <v>18802522</v>
      </c>
      <c r="B174" s="4" t="s">
        <v>26</v>
      </c>
      <c r="C174" s="4" t="s">
        <v>50</v>
      </c>
      <c r="D174" s="4" t="s">
        <v>202</v>
      </c>
      <c r="E174" s="4">
        <v>4</v>
      </c>
      <c r="F174" s="4">
        <v>20</v>
      </c>
      <c r="G174" s="5">
        <v>2799</v>
      </c>
      <c r="H174" s="16">
        <v>50</v>
      </c>
      <c r="I174" s="5">
        <v>1399</v>
      </c>
      <c r="J174" s="4" t="s">
        <v>35</v>
      </c>
      <c r="K174" s="4" t="b">
        <v>1</v>
      </c>
      <c r="L174" s="4">
        <v>47</v>
      </c>
      <c r="M174" s="4">
        <v>1</v>
      </c>
      <c r="N174" s="4">
        <v>0</v>
      </c>
      <c r="O174" s="4">
        <v>0</v>
      </c>
      <c r="P174" s="4">
        <v>1</v>
      </c>
      <c r="Q174" s="4" t="s">
        <v>30</v>
      </c>
      <c r="R174" s="4" t="s">
        <v>32</v>
      </c>
      <c r="S174" s="4" t="s">
        <v>32</v>
      </c>
      <c r="T174" s="4" t="s">
        <v>43</v>
      </c>
      <c r="U174" s="4" t="s">
        <v>32</v>
      </c>
      <c r="V174" s="4" t="b">
        <v>1</v>
      </c>
      <c r="W174" s="4" t="b">
        <v>1</v>
      </c>
      <c r="X174" s="13" cm="1">
        <f t="array" ref="X174">_xlfn.IFS(ecomm[[#This Row],[rating]]&lt;=1,1, ecomm[[#This Row],[rating]]&lt;=2, 2, ecomm[[#This Row],[rating]]&lt;=3, 3, ecomm[[#This Row],[rating]]&lt;=4, 4, ecomm[[#This Row],[rating]]&gt;4, 5)</f>
        <v>4</v>
      </c>
      <c r="Y174" s="13" cm="1">
        <f t="array" ref="Y1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74" s="13" t="str" cm="1">
        <f t="array" ref="Z1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74" t="str">
        <v>None</v>
      </c>
      <c r="AF174" t="str">
        <v>None</v>
      </c>
      <c r="AG174" t="str">
        <v>None</v>
      </c>
      <c r="AH174" t="str">
        <v>None</v>
      </c>
      <c r="AI174" t="str">
        <v>None</v>
      </c>
    </row>
    <row r="175" spans="1:35">
      <c r="A175" s="6">
        <v>17367638</v>
      </c>
      <c r="B175" s="6" t="s">
        <v>26</v>
      </c>
      <c r="C175" s="6" t="s">
        <v>124</v>
      </c>
      <c r="D175" s="6" t="s">
        <v>203</v>
      </c>
      <c r="E175" s="6">
        <v>4.3</v>
      </c>
      <c r="F175" s="6">
        <v>16</v>
      </c>
      <c r="G175" s="7">
        <v>1199</v>
      </c>
      <c r="H175" s="17">
        <v>26</v>
      </c>
      <c r="I175" s="7">
        <v>983</v>
      </c>
      <c r="J175" s="6" t="s">
        <v>35</v>
      </c>
      <c r="K175" s="6" t="b">
        <v>1</v>
      </c>
      <c r="L175" s="6">
        <v>5</v>
      </c>
      <c r="M175" s="6">
        <v>24</v>
      </c>
      <c r="N175" s="6">
        <v>49</v>
      </c>
      <c r="O175" s="6">
        <v>137</v>
      </c>
      <c r="P175" s="6">
        <v>319</v>
      </c>
      <c r="Q175" s="6" t="s">
        <v>32</v>
      </c>
      <c r="R175" s="6" t="s">
        <v>32</v>
      </c>
      <c r="S175" s="6" t="s">
        <v>32</v>
      </c>
      <c r="T175" s="6" t="s">
        <v>32</v>
      </c>
      <c r="U175" s="6" t="s">
        <v>32</v>
      </c>
      <c r="V175" s="6" t="b">
        <v>1</v>
      </c>
      <c r="W175" s="6" t="b">
        <v>1</v>
      </c>
      <c r="X175" s="13" cm="1">
        <f t="array" ref="X175">_xlfn.IFS(ecomm[[#This Row],[rating]]&lt;=1,1, ecomm[[#This Row],[rating]]&lt;=2, 2, ecomm[[#This Row],[rating]]&lt;=3, 3, ecomm[[#This Row],[rating]]&lt;=4, 4, ecomm[[#This Row],[rating]]&gt;4, 5)</f>
        <v>5</v>
      </c>
      <c r="Y175" s="13" cm="1">
        <f t="array" ref="Y1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5" s="13" t="str" cm="1">
        <f t="array" ref="Z1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75" t="str">
        <v>None</v>
      </c>
      <c r="AF175" t="str">
        <v>None</v>
      </c>
      <c r="AG175" t="str">
        <v>None</v>
      </c>
      <c r="AH175" t="str">
        <v>None</v>
      </c>
      <c r="AI175" t="str">
        <v>None</v>
      </c>
    </row>
    <row r="176" spans="1:35">
      <c r="A176" s="4">
        <v>12930744</v>
      </c>
      <c r="B176" s="4" t="s">
        <v>60</v>
      </c>
      <c r="C176" s="4" t="s">
        <v>139</v>
      </c>
      <c r="D176" s="4" t="s">
        <v>145</v>
      </c>
      <c r="E176" s="4">
        <v>4.4000000000000004</v>
      </c>
      <c r="F176" s="4">
        <v>16</v>
      </c>
      <c r="G176" s="5">
        <v>1075</v>
      </c>
      <c r="H176" s="16">
        <v>55</v>
      </c>
      <c r="I176" s="5">
        <v>483</v>
      </c>
      <c r="J176" s="4" t="s">
        <v>35</v>
      </c>
      <c r="K176" s="4" t="b">
        <v>0</v>
      </c>
      <c r="L176" s="4">
        <v>4</v>
      </c>
      <c r="M176" s="4">
        <v>0</v>
      </c>
      <c r="N176" s="4">
        <v>1</v>
      </c>
      <c r="O176" s="4">
        <v>1</v>
      </c>
      <c r="P176" s="4">
        <v>1</v>
      </c>
      <c r="Q176" s="4" t="s">
        <v>32</v>
      </c>
      <c r="R176" s="4" t="s">
        <v>32</v>
      </c>
      <c r="S176" s="4" t="s">
        <v>32</v>
      </c>
      <c r="T176" s="4" t="s">
        <v>32</v>
      </c>
      <c r="U176" s="4" t="s">
        <v>32</v>
      </c>
      <c r="V176" s="4" t="b">
        <v>1</v>
      </c>
      <c r="W176" s="4" t="b">
        <v>1</v>
      </c>
      <c r="X176" s="13" cm="1">
        <f t="array" ref="X176">_xlfn.IFS(ecomm[[#This Row],[rating]]&lt;=1,1, ecomm[[#This Row],[rating]]&lt;=2, 2, ecomm[[#This Row],[rating]]&lt;=3, 3, ecomm[[#This Row],[rating]]&lt;=4, 4, ecomm[[#This Row],[rating]]&gt;4, 5)</f>
        <v>5</v>
      </c>
      <c r="Y176" s="13" cm="1">
        <f t="array" ref="Y1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76" s="13" t="str" cm="1">
        <f t="array" ref="Z1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76" t="str">
        <v>None</v>
      </c>
      <c r="AF176" t="str">
        <v>None</v>
      </c>
      <c r="AG176" t="str">
        <v>None</v>
      </c>
      <c r="AH176" t="str">
        <v>None</v>
      </c>
      <c r="AI176" t="str">
        <v>None</v>
      </c>
    </row>
    <row r="177" spans="1:35">
      <c r="A177" s="6">
        <v>13411744</v>
      </c>
      <c r="B177" s="6" t="s">
        <v>99</v>
      </c>
      <c r="C177" s="6" t="s">
        <v>153</v>
      </c>
      <c r="D177" s="6" t="s">
        <v>204</v>
      </c>
      <c r="E177" s="6">
        <v>3.7</v>
      </c>
      <c r="F177" s="6">
        <v>23</v>
      </c>
      <c r="G177" s="7">
        <v>3998</v>
      </c>
      <c r="H177" s="17">
        <v>48</v>
      </c>
      <c r="I177" s="7">
        <v>2078</v>
      </c>
      <c r="J177" s="6" t="s">
        <v>35</v>
      </c>
      <c r="K177" s="6" t="b">
        <v>1</v>
      </c>
      <c r="L177" s="6">
        <v>47</v>
      </c>
      <c r="M177" s="6">
        <v>0</v>
      </c>
      <c r="N177" s="6">
        <v>1</v>
      </c>
      <c r="O177" s="6">
        <v>8</v>
      </c>
      <c r="P177" s="6">
        <v>15</v>
      </c>
      <c r="Q177" s="6" t="s">
        <v>78</v>
      </c>
      <c r="R177" s="6" t="s">
        <v>32</v>
      </c>
      <c r="S177" s="6" t="s">
        <v>157</v>
      </c>
      <c r="T177" s="6" t="s">
        <v>32</v>
      </c>
      <c r="U177" s="6" t="s">
        <v>32</v>
      </c>
      <c r="V177" s="6" t="b">
        <v>1</v>
      </c>
      <c r="W177" s="6" t="b">
        <v>1</v>
      </c>
      <c r="X177" s="13" cm="1">
        <f t="array" ref="X177">_xlfn.IFS(ecomm[[#This Row],[rating]]&lt;=1,1, ecomm[[#This Row],[rating]]&lt;=2, 2, ecomm[[#This Row],[rating]]&lt;=3, 3, ecomm[[#This Row],[rating]]&lt;=4, 4, ecomm[[#This Row],[rating]]&gt;4, 5)</f>
        <v>4</v>
      </c>
      <c r="Y177" s="13" cm="1">
        <f t="array" ref="Y1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77" s="13" t="str" cm="1">
        <f t="array" ref="Z1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77" t="str">
        <v>None</v>
      </c>
      <c r="AF177" t="str">
        <v>None</v>
      </c>
      <c r="AG177" t="str">
        <v>None</v>
      </c>
      <c r="AH177" t="str">
        <v>None</v>
      </c>
      <c r="AI177" t="str">
        <v>None</v>
      </c>
    </row>
    <row r="178" spans="1:35">
      <c r="A178" s="4">
        <v>10044165</v>
      </c>
      <c r="B178" s="4" t="s">
        <v>99</v>
      </c>
      <c r="C178" s="4" t="s">
        <v>205</v>
      </c>
      <c r="D178" s="4" t="s">
        <v>206</v>
      </c>
      <c r="E178" s="4">
        <v>4.2</v>
      </c>
      <c r="F178" s="4">
        <v>18</v>
      </c>
      <c r="G178" s="5">
        <v>799</v>
      </c>
      <c r="H178" s="16">
        <v>0</v>
      </c>
      <c r="I178" s="5">
        <v>799</v>
      </c>
      <c r="J178" s="4" t="s">
        <v>35</v>
      </c>
      <c r="K178" s="4" t="b">
        <v>1</v>
      </c>
      <c r="L178" s="4">
        <v>0</v>
      </c>
      <c r="M178" s="4">
        <v>31</v>
      </c>
      <c r="N178" s="4">
        <v>60</v>
      </c>
      <c r="O178" s="4">
        <v>108</v>
      </c>
      <c r="P178" s="4">
        <v>377</v>
      </c>
      <c r="Q178" s="4" t="s">
        <v>32</v>
      </c>
      <c r="R178" s="4" t="s">
        <v>32</v>
      </c>
      <c r="S178" s="4" t="s">
        <v>32</v>
      </c>
      <c r="T178" s="4" t="s">
        <v>32</v>
      </c>
      <c r="U178" s="4" t="s">
        <v>32</v>
      </c>
      <c r="V178" s="4" t="b">
        <v>1</v>
      </c>
      <c r="W178" s="4" t="b">
        <v>1</v>
      </c>
      <c r="X178" s="13" cm="1">
        <f t="array" ref="X178">_xlfn.IFS(ecomm[[#This Row],[rating]]&lt;=1,1, ecomm[[#This Row],[rating]]&lt;=2, 2, ecomm[[#This Row],[rating]]&lt;=3, 3, ecomm[[#This Row],[rating]]&lt;=4, 4, ecomm[[#This Row],[rating]]&gt;4, 5)</f>
        <v>5</v>
      </c>
      <c r="Y178" s="13" cm="1">
        <f t="array" ref="Y1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8" s="13" t="str" cm="1">
        <f t="array" ref="Z1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78" t="str">
        <v>None</v>
      </c>
      <c r="AF178" t="str">
        <v>None</v>
      </c>
      <c r="AG178" t="str">
        <v>None</v>
      </c>
      <c r="AH178" t="str">
        <v>None</v>
      </c>
      <c r="AI178" t="str">
        <v>None</v>
      </c>
    </row>
    <row r="179" spans="1:35">
      <c r="A179" s="6">
        <v>21651940</v>
      </c>
      <c r="B179" s="6" t="s">
        <v>99</v>
      </c>
      <c r="C179" s="6" t="s">
        <v>100</v>
      </c>
      <c r="D179" s="6" t="s">
        <v>207</v>
      </c>
      <c r="E179" s="6">
        <v>3.4</v>
      </c>
      <c r="F179" s="6">
        <v>25</v>
      </c>
      <c r="G179" s="7">
        <v>1898</v>
      </c>
      <c r="H179" s="17">
        <v>55</v>
      </c>
      <c r="I179" s="7">
        <v>569</v>
      </c>
      <c r="J179" s="6" t="s">
        <v>35</v>
      </c>
      <c r="K179" s="6" t="b">
        <v>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 t="s">
        <v>208</v>
      </c>
      <c r="R179" s="6" t="s">
        <v>32</v>
      </c>
      <c r="S179" s="6" t="s">
        <v>106</v>
      </c>
      <c r="T179" s="6" t="s">
        <v>32</v>
      </c>
      <c r="U179" s="6" t="s">
        <v>32</v>
      </c>
      <c r="V179" s="6" t="b">
        <v>1</v>
      </c>
      <c r="W179" s="6" t="b">
        <v>1</v>
      </c>
      <c r="X179" s="13" cm="1">
        <f t="array" ref="X179">_xlfn.IFS(ecomm[[#This Row],[rating]]&lt;=1,1, ecomm[[#This Row],[rating]]&lt;=2, 2, ecomm[[#This Row],[rating]]&lt;=3, 3, ecomm[[#This Row],[rating]]&lt;=4, 4, ecomm[[#This Row],[rating]]&gt;4, 5)</f>
        <v>4</v>
      </c>
      <c r="Y179" s="13" cm="1">
        <f t="array" ref="Y1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79" s="13" t="str" cm="1">
        <f t="array" ref="Z1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79" t="str">
        <v>None</v>
      </c>
      <c r="AF179" t="str">
        <v>None</v>
      </c>
      <c r="AG179" t="str">
        <v>None</v>
      </c>
      <c r="AH179" t="str">
        <v>None</v>
      </c>
      <c r="AI179" t="str">
        <v>None</v>
      </c>
    </row>
    <row r="180" spans="1:35">
      <c r="A180" s="4">
        <v>13375140</v>
      </c>
      <c r="B180" s="4" t="s">
        <v>26</v>
      </c>
      <c r="C180" s="4" t="s">
        <v>38</v>
      </c>
      <c r="D180" s="4" t="s">
        <v>209</v>
      </c>
      <c r="E180" s="4">
        <v>3.9</v>
      </c>
      <c r="F180" s="4">
        <v>17</v>
      </c>
      <c r="G180" s="5">
        <v>3499</v>
      </c>
      <c r="H180" s="16">
        <v>65</v>
      </c>
      <c r="I180" s="5">
        <v>1224</v>
      </c>
      <c r="J180" s="4" t="s">
        <v>35</v>
      </c>
      <c r="K180" s="4" t="b">
        <v>1</v>
      </c>
      <c r="L180" s="4">
        <v>3</v>
      </c>
      <c r="M180" s="4">
        <v>0</v>
      </c>
      <c r="N180" s="4">
        <v>0</v>
      </c>
      <c r="O180" s="4">
        <v>0</v>
      </c>
      <c r="P180" s="4">
        <v>7</v>
      </c>
      <c r="Q180" s="4" t="s">
        <v>30</v>
      </c>
      <c r="R180" s="4" t="s">
        <v>43</v>
      </c>
      <c r="S180" s="4" t="s">
        <v>32</v>
      </c>
      <c r="T180" s="4" t="s">
        <v>32</v>
      </c>
      <c r="U180" s="4" t="s">
        <v>30</v>
      </c>
      <c r="V180" s="4" t="b">
        <v>1</v>
      </c>
      <c r="W180" s="4" t="b">
        <v>1</v>
      </c>
      <c r="X180" s="13" cm="1">
        <f t="array" ref="X180">_xlfn.IFS(ecomm[[#This Row],[rating]]&lt;=1,1, ecomm[[#This Row],[rating]]&lt;=2, 2, ecomm[[#This Row],[rating]]&lt;=3, 3, ecomm[[#This Row],[rating]]&lt;=4, 4, ecomm[[#This Row],[rating]]&gt;4, 5)</f>
        <v>4</v>
      </c>
      <c r="Y180" s="13" cm="1">
        <f t="array" ref="Y1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80" s="13" t="str" cm="1">
        <f t="array" ref="Z1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80" t="str">
        <v>None</v>
      </c>
      <c r="AF180" t="str">
        <v>None</v>
      </c>
      <c r="AG180" t="str">
        <v>None</v>
      </c>
      <c r="AH180" t="str">
        <v>None</v>
      </c>
      <c r="AI180" t="str">
        <v>None</v>
      </c>
    </row>
    <row r="181" spans="1:35">
      <c r="A181" s="6">
        <v>15749326</v>
      </c>
      <c r="B181" s="6" t="s">
        <v>26</v>
      </c>
      <c r="C181" s="6" t="s">
        <v>111</v>
      </c>
      <c r="D181" s="6" t="s">
        <v>210</v>
      </c>
      <c r="E181" s="6">
        <v>3.6</v>
      </c>
      <c r="F181" s="6">
        <v>24</v>
      </c>
      <c r="G181" s="7">
        <v>1499</v>
      </c>
      <c r="H181" s="17">
        <v>65</v>
      </c>
      <c r="I181" s="7">
        <v>740</v>
      </c>
      <c r="J181" s="6" t="s">
        <v>35</v>
      </c>
      <c r="K181" s="6" t="b">
        <v>0</v>
      </c>
      <c r="L181" s="6">
        <v>0</v>
      </c>
      <c r="M181" s="6">
        <v>0</v>
      </c>
      <c r="N181" s="6">
        <v>0</v>
      </c>
      <c r="O181" s="6">
        <v>1</v>
      </c>
      <c r="P181" s="6">
        <v>2</v>
      </c>
      <c r="Q181" s="6" t="s">
        <v>32</v>
      </c>
      <c r="R181" s="6" t="s">
        <v>32</v>
      </c>
      <c r="S181" s="6" t="s">
        <v>32</v>
      </c>
      <c r="T181" s="6" t="s">
        <v>32</v>
      </c>
      <c r="U181" s="6" t="s">
        <v>32</v>
      </c>
      <c r="V181" s="6" t="b">
        <v>1</v>
      </c>
      <c r="W181" s="6" t="b">
        <v>1</v>
      </c>
      <c r="X181" s="13" cm="1">
        <f t="array" ref="X181">_xlfn.IFS(ecomm[[#This Row],[rating]]&lt;=1,1, ecomm[[#This Row],[rating]]&lt;=2, 2, ecomm[[#This Row],[rating]]&lt;=3, 3, ecomm[[#This Row],[rating]]&lt;=4, 4, ecomm[[#This Row],[rating]]&gt;4, 5)</f>
        <v>4</v>
      </c>
      <c r="Y181" s="13" cm="1">
        <f t="array" ref="Y1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1" s="13" t="str" cm="1">
        <f t="array" ref="Z1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81" t="str">
        <v>None</v>
      </c>
      <c r="AF181" t="str">
        <v>None</v>
      </c>
      <c r="AG181" t="str">
        <v>None</v>
      </c>
      <c r="AH181" t="str">
        <v>None</v>
      </c>
      <c r="AI181" t="str">
        <v>None</v>
      </c>
    </row>
    <row r="182" spans="1:35">
      <c r="A182" s="4">
        <v>8675465</v>
      </c>
      <c r="B182" s="4" t="s">
        <v>26</v>
      </c>
      <c r="C182" s="4" t="s">
        <v>33</v>
      </c>
      <c r="D182" s="4" t="s">
        <v>190</v>
      </c>
      <c r="E182" s="4">
        <v>3.3</v>
      </c>
      <c r="F182" s="4">
        <v>23</v>
      </c>
      <c r="G182" s="5">
        <v>2990</v>
      </c>
      <c r="H182" s="16">
        <v>55</v>
      </c>
      <c r="I182" s="5">
        <v>2990</v>
      </c>
      <c r="J182" s="4" t="s">
        <v>35</v>
      </c>
      <c r="K182" s="4" t="b">
        <v>1</v>
      </c>
      <c r="L182" s="4">
        <v>3</v>
      </c>
      <c r="M182" s="4">
        <v>0</v>
      </c>
      <c r="N182" s="4">
        <v>2</v>
      </c>
      <c r="O182" s="4">
        <v>1</v>
      </c>
      <c r="P182" s="4">
        <v>14</v>
      </c>
      <c r="Q182" s="4" t="s">
        <v>30</v>
      </c>
      <c r="R182" s="4" t="s">
        <v>31</v>
      </c>
      <c r="S182" s="4" t="s">
        <v>32</v>
      </c>
      <c r="T182" s="4" t="s">
        <v>32</v>
      </c>
      <c r="U182" s="4" t="s">
        <v>30</v>
      </c>
      <c r="V182" s="4" t="b">
        <v>0</v>
      </c>
      <c r="W182" s="4" t="b">
        <v>1</v>
      </c>
      <c r="X182" s="13" cm="1">
        <f t="array" ref="X182">_xlfn.IFS(ecomm[[#This Row],[rating]]&lt;=1,1, ecomm[[#This Row],[rating]]&lt;=2, 2, ecomm[[#This Row],[rating]]&lt;=3, 3, ecomm[[#This Row],[rating]]&lt;=4, 4, ecomm[[#This Row],[rating]]&gt;4, 5)</f>
        <v>4</v>
      </c>
      <c r="Y182" s="13" cm="1">
        <f t="array" ref="Y1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2" s="13" t="str" cm="1">
        <f t="array" ref="Z1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82" t="str">
        <v>None</v>
      </c>
      <c r="AF182" t="str">
        <v>None</v>
      </c>
      <c r="AG182" t="str">
        <v>None</v>
      </c>
      <c r="AH182" t="str">
        <v>None</v>
      </c>
      <c r="AI182" t="str">
        <v>None</v>
      </c>
    </row>
    <row r="183" spans="1:35">
      <c r="A183" s="6">
        <v>13616400</v>
      </c>
      <c r="B183" s="6" t="s">
        <v>26</v>
      </c>
      <c r="C183" s="6" t="s">
        <v>58</v>
      </c>
      <c r="D183" s="6" t="s">
        <v>211</v>
      </c>
      <c r="E183" s="6">
        <v>4.8</v>
      </c>
      <c r="F183" s="6">
        <v>13</v>
      </c>
      <c r="G183" s="7">
        <v>899</v>
      </c>
      <c r="H183" s="17">
        <v>25</v>
      </c>
      <c r="I183" s="7">
        <v>674</v>
      </c>
      <c r="J183" s="6" t="s">
        <v>35</v>
      </c>
      <c r="K183" s="6" t="b">
        <v>1</v>
      </c>
      <c r="L183" s="6">
        <v>2</v>
      </c>
      <c r="M183" s="6">
        <v>1</v>
      </c>
      <c r="N183" s="6">
        <v>0</v>
      </c>
      <c r="O183" s="6">
        <v>3</v>
      </c>
      <c r="P183" s="6">
        <v>10</v>
      </c>
      <c r="Q183" s="6" t="s">
        <v>30</v>
      </c>
      <c r="R183" s="6" t="s">
        <v>32</v>
      </c>
      <c r="S183" s="6" t="s">
        <v>32</v>
      </c>
      <c r="T183" s="6" t="s">
        <v>32</v>
      </c>
      <c r="U183" s="6" t="s">
        <v>32</v>
      </c>
      <c r="V183" s="6" t="b">
        <v>1</v>
      </c>
      <c r="W183" s="6" t="b">
        <v>1</v>
      </c>
      <c r="X183" s="13" cm="1">
        <f t="array" ref="X183">_xlfn.IFS(ecomm[[#This Row],[rating]]&lt;=1,1, ecomm[[#This Row],[rating]]&lt;=2, 2, ecomm[[#This Row],[rating]]&lt;=3, 3, ecomm[[#This Row],[rating]]&lt;=4, 4, ecomm[[#This Row],[rating]]&gt;4, 5)</f>
        <v>5</v>
      </c>
      <c r="Y183" s="13" cm="1">
        <f t="array" ref="Y1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3" s="13" t="str" cm="1">
        <f t="array" ref="Z1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83" t="str">
        <v>None</v>
      </c>
      <c r="AF183" t="str">
        <v>None</v>
      </c>
      <c r="AG183" t="str">
        <v>None</v>
      </c>
      <c r="AH183" t="str">
        <v>None</v>
      </c>
      <c r="AI183" t="str">
        <v>None</v>
      </c>
    </row>
    <row r="184" spans="1:35">
      <c r="A184" s="4">
        <v>16923916</v>
      </c>
      <c r="B184" s="4" t="s">
        <v>26</v>
      </c>
      <c r="C184" s="4" t="s">
        <v>58</v>
      </c>
      <c r="D184" s="4" t="s">
        <v>212</v>
      </c>
      <c r="E184" s="4">
        <v>4.8</v>
      </c>
      <c r="F184" s="4">
        <v>13</v>
      </c>
      <c r="G184" s="5">
        <v>835</v>
      </c>
      <c r="H184" s="16">
        <v>25</v>
      </c>
      <c r="I184" s="5">
        <v>835</v>
      </c>
      <c r="J184" s="4" t="s">
        <v>35</v>
      </c>
      <c r="K184" s="4" t="b">
        <v>1</v>
      </c>
      <c r="L184" s="4">
        <v>0</v>
      </c>
      <c r="M184" s="4">
        <v>2</v>
      </c>
      <c r="N184" s="4">
        <v>3</v>
      </c>
      <c r="O184" s="4">
        <v>10</v>
      </c>
      <c r="P184" s="4">
        <v>28</v>
      </c>
      <c r="Q184" s="4" t="s">
        <v>30</v>
      </c>
      <c r="R184" s="4" t="s">
        <v>31</v>
      </c>
      <c r="S184" s="4" t="s">
        <v>32</v>
      </c>
      <c r="T184" s="4" t="s">
        <v>32</v>
      </c>
      <c r="U184" s="4" t="s">
        <v>30</v>
      </c>
      <c r="V184" s="4" t="b">
        <v>0</v>
      </c>
      <c r="W184" s="4" t="b">
        <v>1</v>
      </c>
      <c r="X184" s="13" cm="1">
        <f t="array" ref="X184">_xlfn.IFS(ecomm[[#This Row],[rating]]&lt;=1,1, ecomm[[#This Row],[rating]]&lt;=2, 2, ecomm[[#This Row],[rating]]&lt;=3, 3, ecomm[[#This Row],[rating]]&lt;=4, 4, ecomm[[#This Row],[rating]]&gt;4, 5)</f>
        <v>5</v>
      </c>
      <c r="Y184" s="13" cm="1">
        <f t="array" ref="Y1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84" s="13" t="str" cm="1">
        <f t="array" ref="Z1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84" t="str">
        <v>None</v>
      </c>
      <c r="AF184" t="str">
        <v>None</v>
      </c>
      <c r="AG184" t="str">
        <v>None</v>
      </c>
      <c r="AH184" t="str">
        <v>None</v>
      </c>
      <c r="AI184" t="str">
        <v>None</v>
      </c>
    </row>
    <row r="185" spans="1:35">
      <c r="A185" s="6">
        <v>22601952</v>
      </c>
      <c r="B185" s="6" t="s">
        <v>60</v>
      </c>
      <c r="C185" s="6" t="s">
        <v>139</v>
      </c>
      <c r="D185" s="6" t="s">
        <v>213</v>
      </c>
      <c r="E185" s="6">
        <v>4.5</v>
      </c>
      <c r="F185" s="6">
        <v>15</v>
      </c>
      <c r="G185" s="7">
        <v>1455</v>
      </c>
      <c r="H185" s="17">
        <v>76</v>
      </c>
      <c r="I185" s="7">
        <v>349</v>
      </c>
      <c r="J185" s="6" t="s">
        <v>35</v>
      </c>
      <c r="K185" s="6" t="b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 t="s">
        <v>32</v>
      </c>
      <c r="R185" s="6" t="s">
        <v>32</v>
      </c>
      <c r="S185" s="6" t="s">
        <v>32</v>
      </c>
      <c r="T185" s="6" t="s">
        <v>32</v>
      </c>
      <c r="U185" s="6" t="s">
        <v>32</v>
      </c>
      <c r="V185" s="6" t="b">
        <v>1</v>
      </c>
      <c r="W185" s="6" t="b">
        <v>1</v>
      </c>
      <c r="X185" s="13" cm="1">
        <f t="array" ref="X185">_xlfn.IFS(ecomm[[#This Row],[rating]]&lt;=1,1, ecomm[[#This Row],[rating]]&lt;=2, 2, ecomm[[#This Row],[rating]]&lt;=3, 3, ecomm[[#This Row],[rating]]&lt;=4, 4, ecomm[[#This Row],[rating]]&gt;4, 5)</f>
        <v>5</v>
      </c>
      <c r="Y185" s="13" cm="1">
        <f t="array" ref="Y1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185" s="13" t="str" cm="1">
        <f t="array" ref="Z1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85" t="str">
        <v>None</v>
      </c>
      <c r="AF185" t="str">
        <v>None</v>
      </c>
      <c r="AG185" t="str">
        <v>None</v>
      </c>
      <c r="AH185" t="str">
        <v>None</v>
      </c>
      <c r="AI185" t="str">
        <v>None</v>
      </c>
    </row>
    <row r="186" spans="1:35">
      <c r="A186" s="4">
        <v>18463946</v>
      </c>
      <c r="B186" s="4" t="s">
        <v>26</v>
      </c>
      <c r="C186" s="4" t="s">
        <v>117</v>
      </c>
      <c r="D186" s="4" t="s">
        <v>214</v>
      </c>
      <c r="E186" s="4">
        <v>4.5</v>
      </c>
      <c r="F186" s="4">
        <v>15</v>
      </c>
      <c r="G186" s="5">
        <v>2399</v>
      </c>
      <c r="H186" s="16">
        <v>50</v>
      </c>
      <c r="I186" s="5">
        <v>2399</v>
      </c>
      <c r="J186" s="4" t="s">
        <v>35</v>
      </c>
      <c r="K186" s="4" t="b">
        <v>1</v>
      </c>
      <c r="L186" s="4">
        <v>1</v>
      </c>
      <c r="M186" s="4">
        <v>1</v>
      </c>
      <c r="N186" s="4">
        <v>1</v>
      </c>
      <c r="O186" s="4">
        <v>0</v>
      </c>
      <c r="P186" s="4">
        <v>0</v>
      </c>
      <c r="Q186" s="4" t="s">
        <v>30</v>
      </c>
      <c r="R186" s="4" t="s">
        <v>32</v>
      </c>
      <c r="S186" s="4" t="s">
        <v>32</v>
      </c>
      <c r="T186" s="4" t="s">
        <v>32</v>
      </c>
      <c r="U186" s="4" t="s">
        <v>32</v>
      </c>
      <c r="V186" s="4" t="b">
        <v>0</v>
      </c>
      <c r="W186" s="4" t="b">
        <v>1</v>
      </c>
      <c r="X186" s="13" cm="1">
        <f t="array" ref="X186">_xlfn.IFS(ecomm[[#This Row],[rating]]&lt;=1,1, ecomm[[#This Row],[rating]]&lt;=2, 2, ecomm[[#This Row],[rating]]&lt;=3, 3, ecomm[[#This Row],[rating]]&lt;=4, 4, ecomm[[#This Row],[rating]]&gt;4, 5)</f>
        <v>5</v>
      </c>
      <c r="Y186" s="13" cm="1">
        <f t="array" ref="Y1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6" s="13" t="str" cm="1">
        <f t="array" ref="Z1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86" t="str">
        <v>None</v>
      </c>
      <c r="AF186" t="str">
        <v>None</v>
      </c>
      <c r="AG186" t="str">
        <v>None</v>
      </c>
      <c r="AH186" t="str">
        <v>None</v>
      </c>
      <c r="AI186" t="str">
        <v>None</v>
      </c>
    </row>
    <row r="187" spans="1:35">
      <c r="A187" s="6">
        <v>19999300</v>
      </c>
      <c r="B187" s="6" t="s">
        <v>26</v>
      </c>
      <c r="C187" s="6" t="s">
        <v>117</v>
      </c>
      <c r="D187" s="6" t="s">
        <v>173</v>
      </c>
      <c r="E187" s="6">
        <v>4.4000000000000004</v>
      </c>
      <c r="F187" s="6">
        <v>16</v>
      </c>
      <c r="G187" s="7">
        <v>2499</v>
      </c>
      <c r="H187" s="17">
        <v>74</v>
      </c>
      <c r="I187" s="7">
        <v>2499</v>
      </c>
      <c r="J187" s="6" t="s">
        <v>35</v>
      </c>
      <c r="K187" s="6" t="b">
        <v>1</v>
      </c>
      <c r="L187" s="6">
        <v>0</v>
      </c>
      <c r="M187" s="6">
        <v>1</v>
      </c>
      <c r="N187" s="6">
        <v>2</v>
      </c>
      <c r="O187" s="6">
        <v>0</v>
      </c>
      <c r="P187" s="6">
        <v>1</v>
      </c>
      <c r="Q187" s="6" t="s">
        <v>30</v>
      </c>
      <c r="R187" s="6" t="s">
        <v>32</v>
      </c>
      <c r="S187" s="6" t="s">
        <v>32</v>
      </c>
      <c r="T187" s="6" t="s">
        <v>32</v>
      </c>
      <c r="U187" s="6" t="s">
        <v>32</v>
      </c>
      <c r="V187" s="6" t="b">
        <v>0</v>
      </c>
      <c r="W187" s="6" t="b">
        <v>1</v>
      </c>
      <c r="X187" s="13" cm="1">
        <f t="array" ref="X187">_xlfn.IFS(ecomm[[#This Row],[rating]]&lt;=1,1, ecomm[[#This Row],[rating]]&lt;=2, 2, ecomm[[#This Row],[rating]]&lt;=3, 3, ecomm[[#This Row],[rating]]&lt;=4, 4, ecomm[[#This Row],[rating]]&gt;4, 5)</f>
        <v>5</v>
      </c>
      <c r="Y187" s="13" cm="1">
        <f t="array" ref="Y1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7" s="13" t="str" cm="1">
        <f t="array" ref="Z1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87" t="str">
        <v>None</v>
      </c>
      <c r="AF187" t="str">
        <v>None</v>
      </c>
      <c r="AG187" t="str">
        <v>None</v>
      </c>
      <c r="AH187" t="str">
        <v>None</v>
      </c>
      <c r="AI187" t="str">
        <v>None</v>
      </c>
    </row>
    <row r="188" spans="1:35">
      <c r="A188" s="4">
        <v>8675767</v>
      </c>
      <c r="B188" s="4" t="s">
        <v>26</v>
      </c>
      <c r="C188" s="4" t="s">
        <v>33</v>
      </c>
      <c r="D188" s="4" t="s">
        <v>190</v>
      </c>
      <c r="E188" s="4">
        <v>4.2</v>
      </c>
      <c r="F188" s="4">
        <v>15</v>
      </c>
      <c r="G188" s="5">
        <v>3490</v>
      </c>
      <c r="H188" s="16">
        <v>55</v>
      </c>
      <c r="I188" s="5">
        <v>3490</v>
      </c>
      <c r="J188" s="4" t="s">
        <v>35</v>
      </c>
      <c r="K188" s="4" t="b">
        <v>1</v>
      </c>
      <c r="L188" s="4">
        <v>2</v>
      </c>
      <c r="M188" s="4">
        <v>0</v>
      </c>
      <c r="N188" s="4">
        <v>0</v>
      </c>
      <c r="O188" s="4">
        <v>0</v>
      </c>
      <c r="P188" s="4">
        <v>0</v>
      </c>
      <c r="Q188" s="4" t="s">
        <v>30</v>
      </c>
      <c r="R188" s="4" t="s">
        <v>31</v>
      </c>
      <c r="S188" s="4" t="s">
        <v>32</v>
      </c>
      <c r="T188" s="4" t="s">
        <v>32</v>
      </c>
      <c r="U188" s="4" t="s">
        <v>30</v>
      </c>
      <c r="V188" s="4" t="b">
        <v>0</v>
      </c>
      <c r="W188" s="4" t="b">
        <v>1</v>
      </c>
      <c r="X188" s="13" cm="1">
        <f t="array" ref="X188">_xlfn.IFS(ecomm[[#This Row],[rating]]&lt;=1,1, ecomm[[#This Row],[rating]]&lt;=2, 2, ecomm[[#This Row],[rating]]&lt;=3, 3, ecomm[[#This Row],[rating]]&lt;=4, 4, ecomm[[#This Row],[rating]]&gt;4, 5)</f>
        <v>5</v>
      </c>
      <c r="Y188" s="13" cm="1">
        <f t="array" ref="Y1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188" s="13" t="str" cm="1">
        <f t="array" ref="Z1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88" t="str">
        <v>None</v>
      </c>
      <c r="AF188" t="str">
        <v>None</v>
      </c>
      <c r="AG188" t="str">
        <v>None</v>
      </c>
      <c r="AH188" t="str">
        <v>None</v>
      </c>
      <c r="AI188" t="str">
        <v>None</v>
      </c>
    </row>
    <row r="189" spans="1:35">
      <c r="A189" s="6">
        <v>13474452</v>
      </c>
      <c r="B189" s="6" t="s">
        <v>99</v>
      </c>
      <c r="C189" s="6" t="s">
        <v>160</v>
      </c>
      <c r="D189" s="6" t="s">
        <v>215</v>
      </c>
      <c r="E189" s="6">
        <v>4.3</v>
      </c>
      <c r="F189" s="6">
        <v>14</v>
      </c>
      <c r="G189" s="7">
        <v>2299</v>
      </c>
      <c r="H189" s="17">
        <v>50</v>
      </c>
      <c r="I189" s="7">
        <v>2299</v>
      </c>
      <c r="J189" s="6" t="s">
        <v>35</v>
      </c>
      <c r="K189" s="6" t="b">
        <v>1</v>
      </c>
      <c r="L189" s="6">
        <v>2</v>
      </c>
      <c r="M189" s="6">
        <v>0</v>
      </c>
      <c r="N189" s="6">
        <v>0</v>
      </c>
      <c r="O189" s="6">
        <v>1</v>
      </c>
      <c r="P189" s="6">
        <v>9</v>
      </c>
      <c r="Q189" s="6" t="s">
        <v>133</v>
      </c>
      <c r="R189" s="6" t="s">
        <v>32</v>
      </c>
      <c r="S189" s="6" t="s">
        <v>178</v>
      </c>
      <c r="T189" s="6" t="s">
        <v>32</v>
      </c>
      <c r="U189" s="6" t="s">
        <v>32</v>
      </c>
      <c r="V189" s="6" t="b">
        <v>1</v>
      </c>
      <c r="W189" s="6" t="b">
        <v>1</v>
      </c>
      <c r="X189" s="13" cm="1">
        <f t="array" ref="X189">_xlfn.IFS(ecomm[[#This Row],[rating]]&lt;=1,1, ecomm[[#This Row],[rating]]&lt;=2, 2, ecomm[[#This Row],[rating]]&lt;=3, 3, ecomm[[#This Row],[rating]]&lt;=4, 4, ecomm[[#This Row],[rating]]&gt;4, 5)</f>
        <v>5</v>
      </c>
      <c r="Y189" s="13" cm="1">
        <f t="array" ref="Y1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89" s="13" t="str" cm="1">
        <f t="array" ref="Z1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89" t="str">
        <v>None</v>
      </c>
      <c r="AF189" t="str">
        <v>None</v>
      </c>
      <c r="AG189" t="str">
        <v>None</v>
      </c>
      <c r="AH189" t="str">
        <v>None</v>
      </c>
      <c r="AI189" t="str">
        <v>None</v>
      </c>
    </row>
    <row r="190" spans="1:35">
      <c r="A190" s="4">
        <v>21903832</v>
      </c>
      <c r="B190" s="4" t="s">
        <v>99</v>
      </c>
      <c r="C190" s="4" t="s">
        <v>100</v>
      </c>
      <c r="D190" s="4" t="s">
        <v>216</v>
      </c>
      <c r="E190" s="4">
        <v>4.0999999999999996</v>
      </c>
      <c r="F190" s="4">
        <v>16</v>
      </c>
      <c r="G190" s="5">
        <v>4299</v>
      </c>
      <c r="H190" s="16">
        <v>25</v>
      </c>
      <c r="I190" s="5">
        <v>3224</v>
      </c>
      <c r="J190" s="4" t="s">
        <v>35</v>
      </c>
      <c r="K190" s="4" t="b">
        <v>1</v>
      </c>
      <c r="L190" s="4">
        <v>0</v>
      </c>
      <c r="M190" s="4">
        <v>0</v>
      </c>
      <c r="N190" s="4">
        <v>2</v>
      </c>
      <c r="O190" s="4">
        <v>2</v>
      </c>
      <c r="P190" s="4">
        <v>5</v>
      </c>
      <c r="Q190" s="4" t="s">
        <v>32</v>
      </c>
      <c r="R190" s="4" t="s">
        <v>32</v>
      </c>
      <c r="S190" s="4" t="s">
        <v>32</v>
      </c>
      <c r="T190" s="4" t="s">
        <v>32</v>
      </c>
      <c r="U190" s="4" t="s">
        <v>32</v>
      </c>
      <c r="V190" s="4" t="b">
        <v>1</v>
      </c>
      <c r="W190" s="4" t="b">
        <v>1</v>
      </c>
      <c r="X190" s="13" cm="1">
        <f t="array" ref="X190">_xlfn.IFS(ecomm[[#This Row],[rating]]&lt;=1,1, ecomm[[#This Row],[rating]]&lt;=2, 2, ecomm[[#This Row],[rating]]&lt;=3, 3, ecomm[[#This Row],[rating]]&lt;=4, 4, ecomm[[#This Row],[rating]]&gt;4, 5)</f>
        <v>5</v>
      </c>
      <c r="Y190" s="13" cm="1">
        <f t="array" ref="Y1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190" s="13" t="str" cm="1">
        <f t="array" ref="Z1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190" t="str">
        <v>None</v>
      </c>
      <c r="AF190" t="str">
        <v>None</v>
      </c>
      <c r="AG190" t="str">
        <v>None</v>
      </c>
      <c r="AH190" t="str">
        <v>None</v>
      </c>
      <c r="AI190" t="str">
        <v>None</v>
      </c>
    </row>
    <row r="191" spans="1:35">
      <c r="A191" s="6">
        <v>21992820</v>
      </c>
      <c r="B191" s="6" t="s">
        <v>26</v>
      </c>
      <c r="C191" s="6" t="s">
        <v>168</v>
      </c>
      <c r="D191" s="6" t="s">
        <v>217</v>
      </c>
      <c r="E191" s="6">
        <v>4.4000000000000004</v>
      </c>
      <c r="F191" s="6">
        <v>14</v>
      </c>
      <c r="G191" s="7">
        <v>7999</v>
      </c>
      <c r="H191" s="17">
        <v>71</v>
      </c>
      <c r="I191" s="7">
        <v>2319</v>
      </c>
      <c r="J191" s="6" t="s">
        <v>35</v>
      </c>
      <c r="K191" s="6" t="b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 t="s">
        <v>32</v>
      </c>
      <c r="R191" s="6" t="s">
        <v>32</v>
      </c>
      <c r="S191" s="6" t="s">
        <v>32</v>
      </c>
      <c r="T191" s="6" t="s">
        <v>32</v>
      </c>
      <c r="U191" s="6" t="s">
        <v>32</v>
      </c>
      <c r="V191" s="6" t="b">
        <v>1</v>
      </c>
      <c r="W191" s="6" t="b">
        <v>1</v>
      </c>
      <c r="X191" s="13" cm="1">
        <f t="array" ref="X191">_xlfn.IFS(ecomm[[#This Row],[rating]]&lt;=1,1, ecomm[[#This Row],[rating]]&lt;=2, 2, ecomm[[#This Row],[rating]]&lt;=3, 3, ecomm[[#This Row],[rating]]&lt;=4, 4, ecomm[[#This Row],[rating]]&gt;4, 5)</f>
        <v>5</v>
      </c>
      <c r="Y191" s="13" cm="1">
        <f t="array" ref="Y1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91" s="13" t="str" cm="1">
        <f t="array" ref="Z1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191" t="str">
        <v>None</v>
      </c>
      <c r="AF191" t="str">
        <v>None</v>
      </c>
      <c r="AG191" t="str">
        <v>None</v>
      </c>
      <c r="AH191" t="str">
        <v>None</v>
      </c>
      <c r="AI191" t="str">
        <v>None</v>
      </c>
    </row>
    <row r="192" spans="1:35">
      <c r="A192" s="4">
        <v>18658050</v>
      </c>
      <c r="B192" s="4" t="s">
        <v>26</v>
      </c>
      <c r="C192" s="4" t="s">
        <v>121</v>
      </c>
      <c r="D192" s="4" t="s">
        <v>59</v>
      </c>
      <c r="E192" s="4">
        <v>4.5999999999999996</v>
      </c>
      <c r="F192" s="4">
        <v>13</v>
      </c>
      <c r="G192" s="5">
        <v>1799</v>
      </c>
      <c r="H192" s="16">
        <v>40</v>
      </c>
      <c r="I192" s="5">
        <v>1079</v>
      </c>
      <c r="J192" s="4" t="s">
        <v>35</v>
      </c>
      <c r="K192" s="4" t="b">
        <v>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 t="s">
        <v>32</v>
      </c>
      <c r="R192" s="4" t="s">
        <v>32</v>
      </c>
      <c r="S192" s="4" t="s">
        <v>32</v>
      </c>
      <c r="T192" s="4" t="s">
        <v>32</v>
      </c>
      <c r="U192" s="4" t="s">
        <v>32</v>
      </c>
      <c r="V192" s="4" t="b">
        <v>1</v>
      </c>
      <c r="W192" s="4" t="b">
        <v>1</v>
      </c>
      <c r="X192" s="13" cm="1">
        <f t="array" ref="X192">_xlfn.IFS(ecomm[[#This Row],[rating]]&lt;=1,1, ecomm[[#This Row],[rating]]&lt;=2, 2, ecomm[[#This Row],[rating]]&lt;=3, 3, ecomm[[#This Row],[rating]]&lt;=4, 4, ecomm[[#This Row],[rating]]&gt;4, 5)</f>
        <v>5</v>
      </c>
      <c r="Y192" s="13" cm="1">
        <f t="array" ref="Y1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92" s="13" t="str" cm="1">
        <f t="array" ref="Z1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92" t="str">
        <v>None</v>
      </c>
      <c r="AF192" t="str">
        <v>None</v>
      </c>
      <c r="AG192" t="str">
        <v>None</v>
      </c>
      <c r="AH192" t="str">
        <v>None</v>
      </c>
      <c r="AI192" t="str">
        <v>None</v>
      </c>
    </row>
    <row r="193" spans="1:35">
      <c r="A193" s="6">
        <v>20071622</v>
      </c>
      <c r="B193" s="6" t="s">
        <v>99</v>
      </c>
      <c r="C193" s="6" t="s">
        <v>218</v>
      </c>
      <c r="D193" s="6" t="s">
        <v>219</v>
      </c>
      <c r="E193" s="6">
        <v>3.2</v>
      </c>
      <c r="F193" s="6">
        <v>21</v>
      </c>
      <c r="G193" s="7">
        <v>11999</v>
      </c>
      <c r="H193" s="17">
        <v>40.003333611134259</v>
      </c>
      <c r="I193" s="7">
        <v>7199</v>
      </c>
      <c r="J193" s="6" t="s">
        <v>35</v>
      </c>
      <c r="K193" s="6" t="b">
        <v>1</v>
      </c>
      <c r="L193" s="6">
        <v>2</v>
      </c>
      <c r="M193" s="6">
        <v>0</v>
      </c>
      <c r="N193" s="6">
        <v>0</v>
      </c>
      <c r="O193" s="6">
        <v>3</v>
      </c>
      <c r="P193" s="6">
        <v>5</v>
      </c>
      <c r="Q193" s="6" t="s">
        <v>32</v>
      </c>
      <c r="R193" s="6" t="s">
        <v>32</v>
      </c>
      <c r="S193" s="6" t="s">
        <v>32</v>
      </c>
      <c r="T193" s="6" t="s">
        <v>32</v>
      </c>
      <c r="U193" s="6" t="s">
        <v>32</v>
      </c>
      <c r="V193" s="6" t="b">
        <v>1</v>
      </c>
      <c r="W193" s="6" t="b">
        <v>1</v>
      </c>
      <c r="X193" s="13" cm="1">
        <f t="array" ref="X193">_xlfn.IFS(ecomm[[#This Row],[rating]]&lt;=1,1, ecomm[[#This Row],[rating]]&lt;=2, 2, ecomm[[#This Row],[rating]]&lt;=3, 3, ecomm[[#This Row],[rating]]&lt;=4, 4, ecomm[[#This Row],[rating]]&gt;4, 5)</f>
        <v>4</v>
      </c>
      <c r="Y193" s="13" cm="1">
        <f t="array" ref="Y1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193" s="13" t="str" cm="1">
        <f t="array" ref="Z1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93" t="str">
        <v>None</v>
      </c>
      <c r="AF193" t="str">
        <v>None</v>
      </c>
      <c r="AG193" t="str">
        <v>None</v>
      </c>
      <c r="AH193" t="str">
        <v>None</v>
      </c>
      <c r="AI193" t="str">
        <v>None</v>
      </c>
    </row>
    <row r="194" spans="1:35">
      <c r="A194" s="4">
        <v>14208394</v>
      </c>
      <c r="B194" s="4" t="s">
        <v>99</v>
      </c>
      <c r="C194" s="4" t="s">
        <v>218</v>
      </c>
      <c r="D194" s="4" t="s">
        <v>220</v>
      </c>
      <c r="E194" s="4">
        <v>4.5</v>
      </c>
      <c r="F194" s="4">
        <v>13</v>
      </c>
      <c r="G194" s="5">
        <v>999</v>
      </c>
      <c r="H194" s="16">
        <v>0</v>
      </c>
      <c r="I194" s="5">
        <v>999</v>
      </c>
      <c r="J194" s="4" t="s">
        <v>35</v>
      </c>
      <c r="K194" s="4" t="b">
        <v>1</v>
      </c>
      <c r="L194" s="4">
        <v>0</v>
      </c>
      <c r="M194" s="4">
        <v>0</v>
      </c>
      <c r="N194" s="4">
        <v>1</v>
      </c>
      <c r="O194" s="4">
        <v>3</v>
      </c>
      <c r="P194" s="4">
        <v>5</v>
      </c>
      <c r="Q194" s="4" t="s">
        <v>32</v>
      </c>
      <c r="R194" s="4" t="s">
        <v>32</v>
      </c>
      <c r="S194" s="4" t="s">
        <v>32</v>
      </c>
      <c r="T194" s="4" t="s">
        <v>32</v>
      </c>
      <c r="U194" s="4" t="s">
        <v>32</v>
      </c>
      <c r="V194" s="4" t="b">
        <v>1</v>
      </c>
      <c r="W194" s="4" t="b">
        <v>1</v>
      </c>
      <c r="X194" s="13" cm="1">
        <f t="array" ref="X194">_xlfn.IFS(ecomm[[#This Row],[rating]]&lt;=1,1, ecomm[[#This Row],[rating]]&lt;=2, 2, ecomm[[#This Row],[rating]]&lt;=3, 3, ecomm[[#This Row],[rating]]&lt;=4, 4, ecomm[[#This Row],[rating]]&gt;4, 5)</f>
        <v>5</v>
      </c>
      <c r="Y194" s="13" cm="1">
        <f t="array" ref="Y1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94" s="13" t="str" cm="1">
        <f t="array" ref="Z1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94" t="str">
        <v>None</v>
      </c>
      <c r="AF194" t="str">
        <v>None</v>
      </c>
      <c r="AG194" t="str">
        <v>None</v>
      </c>
      <c r="AH194" t="str">
        <v>None</v>
      </c>
      <c r="AI194" t="str">
        <v>None</v>
      </c>
    </row>
    <row r="195" spans="1:35">
      <c r="A195" s="6">
        <v>18998684</v>
      </c>
      <c r="B195" s="6" t="s">
        <v>26</v>
      </c>
      <c r="C195" s="6" t="s">
        <v>33</v>
      </c>
      <c r="D195" s="6" t="s">
        <v>129</v>
      </c>
      <c r="E195" s="6">
        <v>3.3</v>
      </c>
      <c r="F195" s="6">
        <v>20</v>
      </c>
      <c r="G195" s="7">
        <v>1999</v>
      </c>
      <c r="H195" s="17">
        <v>5</v>
      </c>
      <c r="I195" s="7">
        <v>1999</v>
      </c>
      <c r="J195" s="6" t="s">
        <v>35</v>
      </c>
      <c r="K195" s="6" t="b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 t="s">
        <v>32</v>
      </c>
      <c r="R195" s="6" t="s">
        <v>32</v>
      </c>
      <c r="S195" s="6" t="s">
        <v>32</v>
      </c>
      <c r="T195" s="6" t="s">
        <v>32</v>
      </c>
      <c r="U195" s="6" t="s">
        <v>32</v>
      </c>
      <c r="V195" s="6" t="b">
        <v>0</v>
      </c>
      <c r="W195" s="6" t="b">
        <v>1</v>
      </c>
      <c r="X195" s="13" cm="1">
        <f t="array" ref="X195">_xlfn.IFS(ecomm[[#This Row],[rating]]&lt;=1,1, ecomm[[#This Row],[rating]]&lt;=2, 2, ecomm[[#This Row],[rating]]&lt;=3, 3, ecomm[[#This Row],[rating]]&lt;=4, 4, ecomm[[#This Row],[rating]]&gt;4, 5)</f>
        <v>4</v>
      </c>
      <c r="Y195" s="13" cm="1">
        <f t="array" ref="Y1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195" s="13" t="str" cm="1">
        <f t="array" ref="Z1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195" t="str">
        <v>None</v>
      </c>
      <c r="AF195" t="str">
        <v>None</v>
      </c>
      <c r="AG195" t="str">
        <v>None</v>
      </c>
      <c r="AH195" t="str">
        <v>None</v>
      </c>
      <c r="AI195" t="str">
        <v>None</v>
      </c>
    </row>
    <row r="196" spans="1:35">
      <c r="A196" s="4">
        <v>13506804</v>
      </c>
      <c r="B196" s="4" t="s">
        <v>26</v>
      </c>
      <c r="C196" s="4" t="s">
        <v>48</v>
      </c>
      <c r="D196" s="4" t="s">
        <v>96</v>
      </c>
      <c r="E196" s="4">
        <v>4.0999999999999996</v>
      </c>
      <c r="F196" s="4">
        <v>169</v>
      </c>
      <c r="G196" s="5">
        <v>5199</v>
      </c>
      <c r="H196" s="16">
        <v>54</v>
      </c>
      <c r="I196" s="5">
        <v>5199</v>
      </c>
      <c r="J196" s="4" t="s">
        <v>35</v>
      </c>
      <c r="K196" s="4" t="b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 t="s">
        <v>30</v>
      </c>
      <c r="R196" s="4" t="s">
        <v>31</v>
      </c>
      <c r="S196" s="4" t="s">
        <v>32</v>
      </c>
      <c r="T196" s="4" t="s">
        <v>32</v>
      </c>
      <c r="U196" s="4" t="s">
        <v>30</v>
      </c>
      <c r="V196" s="4" t="b">
        <v>0</v>
      </c>
      <c r="W196" s="4" t="b">
        <v>1</v>
      </c>
      <c r="X196" s="13" cm="1">
        <f t="array" ref="X196">_xlfn.IFS(ecomm[[#This Row],[rating]]&lt;=1,1, ecomm[[#This Row],[rating]]&lt;=2, 2, ecomm[[#This Row],[rating]]&lt;=3, 3, ecomm[[#This Row],[rating]]&lt;=4, 4, ecomm[[#This Row],[rating]]&gt;4, 5)</f>
        <v>5</v>
      </c>
      <c r="Y196" s="13" cm="1">
        <f t="array" ref="Y1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196" s="13" t="str" cm="1">
        <f t="array" ref="Z1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196" t="str">
        <v>None</v>
      </c>
      <c r="AF196" t="str">
        <v>None</v>
      </c>
      <c r="AG196" t="str">
        <v>None</v>
      </c>
      <c r="AH196" t="str">
        <v>None</v>
      </c>
      <c r="AI196" t="str">
        <v>None</v>
      </c>
    </row>
    <row r="197" spans="1:35">
      <c r="A197" s="6">
        <v>20071104</v>
      </c>
      <c r="B197" s="6" t="s">
        <v>99</v>
      </c>
      <c r="C197" s="6" t="s">
        <v>218</v>
      </c>
      <c r="D197" s="6" t="s">
        <v>219</v>
      </c>
      <c r="E197" s="6">
        <v>4.5</v>
      </c>
      <c r="F197" s="6">
        <v>149</v>
      </c>
      <c r="G197" s="7">
        <v>4299</v>
      </c>
      <c r="H197" s="17">
        <v>35.008141428239128</v>
      </c>
      <c r="I197" s="7">
        <v>2794</v>
      </c>
      <c r="J197" s="6" t="s">
        <v>35</v>
      </c>
      <c r="K197" s="6" t="b">
        <v>1</v>
      </c>
      <c r="L197" s="6">
        <v>1</v>
      </c>
      <c r="M197" s="6">
        <v>0</v>
      </c>
      <c r="N197" s="6">
        <v>0</v>
      </c>
      <c r="O197" s="6">
        <v>0</v>
      </c>
      <c r="P197" s="6">
        <v>0</v>
      </c>
      <c r="Q197" s="6" t="s">
        <v>32</v>
      </c>
      <c r="R197" s="6" t="s">
        <v>32</v>
      </c>
      <c r="S197" s="6" t="s">
        <v>32</v>
      </c>
      <c r="T197" s="6" t="s">
        <v>32</v>
      </c>
      <c r="U197" s="6" t="s">
        <v>32</v>
      </c>
      <c r="V197" s="6" t="b">
        <v>1</v>
      </c>
      <c r="W197" s="6" t="b">
        <v>1</v>
      </c>
      <c r="X197" s="13" cm="1">
        <f t="array" ref="X197">_xlfn.IFS(ecomm[[#This Row],[rating]]&lt;=1,1, ecomm[[#This Row],[rating]]&lt;=2, 2, ecomm[[#This Row],[rating]]&lt;=3, 3, ecomm[[#This Row],[rating]]&lt;=4, 4, ecomm[[#This Row],[rating]]&gt;4, 5)</f>
        <v>5</v>
      </c>
      <c r="Y197" s="13" cm="1">
        <f t="array" ref="Y1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97" s="13" t="str" cm="1">
        <f t="array" ref="Z1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197" t="str">
        <v>None</v>
      </c>
      <c r="AF197" t="str">
        <v>None</v>
      </c>
      <c r="AG197" t="str">
        <v>None</v>
      </c>
      <c r="AH197" t="str">
        <v>None</v>
      </c>
      <c r="AI197" t="str">
        <v>None</v>
      </c>
    </row>
    <row r="198" spans="1:35">
      <c r="A198" s="4">
        <v>18973742</v>
      </c>
      <c r="B198" s="4" t="s">
        <v>26</v>
      </c>
      <c r="C198" s="4" t="s">
        <v>50</v>
      </c>
      <c r="D198" s="4" t="s">
        <v>51</v>
      </c>
      <c r="E198" s="4">
        <v>4.2</v>
      </c>
      <c r="F198" s="4">
        <v>182</v>
      </c>
      <c r="G198" s="5">
        <v>4399</v>
      </c>
      <c r="H198" s="16">
        <v>48</v>
      </c>
      <c r="I198" s="5">
        <v>2287</v>
      </c>
      <c r="J198" s="4" t="s">
        <v>35</v>
      </c>
      <c r="K198" s="4" t="b">
        <v>1</v>
      </c>
      <c r="L198" s="4">
        <v>0</v>
      </c>
      <c r="M198" s="4">
        <v>1</v>
      </c>
      <c r="N198" s="4">
        <v>4</v>
      </c>
      <c r="O198" s="4">
        <v>8</v>
      </c>
      <c r="P198" s="4">
        <v>19</v>
      </c>
      <c r="Q198" s="4" t="s">
        <v>30</v>
      </c>
      <c r="R198" s="4" t="s">
        <v>32</v>
      </c>
      <c r="S198" s="4" t="s">
        <v>32</v>
      </c>
      <c r="T198" s="4" t="s">
        <v>43</v>
      </c>
      <c r="U198" s="4" t="s">
        <v>32</v>
      </c>
      <c r="V198" s="4" t="b">
        <v>1</v>
      </c>
      <c r="W198" s="4" t="b">
        <v>1</v>
      </c>
      <c r="X198" s="13" cm="1">
        <f t="array" ref="X198">_xlfn.IFS(ecomm[[#This Row],[rating]]&lt;=1,1, ecomm[[#This Row],[rating]]&lt;=2, 2, ecomm[[#This Row],[rating]]&lt;=3, 3, ecomm[[#This Row],[rating]]&lt;=4, 4, ecomm[[#This Row],[rating]]&gt;4, 5)</f>
        <v>5</v>
      </c>
      <c r="Y198" s="13" cm="1">
        <f t="array" ref="Y1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98" s="13" t="str" cm="1">
        <f t="array" ref="Z1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198" t="str">
        <v>None</v>
      </c>
      <c r="AF198" t="str">
        <v>None</v>
      </c>
      <c r="AG198" t="str">
        <v>None</v>
      </c>
      <c r="AH198" t="str">
        <v>None</v>
      </c>
      <c r="AI198" t="str">
        <v>None</v>
      </c>
    </row>
    <row r="199" spans="1:35">
      <c r="A199" s="6">
        <v>10135715</v>
      </c>
      <c r="B199" s="6" t="s">
        <v>26</v>
      </c>
      <c r="C199" s="6" t="s">
        <v>36</v>
      </c>
      <c r="D199" s="6" t="s">
        <v>47</v>
      </c>
      <c r="E199" s="6">
        <v>4</v>
      </c>
      <c r="F199" s="6">
        <v>213</v>
      </c>
      <c r="G199" s="7">
        <v>1599</v>
      </c>
      <c r="H199" s="17">
        <v>68</v>
      </c>
      <c r="I199" s="7">
        <v>511</v>
      </c>
      <c r="J199" s="6" t="s">
        <v>32</v>
      </c>
      <c r="K199" s="6" t="b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 t="s">
        <v>30</v>
      </c>
      <c r="R199" s="6" t="s">
        <v>32</v>
      </c>
      <c r="S199" s="6" t="s">
        <v>32</v>
      </c>
      <c r="T199" s="6" t="s">
        <v>32</v>
      </c>
      <c r="U199" s="6" t="s">
        <v>30</v>
      </c>
      <c r="V199" s="6" t="b">
        <v>1</v>
      </c>
      <c r="W199" s="6" t="b">
        <v>1</v>
      </c>
      <c r="X199" s="13" cm="1">
        <f t="array" ref="X199">_xlfn.IFS(ecomm[[#This Row],[rating]]&lt;=1,1, ecomm[[#This Row],[rating]]&lt;=2, 2, ecomm[[#This Row],[rating]]&lt;=3, 3, ecomm[[#This Row],[rating]]&lt;=4, 4, ecomm[[#This Row],[rating]]&gt;4, 5)</f>
        <v>4</v>
      </c>
      <c r="Y199" s="13" cm="1">
        <f t="array" ref="Y1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199" s="13" t="str" cm="1">
        <f t="array" ref="Z1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199" t="str">
        <v>None</v>
      </c>
      <c r="AF199" t="str">
        <v>None</v>
      </c>
      <c r="AG199" t="str">
        <v>None</v>
      </c>
      <c r="AH199" t="str">
        <v>None</v>
      </c>
      <c r="AI199" t="str">
        <v>None</v>
      </c>
    </row>
    <row r="200" spans="1:35">
      <c r="A200" s="4">
        <v>21425266</v>
      </c>
      <c r="B200" s="4" t="s">
        <v>26</v>
      </c>
      <c r="C200" s="4" t="s">
        <v>40</v>
      </c>
      <c r="D200" s="4" t="s">
        <v>113</v>
      </c>
      <c r="E200" s="4">
        <v>3.6</v>
      </c>
      <c r="F200" s="4">
        <v>242</v>
      </c>
      <c r="G200" s="5">
        <v>4699</v>
      </c>
      <c r="H200" s="16">
        <v>74</v>
      </c>
      <c r="I200" s="5">
        <v>4699</v>
      </c>
      <c r="J200" s="4" t="s">
        <v>35</v>
      </c>
      <c r="K200" s="4" t="b">
        <v>0</v>
      </c>
      <c r="L200" s="4">
        <v>1</v>
      </c>
      <c r="M200" s="4">
        <v>0</v>
      </c>
      <c r="N200" s="4">
        <v>1</v>
      </c>
      <c r="O200" s="4">
        <v>5</v>
      </c>
      <c r="P200" s="4">
        <v>7</v>
      </c>
      <c r="Q200" s="4" t="s">
        <v>32</v>
      </c>
      <c r="R200" s="4" t="s">
        <v>32</v>
      </c>
      <c r="S200" s="4" t="s">
        <v>32</v>
      </c>
      <c r="T200" s="4" t="s">
        <v>32</v>
      </c>
      <c r="U200" s="4" t="s">
        <v>32</v>
      </c>
      <c r="V200" s="4" t="b">
        <v>0</v>
      </c>
      <c r="W200" s="4" t="b">
        <v>1</v>
      </c>
      <c r="X200" s="13" cm="1">
        <f t="array" ref="X200">_xlfn.IFS(ecomm[[#This Row],[rating]]&lt;=1,1, ecomm[[#This Row],[rating]]&lt;=2, 2, ecomm[[#This Row],[rating]]&lt;=3, 3, ecomm[[#This Row],[rating]]&lt;=4, 4, ecomm[[#This Row],[rating]]&gt;4, 5)</f>
        <v>4</v>
      </c>
      <c r="Y200" s="13" cm="1">
        <f t="array" ref="Y2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00" s="13" t="str" cm="1">
        <f t="array" ref="Z2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00" t="str">
        <v>None</v>
      </c>
      <c r="AF200" t="str">
        <v>None</v>
      </c>
      <c r="AG200" t="str">
        <v>None</v>
      </c>
      <c r="AH200" t="str">
        <v>None</v>
      </c>
      <c r="AI200" t="str">
        <v>None</v>
      </c>
    </row>
    <row r="201" spans="1:35">
      <c r="A201" s="6">
        <v>18879656</v>
      </c>
      <c r="B201" s="6" t="s">
        <v>26</v>
      </c>
      <c r="C201" s="6" t="s">
        <v>33</v>
      </c>
      <c r="D201" s="6" t="s">
        <v>190</v>
      </c>
      <c r="E201" s="6">
        <v>4.3</v>
      </c>
      <c r="F201" s="6">
        <v>165</v>
      </c>
      <c r="G201" s="7">
        <v>1990</v>
      </c>
      <c r="H201" s="17">
        <v>37</v>
      </c>
      <c r="I201" s="7">
        <v>1990</v>
      </c>
      <c r="J201" s="6" t="s">
        <v>35</v>
      </c>
      <c r="K201" s="6" t="b">
        <v>1</v>
      </c>
      <c r="L201" s="6">
        <v>3</v>
      </c>
      <c r="M201" s="6">
        <v>0</v>
      </c>
      <c r="N201" s="6">
        <v>0</v>
      </c>
      <c r="O201" s="6">
        <v>1</v>
      </c>
      <c r="P201" s="6">
        <v>1</v>
      </c>
      <c r="Q201" s="6" t="s">
        <v>30</v>
      </c>
      <c r="R201" s="6" t="s">
        <v>43</v>
      </c>
      <c r="S201" s="6" t="s">
        <v>32</v>
      </c>
      <c r="T201" s="6" t="s">
        <v>32</v>
      </c>
      <c r="U201" s="6" t="s">
        <v>30</v>
      </c>
      <c r="V201" s="6" t="b">
        <v>0</v>
      </c>
      <c r="W201" s="6" t="b">
        <v>1</v>
      </c>
      <c r="X201" s="13" cm="1">
        <f t="array" ref="X201">_xlfn.IFS(ecomm[[#This Row],[rating]]&lt;=1,1, ecomm[[#This Row],[rating]]&lt;=2, 2, ecomm[[#This Row],[rating]]&lt;=3, 3, ecomm[[#This Row],[rating]]&lt;=4, 4, ecomm[[#This Row],[rating]]&gt;4, 5)</f>
        <v>5</v>
      </c>
      <c r="Y201" s="13" cm="1">
        <f t="array" ref="Y2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1" s="13" t="str" cm="1">
        <f t="array" ref="Z2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01" t="str">
        <v>None</v>
      </c>
      <c r="AF201" t="str">
        <v>None</v>
      </c>
      <c r="AG201" t="str">
        <v>None</v>
      </c>
      <c r="AH201" t="str">
        <v>None</v>
      </c>
      <c r="AI201" t="str">
        <v>None</v>
      </c>
    </row>
    <row r="202" spans="1:35">
      <c r="A202" s="4">
        <v>15782402</v>
      </c>
      <c r="B202" s="4" t="s">
        <v>221</v>
      </c>
      <c r="C202" s="4" t="s">
        <v>222</v>
      </c>
      <c r="D202" s="4" t="s">
        <v>223</v>
      </c>
      <c r="E202" s="4">
        <v>4.4000000000000004</v>
      </c>
      <c r="F202" s="4">
        <v>153</v>
      </c>
      <c r="G202" s="5">
        <v>2700</v>
      </c>
      <c r="H202" s="16">
        <v>68</v>
      </c>
      <c r="I202" s="5">
        <v>864</v>
      </c>
      <c r="J202" s="4" t="s">
        <v>35</v>
      </c>
      <c r="K202" s="4" t="b">
        <v>0</v>
      </c>
      <c r="L202" s="4">
        <v>0</v>
      </c>
      <c r="M202" s="4">
        <v>0</v>
      </c>
      <c r="N202" s="4">
        <v>1</v>
      </c>
      <c r="O202" s="4">
        <v>2</v>
      </c>
      <c r="P202" s="4">
        <v>3</v>
      </c>
      <c r="Q202" s="4" t="s">
        <v>32</v>
      </c>
      <c r="R202" s="4" t="s">
        <v>32</v>
      </c>
      <c r="S202" s="4" t="s">
        <v>32</v>
      </c>
      <c r="T202" s="4" t="s">
        <v>32</v>
      </c>
      <c r="U202" s="4" t="s">
        <v>32</v>
      </c>
      <c r="V202" s="4" t="b">
        <v>1</v>
      </c>
      <c r="W202" s="4" t="b">
        <v>1</v>
      </c>
      <c r="X202" s="13" cm="1">
        <f t="array" ref="X202">_xlfn.IFS(ecomm[[#This Row],[rating]]&lt;=1,1, ecomm[[#This Row],[rating]]&lt;=2, 2, ecomm[[#This Row],[rating]]&lt;=3, 3, ecomm[[#This Row],[rating]]&lt;=4, 4, ecomm[[#This Row],[rating]]&gt;4, 5)</f>
        <v>5</v>
      </c>
      <c r="Y202" s="13" cm="1">
        <f t="array" ref="Y2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02" s="13" t="str" cm="1">
        <f t="array" ref="Z2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02" t="str">
        <v>None</v>
      </c>
      <c r="AF202" t="str">
        <v>None</v>
      </c>
      <c r="AG202" t="str">
        <v>None</v>
      </c>
      <c r="AH202" t="str">
        <v>None</v>
      </c>
      <c r="AI202" t="str">
        <v>None</v>
      </c>
    </row>
    <row r="203" spans="1:35">
      <c r="A203" s="6">
        <v>11972948</v>
      </c>
      <c r="B203" s="6" t="s">
        <v>26</v>
      </c>
      <c r="C203" s="6" t="s">
        <v>36</v>
      </c>
      <c r="D203" s="6" t="s">
        <v>47</v>
      </c>
      <c r="E203" s="6">
        <v>4.0999999999999996</v>
      </c>
      <c r="F203" s="6">
        <v>213</v>
      </c>
      <c r="G203" s="7">
        <v>1599</v>
      </c>
      <c r="H203" s="17">
        <v>0</v>
      </c>
      <c r="I203" s="7">
        <v>1599</v>
      </c>
      <c r="J203" s="6" t="s">
        <v>32</v>
      </c>
      <c r="K203" s="6" t="b">
        <v>0</v>
      </c>
      <c r="L203" s="6">
        <v>0</v>
      </c>
      <c r="M203" s="6">
        <v>0</v>
      </c>
      <c r="N203" s="6">
        <v>0</v>
      </c>
      <c r="O203" s="6">
        <v>3</v>
      </c>
      <c r="P203" s="6">
        <v>7</v>
      </c>
      <c r="Q203" s="6" t="s">
        <v>30</v>
      </c>
      <c r="R203" s="6" t="s">
        <v>32</v>
      </c>
      <c r="S203" s="6" t="s">
        <v>32</v>
      </c>
      <c r="T203" s="6" t="s">
        <v>32</v>
      </c>
      <c r="U203" s="6" t="s">
        <v>30</v>
      </c>
      <c r="V203" s="6" t="b">
        <v>0</v>
      </c>
      <c r="W203" s="6" t="b">
        <v>1</v>
      </c>
      <c r="X203" s="13" cm="1">
        <f t="array" ref="X203">_xlfn.IFS(ecomm[[#This Row],[rating]]&lt;=1,1, ecomm[[#This Row],[rating]]&lt;=2, 2, ecomm[[#This Row],[rating]]&lt;=3, 3, ecomm[[#This Row],[rating]]&lt;=4, 4, ecomm[[#This Row],[rating]]&gt;4, 5)</f>
        <v>5</v>
      </c>
      <c r="Y203" s="13" cm="1">
        <f t="array" ref="Y2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3" s="13" t="str" cm="1">
        <f t="array" ref="Z2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03" t="str">
        <v>None</v>
      </c>
      <c r="AF203" t="str">
        <v>None</v>
      </c>
      <c r="AG203" t="str">
        <v>None</v>
      </c>
      <c r="AH203" t="str">
        <v>None</v>
      </c>
      <c r="AI203" t="str">
        <v>None</v>
      </c>
    </row>
    <row r="204" spans="1:35">
      <c r="A204" s="4">
        <v>16694464</v>
      </c>
      <c r="B204" s="4" t="s">
        <v>26</v>
      </c>
      <c r="C204" s="4" t="s">
        <v>224</v>
      </c>
      <c r="D204" s="4" t="s">
        <v>225</v>
      </c>
      <c r="E204" s="4">
        <v>4.0999999999999996</v>
      </c>
      <c r="F204" s="4">
        <v>195</v>
      </c>
      <c r="G204" s="5">
        <v>5000</v>
      </c>
      <c r="H204" s="16">
        <v>66</v>
      </c>
      <c r="I204" s="5">
        <v>1700</v>
      </c>
      <c r="J204" s="4" t="s">
        <v>32</v>
      </c>
      <c r="K204" s="4" t="b">
        <v>0</v>
      </c>
      <c r="L204" s="4">
        <v>0</v>
      </c>
      <c r="M204" s="4">
        <v>1</v>
      </c>
      <c r="N204" s="4">
        <v>1</v>
      </c>
      <c r="O204" s="4">
        <v>1</v>
      </c>
      <c r="P204" s="4">
        <v>14</v>
      </c>
      <c r="Q204" s="4" t="s">
        <v>32</v>
      </c>
      <c r="R204" s="4" t="s">
        <v>32</v>
      </c>
      <c r="S204" s="4" t="s">
        <v>32</v>
      </c>
      <c r="T204" s="4" t="s">
        <v>32</v>
      </c>
      <c r="U204" s="4" t="s">
        <v>32</v>
      </c>
      <c r="V204" s="4" t="b">
        <v>1</v>
      </c>
      <c r="W204" s="4" t="b">
        <v>1</v>
      </c>
      <c r="X204" s="13" cm="1">
        <f t="array" ref="X204">_xlfn.IFS(ecomm[[#This Row],[rating]]&lt;=1,1, ecomm[[#This Row],[rating]]&lt;=2, 2, ecomm[[#This Row],[rating]]&lt;=3, 3, ecomm[[#This Row],[rating]]&lt;=4, 4, ecomm[[#This Row],[rating]]&gt;4, 5)</f>
        <v>5</v>
      </c>
      <c r="Y204" s="13" cm="1">
        <f t="array" ref="Y2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4" s="13" t="str" cm="1">
        <f t="array" ref="Z2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04" t="str">
        <v>None</v>
      </c>
      <c r="AF204" t="str">
        <v>None</v>
      </c>
      <c r="AG204" t="str">
        <v>None</v>
      </c>
      <c r="AH204" t="str">
        <v>None</v>
      </c>
      <c r="AI204" t="str">
        <v>None</v>
      </c>
    </row>
    <row r="205" spans="1:35">
      <c r="A205" s="6">
        <v>20071402</v>
      </c>
      <c r="B205" s="6" t="s">
        <v>99</v>
      </c>
      <c r="C205" s="6" t="s">
        <v>218</v>
      </c>
      <c r="D205" s="6" t="s">
        <v>219</v>
      </c>
      <c r="E205" s="6">
        <v>4.5</v>
      </c>
      <c r="F205" s="6">
        <v>149</v>
      </c>
      <c r="G205" s="7">
        <v>4599</v>
      </c>
      <c r="H205" s="17">
        <v>0</v>
      </c>
      <c r="I205" s="7">
        <v>4599</v>
      </c>
      <c r="J205" s="6" t="s">
        <v>35</v>
      </c>
      <c r="K205" s="6" t="b">
        <v>1</v>
      </c>
      <c r="L205" s="6">
        <v>4</v>
      </c>
      <c r="M205" s="6">
        <v>0</v>
      </c>
      <c r="N205" s="6">
        <v>0</v>
      </c>
      <c r="O205" s="6">
        <v>0</v>
      </c>
      <c r="P205" s="6">
        <v>0</v>
      </c>
      <c r="Q205" s="6" t="s">
        <v>32</v>
      </c>
      <c r="R205" s="6" t="s">
        <v>32</v>
      </c>
      <c r="S205" s="6" t="s">
        <v>32</v>
      </c>
      <c r="T205" s="6" t="s">
        <v>32</v>
      </c>
      <c r="U205" s="6" t="s">
        <v>32</v>
      </c>
      <c r="V205" s="6" t="b">
        <v>1</v>
      </c>
      <c r="W205" s="6" t="b">
        <v>1</v>
      </c>
      <c r="X205" s="13" cm="1">
        <f t="array" ref="X205">_xlfn.IFS(ecomm[[#This Row],[rating]]&lt;=1,1, ecomm[[#This Row],[rating]]&lt;=2, 2, ecomm[[#This Row],[rating]]&lt;=3, 3, ecomm[[#This Row],[rating]]&lt;=4, 4, ecomm[[#This Row],[rating]]&gt;4, 5)</f>
        <v>5</v>
      </c>
      <c r="Y205" s="13" cm="1">
        <f t="array" ref="Y2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05" s="13" t="str" cm="1">
        <f t="array" ref="Z2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05" t="str">
        <v>None</v>
      </c>
      <c r="AF205" t="str">
        <v>None</v>
      </c>
      <c r="AG205" t="str">
        <v>None</v>
      </c>
      <c r="AH205" t="str">
        <v>None</v>
      </c>
      <c r="AI205" t="str">
        <v>None</v>
      </c>
    </row>
    <row r="206" spans="1:35">
      <c r="A206" s="4">
        <v>13470886</v>
      </c>
      <c r="B206" s="4" t="s">
        <v>26</v>
      </c>
      <c r="C206" s="4" t="s">
        <v>117</v>
      </c>
      <c r="D206" s="4" t="s">
        <v>34</v>
      </c>
      <c r="E206" s="4">
        <v>4.0999999999999996</v>
      </c>
      <c r="F206" s="4">
        <v>203</v>
      </c>
      <c r="G206" s="5">
        <v>1399</v>
      </c>
      <c r="H206" s="16">
        <v>0</v>
      </c>
      <c r="I206" s="5">
        <v>1399</v>
      </c>
      <c r="J206" s="4" t="s">
        <v>35</v>
      </c>
      <c r="K206" s="4" t="b">
        <v>1</v>
      </c>
      <c r="L206" s="4">
        <v>2</v>
      </c>
      <c r="M206" s="4">
        <v>0</v>
      </c>
      <c r="N206" s="4">
        <v>4</v>
      </c>
      <c r="O206" s="4">
        <v>2</v>
      </c>
      <c r="P206" s="4">
        <v>11</v>
      </c>
      <c r="Q206" s="4" t="s">
        <v>32</v>
      </c>
      <c r="R206" s="4" t="s">
        <v>32</v>
      </c>
      <c r="S206" s="4" t="s">
        <v>32</v>
      </c>
      <c r="T206" s="4" t="s">
        <v>32</v>
      </c>
      <c r="U206" s="4" t="s">
        <v>32</v>
      </c>
      <c r="V206" s="4" t="b">
        <v>0</v>
      </c>
      <c r="W206" s="4" t="b">
        <v>1</v>
      </c>
      <c r="X206" s="13" cm="1">
        <f t="array" ref="X206">_xlfn.IFS(ecomm[[#This Row],[rating]]&lt;=1,1, ecomm[[#This Row],[rating]]&lt;=2, 2, ecomm[[#This Row],[rating]]&lt;=3, 3, ecomm[[#This Row],[rating]]&lt;=4, 4, ecomm[[#This Row],[rating]]&gt;4, 5)</f>
        <v>5</v>
      </c>
      <c r="Y206" s="13" cm="1">
        <f t="array" ref="Y2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6" s="13" t="str" cm="1">
        <f t="array" ref="Z2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06" t="str">
        <v>None</v>
      </c>
      <c r="AF206" t="str">
        <v>None</v>
      </c>
      <c r="AG206" t="str">
        <v>None</v>
      </c>
      <c r="AH206" t="str">
        <v>None</v>
      </c>
      <c r="AI206" t="str">
        <v>None</v>
      </c>
    </row>
    <row r="207" spans="1:35">
      <c r="A207" s="6">
        <v>17403950</v>
      </c>
      <c r="B207" s="6" t="s">
        <v>26</v>
      </c>
      <c r="C207" s="6" t="s">
        <v>58</v>
      </c>
      <c r="D207" s="6" t="s">
        <v>47</v>
      </c>
      <c r="E207" s="6">
        <v>4.2</v>
      </c>
      <c r="F207" s="6">
        <v>200</v>
      </c>
      <c r="G207" s="7">
        <v>899</v>
      </c>
      <c r="H207" s="17">
        <v>0</v>
      </c>
      <c r="I207" s="7">
        <v>899</v>
      </c>
      <c r="J207" s="6" t="s">
        <v>35</v>
      </c>
      <c r="K207" s="6" t="b">
        <v>1</v>
      </c>
      <c r="L207" s="6">
        <v>3</v>
      </c>
      <c r="M207" s="6">
        <v>1</v>
      </c>
      <c r="N207" s="6">
        <v>2</v>
      </c>
      <c r="O207" s="6">
        <v>3</v>
      </c>
      <c r="P207" s="6">
        <v>14</v>
      </c>
      <c r="Q207" s="6" t="s">
        <v>30</v>
      </c>
      <c r="R207" s="6" t="s">
        <v>32</v>
      </c>
      <c r="S207" s="6" t="s">
        <v>32</v>
      </c>
      <c r="T207" s="6" t="s">
        <v>32</v>
      </c>
      <c r="U207" s="6" t="s">
        <v>32</v>
      </c>
      <c r="V207" s="6" t="b">
        <v>0</v>
      </c>
      <c r="W207" s="6" t="b">
        <v>1</v>
      </c>
      <c r="X207" s="13" cm="1">
        <f t="array" ref="X207">_xlfn.IFS(ecomm[[#This Row],[rating]]&lt;=1,1, ecomm[[#This Row],[rating]]&lt;=2, 2, ecomm[[#This Row],[rating]]&lt;=3, 3, ecomm[[#This Row],[rating]]&lt;=4, 4, ecomm[[#This Row],[rating]]&gt;4, 5)</f>
        <v>5</v>
      </c>
      <c r="Y207" s="13" cm="1">
        <f t="array" ref="Y2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07" s="13" t="str" cm="1">
        <f t="array" ref="Z2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07" t="str">
        <v>None</v>
      </c>
      <c r="AF207" t="str">
        <v>None</v>
      </c>
      <c r="AG207" t="str">
        <v>None</v>
      </c>
      <c r="AH207" t="str">
        <v>None</v>
      </c>
      <c r="AI207" t="str">
        <v>None</v>
      </c>
    </row>
    <row r="208" spans="1:35">
      <c r="A208" s="4">
        <v>8481603</v>
      </c>
      <c r="B208" s="4" t="s">
        <v>60</v>
      </c>
      <c r="C208" s="4" t="s">
        <v>226</v>
      </c>
      <c r="D208" s="4" t="s">
        <v>227</v>
      </c>
      <c r="E208" s="4">
        <v>4.5</v>
      </c>
      <c r="F208" s="4">
        <v>149</v>
      </c>
      <c r="G208" s="5">
        <v>6250</v>
      </c>
      <c r="H208" s="16">
        <v>70</v>
      </c>
      <c r="I208" s="5">
        <v>6250</v>
      </c>
      <c r="J208" s="4" t="s">
        <v>35</v>
      </c>
      <c r="K208" s="4" t="b">
        <v>1</v>
      </c>
      <c r="L208" s="4">
        <v>0</v>
      </c>
      <c r="M208" s="4">
        <v>6</v>
      </c>
      <c r="N208" s="4">
        <v>4</v>
      </c>
      <c r="O208" s="4">
        <v>16</v>
      </c>
      <c r="P208" s="4">
        <v>68</v>
      </c>
      <c r="Q208" s="4" t="s">
        <v>32</v>
      </c>
      <c r="R208" s="4" t="s">
        <v>32</v>
      </c>
      <c r="S208" s="4" t="s">
        <v>32</v>
      </c>
      <c r="T208" s="4" t="s">
        <v>32</v>
      </c>
      <c r="U208" s="4" t="s">
        <v>32</v>
      </c>
      <c r="V208" s="4" t="b">
        <v>1</v>
      </c>
      <c r="W208" s="4" t="b">
        <v>1</v>
      </c>
      <c r="X208" s="13" cm="1">
        <f t="array" ref="X208">_xlfn.IFS(ecomm[[#This Row],[rating]]&lt;=1,1, ecomm[[#This Row],[rating]]&lt;=2, 2, ecomm[[#This Row],[rating]]&lt;=3, 3, ecomm[[#This Row],[rating]]&lt;=4, 4, ecomm[[#This Row],[rating]]&gt;4, 5)</f>
        <v>5</v>
      </c>
      <c r="Y208" s="13" cm="1">
        <f t="array" ref="Y2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208" s="13" t="str" cm="1">
        <f t="array" ref="Z2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08" t="str">
        <v>None</v>
      </c>
      <c r="AF208" t="str">
        <v>None</v>
      </c>
      <c r="AG208" t="str">
        <v>None</v>
      </c>
      <c r="AH208" t="str">
        <v>None</v>
      </c>
      <c r="AI208" t="str">
        <v>None</v>
      </c>
    </row>
    <row r="209" spans="1:35">
      <c r="A209" s="6">
        <v>11990920</v>
      </c>
      <c r="B209" s="6" t="s">
        <v>26</v>
      </c>
      <c r="C209" s="6" t="s">
        <v>36</v>
      </c>
      <c r="D209" s="6" t="s">
        <v>34</v>
      </c>
      <c r="E209" s="6">
        <v>4.3</v>
      </c>
      <c r="F209" s="6">
        <v>179</v>
      </c>
      <c r="G209" s="7">
        <v>1699</v>
      </c>
      <c r="H209" s="17">
        <v>58</v>
      </c>
      <c r="I209" s="7">
        <v>1699</v>
      </c>
      <c r="J209" s="6" t="s">
        <v>32</v>
      </c>
      <c r="K209" s="6" t="b">
        <v>0</v>
      </c>
      <c r="L209" s="6">
        <v>22</v>
      </c>
      <c r="M209" s="6">
        <v>0</v>
      </c>
      <c r="N209" s="6">
        <v>0</v>
      </c>
      <c r="O209" s="6">
        <v>1</v>
      </c>
      <c r="P209" s="6">
        <v>12</v>
      </c>
      <c r="Q209" s="6" t="s">
        <v>30</v>
      </c>
      <c r="R209" s="6" t="s">
        <v>32</v>
      </c>
      <c r="S209" s="6" t="s">
        <v>32</v>
      </c>
      <c r="T209" s="6" t="s">
        <v>32</v>
      </c>
      <c r="U209" s="6" t="s">
        <v>30</v>
      </c>
      <c r="V209" s="6" t="b">
        <v>0</v>
      </c>
      <c r="W209" s="6" t="b">
        <v>1</v>
      </c>
      <c r="X209" s="13" cm="1">
        <f t="array" ref="X209">_xlfn.IFS(ecomm[[#This Row],[rating]]&lt;=1,1, ecomm[[#This Row],[rating]]&lt;=2, 2, ecomm[[#This Row],[rating]]&lt;=3, 3, ecomm[[#This Row],[rating]]&lt;=4, 4, ecomm[[#This Row],[rating]]&gt;4, 5)</f>
        <v>5</v>
      </c>
      <c r="Y209" s="13" cm="1">
        <f t="array" ref="Y2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09" s="13" t="str" cm="1">
        <f t="array" ref="Z2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09" t="str">
        <v>None</v>
      </c>
      <c r="AF209" t="str">
        <v>None</v>
      </c>
      <c r="AG209" t="str">
        <v>None</v>
      </c>
      <c r="AH209" t="str">
        <v>None</v>
      </c>
      <c r="AI209" t="str">
        <v>None</v>
      </c>
    </row>
    <row r="210" spans="1:35">
      <c r="A210" s="4">
        <v>15115018</v>
      </c>
      <c r="B210" s="4" t="s">
        <v>26</v>
      </c>
      <c r="C210" s="4" t="s">
        <v>27</v>
      </c>
      <c r="D210" s="4" t="s">
        <v>228</v>
      </c>
      <c r="E210" s="4">
        <v>4.4000000000000004</v>
      </c>
      <c r="F210" s="4">
        <v>1582</v>
      </c>
      <c r="G210" s="5">
        <v>579</v>
      </c>
      <c r="H210" s="16">
        <v>0</v>
      </c>
      <c r="I210" s="5">
        <v>579</v>
      </c>
      <c r="J210" s="4" t="s">
        <v>29</v>
      </c>
      <c r="K210" s="4" t="b">
        <v>0</v>
      </c>
      <c r="L210" s="4">
        <v>48</v>
      </c>
      <c r="M210" s="4">
        <v>7</v>
      </c>
      <c r="N210" s="4">
        <v>32</v>
      </c>
      <c r="O210" s="4">
        <v>30</v>
      </c>
      <c r="P210" s="4">
        <v>122</v>
      </c>
      <c r="Q210" s="4" t="s">
        <v>32</v>
      </c>
      <c r="R210" s="4" t="s">
        <v>32</v>
      </c>
      <c r="S210" s="4" t="s">
        <v>32</v>
      </c>
      <c r="T210" s="4" t="s">
        <v>32</v>
      </c>
      <c r="U210" s="4" t="s">
        <v>32</v>
      </c>
      <c r="V210" s="4" t="b">
        <v>1</v>
      </c>
      <c r="W210" s="4" t="b">
        <v>1</v>
      </c>
      <c r="X210" s="13" cm="1">
        <f t="array" ref="X210">_xlfn.IFS(ecomm[[#This Row],[rating]]&lt;=1,1, ecomm[[#This Row],[rating]]&lt;=2, 2, ecomm[[#This Row],[rating]]&lt;=3, 3, ecomm[[#This Row],[rating]]&lt;=4, 4, ecomm[[#This Row],[rating]]&gt;4, 5)</f>
        <v>5</v>
      </c>
      <c r="Y210" s="13" cm="1">
        <f t="array" ref="Y2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10" s="13" t="str" cm="1">
        <f t="array" ref="Z2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10" t="str">
        <v>None</v>
      </c>
      <c r="AF210" t="str">
        <v>None</v>
      </c>
      <c r="AG210" t="str">
        <v>None</v>
      </c>
      <c r="AH210" t="str">
        <v>None</v>
      </c>
      <c r="AI210" t="str">
        <v>None</v>
      </c>
    </row>
    <row r="211" spans="1:35">
      <c r="A211" s="6">
        <v>22568668</v>
      </c>
      <c r="B211" s="6" t="s">
        <v>26</v>
      </c>
      <c r="C211" s="6" t="s">
        <v>33</v>
      </c>
      <c r="D211" s="6" t="s">
        <v>229</v>
      </c>
      <c r="E211" s="6">
        <v>3.7</v>
      </c>
      <c r="F211" s="6">
        <v>30</v>
      </c>
      <c r="G211" s="7">
        <v>449</v>
      </c>
      <c r="H211" s="17">
        <v>0</v>
      </c>
      <c r="I211" s="7">
        <v>449</v>
      </c>
      <c r="J211" s="6" t="s">
        <v>35</v>
      </c>
      <c r="K211" s="6" t="b">
        <v>1</v>
      </c>
      <c r="L211" s="6">
        <v>0</v>
      </c>
      <c r="M211" s="6">
        <v>26</v>
      </c>
      <c r="N211" s="6">
        <v>62</v>
      </c>
      <c r="O211" s="6">
        <v>136</v>
      </c>
      <c r="P211" s="6">
        <v>455</v>
      </c>
      <c r="Q211" s="6" t="s">
        <v>30</v>
      </c>
      <c r="R211" s="6" t="s">
        <v>43</v>
      </c>
      <c r="S211" s="6" t="s">
        <v>32</v>
      </c>
      <c r="T211" s="6" t="s">
        <v>32</v>
      </c>
      <c r="U211" s="6" t="s">
        <v>30</v>
      </c>
      <c r="V211" s="6" t="b">
        <v>1</v>
      </c>
      <c r="W211" s="6" t="b">
        <v>1</v>
      </c>
      <c r="X211" s="13" cm="1">
        <f t="array" ref="X211">_xlfn.IFS(ecomm[[#This Row],[rating]]&lt;=1,1, ecomm[[#This Row],[rating]]&lt;=2, 2, ecomm[[#This Row],[rating]]&lt;=3, 3, ecomm[[#This Row],[rating]]&lt;=4, 4, ecomm[[#This Row],[rating]]&gt;4, 5)</f>
        <v>4</v>
      </c>
      <c r="Y211" s="13" cm="1">
        <f t="array" ref="Y2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1" s="13" t="str" cm="1">
        <f t="array" ref="Z2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11" t="str">
        <v>None</v>
      </c>
      <c r="AF211" t="str">
        <v>None</v>
      </c>
      <c r="AG211" t="str">
        <v>None</v>
      </c>
      <c r="AH211" t="str">
        <v>None</v>
      </c>
      <c r="AI211" t="str">
        <v>None</v>
      </c>
    </row>
    <row r="212" spans="1:35">
      <c r="A212" s="4">
        <v>17355886</v>
      </c>
      <c r="B212" s="4" t="s">
        <v>26</v>
      </c>
      <c r="C212" s="4" t="s">
        <v>117</v>
      </c>
      <c r="D212" s="4" t="s">
        <v>47</v>
      </c>
      <c r="E212" s="4">
        <v>3.8</v>
      </c>
      <c r="F212" s="4">
        <v>31</v>
      </c>
      <c r="G212" s="5">
        <v>1999</v>
      </c>
      <c r="H212" s="16">
        <v>75</v>
      </c>
      <c r="I212" s="5">
        <v>499</v>
      </c>
      <c r="J212" s="4" t="s">
        <v>35</v>
      </c>
      <c r="K212" s="4" t="b">
        <v>1</v>
      </c>
      <c r="L212" s="4">
        <v>12</v>
      </c>
      <c r="M212" s="4">
        <v>0</v>
      </c>
      <c r="N212" s="4">
        <v>0</v>
      </c>
      <c r="O212" s="4">
        <v>0</v>
      </c>
      <c r="P212" s="4">
        <v>0</v>
      </c>
      <c r="Q212" s="4" t="s">
        <v>32</v>
      </c>
      <c r="R212" s="4" t="s">
        <v>32</v>
      </c>
      <c r="S212" s="4" t="s">
        <v>32</v>
      </c>
      <c r="T212" s="4" t="s">
        <v>32</v>
      </c>
      <c r="U212" s="4" t="s">
        <v>32</v>
      </c>
      <c r="V212" s="4" t="b">
        <v>1</v>
      </c>
      <c r="W212" s="4" t="b">
        <v>1</v>
      </c>
      <c r="X212" s="13" cm="1">
        <f t="array" ref="X212">_xlfn.IFS(ecomm[[#This Row],[rating]]&lt;=1,1, ecomm[[#This Row],[rating]]&lt;=2, 2, ecomm[[#This Row],[rating]]&lt;=3, 3, ecomm[[#This Row],[rating]]&lt;=4, 4, ecomm[[#This Row],[rating]]&gt;4, 5)</f>
        <v>4</v>
      </c>
      <c r="Y212" s="13" cm="1">
        <f t="array" ref="Y2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2" s="13" t="str" cm="1">
        <f t="array" ref="Z2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12" t="str">
        <v>None</v>
      </c>
      <c r="AF212" t="str">
        <v>None</v>
      </c>
      <c r="AG212" t="str">
        <v>None</v>
      </c>
      <c r="AH212" t="str">
        <v>None</v>
      </c>
      <c r="AI212" t="str">
        <v>None</v>
      </c>
    </row>
    <row r="213" spans="1:35">
      <c r="A213" s="6">
        <v>22063882</v>
      </c>
      <c r="B213" s="6" t="s">
        <v>26</v>
      </c>
      <c r="C213" s="6" t="s">
        <v>27</v>
      </c>
      <c r="D213" s="6" t="s">
        <v>230</v>
      </c>
      <c r="E213" s="6">
        <v>4</v>
      </c>
      <c r="F213" s="6">
        <v>25</v>
      </c>
      <c r="G213" s="7">
        <v>399</v>
      </c>
      <c r="H213" s="17">
        <v>25</v>
      </c>
      <c r="I213" s="7">
        <v>299</v>
      </c>
      <c r="J213" s="6" t="s">
        <v>29</v>
      </c>
      <c r="K213" s="6" t="b">
        <v>0</v>
      </c>
      <c r="L213" s="6">
        <v>92</v>
      </c>
      <c r="M213" s="6">
        <v>5</v>
      </c>
      <c r="N213" s="6">
        <v>18</v>
      </c>
      <c r="O213" s="6">
        <v>63</v>
      </c>
      <c r="P213" s="6">
        <v>249</v>
      </c>
      <c r="Q213" s="6" t="s">
        <v>32</v>
      </c>
      <c r="R213" s="6" t="s">
        <v>32</v>
      </c>
      <c r="S213" s="6" t="s">
        <v>32</v>
      </c>
      <c r="T213" s="6" t="s">
        <v>32</v>
      </c>
      <c r="U213" s="6" t="s">
        <v>32</v>
      </c>
      <c r="V213" s="6" t="b">
        <v>1</v>
      </c>
      <c r="W213" s="6" t="b">
        <v>1</v>
      </c>
      <c r="X213" s="13" cm="1">
        <f t="array" ref="X213">_xlfn.IFS(ecomm[[#This Row],[rating]]&lt;=1,1, ecomm[[#This Row],[rating]]&lt;=2, 2, ecomm[[#This Row],[rating]]&lt;=3, 3, ecomm[[#This Row],[rating]]&lt;=4, 4, ecomm[[#This Row],[rating]]&gt;4, 5)</f>
        <v>4</v>
      </c>
      <c r="Y213" s="13" cm="1">
        <f t="array" ref="Y2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3" s="13" t="str" cm="1">
        <f t="array" ref="Z2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13" t="str">
        <v>None</v>
      </c>
      <c r="AF213" t="str">
        <v>None</v>
      </c>
      <c r="AG213" t="str">
        <v>None</v>
      </c>
      <c r="AH213" t="str">
        <v>None</v>
      </c>
      <c r="AI213" t="str">
        <v>None</v>
      </c>
    </row>
    <row r="214" spans="1:35">
      <c r="A214" s="4">
        <v>17124636</v>
      </c>
      <c r="B214" s="4" t="s">
        <v>26</v>
      </c>
      <c r="C214" s="4" t="s">
        <v>33</v>
      </c>
      <c r="D214" s="4" t="s">
        <v>98</v>
      </c>
      <c r="E214" s="4">
        <v>3.7</v>
      </c>
      <c r="F214" s="4">
        <v>25</v>
      </c>
      <c r="G214" s="5">
        <v>799</v>
      </c>
      <c r="H214" s="16">
        <v>25</v>
      </c>
      <c r="I214" s="5">
        <v>799</v>
      </c>
      <c r="J214" s="4" t="s">
        <v>35</v>
      </c>
      <c r="K214" s="4" t="b">
        <v>1</v>
      </c>
      <c r="L214" s="4">
        <v>1</v>
      </c>
      <c r="M214" s="4">
        <v>45</v>
      </c>
      <c r="N214" s="4">
        <v>70</v>
      </c>
      <c r="O214" s="4">
        <v>156</v>
      </c>
      <c r="P214" s="4">
        <v>509</v>
      </c>
      <c r="Q214" s="4" t="s">
        <v>30</v>
      </c>
      <c r="R214" s="4" t="s">
        <v>31</v>
      </c>
      <c r="S214" s="4" t="s">
        <v>32</v>
      </c>
      <c r="T214" s="4" t="s">
        <v>32</v>
      </c>
      <c r="U214" s="4" t="s">
        <v>30</v>
      </c>
      <c r="V214" s="4" t="b">
        <v>0</v>
      </c>
      <c r="W214" s="4" t="b">
        <v>1</v>
      </c>
      <c r="X214" s="13" cm="1">
        <f t="array" ref="X214">_xlfn.IFS(ecomm[[#This Row],[rating]]&lt;=1,1, ecomm[[#This Row],[rating]]&lt;=2, 2, ecomm[[#This Row],[rating]]&lt;=3, 3, ecomm[[#This Row],[rating]]&lt;=4, 4, ecomm[[#This Row],[rating]]&gt;4, 5)</f>
        <v>4</v>
      </c>
      <c r="Y214" s="13" cm="1">
        <f t="array" ref="Y2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14" s="13" t="str" cm="1">
        <f t="array" ref="Z2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14" t="str">
        <v>None</v>
      </c>
      <c r="AF214" t="str">
        <v>None</v>
      </c>
      <c r="AG214" t="str">
        <v>None</v>
      </c>
      <c r="AH214" t="str">
        <v>None</v>
      </c>
      <c r="AI214" t="str">
        <v>None</v>
      </c>
    </row>
    <row r="215" spans="1:35">
      <c r="A215" s="6">
        <v>18864968</v>
      </c>
      <c r="B215" s="6" t="s">
        <v>60</v>
      </c>
      <c r="C215" s="6" t="s">
        <v>165</v>
      </c>
      <c r="D215" s="6" t="s">
        <v>231</v>
      </c>
      <c r="E215" s="6">
        <v>4.4000000000000004</v>
      </c>
      <c r="F215" s="6">
        <v>21</v>
      </c>
      <c r="G215" s="7">
        <v>1999</v>
      </c>
      <c r="H215" s="17">
        <v>65</v>
      </c>
      <c r="I215" s="7">
        <v>1999</v>
      </c>
      <c r="J215" s="6" t="s">
        <v>35</v>
      </c>
      <c r="K215" s="6" t="b">
        <v>1</v>
      </c>
      <c r="L215" s="6">
        <v>0</v>
      </c>
      <c r="M215" s="6">
        <v>3</v>
      </c>
      <c r="N215" s="6">
        <v>2</v>
      </c>
      <c r="O215" s="6">
        <v>0</v>
      </c>
      <c r="P215" s="6">
        <v>16</v>
      </c>
      <c r="Q215" s="6" t="s">
        <v>32</v>
      </c>
      <c r="R215" s="6" t="s">
        <v>32</v>
      </c>
      <c r="S215" s="6" t="s">
        <v>32</v>
      </c>
      <c r="T215" s="6" t="s">
        <v>32</v>
      </c>
      <c r="U215" s="6" t="s">
        <v>32</v>
      </c>
      <c r="V215" s="6" t="b">
        <v>1</v>
      </c>
      <c r="W215" s="6" t="b">
        <v>1</v>
      </c>
      <c r="X215" s="13" cm="1">
        <f t="array" ref="X215">_xlfn.IFS(ecomm[[#This Row],[rating]]&lt;=1,1, ecomm[[#This Row],[rating]]&lt;=2, 2, ecomm[[#This Row],[rating]]&lt;=3, 3, ecomm[[#This Row],[rating]]&lt;=4, 4, ecomm[[#This Row],[rating]]&gt;4, 5)</f>
        <v>5</v>
      </c>
      <c r="Y215" s="13" cm="1">
        <f t="array" ref="Y2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15" s="13" t="str" cm="1">
        <f t="array" ref="Z2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15" t="str">
        <v>None</v>
      </c>
      <c r="AF215" t="str">
        <v>None</v>
      </c>
      <c r="AG215" t="str">
        <v>None</v>
      </c>
      <c r="AH215" t="str">
        <v>None</v>
      </c>
      <c r="AI215" t="str">
        <v>None</v>
      </c>
    </row>
    <row r="216" spans="1:35">
      <c r="A216" s="4">
        <v>18960126</v>
      </c>
      <c r="B216" s="4" t="s">
        <v>26</v>
      </c>
      <c r="C216" s="4" t="s">
        <v>117</v>
      </c>
      <c r="D216" s="4" t="s">
        <v>232</v>
      </c>
      <c r="E216" s="4">
        <v>4.0999999999999996</v>
      </c>
      <c r="F216" s="4">
        <v>21</v>
      </c>
      <c r="G216" s="5">
        <v>1749</v>
      </c>
      <c r="H216" s="16">
        <v>74</v>
      </c>
      <c r="I216" s="5">
        <v>454</v>
      </c>
      <c r="J216" s="4" t="s">
        <v>35</v>
      </c>
      <c r="K216" s="4" t="b">
        <v>1</v>
      </c>
      <c r="L216" s="4">
        <v>0</v>
      </c>
      <c r="M216" s="4">
        <v>2</v>
      </c>
      <c r="N216" s="4">
        <v>2</v>
      </c>
      <c r="O216" s="4">
        <v>3</v>
      </c>
      <c r="P216" s="4">
        <v>7</v>
      </c>
      <c r="Q216" s="4" t="s">
        <v>30</v>
      </c>
      <c r="R216" s="4" t="s">
        <v>32</v>
      </c>
      <c r="S216" s="4" t="s">
        <v>32</v>
      </c>
      <c r="T216" s="4" t="s">
        <v>32</v>
      </c>
      <c r="U216" s="4" t="s">
        <v>32</v>
      </c>
      <c r="V216" s="4" t="b">
        <v>1</v>
      </c>
      <c r="W216" s="4" t="b">
        <v>1</v>
      </c>
      <c r="X216" s="13" cm="1">
        <f t="array" ref="X216">_xlfn.IFS(ecomm[[#This Row],[rating]]&lt;=1,1, ecomm[[#This Row],[rating]]&lt;=2, 2, ecomm[[#This Row],[rating]]&lt;=3, 3, ecomm[[#This Row],[rating]]&lt;=4, 4, ecomm[[#This Row],[rating]]&gt;4, 5)</f>
        <v>5</v>
      </c>
      <c r="Y216" s="13" cm="1">
        <f t="array" ref="Y2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6" s="13" t="str" cm="1">
        <f t="array" ref="Z2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16" t="str">
        <v>None</v>
      </c>
      <c r="AF216" t="str">
        <v>None</v>
      </c>
      <c r="AG216" t="str">
        <v>None</v>
      </c>
      <c r="AH216" t="str">
        <v>None</v>
      </c>
      <c r="AI216" t="str">
        <v>None</v>
      </c>
    </row>
    <row r="217" spans="1:35">
      <c r="A217" s="6">
        <v>20072084</v>
      </c>
      <c r="B217" s="6" t="s">
        <v>99</v>
      </c>
      <c r="C217" s="6" t="s">
        <v>218</v>
      </c>
      <c r="D217" s="6" t="s">
        <v>219</v>
      </c>
      <c r="E217" s="6">
        <v>4.0999999999999996</v>
      </c>
      <c r="F217" s="6">
        <v>22</v>
      </c>
      <c r="G217" s="7">
        <v>5999</v>
      </c>
      <c r="H217" s="17">
        <v>40.006667777962996</v>
      </c>
      <c r="I217" s="7">
        <v>3599</v>
      </c>
      <c r="J217" s="6" t="s">
        <v>35</v>
      </c>
      <c r="K217" s="6" t="b">
        <v>1</v>
      </c>
      <c r="L217" s="6">
        <v>0</v>
      </c>
      <c r="M217" s="6">
        <v>1</v>
      </c>
      <c r="N217" s="6">
        <v>2</v>
      </c>
      <c r="O217" s="6">
        <v>0</v>
      </c>
      <c r="P217" s="6">
        <v>3</v>
      </c>
      <c r="Q217" s="6" t="s">
        <v>32</v>
      </c>
      <c r="R217" s="6" t="s">
        <v>32</v>
      </c>
      <c r="S217" s="6" t="s">
        <v>32</v>
      </c>
      <c r="T217" s="6" t="s">
        <v>32</v>
      </c>
      <c r="U217" s="6" t="s">
        <v>32</v>
      </c>
      <c r="V217" s="6" t="b">
        <v>1</v>
      </c>
      <c r="W217" s="6" t="b">
        <v>1</v>
      </c>
      <c r="X217" s="13" cm="1">
        <f t="array" ref="X217">_xlfn.IFS(ecomm[[#This Row],[rating]]&lt;=1,1, ecomm[[#This Row],[rating]]&lt;=2, 2, ecomm[[#This Row],[rating]]&lt;=3, 3, ecomm[[#This Row],[rating]]&lt;=4, 4, ecomm[[#This Row],[rating]]&gt;4, 5)</f>
        <v>5</v>
      </c>
      <c r="Y217" s="13" cm="1">
        <f t="array" ref="Y2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17" s="13" t="str" cm="1">
        <f t="array" ref="Z2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17" t="str">
        <v>None</v>
      </c>
      <c r="AF217" t="str">
        <v>None</v>
      </c>
      <c r="AG217" t="str">
        <v>None</v>
      </c>
      <c r="AH217" t="str">
        <v>None</v>
      </c>
      <c r="AI217" t="str">
        <v>None</v>
      </c>
    </row>
    <row r="218" spans="1:35">
      <c r="A218" s="4">
        <v>20383782</v>
      </c>
      <c r="B218" s="4" t="s">
        <v>26</v>
      </c>
      <c r="C218" s="4" t="s">
        <v>33</v>
      </c>
      <c r="D218" s="4" t="s">
        <v>233</v>
      </c>
      <c r="E218" s="4">
        <v>4.5</v>
      </c>
      <c r="F218" s="4">
        <v>17</v>
      </c>
      <c r="G218" s="5">
        <v>1299</v>
      </c>
      <c r="H218" s="16">
        <v>0</v>
      </c>
      <c r="I218" s="5">
        <v>1299</v>
      </c>
      <c r="J218" s="4" t="s">
        <v>35</v>
      </c>
      <c r="K218" s="4" t="b">
        <v>1</v>
      </c>
      <c r="L218" s="4">
        <v>0</v>
      </c>
      <c r="M218" s="4">
        <v>1</v>
      </c>
      <c r="N218" s="4">
        <v>0</v>
      </c>
      <c r="O218" s="4">
        <v>2</v>
      </c>
      <c r="P218" s="4">
        <v>2</v>
      </c>
      <c r="Q218" s="4" t="s">
        <v>234</v>
      </c>
      <c r="R218" s="4" t="s">
        <v>128</v>
      </c>
      <c r="S218" s="4" t="s">
        <v>32</v>
      </c>
      <c r="T218" s="4" t="s">
        <v>32</v>
      </c>
      <c r="U218" s="4" t="s">
        <v>30</v>
      </c>
      <c r="V218" s="4" t="b">
        <v>0</v>
      </c>
      <c r="W218" s="4" t="b">
        <v>1</v>
      </c>
      <c r="X218" s="13" cm="1">
        <f t="array" ref="X218">_xlfn.IFS(ecomm[[#This Row],[rating]]&lt;=1,1, ecomm[[#This Row],[rating]]&lt;=2, 2, ecomm[[#This Row],[rating]]&lt;=3, 3, ecomm[[#This Row],[rating]]&lt;=4, 4, ecomm[[#This Row],[rating]]&gt;4, 5)</f>
        <v>5</v>
      </c>
      <c r="Y218" s="13" cm="1">
        <f t="array" ref="Y2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18" s="13" t="str" cm="1">
        <f t="array" ref="Z2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18" t="str">
        <v>None</v>
      </c>
      <c r="AF218" t="str">
        <v>None</v>
      </c>
      <c r="AG218" t="str">
        <v>None</v>
      </c>
      <c r="AH218" t="str">
        <v>None</v>
      </c>
      <c r="AI218" t="str">
        <v>None</v>
      </c>
    </row>
    <row r="219" spans="1:35">
      <c r="A219" s="6">
        <v>20042464</v>
      </c>
      <c r="B219" s="6" t="s">
        <v>26</v>
      </c>
      <c r="C219" s="6" t="s">
        <v>174</v>
      </c>
      <c r="D219" s="6" t="s">
        <v>235</v>
      </c>
      <c r="E219" s="6">
        <v>4.2</v>
      </c>
      <c r="F219" s="6">
        <v>18</v>
      </c>
      <c r="G219" s="7">
        <v>339</v>
      </c>
      <c r="H219" s="17">
        <v>24</v>
      </c>
      <c r="I219" s="7">
        <v>257</v>
      </c>
      <c r="J219" s="6" t="s">
        <v>32</v>
      </c>
      <c r="K219" s="6" t="b">
        <v>0</v>
      </c>
      <c r="L219" s="6">
        <v>0</v>
      </c>
      <c r="M219" s="6">
        <v>1</v>
      </c>
      <c r="N219" s="6">
        <v>1</v>
      </c>
      <c r="O219" s="6">
        <v>1</v>
      </c>
      <c r="P219" s="6">
        <v>6</v>
      </c>
      <c r="Q219" s="6" t="s">
        <v>32</v>
      </c>
      <c r="R219" s="6" t="s">
        <v>32</v>
      </c>
      <c r="S219" s="6" t="s">
        <v>32</v>
      </c>
      <c r="T219" s="6" t="s">
        <v>32</v>
      </c>
      <c r="U219" s="6" t="s">
        <v>32</v>
      </c>
      <c r="V219" s="6" t="b">
        <v>1</v>
      </c>
      <c r="W219" s="6" t="b">
        <v>1</v>
      </c>
      <c r="X219" s="13" cm="1">
        <f t="array" ref="X219">_xlfn.IFS(ecomm[[#This Row],[rating]]&lt;=1,1, ecomm[[#This Row],[rating]]&lt;=2, 2, ecomm[[#This Row],[rating]]&lt;=3, 3, ecomm[[#This Row],[rating]]&lt;=4, 4, ecomm[[#This Row],[rating]]&gt;4, 5)</f>
        <v>5</v>
      </c>
      <c r="Y219" s="13" cm="1">
        <f t="array" ref="Y2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19" s="13" t="str" cm="1">
        <f t="array" ref="Z2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19" t="str">
        <v>None</v>
      </c>
      <c r="AF219" t="str">
        <v>None</v>
      </c>
      <c r="AG219" t="str">
        <v>None</v>
      </c>
      <c r="AH219" t="str">
        <v>None</v>
      </c>
      <c r="AI219" t="str">
        <v>None</v>
      </c>
    </row>
    <row r="220" spans="1:35">
      <c r="A220" s="4">
        <v>17938374</v>
      </c>
      <c r="B220" s="4" t="s">
        <v>26</v>
      </c>
      <c r="C220" s="4" t="s">
        <v>33</v>
      </c>
      <c r="D220" s="4" t="s">
        <v>236</v>
      </c>
      <c r="E220" s="4">
        <v>4.4000000000000004</v>
      </c>
      <c r="F220" s="4">
        <v>17</v>
      </c>
      <c r="G220" s="5">
        <v>999</v>
      </c>
      <c r="H220" s="16">
        <v>30</v>
      </c>
      <c r="I220" s="5">
        <v>999</v>
      </c>
      <c r="J220" s="4" t="s">
        <v>35</v>
      </c>
      <c r="K220" s="4" t="b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 t="s">
        <v>30</v>
      </c>
      <c r="R220" s="4" t="s">
        <v>43</v>
      </c>
      <c r="S220" s="4" t="s">
        <v>32</v>
      </c>
      <c r="T220" s="4" t="s">
        <v>32</v>
      </c>
      <c r="U220" s="4" t="s">
        <v>30</v>
      </c>
      <c r="V220" s="4" t="b">
        <v>0</v>
      </c>
      <c r="W220" s="4" t="b">
        <v>1</v>
      </c>
      <c r="X220" s="13" cm="1">
        <f t="array" ref="X220">_xlfn.IFS(ecomm[[#This Row],[rating]]&lt;=1,1, ecomm[[#This Row],[rating]]&lt;=2, 2, ecomm[[#This Row],[rating]]&lt;=3, 3, ecomm[[#This Row],[rating]]&lt;=4, 4, ecomm[[#This Row],[rating]]&gt;4, 5)</f>
        <v>5</v>
      </c>
      <c r="Y220" s="13" cm="1">
        <f t="array" ref="Y2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0" s="13" t="str" cm="1">
        <f t="array" ref="Z2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20" t="str">
        <v>None</v>
      </c>
      <c r="AF220" t="str">
        <v>None</v>
      </c>
      <c r="AG220" t="str">
        <v>None</v>
      </c>
      <c r="AH220" t="str">
        <v>None</v>
      </c>
      <c r="AI220" t="str">
        <v>None</v>
      </c>
    </row>
    <row r="221" spans="1:35">
      <c r="A221" s="6">
        <v>18970104</v>
      </c>
      <c r="B221" s="6" t="s">
        <v>26</v>
      </c>
      <c r="C221" s="6" t="s">
        <v>237</v>
      </c>
      <c r="D221" s="6" t="s">
        <v>238</v>
      </c>
      <c r="E221" s="6">
        <v>4.8</v>
      </c>
      <c r="F221" s="6">
        <v>14</v>
      </c>
      <c r="G221" s="7">
        <v>1499</v>
      </c>
      <c r="H221" s="17">
        <v>50</v>
      </c>
      <c r="I221" s="7">
        <v>749</v>
      </c>
      <c r="J221" s="6" t="s">
        <v>35</v>
      </c>
      <c r="K221" s="6" t="b">
        <v>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 t="s">
        <v>32</v>
      </c>
      <c r="R221" s="6" t="s">
        <v>32</v>
      </c>
      <c r="S221" s="6" t="s">
        <v>32</v>
      </c>
      <c r="T221" s="6" t="s">
        <v>32</v>
      </c>
      <c r="U221" s="6" t="s">
        <v>32</v>
      </c>
      <c r="V221" s="6" t="b">
        <v>1</v>
      </c>
      <c r="W221" s="6" t="b">
        <v>1</v>
      </c>
      <c r="X221" s="13" cm="1">
        <f t="array" ref="X221">_xlfn.IFS(ecomm[[#This Row],[rating]]&lt;=1,1, ecomm[[#This Row],[rating]]&lt;=2, 2, ecomm[[#This Row],[rating]]&lt;=3, 3, ecomm[[#This Row],[rating]]&lt;=4, 4, ecomm[[#This Row],[rating]]&gt;4, 5)</f>
        <v>5</v>
      </c>
      <c r="Y221" s="13" cm="1">
        <f t="array" ref="Y2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1" s="13" t="str" cm="1">
        <f t="array" ref="Z2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21" t="str">
        <v>None</v>
      </c>
      <c r="AF221" t="str">
        <v>None</v>
      </c>
      <c r="AG221" t="str">
        <v>None</v>
      </c>
      <c r="AH221" t="str">
        <v>None</v>
      </c>
      <c r="AI221" t="str">
        <v>None</v>
      </c>
    </row>
    <row r="222" spans="1:35">
      <c r="A222" s="4">
        <v>14467848</v>
      </c>
      <c r="B222" s="4" t="s">
        <v>60</v>
      </c>
      <c r="C222" s="4" t="s">
        <v>139</v>
      </c>
      <c r="D222" s="4" t="s">
        <v>239</v>
      </c>
      <c r="E222" s="4">
        <v>4.4000000000000004</v>
      </c>
      <c r="F222" s="4">
        <v>17</v>
      </c>
      <c r="G222" s="5">
        <v>2799</v>
      </c>
      <c r="H222" s="16">
        <v>50</v>
      </c>
      <c r="I222" s="5">
        <v>1399</v>
      </c>
      <c r="J222" s="4" t="s">
        <v>32</v>
      </c>
      <c r="K222" s="4" t="b">
        <v>0</v>
      </c>
      <c r="L222" s="4">
        <v>7</v>
      </c>
      <c r="M222" s="4">
        <v>1</v>
      </c>
      <c r="N222" s="4">
        <v>1</v>
      </c>
      <c r="O222" s="4">
        <v>3</v>
      </c>
      <c r="P222" s="4">
        <v>10</v>
      </c>
      <c r="Q222" s="4" t="s">
        <v>32</v>
      </c>
      <c r="R222" s="4" t="s">
        <v>32</v>
      </c>
      <c r="S222" s="4" t="s">
        <v>32</v>
      </c>
      <c r="T222" s="4" t="s">
        <v>32</v>
      </c>
      <c r="U222" s="4" t="s">
        <v>32</v>
      </c>
      <c r="V222" s="4" t="b">
        <v>1</v>
      </c>
      <c r="W222" s="4" t="b">
        <v>1</v>
      </c>
      <c r="X222" s="13" cm="1">
        <f t="array" ref="X222">_xlfn.IFS(ecomm[[#This Row],[rating]]&lt;=1,1, ecomm[[#This Row],[rating]]&lt;=2, 2, ecomm[[#This Row],[rating]]&lt;=3, 3, ecomm[[#This Row],[rating]]&lt;=4, 4, ecomm[[#This Row],[rating]]&gt;4, 5)</f>
        <v>5</v>
      </c>
      <c r="Y222" s="13" cm="1">
        <f t="array" ref="Y2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22" s="13" t="str" cm="1">
        <f t="array" ref="Z2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22" t="str">
        <v>None</v>
      </c>
      <c r="AF222" t="str">
        <v>None</v>
      </c>
      <c r="AG222" t="str">
        <v>None</v>
      </c>
      <c r="AH222" t="str">
        <v>None</v>
      </c>
      <c r="AI222" t="str">
        <v>None</v>
      </c>
    </row>
    <row r="223" spans="1:35">
      <c r="A223" s="6">
        <v>1848495</v>
      </c>
      <c r="B223" s="6" t="s">
        <v>99</v>
      </c>
      <c r="C223" s="6" t="s">
        <v>153</v>
      </c>
      <c r="D223" s="6" t="s">
        <v>240</v>
      </c>
      <c r="E223" s="6">
        <v>3.5</v>
      </c>
      <c r="F223" s="6">
        <v>25</v>
      </c>
      <c r="G223" s="7">
        <v>10199</v>
      </c>
      <c r="H223" s="17">
        <v>60</v>
      </c>
      <c r="I223" s="7">
        <v>4079</v>
      </c>
      <c r="J223" s="6" t="s">
        <v>35</v>
      </c>
      <c r="K223" s="6" t="b">
        <v>1</v>
      </c>
      <c r="L223" s="6">
        <v>0</v>
      </c>
      <c r="M223" s="6">
        <v>6</v>
      </c>
      <c r="N223" s="6">
        <v>7</v>
      </c>
      <c r="O223" s="6">
        <v>20</v>
      </c>
      <c r="P223" s="6">
        <v>59</v>
      </c>
      <c r="Q223" s="6" t="s">
        <v>30</v>
      </c>
      <c r="R223" s="6" t="s">
        <v>32</v>
      </c>
      <c r="S223" s="6" t="s">
        <v>178</v>
      </c>
      <c r="T223" s="6" t="s">
        <v>32</v>
      </c>
      <c r="U223" s="6" t="s">
        <v>32</v>
      </c>
      <c r="V223" s="6" t="b">
        <v>1</v>
      </c>
      <c r="W223" s="6" t="b">
        <v>1</v>
      </c>
      <c r="X223" s="13" cm="1">
        <f t="array" ref="X223">_xlfn.IFS(ecomm[[#This Row],[rating]]&lt;=1,1, ecomm[[#This Row],[rating]]&lt;=2, 2, ecomm[[#This Row],[rating]]&lt;=3, 3, ecomm[[#This Row],[rating]]&lt;=4, 4, ecomm[[#This Row],[rating]]&gt;4, 5)</f>
        <v>4</v>
      </c>
      <c r="Y223" s="13" cm="1">
        <f t="array" ref="Y2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23" s="13" t="str" cm="1">
        <f t="array" ref="Z2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23" t="str">
        <v>None</v>
      </c>
      <c r="AF223" t="str">
        <v>None</v>
      </c>
      <c r="AG223" t="str">
        <v>None</v>
      </c>
      <c r="AH223" t="str">
        <v>None</v>
      </c>
      <c r="AI223" t="str">
        <v>None</v>
      </c>
    </row>
    <row r="224" spans="1:35">
      <c r="A224" s="4">
        <v>19014828</v>
      </c>
      <c r="B224" s="4" t="s">
        <v>26</v>
      </c>
      <c r="C224" s="4" t="s">
        <v>46</v>
      </c>
      <c r="D224" s="4" t="s">
        <v>241</v>
      </c>
      <c r="E224" s="4">
        <v>4.5</v>
      </c>
      <c r="F224" s="4">
        <v>15</v>
      </c>
      <c r="G224" s="5">
        <v>2999</v>
      </c>
      <c r="H224" s="16">
        <v>25</v>
      </c>
      <c r="I224" s="5">
        <v>2249</v>
      </c>
      <c r="J224" s="4" t="s">
        <v>32</v>
      </c>
      <c r="K224" s="4" t="b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 t="s">
        <v>32</v>
      </c>
      <c r="R224" s="4" t="s">
        <v>32</v>
      </c>
      <c r="S224" s="4" t="s">
        <v>32</v>
      </c>
      <c r="T224" s="4" t="s">
        <v>32</v>
      </c>
      <c r="U224" s="4" t="s">
        <v>32</v>
      </c>
      <c r="V224" s="4" t="b">
        <v>1</v>
      </c>
      <c r="W224" s="4" t="b">
        <v>1</v>
      </c>
      <c r="X224" s="13" cm="1">
        <f t="array" ref="X224">_xlfn.IFS(ecomm[[#This Row],[rating]]&lt;=1,1, ecomm[[#This Row],[rating]]&lt;=2, 2, ecomm[[#This Row],[rating]]&lt;=3, 3, ecomm[[#This Row],[rating]]&lt;=4, 4, ecomm[[#This Row],[rating]]&gt;4, 5)</f>
        <v>5</v>
      </c>
      <c r="Y224" s="13" cm="1">
        <f t="array" ref="Y2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24" s="13" t="str" cm="1">
        <f t="array" ref="Z2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24" t="str">
        <v>None</v>
      </c>
      <c r="AF224" t="str">
        <v>None</v>
      </c>
      <c r="AG224" t="str">
        <v>None</v>
      </c>
      <c r="AH224" t="str">
        <v>None</v>
      </c>
      <c r="AI224" t="str">
        <v>None</v>
      </c>
    </row>
    <row r="225" spans="1:35">
      <c r="A225" s="6">
        <v>18925432</v>
      </c>
      <c r="B225" s="6" t="s">
        <v>26</v>
      </c>
      <c r="C225" s="6" t="s">
        <v>64</v>
      </c>
      <c r="D225" s="6" t="s">
        <v>242</v>
      </c>
      <c r="E225" s="6">
        <v>4.7</v>
      </c>
      <c r="F225" s="6">
        <v>14</v>
      </c>
      <c r="G225" s="7">
        <v>5399</v>
      </c>
      <c r="H225" s="17">
        <v>74</v>
      </c>
      <c r="I225" s="7">
        <v>1403</v>
      </c>
      <c r="J225" s="6" t="s">
        <v>35</v>
      </c>
      <c r="K225" s="6" t="b">
        <v>0</v>
      </c>
      <c r="L225" s="6">
        <v>1</v>
      </c>
      <c r="M225" s="6">
        <v>0</v>
      </c>
      <c r="N225" s="6">
        <v>2</v>
      </c>
      <c r="O225" s="6">
        <v>3</v>
      </c>
      <c r="P225" s="6">
        <v>11</v>
      </c>
      <c r="Q225" s="6" t="s">
        <v>30</v>
      </c>
      <c r="R225" s="6" t="s">
        <v>43</v>
      </c>
      <c r="S225" s="6" t="s">
        <v>32</v>
      </c>
      <c r="T225" s="6" t="s">
        <v>32</v>
      </c>
      <c r="U225" s="6" t="s">
        <v>243</v>
      </c>
      <c r="V225" s="6" t="b">
        <v>1</v>
      </c>
      <c r="W225" s="6" t="b">
        <v>1</v>
      </c>
      <c r="X225" s="13" cm="1">
        <f t="array" ref="X225">_xlfn.IFS(ecomm[[#This Row],[rating]]&lt;=1,1, ecomm[[#This Row],[rating]]&lt;=2, 2, ecomm[[#This Row],[rating]]&lt;=3, 3, ecomm[[#This Row],[rating]]&lt;=4, 4, ecomm[[#This Row],[rating]]&gt;4, 5)</f>
        <v>5</v>
      </c>
      <c r="Y225" s="13" cm="1">
        <f t="array" ref="Y2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25" s="13" t="str" cm="1">
        <f t="array" ref="Z2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25" t="str">
        <v>None</v>
      </c>
      <c r="AF225" t="str">
        <v>None</v>
      </c>
      <c r="AG225" t="str">
        <v>None</v>
      </c>
      <c r="AH225" t="str">
        <v>None</v>
      </c>
      <c r="AI225" t="str">
        <v>None</v>
      </c>
    </row>
    <row r="226" spans="1:35">
      <c r="A226" s="4">
        <v>18273822</v>
      </c>
      <c r="B226" s="4" t="s">
        <v>26</v>
      </c>
      <c r="C226" s="4" t="s">
        <v>244</v>
      </c>
      <c r="D226" s="4" t="s">
        <v>245</v>
      </c>
      <c r="E226" s="4">
        <v>4.5</v>
      </c>
      <c r="F226" s="4">
        <v>15</v>
      </c>
      <c r="G226" s="5">
        <v>499</v>
      </c>
      <c r="H226" s="16">
        <v>2</v>
      </c>
      <c r="I226" s="5">
        <v>489</v>
      </c>
      <c r="J226" s="4" t="s">
        <v>35</v>
      </c>
      <c r="K226" s="4" t="b">
        <v>1</v>
      </c>
      <c r="L226" s="4">
        <v>0</v>
      </c>
      <c r="M226" s="4">
        <v>0</v>
      </c>
      <c r="N226" s="4">
        <v>1</v>
      </c>
      <c r="O226" s="4">
        <v>3</v>
      </c>
      <c r="P226" s="4">
        <v>16</v>
      </c>
      <c r="Q226" s="4" t="s">
        <v>32</v>
      </c>
      <c r="R226" s="4" t="s">
        <v>32</v>
      </c>
      <c r="S226" s="4" t="s">
        <v>32</v>
      </c>
      <c r="T226" s="4" t="s">
        <v>32</v>
      </c>
      <c r="U226" s="4" t="s">
        <v>32</v>
      </c>
      <c r="V226" s="4" t="b">
        <v>1</v>
      </c>
      <c r="W226" s="4" t="b">
        <v>1</v>
      </c>
      <c r="X226" s="13" cm="1">
        <f t="array" ref="X226">_xlfn.IFS(ecomm[[#This Row],[rating]]&lt;=1,1, ecomm[[#This Row],[rating]]&lt;=2, 2, ecomm[[#This Row],[rating]]&lt;=3, 3, ecomm[[#This Row],[rating]]&lt;=4, 4, ecomm[[#This Row],[rating]]&gt;4, 5)</f>
        <v>5</v>
      </c>
      <c r="Y226" s="13" cm="1">
        <f t="array" ref="Y2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26" s="13" t="str" cm="1">
        <f t="array" ref="Z2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26" t="str">
        <v>None</v>
      </c>
      <c r="AF226" t="str">
        <v>None</v>
      </c>
      <c r="AG226" t="str">
        <v>None</v>
      </c>
      <c r="AH226" t="str">
        <v>None</v>
      </c>
      <c r="AI226" t="str">
        <v>None</v>
      </c>
    </row>
    <row r="227" spans="1:35">
      <c r="A227" s="6">
        <v>22326558</v>
      </c>
      <c r="B227" s="6" t="s">
        <v>26</v>
      </c>
      <c r="C227" s="6" t="s">
        <v>117</v>
      </c>
      <c r="D227" s="6" t="s">
        <v>173</v>
      </c>
      <c r="E227" s="6">
        <v>3.3</v>
      </c>
      <c r="F227" s="6">
        <v>26</v>
      </c>
      <c r="G227" s="7">
        <v>2499</v>
      </c>
      <c r="H227" s="17">
        <v>76</v>
      </c>
      <c r="I227" s="7">
        <v>599</v>
      </c>
      <c r="J227" s="6" t="s">
        <v>35</v>
      </c>
      <c r="K227" s="6" t="b">
        <v>1</v>
      </c>
      <c r="L227" s="6">
        <v>1</v>
      </c>
      <c r="M227" s="6">
        <v>0</v>
      </c>
      <c r="N227" s="6">
        <v>1</v>
      </c>
      <c r="O227" s="6">
        <v>1</v>
      </c>
      <c r="P227" s="6">
        <v>3</v>
      </c>
      <c r="Q227" s="6" t="s">
        <v>78</v>
      </c>
      <c r="R227" s="6" t="s">
        <v>32</v>
      </c>
      <c r="S227" s="6" t="s">
        <v>32</v>
      </c>
      <c r="T227" s="6" t="s">
        <v>32</v>
      </c>
      <c r="U227" s="6" t="s">
        <v>32</v>
      </c>
      <c r="V227" s="6" t="b">
        <v>1</v>
      </c>
      <c r="W227" s="6" t="b">
        <v>1</v>
      </c>
      <c r="X227" s="13" cm="1">
        <f t="array" ref="X227">_xlfn.IFS(ecomm[[#This Row],[rating]]&lt;=1,1, ecomm[[#This Row],[rating]]&lt;=2, 2, ecomm[[#This Row],[rating]]&lt;=3, 3, ecomm[[#This Row],[rating]]&lt;=4, 4, ecomm[[#This Row],[rating]]&gt;4, 5)</f>
        <v>4</v>
      </c>
      <c r="Y227" s="13" cm="1">
        <f t="array" ref="Y2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7" s="13" t="str" cm="1">
        <f t="array" ref="Z2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27" t="str">
        <v>None</v>
      </c>
      <c r="AF227" t="str">
        <v>None</v>
      </c>
      <c r="AG227" t="str">
        <v>None</v>
      </c>
      <c r="AH227" t="str">
        <v>None</v>
      </c>
      <c r="AI227" t="str">
        <v>None</v>
      </c>
    </row>
    <row r="228" spans="1:35">
      <c r="A228" s="4">
        <v>18990292</v>
      </c>
      <c r="B228" s="4" t="s">
        <v>26</v>
      </c>
      <c r="C228" s="4" t="s">
        <v>33</v>
      </c>
      <c r="D228" s="4" t="s">
        <v>246</v>
      </c>
      <c r="E228" s="4">
        <v>4.5</v>
      </c>
      <c r="F228" s="4">
        <v>15</v>
      </c>
      <c r="G228" s="5">
        <v>1699</v>
      </c>
      <c r="H228" s="16">
        <v>65</v>
      </c>
      <c r="I228" s="5">
        <v>594</v>
      </c>
      <c r="J228" s="4" t="s">
        <v>35</v>
      </c>
      <c r="K228" s="4" t="b">
        <v>1</v>
      </c>
      <c r="L228" s="4">
        <v>0</v>
      </c>
      <c r="M228" s="4">
        <v>0</v>
      </c>
      <c r="N228" s="4">
        <v>0</v>
      </c>
      <c r="O228" s="4">
        <v>1</v>
      </c>
      <c r="P228" s="4">
        <v>4</v>
      </c>
      <c r="Q228" s="4" t="s">
        <v>30</v>
      </c>
      <c r="R228" s="4" t="s">
        <v>128</v>
      </c>
      <c r="S228" s="4" t="s">
        <v>32</v>
      </c>
      <c r="T228" s="4" t="s">
        <v>32</v>
      </c>
      <c r="U228" s="4" t="s">
        <v>30</v>
      </c>
      <c r="V228" s="4" t="b">
        <v>1</v>
      </c>
      <c r="W228" s="4" t="b">
        <v>1</v>
      </c>
      <c r="X228" s="13" cm="1">
        <f t="array" ref="X228">_xlfn.IFS(ecomm[[#This Row],[rating]]&lt;=1,1, ecomm[[#This Row],[rating]]&lt;=2, 2, ecomm[[#This Row],[rating]]&lt;=3, 3, ecomm[[#This Row],[rating]]&lt;=4, 4, ecomm[[#This Row],[rating]]&gt;4, 5)</f>
        <v>5</v>
      </c>
      <c r="Y228" s="13" cm="1">
        <f t="array" ref="Y2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28" s="13" t="str" cm="1">
        <f t="array" ref="Z2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28" t="str">
        <v>None</v>
      </c>
      <c r="AF228" t="str">
        <v>None</v>
      </c>
      <c r="AG228" t="str">
        <v>None</v>
      </c>
      <c r="AH228" t="str">
        <v>None</v>
      </c>
      <c r="AI228" t="str">
        <v>None</v>
      </c>
    </row>
    <row r="229" spans="1:35">
      <c r="A229" s="6">
        <v>15720652</v>
      </c>
      <c r="B229" s="6" t="s">
        <v>60</v>
      </c>
      <c r="C229" s="6" t="s">
        <v>139</v>
      </c>
      <c r="D229" s="6" t="s">
        <v>247</v>
      </c>
      <c r="E229" s="6">
        <v>3.8</v>
      </c>
      <c r="F229" s="6">
        <v>21</v>
      </c>
      <c r="G229" s="7">
        <v>1480</v>
      </c>
      <c r="H229" s="17">
        <v>76</v>
      </c>
      <c r="I229" s="7">
        <v>355</v>
      </c>
      <c r="J229" s="6" t="s">
        <v>35</v>
      </c>
      <c r="K229" s="6" t="b">
        <v>0</v>
      </c>
      <c r="L229" s="6">
        <v>1</v>
      </c>
      <c r="M229" s="6">
        <v>0</v>
      </c>
      <c r="N229" s="6">
        <v>0</v>
      </c>
      <c r="O229" s="6">
        <v>0</v>
      </c>
      <c r="P229" s="6">
        <v>0</v>
      </c>
      <c r="Q229" s="6" t="s">
        <v>32</v>
      </c>
      <c r="R229" s="6" t="s">
        <v>32</v>
      </c>
      <c r="S229" s="6" t="s">
        <v>32</v>
      </c>
      <c r="T229" s="6" t="s">
        <v>32</v>
      </c>
      <c r="U229" s="6" t="s">
        <v>32</v>
      </c>
      <c r="V229" s="6" t="b">
        <v>1</v>
      </c>
      <c r="W229" s="6" t="b">
        <v>1</v>
      </c>
      <c r="X229" s="13" cm="1">
        <f t="array" ref="X229">_xlfn.IFS(ecomm[[#This Row],[rating]]&lt;=1,1, ecomm[[#This Row],[rating]]&lt;=2, 2, ecomm[[#This Row],[rating]]&lt;=3, 3, ecomm[[#This Row],[rating]]&lt;=4, 4, ecomm[[#This Row],[rating]]&gt;4, 5)</f>
        <v>4</v>
      </c>
      <c r="Y229" s="13" cm="1">
        <f t="array" ref="Y2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29" s="13" t="str" cm="1">
        <f t="array" ref="Z2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29" t="str">
        <v>None</v>
      </c>
      <c r="AF229" t="str">
        <v>None</v>
      </c>
      <c r="AG229" t="str">
        <v>None</v>
      </c>
      <c r="AH229" t="str">
        <v>None</v>
      </c>
      <c r="AI229" t="str">
        <v>None</v>
      </c>
    </row>
    <row r="230" spans="1:35">
      <c r="A230" s="4">
        <v>18638536</v>
      </c>
      <c r="B230" s="4" t="s">
        <v>99</v>
      </c>
      <c r="C230" s="4" t="s">
        <v>146</v>
      </c>
      <c r="D230" s="4" t="s">
        <v>248</v>
      </c>
      <c r="E230" s="4">
        <v>4</v>
      </c>
      <c r="F230" s="4">
        <v>20</v>
      </c>
      <c r="G230" s="5">
        <v>1499</v>
      </c>
      <c r="H230" s="16">
        <v>50</v>
      </c>
      <c r="I230" s="5">
        <v>1499</v>
      </c>
      <c r="J230" s="4" t="s">
        <v>35</v>
      </c>
      <c r="K230" s="4" t="b">
        <v>1</v>
      </c>
      <c r="L230" s="4">
        <v>1</v>
      </c>
      <c r="M230" s="4">
        <v>0</v>
      </c>
      <c r="N230" s="4">
        <v>0</v>
      </c>
      <c r="O230" s="4">
        <v>0</v>
      </c>
      <c r="P230" s="4">
        <v>6</v>
      </c>
      <c r="Q230" s="4" t="s">
        <v>30</v>
      </c>
      <c r="R230" s="4" t="s">
        <v>32</v>
      </c>
      <c r="S230" s="4" t="s">
        <v>178</v>
      </c>
      <c r="T230" s="4" t="s">
        <v>32</v>
      </c>
      <c r="U230" s="4" t="s">
        <v>32</v>
      </c>
      <c r="V230" s="4" t="b">
        <v>1</v>
      </c>
      <c r="W230" s="4" t="b">
        <v>1</v>
      </c>
      <c r="X230" s="13" cm="1">
        <f t="array" ref="X230">_xlfn.IFS(ecomm[[#This Row],[rating]]&lt;=1,1, ecomm[[#This Row],[rating]]&lt;=2, 2, ecomm[[#This Row],[rating]]&lt;=3, 3, ecomm[[#This Row],[rating]]&lt;=4, 4, ecomm[[#This Row],[rating]]&gt;4, 5)</f>
        <v>4</v>
      </c>
      <c r="Y230" s="13" cm="1">
        <f t="array" ref="Y2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30" s="13" t="str" cm="1">
        <f t="array" ref="Z2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30" t="str">
        <v>None</v>
      </c>
      <c r="AF230" t="str">
        <v>None</v>
      </c>
      <c r="AG230" t="str">
        <v>None</v>
      </c>
      <c r="AH230" t="str">
        <v>None</v>
      </c>
      <c r="AI230" t="str">
        <v>None</v>
      </c>
    </row>
    <row r="231" spans="1:35">
      <c r="A231" s="6">
        <v>17832728</v>
      </c>
      <c r="B231" s="6" t="s">
        <v>26</v>
      </c>
      <c r="C231" s="6" t="s">
        <v>249</v>
      </c>
      <c r="D231" s="6" t="s">
        <v>245</v>
      </c>
      <c r="E231" s="6">
        <v>4.9000000000000004</v>
      </c>
      <c r="F231" s="6">
        <v>12</v>
      </c>
      <c r="G231" s="7">
        <v>699</v>
      </c>
      <c r="H231" s="17">
        <v>47</v>
      </c>
      <c r="I231" s="7">
        <v>699</v>
      </c>
      <c r="J231" s="6" t="s">
        <v>35</v>
      </c>
      <c r="K231" s="6" t="b">
        <v>1</v>
      </c>
      <c r="L231" s="6">
        <v>1</v>
      </c>
      <c r="M231" s="6">
        <v>3</v>
      </c>
      <c r="N231" s="6">
        <v>0</v>
      </c>
      <c r="O231" s="6">
        <v>3</v>
      </c>
      <c r="P231" s="6">
        <v>7</v>
      </c>
      <c r="Q231" s="6" t="s">
        <v>32</v>
      </c>
      <c r="R231" s="6" t="s">
        <v>32</v>
      </c>
      <c r="S231" s="6" t="s">
        <v>32</v>
      </c>
      <c r="T231" s="6" t="s">
        <v>32</v>
      </c>
      <c r="U231" s="6" t="s">
        <v>32</v>
      </c>
      <c r="V231" s="6" t="b">
        <v>0</v>
      </c>
      <c r="W231" s="6" t="b">
        <v>1</v>
      </c>
      <c r="X231" s="13" cm="1">
        <f t="array" ref="X231">_xlfn.IFS(ecomm[[#This Row],[rating]]&lt;=1,1, ecomm[[#This Row],[rating]]&lt;=2, 2, ecomm[[#This Row],[rating]]&lt;=3, 3, ecomm[[#This Row],[rating]]&lt;=4, 4, ecomm[[#This Row],[rating]]&gt;4, 5)</f>
        <v>5</v>
      </c>
      <c r="Y231" s="13" cm="1">
        <f t="array" ref="Y2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1" s="13" t="str" cm="1">
        <f t="array" ref="Z2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31" t="str">
        <v>None</v>
      </c>
      <c r="AF231" t="str">
        <v>None</v>
      </c>
      <c r="AG231" t="str">
        <v>None</v>
      </c>
      <c r="AH231" t="str">
        <v>None</v>
      </c>
      <c r="AI231" t="str">
        <v>None</v>
      </c>
    </row>
    <row r="232" spans="1:35">
      <c r="A232" s="4">
        <v>18970848</v>
      </c>
      <c r="B232" s="4" t="s">
        <v>26</v>
      </c>
      <c r="C232" s="4" t="s">
        <v>117</v>
      </c>
      <c r="D232" s="4" t="s">
        <v>250</v>
      </c>
      <c r="E232" s="4">
        <v>4.5999999999999996</v>
      </c>
      <c r="F232" s="4">
        <v>14</v>
      </c>
      <c r="G232" s="5">
        <v>2799</v>
      </c>
      <c r="H232" s="16">
        <v>40</v>
      </c>
      <c r="I232" s="5">
        <v>1679</v>
      </c>
      <c r="J232" s="4" t="s">
        <v>35</v>
      </c>
      <c r="K232" s="4" t="b">
        <v>1</v>
      </c>
      <c r="L232" s="4">
        <v>0</v>
      </c>
      <c r="M232" s="4">
        <v>0</v>
      </c>
      <c r="N232" s="4">
        <v>1</v>
      </c>
      <c r="O232" s="4">
        <v>4</v>
      </c>
      <c r="P232" s="4">
        <v>10</v>
      </c>
      <c r="Q232" s="4" t="s">
        <v>32</v>
      </c>
      <c r="R232" s="4" t="s">
        <v>32</v>
      </c>
      <c r="S232" s="4" t="s">
        <v>32</v>
      </c>
      <c r="T232" s="4" t="s">
        <v>32</v>
      </c>
      <c r="U232" s="4" t="s">
        <v>32</v>
      </c>
      <c r="V232" s="4" t="b">
        <v>1</v>
      </c>
      <c r="W232" s="4" t="b">
        <v>1</v>
      </c>
      <c r="X232" s="13" cm="1">
        <f t="array" ref="X232">_xlfn.IFS(ecomm[[#This Row],[rating]]&lt;=1,1, ecomm[[#This Row],[rating]]&lt;=2, 2, ecomm[[#This Row],[rating]]&lt;=3, 3, ecomm[[#This Row],[rating]]&lt;=4, 4, ecomm[[#This Row],[rating]]&gt;4, 5)</f>
        <v>5</v>
      </c>
      <c r="Y232" s="13" cm="1">
        <f t="array" ref="Y2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32" s="13" t="str" cm="1">
        <f t="array" ref="Z2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32" t="str">
        <v>None</v>
      </c>
      <c r="AF232" t="str">
        <v>None</v>
      </c>
      <c r="AG232" t="str">
        <v>None</v>
      </c>
      <c r="AH232" t="str">
        <v>None</v>
      </c>
      <c r="AI232" t="str">
        <v>None</v>
      </c>
    </row>
    <row r="233" spans="1:35">
      <c r="A233" s="6">
        <v>19055422</v>
      </c>
      <c r="B233" s="6" t="s">
        <v>26</v>
      </c>
      <c r="C233" s="6" t="s">
        <v>36</v>
      </c>
      <c r="D233" s="6" t="s">
        <v>212</v>
      </c>
      <c r="E233" s="6">
        <v>4.2</v>
      </c>
      <c r="F233" s="6">
        <v>18</v>
      </c>
      <c r="G233" s="7">
        <v>2080</v>
      </c>
      <c r="H233" s="17">
        <v>40</v>
      </c>
      <c r="I233" s="7">
        <v>2080</v>
      </c>
      <c r="J233" s="6" t="s">
        <v>32</v>
      </c>
      <c r="K233" s="6" t="b">
        <v>0</v>
      </c>
      <c r="L233" s="6">
        <v>1</v>
      </c>
      <c r="M233" s="6">
        <v>0</v>
      </c>
      <c r="N233" s="6">
        <v>0</v>
      </c>
      <c r="O233" s="6">
        <v>0</v>
      </c>
      <c r="P233" s="6">
        <v>0</v>
      </c>
      <c r="Q233" s="6" t="s">
        <v>30</v>
      </c>
      <c r="R233" s="6" t="s">
        <v>32</v>
      </c>
      <c r="S233" s="6" t="s">
        <v>32</v>
      </c>
      <c r="T233" s="6" t="s">
        <v>32</v>
      </c>
      <c r="U233" s="6" t="s">
        <v>30</v>
      </c>
      <c r="V233" s="6" t="b">
        <v>0</v>
      </c>
      <c r="W233" s="6" t="b">
        <v>1</v>
      </c>
      <c r="X233" s="13" cm="1">
        <f t="array" ref="X233">_xlfn.IFS(ecomm[[#This Row],[rating]]&lt;=1,1, ecomm[[#This Row],[rating]]&lt;=2, 2, ecomm[[#This Row],[rating]]&lt;=3, 3, ecomm[[#This Row],[rating]]&lt;=4, 4, ecomm[[#This Row],[rating]]&gt;4, 5)</f>
        <v>5</v>
      </c>
      <c r="Y233" s="13" cm="1">
        <f t="array" ref="Y2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33" s="13" t="str" cm="1">
        <f t="array" ref="Z2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33" t="str">
        <v>None</v>
      </c>
      <c r="AF233" t="str">
        <v>None</v>
      </c>
      <c r="AG233" t="str">
        <v>None</v>
      </c>
      <c r="AH233" t="str">
        <v>None</v>
      </c>
      <c r="AI233" t="str">
        <v>None</v>
      </c>
    </row>
    <row r="234" spans="1:35">
      <c r="A234" s="4">
        <v>11811068</v>
      </c>
      <c r="B234" s="4" t="s">
        <v>26</v>
      </c>
      <c r="C234" s="4" t="s">
        <v>33</v>
      </c>
      <c r="D234" s="4" t="s">
        <v>132</v>
      </c>
      <c r="E234" s="4">
        <v>4.4000000000000004</v>
      </c>
      <c r="F234" s="4">
        <v>15</v>
      </c>
      <c r="G234" s="5">
        <v>999</v>
      </c>
      <c r="H234" s="16">
        <v>35</v>
      </c>
      <c r="I234" s="5">
        <v>999</v>
      </c>
      <c r="J234" s="4" t="s">
        <v>35</v>
      </c>
      <c r="K234" s="4" t="b">
        <v>1</v>
      </c>
      <c r="L234" s="4">
        <v>0</v>
      </c>
      <c r="M234" s="4">
        <v>0</v>
      </c>
      <c r="N234" s="4">
        <v>1</v>
      </c>
      <c r="O234" s="4">
        <v>1</v>
      </c>
      <c r="P234" s="4">
        <v>3</v>
      </c>
      <c r="Q234" s="4" t="s">
        <v>32</v>
      </c>
      <c r="R234" s="4" t="s">
        <v>32</v>
      </c>
      <c r="S234" s="4" t="s">
        <v>32</v>
      </c>
      <c r="T234" s="4" t="s">
        <v>32</v>
      </c>
      <c r="U234" s="4" t="s">
        <v>32</v>
      </c>
      <c r="V234" s="4" t="b">
        <v>0</v>
      </c>
      <c r="W234" s="4" t="b">
        <v>1</v>
      </c>
      <c r="X234" s="13" cm="1">
        <f t="array" ref="X234">_xlfn.IFS(ecomm[[#This Row],[rating]]&lt;=1,1, ecomm[[#This Row],[rating]]&lt;=2, 2, ecomm[[#This Row],[rating]]&lt;=3, 3, ecomm[[#This Row],[rating]]&lt;=4, 4, ecomm[[#This Row],[rating]]&gt;4, 5)</f>
        <v>5</v>
      </c>
      <c r="Y234" s="13" cm="1">
        <f t="array" ref="Y2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4" s="13" t="str" cm="1">
        <f t="array" ref="Z2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34" t="str">
        <v>None</v>
      </c>
      <c r="AF234" t="str">
        <v>None</v>
      </c>
      <c r="AG234" t="str">
        <v>None</v>
      </c>
      <c r="AH234" t="str">
        <v>None</v>
      </c>
      <c r="AI234" t="str">
        <v>None</v>
      </c>
    </row>
    <row r="235" spans="1:35">
      <c r="A235" s="6">
        <v>21836198</v>
      </c>
      <c r="B235" s="6" t="s">
        <v>26</v>
      </c>
      <c r="C235" s="6" t="s">
        <v>56</v>
      </c>
      <c r="D235" s="6" t="s">
        <v>251</v>
      </c>
      <c r="E235" s="6">
        <v>4.5</v>
      </c>
      <c r="F235" s="6">
        <v>13</v>
      </c>
      <c r="G235" s="7">
        <v>449</v>
      </c>
      <c r="H235" s="17">
        <v>30</v>
      </c>
      <c r="I235" s="7">
        <v>314</v>
      </c>
      <c r="J235" s="6" t="s">
        <v>35</v>
      </c>
      <c r="K235" s="6" t="b">
        <v>1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 t="s">
        <v>32</v>
      </c>
      <c r="R235" s="6" t="s">
        <v>32</v>
      </c>
      <c r="S235" s="6" t="s">
        <v>32</v>
      </c>
      <c r="T235" s="6" t="s">
        <v>32</v>
      </c>
      <c r="U235" s="6" t="s">
        <v>32</v>
      </c>
      <c r="V235" s="6" t="b">
        <v>1</v>
      </c>
      <c r="W235" s="6" t="b">
        <v>1</v>
      </c>
      <c r="X235" s="13" cm="1">
        <f t="array" ref="X235">_xlfn.IFS(ecomm[[#This Row],[rating]]&lt;=1,1, ecomm[[#This Row],[rating]]&lt;=2, 2, ecomm[[#This Row],[rating]]&lt;=3, 3, ecomm[[#This Row],[rating]]&lt;=4, 4, ecomm[[#This Row],[rating]]&gt;4, 5)</f>
        <v>5</v>
      </c>
      <c r="Y235" s="13" cm="1">
        <f t="array" ref="Y2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35" s="13" t="str" cm="1">
        <f t="array" ref="Z2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35" t="str">
        <v>None</v>
      </c>
      <c r="AF235" t="str">
        <v>None</v>
      </c>
      <c r="AG235" t="str">
        <v>None</v>
      </c>
      <c r="AH235" t="str">
        <v>None</v>
      </c>
      <c r="AI235" t="str">
        <v>None</v>
      </c>
    </row>
    <row r="236" spans="1:35">
      <c r="A236" s="4">
        <v>18584192</v>
      </c>
      <c r="B236" s="4" t="s">
        <v>221</v>
      </c>
      <c r="C236" s="4" t="s">
        <v>252</v>
      </c>
      <c r="D236" s="4" t="s">
        <v>253</v>
      </c>
      <c r="E236" s="4">
        <v>4.5</v>
      </c>
      <c r="F236" s="4">
        <v>13</v>
      </c>
      <c r="G236" s="5">
        <v>499</v>
      </c>
      <c r="H236" s="16">
        <v>56</v>
      </c>
      <c r="I236" s="5">
        <v>219</v>
      </c>
      <c r="J236" s="4" t="s">
        <v>254</v>
      </c>
      <c r="K236" s="4" t="b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 t="s">
        <v>32</v>
      </c>
      <c r="R236" s="4" t="s">
        <v>32</v>
      </c>
      <c r="S236" s="4" t="s">
        <v>32</v>
      </c>
      <c r="T236" s="4" t="s">
        <v>32</v>
      </c>
      <c r="U236" s="4" t="s">
        <v>32</v>
      </c>
      <c r="V236" s="4" t="b">
        <v>1</v>
      </c>
      <c r="W236" s="4" t="b">
        <v>1</v>
      </c>
      <c r="X236" s="13" cm="1">
        <f t="array" ref="X236">_xlfn.IFS(ecomm[[#This Row],[rating]]&lt;=1,1, ecomm[[#This Row],[rating]]&lt;=2, 2, ecomm[[#This Row],[rating]]&lt;=3, 3, ecomm[[#This Row],[rating]]&lt;=4, 4, ecomm[[#This Row],[rating]]&gt;4, 5)</f>
        <v>5</v>
      </c>
      <c r="Y236" s="13" cm="1">
        <f t="array" ref="Y2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36" s="13" t="str" cm="1">
        <f t="array" ref="Z2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36" t="str">
        <v>None</v>
      </c>
      <c r="AF236" t="str">
        <v>None</v>
      </c>
      <c r="AG236" t="str">
        <v>None</v>
      </c>
      <c r="AH236" t="str">
        <v>None</v>
      </c>
      <c r="AI236" t="str">
        <v>None</v>
      </c>
    </row>
    <row r="237" spans="1:35">
      <c r="A237" s="6">
        <v>13428018</v>
      </c>
      <c r="B237" s="6" t="s">
        <v>26</v>
      </c>
      <c r="C237" s="6" t="s">
        <v>255</v>
      </c>
      <c r="D237" s="6" t="s">
        <v>256</v>
      </c>
      <c r="E237" s="6">
        <v>4.3</v>
      </c>
      <c r="F237" s="6">
        <v>189</v>
      </c>
      <c r="G237" s="7">
        <v>799</v>
      </c>
      <c r="H237" s="17">
        <v>70</v>
      </c>
      <c r="I237" s="7">
        <v>559</v>
      </c>
      <c r="J237" s="6" t="s">
        <v>35</v>
      </c>
      <c r="K237" s="6" t="b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 t="s">
        <v>32</v>
      </c>
      <c r="R237" s="6" t="s">
        <v>32</v>
      </c>
      <c r="S237" s="6" t="s">
        <v>32</v>
      </c>
      <c r="T237" s="6" t="s">
        <v>32</v>
      </c>
      <c r="U237" s="6" t="s">
        <v>32</v>
      </c>
      <c r="V237" s="6" t="b">
        <v>1</v>
      </c>
      <c r="W237" s="6" t="b">
        <v>1</v>
      </c>
      <c r="X237" s="13" cm="1">
        <f t="array" ref="X237">_xlfn.IFS(ecomm[[#This Row],[rating]]&lt;=1,1, ecomm[[#This Row],[rating]]&lt;=2, 2, ecomm[[#This Row],[rating]]&lt;=3, 3, ecomm[[#This Row],[rating]]&lt;=4, 4, ecomm[[#This Row],[rating]]&gt;4, 5)</f>
        <v>5</v>
      </c>
      <c r="Y237" s="13" cm="1">
        <f t="array" ref="Y2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37" s="13" t="str" cm="1">
        <f t="array" ref="Z2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37" t="str">
        <v>None</v>
      </c>
      <c r="AF237" t="str">
        <v>None</v>
      </c>
      <c r="AG237" t="str">
        <v>None</v>
      </c>
      <c r="AH237" t="str">
        <v>None</v>
      </c>
      <c r="AI237" t="str">
        <v>None</v>
      </c>
    </row>
    <row r="238" spans="1:35">
      <c r="A238" s="4">
        <v>13586818</v>
      </c>
      <c r="B238" s="4" t="s">
        <v>26</v>
      </c>
      <c r="C238" s="4" t="s">
        <v>38</v>
      </c>
      <c r="D238" s="4" t="s">
        <v>257</v>
      </c>
      <c r="E238" s="4">
        <v>4</v>
      </c>
      <c r="F238" s="4">
        <v>208</v>
      </c>
      <c r="G238" s="5">
        <v>1899</v>
      </c>
      <c r="H238" s="16">
        <v>54</v>
      </c>
      <c r="I238" s="5">
        <v>1899</v>
      </c>
      <c r="J238" s="4" t="s">
        <v>35</v>
      </c>
      <c r="K238" s="4" t="b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 t="s">
        <v>30</v>
      </c>
      <c r="R238" s="4" t="s">
        <v>43</v>
      </c>
      <c r="S238" s="4" t="s">
        <v>32</v>
      </c>
      <c r="T238" s="4" t="s">
        <v>32</v>
      </c>
      <c r="U238" s="4" t="s">
        <v>30</v>
      </c>
      <c r="V238" s="4" t="b">
        <v>0</v>
      </c>
      <c r="W238" s="4" t="b">
        <v>1</v>
      </c>
      <c r="X238" s="13" cm="1">
        <f t="array" ref="X238">_xlfn.IFS(ecomm[[#This Row],[rating]]&lt;=1,1, ecomm[[#This Row],[rating]]&lt;=2, 2, ecomm[[#This Row],[rating]]&lt;=3, 3, ecomm[[#This Row],[rating]]&lt;=4, 4, ecomm[[#This Row],[rating]]&gt;4, 5)</f>
        <v>4</v>
      </c>
      <c r="Y238" s="13" cm="1">
        <f t="array" ref="Y2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38" s="13" t="str" cm="1">
        <f t="array" ref="Z2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38" t="str">
        <v>None</v>
      </c>
      <c r="AF238" t="str">
        <v>None</v>
      </c>
      <c r="AG238" t="str">
        <v>None</v>
      </c>
      <c r="AH238" t="str">
        <v>None</v>
      </c>
      <c r="AI238" t="str">
        <v>None</v>
      </c>
    </row>
    <row r="239" spans="1:35">
      <c r="A239" s="6">
        <v>18973730</v>
      </c>
      <c r="B239" s="6" t="s">
        <v>26</v>
      </c>
      <c r="C239" s="6" t="s">
        <v>50</v>
      </c>
      <c r="D239" s="6" t="s">
        <v>51</v>
      </c>
      <c r="E239" s="6">
        <v>4.0999999999999996</v>
      </c>
      <c r="F239" s="6">
        <v>193</v>
      </c>
      <c r="G239" s="7">
        <v>4399</v>
      </c>
      <c r="H239" s="17">
        <v>49</v>
      </c>
      <c r="I239" s="7">
        <v>4399</v>
      </c>
      <c r="J239" s="6" t="s">
        <v>35</v>
      </c>
      <c r="K239" s="6" t="b">
        <v>1</v>
      </c>
      <c r="L239" s="6">
        <v>3</v>
      </c>
      <c r="M239" s="6">
        <v>0</v>
      </c>
      <c r="N239" s="6">
        <v>0</v>
      </c>
      <c r="O239" s="6">
        <v>0</v>
      </c>
      <c r="P239" s="6">
        <v>0</v>
      </c>
      <c r="Q239" s="6" t="s">
        <v>30</v>
      </c>
      <c r="R239" s="6" t="s">
        <v>32</v>
      </c>
      <c r="S239" s="6" t="s">
        <v>32</v>
      </c>
      <c r="T239" s="6" t="s">
        <v>128</v>
      </c>
      <c r="U239" s="6" t="s">
        <v>32</v>
      </c>
      <c r="V239" s="6" t="b">
        <v>1</v>
      </c>
      <c r="W239" s="6" t="b">
        <v>1</v>
      </c>
      <c r="X239" s="13" cm="1">
        <f t="array" ref="X239">_xlfn.IFS(ecomm[[#This Row],[rating]]&lt;=1,1, ecomm[[#This Row],[rating]]&lt;=2, 2, ecomm[[#This Row],[rating]]&lt;=3, 3, ecomm[[#This Row],[rating]]&lt;=4, 4, ecomm[[#This Row],[rating]]&gt;4, 5)</f>
        <v>5</v>
      </c>
      <c r="Y239" s="13" cm="1">
        <f t="array" ref="Y2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39" s="13" t="str" cm="1">
        <f t="array" ref="Z2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39" t="str">
        <v>None</v>
      </c>
      <c r="AF239" t="str">
        <v>None</v>
      </c>
      <c r="AG239" t="str">
        <v>None</v>
      </c>
      <c r="AH239" t="str">
        <v>None</v>
      </c>
      <c r="AI239" t="str">
        <v>None</v>
      </c>
    </row>
    <row r="240" spans="1:35">
      <c r="A240" s="4">
        <v>19103830</v>
      </c>
      <c r="B240" s="4" t="s">
        <v>99</v>
      </c>
      <c r="C240" s="4" t="s">
        <v>100</v>
      </c>
      <c r="D240" s="4" t="s">
        <v>258</v>
      </c>
      <c r="E240" s="4">
        <v>4.5</v>
      </c>
      <c r="F240" s="4">
        <v>157</v>
      </c>
      <c r="G240" s="5">
        <v>6999</v>
      </c>
      <c r="H240" s="16">
        <v>55</v>
      </c>
      <c r="I240" s="5">
        <v>4199</v>
      </c>
      <c r="J240" s="4" t="s">
        <v>35</v>
      </c>
      <c r="K240" s="4" t="b">
        <v>1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4" t="s">
        <v>32</v>
      </c>
      <c r="R240" s="4" t="s">
        <v>32</v>
      </c>
      <c r="S240" s="4" t="s">
        <v>32</v>
      </c>
      <c r="T240" s="4" t="s">
        <v>32</v>
      </c>
      <c r="U240" s="4" t="s">
        <v>32</v>
      </c>
      <c r="V240" s="4" t="b">
        <v>1</v>
      </c>
      <c r="W240" s="4" t="b">
        <v>1</v>
      </c>
      <c r="X240" s="13" cm="1">
        <f t="array" ref="X240">_xlfn.IFS(ecomm[[#This Row],[rating]]&lt;=1,1, ecomm[[#This Row],[rating]]&lt;=2, 2, ecomm[[#This Row],[rating]]&lt;=3, 3, ecomm[[#This Row],[rating]]&lt;=4, 4, ecomm[[#This Row],[rating]]&gt;4, 5)</f>
        <v>5</v>
      </c>
      <c r="Y240" s="13" cm="1">
        <f t="array" ref="Y2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40" s="13" t="str" cm="1">
        <f t="array" ref="Z2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40" t="str">
        <v>None</v>
      </c>
      <c r="AF240" t="str">
        <v>None</v>
      </c>
      <c r="AG240" t="str">
        <v>None</v>
      </c>
      <c r="AH240" t="str">
        <v>None</v>
      </c>
      <c r="AI240" t="str">
        <v>None</v>
      </c>
    </row>
    <row r="241" spans="1:35">
      <c r="A241" s="6">
        <v>13889998</v>
      </c>
      <c r="B241" s="6" t="s">
        <v>26</v>
      </c>
      <c r="C241" s="6" t="s">
        <v>73</v>
      </c>
      <c r="D241" s="6" t="s">
        <v>235</v>
      </c>
      <c r="E241" s="6">
        <v>4.0999999999999996</v>
      </c>
      <c r="F241" s="6">
        <v>202</v>
      </c>
      <c r="G241" s="7">
        <v>249</v>
      </c>
      <c r="H241" s="17">
        <v>0</v>
      </c>
      <c r="I241" s="7">
        <v>249</v>
      </c>
      <c r="J241" s="6" t="s">
        <v>32</v>
      </c>
      <c r="K241" s="6" t="b">
        <v>0</v>
      </c>
      <c r="L241" s="6">
        <v>0</v>
      </c>
      <c r="M241" s="6">
        <v>0</v>
      </c>
      <c r="N241" s="6">
        <v>0</v>
      </c>
      <c r="O241" s="6">
        <v>0</v>
      </c>
      <c r="P241" s="6">
        <v>2</v>
      </c>
      <c r="Q241" s="6" t="s">
        <v>32</v>
      </c>
      <c r="R241" s="6" t="s">
        <v>32</v>
      </c>
      <c r="S241" s="6" t="s">
        <v>32</v>
      </c>
      <c r="T241" s="6" t="s">
        <v>32</v>
      </c>
      <c r="U241" s="6" t="s">
        <v>32</v>
      </c>
      <c r="V241" s="6" t="b">
        <v>1</v>
      </c>
      <c r="W241" s="6" t="b">
        <v>1</v>
      </c>
      <c r="X241" s="13" cm="1">
        <f t="array" ref="X241">_xlfn.IFS(ecomm[[#This Row],[rating]]&lt;=1,1, ecomm[[#This Row],[rating]]&lt;=2, 2, ecomm[[#This Row],[rating]]&lt;=3, 3, ecomm[[#This Row],[rating]]&lt;=4, 4, ecomm[[#This Row],[rating]]&gt;4, 5)</f>
        <v>5</v>
      </c>
      <c r="Y241" s="13" cm="1">
        <f t="array" ref="Y2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41" s="13" t="str" cm="1">
        <f t="array" ref="Z2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41" t="str">
        <v>None</v>
      </c>
      <c r="AF241" t="str">
        <v>None</v>
      </c>
      <c r="AG241" t="str">
        <v>None</v>
      </c>
      <c r="AH241" t="str">
        <v>None</v>
      </c>
      <c r="AI241" t="str">
        <v>None</v>
      </c>
    </row>
    <row r="242" spans="1:35">
      <c r="A242" s="4">
        <v>18000968</v>
      </c>
      <c r="B242" s="4" t="s">
        <v>26</v>
      </c>
      <c r="C242" s="4" t="s">
        <v>33</v>
      </c>
      <c r="D242" s="4" t="s">
        <v>63</v>
      </c>
      <c r="E242" s="4">
        <v>4.4000000000000004</v>
      </c>
      <c r="F242" s="4">
        <v>21</v>
      </c>
      <c r="G242" s="5">
        <v>1049</v>
      </c>
      <c r="H242" s="16">
        <v>48</v>
      </c>
      <c r="I242" s="5">
        <v>1049</v>
      </c>
      <c r="J242" s="4" t="s">
        <v>35</v>
      </c>
      <c r="K242" s="4" t="b">
        <v>1</v>
      </c>
      <c r="L242" s="4">
        <v>1</v>
      </c>
      <c r="M242" s="4">
        <v>2</v>
      </c>
      <c r="N242" s="4">
        <v>1</v>
      </c>
      <c r="O242" s="4">
        <v>1</v>
      </c>
      <c r="P242" s="4">
        <v>10</v>
      </c>
      <c r="Q242" s="4" t="s">
        <v>32</v>
      </c>
      <c r="R242" s="4" t="s">
        <v>32</v>
      </c>
      <c r="S242" s="4" t="s">
        <v>32</v>
      </c>
      <c r="T242" s="4" t="s">
        <v>32</v>
      </c>
      <c r="U242" s="4" t="s">
        <v>32</v>
      </c>
      <c r="V242" s="4" t="b">
        <v>0</v>
      </c>
      <c r="W242" s="4" t="b">
        <v>1</v>
      </c>
      <c r="X242" s="13" cm="1">
        <f t="array" ref="X242">_xlfn.IFS(ecomm[[#This Row],[rating]]&lt;=1,1, ecomm[[#This Row],[rating]]&lt;=2, 2, ecomm[[#This Row],[rating]]&lt;=3, 3, ecomm[[#This Row],[rating]]&lt;=4, 4, ecomm[[#This Row],[rating]]&gt;4, 5)</f>
        <v>5</v>
      </c>
      <c r="Y242" s="13" cm="1">
        <f t="array" ref="Y2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2" s="13" t="str" cm="1">
        <f t="array" ref="Z2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42" t="str">
        <v>None</v>
      </c>
      <c r="AF242" t="str">
        <v>None</v>
      </c>
      <c r="AG242" t="str">
        <v>None</v>
      </c>
      <c r="AH242" t="str">
        <v>None</v>
      </c>
      <c r="AI242" t="str">
        <v>None</v>
      </c>
    </row>
    <row r="243" spans="1:35">
      <c r="A243" s="6">
        <v>15120922</v>
      </c>
      <c r="B243" s="6" t="s">
        <v>99</v>
      </c>
      <c r="C243" s="6" t="s">
        <v>160</v>
      </c>
      <c r="D243" s="6" t="s">
        <v>259</v>
      </c>
      <c r="E243" s="6">
        <v>4</v>
      </c>
      <c r="F243" s="6">
        <v>25</v>
      </c>
      <c r="G243" s="7">
        <v>2699</v>
      </c>
      <c r="H243" s="17">
        <v>60</v>
      </c>
      <c r="I243" s="7">
        <v>1079</v>
      </c>
      <c r="J243" s="6" t="s">
        <v>35</v>
      </c>
      <c r="K243" s="6" t="b">
        <v>1</v>
      </c>
      <c r="L243" s="6">
        <v>7</v>
      </c>
      <c r="M243" s="6">
        <v>1</v>
      </c>
      <c r="N243" s="6">
        <v>1</v>
      </c>
      <c r="O243" s="6">
        <v>2</v>
      </c>
      <c r="P243" s="6">
        <v>1</v>
      </c>
      <c r="Q243" s="6" t="s">
        <v>32</v>
      </c>
      <c r="R243" s="6" t="s">
        <v>32</v>
      </c>
      <c r="S243" s="6" t="s">
        <v>32</v>
      </c>
      <c r="T243" s="6" t="s">
        <v>32</v>
      </c>
      <c r="U243" s="6" t="s">
        <v>32</v>
      </c>
      <c r="V243" s="6" t="b">
        <v>1</v>
      </c>
      <c r="W243" s="6" t="b">
        <v>1</v>
      </c>
      <c r="X243" s="13" cm="1">
        <f t="array" ref="X243">_xlfn.IFS(ecomm[[#This Row],[rating]]&lt;=1,1, ecomm[[#This Row],[rating]]&lt;=2, 2, ecomm[[#This Row],[rating]]&lt;=3, 3, ecomm[[#This Row],[rating]]&lt;=4, 4, ecomm[[#This Row],[rating]]&gt;4, 5)</f>
        <v>4</v>
      </c>
      <c r="Y243" s="13" cm="1">
        <f t="array" ref="Y2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3" s="13" t="str" cm="1">
        <f t="array" ref="Z2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43" t="str">
        <v>None</v>
      </c>
      <c r="AF243" t="str">
        <v>None</v>
      </c>
      <c r="AG243" t="str">
        <v>None</v>
      </c>
      <c r="AH243" t="str">
        <v>None</v>
      </c>
      <c r="AI243" t="str">
        <v>None</v>
      </c>
    </row>
    <row r="244" spans="1:35">
      <c r="A244" s="4">
        <v>17754686</v>
      </c>
      <c r="B244" s="4" t="s">
        <v>26</v>
      </c>
      <c r="C244" s="4" t="s">
        <v>64</v>
      </c>
      <c r="D244" s="4" t="s">
        <v>260</v>
      </c>
      <c r="E244" s="4">
        <v>3.8</v>
      </c>
      <c r="F244" s="4">
        <v>25</v>
      </c>
      <c r="G244" s="5">
        <v>2999</v>
      </c>
      <c r="H244" s="16">
        <v>67</v>
      </c>
      <c r="I244" s="5">
        <v>2999</v>
      </c>
      <c r="J244" s="4" t="s">
        <v>35</v>
      </c>
      <c r="K244" s="4" t="b">
        <v>0</v>
      </c>
      <c r="L244" s="4">
        <v>1</v>
      </c>
      <c r="M244" s="4">
        <v>3</v>
      </c>
      <c r="N244" s="4">
        <v>12</v>
      </c>
      <c r="O244" s="4">
        <v>18</v>
      </c>
      <c r="P244" s="4">
        <v>48</v>
      </c>
      <c r="Q244" s="4" t="s">
        <v>32</v>
      </c>
      <c r="R244" s="4" t="s">
        <v>32</v>
      </c>
      <c r="S244" s="4" t="s">
        <v>32</v>
      </c>
      <c r="T244" s="4" t="s">
        <v>32</v>
      </c>
      <c r="U244" s="4" t="s">
        <v>32</v>
      </c>
      <c r="V244" s="4" t="b">
        <v>0</v>
      </c>
      <c r="W244" s="4" t="b">
        <v>1</v>
      </c>
      <c r="X244" s="13" cm="1">
        <f t="array" ref="X244">_xlfn.IFS(ecomm[[#This Row],[rating]]&lt;=1,1, ecomm[[#This Row],[rating]]&lt;=2, 2, ecomm[[#This Row],[rating]]&lt;=3, 3, ecomm[[#This Row],[rating]]&lt;=4, 4, ecomm[[#This Row],[rating]]&gt;4, 5)</f>
        <v>4</v>
      </c>
      <c r="Y244" s="13" cm="1">
        <f t="array" ref="Y2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44" s="13" t="str" cm="1">
        <f t="array" ref="Z2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44" t="str">
        <v>None</v>
      </c>
      <c r="AF244" t="str">
        <v>None</v>
      </c>
      <c r="AG244" t="str">
        <v>None</v>
      </c>
      <c r="AH244" t="str">
        <v>None</v>
      </c>
      <c r="AI244" t="str">
        <v>None</v>
      </c>
    </row>
    <row r="245" spans="1:35">
      <c r="A245" s="6">
        <v>17296250</v>
      </c>
      <c r="B245" s="6" t="s">
        <v>26</v>
      </c>
      <c r="C245" s="6" t="s">
        <v>117</v>
      </c>
      <c r="D245" s="6" t="s">
        <v>261</v>
      </c>
      <c r="E245" s="6">
        <v>4.3</v>
      </c>
      <c r="F245" s="6">
        <v>20</v>
      </c>
      <c r="G245" s="7">
        <v>1290</v>
      </c>
      <c r="H245" s="17">
        <v>33</v>
      </c>
      <c r="I245" s="7">
        <v>864</v>
      </c>
      <c r="J245" s="6" t="s">
        <v>35</v>
      </c>
      <c r="K245" s="6" t="b">
        <v>1</v>
      </c>
      <c r="L245" s="6">
        <v>2</v>
      </c>
      <c r="M245" s="6">
        <v>0</v>
      </c>
      <c r="N245" s="6">
        <v>1</v>
      </c>
      <c r="O245" s="6">
        <v>5</v>
      </c>
      <c r="P245" s="6">
        <v>7</v>
      </c>
      <c r="Q245" s="6" t="s">
        <v>32</v>
      </c>
      <c r="R245" s="6" t="s">
        <v>32</v>
      </c>
      <c r="S245" s="6" t="s">
        <v>32</v>
      </c>
      <c r="T245" s="6" t="s">
        <v>32</v>
      </c>
      <c r="U245" s="6" t="s">
        <v>32</v>
      </c>
      <c r="V245" s="6" t="b">
        <v>1</v>
      </c>
      <c r="W245" s="6" t="b">
        <v>1</v>
      </c>
      <c r="X245" s="13" cm="1">
        <f t="array" ref="X245">_xlfn.IFS(ecomm[[#This Row],[rating]]&lt;=1,1, ecomm[[#This Row],[rating]]&lt;=2, 2, ecomm[[#This Row],[rating]]&lt;=3, 3, ecomm[[#This Row],[rating]]&lt;=4, 4, ecomm[[#This Row],[rating]]&gt;4, 5)</f>
        <v>5</v>
      </c>
      <c r="Y245" s="13" cm="1">
        <f t="array" ref="Y2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45" s="13" t="str" cm="1">
        <f t="array" ref="Z2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45" t="str">
        <v>None</v>
      </c>
      <c r="AF245" t="str">
        <v>None</v>
      </c>
      <c r="AG245" t="str">
        <v>None</v>
      </c>
      <c r="AH245" t="str">
        <v>None</v>
      </c>
      <c r="AI245" t="str">
        <v>None</v>
      </c>
    </row>
    <row r="246" spans="1:35">
      <c r="A246" s="4">
        <v>18443082</v>
      </c>
      <c r="B246" s="4" t="s">
        <v>26</v>
      </c>
      <c r="C246" s="4" t="s">
        <v>117</v>
      </c>
      <c r="D246" s="4" t="s">
        <v>262</v>
      </c>
      <c r="E246" s="4">
        <v>4.3</v>
      </c>
      <c r="F246" s="4">
        <v>19</v>
      </c>
      <c r="G246" s="5">
        <v>1999</v>
      </c>
      <c r="H246" s="16">
        <v>15</v>
      </c>
      <c r="I246" s="5">
        <v>1699</v>
      </c>
      <c r="J246" s="4" t="s">
        <v>35</v>
      </c>
      <c r="K246" s="4" t="b">
        <v>1</v>
      </c>
      <c r="L246" s="4">
        <v>77</v>
      </c>
      <c r="M246" s="4">
        <v>1</v>
      </c>
      <c r="N246" s="4">
        <v>0</v>
      </c>
      <c r="O246" s="4">
        <v>4</v>
      </c>
      <c r="P246" s="4">
        <v>16</v>
      </c>
      <c r="Q246" s="4" t="s">
        <v>32</v>
      </c>
      <c r="R246" s="4" t="s">
        <v>32</v>
      </c>
      <c r="S246" s="4" t="s">
        <v>32</v>
      </c>
      <c r="T246" s="4" t="s">
        <v>32</v>
      </c>
      <c r="U246" s="4" t="s">
        <v>32</v>
      </c>
      <c r="V246" s="4" t="b">
        <v>1</v>
      </c>
      <c r="W246" s="4" t="b">
        <v>1</v>
      </c>
      <c r="X246" s="13" cm="1">
        <f t="array" ref="X246">_xlfn.IFS(ecomm[[#This Row],[rating]]&lt;=1,1, ecomm[[#This Row],[rating]]&lt;=2, 2, ecomm[[#This Row],[rating]]&lt;=3, 3, ecomm[[#This Row],[rating]]&lt;=4, 4, ecomm[[#This Row],[rating]]&gt;4, 5)</f>
        <v>5</v>
      </c>
      <c r="Y246" s="13" cm="1">
        <f t="array" ref="Y2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6" s="13" t="str" cm="1">
        <f t="array" ref="Z2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246" t="str">
        <v>None</v>
      </c>
      <c r="AF246" t="str">
        <v>None</v>
      </c>
      <c r="AG246" t="str">
        <v>None</v>
      </c>
      <c r="AH246" t="str">
        <v>None</v>
      </c>
      <c r="AI246" t="str">
        <v>None</v>
      </c>
    </row>
    <row r="247" spans="1:35">
      <c r="A247" s="6">
        <v>20040576</v>
      </c>
      <c r="B247" s="6" t="s">
        <v>26</v>
      </c>
      <c r="C247" s="6" t="s">
        <v>38</v>
      </c>
      <c r="D247" s="6" t="s">
        <v>263</v>
      </c>
      <c r="E247" s="6">
        <v>3.8</v>
      </c>
      <c r="F247" s="6">
        <v>23</v>
      </c>
      <c r="G247" s="7">
        <v>2899</v>
      </c>
      <c r="H247" s="17">
        <v>68</v>
      </c>
      <c r="I247" s="7">
        <v>927</v>
      </c>
      <c r="J247" s="6" t="s">
        <v>35</v>
      </c>
      <c r="K247" s="6" t="b">
        <v>1</v>
      </c>
      <c r="L247" s="6">
        <v>2</v>
      </c>
      <c r="M247" s="6">
        <v>36</v>
      </c>
      <c r="N247" s="6">
        <v>56</v>
      </c>
      <c r="O247" s="6">
        <v>123</v>
      </c>
      <c r="P247" s="6">
        <v>317</v>
      </c>
      <c r="Q247" s="6" t="s">
        <v>30</v>
      </c>
      <c r="R247" s="6" t="s">
        <v>128</v>
      </c>
      <c r="S247" s="6" t="s">
        <v>32</v>
      </c>
      <c r="T247" s="6" t="s">
        <v>32</v>
      </c>
      <c r="U247" s="6" t="s">
        <v>30</v>
      </c>
      <c r="V247" s="6" t="b">
        <v>1</v>
      </c>
      <c r="W247" s="6" t="b">
        <v>1</v>
      </c>
      <c r="X247" s="13" cm="1">
        <f t="array" ref="X247">_xlfn.IFS(ecomm[[#This Row],[rating]]&lt;=1,1, ecomm[[#This Row],[rating]]&lt;=2, 2, ecomm[[#This Row],[rating]]&lt;=3, 3, ecomm[[#This Row],[rating]]&lt;=4, 4, ecomm[[#This Row],[rating]]&gt;4, 5)</f>
        <v>4</v>
      </c>
      <c r="Y247" s="13" cm="1">
        <f t="array" ref="Y2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47" s="13" t="str" cm="1">
        <f t="array" ref="Z2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47" t="str">
        <v>None</v>
      </c>
      <c r="AF247" t="str">
        <v>None</v>
      </c>
      <c r="AG247" t="str">
        <v>None</v>
      </c>
      <c r="AH247" t="str">
        <v>None</v>
      </c>
      <c r="AI247" t="str">
        <v>None</v>
      </c>
    </row>
    <row r="248" spans="1:35">
      <c r="A248" s="4">
        <v>19987092</v>
      </c>
      <c r="B248" s="4" t="s">
        <v>26</v>
      </c>
      <c r="C248" s="4" t="s">
        <v>38</v>
      </c>
      <c r="D248" s="4" t="s">
        <v>264</v>
      </c>
      <c r="E248" s="4">
        <v>4.2</v>
      </c>
      <c r="F248" s="4">
        <v>17</v>
      </c>
      <c r="G248" s="5">
        <v>2999</v>
      </c>
      <c r="H248" s="16">
        <v>78</v>
      </c>
      <c r="I248" s="5">
        <v>659</v>
      </c>
      <c r="J248" s="4" t="s">
        <v>35</v>
      </c>
      <c r="K248" s="4" t="b">
        <v>1</v>
      </c>
      <c r="L248" s="4">
        <v>3</v>
      </c>
      <c r="M248" s="4">
        <v>0</v>
      </c>
      <c r="N248" s="4">
        <v>1</v>
      </c>
      <c r="O248" s="4">
        <v>1</v>
      </c>
      <c r="P248" s="4">
        <v>6</v>
      </c>
      <c r="Q248" s="4" t="s">
        <v>30</v>
      </c>
      <c r="R248" s="4" t="s">
        <v>43</v>
      </c>
      <c r="S248" s="4" t="s">
        <v>32</v>
      </c>
      <c r="T248" s="4" t="s">
        <v>32</v>
      </c>
      <c r="U248" s="4" t="s">
        <v>243</v>
      </c>
      <c r="V248" s="4" t="b">
        <v>1</v>
      </c>
      <c r="W248" s="4" t="b">
        <v>1</v>
      </c>
      <c r="X248" s="13" cm="1">
        <f t="array" ref="X248">_xlfn.IFS(ecomm[[#This Row],[rating]]&lt;=1,1, ecomm[[#This Row],[rating]]&lt;=2, 2, ecomm[[#This Row],[rating]]&lt;=3, 3, ecomm[[#This Row],[rating]]&lt;=4, 4, ecomm[[#This Row],[rating]]&gt;4, 5)</f>
        <v>5</v>
      </c>
      <c r="Y248" s="13" cm="1">
        <f t="array" ref="Y2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48" s="13" t="str" cm="1">
        <f t="array" ref="Z2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48" t="str">
        <v>None</v>
      </c>
      <c r="AF248" t="str">
        <v>None</v>
      </c>
      <c r="AG248" t="str">
        <v>None</v>
      </c>
      <c r="AH248" t="str">
        <v>None</v>
      </c>
      <c r="AI248" t="str">
        <v>None</v>
      </c>
    </row>
    <row r="249" spans="1:35">
      <c r="A249" s="6">
        <v>8365569</v>
      </c>
      <c r="B249" s="6" t="s">
        <v>26</v>
      </c>
      <c r="C249" s="6" t="s">
        <v>33</v>
      </c>
      <c r="D249" s="6" t="s">
        <v>265</v>
      </c>
      <c r="E249" s="6">
        <v>4.9000000000000004</v>
      </c>
      <c r="F249" s="6">
        <v>14</v>
      </c>
      <c r="G249" s="7">
        <v>1495</v>
      </c>
      <c r="H249" s="17">
        <v>70</v>
      </c>
      <c r="I249" s="7">
        <v>1495</v>
      </c>
      <c r="J249" s="6" t="s">
        <v>35</v>
      </c>
      <c r="K249" s="6" t="b">
        <v>1</v>
      </c>
      <c r="L249" s="6">
        <v>1</v>
      </c>
      <c r="M249" s="6">
        <v>0</v>
      </c>
      <c r="N249" s="6">
        <v>3</v>
      </c>
      <c r="O249" s="6">
        <v>0</v>
      </c>
      <c r="P249" s="6">
        <v>2</v>
      </c>
      <c r="Q249" s="6" t="s">
        <v>30</v>
      </c>
      <c r="R249" s="6" t="s">
        <v>31</v>
      </c>
      <c r="S249" s="6" t="s">
        <v>32</v>
      </c>
      <c r="T249" s="6" t="s">
        <v>32</v>
      </c>
      <c r="U249" s="6" t="s">
        <v>30</v>
      </c>
      <c r="V249" s="6" t="b">
        <v>0</v>
      </c>
      <c r="W249" s="6" t="b">
        <v>1</v>
      </c>
      <c r="X249" s="13" cm="1">
        <f t="array" ref="X249">_xlfn.IFS(ecomm[[#This Row],[rating]]&lt;=1,1, ecomm[[#This Row],[rating]]&lt;=2, 2, ecomm[[#This Row],[rating]]&lt;=3, 3, ecomm[[#This Row],[rating]]&lt;=4, 4, ecomm[[#This Row],[rating]]&gt;4, 5)</f>
        <v>5</v>
      </c>
      <c r="Y249" s="13" cm="1">
        <f t="array" ref="Y2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49" s="13" t="str" cm="1">
        <f t="array" ref="Z2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49" t="str">
        <v>None</v>
      </c>
      <c r="AF249" t="str">
        <v>None</v>
      </c>
      <c r="AG249" t="str">
        <v>None</v>
      </c>
      <c r="AH249" t="str">
        <v>None</v>
      </c>
      <c r="AI249" t="str">
        <v>None</v>
      </c>
    </row>
    <row r="250" spans="1:35">
      <c r="A250" s="4">
        <v>19280114</v>
      </c>
      <c r="B250" s="4" t="s">
        <v>60</v>
      </c>
      <c r="C250" s="4" t="s">
        <v>226</v>
      </c>
      <c r="D250" s="4" t="s">
        <v>266</v>
      </c>
      <c r="E250" s="4">
        <v>4.3</v>
      </c>
      <c r="F250" s="4">
        <v>17</v>
      </c>
      <c r="G250" s="5">
        <v>3295</v>
      </c>
      <c r="H250" s="16">
        <v>20</v>
      </c>
      <c r="I250" s="5">
        <v>2636</v>
      </c>
      <c r="J250" s="4" t="s">
        <v>35</v>
      </c>
      <c r="K250" s="4" t="b">
        <v>1</v>
      </c>
      <c r="L250" s="4">
        <v>0</v>
      </c>
      <c r="M250" s="4">
        <v>2</v>
      </c>
      <c r="N250" s="4">
        <v>0</v>
      </c>
      <c r="O250" s="4">
        <v>2</v>
      </c>
      <c r="P250" s="4">
        <v>6</v>
      </c>
      <c r="Q250" s="4" t="s">
        <v>32</v>
      </c>
      <c r="R250" s="4" t="s">
        <v>32</v>
      </c>
      <c r="S250" s="4" t="s">
        <v>32</v>
      </c>
      <c r="T250" s="4" t="s">
        <v>32</v>
      </c>
      <c r="U250" s="4" t="s">
        <v>32</v>
      </c>
      <c r="V250" s="4" t="b">
        <v>1</v>
      </c>
      <c r="W250" s="4" t="b">
        <v>1</v>
      </c>
      <c r="X250" s="13" cm="1">
        <f t="array" ref="X250">_xlfn.IFS(ecomm[[#This Row],[rating]]&lt;=1,1, ecomm[[#This Row],[rating]]&lt;=2, 2, ecomm[[#This Row],[rating]]&lt;=3, 3, ecomm[[#This Row],[rating]]&lt;=4, 4, ecomm[[#This Row],[rating]]&gt;4, 5)</f>
        <v>5</v>
      </c>
      <c r="Y250" s="13" cm="1">
        <f t="array" ref="Y2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50" s="13" t="str" cm="1">
        <f t="array" ref="Z2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250" t="str">
        <v>None</v>
      </c>
      <c r="AF250" t="str">
        <v>None</v>
      </c>
      <c r="AG250" t="str">
        <v>None</v>
      </c>
      <c r="AH250" t="str">
        <v>None</v>
      </c>
      <c r="AI250" t="str">
        <v>None</v>
      </c>
    </row>
    <row r="251" spans="1:35">
      <c r="A251" s="6">
        <v>15014966</v>
      </c>
      <c r="B251" s="6" t="s">
        <v>60</v>
      </c>
      <c r="C251" s="6" t="s">
        <v>139</v>
      </c>
      <c r="D251" s="6" t="s">
        <v>267</v>
      </c>
      <c r="E251" s="6">
        <v>4.9000000000000004</v>
      </c>
      <c r="F251" s="6">
        <v>13</v>
      </c>
      <c r="G251" s="7">
        <v>3949</v>
      </c>
      <c r="H251" s="17">
        <v>76</v>
      </c>
      <c r="I251" s="7">
        <v>947</v>
      </c>
      <c r="J251" s="6" t="s">
        <v>35</v>
      </c>
      <c r="K251" s="6" t="b">
        <v>0</v>
      </c>
      <c r="L251" s="6">
        <v>1</v>
      </c>
      <c r="M251" s="6">
        <v>0</v>
      </c>
      <c r="N251" s="6">
        <v>0</v>
      </c>
      <c r="O251" s="6">
        <v>3</v>
      </c>
      <c r="P251" s="6">
        <v>6</v>
      </c>
      <c r="Q251" s="6" t="s">
        <v>32</v>
      </c>
      <c r="R251" s="6" t="s">
        <v>32</v>
      </c>
      <c r="S251" s="6" t="s">
        <v>32</v>
      </c>
      <c r="T251" s="6" t="s">
        <v>32</v>
      </c>
      <c r="U251" s="6" t="s">
        <v>32</v>
      </c>
      <c r="V251" s="6" t="b">
        <v>1</v>
      </c>
      <c r="W251" s="6" t="b">
        <v>1</v>
      </c>
      <c r="X251" s="13" cm="1">
        <f t="array" ref="X251">_xlfn.IFS(ecomm[[#This Row],[rating]]&lt;=1,1, ecomm[[#This Row],[rating]]&lt;=2, 2, ecomm[[#This Row],[rating]]&lt;=3, 3, ecomm[[#This Row],[rating]]&lt;=4, 4, ecomm[[#This Row],[rating]]&gt;4, 5)</f>
        <v>5</v>
      </c>
      <c r="Y251" s="13" cm="1">
        <f t="array" ref="Y2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51" s="13" t="str" cm="1">
        <f t="array" ref="Z2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51" t="str">
        <v>None</v>
      </c>
      <c r="AF251" t="str">
        <v>None</v>
      </c>
      <c r="AG251" t="str">
        <v>None</v>
      </c>
      <c r="AH251" t="str">
        <v>None</v>
      </c>
      <c r="AI251" t="str">
        <v>None</v>
      </c>
    </row>
    <row r="252" spans="1:35">
      <c r="A252" s="4">
        <v>22054912</v>
      </c>
      <c r="B252" s="4" t="s">
        <v>99</v>
      </c>
      <c r="C252" s="4" t="s">
        <v>218</v>
      </c>
      <c r="D252" s="4" t="s">
        <v>268</v>
      </c>
      <c r="E252" s="4">
        <v>3.9</v>
      </c>
      <c r="F252" s="4">
        <v>18</v>
      </c>
      <c r="G252" s="5">
        <v>13499</v>
      </c>
      <c r="H252" s="16">
        <v>0</v>
      </c>
      <c r="I252" s="5">
        <v>13499</v>
      </c>
      <c r="J252" s="4" t="s">
        <v>35</v>
      </c>
      <c r="K252" s="4" t="b">
        <v>1</v>
      </c>
      <c r="L252" s="4">
        <v>1</v>
      </c>
      <c r="M252" s="4">
        <v>1</v>
      </c>
      <c r="N252" s="4">
        <v>0</v>
      </c>
      <c r="O252" s="4">
        <v>0</v>
      </c>
      <c r="P252" s="4">
        <v>4</v>
      </c>
      <c r="Q252" s="4" t="s">
        <v>32</v>
      </c>
      <c r="R252" s="4" t="s">
        <v>32</v>
      </c>
      <c r="S252" s="4" t="s">
        <v>32</v>
      </c>
      <c r="T252" s="4" t="s">
        <v>32</v>
      </c>
      <c r="U252" s="4" t="s">
        <v>32</v>
      </c>
      <c r="V252" s="4" t="b">
        <v>1</v>
      </c>
      <c r="W252" s="4" t="b">
        <v>1</v>
      </c>
      <c r="X252" s="13" cm="1">
        <f t="array" ref="X252">_xlfn.IFS(ecomm[[#This Row],[rating]]&lt;=1,1, ecomm[[#This Row],[rating]]&lt;=2, 2, ecomm[[#This Row],[rating]]&lt;=3, 3, ecomm[[#This Row],[rating]]&lt;=4, 4, ecomm[[#This Row],[rating]]&gt;4, 5)</f>
        <v>4</v>
      </c>
      <c r="Y252" s="13" cm="1">
        <f t="array" ref="Y2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13499</v>
      </c>
      <c r="Z252" s="13" t="str" cm="1">
        <f t="array" ref="Z2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52" t="str">
        <v>None</v>
      </c>
      <c r="AF252" t="str">
        <v>None</v>
      </c>
      <c r="AG252" t="str">
        <v>None</v>
      </c>
      <c r="AH252" t="str">
        <v>None</v>
      </c>
      <c r="AI252" t="str">
        <v>None</v>
      </c>
    </row>
    <row r="253" spans="1:35">
      <c r="A253" s="6">
        <v>21396820</v>
      </c>
      <c r="B253" s="6" t="s">
        <v>26</v>
      </c>
      <c r="C253" s="6" t="s">
        <v>117</v>
      </c>
      <c r="D253" s="6" t="s">
        <v>269</v>
      </c>
      <c r="E253" s="6">
        <v>4.4000000000000004</v>
      </c>
      <c r="F253" s="6">
        <v>15</v>
      </c>
      <c r="G253" s="7">
        <v>3499</v>
      </c>
      <c r="H253" s="17">
        <v>65</v>
      </c>
      <c r="I253" s="7">
        <v>3499</v>
      </c>
      <c r="J253" s="6" t="s">
        <v>35</v>
      </c>
      <c r="K253" s="6" t="b">
        <v>1</v>
      </c>
      <c r="L253" s="6">
        <v>2</v>
      </c>
      <c r="M253" s="6">
        <v>1</v>
      </c>
      <c r="N253" s="6">
        <v>2</v>
      </c>
      <c r="O253" s="6">
        <v>2</v>
      </c>
      <c r="P253" s="6">
        <v>6</v>
      </c>
      <c r="Q253" s="6" t="s">
        <v>32</v>
      </c>
      <c r="R253" s="6" t="s">
        <v>32</v>
      </c>
      <c r="S253" s="6" t="s">
        <v>32</v>
      </c>
      <c r="T253" s="6" t="s">
        <v>32</v>
      </c>
      <c r="U253" s="6" t="s">
        <v>32</v>
      </c>
      <c r="V253" s="6" t="b">
        <v>0</v>
      </c>
      <c r="W253" s="6" t="b">
        <v>1</v>
      </c>
      <c r="X253" s="13" cm="1">
        <f t="array" ref="X253">_xlfn.IFS(ecomm[[#This Row],[rating]]&lt;=1,1, ecomm[[#This Row],[rating]]&lt;=2, 2, ecomm[[#This Row],[rating]]&lt;=3, 3, ecomm[[#This Row],[rating]]&lt;=4, 4, ecomm[[#This Row],[rating]]&gt;4, 5)</f>
        <v>5</v>
      </c>
      <c r="Y253" s="13" cm="1">
        <f t="array" ref="Y2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53" s="13" t="str" cm="1">
        <f t="array" ref="Z2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53" t="str">
        <v>None</v>
      </c>
      <c r="AF253" t="str">
        <v>None</v>
      </c>
      <c r="AG253" t="str">
        <v>None</v>
      </c>
      <c r="AH253" t="str">
        <v>None</v>
      </c>
      <c r="AI253" t="str">
        <v>None</v>
      </c>
    </row>
    <row r="254" spans="1:35">
      <c r="A254" s="4">
        <v>13511732</v>
      </c>
      <c r="B254" s="4" t="s">
        <v>26</v>
      </c>
      <c r="C254" s="4" t="s">
        <v>58</v>
      </c>
      <c r="D254" s="4" t="s">
        <v>270</v>
      </c>
      <c r="E254" s="4">
        <v>4.4000000000000004</v>
      </c>
      <c r="F254" s="4">
        <v>167</v>
      </c>
      <c r="G254" s="5">
        <v>3999</v>
      </c>
      <c r="H254" s="16">
        <v>0</v>
      </c>
      <c r="I254" s="5">
        <v>3999</v>
      </c>
      <c r="J254" s="4" t="s">
        <v>35</v>
      </c>
      <c r="K254" s="4" t="b">
        <v>1</v>
      </c>
      <c r="L254" s="4">
        <v>1</v>
      </c>
      <c r="M254" s="4">
        <v>5</v>
      </c>
      <c r="N254" s="4">
        <v>8</v>
      </c>
      <c r="O254" s="4">
        <v>18</v>
      </c>
      <c r="P254" s="4">
        <v>34</v>
      </c>
      <c r="Q254" s="4" t="s">
        <v>30</v>
      </c>
      <c r="R254" s="4" t="s">
        <v>32</v>
      </c>
      <c r="S254" s="4" t="s">
        <v>32</v>
      </c>
      <c r="T254" s="4" t="s">
        <v>32</v>
      </c>
      <c r="U254" s="4" t="s">
        <v>32</v>
      </c>
      <c r="V254" s="4" t="b">
        <v>0</v>
      </c>
      <c r="W254" s="4" t="b">
        <v>1</v>
      </c>
      <c r="X254" s="13" cm="1">
        <f t="array" ref="X254">_xlfn.IFS(ecomm[[#This Row],[rating]]&lt;=1,1, ecomm[[#This Row],[rating]]&lt;=2, 2, ecomm[[#This Row],[rating]]&lt;=3, 3, ecomm[[#This Row],[rating]]&lt;=4, 4, ecomm[[#This Row],[rating]]&gt;4, 5)</f>
        <v>5</v>
      </c>
      <c r="Y254" s="13" cm="1">
        <f t="array" ref="Y2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254" s="13" t="str" cm="1">
        <f t="array" ref="Z2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54" t="str">
        <v>None</v>
      </c>
      <c r="AF254" t="str">
        <v>None</v>
      </c>
      <c r="AG254" t="str">
        <v>None</v>
      </c>
      <c r="AH254" t="str">
        <v>None</v>
      </c>
      <c r="AI254" t="str">
        <v>None</v>
      </c>
    </row>
    <row r="255" spans="1:35">
      <c r="A255" s="6">
        <v>10125243</v>
      </c>
      <c r="B255" s="6" t="s">
        <v>60</v>
      </c>
      <c r="C255" s="6" t="s">
        <v>139</v>
      </c>
      <c r="D255" s="6" t="s">
        <v>271</v>
      </c>
      <c r="E255" s="6">
        <v>4</v>
      </c>
      <c r="F255" s="6">
        <v>213</v>
      </c>
      <c r="G255" s="7">
        <v>1282</v>
      </c>
      <c r="H255" s="17">
        <v>62</v>
      </c>
      <c r="I255" s="7">
        <v>487</v>
      </c>
      <c r="J255" s="6" t="s">
        <v>35</v>
      </c>
      <c r="K255" s="6" t="b">
        <v>0</v>
      </c>
      <c r="L255" s="6">
        <v>0</v>
      </c>
      <c r="M255" s="6">
        <v>0</v>
      </c>
      <c r="N255" s="6">
        <v>2</v>
      </c>
      <c r="O255" s="6">
        <v>3</v>
      </c>
      <c r="P255" s="6">
        <v>4</v>
      </c>
      <c r="Q255" s="6" t="s">
        <v>32</v>
      </c>
      <c r="R255" s="6" t="s">
        <v>32</v>
      </c>
      <c r="S255" s="6" t="s">
        <v>32</v>
      </c>
      <c r="T255" s="6" t="s">
        <v>32</v>
      </c>
      <c r="U255" s="6" t="s">
        <v>32</v>
      </c>
      <c r="V255" s="6" t="b">
        <v>1</v>
      </c>
      <c r="W255" s="6" t="b">
        <v>1</v>
      </c>
      <c r="X255" s="13" cm="1">
        <f t="array" ref="X255">_xlfn.IFS(ecomm[[#This Row],[rating]]&lt;=1,1, ecomm[[#This Row],[rating]]&lt;=2, 2, ecomm[[#This Row],[rating]]&lt;=3, 3, ecomm[[#This Row],[rating]]&lt;=4, 4, ecomm[[#This Row],[rating]]&gt;4, 5)</f>
        <v>4</v>
      </c>
      <c r="Y255" s="13" cm="1">
        <f t="array" ref="Y2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55" s="13" t="str" cm="1">
        <f t="array" ref="Z2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55" t="str">
        <v>None</v>
      </c>
      <c r="AF255" t="str">
        <v>None</v>
      </c>
      <c r="AG255" t="str">
        <v>None</v>
      </c>
      <c r="AH255" t="str">
        <v>None</v>
      </c>
      <c r="AI255" t="str">
        <v>None</v>
      </c>
    </row>
    <row r="256" spans="1:35">
      <c r="A256" s="4">
        <v>19020568</v>
      </c>
      <c r="B256" s="4" t="s">
        <v>26</v>
      </c>
      <c r="C256" s="4" t="s">
        <v>46</v>
      </c>
      <c r="D256" s="4" t="s">
        <v>52</v>
      </c>
      <c r="E256" s="4">
        <v>4.2</v>
      </c>
      <c r="F256" s="4">
        <v>199</v>
      </c>
      <c r="G256" s="5">
        <v>6999</v>
      </c>
      <c r="H256" s="16">
        <v>40</v>
      </c>
      <c r="I256" s="5">
        <v>4199</v>
      </c>
      <c r="J256" s="4" t="s">
        <v>32</v>
      </c>
      <c r="K256" s="4" t="b">
        <v>0</v>
      </c>
      <c r="L256" s="4">
        <v>1</v>
      </c>
      <c r="M256" s="4">
        <v>1</v>
      </c>
      <c r="N256" s="4">
        <v>3</v>
      </c>
      <c r="O256" s="4">
        <v>12</v>
      </c>
      <c r="P256" s="4">
        <v>17</v>
      </c>
      <c r="Q256" s="4" t="s">
        <v>30</v>
      </c>
      <c r="R256" s="4" t="s">
        <v>32</v>
      </c>
      <c r="S256" s="4" t="s">
        <v>32</v>
      </c>
      <c r="T256" s="4" t="s">
        <v>32</v>
      </c>
      <c r="U256" s="4" t="s">
        <v>30</v>
      </c>
      <c r="V256" s="4" t="b">
        <v>1</v>
      </c>
      <c r="W256" s="4" t="b">
        <v>1</v>
      </c>
      <c r="X256" s="13" cm="1">
        <f t="array" ref="X256">_xlfn.IFS(ecomm[[#This Row],[rating]]&lt;=1,1, ecomm[[#This Row],[rating]]&lt;=2, 2, ecomm[[#This Row],[rating]]&lt;=3, 3, ecomm[[#This Row],[rating]]&lt;=4, 4, ecomm[[#This Row],[rating]]&gt;4, 5)</f>
        <v>5</v>
      </c>
      <c r="Y256" s="13" cm="1">
        <f t="array" ref="Y2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56" s="13" t="str" cm="1">
        <f t="array" ref="Z2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56" t="str">
        <v>None</v>
      </c>
      <c r="AF256" t="str">
        <v>None</v>
      </c>
      <c r="AG256" t="str">
        <v>None</v>
      </c>
      <c r="AH256" t="str">
        <v>None</v>
      </c>
      <c r="AI256" t="str">
        <v>None</v>
      </c>
    </row>
    <row r="257" spans="1:35">
      <c r="A257" s="6">
        <v>18094702</v>
      </c>
      <c r="B257" s="6" t="s">
        <v>26</v>
      </c>
      <c r="C257" s="6" t="s">
        <v>50</v>
      </c>
      <c r="D257" s="6" t="s">
        <v>34</v>
      </c>
      <c r="E257" s="6">
        <v>3.9</v>
      </c>
      <c r="F257" s="6">
        <v>35</v>
      </c>
      <c r="G257" s="7">
        <v>2499</v>
      </c>
      <c r="H257" s="17">
        <v>60</v>
      </c>
      <c r="I257" s="7">
        <v>2499</v>
      </c>
      <c r="J257" s="6" t="s">
        <v>35</v>
      </c>
      <c r="K257" s="6" t="b">
        <v>1</v>
      </c>
      <c r="L257" s="6">
        <v>2</v>
      </c>
      <c r="M257" s="6">
        <v>1</v>
      </c>
      <c r="N257" s="6">
        <v>0</v>
      </c>
      <c r="O257" s="6">
        <v>0</v>
      </c>
      <c r="P257" s="6">
        <v>5</v>
      </c>
      <c r="Q257" s="6" t="s">
        <v>32</v>
      </c>
      <c r="R257" s="6" t="s">
        <v>32</v>
      </c>
      <c r="S257" s="6" t="s">
        <v>32</v>
      </c>
      <c r="T257" s="6" t="s">
        <v>32</v>
      </c>
      <c r="U257" s="6" t="s">
        <v>32</v>
      </c>
      <c r="V257" s="6" t="b">
        <v>0</v>
      </c>
      <c r="W257" s="6" t="b">
        <v>1</v>
      </c>
      <c r="X257" s="13" cm="1">
        <f t="array" ref="X257">_xlfn.IFS(ecomm[[#This Row],[rating]]&lt;=1,1, ecomm[[#This Row],[rating]]&lt;=2, 2, ecomm[[#This Row],[rating]]&lt;=3, 3, ecomm[[#This Row],[rating]]&lt;=4, 4, ecomm[[#This Row],[rating]]&gt;4, 5)</f>
        <v>4</v>
      </c>
      <c r="Y257" s="13" cm="1">
        <f t="array" ref="Y2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57" s="13" t="str" cm="1">
        <f t="array" ref="Z2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57" t="str">
        <v>None</v>
      </c>
      <c r="AF257" t="str">
        <v>None</v>
      </c>
      <c r="AG257" t="str">
        <v>None</v>
      </c>
      <c r="AH257" t="str">
        <v>None</v>
      </c>
      <c r="AI257" t="str">
        <v>None</v>
      </c>
    </row>
    <row r="258" spans="1:35">
      <c r="A258" s="4">
        <v>17288460</v>
      </c>
      <c r="B258" s="4" t="s">
        <v>26</v>
      </c>
      <c r="C258" s="4" t="s">
        <v>111</v>
      </c>
      <c r="D258" s="4" t="s">
        <v>57</v>
      </c>
      <c r="E258" s="4">
        <v>4.2</v>
      </c>
      <c r="F258" s="4">
        <v>26</v>
      </c>
      <c r="G258" s="5">
        <v>1099</v>
      </c>
      <c r="H258" s="16">
        <v>59</v>
      </c>
      <c r="I258" s="5">
        <v>450</v>
      </c>
      <c r="J258" s="4" t="s">
        <v>35</v>
      </c>
      <c r="K258" s="4" t="b">
        <v>0</v>
      </c>
      <c r="L258" s="4">
        <v>4</v>
      </c>
      <c r="M258" s="4">
        <v>0</v>
      </c>
      <c r="N258" s="4">
        <v>0</v>
      </c>
      <c r="O258" s="4">
        <v>3</v>
      </c>
      <c r="P258" s="4">
        <v>5</v>
      </c>
      <c r="Q258" s="4" t="s">
        <v>32</v>
      </c>
      <c r="R258" s="4" t="s">
        <v>32</v>
      </c>
      <c r="S258" s="4" t="s">
        <v>32</v>
      </c>
      <c r="T258" s="4" t="s">
        <v>32</v>
      </c>
      <c r="U258" s="4" t="s">
        <v>32</v>
      </c>
      <c r="V258" s="4" t="b">
        <v>1</v>
      </c>
      <c r="W258" s="4" t="b">
        <v>1</v>
      </c>
      <c r="X258" s="13" cm="1">
        <f t="array" ref="X258">_xlfn.IFS(ecomm[[#This Row],[rating]]&lt;=1,1, ecomm[[#This Row],[rating]]&lt;=2, 2, ecomm[[#This Row],[rating]]&lt;=3, 3, ecomm[[#This Row],[rating]]&lt;=4, 4, ecomm[[#This Row],[rating]]&gt;4, 5)</f>
        <v>5</v>
      </c>
      <c r="Y258" s="13" cm="1">
        <f t="array" ref="Y2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58" s="13" t="str" cm="1">
        <f t="array" ref="Z2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58" t="str">
        <v>None</v>
      </c>
      <c r="AF258" t="str">
        <v>None</v>
      </c>
      <c r="AG258" t="str">
        <v>None</v>
      </c>
      <c r="AH258" t="str">
        <v>None</v>
      </c>
      <c r="AI258" t="str">
        <v>None</v>
      </c>
    </row>
    <row r="259" spans="1:35">
      <c r="A259" s="6">
        <v>22609796</v>
      </c>
      <c r="B259" s="6" t="s">
        <v>99</v>
      </c>
      <c r="C259" s="6" t="s">
        <v>153</v>
      </c>
      <c r="D259" s="6" t="s">
        <v>272</v>
      </c>
      <c r="E259" s="6">
        <v>3.7</v>
      </c>
      <c r="F259" s="6">
        <v>29</v>
      </c>
      <c r="G259" s="7">
        <v>2999</v>
      </c>
      <c r="H259" s="17">
        <v>70</v>
      </c>
      <c r="I259" s="7">
        <v>899</v>
      </c>
      <c r="J259" s="6" t="s">
        <v>35</v>
      </c>
      <c r="K259" s="6" t="b">
        <v>1</v>
      </c>
      <c r="L259" s="6">
        <v>40</v>
      </c>
      <c r="M259" s="6">
        <v>1</v>
      </c>
      <c r="N259" s="6">
        <v>1</v>
      </c>
      <c r="O259" s="6">
        <v>0</v>
      </c>
      <c r="P259" s="6">
        <v>3</v>
      </c>
      <c r="Q259" s="6" t="s">
        <v>30</v>
      </c>
      <c r="R259" s="6" t="s">
        <v>32</v>
      </c>
      <c r="S259" s="6" t="s">
        <v>178</v>
      </c>
      <c r="T259" s="6" t="s">
        <v>32</v>
      </c>
      <c r="U259" s="6" t="s">
        <v>32</v>
      </c>
      <c r="V259" s="6" t="b">
        <v>1</v>
      </c>
      <c r="W259" s="6" t="b">
        <v>1</v>
      </c>
      <c r="X259" s="13" cm="1">
        <f t="array" ref="X259">_xlfn.IFS(ecomm[[#This Row],[rating]]&lt;=1,1, ecomm[[#This Row],[rating]]&lt;=2, 2, ecomm[[#This Row],[rating]]&lt;=3, 3, ecomm[[#This Row],[rating]]&lt;=4, 4, ecomm[[#This Row],[rating]]&gt;4, 5)</f>
        <v>4</v>
      </c>
      <c r="Y259" s="13" cm="1">
        <f t="array" ref="Y2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59" s="13" t="str" cm="1">
        <f t="array" ref="Z2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59" t="str">
        <v>None</v>
      </c>
      <c r="AF259" t="str">
        <v>None</v>
      </c>
      <c r="AG259" t="str">
        <v>None</v>
      </c>
      <c r="AH259" t="str">
        <v>None</v>
      </c>
      <c r="AI259" t="str">
        <v>None</v>
      </c>
    </row>
    <row r="260" spans="1:35">
      <c r="A260" s="4">
        <v>18780000</v>
      </c>
      <c r="B260" s="4" t="s">
        <v>26</v>
      </c>
      <c r="C260" s="4" t="s">
        <v>33</v>
      </c>
      <c r="D260" s="4" t="s">
        <v>273</v>
      </c>
      <c r="E260" s="4">
        <v>3.7</v>
      </c>
      <c r="F260" s="4">
        <v>31</v>
      </c>
      <c r="G260" s="5">
        <v>1999</v>
      </c>
      <c r="H260" s="16">
        <v>69</v>
      </c>
      <c r="I260" s="5">
        <v>619</v>
      </c>
      <c r="J260" s="4" t="s">
        <v>35</v>
      </c>
      <c r="K260" s="4" t="b">
        <v>1</v>
      </c>
      <c r="L260" s="4">
        <v>2</v>
      </c>
      <c r="M260" s="4">
        <v>23</v>
      </c>
      <c r="N260" s="4">
        <v>77</v>
      </c>
      <c r="O260" s="4">
        <v>207</v>
      </c>
      <c r="P260" s="4">
        <v>556</v>
      </c>
      <c r="Q260" s="4" t="s">
        <v>32</v>
      </c>
      <c r="R260" s="4" t="s">
        <v>32</v>
      </c>
      <c r="S260" s="4" t="s">
        <v>32</v>
      </c>
      <c r="T260" s="4" t="s">
        <v>32</v>
      </c>
      <c r="U260" s="4" t="s">
        <v>32</v>
      </c>
      <c r="V260" s="4" t="b">
        <v>1</v>
      </c>
      <c r="W260" s="4" t="b">
        <v>1</v>
      </c>
      <c r="X260" s="13" cm="1">
        <f t="array" ref="X260">_xlfn.IFS(ecomm[[#This Row],[rating]]&lt;=1,1, ecomm[[#This Row],[rating]]&lt;=2, 2, ecomm[[#This Row],[rating]]&lt;=3, 3, ecomm[[#This Row],[rating]]&lt;=4, 4, ecomm[[#This Row],[rating]]&gt;4, 5)</f>
        <v>4</v>
      </c>
      <c r="Y260" s="13" cm="1">
        <f t="array" ref="Y2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0" s="13" t="str" cm="1">
        <f t="array" ref="Z2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60" t="str">
        <v>None</v>
      </c>
      <c r="AF260" t="str">
        <v>None</v>
      </c>
      <c r="AG260" t="str">
        <v>None</v>
      </c>
      <c r="AH260" t="str">
        <v>None</v>
      </c>
      <c r="AI260" t="str">
        <v>None</v>
      </c>
    </row>
    <row r="261" spans="1:35">
      <c r="A261" s="6">
        <v>13387582</v>
      </c>
      <c r="B261" s="6" t="s">
        <v>26</v>
      </c>
      <c r="C261" s="6" t="s">
        <v>38</v>
      </c>
      <c r="D261" s="6" t="s">
        <v>274</v>
      </c>
      <c r="E261" s="6">
        <v>4.7</v>
      </c>
      <c r="F261" s="6">
        <v>18</v>
      </c>
      <c r="G261" s="7">
        <v>2123</v>
      </c>
      <c r="H261" s="17">
        <v>65</v>
      </c>
      <c r="I261" s="7">
        <v>743</v>
      </c>
      <c r="J261" s="6" t="s">
        <v>35</v>
      </c>
      <c r="K261" s="6" t="b">
        <v>1</v>
      </c>
      <c r="L261" s="6">
        <v>0</v>
      </c>
      <c r="M261" s="6">
        <v>0</v>
      </c>
      <c r="N261" s="6">
        <v>1</v>
      </c>
      <c r="O261" s="6">
        <v>2</v>
      </c>
      <c r="P261" s="6">
        <v>4</v>
      </c>
      <c r="Q261" s="6" t="s">
        <v>32</v>
      </c>
      <c r="R261" s="6" t="s">
        <v>32</v>
      </c>
      <c r="S261" s="6" t="s">
        <v>32</v>
      </c>
      <c r="T261" s="6" t="s">
        <v>32</v>
      </c>
      <c r="U261" s="6" t="s">
        <v>32</v>
      </c>
      <c r="V261" s="6" t="b">
        <v>1</v>
      </c>
      <c r="W261" s="6" t="b">
        <v>1</v>
      </c>
      <c r="X261" s="13" cm="1">
        <f t="array" ref="X261">_xlfn.IFS(ecomm[[#This Row],[rating]]&lt;=1,1, ecomm[[#This Row],[rating]]&lt;=2, 2, ecomm[[#This Row],[rating]]&lt;=3, 3, ecomm[[#This Row],[rating]]&lt;=4, 4, ecomm[[#This Row],[rating]]&gt;4, 5)</f>
        <v>5</v>
      </c>
      <c r="Y261" s="13" cm="1">
        <f t="array" ref="Y2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1" s="13" t="str" cm="1">
        <f t="array" ref="Z2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61" t="str">
        <v>None</v>
      </c>
      <c r="AF261" t="str">
        <v>None</v>
      </c>
      <c r="AG261" t="str">
        <v>None</v>
      </c>
      <c r="AH261" t="str">
        <v>None</v>
      </c>
      <c r="AI261" t="str">
        <v>None</v>
      </c>
    </row>
    <row r="262" spans="1:35">
      <c r="A262" s="4">
        <v>22151840</v>
      </c>
      <c r="B262" s="4" t="s">
        <v>26</v>
      </c>
      <c r="C262" s="4" t="s">
        <v>33</v>
      </c>
      <c r="D262" s="4" t="s">
        <v>275</v>
      </c>
      <c r="E262" s="4">
        <v>3.6</v>
      </c>
      <c r="F262" s="4">
        <v>27</v>
      </c>
      <c r="G262" s="5">
        <v>1800</v>
      </c>
      <c r="H262" s="16">
        <v>40</v>
      </c>
      <c r="I262" s="5">
        <v>1800</v>
      </c>
      <c r="J262" s="4" t="s">
        <v>35</v>
      </c>
      <c r="K262" s="4" t="b">
        <v>1</v>
      </c>
      <c r="L262" s="4">
        <v>9</v>
      </c>
      <c r="M262" s="4">
        <v>0</v>
      </c>
      <c r="N262" s="4">
        <v>1</v>
      </c>
      <c r="O262" s="4">
        <v>0</v>
      </c>
      <c r="P262" s="4">
        <v>8</v>
      </c>
      <c r="Q262" s="4" t="s">
        <v>32</v>
      </c>
      <c r="R262" s="4" t="s">
        <v>32</v>
      </c>
      <c r="S262" s="4" t="s">
        <v>32</v>
      </c>
      <c r="T262" s="4" t="s">
        <v>32</v>
      </c>
      <c r="U262" s="4" t="s">
        <v>32</v>
      </c>
      <c r="V262" s="4" t="b">
        <v>0</v>
      </c>
      <c r="W262" s="4" t="b">
        <v>1</v>
      </c>
      <c r="X262" s="13" cm="1">
        <f t="array" ref="X262">_xlfn.IFS(ecomm[[#This Row],[rating]]&lt;=1,1, ecomm[[#This Row],[rating]]&lt;=2, 2, ecomm[[#This Row],[rating]]&lt;=3, 3, ecomm[[#This Row],[rating]]&lt;=4, 4, ecomm[[#This Row],[rating]]&gt;4, 5)</f>
        <v>4</v>
      </c>
      <c r="Y262" s="13" cm="1">
        <f t="array" ref="Y2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2" s="13" t="str" cm="1">
        <f t="array" ref="Z2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62" t="str">
        <v>None</v>
      </c>
      <c r="AF262" t="str">
        <v>None</v>
      </c>
      <c r="AG262" t="str">
        <v>None</v>
      </c>
      <c r="AH262" t="str">
        <v>None</v>
      </c>
      <c r="AI262" t="str">
        <v>None</v>
      </c>
    </row>
    <row r="263" spans="1:35">
      <c r="A263" s="6">
        <v>17354282</v>
      </c>
      <c r="B263" s="6" t="s">
        <v>26</v>
      </c>
      <c r="C263" s="6" t="s">
        <v>117</v>
      </c>
      <c r="D263" s="6" t="s">
        <v>188</v>
      </c>
      <c r="E263" s="6">
        <v>4</v>
      </c>
      <c r="F263" s="6">
        <v>23</v>
      </c>
      <c r="G263" s="7">
        <v>999</v>
      </c>
      <c r="H263" s="17">
        <v>45</v>
      </c>
      <c r="I263" s="7">
        <v>549</v>
      </c>
      <c r="J263" s="6" t="s">
        <v>35</v>
      </c>
      <c r="K263" s="6" t="b">
        <v>1</v>
      </c>
      <c r="L263" s="6">
        <v>3</v>
      </c>
      <c r="M263" s="6">
        <v>6</v>
      </c>
      <c r="N263" s="6">
        <v>12</v>
      </c>
      <c r="O263" s="6">
        <v>12</v>
      </c>
      <c r="P263" s="6">
        <v>36</v>
      </c>
      <c r="Q263" s="6" t="s">
        <v>32</v>
      </c>
      <c r="R263" s="6" t="s">
        <v>32</v>
      </c>
      <c r="S263" s="6" t="s">
        <v>32</v>
      </c>
      <c r="T263" s="6" t="s">
        <v>32</v>
      </c>
      <c r="U263" s="6" t="s">
        <v>32</v>
      </c>
      <c r="V263" s="6" t="b">
        <v>1</v>
      </c>
      <c r="W263" s="6" t="b">
        <v>1</v>
      </c>
      <c r="X263" s="13" cm="1">
        <f t="array" ref="X263">_xlfn.IFS(ecomm[[#This Row],[rating]]&lt;=1,1, ecomm[[#This Row],[rating]]&lt;=2, 2, ecomm[[#This Row],[rating]]&lt;=3, 3, ecomm[[#This Row],[rating]]&lt;=4, 4, ecomm[[#This Row],[rating]]&gt;4, 5)</f>
        <v>4</v>
      </c>
      <c r="Y263" s="13" cm="1">
        <f t="array" ref="Y2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3" s="13" t="str" cm="1">
        <f t="array" ref="Z2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63" t="str">
        <v>None</v>
      </c>
      <c r="AF263" t="str">
        <v>None</v>
      </c>
      <c r="AG263" t="str">
        <v>None</v>
      </c>
      <c r="AH263" t="str">
        <v>None</v>
      </c>
      <c r="AI263" t="str">
        <v>None</v>
      </c>
    </row>
    <row r="264" spans="1:35">
      <c r="A264" s="4">
        <v>13583566</v>
      </c>
      <c r="B264" s="4" t="s">
        <v>26</v>
      </c>
      <c r="C264" s="4" t="s">
        <v>33</v>
      </c>
      <c r="D264" s="4" t="s">
        <v>233</v>
      </c>
      <c r="E264" s="4">
        <v>4.5</v>
      </c>
      <c r="F264" s="4">
        <v>20</v>
      </c>
      <c r="G264" s="5">
        <v>1499</v>
      </c>
      <c r="H264" s="16">
        <v>0</v>
      </c>
      <c r="I264" s="5">
        <v>1499</v>
      </c>
      <c r="J264" s="4" t="s">
        <v>35</v>
      </c>
      <c r="K264" s="4" t="b">
        <v>1</v>
      </c>
      <c r="L264" s="4">
        <v>1</v>
      </c>
      <c r="M264" s="4">
        <v>4</v>
      </c>
      <c r="N264" s="4">
        <v>10</v>
      </c>
      <c r="O264" s="4">
        <v>8</v>
      </c>
      <c r="P264" s="4">
        <v>21</v>
      </c>
      <c r="Q264" s="4" t="s">
        <v>32</v>
      </c>
      <c r="R264" s="4" t="s">
        <v>32</v>
      </c>
      <c r="S264" s="4" t="s">
        <v>32</v>
      </c>
      <c r="T264" s="4" t="s">
        <v>32</v>
      </c>
      <c r="U264" s="4" t="s">
        <v>32</v>
      </c>
      <c r="V264" s="4" t="b">
        <v>0</v>
      </c>
      <c r="W264" s="4" t="b">
        <v>1</v>
      </c>
      <c r="X264" s="13" cm="1">
        <f t="array" ref="X264">_xlfn.IFS(ecomm[[#This Row],[rating]]&lt;=1,1, ecomm[[#This Row],[rating]]&lt;=2, 2, ecomm[[#This Row],[rating]]&lt;=3, 3, ecomm[[#This Row],[rating]]&lt;=4, 4, ecomm[[#This Row],[rating]]&gt;4, 5)</f>
        <v>5</v>
      </c>
      <c r="Y264" s="13" cm="1">
        <f t="array" ref="Y2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4" s="13" t="str" cm="1">
        <f t="array" ref="Z2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64" t="str">
        <v>None</v>
      </c>
      <c r="AF264" t="str">
        <v>None</v>
      </c>
      <c r="AG264" t="str">
        <v>None</v>
      </c>
      <c r="AH264" t="str">
        <v>None</v>
      </c>
      <c r="AI264" t="str">
        <v>None</v>
      </c>
    </row>
    <row r="265" spans="1:35">
      <c r="A265" s="6">
        <v>9100721</v>
      </c>
      <c r="B265" s="6" t="s">
        <v>26</v>
      </c>
      <c r="C265" s="6" t="s">
        <v>33</v>
      </c>
      <c r="D265" s="6" t="s">
        <v>276</v>
      </c>
      <c r="E265" s="6">
        <v>3.6</v>
      </c>
      <c r="F265" s="6">
        <v>29</v>
      </c>
      <c r="G265" s="7">
        <v>1199</v>
      </c>
      <c r="H265" s="17">
        <v>66</v>
      </c>
      <c r="I265" s="7">
        <v>1199</v>
      </c>
      <c r="J265" s="6" t="s">
        <v>35</v>
      </c>
      <c r="K265" s="6" t="b">
        <v>1</v>
      </c>
      <c r="L265" s="6">
        <v>2</v>
      </c>
      <c r="M265" s="6">
        <v>0</v>
      </c>
      <c r="N265" s="6">
        <v>0</v>
      </c>
      <c r="O265" s="6">
        <v>2</v>
      </c>
      <c r="P265" s="6">
        <v>9</v>
      </c>
      <c r="Q265" s="6" t="s">
        <v>30</v>
      </c>
      <c r="R265" s="6" t="s">
        <v>43</v>
      </c>
      <c r="S265" s="6" t="s">
        <v>32</v>
      </c>
      <c r="T265" s="6" t="s">
        <v>32</v>
      </c>
      <c r="U265" s="6" t="s">
        <v>30</v>
      </c>
      <c r="V265" s="6" t="b">
        <v>0</v>
      </c>
      <c r="W265" s="6" t="b">
        <v>1</v>
      </c>
      <c r="X265" s="13" cm="1">
        <f t="array" ref="X265">_xlfn.IFS(ecomm[[#This Row],[rating]]&lt;=1,1, ecomm[[#This Row],[rating]]&lt;=2, 2, ecomm[[#This Row],[rating]]&lt;=3, 3, ecomm[[#This Row],[rating]]&lt;=4, 4, ecomm[[#This Row],[rating]]&gt;4, 5)</f>
        <v>4</v>
      </c>
      <c r="Y265" s="13" cm="1">
        <f t="array" ref="Y2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5" s="13" t="str" cm="1">
        <f t="array" ref="Z2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65" t="str">
        <v>None</v>
      </c>
      <c r="AF265" t="str">
        <v>None</v>
      </c>
      <c r="AG265" t="str">
        <v>None</v>
      </c>
      <c r="AH265" t="str">
        <v>None</v>
      </c>
      <c r="AI265" t="str">
        <v>None</v>
      </c>
    </row>
    <row r="266" spans="1:35">
      <c r="A266" s="4">
        <v>19183770</v>
      </c>
      <c r="B266" s="4" t="s">
        <v>99</v>
      </c>
      <c r="C266" s="4" t="s">
        <v>205</v>
      </c>
      <c r="D266" s="4" t="s">
        <v>277</v>
      </c>
      <c r="E266" s="4">
        <v>4.0999999999999996</v>
      </c>
      <c r="F266" s="4">
        <v>21</v>
      </c>
      <c r="G266" s="5">
        <v>3295</v>
      </c>
      <c r="H266" s="16">
        <v>20</v>
      </c>
      <c r="I266" s="5">
        <v>2636</v>
      </c>
      <c r="J266" s="4" t="s">
        <v>29</v>
      </c>
      <c r="K266" s="4" t="b">
        <v>0</v>
      </c>
      <c r="L266" s="4">
        <v>1</v>
      </c>
      <c r="M266" s="4">
        <v>0</v>
      </c>
      <c r="N266" s="4">
        <v>0</v>
      </c>
      <c r="O266" s="4">
        <v>2</v>
      </c>
      <c r="P266" s="4">
        <v>6</v>
      </c>
      <c r="Q266" s="4" t="s">
        <v>32</v>
      </c>
      <c r="R266" s="4" t="s">
        <v>32</v>
      </c>
      <c r="S266" s="4" t="s">
        <v>32</v>
      </c>
      <c r="T266" s="4" t="s">
        <v>32</v>
      </c>
      <c r="U266" s="4" t="s">
        <v>32</v>
      </c>
      <c r="V266" s="4" t="b">
        <v>1</v>
      </c>
      <c r="W266" s="4" t="b">
        <v>1</v>
      </c>
      <c r="X266" s="13" cm="1">
        <f t="array" ref="X266">_xlfn.IFS(ecomm[[#This Row],[rating]]&lt;=1,1, ecomm[[#This Row],[rating]]&lt;=2, 2, ecomm[[#This Row],[rating]]&lt;=3, 3, ecomm[[#This Row],[rating]]&lt;=4, 4, ecomm[[#This Row],[rating]]&gt;4, 5)</f>
        <v>5</v>
      </c>
      <c r="Y266" s="13" cm="1">
        <f t="array" ref="Y2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66" s="13" t="str" cm="1">
        <f t="array" ref="Z2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266" t="str">
        <v>None</v>
      </c>
      <c r="AF266" t="str">
        <v>None</v>
      </c>
      <c r="AG266" t="str">
        <v>None</v>
      </c>
      <c r="AH266" t="str">
        <v>None</v>
      </c>
      <c r="AI266" t="str">
        <v>None</v>
      </c>
    </row>
    <row r="267" spans="1:35">
      <c r="A267" s="6">
        <v>21980370</v>
      </c>
      <c r="B267" s="6" t="s">
        <v>26</v>
      </c>
      <c r="C267" s="6" t="s">
        <v>38</v>
      </c>
      <c r="D267" s="6" t="s">
        <v>39</v>
      </c>
      <c r="E267" s="6">
        <v>3.7</v>
      </c>
      <c r="F267" s="6">
        <v>26</v>
      </c>
      <c r="G267" s="7">
        <v>1599</v>
      </c>
      <c r="H267" s="17">
        <v>79</v>
      </c>
      <c r="I267" s="7">
        <v>335</v>
      </c>
      <c r="J267" s="6" t="s">
        <v>35</v>
      </c>
      <c r="K267" s="6" t="b">
        <v>1</v>
      </c>
      <c r="L267" s="6">
        <v>0</v>
      </c>
      <c r="M267" s="6">
        <v>0</v>
      </c>
      <c r="N267" s="6">
        <v>0</v>
      </c>
      <c r="O267" s="6">
        <v>1</v>
      </c>
      <c r="P267" s="6">
        <v>9</v>
      </c>
      <c r="Q267" s="6" t="s">
        <v>30</v>
      </c>
      <c r="R267" s="6" t="s">
        <v>31</v>
      </c>
      <c r="S267" s="6" t="s">
        <v>32</v>
      </c>
      <c r="T267" s="6" t="s">
        <v>32</v>
      </c>
      <c r="U267" s="6" t="s">
        <v>30</v>
      </c>
      <c r="V267" s="6" t="b">
        <v>1</v>
      </c>
      <c r="W267" s="6" t="b">
        <v>1</v>
      </c>
      <c r="X267" s="13" cm="1">
        <f t="array" ref="X267">_xlfn.IFS(ecomm[[#This Row],[rating]]&lt;=1,1, ecomm[[#This Row],[rating]]&lt;=2, 2, ecomm[[#This Row],[rating]]&lt;=3, 3, ecomm[[#This Row],[rating]]&lt;=4, 4, ecomm[[#This Row],[rating]]&gt;4, 5)</f>
        <v>4</v>
      </c>
      <c r="Y267" s="13" cm="1">
        <f t="array" ref="Y2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67" s="13" t="str" cm="1">
        <f t="array" ref="Z2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67" t="str">
        <v>None</v>
      </c>
      <c r="AF267" t="str">
        <v>None</v>
      </c>
      <c r="AG267" t="str">
        <v>None</v>
      </c>
      <c r="AH267" t="str">
        <v>None</v>
      </c>
      <c r="AI267" t="str">
        <v>None</v>
      </c>
    </row>
    <row r="268" spans="1:35">
      <c r="A268" s="4">
        <v>22622806</v>
      </c>
      <c r="B268" s="4" t="s">
        <v>26</v>
      </c>
      <c r="C268" s="4" t="s">
        <v>38</v>
      </c>
      <c r="D268" s="4" t="s">
        <v>272</v>
      </c>
      <c r="E268" s="4">
        <v>4</v>
      </c>
      <c r="F268" s="4">
        <v>22</v>
      </c>
      <c r="G268" s="5">
        <v>2999</v>
      </c>
      <c r="H268" s="16">
        <v>67</v>
      </c>
      <c r="I268" s="5">
        <v>989</v>
      </c>
      <c r="J268" s="4" t="s">
        <v>35</v>
      </c>
      <c r="K268" s="4" t="b">
        <v>1</v>
      </c>
      <c r="L268" s="4">
        <v>2</v>
      </c>
      <c r="M268" s="4">
        <v>0</v>
      </c>
      <c r="N268" s="4">
        <v>0</v>
      </c>
      <c r="O268" s="4">
        <v>1</v>
      </c>
      <c r="P268" s="4">
        <v>4</v>
      </c>
      <c r="Q268" s="4" t="s">
        <v>32</v>
      </c>
      <c r="R268" s="4" t="s">
        <v>32</v>
      </c>
      <c r="S268" s="4" t="s">
        <v>32</v>
      </c>
      <c r="T268" s="4" t="s">
        <v>32</v>
      </c>
      <c r="U268" s="4" t="s">
        <v>32</v>
      </c>
      <c r="V268" s="4" t="b">
        <v>1</v>
      </c>
      <c r="W268" s="4" t="b">
        <v>1</v>
      </c>
      <c r="X268" s="13" cm="1">
        <f t="array" ref="X268">_xlfn.IFS(ecomm[[#This Row],[rating]]&lt;=1,1, ecomm[[#This Row],[rating]]&lt;=2, 2, ecomm[[#This Row],[rating]]&lt;=3, 3, ecomm[[#This Row],[rating]]&lt;=4, 4, ecomm[[#This Row],[rating]]&gt;4, 5)</f>
        <v>4</v>
      </c>
      <c r="Y268" s="13" cm="1">
        <f t="array" ref="Y2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68" s="13" t="str" cm="1">
        <f t="array" ref="Z2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68" t="str">
        <v>None</v>
      </c>
      <c r="AF268" t="str">
        <v>None</v>
      </c>
      <c r="AG268" t="str">
        <v>None</v>
      </c>
      <c r="AH268" t="str">
        <v>None</v>
      </c>
      <c r="AI268" t="str">
        <v>None</v>
      </c>
    </row>
    <row r="269" spans="1:35">
      <c r="A269" s="6">
        <v>21421918</v>
      </c>
      <c r="B269" s="6" t="s">
        <v>60</v>
      </c>
      <c r="C269" s="6" t="s">
        <v>158</v>
      </c>
      <c r="D269" s="6" t="s">
        <v>278</v>
      </c>
      <c r="E269" s="6">
        <v>4.5999999999999996</v>
      </c>
      <c r="F269" s="6">
        <v>18</v>
      </c>
      <c r="G269" s="7">
        <v>1890</v>
      </c>
      <c r="H269" s="17">
        <v>46</v>
      </c>
      <c r="I269" s="7">
        <v>1039</v>
      </c>
      <c r="J269" s="6" t="s">
        <v>35</v>
      </c>
      <c r="K269" s="6" t="b">
        <v>1</v>
      </c>
      <c r="L269" s="6">
        <v>0</v>
      </c>
      <c r="M269" s="6">
        <v>1</v>
      </c>
      <c r="N269" s="6">
        <v>0</v>
      </c>
      <c r="O269" s="6">
        <v>0</v>
      </c>
      <c r="P269" s="6">
        <v>8</v>
      </c>
      <c r="Q269" s="6" t="s">
        <v>32</v>
      </c>
      <c r="R269" s="6" t="s">
        <v>32</v>
      </c>
      <c r="S269" s="6" t="s">
        <v>32</v>
      </c>
      <c r="T269" s="6" t="s">
        <v>32</v>
      </c>
      <c r="U269" s="6" t="s">
        <v>32</v>
      </c>
      <c r="V269" s="6" t="b">
        <v>1</v>
      </c>
      <c r="W269" s="6" t="b">
        <v>1</v>
      </c>
      <c r="X269" s="13" cm="1">
        <f t="array" ref="X269">_xlfn.IFS(ecomm[[#This Row],[rating]]&lt;=1,1, ecomm[[#This Row],[rating]]&lt;=2, 2, ecomm[[#This Row],[rating]]&lt;=3, 3, ecomm[[#This Row],[rating]]&lt;=4, 4, ecomm[[#This Row],[rating]]&gt;4, 5)</f>
        <v>5</v>
      </c>
      <c r="Y269" s="13" cm="1">
        <f t="array" ref="Y2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69" s="13" t="str" cm="1">
        <f t="array" ref="Z2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69" t="str">
        <v>None</v>
      </c>
      <c r="AF269" t="str">
        <v>None</v>
      </c>
      <c r="AG269" t="str">
        <v>None</v>
      </c>
      <c r="AH269" t="str">
        <v>None</v>
      </c>
      <c r="AI269" t="str">
        <v>None</v>
      </c>
    </row>
    <row r="270" spans="1:35">
      <c r="A270" s="4">
        <v>17719808</v>
      </c>
      <c r="B270" s="4" t="s">
        <v>26</v>
      </c>
      <c r="C270" s="4" t="s">
        <v>117</v>
      </c>
      <c r="D270" s="4" t="s">
        <v>279</v>
      </c>
      <c r="E270" s="4">
        <v>4.5</v>
      </c>
      <c r="F270" s="4">
        <v>18</v>
      </c>
      <c r="G270" s="5">
        <v>2199</v>
      </c>
      <c r="H270" s="16">
        <v>31</v>
      </c>
      <c r="I270" s="5">
        <v>2199</v>
      </c>
      <c r="J270" s="4" t="s">
        <v>35</v>
      </c>
      <c r="K270" s="4" t="b">
        <v>1</v>
      </c>
      <c r="L270" s="4">
        <v>2</v>
      </c>
      <c r="M270" s="4">
        <v>0</v>
      </c>
      <c r="N270" s="4">
        <v>0</v>
      </c>
      <c r="O270" s="4">
        <v>0</v>
      </c>
      <c r="P270" s="4">
        <v>0</v>
      </c>
      <c r="Q270" s="4" t="s">
        <v>78</v>
      </c>
      <c r="R270" s="4" t="s">
        <v>32</v>
      </c>
      <c r="S270" s="4" t="s">
        <v>32</v>
      </c>
      <c r="T270" s="4" t="s">
        <v>32</v>
      </c>
      <c r="U270" s="4" t="s">
        <v>32</v>
      </c>
      <c r="V270" s="4" t="b">
        <v>0</v>
      </c>
      <c r="W270" s="4" t="b">
        <v>1</v>
      </c>
      <c r="X270" s="13" cm="1">
        <f t="array" ref="X270">_xlfn.IFS(ecomm[[#This Row],[rating]]&lt;=1,1, ecomm[[#This Row],[rating]]&lt;=2, 2, ecomm[[#This Row],[rating]]&lt;=3, 3, ecomm[[#This Row],[rating]]&lt;=4, 4, ecomm[[#This Row],[rating]]&gt;4, 5)</f>
        <v>5</v>
      </c>
      <c r="Y270" s="13" cm="1">
        <f t="array" ref="Y2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70" s="13" t="str" cm="1">
        <f t="array" ref="Z2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70" t="str">
        <v>None</v>
      </c>
      <c r="AF270" t="str">
        <v>None</v>
      </c>
      <c r="AG270" t="str">
        <v>None</v>
      </c>
      <c r="AH270" t="str">
        <v>None</v>
      </c>
      <c r="AI270" t="str">
        <v>None</v>
      </c>
    </row>
    <row r="271" spans="1:35">
      <c r="A271" s="6">
        <v>14472340</v>
      </c>
      <c r="B271" s="6" t="s">
        <v>221</v>
      </c>
      <c r="C271" s="6" t="s">
        <v>280</v>
      </c>
      <c r="D271" s="6" t="s">
        <v>281</v>
      </c>
      <c r="E271" s="6">
        <v>4.0999999999999996</v>
      </c>
      <c r="F271" s="6">
        <v>21</v>
      </c>
      <c r="G271" s="7">
        <v>379</v>
      </c>
      <c r="H271" s="17">
        <v>25</v>
      </c>
      <c r="I271" s="7">
        <v>284</v>
      </c>
      <c r="J271" s="6" t="s">
        <v>254</v>
      </c>
      <c r="K271" s="6" t="b">
        <v>0</v>
      </c>
      <c r="L271" s="6">
        <v>3</v>
      </c>
      <c r="M271" s="6">
        <v>0</v>
      </c>
      <c r="N271" s="6">
        <v>5</v>
      </c>
      <c r="O271" s="6">
        <v>2</v>
      </c>
      <c r="P271" s="6">
        <v>11</v>
      </c>
      <c r="Q271" s="6" t="s">
        <v>32</v>
      </c>
      <c r="R271" s="6" t="s">
        <v>32</v>
      </c>
      <c r="S271" s="6" t="s">
        <v>32</v>
      </c>
      <c r="T271" s="6" t="s">
        <v>32</v>
      </c>
      <c r="U271" s="6" t="s">
        <v>32</v>
      </c>
      <c r="V271" s="6" t="b">
        <v>1</v>
      </c>
      <c r="W271" s="6" t="b">
        <v>1</v>
      </c>
      <c r="X271" s="13" cm="1">
        <f t="array" ref="X271">_xlfn.IFS(ecomm[[#This Row],[rating]]&lt;=1,1, ecomm[[#This Row],[rating]]&lt;=2, 2, ecomm[[#This Row],[rating]]&lt;=3, 3, ecomm[[#This Row],[rating]]&lt;=4, 4, ecomm[[#This Row],[rating]]&gt;4, 5)</f>
        <v>5</v>
      </c>
      <c r="Y271" s="13" cm="1">
        <f t="array" ref="Y2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71" s="13" t="str" cm="1">
        <f t="array" ref="Z2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71" t="str">
        <v>None</v>
      </c>
      <c r="AF271" t="str">
        <v>None</v>
      </c>
      <c r="AG271" t="str">
        <v>None</v>
      </c>
      <c r="AH271" t="str">
        <v>None</v>
      </c>
      <c r="AI271" t="str">
        <v>None</v>
      </c>
    </row>
    <row r="272" spans="1:35">
      <c r="A272" s="4">
        <v>13484354</v>
      </c>
      <c r="B272" s="4" t="s">
        <v>99</v>
      </c>
      <c r="C272" s="4" t="s">
        <v>218</v>
      </c>
      <c r="D272" s="4" t="s">
        <v>270</v>
      </c>
      <c r="E272" s="4">
        <v>4.3</v>
      </c>
      <c r="F272" s="4">
        <v>19</v>
      </c>
      <c r="G272" s="5">
        <v>12999</v>
      </c>
      <c r="H272" s="16">
        <v>0</v>
      </c>
      <c r="I272" s="5">
        <v>12999</v>
      </c>
      <c r="J272" s="4" t="s">
        <v>35</v>
      </c>
      <c r="K272" s="4" t="b">
        <v>1</v>
      </c>
      <c r="L272" s="4">
        <v>5</v>
      </c>
      <c r="M272" s="4">
        <v>2</v>
      </c>
      <c r="N272" s="4">
        <v>2</v>
      </c>
      <c r="O272" s="4">
        <v>9</v>
      </c>
      <c r="P272" s="4">
        <v>28</v>
      </c>
      <c r="Q272" s="4" t="s">
        <v>32</v>
      </c>
      <c r="R272" s="4" t="s">
        <v>32</v>
      </c>
      <c r="S272" s="4" t="s">
        <v>32</v>
      </c>
      <c r="T272" s="4" t="s">
        <v>32</v>
      </c>
      <c r="U272" s="4" t="s">
        <v>32</v>
      </c>
      <c r="V272" s="4" t="b">
        <v>1</v>
      </c>
      <c r="W272" s="4" t="b">
        <v>1</v>
      </c>
      <c r="X272" s="13" cm="1">
        <f t="array" ref="X272">_xlfn.IFS(ecomm[[#This Row],[rating]]&lt;=1,1, ecomm[[#This Row],[rating]]&lt;=2, 2, ecomm[[#This Row],[rating]]&lt;=3, 3, ecomm[[#This Row],[rating]]&lt;=4, 4, ecomm[[#This Row],[rating]]&gt;4, 5)</f>
        <v>5</v>
      </c>
      <c r="Y272" s="13" cm="1">
        <f t="array" ref="Y2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Z272" s="13" t="str" cm="1">
        <f t="array" ref="Z2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72" t="str">
        <v>None</v>
      </c>
      <c r="AF272" t="str">
        <v>None</v>
      </c>
      <c r="AG272" t="str">
        <v>None</v>
      </c>
      <c r="AH272" t="str">
        <v>None</v>
      </c>
      <c r="AI272" t="str">
        <v>None</v>
      </c>
    </row>
    <row r="273" spans="1:35">
      <c r="A273" s="6">
        <v>19823504</v>
      </c>
      <c r="B273" s="6" t="s">
        <v>26</v>
      </c>
      <c r="C273" s="6" t="s">
        <v>40</v>
      </c>
      <c r="D273" s="6" t="s">
        <v>282</v>
      </c>
      <c r="E273" s="6">
        <v>4.2</v>
      </c>
      <c r="F273" s="6">
        <v>19</v>
      </c>
      <c r="G273" s="7">
        <v>9995</v>
      </c>
      <c r="H273" s="17">
        <v>83</v>
      </c>
      <c r="I273" s="7">
        <v>1699</v>
      </c>
      <c r="J273" s="6" t="s">
        <v>35</v>
      </c>
      <c r="K273" s="6" t="b">
        <v>0</v>
      </c>
      <c r="L273" s="6">
        <v>0</v>
      </c>
      <c r="M273" s="6">
        <v>2</v>
      </c>
      <c r="N273" s="6">
        <v>1</v>
      </c>
      <c r="O273" s="6">
        <v>6</v>
      </c>
      <c r="P273" s="6">
        <v>16</v>
      </c>
      <c r="Q273" s="6" t="s">
        <v>32</v>
      </c>
      <c r="R273" s="6" t="s">
        <v>32</v>
      </c>
      <c r="S273" s="6" t="s">
        <v>32</v>
      </c>
      <c r="T273" s="6" t="s">
        <v>32</v>
      </c>
      <c r="U273" s="6" t="s">
        <v>32</v>
      </c>
      <c r="V273" s="6" t="b">
        <v>1</v>
      </c>
      <c r="W273" s="6" t="b">
        <v>1</v>
      </c>
      <c r="X273" s="13" cm="1">
        <f t="array" ref="X273">_xlfn.IFS(ecomm[[#This Row],[rating]]&lt;=1,1, ecomm[[#This Row],[rating]]&lt;=2, 2, ecomm[[#This Row],[rating]]&lt;=3, 3, ecomm[[#This Row],[rating]]&lt;=4, 4, ecomm[[#This Row],[rating]]&gt;4, 5)</f>
        <v>5</v>
      </c>
      <c r="Y273" s="13" cm="1">
        <f t="array" ref="Y2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73" s="13" t="str" cm="1">
        <f t="array" ref="Z2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273" t="str">
        <v>None</v>
      </c>
      <c r="AF273" t="str">
        <v>None</v>
      </c>
      <c r="AG273" t="str">
        <v>None</v>
      </c>
      <c r="AH273" t="str">
        <v>None</v>
      </c>
      <c r="AI273" t="str">
        <v>None</v>
      </c>
    </row>
    <row r="274" spans="1:35">
      <c r="A274" s="4">
        <v>19206288</v>
      </c>
      <c r="B274" s="4" t="s">
        <v>26</v>
      </c>
      <c r="C274" s="4" t="s">
        <v>58</v>
      </c>
      <c r="D274" s="4" t="s">
        <v>283</v>
      </c>
      <c r="E274" s="4">
        <v>4.2</v>
      </c>
      <c r="F274" s="4">
        <v>21</v>
      </c>
      <c r="G274" s="5">
        <v>1199</v>
      </c>
      <c r="H274" s="16">
        <v>50</v>
      </c>
      <c r="I274" s="5">
        <v>599</v>
      </c>
      <c r="J274" s="4" t="s">
        <v>35</v>
      </c>
      <c r="K274" s="4" t="b">
        <v>1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 t="s">
        <v>30</v>
      </c>
      <c r="R274" s="4" t="s">
        <v>32</v>
      </c>
      <c r="S274" s="4" t="s">
        <v>32</v>
      </c>
      <c r="T274" s="4" t="s">
        <v>32</v>
      </c>
      <c r="U274" s="4" t="s">
        <v>32</v>
      </c>
      <c r="V274" s="4" t="b">
        <v>1</v>
      </c>
      <c r="W274" s="4" t="b">
        <v>1</v>
      </c>
      <c r="X274" s="13" cm="1">
        <f t="array" ref="X274">_xlfn.IFS(ecomm[[#This Row],[rating]]&lt;=1,1, ecomm[[#This Row],[rating]]&lt;=2, 2, ecomm[[#This Row],[rating]]&lt;=3, 3, ecomm[[#This Row],[rating]]&lt;=4, 4, ecomm[[#This Row],[rating]]&gt;4, 5)</f>
        <v>5</v>
      </c>
      <c r="Y274" s="13" cm="1">
        <f t="array" ref="Y2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74" s="13" t="str" cm="1">
        <f t="array" ref="Z2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74" t="str">
        <v>None</v>
      </c>
      <c r="AF274" t="str">
        <v>None</v>
      </c>
      <c r="AG274" t="str">
        <v>None</v>
      </c>
      <c r="AH274" t="str">
        <v>None</v>
      </c>
      <c r="AI274" t="str">
        <v>None</v>
      </c>
    </row>
    <row r="275" spans="1:35">
      <c r="A275" s="6">
        <v>13768634</v>
      </c>
      <c r="B275" s="6" t="s">
        <v>26</v>
      </c>
      <c r="C275" s="6" t="s">
        <v>50</v>
      </c>
      <c r="D275" s="6" t="s">
        <v>284</v>
      </c>
      <c r="E275" s="6">
        <v>4.5999999999999996</v>
      </c>
      <c r="F275" s="6">
        <v>16</v>
      </c>
      <c r="G275" s="7">
        <v>4999</v>
      </c>
      <c r="H275" s="17">
        <v>0</v>
      </c>
      <c r="I275" s="7">
        <v>4999</v>
      </c>
      <c r="J275" s="6" t="s">
        <v>35</v>
      </c>
      <c r="K275" s="6" t="b">
        <v>1</v>
      </c>
      <c r="L275" s="6">
        <v>7</v>
      </c>
      <c r="M275" s="6">
        <v>0</v>
      </c>
      <c r="N275" s="6">
        <v>0</v>
      </c>
      <c r="O275" s="6">
        <v>2</v>
      </c>
      <c r="P275" s="6">
        <v>5</v>
      </c>
      <c r="Q275" s="6" t="s">
        <v>30</v>
      </c>
      <c r="R275" s="6" t="s">
        <v>32</v>
      </c>
      <c r="S275" s="6" t="s">
        <v>32</v>
      </c>
      <c r="T275" s="6" t="s">
        <v>43</v>
      </c>
      <c r="U275" s="6" t="s">
        <v>32</v>
      </c>
      <c r="V275" s="6" t="b">
        <v>0</v>
      </c>
      <c r="W275" s="6" t="b">
        <v>1</v>
      </c>
      <c r="X275" s="13" cm="1">
        <f t="array" ref="X275">_xlfn.IFS(ecomm[[#This Row],[rating]]&lt;=1,1, ecomm[[#This Row],[rating]]&lt;=2, 2, ecomm[[#This Row],[rating]]&lt;=3, 3, ecomm[[#This Row],[rating]]&lt;=4, 4, ecomm[[#This Row],[rating]]&gt;4, 5)</f>
        <v>5</v>
      </c>
      <c r="Y275" s="13" cm="1">
        <f t="array" ref="Y2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75" s="13" t="str" cm="1">
        <f t="array" ref="Z2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75" t="str">
        <v>None</v>
      </c>
      <c r="AF275" t="str">
        <v>None</v>
      </c>
      <c r="AG275" t="str">
        <v>None</v>
      </c>
      <c r="AH275" t="str">
        <v>None</v>
      </c>
      <c r="AI275" t="str">
        <v>None</v>
      </c>
    </row>
    <row r="276" spans="1:35">
      <c r="A276" s="4">
        <v>16292318</v>
      </c>
      <c r="B276" s="4" t="s">
        <v>26</v>
      </c>
      <c r="C276" s="4" t="s">
        <v>58</v>
      </c>
      <c r="D276" s="4" t="s">
        <v>285</v>
      </c>
      <c r="E276" s="4">
        <v>4.2</v>
      </c>
      <c r="F276" s="4">
        <v>17</v>
      </c>
      <c r="G276" s="5">
        <v>1399</v>
      </c>
      <c r="H276" s="16">
        <v>60</v>
      </c>
      <c r="I276" s="5">
        <v>549</v>
      </c>
      <c r="J276" s="4" t="s">
        <v>35</v>
      </c>
      <c r="K276" s="4" t="b">
        <v>1</v>
      </c>
      <c r="L276" s="4">
        <v>3</v>
      </c>
      <c r="M276" s="4">
        <v>1</v>
      </c>
      <c r="N276" s="4">
        <v>4</v>
      </c>
      <c r="O276" s="4">
        <v>9</v>
      </c>
      <c r="P276" s="4">
        <v>31</v>
      </c>
      <c r="Q276" s="4" t="s">
        <v>234</v>
      </c>
      <c r="R276" s="4" t="s">
        <v>32</v>
      </c>
      <c r="S276" s="4" t="s">
        <v>32</v>
      </c>
      <c r="T276" s="4" t="s">
        <v>32</v>
      </c>
      <c r="U276" s="4" t="s">
        <v>32</v>
      </c>
      <c r="V276" s="4" t="b">
        <v>1</v>
      </c>
      <c r="W276" s="4" t="b">
        <v>1</v>
      </c>
      <c r="X276" s="13" cm="1">
        <f t="array" ref="X276">_xlfn.IFS(ecomm[[#This Row],[rating]]&lt;=1,1, ecomm[[#This Row],[rating]]&lt;=2, 2, ecomm[[#This Row],[rating]]&lt;=3, 3, ecomm[[#This Row],[rating]]&lt;=4, 4, ecomm[[#This Row],[rating]]&gt;4, 5)</f>
        <v>5</v>
      </c>
      <c r="Y276" s="13" cm="1">
        <f t="array" ref="Y2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76" s="13" t="str" cm="1">
        <f t="array" ref="Z2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76" t="str">
        <v>None</v>
      </c>
      <c r="AF276" t="str">
        <v>None</v>
      </c>
      <c r="AG276" t="str">
        <v>None</v>
      </c>
      <c r="AH276" t="str">
        <v>None</v>
      </c>
      <c r="AI276" t="str">
        <v>None</v>
      </c>
    </row>
    <row r="277" spans="1:35">
      <c r="A277" s="6">
        <v>21850852</v>
      </c>
      <c r="B277" s="6" t="s">
        <v>26</v>
      </c>
      <c r="C277" s="6" t="s">
        <v>73</v>
      </c>
      <c r="D277" s="6" t="s">
        <v>286</v>
      </c>
      <c r="E277" s="6">
        <v>4.9000000000000004</v>
      </c>
      <c r="F277" s="6">
        <v>14</v>
      </c>
      <c r="G277" s="7">
        <v>390</v>
      </c>
      <c r="H277" s="17">
        <v>5</v>
      </c>
      <c r="I277" s="7">
        <v>370</v>
      </c>
      <c r="J277" s="6" t="s">
        <v>32</v>
      </c>
      <c r="K277" s="6" t="b">
        <v>0</v>
      </c>
      <c r="L277" s="6">
        <v>5</v>
      </c>
      <c r="M277" s="6">
        <v>1</v>
      </c>
      <c r="N277" s="6">
        <v>1</v>
      </c>
      <c r="O277" s="6">
        <v>0</v>
      </c>
      <c r="P277" s="6">
        <v>4</v>
      </c>
      <c r="Q277" s="6" t="s">
        <v>32</v>
      </c>
      <c r="R277" s="6" t="s">
        <v>32</v>
      </c>
      <c r="S277" s="6" t="s">
        <v>32</v>
      </c>
      <c r="T277" s="6" t="s">
        <v>32</v>
      </c>
      <c r="U277" s="6" t="s">
        <v>32</v>
      </c>
      <c r="V277" s="6" t="b">
        <v>1</v>
      </c>
      <c r="W277" s="6" t="b">
        <v>1</v>
      </c>
      <c r="X277" s="13" cm="1">
        <f t="array" ref="X277">_xlfn.IFS(ecomm[[#This Row],[rating]]&lt;=1,1, ecomm[[#This Row],[rating]]&lt;=2, 2, ecomm[[#This Row],[rating]]&lt;=3, 3, ecomm[[#This Row],[rating]]&lt;=4, 4, ecomm[[#This Row],[rating]]&gt;4, 5)</f>
        <v>5</v>
      </c>
      <c r="Y277" s="13" cm="1">
        <f t="array" ref="Y2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77" s="13" t="str" cm="1">
        <f t="array" ref="Z2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77" t="str">
        <v>None</v>
      </c>
      <c r="AF277" t="str">
        <v>None</v>
      </c>
      <c r="AG277" t="str">
        <v>None</v>
      </c>
      <c r="AH277" t="str">
        <v>None</v>
      </c>
      <c r="AI277" t="str">
        <v>None</v>
      </c>
    </row>
    <row r="278" spans="1:35">
      <c r="A278" s="4">
        <v>17375000</v>
      </c>
      <c r="B278" s="4" t="s">
        <v>26</v>
      </c>
      <c r="C278" s="4" t="s">
        <v>117</v>
      </c>
      <c r="D278" s="4" t="s">
        <v>287</v>
      </c>
      <c r="E278" s="4">
        <v>4.5</v>
      </c>
      <c r="F278" s="4">
        <v>15</v>
      </c>
      <c r="G278" s="5">
        <v>2399</v>
      </c>
      <c r="H278" s="16">
        <v>30</v>
      </c>
      <c r="I278" s="5">
        <v>1151</v>
      </c>
      <c r="J278" s="4" t="s">
        <v>29</v>
      </c>
      <c r="K278" s="4" t="b">
        <v>0</v>
      </c>
      <c r="L278" s="4">
        <v>11</v>
      </c>
      <c r="M278" s="4">
        <v>0</v>
      </c>
      <c r="N278" s="4">
        <v>3</v>
      </c>
      <c r="O278" s="4">
        <v>10</v>
      </c>
      <c r="P278" s="4">
        <v>57</v>
      </c>
      <c r="Q278" s="4" t="s">
        <v>30</v>
      </c>
      <c r="R278" s="4" t="s">
        <v>32</v>
      </c>
      <c r="S278" s="4" t="s">
        <v>32</v>
      </c>
      <c r="T278" s="4" t="s">
        <v>32</v>
      </c>
      <c r="U278" s="4" t="s">
        <v>32</v>
      </c>
      <c r="V278" s="4" t="b">
        <v>1</v>
      </c>
      <c r="W278" s="4" t="b">
        <v>1</v>
      </c>
      <c r="X278" s="13" cm="1">
        <f t="array" ref="X278">_xlfn.IFS(ecomm[[#This Row],[rating]]&lt;=1,1, ecomm[[#This Row],[rating]]&lt;=2, 2, ecomm[[#This Row],[rating]]&lt;=3, 3, ecomm[[#This Row],[rating]]&lt;=4, 4, ecomm[[#This Row],[rating]]&gt;4, 5)</f>
        <v>5</v>
      </c>
      <c r="Y278" s="13" cm="1">
        <f t="array" ref="Y2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78" s="13" t="str" cm="1">
        <f t="array" ref="Z2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78" t="str">
        <v>None</v>
      </c>
      <c r="AF278" t="str">
        <v>None</v>
      </c>
      <c r="AG278" t="str">
        <v>None</v>
      </c>
      <c r="AH278" t="str">
        <v>None</v>
      </c>
      <c r="AI278" t="str">
        <v>None</v>
      </c>
    </row>
    <row r="279" spans="1:35">
      <c r="A279" s="6">
        <v>13573344</v>
      </c>
      <c r="B279" s="6" t="s">
        <v>26</v>
      </c>
      <c r="C279" s="6" t="s">
        <v>33</v>
      </c>
      <c r="D279" s="6" t="s">
        <v>34</v>
      </c>
      <c r="E279" s="6">
        <v>4</v>
      </c>
      <c r="F279" s="6">
        <v>280</v>
      </c>
      <c r="G279" s="7">
        <v>699</v>
      </c>
      <c r="H279" s="17">
        <v>0</v>
      </c>
      <c r="I279" s="7">
        <v>699</v>
      </c>
      <c r="J279" s="6" t="s">
        <v>35</v>
      </c>
      <c r="K279" s="6" t="b">
        <v>1</v>
      </c>
      <c r="L279" s="6">
        <v>1</v>
      </c>
      <c r="M279" s="6">
        <v>4</v>
      </c>
      <c r="N279" s="6">
        <v>7</v>
      </c>
      <c r="O279" s="6">
        <v>4</v>
      </c>
      <c r="P279" s="6">
        <v>22</v>
      </c>
      <c r="Q279" s="6" t="s">
        <v>30</v>
      </c>
      <c r="R279" s="6" t="s">
        <v>31</v>
      </c>
      <c r="S279" s="6" t="s">
        <v>32</v>
      </c>
      <c r="T279" s="6" t="s">
        <v>32</v>
      </c>
      <c r="U279" s="6" t="s">
        <v>30</v>
      </c>
      <c r="V279" s="6" t="b">
        <v>0</v>
      </c>
      <c r="W279" s="6" t="b">
        <v>1</v>
      </c>
      <c r="X279" s="13" cm="1">
        <f t="array" ref="X279">_xlfn.IFS(ecomm[[#This Row],[rating]]&lt;=1,1, ecomm[[#This Row],[rating]]&lt;=2, 2, ecomm[[#This Row],[rating]]&lt;=3, 3, ecomm[[#This Row],[rating]]&lt;=4, 4, ecomm[[#This Row],[rating]]&gt;4, 5)</f>
        <v>4</v>
      </c>
      <c r="Y279" s="13" cm="1">
        <f t="array" ref="Y2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79" s="13" t="str" cm="1">
        <f t="array" ref="Z2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79" t="str">
        <v>None</v>
      </c>
      <c r="AF279" t="str">
        <v>None</v>
      </c>
      <c r="AG279" t="str">
        <v>None</v>
      </c>
      <c r="AH279" t="str">
        <v>None</v>
      </c>
      <c r="AI279" t="str">
        <v>None</v>
      </c>
    </row>
    <row r="280" spans="1:35">
      <c r="A280" s="4">
        <v>18973922</v>
      </c>
      <c r="B280" s="4" t="s">
        <v>26</v>
      </c>
      <c r="C280" s="4" t="s">
        <v>50</v>
      </c>
      <c r="D280" s="4" t="s">
        <v>51</v>
      </c>
      <c r="E280" s="4">
        <v>4.0999999999999996</v>
      </c>
      <c r="F280" s="4">
        <v>237</v>
      </c>
      <c r="G280" s="5">
        <v>4099</v>
      </c>
      <c r="H280" s="16">
        <v>0</v>
      </c>
      <c r="I280" s="5">
        <v>4099</v>
      </c>
      <c r="J280" s="4" t="s">
        <v>35</v>
      </c>
      <c r="K280" s="4" t="b">
        <v>1</v>
      </c>
      <c r="L280" s="4">
        <v>2</v>
      </c>
      <c r="M280" s="4">
        <v>1</v>
      </c>
      <c r="N280" s="4">
        <v>0</v>
      </c>
      <c r="O280" s="4">
        <v>8</v>
      </c>
      <c r="P280" s="4">
        <v>10</v>
      </c>
      <c r="Q280" s="4" t="s">
        <v>30</v>
      </c>
      <c r="R280" s="4" t="s">
        <v>32</v>
      </c>
      <c r="S280" s="4" t="s">
        <v>32</v>
      </c>
      <c r="T280" s="4" t="s">
        <v>43</v>
      </c>
      <c r="U280" s="4" t="s">
        <v>32</v>
      </c>
      <c r="V280" s="4" t="b">
        <v>1</v>
      </c>
      <c r="W280" s="4" t="b">
        <v>1</v>
      </c>
      <c r="X280" s="13" cm="1">
        <f t="array" ref="X280">_xlfn.IFS(ecomm[[#This Row],[rating]]&lt;=1,1, ecomm[[#This Row],[rating]]&lt;=2, 2, ecomm[[#This Row],[rating]]&lt;=3, 3, ecomm[[#This Row],[rating]]&lt;=4, 4, ecomm[[#This Row],[rating]]&gt;4, 5)</f>
        <v>5</v>
      </c>
      <c r="Y280" s="13" cm="1">
        <f t="array" ref="Y2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280" s="13" t="str" cm="1">
        <f t="array" ref="Z2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80" t="str">
        <v>None</v>
      </c>
      <c r="AF280" t="str">
        <v>None</v>
      </c>
      <c r="AG280" t="str">
        <v>None</v>
      </c>
      <c r="AH280" t="str">
        <v>None</v>
      </c>
      <c r="AI280" t="str">
        <v>None</v>
      </c>
    </row>
    <row r="281" spans="1:35">
      <c r="A281" s="6">
        <v>21907914</v>
      </c>
      <c r="B281" s="6" t="s">
        <v>99</v>
      </c>
      <c r="C281" s="6" t="s">
        <v>100</v>
      </c>
      <c r="D281" s="6" t="s">
        <v>288</v>
      </c>
      <c r="E281" s="6">
        <v>4</v>
      </c>
      <c r="F281" s="6">
        <v>225</v>
      </c>
      <c r="G281" s="7">
        <v>1999</v>
      </c>
      <c r="H281" s="17">
        <v>60</v>
      </c>
      <c r="I281" s="7">
        <v>799</v>
      </c>
      <c r="J281" s="6" t="s">
        <v>35</v>
      </c>
      <c r="K281" s="6" t="b">
        <v>1</v>
      </c>
      <c r="L281" s="6">
        <v>2</v>
      </c>
      <c r="M281" s="6">
        <v>0</v>
      </c>
      <c r="N281" s="6">
        <v>2</v>
      </c>
      <c r="O281" s="6">
        <v>2</v>
      </c>
      <c r="P281" s="6">
        <v>9</v>
      </c>
      <c r="Q281" s="6" t="s">
        <v>30</v>
      </c>
      <c r="R281" s="6" t="s">
        <v>32</v>
      </c>
      <c r="S281" s="6" t="s">
        <v>178</v>
      </c>
      <c r="T281" s="6" t="s">
        <v>32</v>
      </c>
      <c r="U281" s="6" t="s">
        <v>32</v>
      </c>
      <c r="V281" s="6" t="b">
        <v>1</v>
      </c>
      <c r="W281" s="6" t="b">
        <v>1</v>
      </c>
      <c r="X281" s="13" cm="1">
        <f t="array" ref="X281">_xlfn.IFS(ecomm[[#This Row],[rating]]&lt;=1,1, ecomm[[#This Row],[rating]]&lt;=2, 2, ecomm[[#This Row],[rating]]&lt;=3, 3, ecomm[[#This Row],[rating]]&lt;=4, 4, ecomm[[#This Row],[rating]]&gt;4, 5)</f>
        <v>4</v>
      </c>
      <c r="Y281" s="13" cm="1">
        <f t="array" ref="Y2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1" s="13" t="str" cm="1">
        <f t="array" ref="Z2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81" t="str">
        <v>None</v>
      </c>
      <c r="AF281" t="str">
        <v>None</v>
      </c>
      <c r="AG281" t="str">
        <v>None</v>
      </c>
      <c r="AH281" t="str">
        <v>None</v>
      </c>
      <c r="AI281" t="str">
        <v>None</v>
      </c>
    </row>
    <row r="282" spans="1:35">
      <c r="A282" s="4">
        <v>18900376</v>
      </c>
      <c r="B282" s="4" t="s">
        <v>26</v>
      </c>
      <c r="C282" s="4" t="s">
        <v>33</v>
      </c>
      <c r="D282" s="4" t="s">
        <v>289</v>
      </c>
      <c r="E282" s="4">
        <v>3.7</v>
      </c>
      <c r="F282" s="4">
        <v>332</v>
      </c>
      <c r="G282" s="5">
        <v>699</v>
      </c>
      <c r="H282" s="16">
        <v>0</v>
      </c>
      <c r="I282" s="5">
        <v>699</v>
      </c>
      <c r="J282" s="4" t="s">
        <v>35</v>
      </c>
      <c r="K282" s="4" t="b">
        <v>1</v>
      </c>
      <c r="L282" s="4">
        <v>11</v>
      </c>
      <c r="M282" s="4">
        <v>0</v>
      </c>
      <c r="N282" s="4">
        <v>3</v>
      </c>
      <c r="O282" s="4">
        <v>11</v>
      </c>
      <c r="P282" s="4">
        <v>29</v>
      </c>
      <c r="Q282" s="4" t="s">
        <v>30</v>
      </c>
      <c r="R282" s="4" t="s">
        <v>31</v>
      </c>
      <c r="S282" s="4" t="s">
        <v>32</v>
      </c>
      <c r="T282" s="4" t="s">
        <v>32</v>
      </c>
      <c r="U282" s="4" t="s">
        <v>30</v>
      </c>
      <c r="V282" s="4" t="b">
        <v>0</v>
      </c>
      <c r="W282" s="4" t="b">
        <v>1</v>
      </c>
      <c r="X282" s="13" cm="1">
        <f t="array" ref="X282">_xlfn.IFS(ecomm[[#This Row],[rating]]&lt;=1,1, ecomm[[#This Row],[rating]]&lt;=2, 2, ecomm[[#This Row],[rating]]&lt;=3, 3, ecomm[[#This Row],[rating]]&lt;=4, 4, ecomm[[#This Row],[rating]]&gt;4, 5)</f>
        <v>4</v>
      </c>
      <c r="Y282" s="13" cm="1">
        <f t="array" ref="Y2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2" s="13" t="str" cm="1">
        <f t="array" ref="Z2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82" t="str">
        <v>None</v>
      </c>
      <c r="AF282" t="str">
        <v>None</v>
      </c>
      <c r="AG282" t="str">
        <v>None</v>
      </c>
      <c r="AH282" t="str">
        <v>None</v>
      </c>
      <c r="AI282" t="str">
        <v>None</v>
      </c>
    </row>
    <row r="283" spans="1:35">
      <c r="A283" s="6">
        <v>18903374</v>
      </c>
      <c r="B283" s="6" t="s">
        <v>26</v>
      </c>
      <c r="C283" s="6" t="s">
        <v>117</v>
      </c>
      <c r="D283" s="6" t="s">
        <v>51</v>
      </c>
      <c r="E283" s="6">
        <v>4.5999999999999996</v>
      </c>
      <c r="F283" s="6">
        <v>168</v>
      </c>
      <c r="G283" s="7">
        <v>2599</v>
      </c>
      <c r="H283" s="17">
        <v>45</v>
      </c>
      <c r="I283" s="7">
        <v>2079</v>
      </c>
      <c r="J283" s="6" t="s">
        <v>35</v>
      </c>
      <c r="K283" s="6" t="b">
        <v>1</v>
      </c>
      <c r="L283" s="6">
        <v>4</v>
      </c>
      <c r="M283" s="6">
        <v>3</v>
      </c>
      <c r="N283" s="6">
        <v>13</v>
      </c>
      <c r="O283" s="6">
        <v>17</v>
      </c>
      <c r="P283" s="6">
        <v>39</v>
      </c>
      <c r="Q283" s="6" t="s">
        <v>32</v>
      </c>
      <c r="R283" s="6" t="s">
        <v>32</v>
      </c>
      <c r="S283" s="6" t="s">
        <v>32</v>
      </c>
      <c r="T283" s="6" t="s">
        <v>32</v>
      </c>
      <c r="U283" s="6" t="s">
        <v>32</v>
      </c>
      <c r="V283" s="6" t="b">
        <v>1</v>
      </c>
      <c r="W283" s="6" t="b">
        <v>1</v>
      </c>
      <c r="X283" s="13" cm="1">
        <f t="array" ref="X283">_xlfn.IFS(ecomm[[#This Row],[rating]]&lt;=1,1, ecomm[[#This Row],[rating]]&lt;=2, 2, ecomm[[#This Row],[rating]]&lt;=3, 3, ecomm[[#This Row],[rating]]&lt;=4, 4, ecomm[[#This Row],[rating]]&gt;4, 5)</f>
        <v>5</v>
      </c>
      <c r="Y283" s="13" cm="1">
        <f t="array" ref="Y2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3" s="13" t="str" cm="1">
        <f t="array" ref="Z2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83" t="str">
        <v>None</v>
      </c>
      <c r="AF283" t="str">
        <v>None</v>
      </c>
      <c r="AG283" t="str">
        <v>None</v>
      </c>
      <c r="AH283" t="str">
        <v>None</v>
      </c>
      <c r="AI283" t="str">
        <v>None</v>
      </c>
    </row>
    <row r="284" spans="1:35">
      <c r="A284" s="4">
        <v>13781254</v>
      </c>
      <c r="B284" s="4" t="s">
        <v>26</v>
      </c>
      <c r="C284" s="4" t="s">
        <v>64</v>
      </c>
      <c r="D284" s="4" t="s">
        <v>79</v>
      </c>
      <c r="E284" s="4">
        <v>3.8</v>
      </c>
      <c r="F284" s="4">
        <v>295</v>
      </c>
      <c r="G284" s="5">
        <v>2199</v>
      </c>
      <c r="H284" s="16">
        <v>0</v>
      </c>
      <c r="I284" s="5">
        <v>2199</v>
      </c>
      <c r="J284" s="4" t="s">
        <v>35</v>
      </c>
      <c r="K284" s="4" t="b">
        <v>0</v>
      </c>
      <c r="L284" s="4">
        <v>9</v>
      </c>
      <c r="M284" s="4">
        <v>2</v>
      </c>
      <c r="N284" s="4">
        <v>3</v>
      </c>
      <c r="O284" s="4">
        <v>5</v>
      </c>
      <c r="P284" s="4">
        <v>24</v>
      </c>
      <c r="Q284" s="4" t="s">
        <v>30</v>
      </c>
      <c r="R284" s="4" t="s">
        <v>31</v>
      </c>
      <c r="S284" s="4" t="s">
        <v>32</v>
      </c>
      <c r="T284" s="4" t="s">
        <v>32</v>
      </c>
      <c r="U284" s="4" t="s">
        <v>30</v>
      </c>
      <c r="V284" s="4" t="b">
        <v>0</v>
      </c>
      <c r="W284" s="4" t="b">
        <v>1</v>
      </c>
      <c r="X284" s="13" cm="1">
        <f t="array" ref="X284">_xlfn.IFS(ecomm[[#This Row],[rating]]&lt;=1,1, ecomm[[#This Row],[rating]]&lt;=2, 2, ecomm[[#This Row],[rating]]&lt;=3, 3, ecomm[[#This Row],[rating]]&lt;=4, 4, ecomm[[#This Row],[rating]]&gt;4, 5)</f>
        <v>4</v>
      </c>
      <c r="Y284" s="13" cm="1">
        <f t="array" ref="Y2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4" s="13" t="str" cm="1">
        <f t="array" ref="Z2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84" t="str">
        <v>None</v>
      </c>
      <c r="AF284" t="str">
        <v>None</v>
      </c>
      <c r="AG284" t="str">
        <v>None</v>
      </c>
      <c r="AH284" t="str">
        <v>None</v>
      </c>
      <c r="AI284" t="str">
        <v>None</v>
      </c>
    </row>
    <row r="285" spans="1:35">
      <c r="A285" s="6">
        <v>13672974</v>
      </c>
      <c r="B285" s="6" t="s">
        <v>26</v>
      </c>
      <c r="C285" s="6" t="s">
        <v>117</v>
      </c>
      <c r="D285" s="6" t="s">
        <v>290</v>
      </c>
      <c r="E285" s="6">
        <v>4.0999999999999996</v>
      </c>
      <c r="F285" s="6">
        <v>250</v>
      </c>
      <c r="G285" s="7">
        <v>2599</v>
      </c>
      <c r="H285" s="17">
        <v>55</v>
      </c>
      <c r="I285" s="7">
        <v>2599</v>
      </c>
      <c r="J285" s="6" t="s">
        <v>35</v>
      </c>
      <c r="K285" s="6" t="b">
        <v>1</v>
      </c>
      <c r="L285" s="6">
        <v>0</v>
      </c>
      <c r="M285" s="6">
        <v>4</v>
      </c>
      <c r="N285" s="6">
        <v>4</v>
      </c>
      <c r="O285" s="6">
        <v>13</v>
      </c>
      <c r="P285" s="6">
        <v>36</v>
      </c>
      <c r="Q285" s="6" t="s">
        <v>30</v>
      </c>
      <c r="R285" s="6" t="s">
        <v>32</v>
      </c>
      <c r="S285" s="6" t="s">
        <v>32</v>
      </c>
      <c r="T285" s="6" t="s">
        <v>32</v>
      </c>
      <c r="U285" s="6" t="s">
        <v>32</v>
      </c>
      <c r="V285" s="6" t="b">
        <v>0</v>
      </c>
      <c r="W285" s="6" t="b">
        <v>1</v>
      </c>
      <c r="X285" s="13" cm="1">
        <f t="array" ref="X285">_xlfn.IFS(ecomm[[#This Row],[rating]]&lt;=1,1, ecomm[[#This Row],[rating]]&lt;=2, 2, ecomm[[#This Row],[rating]]&lt;=3, 3, ecomm[[#This Row],[rating]]&lt;=4, 4, ecomm[[#This Row],[rating]]&gt;4, 5)</f>
        <v>5</v>
      </c>
      <c r="Y285" s="13" cm="1">
        <f t="array" ref="Y2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5" s="13" t="str" cm="1">
        <f t="array" ref="Z2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85" t="str">
        <v>None</v>
      </c>
      <c r="AF285" t="str">
        <v>None</v>
      </c>
      <c r="AG285" t="str">
        <v>None</v>
      </c>
      <c r="AH285" t="str">
        <v>None</v>
      </c>
      <c r="AI285" t="str">
        <v>None</v>
      </c>
    </row>
    <row r="286" spans="1:35">
      <c r="A286" s="4">
        <v>17268524</v>
      </c>
      <c r="B286" s="4" t="s">
        <v>26</v>
      </c>
      <c r="C286" s="4" t="s">
        <v>33</v>
      </c>
      <c r="D286" s="4" t="s">
        <v>98</v>
      </c>
      <c r="E286" s="4">
        <v>4.4000000000000004</v>
      </c>
      <c r="F286" s="4">
        <v>203</v>
      </c>
      <c r="G286" s="5">
        <v>699</v>
      </c>
      <c r="H286" s="16">
        <v>25</v>
      </c>
      <c r="I286" s="5">
        <v>699</v>
      </c>
      <c r="J286" s="4" t="s">
        <v>35</v>
      </c>
      <c r="K286" s="4" t="b">
        <v>1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 t="s">
        <v>32</v>
      </c>
      <c r="R286" s="4" t="s">
        <v>32</v>
      </c>
      <c r="S286" s="4" t="s">
        <v>32</v>
      </c>
      <c r="T286" s="4" t="s">
        <v>32</v>
      </c>
      <c r="U286" s="4" t="s">
        <v>32</v>
      </c>
      <c r="V286" s="4" t="b">
        <v>0</v>
      </c>
      <c r="W286" s="4" t="b">
        <v>1</v>
      </c>
      <c r="X286" s="13" cm="1">
        <f t="array" ref="X286">_xlfn.IFS(ecomm[[#This Row],[rating]]&lt;=1,1, ecomm[[#This Row],[rating]]&lt;=2, 2, ecomm[[#This Row],[rating]]&lt;=3, 3, ecomm[[#This Row],[rating]]&lt;=4, 4, ecomm[[#This Row],[rating]]&gt;4, 5)</f>
        <v>5</v>
      </c>
      <c r="Y286" s="13" cm="1">
        <f t="array" ref="Y2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86" s="13" t="str" cm="1">
        <f t="array" ref="Z2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286" t="str">
        <v>None</v>
      </c>
      <c r="AF286" t="str">
        <v>None</v>
      </c>
      <c r="AG286" t="str">
        <v>None</v>
      </c>
      <c r="AH286" t="str">
        <v>None</v>
      </c>
      <c r="AI286" t="str">
        <v>None</v>
      </c>
    </row>
    <row r="287" spans="1:35">
      <c r="A287" s="6">
        <v>17194592</v>
      </c>
      <c r="B287" s="6" t="s">
        <v>26</v>
      </c>
      <c r="C287" s="6" t="s">
        <v>38</v>
      </c>
      <c r="D287" s="6" t="s">
        <v>39</v>
      </c>
      <c r="E287" s="6">
        <v>4.0999999999999996</v>
      </c>
      <c r="F287" s="6">
        <v>240</v>
      </c>
      <c r="G287" s="7">
        <v>1749</v>
      </c>
      <c r="H287" s="17">
        <v>65</v>
      </c>
      <c r="I287" s="7">
        <v>367</v>
      </c>
      <c r="J287" s="6" t="s">
        <v>35</v>
      </c>
      <c r="K287" s="6" t="b">
        <v>1</v>
      </c>
      <c r="L287" s="6">
        <v>1</v>
      </c>
      <c r="M287" s="6">
        <v>2</v>
      </c>
      <c r="N287" s="6">
        <v>0</v>
      </c>
      <c r="O287" s="6">
        <v>0</v>
      </c>
      <c r="P287" s="6">
        <v>2</v>
      </c>
      <c r="Q287" s="6" t="s">
        <v>30</v>
      </c>
      <c r="R287" s="6" t="s">
        <v>31</v>
      </c>
      <c r="S287" s="6" t="s">
        <v>32</v>
      </c>
      <c r="T287" s="6" t="s">
        <v>32</v>
      </c>
      <c r="U287" s="6" t="s">
        <v>30</v>
      </c>
      <c r="V287" s="6" t="b">
        <v>1</v>
      </c>
      <c r="W287" s="6" t="b">
        <v>1</v>
      </c>
      <c r="X287" s="13" cm="1">
        <f t="array" ref="X287">_xlfn.IFS(ecomm[[#This Row],[rating]]&lt;=1,1, ecomm[[#This Row],[rating]]&lt;=2, 2, ecomm[[#This Row],[rating]]&lt;=3, 3, ecomm[[#This Row],[rating]]&lt;=4, 4, ecomm[[#This Row],[rating]]&gt;4, 5)</f>
        <v>5</v>
      </c>
      <c r="Y287" s="13" cm="1">
        <f t="array" ref="Y2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87" s="13" t="str" cm="1">
        <f t="array" ref="Z2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87" t="str">
        <v>None</v>
      </c>
      <c r="AF287" t="str">
        <v>None</v>
      </c>
      <c r="AG287" t="str">
        <v>None</v>
      </c>
      <c r="AH287" t="str">
        <v>None</v>
      </c>
      <c r="AI287" t="str">
        <v>None</v>
      </c>
    </row>
    <row r="288" spans="1:35">
      <c r="A288" s="4">
        <v>20071558</v>
      </c>
      <c r="B288" s="4" t="s">
        <v>99</v>
      </c>
      <c r="C288" s="4" t="s">
        <v>218</v>
      </c>
      <c r="D288" s="4" t="s">
        <v>219</v>
      </c>
      <c r="E288" s="4">
        <v>4.0999999999999996</v>
      </c>
      <c r="F288" s="4">
        <v>231</v>
      </c>
      <c r="G288" s="5">
        <v>3599</v>
      </c>
      <c r="H288" s="16">
        <v>35.009724923589886</v>
      </c>
      <c r="I288" s="5">
        <v>2339</v>
      </c>
      <c r="J288" s="4" t="s">
        <v>35</v>
      </c>
      <c r="K288" s="4" t="b">
        <v>1</v>
      </c>
      <c r="L288" s="4">
        <v>3</v>
      </c>
      <c r="M288" s="4">
        <v>0</v>
      </c>
      <c r="N288" s="4">
        <v>3</v>
      </c>
      <c r="O288" s="4">
        <v>14</v>
      </c>
      <c r="P288" s="4">
        <v>6</v>
      </c>
      <c r="Q288" s="4" t="s">
        <v>32</v>
      </c>
      <c r="R288" s="4" t="s">
        <v>32</v>
      </c>
      <c r="S288" s="4" t="s">
        <v>32</v>
      </c>
      <c r="T288" s="4" t="s">
        <v>32</v>
      </c>
      <c r="U288" s="4" t="s">
        <v>32</v>
      </c>
      <c r="V288" s="4" t="b">
        <v>1</v>
      </c>
      <c r="W288" s="4" t="b">
        <v>1</v>
      </c>
      <c r="X288" s="13" cm="1">
        <f t="array" ref="X288">_xlfn.IFS(ecomm[[#This Row],[rating]]&lt;=1,1, ecomm[[#This Row],[rating]]&lt;=2, 2, ecomm[[#This Row],[rating]]&lt;=3, 3, ecomm[[#This Row],[rating]]&lt;=4, 4, ecomm[[#This Row],[rating]]&gt;4, 5)</f>
        <v>5</v>
      </c>
      <c r="Y288" s="13" cm="1">
        <f t="array" ref="Y2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8" s="13" t="str" cm="1">
        <f t="array" ref="Z2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88" t="str">
        <v>None</v>
      </c>
      <c r="AF288" t="str">
        <v>None</v>
      </c>
      <c r="AG288" t="str">
        <v>None</v>
      </c>
      <c r="AH288" t="str">
        <v>None</v>
      </c>
      <c r="AI288" t="str">
        <v>None</v>
      </c>
    </row>
    <row r="289" spans="1:35">
      <c r="A289" s="6">
        <v>8430275</v>
      </c>
      <c r="B289" s="6" t="s">
        <v>68</v>
      </c>
      <c r="C289" s="6" t="s">
        <v>69</v>
      </c>
      <c r="D289" s="6" t="s">
        <v>291</v>
      </c>
      <c r="E289" s="6">
        <v>4.4000000000000004</v>
      </c>
      <c r="F289" s="6">
        <v>26</v>
      </c>
      <c r="G289" s="7">
        <v>2199</v>
      </c>
      <c r="H289" s="17">
        <v>46</v>
      </c>
      <c r="I289" s="7">
        <v>2199</v>
      </c>
      <c r="J289" s="6" t="s">
        <v>35</v>
      </c>
      <c r="K289" s="6" t="b">
        <v>0</v>
      </c>
      <c r="L289" s="6">
        <v>0</v>
      </c>
      <c r="M289" s="6">
        <v>2</v>
      </c>
      <c r="N289" s="6">
        <v>3</v>
      </c>
      <c r="O289" s="6">
        <v>0</v>
      </c>
      <c r="P289" s="6">
        <v>4</v>
      </c>
      <c r="Q289" s="6" t="s">
        <v>32</v>
      </c>
      <c r="R289" s="6" t="s">
        <v>32</v>
      </c>
      <c r="S289" s="6" t="s">
        <v>32</v>
      </c>
      <c r="T289" s="6" t="s">
        <v>32</v>
      </c>
      <c r="U289" s="6" t="s">
        <v>32</v>
      </c>
      <c r="V289" s="6" t="b">
        <v>1</v>
      </c>
      <c r="W289" s="6" t="b">
        <v>1</v>
      </c>
      <c r="X289" s="13" cm="1">
        <f t="array" ref="X289">_xlfn.IFS(ecomm[[#This Row],[rating]]&lt;=1,1, ecomm[[#This Row],[rating]]&lt;=2, 2, ecomm[[#This Row],[rating]]&lt;=3, 3, ecomm[[#This Row],[rating]]&lt;=4, 4, ecomm[[#This Row],[rating]]&gt;4, 5)</f>
        <v>5</v>
      </c>
      <c r="Y289" s="13" cm="1">
        <f t="array" ref="Y2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89" s="13" t="str" cm="1">
        <f t="array" ref="Z2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289" t="str">
        <v>None</v>
      </c>
      <c r="AF289" t="str">
        <v>None</v>
      </c>
      <c r="AG289" t="str">
        <v>None</v>
      </c>
      <c r="AH289" t="str">
        <v>None</v>
      </c>
      <c r="AI289" t="str">
        <v>None</v>
      </c>
    </row>
    <row r="290" spans="1:35">
      <c r="A290" s="4">
        <v>14480064</v>
      </c>
      <c r="B290" s="4" t="s">
        <v>99</v>
      </c>
      <c r="C290" s="4" t="s">
        <v>218</v>
      </c>
      <c r="D290" s="4" t="s">
        <v>292</v>
      </c>
      <c r="E290" s="4">
        <v>3.1</v>
      </c>
      <c r="F290" s="4">
        <v>46</v>
      </c>
      <c r="G290" s="5">
        <v>3995</v>
      </c>
      <c r="H290" s="16">
        <v>80</v>
      </c>
      <c r="I290" s="5">
        <v>799</v>
      </c>
      <c r="J290" s="4" t="s">
        <v>35</v>
      </c>
      <c r="K290" s="4" t="b">
        <v>1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 t="s">
        <v>32</v>
      </c>
      <c r="R290" s="4" t="s">
        <v>32</v>
      </c>
      <c r="S290" s="4" t="s">
        <v>32</v>
      </c>
      <c r="T290" s="4" t="s">
        <v>32</v>
      </c>
      <c r="U290" s="4" t="s">
        <v>32</v>
      </c>
      <c r="V290" s="4" t="b">
        <v>1</v>
      </c>
      <c r="W290" s="4" t="b">
        <v>1</v>
      </c>
      <c r="X290" s="13" cm="1">
        <f t="array" ref="X290">_xlfn.IFS(ecomm[[#This Row],[rating]]&lt;=1,1, ecomm[[#This Row],[rating]]&lt;=2, 2, ecomm[[#This Row],[rating]]&lt;=3, 3, ecomm[[#This Row],[rating]]&lt;=4, 4, ecomm[[#This Row],[rating]]&gt;4, 5)</f>
        <v>4</v>
      </c>
      <c r="Y290" s="13" cm="1">
        <f t="array" ref="Y2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90" s="13" t="str" cm="1">
        <f t="array" ref="Z2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90" t="str">
        <v>None</v>
      </c>
      <c r="AF290" t="str">
        <v>None</v>
      </c>
      <c r="AG290" t="str">
        <v>None</v>
      </c>
      <c r="AH290" t="str">
        <v>None</v>
      </c>
      <c r="AI290" t="str">
        <v>None</v>
      </c>
    </row>
    <row r="291" spans="1:35">
      <c r="A291" s="6">
        <v>21573578</v>
      </c>
      <c r="B291" s="6" t="s">
        <v>60</v>
      </c>
      <c r="C291" s="6" t="s">
        <v>293</v>
      </c>
      <c r="D291" s="6" t="s">
        <v>140</v>
      </c>
      <c r="E291" s="6">
        <v>4.2</v>
      </c>
      <c r="F291" s="6">
        <v>24</v>
      </c>
      <c r="G291" s="7">
        <v>1329</v>
      </c>
      <c r="H291" s="17">
        <v>77</v>
      </c>
      <c r="I291" s="7">
        <v>305</v>
      </c>
      <c r="J291" s="6" t="s">
        <v>35</v>
      </c>
      <c r="K291" s="6" t="b">
        <v>0</v>
      </c>
      <c r="L291" s="6">
        <v>0</v>
      </c>
      <c r="M291" s="6">
        <v>2</v>
      </c>
      <c r="N291" s="6">
        <v>1</v>
      </c>
      <c r="O291" s="6">
        <v>3</v>
      </c>
      <c r="P291" s="6">
        <v>1</v>
      </c>
      <c r="Q291" s="6" t="s">
        <v>32</v>
      </c>
      <c r="R291" s="6" t="s">
        <v>32</v>
      </c>
      <c r="S291" s="6" t="s">
        <v>32</v>
      </c>
      <c r="T291" s="6" t="s">
        <v>32</v>
      </c>
      <c r="U291" s="6" t="s">
        <v>32</v>
      </c>
      <c r="V291" s="6" t="b">
        <v>1</v>
      </c>
      <c r="W291" s="6" t="b">
        <v>1</v>
      </c>
      <c r="X291" s="13" cm="1">
        <f t="array" ref="X291">_xlfn.IFS(ecomm[[#This Row],[rating]]&lt;=1,1, ecomm[[#This Row],[rating]]&lt;=2, 2, ecomm[[#This Row],[rating]]&lt;=3, 3, ecomm[[#This Row],[rating]]&lt;=4, 4, ecomm[[#This Row],[rating]]&gt;4, 5)</f>
        <v>5</v>
      </c>
      <c r="Y291" s="13" cm="1">
        <f t="array" ref="Y2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91" s="13" t="str" cm="1">
        <f t="array" ref="Z2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291" t="str">
        <v>None</v>
      </c>
      <c r="AF291" t="str">
        <v>None</v>
      </c>
      <c r="AG291" t="str">
        <v>None</v>
      </c>
      <c r="AH291" t="str">
        <v>None</v>
      </c>
      <c r="AI291" t="str">
        <v>None</v>
      </c>
    </row>
    <row r="292" spans="1:35">
      <c r="A292" s="4">
        <v>18734066</v>
      </c>
      <c r="B292" s="4" t="s">
        <v>26</v>
      </c>
      <c r="C292" s="4" t="s">
        <v>50</v>
      </c>
      <c r="D292" s="4" t="s">
        <v>294</v>
      </c>
      <c r="E292" s="4">
        <v>4.0999999999999996</v>
      </c>
      <c r="F292" s="4">
        <v>26</v>
      </c>
      <c r="G292" s="5">
        <v>2699</v>
      </c>
      <c r="H292" s="16">
        <v>61</v>
      </c>
      <c r="I292" s="5">
        <v>1052</v>
      </c>
      <c r="J292" s="4" t="s">
        <v>35</v>
      </c>
      <c r="K292" s="4" t="b">
        <v>1</v>
      </c>
      <c r="L292" s="4">
        <v>0</v>
      </c>
      <c r="M292" s="4">
        <v>0</v>
      </c>
      <c r="N292" s="4">
        <v>1</v>
      </c>
      <c r="O292" s="4">
        <v>0</v>
      </c>
      <c r="P292" s="4">
        <v>6</v>
      </c>
      <c r="Q292" s="4" t="s">
        <v>30</v>
      </c>
      <c r="R292" s="4" t="s">
        <v>32</v>
      </c>
      <c r="S292" s="4" t="s">
        <v>32</v>
      </c>
      <c r="T292" s="4" t="s">
        <v>43</v>
      </c>
      <c r="U292" s="4" t="s">
        <v>32</v>
      </c>
      <c r="V292" s="4" t="b">
        <v>1</v>
      </c>
      <c r="W292" s="4" t="b">
        <v>1</v>
      </c>
      <c r="X292" s="13" cm="1">
        <f t="array" ref="X292">_xlfn.IFS(ecomm[[#This Row],[rating]]&lt;=1,1, ecomm[[#This Row],[rating]]&lt;=2, 2, ecomm[[#This Row],[rating]]&lt;=3, 3, ecomm[[#This Row],[rating]]&lt;=4, 4, ecomm[[#This Row],[rating]]&gt;4, 5)</f>
        <v>5</v>
      </c>
      <c r="Y292" s="13" cm="1">
        <f t="array" ref="Y2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92" s="13" t="str" cm="1">
        <f t="array" ref="Z2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92" t="str">
        <v>None</v>
      </c>
      <c r="AF292" t="str">
        <v>None</v>
      </c>
      <c r="AG292" t="str">
        <v>None</v>
      </c>
      <c r="AH292" t="str">
        <v>None</v>
      </c>
      <c r="AI292" t="str">
        <v>None</v>
      </c>
    </row>
    <row r="293" spans="1:35">
      <c r="A293" s="6">
        <v>17304036</v>
      </c>
      <c r="B293" s="6" t="s">
        <v>26</v>
      </c>
      <c r="C293" s="6" t="s">
        <v>117</v>
      </c>
      <c r="D293" s="6" t="s">
        <v>118</v>
      </c>
      <c r="E293" s="6">
        <v>4</v>
      </c>
      <c r="F293" s="6">
        <v>26</v>
      </c>
      <c r="G293" s="7">
        <v>2199</v>
      </c>
      <c r="H293" s="17">
        <v>60</v>
      </c>
      <c r="I293" s="7">
        <v>2199</v>
      </c>
      <c r="J293" s="6" t="s">
        <v>35</v>
      </c>
      <c r="K293" s="6" t="b">
        <v>1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 t="s">
        <v>234</v>
      </c>
      <c r="R293" s="6" t="s">
        <v>32</v>
      </c>
      <c r="S293" s="6" t="s">
        <v>32</v>
      </c>
      <c r="T293" s="6" t="s">
        <v>32</v>
      </c>
      <c r="U293" s="6" t="s">
        <v>32</v>
      </c>
      <c r="V293" s="6" t="b">
        <v>0</v>
      </c>
      <c r="W293" s="6" t="b">
        <v>1</v>
      </c>
      <c r="X293" s="13" cm="1">
        <f t="array" ref="X293">_xlfn.IFS(ecomm[[#This Row],[rating]]&lt;=1,1, ecomm[[#This Row],[rating]]&lt;=2, 2, ecomm[[#This Row],[rating]]&lt;=3, 3, ecomm[[#This Row],[rating]]&lt;=4, 4, ecomm[[#This Row],[rating]]&gt;4, 5)</f>
        <v>4</v>
      </c>
      <c r="Y293" s="13" cm="1">
        <f t="array" ref="Y2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93" s="13" t="str" cm="1">
        <f t="array" ref="Z2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293" t="str">
        <v>None</v>
      </c>
      <c r="AF293" t="str">
        <v>None</v>
      </c>
      <c r="AG293" t="str">
        <v>None</v>
      </c>
      <c r="AH293" t="str">
        <v>None</v>
      </c>
      <c r="AI293" t="str">
        <v>None</v>
      </c>
    </row>
    <row r="294" spans="1:35">
      <c r="A294" s="4">
        <v>17628394</v>
      </c>
      <c r="B294" s="4" t="s">
        <v>26</v>
      </c>
      <c r="C294" s="4" t="s">
        <v>33</v>
      </c>
      <c r="D294" s="4" t="s">
        <v>295</v>
      </c>
      <c r="E294" s="4">
        <v>4.2</v>
      </c>
      <c r="F294" s="4">
        <v>25</v>
      </c>
      <c r="G294" s="5">
        <v>2499</v>
      </c>
      <c r="H294" s="16">
        <v>65</v>
      </c>
      <c r="I294" s="5">
        <v>2499</v>
      </c>
      <c r="J294" s="4" t="s">
        <v>35</v>
      </c>
      <c r="K294" s="4" t="b">
        <v>1</v>
      </c>
      <c r="L294" s="4">
        <v>5</v>
      </c>
      <c r="M294" s="4">
        <v>1</v>
      </c>
      <c r="N294" s="4">
        <v>0</v>
      </c>
      <c r="O294" s="4">
        <v>0</v>
      </c>
      <c r="P294" s="4">
        <v>4</v>
      </c>
      <c r="Q294" s="4" t="s">
        <v>30</v>
      </c>
      <c r="R294" s="4" t="s">
        <v>43</v>
      </c>
      <c r="S294" s="4" t="s">
        <v>32</v>
      </c>
      <c r="T294" s="4" t="s">
        <v>32</v>
      </c>
      <c r="U294" s="4" t="s">
        <v>30</v>
      </c>
      <c r="V294" s="4" t="b">
        <v>0</v>
      </c>
      <c r="W294" s="4" t="b">
        <v>1</v>
      </c>
      <c r="X294" s="13" cm="1">
        <f t="array" ref="X294">_xlfn.IFS(ecomm[[#This Row],[rating]]&lt;=1,1, ecomm[[#This Row],[rating]]&lt;=2, 2, ecomm[[#This Row],[rating]]&lt;=3, 3, ecomm[[#This Row],[rating]]&lt;=4, 4, ecomm[[#This Row],[rating]]&gt;4, 5)</f>
        <v>5</v>
      </c>
      <c r="Y294" s="13" cm="1">
        <f t="array" ref="Y2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294" s="13" t="str" cm="1">
        <f t="array" ref="Z2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94" t="str">
        <v>None</v>
      </c>
      <c r="AF294" t="str">
        <v>None</v>
      </c>
      <c r="AG294" t="str">
        <v>None</v>
      </c>
      <c r="AH294" t="str">
        <v>None</v>
      </c>
      <c r="AI294" t="str">
        <v>None</v>
      </c>
    </row>
    <row r="295" spans="1:35">
      <c r="A295" s="6">
        <v>1993251</v>
      </c>
      <c r="B295" s="6" t="s">
        <v>26</v>
      </c>
      <c r="C295" s="6" t="s">
        <v>174</v>
      </c>
      <c r="D295" s="6" t="s">
        <v>296</v>
      </c>
      <c r="E295" s="6">
        <v>3.9</v>
      </c>
      <c r="F295" s="6">
        <v>26</v>
      </c>
      <c r="G295" s="7">
        <v>699</v>
      </c>
      <c r="H295" s="17">
        <v>35</v>
      </c>
      <c r="I295" s="7">
        <v>349</v>
      </c>
      <c r="J295" s="6" t="s">
        <v>32</v>
      </c>
      <c r="K295" s="6" t="b">
        <v>0</v>
      </c>
      <c r="L295" s="6">
        <v>0</v>
      </c>
      <c r="M295" s="6">
        <v>3</v>
      </c>
      <c r="N295" s="6">
        <v>3</v>
      </c>
      <c r="O295" s="6">
        <v>3</v>
      </c>
      <c r="P295" s="6">
        <v>11</v>
      </c>
      <c r="Q295" s="6" t="s">
        <v>32</v>
      </c>
      <c r="R295" s="6" t="s">
        <v>32</v>
      </c>
      <c r="S295" s="6" t="s">
        <v>32</v>
      </c>
      <c r="T295" s="6" t="s">
        <v>32</v>
      </c>
      <c r="U295" s="6" t="s">
        <v>32</v>
      </c>
      <c r="V295" s="6" t="b">
        <v>1</v>
      </c>
      <c r="W295" s="6" t="b">
        <v>1</v>
      </c>
      <c r="X295" s="13" cm="1">
        <f t="array" ref="X295">_xlfn.IFS(ecomm[[#This Row],[rating]]&lt;=1,1, ecomm[[#This Row],[rating]]&lt;=2, 2, ecomm[[#This Row],[rating]]&lt;=3, 3, ecomm[[#This Row],[rating]]&lt;=4, 4, ecomm[[#This Row],[rating]]&gt;4, 5)</f>
        <v>4</v>
      </c>
      <c r="Y295" s="13" cm="1">
        <f t="array" ref="Y2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295" s="13" t="str" cm="1">
        <f t="array" ref="Z2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295" t="str">
        <v>None</v>
      </c>
      <c r="AF295" t="str">
        <v>None</v>
      </c>
      <c r="AG295" t="str">
        <v>None</v>
      </c>
      <c r="AH295" t="str">
        <v>None</v>
      </c>
      <c r="AI295" t="str">
        <v>None</v>
      </c>
    </row>
    <row r="296" spans="1:35">
      <c r="A296" s="4">
        <v>16305908</v>
      </c>
      <c r="B296" s="4" t="s">
        <v>99</v>
      </c>
      <c r="C296" s="4" t="s">
        <v>218</v>
      </c>
      <c r="D296" s="4" t="s">
        <v>297</v>
      </c>
      <c r="E296" s="4">
        <v>4.3</v>
      </c>
      <c r="F296" s="4">
        <v>23</v>
      </c>
      <c r="G296" s="5">
        <v>1399</v>
      </c>
      <c r="H296" s="16">
        <v>10</v>
      </c>
      <c r="I296" s="5">
        <v>1259</v>
      </c>
      <c r="J296" s="4" t="s">
        <v>35</v>
      </c>
      <c r="K296" s="4" t="b">
        <v>1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 t="s">
        <v>32</v>
      </c>
      <c r="R296" s="4" t="s">
        <v>32</v>
      </c>
      <c r="S296" s="4" t="s">
        <v>32</v>
      </c>
      <c r="T296" s="4" t="s">
        <v>32</v>
      </c>
      <c r="U296" s="4" t="s">
        <v>32</v>
      </c>
      <c r="V296" s="4" t="b">
        <v>1</v>
      </c>
      <c r="W296" s="4" t="b">
        <v>1</v>
      </c>
      <c r="X296" s="13" cm="1">
        <f t="array" ref="X296">_xlfn.IFS(ecomm[[#This Row],[rating]]&lt;=1,1, ecomm[[#This Row],[rating]]&lt;=2, 2, ecomm[[#This Row],[rating]]&lt;=3, 3, ecomm[[#This Row],[rating]]&lt;=4, 4, ecomm[[#This Row],[rating]]&gt;4, 5)</f>
        <v>5</v>
      </c>
      <c r="Y296" s="13" cm="1">
        <f t="array" ref="Y2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296" s="13" t="str" cm="1">
        <f t="array" ref="Z2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96" t="str">
        <v>None</v>
      </c>
      <c r="AF296" t="str">
        <v>None</v>
      </c>
      <c r="AG296" t="str">
        <v>None</v>
      </c>
      <c r="AH296" t="str">
        <v>None</v>
      </c>
      <c r="AI296" t="str">
        <v>None</v>
      </c>
    </row>
    <row r="297" spans="1:35">
      <c r="A297" s="6">
        <v>18374802</v>
      </c>
      <c r="B297" s="6" t="s">
        <v>99</v>
      </c>
      <c r="C297" s="6" t="s">
        <v>218</v>
      </c>
      <c r="D297" s="6" t="s">
        <v>219</v>
      </c>
      <c r="E297" s="6">
        <v>4.5</v>
      </c>
      <c r="F297" s="6">
        <v>21</v>
      </c>
      <c r="G297" s="7">
        <v>12999</v>
      </c>
      <c r="H297" s="17">
        <v>0</v>
      </c>
      <c r="I297" s="7">
        <v>12999</v>
      </c>
      <c r="J297" s="6" t="s">
        <v>35</v>
      </c>
      <c r="K297" s="6" t="b">
        <v>1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 t="s">
        <v>32</v>
      </c>
      <c r="R297" s="6" t="s">
        <v>32</v>
      </c>
      <c r="S297" s="6" t="s">
        <v>32</v>
      </c>
      <c r="T297" s="6" t="s">
        <v>32</v>
      </c>
      <c r="U297" s="6" t="s">
        <v>32</v>
      </c>
      <c r="V297" s="6" t="b">
        <v>1</v>
      </c>
      <c r="W297" s="6" t="b">
        <v>1</v>
      </c>
      <c r="X297" s="13" cm="1">
        <f t="array" ref="X297">_xlfn.IFS(ecomm[[#This Row],[rating]]&lt;=1,1, ecomm[[#This Row],[rating]]&lt;=2, 2, ecomm[[#This Row],[rating]]&lt;=3, 3, ecomm[[#This Row],[rating]]&lt;=4, 4, ecomm[[#This Row],[rating]]&gt;4, 5)</f>
        <v>5</v>
      </c>
      <c r="Y297" s="13" cm="1">
        <f t="array" ref="Y2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12999</v>
      </c>
      <c r="Z297" s="13" t="str" cm="1">
        <f t="array" ref="Z2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97" t="str">
        <v>None</v>
      </c>
      <c r="AF297" t="str">
        <v>None</v>
      </c>
      <c r="AG297" t="str">
        <v>None</v>
      </c>
      <c r="AH297" t="str">
        <v>None</v>
      </c>
      <c r="AI297" t="str">
        <v>None</v>
      </c>
    </row>
    <row r="298" spans="1:35">
      <c r="A298" s="4">
        <v>1341220</v>
      </c>
      <c r="B298" s="4" t="s">
        <v>26</v>
      </c>
      <c r="C298" s="4" t="s">
        <v>38</v>
      </c>
      <c r="D298" s="4" t="s">
        <v>298</v>
      </c>
      <c r="E298" s="4">
        <v>4.4000000000000004</v>
      </c>
      <c r="F298" s="4">
        <v>22</v>
      </c>
      <c r="G298" s="5">
        <v>1149</v>
      </c>
      <c r="H298" s="16">
        <v>10</v>
      </c>
      <c r="I298" s="5">
        <v>689</v>
      </c>
      <c r="J298" s="4" t="s">
        <v>35</v>
      </c>
      <c r="K298" s="4" t="b">
        <v>1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 t="s">
        <v>30</v>
      </c>
      <c r="R298" s="4" t="s">
        <v>31</v>
      </c>
      <c r="S298" s="4" t="s">
        <v>32</v>
      </c>
      <c r="T298" s="4" t="s">
        <v>32</v>
      </c>
      <c r="U298" s="4" t="s">
        <v>30</v>
      </c>
      <c r="V298" s="4" t="b">
        <v>1</v>
      </c>
      <c r="W298" s="4" t="b">
        <v>1</v>
      </c>
      <c r="X298" s="13" cm="1">
        <f t="array" ref="X298">_xlfn.IFS(ecomm[[#This Row],[rating]]&lt;=1,1, ecomm[[#This Row],[rating]]&lt;=2, 2, ecomm[[#This Row],[rating]]&lt;=3, 3, ecomm[[#This Row],[rating]]&lt;=4, 4, ecomm[[#This Row],[rating]]&gt;4, 5)</f>
        <v>5</v>
      </c>
      <c r="Y298" s="13" cm="1">
        <f t="array" ref="Y2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98" s="13" t="str" cm="1">
        <f t="array" ref="Z2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298" t="str">
        <v>None</v>
      </c>
      <c r="AF298" t="str">
        <v>None</v>
      </c>
      <c r="AG298" t="str">
        <v>None</v>
      </c>
      <c r="AH298" t="str">
        <v>None</v>
      </c>
      <c r="AI298" t="str">
        <v>None</v>
      </c>
    </row>
    <row r="299" spans="1:35">
      <c r="A299" s="6">
        <v>15713414</v>
      </c>
      <c r="B299" s="6" t="s">
        <v>60</v>
      </c>
      <c r="C299" s="6" t="s">
        <v>139</v>
      </c>
      <c r="D299" s="6" t="s">
        <v>299</v>
      </c>
      <c r="E299" s="6">
        <v>4.2</v>
      </c>
      <c r="F299" s="6">
        <v>22</v>
      </c>
      <c r="G299" s="7">
        <v>1998</v>
      </c>
      <c r="H299" s="17">
        <v>68</v>
      </c>
      <c r="I299" s="7">
        <v>639</v>
      </c>
      <c r="J299" s="6" t="s">
        <v>35</v>
      </c>
      <c r="K299" s="6" t="b">
        <v>0</v>
      </c>
      <c r="L299" s="6">
        <v>0</v>
      </c>
      <c r="M299" s="6">
        <v>0</v>
      </c>
      <c r="N299" s="6">
        <v>1</v>
      </c>
      <c r="O299" s="6">
        <v>2</v>
      </c>
      <c r="P299" s="6">
        <v>4</v>
      </c>
      <c r="Q299" s="6" t="s">
        <v>32</v>
      </c>
      <c r="R299" s="6" t="s">
        <v>32</v>
      </c>
      <c r="S299" s="6" t="s">
        <v>32</v>
      </c>
      <c r="T299" s="6" t="s">
        <v>32</v>
      </c>
      <c r="U299" s="6" t="s">
        <v>32</v>
      </c>
      <c r="V299" s="6" t="b">
        <v>1</v>
      </c>
      <c r="W299" s="6" t="b">
        <v>1</v>
      </c>
      <c r="X299" s="13" cm="1">
        <f t="array" ref="X299">_xlfn.IFS(ecomm[[#This Row],[rating]]&lt;=1,1, ecomm[[#This Row],[rating]]&lt;=2, 2, ecomm[[#This Row],[rating]]&lt;=3, 3, ecomm[[#This Row],[rating]]&lt;=4, 4, ecomm[[#This Row],[rating]]&gt;4, 5)</f>
        <v>5</v>
      </c>
      <c r="Y299" s="13" cm="1">
        <f t="array" ref="Y2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299" s="13" t="str" cm="1">
        <f t="array" ref="Z2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299" t="str">
        <v>None</v>
      </c>
      <c r="AF299" t="str">
        <v>None</v>
      </c>
      <c r="AG299" t="str">
        <v>None</v>
      </c>
      <c r="AH299" t="str">
        <v>None</v>
      </c>
      <c r="AI299" t="str">
        <v>None</v>
      </c>
    </row>
    <row r="300" spans="1:35">
      <c r="A300" s="4">
        <v>17950198</v>
      </c>
      <c r="B300" s="4" t="s">
        <v>26</v>
      </c>
      <c r="C300" s="4" t="s">
        <v>33</v>
      </c>
      <c r="D300" s="4" t="s">
        <v>300</v>
      </c>
      <c r="E300" s="4">
        <v>3.4</v>
      </c>
      <c r="F300" s="4">
        <v>29</v>
      </c>
      <c r="G300" s="5">
        <v>2199</v>
      </c>
      <c r="H300" s="16">
        <v>81</v>
      </c>
      <c r="I300" s="5">
        <v>2199</v>
      </c>
      <c r="J300" s="4" t="s">
        <v>35</v>
      </c>
      <c r="K300" s="4" t="b">
        <v>1</v>
      </c>
      <c r="L300" s="4">
        <v>29</v>
      </c>
      <c r="M300" s="4">
        <v>0</v>
      </c>
      <c r="N300" s="4">
        <v>0</v>
      </c>
      <c r="O300" s="4">
        <v>0</v>
      </c>
      <c r="P300" s="4">
        <v>0</v>
      </c>
      <c r="Q300" s="4" t="s">
        <v>208</v>
      </c>
      <c r="R300" s="4" t="s">
        <v>31</v>
      </c>
      <c r="S300" s="4" t="s">
        <v>32</v>
      </c>
      <c r="T300" s="4" t="s">
        <v>32</v>
      </c>
      <c r="U300" s="4" t="s">
        <v>30</v>
      </c>
      <c r="V300" s="4" t="b">
        <v>0</v>
      </c>
      <c r="W300" s="4" t="b">
        <v>1</v>
      </c>
      <c r="X300" s="13" cm="1">
        <f t="array" ref="X300">_xlfn.IFS(ecomm[[#This Row],[rating]]&lt;=1,1, ecomm[[#This Row],[rating]]&lt;=2, 2, ecomm[[#This Row],[rating]]&lt;=3, 3, ecomm[[#This Row],[rating]]&lt;=4, 4, ecomm[[#This Row],[rating]]&gt;4, 5)</f>
        <v>4</v>
      </c>
      <c r="Y300" s="13" cm="1">
        <f t="array" ref="Y3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00" s="13" t="str" cm="1">
        <f t="array" ref="Z3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300" t="str">
        <v>None</v>
      </c>
      <c r="AF300" t="str">
        <v>None</v>
      </c>
      <c r="AG300" t="str">
        <v>None</v>
      </c>
      <c r="AH300" t="str">
        <v>None</v>
      </c>
      <c r="AI300" t="str">
        <v>None</v>
      </c>
    </row>
    <row r="301" spans="1:35">
      <c r="A301" s="6">
        <v>22590644</v>
      </c>
      <c r="B301" s="6" t="s">
        <v>26</v>
      </c>
      <c r="C301" s="6" t="s">
        <v>38</v>
      </c>
      <c r="D301" s="6" t="s">
        <v>301</v>
      </c>
      <c r="E301" s="6">
        <v>4.7</v>
      </c>
      <c r="F301" s="6">
        <v>17</v>
      </c>
      <c r="G301" s="7">
        <v>1399</v>
      </c>
      <c r="H301" s="17">
        <v>54</v>
      </c>
      <c r="I301" s="7">
        <v>643</v>
      </c>
      <c r="J301" s="6" t="s">
        <v>35</v>
      </c>
      <c r="K301" s="6" t="b">
        <v>1</v>
      </c>
      <c r="L301" s="6">
        <v>0</v>
      </c>
      <c r="M301" s="6">
        <v>12</v>
      </c>
      <c r="N301" s="6">
        <v>20</v>
      </c>
      <c r="O301" s="6">
        <v>63</v>
      </c>
      <c r="P301" s="6">
        <v>141</v>
      </c>
      <c r="Q301" s="6" t="s">
        <v>30</v>
      </c>
      <c r="R301" s="6" t="s">
        <v>31</v>
      </c>
      <c r="S301" s="6" t="s">
        <v>32</v>
      </c>
      <c r="T301" s="6" t="s">
        <v>32</v>
      </c>
      <c r="U301" s="6" t="s">
        <v>30</v>
      </c>
      <c r="V301" s="6" t="b">
        <v>1</v>
      </c>
      <c r="W301" s="6" t="b">
        <v>1</v>
      </c>
      <c r="X301" s="13" cm="1">
        <f t="array" ref="X301">_xlfn.IFS(ecomm[[#This Row],[rating]]&lt;=1,1, ecomm[[#This Row],[rating]]&lt;=2, 2, ecomm[[#This Row],[rating]]&lt;=3, 3, ecomm[[#This Row],[rating]]&lt;=4, 4, ecomm[[#This Row],[rating]]&gt;4, 5)</f>
        <v>5</v>
      </c>
      <c r="Y301" s="13" cm="1">
        <f t="array" ref="Y3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1" s="13" t="str" cm="1">
        <f t="array" ref="Z3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01" t="str">
        <v>None</v>
      </c>
      <c r="AF301" t="str">
        <v>None</v>
      </c>
      <c r="AG301" t="str">
        <v>None</v>
      </c>
      <c r="AH301" t="str">
        <v>None</v>
      </c>
      <c r="AI301" t="str">
        <v>None</v>
      </c>
    </row>
    <row r="302" spans="1:35">
      <c r="A302" s="4">
        <v>12999996</v>
      </c>
      <c r="B302" s="4" t="s">
        <v>26</v>
      </c>
      <c r="C302" s="4" t="s">
        <v>88</v>
      </c>
      <c r="D302" s="4" t="s">
        <v>302</v>
      </c>
      <c r="E302" s="4">
        <v>4.5999999999999996</v>
      </c>
      <c r="F302" s="4">
        <v>17</v>
      </c>
      <c r="G302" s="5">
        <v>599</v>
      </c>
      <c r="H302" s="16">
        <v>62</v>
      </c>
      <c r="I302" s="5">
        <v>227</v>
      </c>
      <c r="J302" s="4" t="s">
        <v>35</v>
      </c>
      <c r="K302" s="4" t="b">
        <v>1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4" t="s">
        <v>32</v>
      </c>
      <c r="R302" s="4" t="s">
        <v>32</v>
      </c>
      <c r="S302" s="4" t="s">
        <v>32</v>
      </c>
      <c r="T302" s="4" t="s">
        <v>32</v>
      </c>
      <c r="U302" s="4" t="s">
        <v>32</v>
      </c>
      <c r="V302" s="4" t="b">
        <v>1</v>
      </c>
      <c r="W302" s="4" t="b">
        <v>1</v>
      </c>
      <c r="X302" s="13" cm="1">
        <f t="array" ref="X302">_xlfn.IFS(ecomm[[#This Row],[rating]]&lt;=1,1, ecomm[[#This Row],[rating]]&lt;=2, 2, ecomm[[#This Row],[rating]]&lt;=3, 3, ecomm[[#This Row],[rating]]&lt;=4, 4, ecomm[[#This Row],[rating]]&gt;4, 5)</f>
        <v>5</v>
      </c>
      <c r="Y302" s="13" cm="1">
        <f t="array" ref="Y3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02" s="13" t="str" cm="1">
        <f t="array" ref="Z3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02" t="str">
        <v>None</v>
      </c>
      <c r="AF302" t="str">
        <v>None</v>
      </c>
      <c r="AG302" t="str">
        <v>None</v>
      </c>
      <c r="AH302" t="str">
        <v>None</v>
      </c>
      <c r="AI302" t="str">
        <v>None</v>
      </c>
    </row>
    <row r="303" spans="1:35">
      <c r="A303" s="6">
        <v>19015652</v>
      </c>
      <c r="B303" s="6" t="s">
        <v>26</v>
      </c>
      <c r="C303" s="6" t="s">
        <v>46</v>
      </c>
      <c r="D303" s="6" t="s">
        <v>303</v>
      </c>
      <c r="E303" s="6">
        <v>4.2</v>
      </c>
      <c r="F303" s="6">
        <v>19</v>
      </c>
      <c r="G303" s="7">
        <v>2799</v>
      </c>
      <c r="H303" s="17">
        <v>46</v>
      </c>
      <c r="I303" s="7">
        <v>1511</v>
      </c>
      <c r="J303" s="6" t="s">
        <v>32</v>
      </c>
      <c r="K303" s="6" t="b">
        <v>0</v>
      </c>
      <c r="L303" s="6">
        <v>5</v>
      </c>
      <c r="M303" s="6">
        <v>0</v>
      </c>
      <c r="N303" s="6">
        <v>0</v>
      </c>
      <c r="O303" s="6">
        <v>1</v>
      </c>
      <c r="P303" s="6">
        <v>3</v>
      </c>
      <c r="Q303" s="6" t="s">
        <v>32</v>
      </c>
      <c r="R303" s="6" t="s">
        <v>32</v>
      </c>
      <c r="S303" s="6" t="s">
        <v>32</v>
      </c>
      <c r="T303" s="6" t="s">
        <v>32</v>
      </c>
      <c r="U303" s="6" t="s">
        <v>32</v>
      </c>
      <c r="V303" s="6" t="b">
        <v>1</v>
      </c>
      <c r="W303" s="6" t="b">
        <v>1</v>
      </c>
      <c r="X303" s="13" cm="1">
        <f t="array" ref="X303">_xlfn.IFS(ecomm[[#This Row],[rating]]&lt;=1,1, ecomm[[#This Row],[rating]]&lt;=2, 2, ecomm[[#This Row],[rating]]&lt;=3, 3, ecomm[[#This Row],[rating]]&lt;=4, 4, ecomm[[#This Row],[rating]]&gt;4, 5)</f>
        <v>5</v>
      </c>
      <c r="Y303" s="13" cm="1">
        <f t="array" ref="Y3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03" s="13" t="str" cm="1">
        <f t="array" ref="Z3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03" t="str">
        <v>None</v>
      </c>
      <c r="AF303" t="str">
        <v>None</v>
      </c>
      <c r="AG303" t="str">
        <v>None</v>
      </c>
      <c r="AH303" t="str">
        <v>None</v>
      </c>
      <c r="AI303" t="str">
        <v>None</v>
      </c>
    </row>
    <row r="304" spans="1:35">
      <c r="A304" s="4">
        <v>17755896</v>
      </c>
      <c r="B304" s="4" t="s">
        <v>99</v>
      </c>
      <c r="C304" s="4" t="s">
        <v>153</v>
      </c>
      <c r="D304" s="4" t="s">
        <v>304</v>
      </c>
      <c r="E304" s="4">
        <v>4</v>
      </c>
      <c r="F304" s="4">
        <v>265</v>
      </c>
      <c r="G304" s="5">
        <v>6899</v>
      </c>
      <c r="H304" s="16">
        <v>70</v>
      </c>
      <c r="I304" s="5">
        <v>6899</v>
      </c>
      <c r="J304" s="4" t="s">
        <v>35</v>
      </c>
      <c r="K304" s="4" t="b">
        <v>1</v>
      </c>
      <c r="L304" s="4">
        <v>0</v>
      </c>
      <c r="M304" s="4">
        <v>3</v>
      </c>
      <c r="N304" s="4">
        <v>0</v>
      </c>
      <c r="O304" s="4">
        <v>8</v>
      </c>
      <c r="P304" s="4">
        <v>13</v>
      </c>
      <c r="Q304" s="4" t="s">
        <v>30</v>
      </c>
      <c r="R304" s="4" t="s">
        <v>32</v>
      </c>
      <c r="S304" s="4" t="s">
        <v>178</v>
      </c>
      <c r="T304" s="4" t="s">
        <v>32</v>
      </c>
      <c r="U304" s="4" t="s">
        <v>32</v>
      </c>
      <c r="V304" s="4" t="b">
        <v>1</v>
      </c>
      <c r="W304" s="4" t="b">
        <v>1</v>
      </c>
      <c r="X304" s="13" cm="1">
        <f t="array" ref="X304">_xlfn.IFS(ecomm[[#This Row],[rating]]&lt;=1,1, ecomm[[#This Row],[rating]]&lt;=2, 2, ecomm[[#This Row],[rating]]&lt;=3, 3, ecomm[[#This Row],[rating]]&lt;=4, 4, ecomm[[#This Row],[rating]]&gt;4, 5)</f>
        <v>4</v>
      </c>
      <c r="Y304" s="13" cm="1">
        <f t="array" ref="Y3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304" s="13" t="str" cm="1">
        <f t="array" ref="Z3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04" t="str">
        <v>None</v>
      </c>
      <c r="AF304" t="str">
        <v>None</v>
      </c>
      <c r="AG304" t="str">
        <v>None</v>
      </c>
      <c r="AH304" t="str">
        <v>None</v>
      </c>
      <c r="AI304" t="str">
        <v>None</v>
      </c>
    </row>
    <row r="305" spans="1:35">
      <c r="A305" s="6">
        <v>17633752</v>
      </c>
      <c r="B305" s="6" t="s">
        <v>60</v>
      </c>
      <c r="C305" s="6" t="s">
        <v>305</v>
      </c>
      <c r="D305" s="6" t="s">
        <v>231</v>
      </c>
      <c r="E305" s="6">
        <v>4.4000000000000004</v>
      </c>
      <c r="F305" s="6">
        <v>226</v>
      </c>
      <c r="G305" s="7">
        <v>2999</v>
      </c>
      <c r="H305" s="17">
        <v>65</v>
      </c>
      <c r="I305" s="7">
        <v>2999</v>
      </c>
      <c r="J305" s="6" t="s">
        <v>35</v>
      </c>
      <c r="K305" s="6" t="b">
        <v>1</v>
      </c>
      <c r="L305" s="6">
        <v>3</v>
      </c>
      <c r="M305" s="6">
        <v>0</v>
      </c>
      <c r="N305" s="6">
        <v>0</v>
      </c>
      <c r="O305" s="6">
        <v>0</v>
      </c>
      <c r="P305" s="6">
        <v>0</v>
      </c>
      <c r="Q305" s="6" t="s">
        <v>32</v>
      </c>
      <c r="R305" s="6" t="s">
        <v>32</v>
      </c>
      <c r="S305" s="6" t="s">
        <v>32</v>
      </c>
      <c r="T305" s="6" t="s">
        <v>32</v>
      </c>
      <c r="U305" s="6" t="s">
        <v>32</v>
      </c>
      <c r="V305" s="6" t="b">
        <v>1</v>
      </c>
      <c r="W305" s="6" t="b">
        <v>1</v>
      </c>
      <c r="X305" s="13" cm="1">
        <f t="array" ref="X305">_xlfn.IFS(ecomm[[#This Row],[rating]]&lt;=1,1, ecomm[[#This Row],[rating]]&lt;=2, 2, ecomm[[#This Row],[rating]]&lt;=3, 3, ecomm[[#This Row],[rating]]&lt;=4, 4, ecomm[[#This Row],[rating]]&gt;4, 5)</f>
        <v>5</v>
      </c>
      <c r="Y305" s="13" cm="1">
        <f t="array" ref="Y3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05" s="13" t="str" cm="1">
        <f t="array" ref="Z3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05" t="str">
        <v>None</v>
      </c>
      <c r="AF305" t="str">
        <v>None</v>
      </c>
      <c r="AG305" t="str">
        <v>None</v>
      </c>
      <c r="AH305" t="str">
        <v>None</v>
      </c>
      <c r="AI305" t="str">
        <v>None</v>
      </c>
    </row>
    <row r="306" spans="1:35">
      <c r="A306" s="4">
        <v>16696094</v>
      </c>
      <c r="B306" s="4" t="s">
        <v>26</v>
      </c>
      <c r="C306" s="4" t="s">
        <v>73</v>
      </c>
      <c r="D306" s="4" t="s">
        <v>306</v>
      </c>
      <c r="E306" s="4">
        <v>4.5999999999999996</v>
      </c>
      <c r="F306" s="4">
        <v>192</v>
      </c>
      <c r="G306" s="5">
        <v>649</v>
      </c>
      <c r="H306" s="16">
        <v>0</v>
      </c>
      <c r="I306" s="5">
        <v>649</v>
      </c>
      <c r="J306" s="4" t="s">
        <v>32</v>
      </c>
      <c r="K306" s="4" t="b">
        <v>0</v>
      </c>
      <c r="L306" s="4">
        <v>0</v>
      </c>
      <c r="M306" s="4">
        <v>2</v>
      </c>
      <c r="N306" s="4">
        <v>4</v>
      </c>
      <c r="O306" s="4">
        <v>4</v>
      </c>
      <c r="P306" s="4">
        <v>10</v>
      </c>
      <c r="Q306" s="4" t="s">
        <v>32</v>
      </c>
      <c r="R306" s="4" t="s">
        <v>32</v>
      </c>
      <c r="S306" s="4" t="s">
        <v>32</v>
      </c>
      <c r="T306" s="4" t="s">
        <v>32</v>
      </c>
      <c r="U306" s="4" t="s">
        <v>32</v>
      </c>
      <c r="V306" s="4" t="b">
        <v>1</v>
      </c>
      <c r="W306" s="4" t="b">
        <v>1</v>
      </c>
      <c r="X306" s="13" cm="1">
        <f t="array" ref="X306">_xlfn.IFS(ecomm[[#This Row],[rating]]&lt;=1,1, ecomm[[#This Row],[rating]]&lt;=2, 2, ecomm[[#This Row],[rating]]&lt;=3, 3, ecomm[[#This Row],[rating]]&lt;=4, 4, ecomm[[#This Row],[rating]]&gt;4, 5)</f>
        <v>5</v>
      </c>
      <c r="Y306" s="13" cm="1">
        <f t="array" ref="Y3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6" s="13" t="str" cm="1">
        <f t="array" ref="Z3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306" t="str">
        <v>None</v>
      </c>
      <c r="AF306" t="str">
        <v>None</v>
      </c>
      <c r="AG306" t="str">
        <v>None</v>
      </c>
      <c r="AH306" t="str">
        <v>None</v>
      </c>
      <c r="AI306" t="str">
        <v>None</v>
      </c>
    </row>
    <row r="307" spans="1:35">
      <c r="A307" s="6">
        <v>19027298</v>
      </c>
      <c r="B307" s="6" t="s">
        <v>26</v>
      </c>
      <c r="C307" s="6" t="s">
        <v>38</v>
      </c>
      <c r="D307" s="6" t="s">
        <v>289</v>
      </c>
      <c r="E307" s="6">
        <v>3.8</v>
      </c>
      <c r="F307" s="6">
        <v>40</v>
      </c>
      <c r="G307" s="7">
        <v>1499</v>
      </c>
      <c r="H307" s="17">
        <v>41</v>
      </c>
      <c r="I307" s="7">
        <v>884</v>
      </c>
      <c r="J307" s="6" t="s">
        <v>35</v>
      </c>
      <c r="K307" s="6" t="b">
        <v>1</v>
      </c>
      <c r="L307" s="6">
        <v>4</v>
      </c>
      <c r="M307" s="6">
        <v>0</v>
      </c>
      <c r="N307" s="6">
        <v>2</v>
      </c>
      <c r="O307" s="6">
        <v>6</v>
      </c>
      <c r="P307" s="6">
        <v>4</v>
      </c>
      <c r="Q307" s="6" t="s">
        <v>32</v>
      </c>
      <c r="R307" s="6" t="s">
        <v>32</v>
      </c>
      <c r="S307" s="6" t="s">
        <v>32</v>
      </c>
      <c r="T307" s="6" t="s">
        <v>32</v>
      </c>
      <c r="U307" s="6" t="s">
        <v>32</v>
      </c>
      <c r="V307" s="6" t="b">
        <v>1</v>
      </c>
      <c r="W307" s="6" t="b">
        <v>1</v>
      </c>
      <c r="X307" s="13" cm="1">
        <f t="array" ref="X307">_xlfn.IFS(ecomm[[#This Row],[rating]]&lt;=1,1, ecomm[[#This Row],[rating]]&lt;=2, 2, ecomm[[#This Row],[rating]]&lt;=3, 3, ecomm[[#This Row],[rating]]&lt;=4, 4, ecomm[[#This Row],[rating]]&gt;4, 5)</f>
        <v>4</v>
      </c>
      <c r="Y307" s="13" cm="1">
        <f t="array" ref="Y3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7" s="13" t="str" cm="1">
        <f t="array" ref="Z3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07" t="str">
        <v>None</v>
      </c>
      <c r="AF307" t="str">
        <v>None</v>
      </c>
      <c r="AG307" t="str">
        <v>None</v>
      </c>
      <c r="AH307" t="str">
        <v>None</v>
      </c>
      <c r="AI307" t="str">
        <v>None</v>
      </c>
    </row>
    <row r="308" spans="1:35">
      <c r="A308" s="4">
        <v>13389410</v>
      </c>
      <c r="B308" s="4" t="s">
        <v>60</v>
      </c>
      <c r="C308" s="4" t="s">
        <v>158</v>
      </c>
      <c r="D308" s="4" t="s">
        <v>163</v>
      </c>
      <c r="E308" s="4">
        <v>4.2</v>
      </c>
      <c r="F308" s="4">
        <v>30</v>
      </c>
      <c r="G308" s="5">
        <v>2999</v>
      </c>
      <c r="H308" s="16">
        <v>62</v>
      </c>
      <c r="I308" s="5">
        <v>1139</v>
      </c>
      <c r="J308" s="4" t="s">
        <v>35</v>
      </c>
      <c r="K308" s="4" t="b">
        <v>1</v>
      </c>
      <c r="L308" s="4">
        <v>1</v>
      </c>
      <c r="M308" s="4">
        <v>0</v>
      </c>
      <c r="N308" s="4">
        <v>4</v>
      </c>
      <c r="O308" s="4">
        <v>9</v>
      </c>
      <c r="P308" s="4">
        <v>45</v>
      </c>
      <c r="Q308" s="4" t="s">
        <v>32</v>
      </c>
      <c r="R308" s="4" t="s">
        <v>32</v>
      </c>
      <c r="S308" s="4" t="s">
        <v>32</v>
      </c>
      <c r="T308" s="4" t="s">
        <v>32</v>
      </c>
      <c r="U308" s="4" t="s">
        <v>32</v>
      </c>
      <c r="V308" s="4" t="b">
        <v>1</v>
      </c>
      <c r="W308" s="4" t="b">
        <v>1</v>
      </c>
      <c r="X308" s="13" cm="1">
        <f t="array" ref="X308">_xlfn.IFS(ecomm[[#This Row],[rating]]&lt;=1,1, ecomm[[#This Row],[rating]]&lt;=2, 2, ecomm[[#This Row],[rating]]&lt;=3, 3, ecomm[[#This Row],[rating]]&lt;=4, 4, ecomm[[#This Row],[rating]]&gt;4, 5)</f>
        <v>5</v>
      </c>
      <c r="Y308" s="13" cm="1">
        <f t="array" ref="Y3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08" s="13" t="str" cm="1">
        <f t="array" ref="Z3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08" t="str">
        <v>None</v>
      </c>
      <c r="AF308" t="str">
        <v>None</v>
      </c>
      <c r="AG308" t="str">
        <v>None</v>
      </c>
      <c r="AH308" t="str">
        <v>None</v>
      </c>
      <c r="AI308" t="str">
        <v>None</v>
      </c>
    </row>
    <row r="309" spans="1:35">
      <c r="A309" s="6">
        <v>13435624</v>
      </c>
      <c r="B309" s="6" t="s">
        <v>26</v>
      </c>
      <c r="C309" s="6" t="s">
        <v>38</v>
      </c>
      <c r="D309" s="6" t="s">
        <v>307</v>
      </c>
      <c r="E309" s="6">
        <v>4.0999999999999996</v>
      </c>
      <c r="F309" s="6">
        <v>28</v>
      </c>
      <c r="G309" s="7">
        <v>2199</v>
      </c>
      <c r="H309" s="17">
        <v>69</v>
      </c>
      <c r="I309" s="7">
        <v>681</v>
      </c>
      <c r="J309" s="6" t="s">
        <v>35</v>
      </c>
      <c r="K309" s="6" t="b">
        <v>1</v>
      </c>
      <c r="L309" s="6">
        <v>6</v>
      </c>
      <c r="M309" s="6">
        <v>0</v>
      </c>
      <c r="N309" s="6">
        <v>0</v>
      </c>
      <c r="O309" s="6">
        <v>0</v>
      </c>
      <c r="P309" s="6">
        <v>1</v>
      </c>
      <c r="Q309" s="6" t="s">
        <v>30</v>
      </c>
      <c r="R309" s="6" t="s">
        <v>31</v>
      </c>
      <c r="S309" s="6" t="s">
        <v>32</v>
      </c>
      <c r="T309" s="6" t="s">
        <v>32</v>
      </c>
      <c r="U309" s="6" t="s">
        <v>30</v>
      </c>
      <c r="V309" s="6" t="b">
        <v>1</v>
      </c>
      <c r="W309" s="6" t="b">
        <v>1</v>
      </c>
      <c r="X309" s="13" cm="1">
        <f t="array" ref="X309">_xlfn.IFS(ecomm[[#This Row],[rating]]&lt;=1,1, ecomm[[#This Row],[rating]]&lt;=2, 2, ecomm[[#This Row],[rating]]&lt;=3, 3, ecomm[[#This Row],[rating]]&lt;=4, 4, ecomm[[#This Row],[rating]]&gt;4, 5)</f>
        <v>5</v>
      </c>
      <c r="Y309" s="13" cm="1">
        <f t="array" ref="Y3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09" s="13" t="str" cm="1">
        <f t="array" ref="Z3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09" t="str">
        <v>None</v>
      </c>
      <c r="AF309" t="str">
        <v>None</v>
      </c>
      <c r="AG309" t="str">
        <v>None</v>
      </c>
      <c r="AH309" t="str">
        <v>None</v>
      </c>
      <c r="AI309" t="str">
        <v>None</v>
      </c>
    </row>
    <row r="310" spans="1:35">
      <c r="A310" s="4">
        <v>7183090</v>
      </c>
      <c r="B310" s="4" t="s">
        <v>26</v>
      </c>
      <c r="C310" s="4" t="s">
        <v>33</v>
      </c>
      <c r="D310" s="4" t="s">
        <v>276</v>
      </c>
      <c r="E310" s="4">
        <v>4.2</v>
      </c>
      <c r="F310" s="4">
        <v>29</v>
      </c>
      <c r="G310" s="5">
        <v>1299</v>
      </c>
      <c r="H310" s="16">
        <v>69</v>
      </c>
      <c r="I310" s="5">
        <v>1299</v>
      </c>
      <c r="J310" s="4" t="s">
        <v>35</v>
      </c>
      <c r="K310" s="4" t="b">
        <v>1</v>
      </c>
      <c r="L310" s="4">
        <v>0</v>
      </c>
      <c r="M310" s="4">
        <v>0</v>
      </c>
      <c r="N310" s="4">
        <v>1</v>
      </c>
      <c r="O310" s="4">
        <v>0</v>
      </c>
      <c r="P310" s="4">
        <v>1</v>
      </c>
      <c r="Q310" s="4" t="s">
        <v>30</v>
      </c>
      <c r="R310" s="4" t="s">
        <v>43</v>
      </c>
      <c r="S310" s="4" t="s">
        <v>32</v>
      </c>
      <c r="T310" s="4" t="s">
        <v>32</v>
      </c>
      <c r="U310" s="4" t="s">
        <v>30</v>
      </c>
      <c r="V310" s="4" t="b">
        <v>0</v>
      </c>
      <c r="W310" s="4" t="b">
        <v>1</v>
      </c>
      <c r="X310" s="13" cm="1">
        <f t="array" ref="X310">_xlfn.IFS(ecomm[[#This Row],[rating]]&lt;=1,1, ecomm[[#This Row],[rating]]&lt;=2, 2, ecomm[[#This Row],[rating]]&lt;=3, 3, ecomm[[#This Row],[rating]]&lt;=4, 4, ecomm[[#This Row],[rating]]&gt;4, 5)</f>
        <v>5</v>
      </c>
      <c r="Y310" s="13" cm="1">
        <f t="array" ref="Y3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10" s="13" t="str" cm="1">
        <f t="array" ref="Z3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10" t="str">
        <v>None</v>
      </c>
      <c r="AF310" t="str">
        <v>None</v>
      </c>
      <c r="AG310" t="str">
        <v>None</v>
      </c>
      <c r="AH310" t="str">
        <v>None</v>
      </c>
      <c r="AI310" t="str">
        <v>None</v>
      </c>
    </row>
    <row r="311" spans="1:35">
      <c r="A311" s="6">
        <v>20009218</v>
      </c>
      <c r="B311" s="6" t="s">
        <v>26</v>
      </c>
      <c r="C311" s="6" t="s">
        <v>117</v>
      </c>
      <c r="D311" s="6" t="s">
        <v>200</v>
      </c>
      <c r="E311" s="6">
        <v>3.9</v>
      </c>
      <c r="F311" s="6">
        <v>28</v>
      </c>
      <c r="G311" s="7">
        <v>2299</v>
      </c>
      <c r="H311" s="17">
        <v>30</v>
      </c>
      <c r="I311" s="7">
        <v>2299</v>
      </c>
      <c r="J311" s="6" t="s">
        <v>35</v>
      </c>
      <c r="K311" s="6" t="b">
        <v>1</v>
      </c>
      <c r="L311" s="6">
        <v>1</v>
      </c>
      <c r="M311" s="6">
        <v>1</v>
      </c>
      <c r="N311" s="6">
        <v>2</v>
      </c>
      <c r="O311" s="6">
        <v>2</v>
      </c>
      <c r="P311" s="6">
        <v>9</v>
      </c>
      <c r="Q311" s="6" t="s">
        <v>30</v>
      </c>
      <c r="R311" s="6" t="s">
        <v>32</v>
      </c>
      <c r="S311" s="6" t="s">
        <v>32</v>
      </c>
      <c r="T311" s="6" t="s">
        <v>32</v>
      </c>
      <c r="U311" s="6" t="s">
        <v>32</v>
      </c>
      <c r="V311" s="6" t="b">
        <v>0</v>
      </c>
      <c r="W311" s="6" t="b">
        <v>1</v>
      </c>
      <c r="X311" s="13" cm="1">
        <f t="array" ref="X311">_xlfn.IFS(ecomm[[#This Row],[rating]]&lt;=1,1, ecomm[[#This Row],[rating]]&lt;=2, 2, ecomm[[#This Row],[rating]]&lt;=3, 3, ecomm[[#This Row],[rating]]&lt;=4, 4, ecomm[[#This Row],[rating]]&gt;4, 5)</f>
        <v>4</v>
      </c>
      <c r="Y311" s="13" cm="1">
        <f t="array" ref="Y3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11" s="13" t="str" cm="1">
        <f t="array" ref="Z3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11" t="str">
        <v>None</v>
      </c>
      <c r="AF311" t="str">
        <v>None</v>
      </c>
      <c r="AG311" t="str">
        <v>None</v>
      </c>
      <c r="AH311" t="str">
        <v>None</v>
      </c>
      <c r="AI311" t="str">
        <v>None</v>
      </c>
    </row>
    <row r="312" spans="1:35">
      <c r="A312" s="4">
        <v>18820948</v>
      </c>
      <c r="B312" s="4" t="s">
        <v>26</v>
      </c>
      <c r="C312" s="4" t="s">
        <v>53</v>
      </c>
      <c r="D312" s="4" t="s">
        <v>250</v>
      </c>
      <c r="E312" s="4">
        <v>4.3</v>
      </c>
      <c r="F312" s="4">
        <v>24</v>
      </c>
      <c r="G312" s="5">
        <v>5599</v>
      </c>
      <c r="H312" s="16">
        <v>40</v>
      </c>
      <c r="I312" s="5">
        <v>5599</v>
      </c>
      <c r="J312" s="4" t="s">
        <v>32</v>
      </c>
      <c r="K312" s="4" t="b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11</v>
      </c>
      <c r="Q312" s="4" t="s">
        <v>30</v>
      </c>
      <c r="R312" s="4" t="s">
        <v>32</v>
      </c>
      <c r="S312" s="4" t="s">
        <v>32</v>
      </c>
      <c r="T312" s="4" t="s">
        <v>32</v>
      </c>
      <c r="U312" s="4" t="s">
        <v>30</v>
      </c>
      <c r="V312" s="4" t="b">
        <v>0</v>
      </c>
      <c r="W312" s="4" t="b">
        <v>1</v>
      </c>
      <c r="X312" s="13" cm="1">
        <f t="array" ref="X312">_xlfn.IFS(ecomm[[#This Row],[rating]]&lt;=1,1, ecomm[[#This Row],[rating]]&lt;=2, 2, ecomm[[#This Row],[rating]]&lt;=3, 3, ecomm[[#This Row],[rating]]&lt;=4, 4, ecomm[[#This Row],[rating]]&gt;4, 5)</f>
        <v>5</v>
      </c>
      <c r="Y312" s="13" cm="1">
        <f t="array" ref="Y3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312" s="13" t="str" cm="1">
        <f t="array" ref="Z3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12" t="str">
        <v>None</v>
      </c>
      <c r="AF312" t="str">
        <v>None</v>
      </c>
      <c r="AG312" t="str">
        <v>None</v>
      </c>
      <c r="AH312" t="str">
        <v>None</v>
      </c>
      <c r="AI312" t="str">
        <v>None</v>
      </c>
    </row>
    <row r="313" spans="1:35">
      <c r="A313" s="6">
        <v>13586840</v>
      </c>
      <c r="B313" s="6" t="s">
        <v>26</v>
      </c>
      <c r="C313" s="6" t="s">
        <v>38</v>
      </c>
      <c r="D313" s="6" t="s">
        <v>257</v>
      </c>
      <c r="E313" s="6">
        <v>4</v>
      </c>
      <c r="F313" s="6">
        <v>29</v>
      </c>
      <c r="G313" s="7">
        <v>1899</v>
      </c>
      <c r="H313" s="17">
        <v>55</v>
      </c>
      <c r="I313" s="7">
        <v>1899</v>
      </c>
      <c r="J313" s="6" t="s">
        <v>35</v>
      </c>
      <c r="K313" s="6" t="b">
        <v>1</v>
      </c>
      <c r="L313" s="6">
        <v>0</v>
      </c>
      <c r="M313" s="6">
        <v>1</v>
      </c>
      <c r="N313" s="6">
        <v>0</v>
      </c>
      <c r="O313" s="6">
        <v>0</v>
      </c>
      <c r="P313" s="6">
        <v>9</v>
      </c>
      <c r="Q313" s="6" t="s">
        <v>30</v>
      </c>
      <c r="R313" s="6" t="s">
        <v>31</v>
      </c>
      <c r="S313" s="6" t="s">
        <v>32</v>
      </c>
      <c r="T313" s="6" t="s">
        <v>32</v>
      </c>
      <c r="U313" s="6" t="s">
        <v>30</v>
      </c>
      <c r="V313" s="6" t="b">
        <v>0</v>
      </c>
      <c r="W313" s="6" t="b">
        <v>1</v>
      </c>
      <c r="X313" s="13" cm="1">
        <f t="array" ref="X313">_xlfn.IFS(ecomm[[#This Row],[rating]]&lt;=1,1, ecomm[[#This Row],[rating]]&lt;=2, 2, ecomm[[#This Row],[rating]]&lt;=3, 3, ecomm[[#This Row],[rating]]&lt;=4, 4, ecomm[[#This Row],[rating]]&gt;4, 5)</f>
        <v>4</v>
      </c>
      <c r="Y313" s="13" cm="1">
        <f t="array" ref="Y3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13" s="13" t="str" cm="1">
        <f t="array" ref="Z3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13" t="str">
        <v>None</v>
      </c>
      <c r="AF313" t="str">
        <v>None</v>
      </c>
      <c r="AG313" t="str">
        <v>None</v>
      </c>
      <c r="AH313" t="str">
        <v>None</v>
      </c>
      <c r="AI313" t="str">
        <v>None</v>
      </c>
    </row>
    <row r="314" spans="1:35">
      <c r="A314" s="4">
        <v>18960086</v>
      </c>
      <c r="B314" s="4" t="s">
        <v>26</v>
      </c>
      <c r="C314" s="4" t="s">
        <v>117</v>
      </c>
      <c r="D314" s="4" t="s">
        <v>232</v>
      </c>
      <c r="E314" s="4">
        <v>4.5</v>
      </c>
      <c r="F314" s="4">
        <v>23</v>
      </c>
      <c r="G314" s="5">
        <v>1749</v>
      </c>
      <c r="H314" s="16">
        <v>72</v>
      </c>
      <c r="I314" s="5">
        <v>454</v>
      </c>
      <c r="J314" s="4" t="s">
        <v>35</v>
      </c>
      <c r="K314" s="4" t="b">
        <v>1</v>
      </c>
      <c r="L314" s="4">
        <v>0</v>
      </c>
      <c r="M314" s="4">
        <v>0</v>
      </c>
      <c r="N314" s="4">
        <v>1</v>
      </c>
      <c r="O314" s="4">
        <v>1</v>
      </c>
      <c r="P314" s="4">
        <v>3</v>
      </c>
      <c r="Q314" s="4" t="s">
        <v>30</v>
      </c>
      <c r="R314" s="4" t="s">
        <v>32</v>
      </c>
      <c r="S314" s="4" t="s">
        <v>32</v>
      </c>
      <c r="T314" s="4" t="s">
        <v>32</v>
      </c>
      <c r="U314" s="4" t="s">
        <v>32</v>
      </c>
      <c r="V314" s="4" t="b">
        <v>1</v>
      </c>
      <c r="W314" s="4" t="b">
        <v>1</v>
      </c>
      <c r="X314" s="13" cm="1">
        <f t="array" ref="X314">_xlfn.IFS(ecomm[[#This Row],[rating]]&lt;=1,1, ecomm[[#This Row],[rating]]&lt;=2, 2, ecomm[[#This Row],[rating]]&lt;=3, 3, ecomm[[#This Row],[rating]]&lt;=4, 4, ecomm[[#This Row],[rating]]&gt;4, 5)</f>
        <v>5</v>
      </c>
      <c r="Y314" s="13" cm="1">
        <f t="array" ref="Y3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14" s="13" t="str" cm="1">
        <f t="array" ref="Z3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14" t="str">
        <v>None</v>
      </c>
      <c r="AF314" t="str">
        <v>None</v>
      </c>
      <c r="AG314" t="str">
        <v>None</v>
      </c>
      <c r="AH314" t="str">
        <v>None</v>
      </c>
      <c r="AI314" t="str">
        <v>None</v>
      </c>
    </row>
    <row r="315" spans="1:35">
      <c r="A315" s="6">
        <v>17361920</v>
      </c>
      <c r="B315" s="6" t="s">
        <v>26</v>
      </c>
      <c r="C315" s="6" t="s">
        <v>111</v>
      </c>
      <c r="D315" s="6" t="s">
        <v>242</v>
      </c>
      <c r="E315" s="6">
        <v>4.2</v>
      </c>
      <c r="F315" s="6">
        <v>23</v>
      </c>
      <c r="G315" s="7">
        <v>1799</v>
      </c>
      <c r="H315" s="17">
        <v>69</v>
      </c>
      <c r="I315" s="7">
        <v>557</v>
      </c>
      <c r="J315" s="6" t="s">
        <v>35</v>
      </c>
      <c r="K315" s="6" t="b">
        <v>0</v>
      </c>
      <c r="L315" s="6">
        <v>2</v>
      </c>
      <c r="M315" s="6">
        <v>1</v>
      </c>
      <c r="N315" s="6">
        <v>1</v>
      </c>
      <c r="O315" s="6">
        <v>3</v>
      </c>
      <c r="P315" s="6">
        <v>13</v>
      </c>
      <c r="Q315" s="6" t="s">
        <v>32</v>
      </c>
      <c r="R315" s="6" t="s">
        <v>32</v>
      </c>
      <c r="S315" s="6" t="s">
        <v>32</v>
      </c>
      <c r="T315" s="6" t="s">
        <v>32</v>
      </c>
      <c r="U315" s="6" t="s">
        <v>32</v>
      </c>
      <c r="V315" s="6" t="b">
        <v>1</v>
      </c>
      <c r="W315" s="6" t="b">
        <v>1</v>
      </c>
      <c r="X315" s="13" cm="1">
        <f t="array" ref="X315">_xlfn.IFS(ecomm[[#This Row],[rating]]&lt;=1,1, ecomm[[#This Row],[rating]]&lt;=2, 2, ecomm[[#This Row],[rating]]&lt;=3, 3, ecomm[[#This Row],[rating]]&lt;=4, 4, ecomm[[#This Row],[rating]]&gt;4, 5)</f>
        <v>5</v>
      </c>
      <c r="Y315" s="13" cm="1">
        <f t="array" ref="Y3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15" s="13" t="str" cm="1">
        <f t="array" ref="Z3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15" t="str">
        <v>None</v>
      </c>
      <c r="AF315" t="str">
        <v>None</v>
      </c>
      <c r="AG315" t="str">
        <v>None</v>
      </c>
      <c r="AH315" t="str">
        <v>None</v>
      </c>
      <c r="AI315" t="str">
        <v>None</v>
      </c>
    </row>
    <row r="316" spans="1:35">
      <c r="A316" s="4">
        <v>18946864</v>
      </c>
      <c r="B316" s="4" t="s">
        <v>26</v>
      </c>
      <c r="C316" s="4" t="s">
        <v>121</v>
      </c>
      <c r="D316" s="4" t="s">
        <v>308</v>
      </c>
      <c r="E316" s="4">
        <v>4.5</v>
      </c>
      <c r="F316" s="4">
        <v>20</v>
      </c>
      <c r="G316" s="5">
        <v>1499</v>
      </c>
      <c r="H316" s="16">
        <v>53</v>
      </c>
      <c r="I316" s="5">
        <v>699</v>
      </c>
      <c r="J316" s="4" t="s">
        <v>35</v>
      </c>
      <c r="K316" s="4" t="b">
        <v>1</v>
      </c>
      <c r="L316" s="4">
        <v>0</v>
      </c>
      <c r="M316" s="4">
        <v>0</v>
      </c>
      <c r="N316" s="4">
        <v>1</v>
      </c>
      <c r="O316" s="4">
        <v>5</v>
      </c>
      <c r="P316" s="4">
        <v>30</v>
      </c>
      <c r="Q316" s="4" t="s">
        <v>32</v>
      </c>
      <c r="R316" s="4" t="s">
        <v>32</v>
      </c>
      <c r="S316" s="4" t="s">
        <v>32</v>
      </c>
      <c r="T316" s="4" t="s">
        <v>32</v>
      </c>
      <c r="U316" s="4" t="s">
        <v>32</v>
      </c>
      <c r="V316" s="4" t="b">
        <v>1</v>
      </c>
      <c r="W316" s="4" t="b">
        <v>1</v>
      </c>
      <c r="X316" s="13" cm="1">
        <f t="array" ref="X316">_xlfn.IFS(ecomm[[#This Row],[rating]]&lt;=1,1, ecomm[[#This Row],[rating]]&lt;=2, 2, ecomm[[#This Row],[rating]]&lt;=3, 3, ecomm[[#This Row],[rating]]&lt;=4, 4, ecomm[[#This Row],[rating]]&gt;4, 5)</f>
        <v>5</v>
      </c>
      <c r="Y316" s="13" cm="1">
        <f t="array" ref="Y3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16" s="13" t="str" cm="1">
        <f t="array" ref="Z3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16" t="str">
        <v>None</v>
      </c>
      <c r="AF316" t="str">
        <v>None</v>
      </c>
      <c r="AG316" t="str">
        <v>None</v>
      </c>
      <c r="AH316" t="str">
        <v>None</v>
      </c>
      <c r="AI316" t="str">
        <v>None</v>
      </c>
    </row>
    <row r="317" spans="1:35">
      <c r="A317" s="6">
        <v>17973634</v>
      </c>
      <c r="B317" s="6" t="s">
        <v>26</v>
      </c>
      <c r="C317" s="6" t="s">
        <v>33</v>
      </c>
      <c r="D317" s="6" t="s">
        <v>309</v>
      </c>
      <c r="E317" s="6">
        <v>4.4000000000000004</v>
      </c>
      <c r="F317" s="6">
        <v>21</v>
      </c>
      <c r="G317" s="7">
        <v>2199</v>
      </c>
      <c r="H317" s="17">
        <v>75</v>
      </c>
      <c r="I317" s="7">
        <v>2199</v>
      </c>
      <c r="J317" s="6" t="s">
        <v>32</v>
      </c>
      <c r="K317" s="6" t="b">
        <v>0</v>
      </c>
      <c r="L317" s="6">
        <v>4</v>
      </c>
      <c r="M317" s="6">
        <v>0</v>
      </c>
      <c r="N317" s="6">
        <v>0</v>
      </c>
      <c r="O317" s="6">
        <v>0</v>
      </c>
      <c r="P317" s="6">
        <v>0</v>
      </c>
      <c r="Q317" s="6" t="s">
        <v>30</v>
      </c>
      <c r="R317" s="6" t="s">
        <v>31</v>
      </c>
      <c r="S317" s="6" t="s">
        <v>32</v>
      </c>
      <c r="T317" s="6" t="s">
        <v>32</v>
      </c>
      <c r="U317" s="6" t="s">
        <v>30</v>
      </c>
      <c r="V317" s="6" t="b">
        <v>0</v>
      </c>
      <c r="W317" s="6" t="b">
        <v>1</v>
      </c>
      <c r="X317" s="13" cm="1">
        <f t="array" ref="X317">_xlfn.IFS(ecomm[[#This Row],[rating]]&lt;=1,1, ecomm[[#This Row],[rating]]&lt;=2, 2, ecomm[[#This Row],[rating]]&lt;=3, 3, ecomm[[#This Row],[rating]]&lt;=4, 4, ecomm[[#This Row],[rating]]&gt;4, 5)</f>
        <v>5</v>
      </c>
      <c r="Y317" s="13" cm="1">
        <f t="array" ref="Y3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17" s="13" t="str" cm="1">
        <f t="array" ref="Z3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17" t="str">
        <v>None</v>
      </c>
      <c r="AF317" t="str">
        <v>None</v>
      </c>
      <c r="AG317" t="str">
        <v>None</v>
      </c>
      <c r="AH317" t="str">
        <v>None</v>
      </c>
      <c r="AI317" t="str">
        <v>None</v>
      </c>
    </row>
    <row r="318" spans="1:35">
      <c r="A318" s="4">
        <v>17686030</v>
      </c>
      <c r="B318" s="4" t="s">
        <v>26</v>
      </c>
      <c r="C318" s="4" t="s">
        <v>58</v>
      </c>
      <c r="D318" s="4" t="s">
        <v>310</v>
      </c>
      <c r="E318" s="4">
        <v>4.3</v>
      </c>
      <c r="F318" s="4">
        <v>23</v>
      </c>
      <c r="G318" s="5">
        <v>1499</v>
      </c>
      <c r="H318" s="16">
        <v>30</v>
      </c>
      <c r="I318" s="5">
        <v>1499</v>
      </c>
      <c r="J318" s="4" t="s">
        <v>35</v>
      </c>
      <c r="K318" s="4" t="b">
        <v>1</v>
      </c>
      <c r="L318" s="4">
        <v>0</v>
      </c>
      <c r="M318" s="4">
        <v>5</v>
      </c>
      <c r="N318" s="4">
        <v>6</v>
      </c>
      <c r="O318" s="4">
        <v>16</v>
      </c>
      <c r="P318" s="4">
        <v>28</v>
      </c>
      <c r="Q318" s="4" t="s">
        <v>30</v>
      </c>
      <c r="R318" s="4" t="s">
        <v>32</v>
      </c>
      <c r="S318" s="4" t="s">
        <v>32</v>
      </c>
      <c r="T318" s="4" t="s">
        <v>32</v>
      </c>
      <c r="U318" s="4" t="s">
        <v>32</v>
      </c>
      <c r="V318" s="4" t="b">
        <v>0</v>
      </c>
      <c r="W318" s="4" t="b">
        <v>1</v>
      </c>
      <c r="X318" s="13" cm="1">
        <f t="array" ref="X318">_xlfn.IFS(ecomm[[#This Row],[rating]]&lt;=1,1, ecomm[[#This Row],[rating]]&lt;=2, 2, ecomm[[#This Row],[rating]]&lt;=3, 3, ecomm[[#This Row],[rating]]&lt;=4, 4, ecomm[[#This Row],[rating]]&gt;4, 5)</f>
        <v>5</v>
      </c>
      <c r="Y318" s="13" cm="1">
        <f t="array" ref="Y3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18" s="13" t="str" cm="1">
        <f t="array" ref="Z3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18" t="str">
        <v>None</v>
      </c>
      <c r="AF318" t="str">
        <v>None</v>
      </c>
      <c r="AG318" t="str">
        <v>None</v>
      </c>
      <c r="AH318" t="str">
        <v>None</v>
      </c>
      <c r="AI318" t="str">
        <v>None</v>
      </c>
    </row>
    <row r="319" spans="1:35">
      <c r="A319" s="6">
        <v>18374286</v>
      </c>
      <c r="B319" s="6" t="s">
        <v>99</v>
      </c>
      <c r="C319" s="6" t="s">
        <v>218</v>
      </c>
      <c r="D319" s="6" t="s">
        <v>219</v>
      </c>
      <c r="E319" s="6">
        <v>4.2</v>
      </c>
      <c r="F319" s="6">
        <v>22</v>
      </c>
      <c r="G319" s="7">
        <v>5999</v>
      </c>
      <c r="H319" s="17">
        <v>40.006667777962996</v>
      </c>
      <c r="I319" s="7">
        <v>3599</v>
      </c>
      <c r="J319" s="6" t="s">
        <v>35</v>
      </c>
      <c r="K319" s="6" t="b">
        <v>1</v>
      </c>
      <c r="L319" s="6">
        <v>1</v>
      </c>
      <c r="M319" s="6">
        <v>0</v>
      </c>
      <c r="N319" s="6">
        <v>0</v>
      </c>
      <c r="O319" s="6">
        <v>3</v>
      </c>
      <c r="P319" s="6">
        <v>3</v>
      </c>
      <c r="Q319" s="6" t="s">
        <v>32</v>
      </c>
      <c r="R319" s="6" t="s">
        <v>32</v>
      </c>
      <c r="S319" s="6" t="s">
        <v>32</v>
      </c>
      <c r="T319" s="6" t="s">
        <v>32</v>
      </c>
      <c r="U319" s="6" t="s">
        <v>32</v>
      </c>
      <c r="V319" s="6" t="b">
        <v>1</v>
      </c>
      <c r="W319" s="6" t="b">
        <v>1</v>
      </c>
      <c r="X319" s="13" cm="1">
        <f t="array" ref="X319">_xlfn.IFS(ecomm[[#This Row],[rating]]&lt;=1,1, ecomm[[#This Row],[rating]]&lt;=2, 2, ecomm[[#This Row],[rating]]&lt;=3, 3, ecomm[[#This Row],[rating]]&lt;=4, 4, ecomm[[#This Row],[rating]]&gt;4, 5)</f>
        <v>5</v>
      </c>
      <c r="Y319" s="13" cm="1">
        <f t="array" ref="Y3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19" s="13" t="str" cm="1">
        <f t="array" ref="Z3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19" t="str">
        <v>None</v>
      </c>
      <c r="AF319" t="str">
        <v>None</v>
      </c>
      <c r="AG319" t="str">
        <v>None</v>
      </c>
      <c r="AH319" t="str">
        <v>None</v>
      </c>
      <c r="AI319" t="str">
        <v>None</v>
      </c>
    </row>
    <row r="320" spans="1:35">
      <c r="A320" s="4">
        <v>9053317</v>
      </c>
      <c r="B320" s="4" t="s">
        <v>60</v>
      </c>
      <c r="C320" s="4" t="s">
        <v>226</v>
      </c>
      <c r="D320" s="4" t="s">
        <v>311</v>
      </c>
      <c r="E320" s="4">
        <v>3.7</v>
      </c>
      <c r="F320" s="4">
        <v>304</v>
      </c>
      <c r="G320" s="5">
        <v>2499</v>
      </c>
      <c r="H320" s="16">
        <v>88</v>
      </c>
      <c r="I320" s="5">
        <v>2499</v>
      </c>
      <c r="J320" s="4" t="s">
        <v>35</v>
      </c>
      <c r="K320" s="4" t="b">
        <v>1</v>
      </c>
      <c r="L320" s="4">
        <v>12</v>
      </c>
      <c r="M320" s="4">
        <v>0</v>
      </c>
      <c r="N320" s="4">
        <v>1</v>
      </c>
      <c r="O320" s="4">
        <v>4</v>
      </c>
      <c r="P320" s="4">
        <v>8</v>
      </c>
      <c r="Q320" s="4" t="s">
        <v>32</v>
      </c>
      <c r="R320" s="4" t="s">
        <v>32</v>
      </c>
      <c r="S320" s="4" t="s">
        <v>32</v>
      </c>
      <c r="T320" s="4" t="s">
        <v>32</v>
      </c>
      <c r="U320" s="4" t="s">
        <v>32</v>
      </c>
      <c r="V320" s="4" t="b">
        <v>1</v>
      </c>
      <c r="W320" s="4" t="b">
        <v>1</v>
      </c>
      <c r="X320" s="13" cm="1">
        <f t="array" ref="X320">_xlfn.IFS(ecomm[[#This Row],[rating]]&lt;=1,1, ecomm[[#This Row],[rating]]&lt;=2, 2, ecomm[[#This Row],[rating]]&lt;=3, 3, ecomm[[#This Row],[rating]]&lt;=4, 4, ecomm[[#This Row],[rating]]&gt;4, 5)</f>
        <v>4</v>
      </c>
      <c r="Y320" s="13" cm="1">
        <f t="array" ref="Y3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20" s="13" t="str" cm="1">
        <f t="array" ref="Z3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320" t="str">
        <v>None</v>
      </c>
      <c r="AF320" t="str">
        <v>None</v>
      </c>
      <c r="AG320" t="str">
        <v>None</v>
      </c>
      <c r="AH320" t="str">
        <v>None</v>
      </c>
      <c r="AI320" t="str">
        <v>None</v>
      </c>
    </row>
    <row r="321" spans="1:35">
      <c r="A321" s="6">
        <v>18903330</v>
      </c>
      <c r="B321" s="6" t="s">
        <v>26</v>
      </c>
      <c r="C321" s="6" t="s">
        <v>50</v>
      </c>
      <c r="D321" s="6" t="s">
        <v>51</v>
      </c>
      <c r="E321" s="6">
        <v>4.4000000000000004</v>
      </c>
      <c r="F321" s="6">
        <v>235</v>
      </c>
      <c r="G321" s="7">
        <v>3299</v>
      </c>
      <c r="H321" s="17">
        <v>20</v>
      </c>
      <c r="I321" s="7">
        <v>1649</v>
      </c>
      <c r="J321" s="6" t="s">
        <v>35</v>
      </c>
      <c r="K321" s="6" t="b">
        <v>1</v>
      </c>
      <c r="L321" s="6">
        <v>0</v>
      </c>
      <c r="M321" s="6">
        <v>2</v>
      </c>
      <c r="N321" s="6">
        <v>8</v>
      </c>
      <c r="O321" s="6">
        <v>20</v>
      </c>
      <c r="P321" s="6">
        <v>42</v>
      </c>
      <c r="Q321" s="6" t="s">
        <v>30</v>
      </c>
      <c r="R321" s="6" t="s">
        <v>32</v>
      </c>
      <c r="S321" s="6" t="s">
        <v>32</v>
      </c>
      <c r="T321" s="6" t="s">
        <v>43</v>
      </c>
      <c r="U321" s="6" t="s">
        <v>32</v>
      </c>
      <c r="V321" s="6" t="b">
        <v>1</v>
      </c>
      <c r="W321" s="6" t="b">
        <v>1</v>
      </c>
      <c r="X321" s="13" cm="1">
        <f t="array" ref="X321">_xlfn.IFS(ecomm[[#This Row],[rating]]&lt;=1,1, ecomm[[#This Row],[rating]]&lt;=2, 2, ecomm[[#This Row],[rating]]&lt;=3, 3, ecomm[[#This Row],[rating]]&lt;=4, 4, ecomm[[#This Row],[rating]]&gt;4, 5)</f>
        <v>5</v>
      </c>
      <c r="Y321" s="13" cm="1">
        <f t="array" ref="Y3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1" s="13" t="str" cm="1">
        <f t="array" ref="Z3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321" t="str">
        <v>None</v>
      </c>
      <c r="AF321" t="str">
        <v>None</v>
      </c>
      <c r="AG321" t="str">
        <v>None</v>
      </c>
      <c r="AH321" t="str">
        <v>None</v>
      </c>
      <c r="AI321" t="str">
        <v>None</v>
      </c>
    </row>
    <row r="322" spans="1:35">
      <c r="A322" s="4">
        <v>18993370</v>
      </c>
      <c r="B322" s="4" t="s">
        <v>26</v>
      </c>
      <c r="C322" s="4" t="s">
        <v>50</v>
      </c>
      <c r="D322" s="4" t="s">
        <v>312</v>
      </c>
      <c r="E322" s="4">
        <v>4.3</v>
      </c>
      <c r="F322" s="4">
        <v>29</v>
      </c>
      <c r="G322" s="5">
        <v>3295</v>
      </c>
      <c r="H322" s="16">
        <v>40</v>
      </c>
      <c r="I322" s="5">
        <v>1647</v>
      </c>
      <c r="J322" s="4" t="s">
        <v>35</v>
      </c>
      <c r="K322" s="4" t="b">
        <v>1</v>
      </c>
      <c r="L322" s="4">
        <v>2</v>
      </c>
      <c r="M322" s="4">
        <v>0</v>
      </c>
      <c r="N322" s="4">
        <v>0</v>
      </c>
      <c r="O322" s="4">
        <v>1</v>
      </c>
      <c r="P322" s="4">
        <v>4</v>
      </c>
      <c r="Q322" s="4" t="s">
        <v>32</v>
      </c>
      <c r="R322" s="4" t="s">
        <v>32</v>
      </c>
      <c r="S322" s="4" t="s">
        <v>32</v>
      </c>
      <c r="T322" s="4" t="s">
        <v>32</v>
      </c>
      <c r="U322" s="4" t="s">
        <v>32</v>
      </c>
      <c r="V322" s="4" t="b">
        <v>1</v>
      </c>
      <c r="W322" s="4" t="b">
        <v>1</v>
      </c>
      <c r="X322" s="13" cm="1">
        <f t="array" ref="X322">_xlfn.IFS(ecomm[[#This Row],[rating]]&lt;=1,1, ecomm[[#This Row],[rating]]&lt;=2, 2, ecomm[[#This Row],[rating]]&lt;=3, 3, ecomm[[#This Row],[rating]]&lt;=4, 4, ecomm[[#This Row],[rating]]&gt;4, 5)</f>
        <v>5</v>
      </c>
      <c r="Y322" s="13" cm="1">
        <f t="array" ref="Y3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2" s="13" t="str" cm="1">
        <f t="array" ref="Z3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22" t="str">
        <v>None</v>
      </c>
      <c r="AF322" t="str">
        <v>None</v>
      </c>
      <c r="AG322" t="str">
        <v>None</v>
      </c>
      <c r="AH322" t="str">
        <v>None</v>
      </c>
      <c r="AI322" t="str">
        <v>None</v>
      </c>
    </row>
    <row r="323" spans="1:35">
      <c r="A323" s="6">
        <v>17345374</v>
      </c>
      <c r="B323" s="6" t="s">
        <v>26</v>
      </c>
      <c r="C323" s="6" t="s">
        <v>117</v>
      </c>
      <c r="D323" s="6" t="s">
        <v>74</v>
      </c>
      <c r="E323" s="6">
        <v>4</v>
      </c>
      <c r="F323" s="6">
        <v>34</v>
      </c>
      <c r="G323" s="7">
        <v>2499</v>
      </c>
      <c r="H323" s="17">
        <v>60</v>
      </c>
      <c r="I323" s="7">
        <v>999</v>
      </c>
      <c r="J323" s="6" t="s">
        <v>35</v>
      </c>
      <c r="K323" s="6" t="b">
        <v>1</v>
      </c>
      <c r="L323" s="6">
        <v>1</v>
      </c>
      <c r="M323" s="6">
        <v>0</v>
      </c>
      <c r="N323" s="6">
        <v>0</v>
      </c>
      <c r="O323" s="6">
        <v>1</v>
      </c>
      <c r="P323" s="6">
        <v>7</v>
      </c>
      <c r="Q323" s="6" t="s">
        <v>30</v>
      </c>
      <c r="R323" s="6" t="s">
        <v>32</v>
      </c>
      <c r="S323" s="6" t="s">
        <v>32</v>
      </c>
      <c r="T323" s="6" t="s">
        <v>32</v>
      </c>
      <c r="U323" s="6" t="s">
        <v>32</v>
      </c>
      <c r="V323" s="6" t="b">
        <v>1</v>
      </c>
      <c r="W323" s="6" t="b">
        <v>1</v>
      </c>
      <c r="X323" s="13" cm="1">
        <f t="array" ref="X323">_xlfn.IFS(ecomm[[#This Row],[rating]]&lt;=1,1, ecomm[[#This Row],[rating]]&lt;=2, 2, ecomm[[#This Row],[rating]]&lt;=3, 3, ecomm[[#This Row],[rating]]&lt;=4, 4, ecomm[[#This Row],[rating]]&gt;4, 5)</f>
        <v>4</v>
      </c>
      <c r="Y323" s="13" cm="1">
        <f t="array" ref="Y3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23" s="13" t="str" cm="1">
        <f t="array" ref="Z3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23" t="str">
        <v>None</v>
      </c>
      <c r="AF323" t="str">
        <v>None</v>
      </c>
      <c r="AG323" t="str">
        <v>None</v>
      </c>
      <c r="AH323" t="str">
        <v>None</v>
      </c>
      <c r="AI323" t="str">
        <v>None</v>
      </c>
    </row>
    <row r="324" spans="1:35">
      <c r="A324" s="4">
        <v>18937628</v>
      </c>
      <c r="B324" s="4" t="s">
        <v>26</v>
      </c>
      <c r="C324" s="4" t="s">
        <v>33</v>
      </c>
      <c r="D324" s="4" t="s">
        <v>313</v>
      </c>
      <c r="E324" s="4">
        <v>4.2</v>
      </c>
      <c r="F324" s="4">
        <v>29</v>
      </c>
      <c r="G324" s="5">
        <v>1398</v>
      </c>
      <c r="H324" s="16">
        <v>66</v>
      </c>
      <c r="I324" s="5">
        <v>475</v>
      </c>
      <c r="J324" s="4" t="s">
        <v>35</v>
      </c>
      <c r="K324" s="4" t="b">
        <v>1</v>
      </c>
      <c r="L324" s="4">
        <v>0</v>
      </c>
      <c r="M324" s="4">
        <v>0</v>
      </c>
      <c r="N324" s="4">
        <v>1</v>
      </c>
      <c r="O324" s="4">
        <v>1</v>
      </c>
      <c r="P324" s="4">
        <v>7</v>
      </c>
      <c r="Q324" s="4" t="s">
        <v>32</v>
      </c>
      <c r="R324" s="4" t="s">
        <v>32</v>
      </c>
      <c r="S324" s="4" t="s">
        <v>32</v>
      </c>
      <c r="T324" s="4" t="s">
        <v>32</v>
      </c>
      <c r="U324" s="4" t="s">
        <v>32</v>
      </c>
      <c r="V324" s="4" t="b">
        <v>1</v>
      </c>
      <c r="W324" s="4" t="b">
        <v>1</v>
      </c>
      <c r="X324" s="13" cm="1">
        <f t="array" ref="X324">_xlfn.IFS(ecomm[[#This Row],[rating]]&lt;=1,1, ecomm[[#This Row],[rating]]&lt;=2, 2, ecomm[[#This Row],[rating]]&lt;=3, 3, ecomm[[#This Row],[rating]]&lt;=4, 4, ecomm[[#This Row],[rating]]&gt;4, 5)</f>
        <v>5</v>
      </c>
      <c r="Y324" s="13" cm="1">
        <f t="array" ref="Y3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24" s="13" t="str" cm="1">
        <f t="array" ref="Z3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24" t="str">
        <v>None</v>
      </c>
      <c r="AF324" t="str">
        <v>None</v>
      </c>
      <c r="AG324" t="str">
        <v>None</v>
      </c>
      <c r="AH324" t="str">
        <v>None</v>
      </c>
      <c r="AI324" t="str">
        <v>None</v>
      </c>
    </row>
    <row r="325" spans="1:35">
      <c r="A325" s="6">
        <v>18240902</v>
      </c>
      <c r="B325" s="6" t="s">
        <v>26</v>
      </c>
      <c r="C325" s="6" t="s">
        <v>36</v>
      </c>
      <c r="D325" s="6" t="s">
        <v>314</v>
      </c>
      <c r="E325" s="6">
        <v>4</v>
      </c>
      <c r="F325" s="6">
        <v>31</v>
      </c>
      <c r="G325" s="7">
        <v>3299</v>
      </c>
      <c r="H325" s="17">
        <v>64</v>
      </c>
      <c r="I325" s="7">
        <v>1187</v>
      </c>
      <c r="J325" s="6" t="s">
        <v>32</v>
      </c>
      <c r="K325" s="6" t="b">
        <v>0</v>
      </c>
      <c r="L325" s="6">
        <v>1</v>
      </c>
      <c r="M325" s="6">
        <v>0</v>
      </c>
      <c r="N325" s="6">
        <v>1</v>
      </c>
      <c r="O325" s="6">
        <v>2</v>
      </c>
      <c r="P325" s="6">
        <v>7</v>
      </c>
      <c r="Q325" s="6" t="s">
        <v>30</v>
      </c>
      <c r="R325" s="6" t="s">
        <v>32</v>
      </c>
      <c r="S325" s="6" t="s">
        <v>32</v>
      </c>
      <c r="T325" s="6" t="s">
        <v>32</v>
      </c>
      <c r="U325" s="6" t="s">
        <v>30</v>
      </c>
      <c r="V325" s="6" t="b">
        <v>1</v>
      </c>
      <c r="W325" s="6" t="b">
        <v>1</v>
      </c>
      <c r="X325" s="13" cm="1">
        <f t="array" ref="X325">_xlfn.IFS(ecomm[[#This Row],[rating]]&lt;=1,1, ecomm[[#This Row],[rating]]&lt;=2, 2, ecomm[[#This Row],[rating]]&lt;=3, 3, ecomm[[#This Row],[rating]]&lt;=4, 4, ecomm[[#This Row],[rating]]&gt;4, 5)</f>
        <v>4</v>
      </c>
      <c r="Y325" s="13" cm="1">
        <f t="array" ref="Y3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5" s="13" t="str" cm="1">
        <f t="array" ref="Z3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25" t="str">
        <v>None</v>
      </c>
      <c r="AF325" t="str">
        <v>None</v>
      </c>
      <c r="AG325" t="str">
        <v>None</v>
      </c>
      <c r="AH325" t="str">
        <v>None</v>
      </c>
      <c r="AI325" t="str">
        <v>None</v>
      </c>
    </row>
    <row r="326" spans="1:35">
      <c r="A326" s="4">
        <v>17663904</v>
      </c>
      <c r="B326" s="4" t="s">
        <v>26</v>
      </c>
      <c r="C326" s="4" t="s">
        <v>172</v>
      </c>
      <c r="D326" s="4" t="s">
        <v>315</v>
      </c>
      <c r="E326" s="4">
        <v>4.5999999999999996</v>
      </c>
      <c r="F326" s="4">
        <v>25</v>
      </c>
      <c r="G326" s="5">
        <v>849</v>
      </c>
      <c r="H326" s="16">
        <v>22</v>
      </c>
      <c r="I326" s="5">
        <v>849</v>
      </c>
      <c r="J326" s="4" t="s">
        <v>35</v>
      </c>
      <c r="K326" s="4" t="b">
        <v>1</v>
      </c>
      <c r="L326" s="4">
        <v>10</v>
      </c>
      <c r="M326" s="4">
        <v>1</v>
      </c>
      <c r="N326" s="4">
        <v>1</v>
      </c>
      <c r="O326" s="4">
        <v>10</v>
      </c>
      <c r="P326" s="4">
        <v>27</v>
      </c>
      <c r="Q326" s="4" t="s">
        <v>32</v>
      </c>
      <c r="R326" s="4" t="s">
        <v>32</v>
      </c>
      <c r="S326" s="4" t="s">
        <v>32</v>
      </c>
      <c r="T326" s="4" t="s">
        <v>32</v>
      </c>
      <c r="U326" s="4" t="s">
        <v>32</v>
      </c>
      <c r="V326" s="4" t="b">
        <v>0</v>
      </c>
      <c r="W326" s="4" t="b">
        <v>1</v>
      </c>
      <c r="X326" s="13" cm="1">
        <f t="array" ref="X326">_xlfn.IFS(ecomm[[#This Row],[rating]]&lt;=1,1, ecomm[[#This Row],[rating]]&lt;=2, 2, ecomm[[#This Row],[rating]]&lt;=3, 3, ecomm[[#This Row],[rating]]&lt;=4, 4, ecomm[[#This Row],[rating]]&gt;4, 5)</f>
        <v>5</v>
      </c>
      <c r="Y326" s="13" cm="1">
        <f t="array" ref="Y3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26" s="13" t="str" cm="1">
        <f t="array" ref="Z3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26" t="str">
        <v>None</v>
      </c>
      <c r="AF326" t="str">
        <v>None</v>
      </c>
      <c r="AG326" t="str">
        <v>None</v>
      </c>
      <c r="AH326" t="str">
        <v>None</v>
      </c>
      <c r="AI326" t="str">
        <v>None</v>
      </c>
    </row>
    <row r="327" spans="1:35">
      <c r="A327" s="6">
        <v>13533588</v>
      </c>
      <c r="B327" s="6" t="s">
        <v>99</v>
      </c>
      <c r="C327" s="6" t="s">
        <v>146</v>
      </c>
      <c r="D327" s="6" t="s">
        <v>316</v>
      </c>
      <c r="E327" s="6">
        <v>3.9</v>
      </c>
      <c r="F327" s="6">
        <v>30</v>
      </c>
      <c r="G327" s="7">
        <v>899</v>
      </c>
      <c r="H327" s="17">
        <v>45</v>
      </c>
      <c r="I327" s="7">
        <v>899</v>
      </c>
      <c r="J327" s="6" t="s">
        <v>35</v>
      </c>
      <c r="K327" s="6" t="b">
        <v>1</v>
      </c>
      <c r="L327" s="6">
        <v>0</v>
      </c>
      <c r="M327" s="6">
        <v>6</v>
      </c>
      <c r="N327" s="6">
        <v>11</v>
      </c>
      <c r="O327" s="6">
        <v>26</v>
      </c>
      <c r="P327" s="6">
        <v>58</v>
      </c>
      <c r="Q327" s="6" t="s">
        <v>30</v>
      </c>
      <c r="R327" s="6" t="s">
        <v>32</v>
      </c>
      <c r="S327" s="6" t="s">
        <v>178</v>
      </c>
      <c r="T327" s="6" t="s">
        <v>32</v>
      </c>
      <c r="U327" s="6" t="s">
        <v>32</v>
      </c>
      <c r="V327" s="6" t="b">
        <v>1</v>
      </c>
      <c r="W327" s="6" t="b">
        <v>1</v>
      </c>
      <c r="X327" s="13" cm="1">
        <f t="array" ref="X327">_xlfn.IFS(ecomm[[#This Row],[rating]]&lt;=1,1, ecomm[[#This Row],[rating]]&lt;=2, 2, ecomm[[#This Row],[rating]]&lt;=3, 3, ecomm[[#This Row],[rating]]&lt;=4, 4, ecomm[[#This Row],[rating]]&gt;4, 5)</f>
        <v>4</v>
      </c>
      <c r="Y327" s="13" cm="1">
        <f t="array" ref="Y3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27" s="13" t="str" cm="1">
        <f t="array" ref="Z3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27" t="str">
        <v>None</v>
      </c>
      <c r="AF327" t="str">
        <v>None</v>
      </c>
      <c r="AG327" t="str">
        <v>None</v>
      </c>
      <c r="AH327" t="str">
        <v>None</v>
      </c>
      <c r="AI327" t="str">
        <v>None</v>
      </c>
    </row>
    <row r="328" spans="1:35">
      <c r="A328" s="4">
        <v>21296678</v>
      </c>
      <c r="B328" s="4" t="s">
        <v>26</v>
      </c>
      <c r="C328" s="4" t="s">
        <v>36</v>
      </c>
      <c r="D328" s="4" t="s">
        <v>262</v>
      </c>
      <c r="E328" s="4">
        <v>4.5999999999999996</v>
      </c>
      <c r="F328" s="4">
        <v>22</v>
      </c>
      <c r="G328" s="5">
        <v>3999</v>
      </c>
      <c r="H328" s="16">
        <v>60</v>
      </c>
      <c r="I328" s="5">
        <v>3399</v>
      </c>
      <c r="J328" s="4" t="s">
        <v>32</v>
      </c>
      <c r="K328" s="4" t="b">
        <v>0</v>
      </c>
      <c r="L328" s="4">
        <v>7</v>
      </c>
      <c r="M328" s="4">
        <v>0</v>
      </c>
      <c r="N328" s="4">
        <v>0</v>
      </c>
      <c r="O328" s="4">
        <v>1</v>
      </c>
      <c r="P328" s="4">
        <v>6</v>
      </c>
      <c r="Q328" s="4" t="s">
        <v>30</v>
      </c>
      <c r="R328" s="4" t="s">
        <v>32</v>
      </c>
      <c r="S328" s="4" t="s">
        <v>32</v>
      </c>
      <c r="T328" s="4" t="s">
        <v>32</v>
      </c>
      <c r="U328" s="4" t="s">
        <v>243</v>
      </c>
      <c r="V328" s="4" t="b">
        <v>1</v>
      </c>
      <c r="W328" s="4" t="b">
        <v>1</v>
      </c>
      <c r="X328" s="13" cm="1">
        <f t="array" ref="X328">_xlfn.IFS(ecomm[[#This Row],[rating]]&lt;=1,1, ecomm[[#This Row],[rating]]&lt;=2, 2, ecomm[[#This Row],[rating]]&lt;=3, 3, ecomm[[#This Row],[rating]]&lt;=4, 4, ecomm[[#This Row],[rating]]&gt;4, 5)</f>
        <v>5</v>
      </c>
      <c r="Y328" s="13" cm="1">
        <f t="array" ref="Y3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28" s="13" t="str" cm="1">
        <f t="array" ref="Z3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28" t="str">
        <v>None</v>
      </c>
      <c r="AF328" t="str">
        <v>None</v>
      </c>
      <c r="AG328" t="str">
        <v>None</v>
      </c>
      <c r="AH328" t="str">
        <v>None</v>
      </c>
      <c r="AI328" t="str">
        <v>None</v>
      </c>
    </row>
    <row r="329" spans="1:35">
      <c r="A329" s="6">
        <v>15749780</v>
      </c>
      <c r="B329" s="6" t="s">
        <v>26</v>
      </c>
      <c r="C329" s="6" t="s">
        <v>168</v>
      </c>
      <c r="D329" s="6" t="s">
        <v>210</v>
      </c>
      <c r="E329" s="6">
        <v>4.3</v>
      </c>
      <c r="F329" s="6">
        <v>23</v>
      </c>
      <c r="G329" s="7">
        <v>3999</v>
      </c>
      <c r="H329" s="17">
        <v>60</v>
      </c>
      <c r="I329" s="7">
        <v>1599</v>
      </c>
      <c r="J329" s="6" t="s">
        <v>35</v>
      </c>
      <c r="K329" s="6" t="b">
        <v>0</v>
      </c>
      <c r="L329" s="6">
        <v>1</v>
      </c>
      <c r="M329" s="6">
        <v>5</v>
      </c>
      <c r="N329" s="6">
        <v>11</v>
      </c>
      <c r="O329" s="6">
        <v>21</v>
      </c>
      <c r="P329" s="6">
        <v>79</v>
      </c>
      <c r="Q329" s="6" t="s">
        <v>32</v>
      </c>
      <c r="R329" s="6" t="s">
        <v>32</v>
      </c>
      <c r="S329" s="6" t="s">
        <v>32</v>
      </c>
      <c r="T329" s="6" t="s">
        <v>32</v>
      </c>
      <c r="U329" s="6" t="s">
        <v>32</v>
      </c>
      <c r="V329" s="6" t="b">
        <v>1</v>
      </c>
      <c r="W329" s="6" t="b">
        <v>1</v>
      </c>
      <c r="X329" s="13" cm="1">
        <f t="array" ref="X329">_xlfn.IFS(ecomm[[#This Row],[rating]]&lt;=1,1, ecomm[[#This Row],[rating]]&lt;=2, 2, ecomm[[#This Row],[rating]]&lt;=3, 3, ecomm[[#This Row],[rating]]&lt;=4, 4, ecomm[[#This Row],[rating]]&gt;4, 5)</f>
        <v>5</v>
      </c>
      <c r="Y329" s="13" cm="1">
        <f t="array" ref="Y3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29" s="13" t="str" cm="1">
        <f t="array" ref="Z3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29" t="str">
        <v>None</v>
      </c>
      <c r="AF329" t="str">
        <v>None</v>
      </c>
      <c r="AG329" t="str">
        <v>None</v>
      </c>
      <c r="AH329" t="str">
        <v>None</v>
      </c>
      <c r="AI329" t="str">
        <v>None</v>
      </c>
    </row>
    <row r="330" spans="1:35">
      <c r="A330" s="4">
        <v>18193844</v>
      </c>
      <c r="B330" s="4" t="s">
        <v>60</v>
      </c>
      <c r="C330" s="4" t="s">
        <v>317</v>
      </c>
      <c r="D330" s="4" t="s">
        <v>247</v>
      </c>
      <c r="E330" s="4">
        <v>4.0999999999999996</v>
      </c>
      <c r="F330" s="4">
        <v>25</v>
      </c>
      <c r="G330" s="5">
        <v>1980</v>
      </c>
      <c r="H330" s="16">
        <v>75</v>
      </c>
      <c r="I330" s="5">
        <v>1980</v>
      </c>
      <c r="J330" s="4" t="s">
        <v>32</v>
      </c>
      <c r="K330" s="4" t="b">
        <v>0</v>
      </c>
      <c r="L330" s="4">
        <v>1</v>
      </c>
      <c r="M330" s="4">
        <v>1</v>
      </c>
      <c r="N330" s="4">
        <v>5</v>
      </c>
      <c r="O330" s="4">
        <v>8</v>
      </c>
      <c r="P330" s="4">
        <v>15</v>
      </c>
      <c r="Q330" s="4" t="s">
        <v>32</v>
      </c>
      <c r="R330" s="4" t="s">
        <v>32</v>
      </c>
      <c r="S330" s="4" t="s">
        <v>32</v>
      </c>
      <c r="T330" s="4" t="s">
        <v>32</v>
      </c>
      <c r="U330" s="4" t="s">
        <v>32</v>
      </c>
      <c r="V330" s="4" t="b">
        <v>1</v>
      </c>
      <c r="W330" s="4" t="b">
        <v>1</v>
      </c>
      <c r="X330" s="13" cm="1">
        <f t="array" ref="X330">_xlfn.IFS(ecomm[[#This Row],[rating]]&lt;=1,1, ecomm[[#This Row],[rating]]&lt;=2, 2, ecomm[[#This Row],[rating]]&lt;=3, 3, ecomm[[#This Row],[rating]]&lt;=4, 4, ecomm[[#This Row],[rating]]&gt;4, 5)</f>
        <v>5</v>
      </c>
      <c r="Y330" s="13" cm="1">
        <f t="array" ref="Y3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30" s="13" t="str" cm="1">
        <f t="array" ref="Z3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30" t="str">
        <v>None</v>
      </c>
      <c r="AF330" t="str">
        <v>None</v>
      </c>
      <c r="AG330" t="str">
        <v>None</v>
      </c>
      <c r="AH330" t="str">
        <v>None</v>
      </c>
      <c r="AI330" t="str">
        <v>None</v>
      </c>
    </row>
    <row r="331" spans="1:35">
      <c r="A331" s="6">
        <v>14399558</v>
      </c>
      <c r="B331" s="6" t="s">
        <v>60</v>
      </c>
      <c r="C331" s="6" t="s">
        <v>139</v>
      </c>
      <c r="D331" s="6" t="s">
        <v>318</v>
      </c>
      <c r="E331" s="6">
        <v>4.5999999999999996</v>
      </c>
      <c r="F331" s="6">
        <v>21</v>
      </c>
      <c r="G331" s="7">
        <v>2488</v>
      </c>
      <c r="H331" s="17">
        <v>72</v>
      </c>
      <c r="I331" s="7">
        <v>696</v>
      </c>
      <c r="J331" s="6" t="s">
        <v>35</v>
      </c>
      <c r="K331" s="6" t="b">
        <v>0</v>
      </c>
      <c r="L331" s="6">
        <v>18</v>
      </c>
      <c r="M331" s="6">
        <v>0</v>
      </c>
      <c r="N331" s="6">
        <v>1</v>
      </c>
      <c r="O331" s="6">
        <v>1</v>
      </c>
      <c r="P331" s="6">
        <v>3</v>
      </c>
      <c r="Q331" s="6" t="s">
        <v>32</v>
      </c>
      <c r="R331" s="6" t="s">
        <v>32</v>
      </c>
      <c r="S331" s="6" t="s">
        <v>32</v>
      </c>
      <c r="T331" s="6" t="s">
        <v>32</v>
      </c>
      <c r="U331" s="6" t="s">
        <v>32</v>
      </c>
      <c r="V331" s="6" t="b">
        <v>1</v>
      </c>
      <c r="W331" s="6" t="b">
        <v>1</v>
      </c>
      <c r="X331" s="13" cm="1">
        <f t="array" ref="X331">_xlfn.IFS(ecomm[[#This Row],[rating]]&lt;=1,1, ecomm[[#This Row],[rating]]&lt;=2, 2, ecomm[[#This Row],[rating]]&lt;=3, 3, ecomm[[#This Row],[rating]]&lt;=4, 4, ecomm[[#This Row],[rating]]&gt;4, 5)</f>
        <v>5</v>
      </c>
      <c r="Y331" s="13" cm="1">
        <f t="array" ref="Y3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31" s="13" t="str" cm="1">
        <f t="array" ref="Z3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31" t="str">
        <v>None</v>
      </c>
      <c r="AF331" t="str">
        <v>None</v>
      </c>
      <c r="AG331" t="str">
        <v>None</v>
      </c>
      <c r="AH331" t="str">
        <v>None</v>
      </c>
      <c r="AI331" t="str">
        <v>None</v>
      </c>
    </row>
    <row r="332" spans="1:35">
      <c r="A332" s="4">
        <v>13694492</v>
      </c>
      <c r="B332" s="4" t="s">
        <v>26</v>
      </c>
      <c r="C332" s="4" t="s">
        <v>117</v>
      </c>
      <c r="D332" s="4" t="s">
        <v>319</v>
      </c>
      <c r="E332" s="4">
        <v>4.5</v>
      </c>
      <c r="F332" s="4">
        <v>22</v>
      </c>
      <c r="G332" s="5">
        <v>2499</v>
      </c>
      <c r="H332" s="16">
        <v>35</v>
      </c>
      <c r="I332" s="5">
        <v>1624</v>
      </c>
      <c r="J332" s="4" t="s">
        <v>35</v>
      </c>
      <c r="K332" s="4" t="b">
        <v>1</v>
      </c>
      <c r="L332" s="4">
        <v>0</v>
      </c>
      <c r="M332" s="4">
        <v>3</v>
      </c>
      <c r="N332" s="4">
        <v>8</v>
      </c>
      <c r="O332" s="4">
        <v>15</v>
      </c>
      <c r="P332" s="4">
        <v>53</v>
      </c>
      <c r="Q332" s="4" t="s">
        <v>78</v>
      </c>
      <c r="R332" s="4" t="s">
        <v>32</v>
      </c>
      <c r="S332" s="4" t="s">
        <v>32</v>
      </c>
      <c r="T332" s="4" t="s">
        <v>32</v>
      </c>
      <c r="U332" s="4" t="s">
        <v>32</v>
      </c>
      <c r="V332" s="4" t="b">
        <v>1</v>
      </c>
      <c r="W332" s="4" t="b">
        <v>1</v>
      </c>
      <c r="X332" s="13" cm="1">
        <f t="array" ref="X332">_xlfn.IFS(ecomm[[#This Row],[rating]]&lt;=1,1, ecomm[[#This Row],[rating]]&lt;=2, 2, ecomm[[#This Row],[rating]]&lt;=3, 3, ecomm[[#This Row],[rating]]&lt;=4, 4, ecomm[[#This Row],[rating]]&gt;4, 5)</f>
        <v>5</v>
      </c>
      <c r="Y332" s="13" cm="1">
        <f t="array" ref="Y3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32" s="13" t="str" cm="1">
        <f t="array" ref="Z3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32" t="str">
        <v>None</v>
      </c>
      <c r="AF332" t="str">
        <v>None</v>
      </c>
      <c r="AG332" t="str">
        <v>None</v>
      </c>
      <c r="AH332" t="str">
        <v>None</v>
      </c>
      <c r="AI332" t="str">
        <v>None</v>
      </c>
    </row>
    <row r="333" spans="1:35">
      <c r="A333" s="6">
        <v>16880520</v>
      </c>
      <c r="B333" s="6" t="s">
        <v>99</v>
      </c>
      <c r="C333" s="6" t="s">
        <v>218</v>
      </c>
      <c r="D333" s="6" t="s">
        <v>320</v>
      </c>
      <c r="E333" s="6">
        <v>4.0999999999999996</v>
      </c>
      <c r="F333" s="6">
        <v>24</v>
      </c>
      <c r="G333" s="7">
        <v>8999</v>
      </c>
      <c r="H333" s="17">
        <v>55</v>
      </c>
      <c r="I333" s="7">
        <v>4049</v>
      </c>
      <c r="J333" s="6" t="s">
        <v>35</v>
      </c>
      <c r="K333" s="6" t="b">
        <v>1</v>
      </c>
      <c r="L333" s="6">
        <v>13</v>
      </c>
      <c r="M333" s="6">
        <v>1</v>
      </c>
      <c r="N333" s="6">
        <v>1</v>
      </c>
      <c r="O333" s="6">
        <v>0</v>
      </c>
      <c r="P333" s="6">
        <v>9</v>
      </c>
      <c r="Q333" s="6" t="s">
        <v>32</v>
      </c>
      <c r="R333" s="6" t="s">
        <v>32</v>
      </c>
      <c r="S333" s="6" t="s">
        <v>32</v>
      </c>
      <c r="T333" s="6" t="s">
        <v>32</v>
      </c>
      <c r="U333" s="6" t="s">
        <v>32</v>
      </c>
      <c r="V333" s="6" t="b">
        <v>1</v>
      </c>
      <c r="W333" s="6" t="b">
        <v>1</v>
      </c>
      <c r="X333" s="13" cm="1">
        <f t="array" ref="X333">_xlfn.IFS(ecomm[[#This Row],[rating]]&lt;=1,1, ecomm[[#This Row],[rating]]&lt;=2, 2, ecomm[[#This Row],[rating]]&lt;=3, 3, ecomm[[#This Row],[rating]]&lt;=4, 4, ecomm[[#This Row],[rating]]&gt;4, 5)</f>
        <v>5</v>
      </c>
      <c r="Y333" s="13" cm="1">
        <f t="array" ref="Y3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33" s="13" t="str" cm="1">
        <f t="array" ref="Z3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33" t="str">
        <v>None</v>
      </c>
      <c r="AF333" t="str">
        <v>None</v>
      </c>
      <c r="AG333" t="str">
        <v>None</v>
      </c>
      <c r="AH333" t="str">
        <v>None</v>
      </c>
      <c r="AI333" t="str">
        <v>None</v>
      </c>
    </row>
    <row r="334" spans="1:35">
      <c r="A334" s="4">
        <v>19277544</v>
      </c>
      <c r="B334" s="4" t="s">
        <v>26</v>
      </c>
      <c r="C334" s="4" t="s">
        <v>27</v>
      </c>
      <c r="D334" s="4" t="s">
        <v>262</v>
      </c>
      <c r="E334" s="4">
        <v>4.3</v>
      </c>
      <c r="F334" s="4">
        <v>24</v>
      </c>
      <c r="G334" s="5">
        <v>2999</v>
      </c>
      <c r="H334" s="16">
        <v>60</v>
      </c>
      <c r="I334" s="5">
        <v>2249</v>
      </c>
      <c r="J334" s="4" t="s">
        <v>29</v>
      </c>
      <c r="K334" s="4" t="b">
        <v>0</v>
      </c>
      <c r="L334" s="4">
        <v>2</v>
      </c>
      <c r="M334" s="4">
        <v>1</v>
      </c>
      <c r="N334" s="4">
        <v>0</v>
      </c>
      <c r="O334" s="4">
        <v>1</v>
      </c>
      <c r="P334" s="4">
        <v>2</v>
      </c>
      <c r="Q334" s="4" t="s">
        <v>32</v>
      </c>
      <c r="R334" s="4" t="s">
        <v>32</v>
      </c>
      <c r="S334" s="4" t="s">
        <v>32</v>
      </c>
      <c r="T334" s="4" t="s">
        <v>32</v>
      </c>
      <c r="U334" s="4" t="s">
        <v>32</v>
      </c>
      <c r="V334" s="4" t="b">
        <v>1</v>
      </c>
      <c r="W334" s="4" t="b">
        <v>1</v>
      </c>
      <c r="X334" s="13" cm="1">
        <f t="array" ref="X334">_xlfn.IFS(ecomm[[#This Row],[rating]]&lt;=1,1, ecomm[[#This Row],[rating]]&lt;=2, 2, ecomm[[#This Row],[rating]]&lt;=3, 3, ecomm[[#This Row],[rating]]&lt;=4, 4, ecomm[[#This Row],[rating]]&gt;4, 5)</f>
        <v>5</v>
      </c>
      <c r="Y334" s="13" cm="1">
        <f t="array" ref="Y3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34" s="13" t="str" cm="1">
        <f t="array" ref="Z3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34" t="str">
        <v>None</v>
      </c>
      <c r="AF334" t="str">
        <v>None</v>
      </c>
      <c r="AG334" t="str">
        <v>None</v>
      </c>
      <c r="AH334" t="str">
        <v>None</v>
      </c>
      <c r="AI334" t="str">
        <v>None</v>
      </c>
    </row>
    <row r="335" spans="1:35">
      <c r="A335" s="6">
        <v>10125241</v>
      </c>
      <c r="B335" s="6" t="s">
        <v>60</v>
      </c>
      <c r="C335" s="6" t="s">
        <v>139</v>
      </c>
      <c r="D335" s="6" t="s">
        <v>271</v>
      </c>
      <c r="E335" s="6">
        <v>4.2</v>
      </c>
      <c r="F335" s="6">
        <v>22</v>
      </c>
      <c r="G335" s="7">
        <v>1711</v>
      </c>
      <c r="H335" s="17">
        <v>82</v>
      </c>
      <c r="I335" s="7">
        <v>307</v>
      </c>
      <c r="J335" s="6" t="s">
        <v>35</v>
      </c>
      <c r="K335" s="6" t="b">
        <v>0</v>
      </c>
      <c r="L335" s="6">
        <v>0</v>
      </c>
      <c r="M335" s="6">
        <v>0</v>
      </c>
      <c r="N335" s="6">
        <v>0</v>
      </c>
      <c r="O335" s="6">
        <v>2</v>
      </c>
      <c r="P335" s="6">
        <v>10</v>
      </c>
      <c r="Q335" s="6" t="s">
        <v>32</v>
      </c>
      <c r="R335" s="6" t="s">
        <v>32</v>
      </c>
      <c r="S335" s="6" t="s">
        <v>32</v>
      </c>
      <c r="T335" s="6" t="s">
        <v>32</v>
      </c>
      <c r="U335" s="6" t="s">
        <v>32</v>
      </c>
      <c r="V335" s="6" t="b">
        <v>1</v>
      </c>
      <c r="W335" s="6" t="b">
        <v>1</v>
      </c>
      <c r="X335" s="13" cm="1">
        <f t="array" ref="X335">_xlfn.IFS(ecomm[[#This Row],[rating]]&lt;=1,1, ecomm[[#This Row],[rating]]&lt;=2, 2, ecomm[[#This Row],[rating]]&lt;=3, 3, ecomm[[#This Row],[rating]]&lt;=4, 4, ecomm[[#This Row],[rating]]&gt;4, 5)</f>
        <v>5</v>
      </c>
      <c r="Y335" s="13" cm="1">
        <f t="array" ref="Y3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35" s="13" t="str" cm="1">
        <f t="array" ref="Z3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335" t="str">
        <v>None</v>
      </c>
      <c r="AF335" t="str">
        <v>None</v>
      </c>
      <c r="AG335" t="str">
        <v>None</v>
      </c>
      <c r="AH335" t="str">
        <v>None</v>
      </c>
      <c r="AI335" t="str">
        <v>None</v>
      </c>
    </row>
    <row r="336" spans="1:35">
      <c r="A336" s="4">
        <v>18973914</v>
      </c>
      <c r="B336" s="4" t="s">
        <v>26</v>
      </c>
      <c r="C336" s="4" t="s">
        <v>50</v>
      </c>
      <c r="D336" s="4" t="s">
        <v>51</v>
      </c>
      <c r="E336" s="4">
        <v>4.4000000000000004</v>
      </c>
      <c r="F336" s="4">
        <v>243</v>
      </c>
      <c r="G336" s="5">
        <v>3799</v>
      </c>
      <c r="H336" s="16">
        <v>60</v>
      </c>
      <c r="I336" s="5">
        <v>2089</v>
      </c>
      <c r="J336" s="4" t="s">
        <v>35</v>
      </c>
      <c r="K336" s="4" t="b">
        <v>1</v>
      </c>
      <c r="L336" s="4">
        <v>0</v>
      </c>
      <c r="M336" s="4">
        <v>0</v>
      </c>
      <c r="N336" s="4">
        <v>0</v>
      </c>
      <c r="O336" s="4">
        <v>0</v>
      </c>
      <c r="P336" s="4">
        <v>2</v>
      </c>
      <c r="Q336" s="4" t="s">
        <v>30</v>
      </c>
      <c r="R336" s="4" t="s">
        <v>32</v>
      </c>
      <c r="S336" s="4" t="s">
        <v>32</v>
      </c>
      <c r="T336" s="4" t="s">
        <v>43</v>
      </c>
      <c r="U336" s="4" t="s">
        <v>32</v>
      </c>
      <c r="V336" s="4" t="b">
        <v>1</v>
      </c>
      <c r="W336" s="4" t="b">
        <v>1</v>
      </c>
      <c r="X336" s="13" cm="1">
        <f t="array" ref="X336">_xlfn.IFS(ecomm[[#This Row],[rating]]&lt;=1,1, ecomm[[#This Row],[rating]]&lt;=2, 2, ecomm[[#This Row],[rating]]&lt;=3, 3, ecomm[[#This Row],[rating]]&lt;=4, 4, ecomm[[#This Row],[rating]]&gt;4, 5)</f>
        <v>5</v>
      </c>
      <c r="Y336" s="13" cm="1">
        <f t="array" ref="Y3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36" s="13" t="str" cm="1">
        <f t="array" ref="Z3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36" t="str">
        <v>None</v>
      </c>
      <c r="AF336" t="str">
        <v>None</v>
      </c>
      <c r="AG336" t="str">
        <v>None</v>
      </c>
      <c r="AH336" t="str">
        <v>None</v>
      </c>
      <c r="AI336" t="str">
        <v>None</v>
      </c>
    </row>
    <row r="337" spans="1:35">
      <c r="A337" s="6">
        <v>18962984</v>
      </c>
      <c r="B337" s="6" t="s">
        <v>26</v>
      </c>
      <c r="C337" s="6" t="s">
        <v>38</v>
      </c>
      <c r="D337" s="6" t="s">
        <v>321</v>
      </c>
      <c r="E337" s="6">
        <v>4.3</v>
      </c>
      <c r="F337" s="6">
        <v>236</v>
      </c>
      <c r="G337" s="7">
        <v>2499</v>
      </c>
      <c r="H337" s="17">
        <v>68</v>
      </c>
      <c r="I337" s="7">
        <v>799</v>
      </c>
      <c r="J337" s="6" t="s">
        <v>35</v>
      </c>
      <c r="K337" s="6" t="b">
        <v>1</v>
      </c>
      <c r="L337" s="6">
        <v>4</v>
      </c>
      <c r="M337" s="6">
        <v>0</v>
      </c>
      <c r="N337" s="6">
        <v>0</v>
      </c>
      <c r="O337" s="6">
        <v>0</v>
      </c>
      <c r="P337" s="6">
        <v>0</v>
      </c>
      <c r="Q337" s="6" t="s">
        <v>30</v>
      </c>
      <c r="R337" s="6" t="s">
        <v>31</v>
      </c>
      <c r="S337" s="6" t="s">
        <v>32</v>
      </c>
      <c r="T337" s="6" t="s">
        <v>32</v>
      </c>
      <c r="U337" s="6" t="s">
        <v>30</v>
      </c>
      <c r="V337" s="6" t="b">
        <v>1</v>
      </c>
      <c r="W337" s="6" t="b">
        <v>1</v>
      </c>
      <c r="X337" s="13" cm="1">
        <f t="array" ref="X337">_xlfn.IFS(ecomm[[#This Row],[rating]]&lt;=1,1, ecomm[[#This Row],[rating]]&lt;=2, 2, ecomm[[#This Row],[rating]]&lt;=3, 3, ecomm[[#This Row],[rating]]&lt;=4, 4, ecomm[[#This Row],[rating]]&gt;4, 5)</f>
        <v>5</v>
      </c>
      <c r="Y337" s="13" cm="1">
        <f t="array" ref="Y3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37" s="13" t="str" cm="1">
        <f t="array" ref="Z3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37" t="str">
        <v>None</v>
      </c>
      <c r="AF337" t="str">
        <v>None</v>
      </c>
      <c r="AG337" t="str">
        <v>None</v>
      </c>
      <c r="AH337" t="str">
        <v>None</v>
      </c>
      <c r="AI337" t="str">
        <v>None</v>
      </c>
    </row>
    <row r="338" spans="1:35">
      <c r="A338" s="4">
        <v>13621134</v>
      </c>
      <c r="B338" s="4" t="s">
        <v>26</v>
      </c>
      <c r="C338" s="4" t="s">
        <v>58</v>
      </c>
      <c r="D338" s="4" t="s">
        <v>34</v>
      </c>
      <c r="E338" s="4">
        <v>4.0999999999999996</v>
      </c>
      <c r="F338" s="4">
        <v>312</v>
      </c>
      <c r="G338" s="5">
        <v>1399</v>
      </c>
      <c r="H338" s="16">
        <v>50</v>
      </c>
      <c r="I338" s="5">
        <v>1399</v>
      </c>
      <c r="J338" s="4" t="s">
        <v>35</v>
      </c>
      <c r="K338" s="4" t="b">
        <v>1</v>
      </c>
      <c r="L338" s="4">
        <v>1</v>
      </c>
      <c r="M338" s="4">
        <v>3</v>
      </c>
      <c r="N338" s="4">
        <v>5</v>
      </c>
      <c r="O338" s="4">
        <v>5</v>
      </c>
      <c r="P338" s="4">
        <v>22</v>
      </c>
      <c r="Q338" s="4" t="s">
        <v>30</v>
      </c>
      <c r="R338" s="4" t="s">
        <v>32</v>
      </c>
      <c r="S338" s="4" t="s">
        <v>32</v>
      </c>
      <c r="T338" s="4" t="s">
        <v>32</v>
      </c>
      <c r="U338" s="4" t="s">
        <v>32</v>
      </c>
      <c r="V338" s="4" t="b">
        <v>0</v>
      </c>
      <c r="W338" s="4" t="b">
        <v>1</v>
      </c>
      <c r="X338" s="13" cm="1">
        <f t="array" ref="X338">_xlfn.IFS(ecomm[[#This Row],[rating]]&lt;=1,1, ecomm[[#This Row],[rating]]&lt;=2, 2, ecomm[[#This Row],[rating]]&lt;=3, 3, ecomm[[#This Row],[rating]]&lt;=4, 4, ecomm[[#This Row],[rating]]&gt;4, 5)</f>
        <v>5</v>
      </c>
      <c r="Y338" s="13" cm="1">
        <f t="array" ref="Y3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38" s="13" t="str" cm="1">
        <f t="array" ref="Z3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38" t="str">
        <v>None</v>
      </c>
      <c r="AF338" t="str">
        <v>None</v>
      </c>
      <c r="AG338" t="str">
        <v>None</v>
      </c>
      <c r="AH338" t="str">
        <v>None</v>
      </c>
      <c r="AI338" t="str">
        <v>None</v>
      </c>
    </row>
    <row r="339" spans="1:35">
      <c r="A339" s="6">
        <v>19837040</v>
      </c>
      <c r="B339" s="6" t="s">
        <v>26</v>
      </c>
      <c r="C339" s="6" t="s">
        <v>46</v>
      </c>
      <c r="D339" s="6" t="s">
        <v>322</v>
      </c>
      <c r="E339" s="6">
        <v>4.0999999999999996</v>
      </c>
      <c r="F339" s="6">
        <v>41</v>
      </c>
      <c r="G339" s="7">
        <v>3749</v>
      </c>
      <c r="H339" s="17">
        <v>85</v>
      </c>
      <c r="I339" s="7">
        <v>3749</v>
      </c>
      <c r="J339" s="6" t="s">
        <v>32</v>
      </c>
      <c r="K339" s="6" t="b">
        <v>0</v>
      </c>
      <c r="L339" s="6">
        <v>0</v>
      </c>
      <c r="M339" s="6">
        <v>2</v>
      </c>
      <c r="N339" s="6">
        <v>7</v>
      </c>
      <c r="O339" s="6">
        <v>7</v>
      </c>
      <c r="P339" s="6">
        <v>17</v>
      </c>
      <c r="Q339" s="6" t="s">
        <v>30</v>
      </c>
      <c r="R339" s="6" t="s">
        <v>32</v>
      </c>
      <c r="S339" s="6" t="s">
        <v>32</v>
      </c>
      <c r="T339" s="6" t="s">
        <v>32</v>
      </c>
      <c r="U339" s="6" t="s">
        <v>323</v>
      </c>
      <c r="V339" s="6" t="b">
        <v>0</v>
      </c>
      <c r="W339" s="6" t="b">
        <v>1</v>
      </c>
      <c r="X339" s="13" cm="1">
        <f t="array" ref="X339">_xlfn.IFS(ecomm[[#This Row],[rating]]&lt;=1,1, ecomm[[#This Row],[rating]]&lt;=2, 2, ecomm[[#This Row],[rating]]&lt;=3, 3, ecomm[[#This Row],[rating]]&lt;=4, 4, ecomm[[#This Row],[rating]]&gt;4, 5)</f>
        <v>5</v>
      </c>
      <c r="Y339" s="13" cm="1">
        <f t="array" ref="Y3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39" s="13" t="str" cm="1">
        <f t="array" ref="Z3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339" t="str">
        <v>None</v>
      </c>
      <c r="AF339" t="str">
        <v>None</v>
      </c>
      <c r="AG339" t="str">
        <v>None</v>
      </c>
      <c r="AH339" t="str">
        <v>None</v>
      </c>
      <c r="AI339" t="str">
        <v>None</v>
      </c>
    </row>
    <row r="340" spans="1:35">
      <c r="A340" s="4">
        <v>13355452</v>
      </c>
      <c r="B340" s="4" t="s">
        <v>26</v>
      </c>
      <c r="C340" s="4" t="s">
        <v>168</v>
      </c>
      <c r="D340" s="4" t="s">
        <v>324</v>
      </c>
      <c r="E340" s="4">
        <v>4.4000000000000004</v>
      </c>
      <c r="F340" s="4">
        <v>33</v>
      </c>
      <c r="G340" s="5">
        <v>1299</v>
      </c>
      <c r="H340" s="16">
        <v>35</v>
      </c>
      <c r="I340" s="5">
        <v>1299</v>
      </c>
      <c r="J340" s="4" t="s">
        <v>35</v>
      </c>
      <c r="K340" s="4" t="b">
        <v>0</v>
      </c>
      <c r="L340" s="4">
        <v>0</v>
      </c>
      <c r="M340" s="4">
        <v>0</v>
      </c>
      <c r="N340" s="4">
        <v>2</v>
      </c>
      <c r="O340" s="4">
        <v>1</v>
      </c>
      <c r="P340" s="4">
        <v>2</v>
      </c>
      <c r="Q340" s="4" t="s">
        <v>32</v>
      </c>
      <c r="R340" s="4" t="s">
        <v>32</v>
      </c>
      <c r="S340" s="4" t="s">
        <v>32</v>
      </c>
      <c r="T340" s="4" t="s">
        <v>32</v>
      </c>
      <c r="U340" s="4" t="s">
        <v>32</v>
      </c>
      <c r="V340" s="4" t="b">
        <v>1</v>
      </c>
      <c r="W340" s="4" t="b">
        <v>1</v>
      </c>
      <c r="X340" s="13" cm="1">
        <f t="array" ref="X340">_xlfn.IFS(ecomm[[#This Row],[rating]]&lt;=1,1, ecomm[[#This Row],[rating]]&lt;=2, 2, ecomm[[#This Row],[rating]]&lt;=3, 3, ecomm[[#This Row],[rating]]&lt;=4, 4, ecomm[[#This Row],[rating]]&gt;4, 5)</f>
        <v>5</v>
      </c>
      <c r="Y340" s="13" cm="1">
        <f t="array" ref="Y3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0" s="13" t="str" cm="1">
        <f t="array" ref="Z3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40" t="str">
        <v>None</v>
      </c>
      <c r="AF340" t="str">
        <v>None</v>
      </c>
      <c r="AG340" t="str">
        <v>None</v>
      </c>
      <c r="AH340" t="str">
        <v>None</v>
      </c>
      <c r="AI340" t="str">
        <v>None</v>
      </c>
    </row>
    <row r="341" spans="1:35">
      <c r="A341" s="6">
        <v>19231126</v>
      </c>
      <c r="B341" s="6" t="s">
        <v>26</v>
      </c>
      <c r="C341" s="6" t="s">
        <v>46</v>
      </c>
      <c r="D341" s="6" t="s">
        <v>47</v>
      </c>
      <c r="E341" s="6">
        <v>4.2</v>
      </c>
      <c r="F341" s="6">
        <v>31</v>
      </c>
      <c r="G341" s="7">
        <v>4499</v>
      </c>
      <c r="H341" s="17">
        <v>68</v>
      </c>
      <c r="I341" s="7">
        <v>1439</v>
      </c>
      <c r="J341" s="6" t="s">
        <v>32</v>
      </c>
      <c r="K341" s="6" t="b">
        <v>0</v>
      </c>
      <c r="L341" s="6">
        <v>1</v>
      </c>
      <c r="M341" s="6">
        <v>1</v>
      </c>
      <c r="N341" s="6">
        <v>1</v>
      </c>
      <c r="O341" s="6">
        <v>3</v>
      </c>
      <c r="P341" s="6">
        <v>9</v>
      </c>
      <c r="Q341" s="6" t="s">
        <v>30</v>
      </c>
      <c r="R341" s="6" t="s">
        <v>32</v>
      </c>
      <c r="S341" s="6" t="s">
        <v>32</v>
      </c>
      <c r="T341" s="6" t="s">
        <v>32</v>
      </c>
      <c r="U341" s="6" t="s">
        <v>30</v>
      </c>
      <c r="V341" s="6" t="b">
        <v>1</v>
      </c>
      <c r="W341" s="6" t="b">
        <v>1</v>
      </c>
      <c r="X341" s="13" cm="1">
        <f t="array" ref="X341">_xlfn.IFS(ecomm[[#This Row],[rating]]&lt;=1,1, ecomm[[#This Row],[rating]]&lt;=2, 2, ecomm[[#This Row],[rating]]&lt;=3, 3, ecomm[[#This Row],[rating]]&lt;=4, 4, ecomm[[#This Row],[rating]]&gt;4, 5)</f>
        <v>5</v>
      </c>
      <c r="Y341" s="13" cm="1">
        <f t="array" ref="Y3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1" s="13" t="str" cm="1">
        <f t="array" ref="Z3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41" t="str">
        <v>None</v>
      </c>
      <c r="AF341" t="str">
        <v>None</v>
      </c>
      <c r="AG341" t="str">
        <v>None</v>
      </c>
      <c r="AH341" t="str">
        <v>None</v>
      </c>
      <c r="AI341" t="str">
        <v>None</v>
      </c>
    </row>
    <row r="342" spans="1:35">
      <c r="A342" s="4">
        <v>18949542</v>
      </c>
      <c r="B342" s="4" t="s">
        <v>99</v>
      </c>
      <c r="C342" s="4" t="s">
        <v>205</v>
      </c>
      <c r="D342" s="4" t="s">
        <v>325</v>
      </c>
      <c r="E342" s="4">
        <v>4.3</v>
      </c>
      <c r="F342" s="4">
        <v>32</v>
      </c>
      <c r="G342" s="5">
        <v>3099</v>
      </c>
      <c r="H342" s="16">
        <v>50</v>
      </c>
      <c r="I342" s="5">
        <v>1549</v>
      </c>
      <c r="J342" s="4" t="s">
        <v>35</v>
      </c>
      <c r="K342" s="4" t="b">
        <v>1</v>
      </c>
      <c r="L342" s="4">
        <v>3</v>
      </c>
      <c r="M342" s="4">
        <v>0</v>
      </c>
      <c r="N342" s="4">
        <v>0</v>
      </c>
      <c r="O342" s="4">
        <v>5</v>
      </c>
      <c r="P342" s="4">
        <v>2</v>
      </c>
      <c r="Q342" s="4" t="s">
        <v>32</v>
      </c>
      <c r="R342" s="4" t="s">
        <v>32</v>
      </c>
      <c r="S342" s="4" t="s">
        <v>32</v>
      </c>
      <c r="T342" s="4" t="s">
        <v>32</v>
      </c>
      <c r="U342" s="4" t="s">
        <v>32</v>
      </c>
      <c r="V342" s="4" t="b">
        <v>1</v>
      </c>
      <c r="W342" s="4" t="b">
        <v>1</v>
      </c>
      <c r="X342" s="13" cm="1">
        <f t="array" ref="X342">_xlfn.IFS(ecomm[[#This Row],[rating]]&lt;=1,1, ecomm[[#This Row],[rating]]&lt;=2, 2, ecomm[[#This Row],[rating]]&lt;=3, 3, ecomm[[#This Row],[rating]]&lt;=4, 4, ecomm[[#This Row],[rating]]&gt;4, 5)</f>
        <v>5</v>
      </c>
      <c r="Y342" s="13" cm="1">
        <f t="array" ref="Y3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2" s="13" t="str" cm="1">
        <f t="array" ref="Z3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42" t="str">
        <v>None</v>
      </c>
      <c r="AF342" t="str">
        <v>None</v>
      </c>
      <c r="AG342" t="str">
        <v>None</v>
      </c>
      <c r="AH342" t="str">
        <v>None</v>
      </c>
      <c r="AI342" t="str">
        <v>None</v>
      </c>
    </row>
    <row r="343" spans="1:35">
      <c r="A343" s="6">
        <v>22217088</v>
      </c>
      <c r="B343" s="6" t="s">
        <v>99</v>
      </c>
      <c r="C343" s="6" t="s">
        <v>160</v>
      </c>
      <c r="D343" s="6" t="s">
        <v>289</v>
      </c>
      <c r="E343" s="6">
        <v>4.0999999999999996</v>
      </c>
      <c r="F343" s="6">
        <v>34</v>
      </c>
      <c r="G343" s="7">
        <v>1599</v>
      </c>
      <c r="H343" s="17">
        <v>54</v>
      </c>
      <c r="I343" s="7">
        <v>735</v>
      </c>
      <c r="J343" s="6" t="s">
        <v>35</v>
      </c>
      <c r="K343" s="6" t="b">
        <v>1</v>
      </c>
      <c r="L343" s="6">
        <v>0</v>
      </c>
      <c r="M343" s="6">
        <v>0</v>
      </c>
      <c r="N343" s="6">
        <v>4</v>
      </c>
      <c r="O343" s="6">
        <v>6</v>
      </c>
      <c r="P343" s="6">
        <v>12</v>
      </c>
      <c r="Q343" s="6" t="s">
        <v>30</v>
      </c>
      <c r="R343" s="6" t="s">
        <v>32</v>
      </c>
      <c r="S343" s="6" t="s">
        <v>178</v>
      </c>
      <c r="T343" s="6" t="s">
        <v>32</v>
      </c>
      <c r="U343" s="6" t="s">
        <v>32</v>
      </c>
      <c r="V343" s="6" t="b">
        <v>1</v>
      </c>
      <c r="W343" s="6" t="b">
        <v>1</v>
      </c>
      <c r="X343" s="13" cm="1">
        <f t="array" ref="X343">_xlfn.IFS(ecomm[[#This Row],[rating]]&lt;=1,1, ecomm[[#This Row],[rating]]&lt;=2, 2, ecomm[[#This Row],[rating]]&lt;=3, 3, ecomm[[#This Row],[rating]]&lt;=4, 4, ecomm[[#This Row],[rating]]&gt;4, 5)</f>
        <v>5</v>
      </c>
      <c r="Y343" s="13" cm="1">
        <f t="array" ref="Y3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43" s="13" t="str" cm="1">
        <f t="array" ref="Z3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43" t="str">
        <v>None</v>
      </c>
      <c r="AF343" t="str">
        <v>None</v>
      </c>
      <c r="AG343" t="str">
        <v>None</v>
      </c>
      <c r="AH343" t="str">
        <v>None</v>
      </c>
      <c r="AI343" t="str">
        <v>None</v>
      </c>
    </row>
    <row r="344" spans="1:35">
      <c r="A344" s="4">
        <v>19987190</v>
      </c>
      <c r="B344" s="4" t="s">
        <v>26</v>
      </c>
      <c r="C344" s="4" t="s">
        <v>46</v>
      </c>
      <c r="D344" s="4" t="s">
        <v>200</v>
      </c>
      <c r="E344" s="4">
        <v>3.9</v>
      </c>
      <c r="F344" s="4">
        <v>33</v>
      </c>
      <c r="G344" s="5">
        <v>2499</v>
      </c>
      <c r="H344" s="16">
        <v>26</v>
      </c>
      <c r="I344" s="5">
        <v>1849</v>
      </c>
      <c r="J344" s="4" t="s">
        <v>32</v>
      </c>
      <c r="K344" s="4" t="b">
        <v>0</v>
      </c>
      <c r="L344" s="4">
        <v>1</v>
      </c>
      <c r="M344" s="4">
        <v>0</v>
      </c>
      <c r="N344" s="4">
        <v>0</v>
      </c>
      <c r="O344" s="4">
        <v>3</v>
      </c>
      <c r="P344" s="4">
        <v>3</v>
      </c>
      <c r="Q344" s="4" t="s">
        <v>30</v>
      </c>
      <c r="R344" s="4" t="s">
        <v>32</v>
      </c>
      <c r="S344" s="4" t="s">
        <v>32</v>
      </c>
      <c r="T344" s="4" t="s">
        <v>32</v>
      </c>
      <c r="U344" s="4" t="s">
        <v>30</v>
      </c>
      <c r="V344" s="4" t="b">
        <v>1</v>
      </c>
      <c r="W344" s="4" t="b">
        <v>1</v>
      </c>
      <c r="X344" s="13" cm="1">
        <f t="array" ref="X344">_xlfn.IFS(ecomm[[#This Row],[rating]]&lt;=1,1, ecomm[[#This Row],[rating]]&lt;=2, 2, ecomm[[#This Row],[rating]]&lt;=3, 3, ecomm[[#This Row],[rating]]&lt;=4, 4, ecomm[[#This Row],[rating]]&gt;4, 5)</f>
        <v>4</v>
      </c>
      <c r="Y344" s="13" cm="1">
        <f t="array" ref="Y3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44" s="13" t="str" cm="1">
        <f t="array" ref="Z3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44" t="str">
        <v>None</v>
      </c>
      <c r="AF344" t="str">
        <v>None</v>
      </c>
      <c r="AG344" t="str">
        <v>None</v>
      </c>
      <c r="AH344" t="str">
        <v>None</v>
      </c>
      <c r="AI344" t="str">
        <v>None</v>
      </c>
    </row>
    <row r="345" spans="1:35">
      <c r="A345" s="6">
        <v>20092320</v>
      </c>
      <c r="B345" s="6" t="s">
        <v>26</v>
      </c>
      <c r="C345" s="6" t="s">
        <v>33</v>
      </c>
      <c r="D345" s="6" t="s">
        <v>326</v>
      </c>
      <c r="E345" s="6">
        <v>4.4000000000000004</v>
      </c>
      <c r="F345" s="6">
        <v>26</v>
      </c>
      <c r="G345" s="7">
        <v>3200</v>
      </c>
      <c r="H345" s="17">
        <v>65</v>
      </c>
      <c r="I345" s="7">
        <v>3200</v>
      </c>
      <c r="J345" s="6" t="s">
        <v>35</v>
      </c>
      <c r="K345" s="6" t="b">
        <v>1</v>
      </c>
      <c r="L345" s="6">
        <v>3</v>
      </c>
      <c r="M345" s="6">
        <v>0</v>
      </c>
      <c r="N345" s="6">
        <v>2</v>
      </c>
      <c r="O345" s="6">
        <v>4</v>
      </c>
      <c r="P345" s="6">
        <v>3</v>
      </c>
      <c r="Q345" s="6" t="s">
        <v>30</v>
      </c>
      <c r="R345" s="6" t="s">
        <v>31</v>
      </c>
      <c r="S345" s="6" t="s">
        <v>32</v>
      </c>
      <c r="T345" s="6" t="s">
        <v>32</v>
      </c>
      <c r="U345" s="6" t="s">
        <v>30</v>
      </c>
      <c r="V345" s="6" t="b">
        <v>0</v>
      </c>
      <c r="W345" s="6" t="b">
        <v>1</v>
      </c>
      <c r="X345" s="13" cm="1">
        <f t="array" ref="X345">_xlfn.IFS(ecomm[[#This Row],[rating]]&lt;=1,1, ecomm[[#This Row],[rating]]&lt;=2, 2, ecomm[[#This Row],[rating]]&lt;=3, 3, ecomm[[#This Row],[rating]]&lt;=4, 4, ecomm[[#This Row],[rating]]&gt;4, 5)</f>
        <v>5</v>
      </c>
      <c r="Y345" s="13" cm="1">
        <f t="array" ref="Y3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45" s="13" t="str" cm="1">
        <f t="array" ref="Z3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45" t="str">
        <v>None</v>
      </c>
      <c r="AF345" t="str">
        <v>None</v>
      </c>
      <c r="AG345" t="str">
        <v>None</v>
      </c>
      <c r="AH345" t="str">
        <v>None</v>
      </c>
      <c r="AI345" t="str">
        <v>None</v>
      </c>
    </row>
    <row r="346" spans="1:35">
      <c r="A346" s="4">
        <v>18241626</v>
      </c>
      <c r="B346" s="4" t="s">
        <v>26</v>
      </c>
      <c r="C346" s="4" t="s">
        <v>36</v>
      </c>
      <c r="D346" s="4" t="s">
        <v>34</v>
      </c>
      <c r="E346" s="4">
        <v>4.5</v>
      </c>
      <c r="F346" s="4">
        <v>25</v>
      </c>
      <c r="G346" s="5">
        <v>1699</v>
      </c>
      <c r="H346" s="16">
        <v>62</v>
      </c>
      <c r="I346" s="5">
        <v>645</v>
      </c>
      <c r="J346" s="4" t="s">
        <v>32</v>
      </c>
      <c r="K346" s="4" t="b">
        <v>0</v>
      </c>
      <c r="L346" s="4">
        <v>0</v>
      </c>
      <c r="M346" s="4">
        <v>1</v>
      </c>
      <c r="N346" s="4">
        <v>0</v>
      </c>
      <c r="O346" s="4">
        <v>3</v>
      </c>
      <c r="P346" s="4">
        <v>5</v>
      </c>
      <c r="Q346" s="4" t="s">
        <v>30</v>
      </c>
      <c r="R346" s="4" t="s">
        <v>32</v>
      </c>
      <c r="S346" s="4" t="s">
        <v>32</v>
      </c>
      <c r="T346" s="4" t="s">
        <v>32</v>
      </c>
      <c r="U346" s="4" t="s">
        <v>30</v>
      </c>
      <c r="V346" s="4" t="b">
        <v>1</v>
      </c>
      <c r="W346" s="4" t="b">
        <v>1</v>
      </c>
      <c r="X346" s="13" cm="1">
        <f t="array" ref="X346">_xlfn.IFS(ecomm[[#This Row],[rating]]&lt;=1,1, ecomm[[#This Row],[rating]]&lt;=2, 2, ecomm[[#This Row],[rating]]&lt;=3, 3, ecomm[[#This Row],[rating]]&lt;=4, 4, ecomm[[#This Row],[rating]]&gt;4, 5)</f>
        <v>5</v>
      </c>
      <c r="Y346" s="13" cm="1">
        <f t="array" ref="Y3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46" s="13" t="str" cm="1">
        <f t="array" ref="Z3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46" t="str">
        <v>None</v>
      </c>
      <c r="AF346" t="str">
        <v>None</v>
      </c>
      <c r="AG346" t="str">
        <v>None</v>
      </c>
      <c r="AH346" t="str">
        <v>None</v>
      </c>
      <c r="AI346" t="str">
        <v>None</v>
      </c>
    </row>
    <row r="347" spans="1:35">
      <c r="A347" s="6">
        <v>13748756</v>
      </c>
      <c r="B347" s="6" t="s">
        <v>26</v>
      </c>
      <c r="C347" s="6" t="s">
        <v>33</v>
      </c>
      <c r="D347" s="6" t="s">
        <v>327</v>
      </c>
      <c r="E347" s="6">
        <v>3.6</v>
      </c>
      <c r="F347" s="6">
        <v>35</v>
      </c>
      <c r="G347" s="7">
        <v>1599</v>
      </c>
      <c r="H347" s="17">
        <v>70</v>
      </c>
      <c r="I347" s="7">
        <v>479</v>
      </c>
      <c r="J347" s="6" t="s">
        <v>35</v>
      </c>
      <c r="K347" s="6" t="b">
        <v>1</v>
      </c>
      <c r="L347" s="6">
        <v>1</v>
      </c>
      <c r="M347" s="6">
        <v>0</v>
      </c>
      <c r="N347" s="6">
        <v>1</v>
      </c>
      <c r="O347" s="6">
        <v>1</v>
      </c>
      <c r="P347" s="6">
        <v>5</v>
      </c>
      <c r="Q347" s="6" t="s">
        <v>30</v>
      </c>
      <c r="R347" s="6" t="s">
        <v>43</v>
      </c>
      <c r="S347" s="6" t="s">
        <v>32</v>
      </c>
      <c r="T347" s="6" t="s">
        <v>32</v>
      </c>
      <c r="U347" s="6" t="s">
        <v>30</v>
      </c>
      <c r="V347" s="6" t="b">
        <v>1</v>
      </c>
      <c r="W347" s="6" t="b">
        <v>1</v>
      </c>
      <c r="X347" s="13" cm="1">
        <f t="array" ref="X347">_xlfn.IFS(ecomm[[#This Row],[rating]]&lt;=1,1, ecomm[[#This Row],[rating]]&lt;=2, 2, ecomm[[#This Row],[rating]]&lt;=3, 3, ecomm[[#This Row],[rating]]&lt;=4, 4, ecomm[[#This Row],[rating]]&gt;4, 5)</f>
        <v>4</v>
      </c>
      <c r="Y347" s="13" cm="1">
        <f t="array" ref="Y3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47" s="13" t="str" cm="1">
        <f t="array" ref="Z3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47" t="str">
        <v>None</v>
      </c>
      <c r="AF347" t="str">
        <v>None</v>
      </c>
      <c r="AG347" t="str">
        <v>None</v>
      </c>
      <c r="AH347" t="str">
        <v>None</v>
      </c>
      <c r="AI347" t="str">
        <v>None</v>
      </c>
    </row>
    <row r="348" spans="1:35">
      <c r="A348" s="4">
        <v>17372928</v>
      </c>
      <c r="B348" s="4" t="s">
        <v>26</v>
      </c>
      <c r="C348" s="4" t="s">
        <v>27</v>
      </c>
      <c r="D348" s="4" t="s">
        <v>328</v>
      </c>
      <c r="E348" s="4">
        <v>4.5</v>
      </c>
      <c r="F348" s="4">
        <v>22</v>
      </c>
      <c r="G348" s="5">
        <v>799</v>
      </c>
      <c r="H348" s="16">
        <v>54</v>
      </c>
      <c r="I348" s="5">
        <v>367</v>
      </c>
      <c r="J348" s="4" t="s">
        <v>32</v>
      </c>
      <c r="K348" s="4" t="b">
        <v>0</v>
      </c>
      <c r="L348" s="4">
        <v>17</v>
      </c>
      <c r="M348" s="4">
        <v>0</v>
      </c>
      <c r="N348" s="4">
        <v>3</v>
      </c>
      <c r="O348" s="4">
        <v>8</v>
      </c>
      <c r="P348" s="4">
        <v>28</v>
      </c>
      <c r="Q348" s="4" t="s">
        <v>32</v>
      </c>
      <c r="R348" s="4" t="s">
        <v>32</v>
      </c>
      <c r="S348" s="4" t="s">
        <v>32</v>
      </c>
      <c r="T348" s="4" t="s">
        <v>32</v>
      </c>
      <c r="U348" s="4" t="s">
        <v>32</v>
      </c>
      <c r="V348" s="4" t="b">
        <v>1</v>
      </c>
      <c r="W348" s="4" t="b">
        <v>1</v>
      </c>
      <c r="X348" s="13" cm="1">
        <f t="array" ref="X348">_xlfn.IFS(ecomm[[#This Row],[rating]]&lt;=1,1, ecomm[[#This Row],[rating]]&lt;=2, 2, ecomm[[#This Row],[rating]]&lt;=3, 3, ecomm[[#This Row],[rating]]&lt;=4, 4, ecomm[[#This Row],[rating]]&gt;4, 5)</f>
        <v>5</v>
      </c>
      <c r="Y348" s="13" cm="1">
        <f t="array" ref="Y3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48" s="13" t="str" cm="1">
        <f t="array" ref="Z3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48" t="str">
        <v>None</v>
      </c>
      <c r="AF348" t="str">
        <v>None</v>
      </c>
      <c r="AG348" t="str">
        <v>None</v>
      </c>
      <c r="AH348" t="str">
        <v>None</v>
      </c>
      <c r="AI348" t="str">
        <v>None</v>
      </c>
    </row>
    <row r="349" spans="1:35">
      <c r="A349" s="6">
        <v>18602850</v>
      </c>
      <c r="B349" s="6" t="s">
        <v>68</v>
      </c>
      <c r="C349" s="6" t="s">
        <v>69</v>
      </c>
      <c r="D349" s="6" t="s">
        <v>329</v>
      </c>
      <c r="E349" s="6">
        <v>4.5</v>
      </c>
      <c r="F349" s="6">
        <v>22</v>
      </c>
      <c r="G349" s="7">
        <v>2999</v>
      </c>
      <c r="H349" s="17">
        <v>54</v>
      </c>
      <c r="I349" s="7">
        <v>2999</v>
      </c>
      <c r="J349" s="6" t="s">
        <v>35</v>
      </c>
      <c r="K349" s="6" t="b">
        <v>0</v>
      </c>
      <c r="L349" s="6">
        <v>1</v>
      </c>
      <c r="M349" s="6">
        <v>7</v>
      </c>
      <c r="N349" s="6">
        <v>14</v>
      </c>
      <c r="O349" s="6">
        <v>72</v>
      </c>
      <c r="P349" s="6">
        <v>228</v>
      </c>
      <c r="Q349" s="6" t="s">
        <v>32</v>
      </c>
      <c r="R349" s="6" t="s">
        <v>32</v>
      </c>
      <c r="S349" s="6" t="s">
        <v>32</v>
      </c>
      <c r="T349" s="6" t="s">
        <v>32</v>
      </c>
      <c r="U349" s="6" t="s">
        <v>32</v>
      </c>
      <c r="V349" s="6" t="b">
        <v>1</v>
      </c>
      <c r="W349" s="6" t="b">
        <v>1</v>
      </c>
      <c r="X349" s="13" cm="1">
        <f t="array" ref="X349">_xlfn.IFS(ecomm[[#This Row],[rating]]&lt;=1,1, ecomm[[#This Row],[rating]]&lt;=2, 2, ecomm[[#This Row],[rating]]&lt;=3, 3, ecomm[[#This Row],[rating]]&lt;=4, 4, ecomm[[#This Row],[rating]]&gt;4, 5)</f>
        <v>5</v>
      </c>
      <c r="Y349" s="13" cm="1">
        <f t="array" ref="Y3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49" s="13" t="str" cm="1">
        <f t="array" ref="Z3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49" t="str">
        <v>None</v>
      </c>
      <c r="AF349" t="str">
        <v>None</v>
      </c>
      <c r="AG349" t="str">
        <v>None</v>
      </c>
      <c r="AH349" t="str">
        <v>None</v>
      </c>
      <c r="AI349" t="str">
        <v>None</v>
      </c>
    </row>
    <row r="350" spans="1:35">
      <c r="A350" s="4">
        <v>17307612</v>
      </c>
      <c r="B350" s="4" t="s">
        <v>26</v>
      </c>
      <c r="C350" s="4" t="s">
        <v>117</v>
      </c>
      <c r="D350" s="4" t="s">
        <v>279</v>
      </c>
      <c r="E350" s="4">
        <v>4.3</v>
      </c>
      <c r="F350" s="4">
        <v>23</v>
      </c>
      <c r="G350" s="5">
        <v>2199</v>
      </c>
      <c r="H350" s="16">
        <v>30</v>
      </c>
      <c r="I350" s="5">
        <v>1539</v>
      </c>
      <c r="J350" s="4" t="s">
        <v>35</v>
      </c>
      <c r="K350" s="4" t="b">
        <v>1</v>
      </c>
      <c r="L350" s="4">
        <v>51</v>
      </c>
      <c r="M350" s="4">
        <v>0</v>
      </c>
      <c r="N350" s="4">
        <v>1</v>
      </c>
      <c r="O350" s="4">
        <v>2</v>
      </c>
      <c r="P350" s="4">
        <v>11</v>
      </c>
      <c r="Q350" s="4" t="s">
        <v>32</v>
      </c>
      <c r="R350" s="4" t="s">
        <v>32</v>
      </c>
      <c r="S350" s="4" t="s">
        <v>32</v>
      </c>
      <c r="T350" s="4" t="s">
        <v>32</v>
      </c>
      <c r="U350" s="4" t="s">
        <v>32</v>
      </c>
      <c r="V350" s="4" t="b">
        <v>1</v>
      </c>
      <c r="W350" s="4" t="b">
        <v>1</v>
      </c>
      <c r="X350" s="13" cm="1">
        <f t="array" ref="X350">_xlfn.IFS(ecomm[[#This Row],[rating]]&lt;=1,1, ecomm[[#This Row],[rating]]&lt;=2, 2, ecomm[[#This Row],[rating]]&lt;=3, 3, ecomm[[#This Row],[rating]]&lt;=4, 4, ecomm[[#This Row],[rating]]&gt;4, 5)</f>
        <v>5</v>
      </c>
      <c r="Y350" s="13" cm="1">
        <f t="array" ref="Y3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50" s="13" t="str" cm="1">
        <f t="array" ref="Z3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50" t="str">
        <v>None</v>
      </c>
      <c r="AF350" t="str">
        <v>None</v>
      </c>
      <c r="AG350" t="str">
        <v>None</v>
      </c>
      <c r="AH350" t="str">
        <v>None</v>
      </c>
      <c r="AI350" t="str">
        <v>None</v>
      </c>
    </row>
    <row r="351" spans="1:35">
      <c r="A351" s="6">
        <v>18973728</v>
      </c>
      <c r="B351" s="6" t="s">
        <v>26</v>
      </c>
      <c r="C351" s="6" t="s">
        <v>50</v>
      </c>
      <c r="D351" s="6" t="s">
        <v>51</v>
      </c>
      <c r="E351" s="6">
        <v>4.4000000000000004</v>
      </c>
      <c r="F351" s="6">
        <v>260</v>
      </c>
      <c r="G351" s="7">
        <v>4399</v>
      </c>
      <c r="H351" s="17">
        <v>47</v>
      </c>
      <c r="I351" s="7">
        <v>4399</v>
      </c>
      <c r="J351" s="6" t="s">
        <v>35</v>
      </c>
      <c r="K351" s="6" t="b">
        <v>1</v>
      </c>
      <c r="L351" s="6">
        <v>3</v>
      </c>
      <c r="M351" s="6">
        <v>17</v>
      </c>
      <c r="N351" s="6">
        <v>27</v>
      </c>
      <c r="O351" s="6">
        <v>63</v>
      </c>
      <c r="P351" s="6">
        <v>187</v>
      </c>
      <c r="Q351" s="6" t="s">
        <v>30</v>
      </c>
      <c r="R351" s="6" t="s">
        <v>32</v>
      </c>
      <c r="S351" s="6" t="s">
        <v>32</v>
      </c>
      <c r="T351" s="6" t="s">
        <v>43</v>
      </c>
      <c r="U351" s="6" t="s">
        <v>32</v>
      </c>
      <c r="V351" s="6" t="b">
        <v>1</v>
      </c>
      <c r="W351" s="6" t="b">
        <v>1</v>
      </c>
      <c r="X351" s="13" cm="1">
        <f t="array" ref="X351">_xlfn.IFS(ecomm[[#This Row],[rating]]&lt;=1,1, ecomm[[#This Row],[rating]]&lt;=2, 2, ecomm[[#This Row],[rating]]&lt;=3, 3, ecomm[[#This Row],[rating]]&lt;=4, 4, ecomm[[#This Row],[rating]]&gt;4, 5)</f>
        <v>5</v>
      </c>
      <c r="Y351" s="13" cm="1">
        <f t="array" ref="Y3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1" s="13" t="str" cm="1">
        <f t="array" ref="Z3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51" t="str">
        <v>None</v>
      </c>
      <c r="AF351" t="str">
        <v>None</v>
      </c>
      <c r="AG351" t="str">
        <v>None</v>
      </c>
      <c r="AH351" t="str">
        <v>None</v>
      </c>
      <c r="AI351" t="str">
        <v>None</v>
      </c>
    </row>
    <row r="352" spans="1:35">
      <c r="A352" s="4">
        <v>18973648</v>
      </c>
      <c r="B352" s="4" t="s">
        <v>26</v>
      </c>
      <c r="C352" s="4" t="s">
        <v>50</v>
      </c>
      <c r="D352" s="4" t="s">
        <v>51</v>
      </c>
      <c r="E352" s="4">
        <v>4.2</v>
      </c>
      <c r="F352" s="4">
        <v>290</v>
      </c>
      <c r="G352" s="5">
        <v>4099</v>
      </c>
      <c r="H352" s="16">
        <v>0</v>
      </c>
      <c r="I352" s="5">
        <v>4099</v>
      </c>
      <c r="J352" s="4" t="s">
        <v>35</v>
      </c>
      <c r="K352" s="4" t="b">
        <v>1</v>
      </c>
      <c r="L352" s="4">
        <v>10</v>
      </c>
      <c r="M352" s="4">
        <v>1</v>
      </c>
      <c r="N352" s="4">
        <v>0</v>
      </c>
      <c r="O352" s="4">
        <v>1</v>
      </c>
      <c r="P352" s="4">
        <v>14</v>
      </c>
      <c r="Q352" s="4" t="s">
        <v>30</v>
      </c>
      <c r="R352" s="4" t="s">
        <v>32</v>
      </c>
      <c r="S352" s="4" t="s">
        <v>32</v>
      </c>
      <c r="T352" s="4" t="s">
        <v>43</v>
      </c>
      <c r="U352" s="4" t="s">
        <v>32</v>
      </c>
      <c r="V352" s="4" t="b">
        <v>1</v>
      </c>
      <c r="W352" s="4" t="b">
        <v>1</v>
      </c>
      <c r="X352" s="13" cm="1">
        <f t="array" ref="X352">_xlfn.IFS(ecomm[[#This Row],[rating]]&lt;=1,1, ecomm[[#This Row],[rating]]&lt;=2, 2, ecomm[[#This Row],[rating]]&lt;=3, 3, ecomm[[#This Row],[rating]]&lt;=4, 4, ecomm[[#This Row],[rating]]&gt;4, 5)</f>
        <v>5</v>
      </c>
      <c r="Y352" s="13" cm="1">
        <f t="array" ref="Y3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2" s="13" t="str" cm="1">
        <f t="array" ref="Z3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352" t="str">
        <v>None</v>
      </c>
      <c r="AF352" t="str">
        <v>None</v>
      </c>
      <c r="AG352" t="str">
        <v>None</v>
      </c>
      <c r="AH352" t="str">
        <v>None</v>
      </c>
      <c r="AI352" t="str">
        <v>None</v>
      </c>
    </row>
    <row r="353" spans="1:35">
      <c r="A353" s="6">
        <v>13692666</v>
      </c>
      <c r="B353" s="6" t="s">
        <v>26</v>
      </c>
      <c r="C353" s="6" t="s">
        <v>117</v>
      </c>
      <c r="D353" s="6" t="s">
        <v>330</v>
      </c>
      <c r="E353" s="6">
        <v>3.7</v>
      </c>
      <c r="F353" s="6">
        <v>51</v>
      </c>
      <c r="G353" s="7">
        <v>1899</v>
      </c>
      <c r="H353" s="17">
        <v>50</v>
      </c>
      <c r="I353" s="7">
        <v>1899</v>
      </c>
      <c r="J353" s="6" t="s">
        <v>35</v>
      </c>
      <c r="K353" s="6" t="b">
        <v>1</v>
      </c>
      <c r="L353" s="6">
        <v>5</v>
      </c>
      <c r="M353" s="6">
        <v>5</v>
      </c>
      <c r="N353" s="6">
        <v>5</v>
      </c>
      <c r="O353" s="6">
        <v>19</v>
      </c>
      <c r="P353" s="6">
        <v>52</v>
      </c>
      <c r="Q353" s="6" t="s">
        <v>30</v>
      </c>
      <c r="R353" s="6" t="s">
        <v>32</v>
      </c>
      <c r="S353" s="6" t="s">
        <v>32</v>
      </c>
      <c r="T353" s="6" t="s">
        <v>32</v>
      </c>
      <c r="U353" s="6" t="s">
        <v>32</v>
      </c>
      <c r="V353" s="6" t="b">
        <v>0</v>
      </c>
      <c r="W353" s="6" t="b">
        <v>1</v>
      </c>
      <c r="X353" s="13" cm="1">
        <f t="array" ref="X353">_xlfn.IFS(ecomm[[#This Row],[rating]]&lt;=1,1, ecomm[[#This Row],[rating]]&lt;=2, 2, ecomm[[#This Row],[rating]]&lt;=3, 3, ecomm[[#This Row],[rating]]&lt;=4, 4, ecomm[[#This Row],[rating]]&gt;4, 5)</f>
        <v>4</v>
      </c>
      <c r="Y353" s="13" cm="1">
        <f t="array" ref="Y3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53" s="13" t="str" cm="1">
        <f t="array" ref="Z3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53" t="str">
        <v>None</v>
      </c>
      <c r="AF353" t="str">
        <v>None</v>
      </c>
      <c r="AG353" t="str">
        <v>None</v>
      </c>
      <c r="AH353" t="str">
        <v>None</v>
      </c>
      <c r="AI353" t="str">
        <v>None</v>
      </c>
    </row>
    <row r="354" spans="1:35">
      <c r="A354" s="4">
        <v>11400234</v>
      </c>
      <c r="B354" s="4" t="s">
        <v>99</v>
      </c>
      <c r="C354" s="4" t="s">
        <v>218</v>
      </c>
      <c r="D354" s="4" t="s">
        <v>93</v>
      </c>
      <c r="E354" s="4">
        <v>3.9</v>
      </c>
      <c r="F354" s="4">
        <v>38</v>
      </c>
      <c r="G354" s="5">
        <v>2499</v>
      </c>
      <c r="H354" s="16">
        <v>72</v>
      </c>
      <c r="I354" s="5">
        <v>2499</v>
      </c>
      <c r="J354" s="4" t="s">
        <v>35</v>
      </c>
      <c r="K354" s="4" t="b">
        <v>1</v>
      </c>
      <c r="L354" s="4">
        <v>14</v>
      </c>
      <c r="M354" s="4">
        <v>1</v>
      </c>
      <c r="N354" s="4">
        <v>1</v>
      </c>
      <c r="O354" s="4">
        <v>9</v>
      </c>
      <c r="P354" s="4">
        <v>31</v>
      </c>
      <c r="Q354" s="4" t="s">
        <v>32</v>
      </c>
      <c r="R354" s="4" t="s">
        <v>32</v>
      </c>
      <c r="S354" s="4" t="s">
        <v>32</v>
      </c>
      <c r="T354" s="4" t="s">
        <v>32</v>
      </c>
      <c r="U354" s="4" t="s">
        <v>32</v>
      </c>
      <c r="V354" s="4" t="b">
        <v>1</v>
      </c>
      <c r="W354" s="4" t="b">
        <v>1</v>
      </c>
      <c r="X354" s="13" cm="1">
        <f t="array" ref="X354">_xlfn.IFS(ecomm[[#This Row],[rating]]&lt;=1,1, ecomm[[#This Row],[rating]]&lt;=2, 2, ecomm[[#This Row],[rating]]&lt;=3, 3, ecomm[[#This Row],[rating]]&lt;=4, 4, ecomm[[#This Row],[rating]]&gt;4, 5)</f>
        <v>4</v>
      </c>
      <c r="Y354" s="13" cm="1">
        <f t="array" ref="Y3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54" s="13" t="str" cm="1">
        <f t="array" ref="Z3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54" t="str">
        <v>None</v>
      </c>
      <c r="AF354" t="str">
        <v>None</v>
      </c>
      <c r="AG354" t="str">
        <v>None</v>
      </c>
      <c r="AH354" t="str">
        <v>None</v>
      </c>
      <c r="AI354" t="str">
        <v>None</v>
      </c>
    </row>
    <row r="355" spans="1:35">
      <c r="A355" s="6">
        <v>13771276</v>
      </c>
      <c r="B355" s="6" t="s">
        <v>26</v>
      </c>
      <c r="C355" s="6" t="s">
        <v>64</v>
      </c>
      <c r="D355" s="6" t="s">
        <v>331</v>
      </c>
      <c r="E355" s="6">
        <v>3.9</v>
      </c>
      <c r="F355" s="6">
        <v>35</v>
      </c>
      <c r="G355" s="7">
        <v>3999</v>
      </c>
      <c r="H355" s="17">
        <v>70</v>
      </c>
      <c r="I355" s="7">
        <v>3999</v>
      </c>
      <c r="J355" s="6" t="s">
        <v>32</v>
      </c>
      <c r="K355" s="6" t="b">
        <v>0</v>
      </c>
      <c r="L355" s="6">
        <v>0</v>
      </c>
      <c r="M355" s="6">
        <v>1</v>
      </c>
      <c r="N355" s="6">
        <v>5</v>
      </c>
      <c r="O355" s="6">
        <v>31</v>
      </c>
      <c r="P355" s="6">
        <v>99</v>
      </c>
      <c r="Q355" s="6" t="s">
        <v>30</v>
      </c>
      <c r="R355" s="6" t="s">
        <v>43</v>
      </c>
      <c r="S355" s="6" t="s">
        <v>32</v>
      </c>
      <c r="T355" s="6" t="s">
        <v>32</v>
      </c>
      <c r="U355" s="6" t="s">
        <v>30</v>
      </c>
      <c r="V355" s="6" t="b">
        <v>0</v>
      </c>
      <c r="W355" s="6" t="b">
        <v>1</v>
      </c>
      <c r="X355" s="13" cm="1">
        <f t="array" ref="X355">_xlfn.IFS(ecomm[[#This Row],[rating]]&lt;=1,1, ecomm[[#This Row],[rating]]&lt;=2, 2, ecomm[[#This Row],[rating]]&lt;=3, 3, ecomm[[#This Row],[rating]]&lt;=4, 4, ecomm[[#This Row],[rating]]&gt;4, 5)</f>
        <v>4</v>
      </c>
      <c r="Y355" s="13" cm="1">
        <f t="array" ref="Y3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55" s="13" t="str" cm="1">
        <f t="array" ref="Z3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55" t="str">
        <v>None</v>
      </c>
      <c r="AF355" t="str">
        <v>None</v>
      </c>
      <c r="AG355" t="str">
        <v>None</v>
      </c>
      <c r="AH355" t="str">
        <v>None</v>
      </c>
      <c r="AI355" t="str">
        <v>None</v>
      </c>
    </row>
    <row r="356" spans="1:35">
      <c r="A356" s="4">
        <v>19837008</v>
      </c>
      <c r="B356" s="4" t="s">
        <v>26</v>
      </c>
      <c r="C356" s="4" t="s">
        <v>46</v>
      </c>
      <c r="D356" s="4" t="s">
        <v>322</v>
      </c>
      <c r="E356" s="4">
        <v>3.9</v>
      </c>
      <c r="F356" s="4">
        <v>32</v>
      </c>
      <c r="G356" s="5">
        <v>4549</v>
      </c>
      <c r="H356" s="16">
        <v>85</v>
      </c>
      <c r="I356" s="5">
        <v>4549</v>
      </c>
      <c r="J356" s="4" t="s">
        <v>32</v>
      </c>
      <c r="K356" s="4" t="b">
        <v>0</v>
      </c>
      <c r="L356" s="4">
        <v>11</v>
      </c>
      <c r="M356" s="4">
        <v>0</v>
      </c>
      <c r="N356" s="4">
        <v>0</v>
      </c>
      <c r="O356" s="4">
        <v>0</v>
      </c>
      <c r="P356" s="4">
        <v>0</v>
      </c>
      <c r="Q356" s="4" t="s">
        <v>30</v>
      </c>
      <c r="R356" s="4" t="s">
        <v>32</v>
      </c>
      <c r="S356" s="4" t="s">
        <v>32</v>
      </c>
      <c r="T356" s="4" t="s">
        <v>32</v>
      </c>
      <c r="U356" s="4" t="s">
        <v>30</v>
      </c>
      <c r="V356" s="4" t="b">
        <v>0</v>
      </c>
      <c r="W356" s="4" t="b">
        <v>1</v>
      </c>
      <c r="X356" s="13" cm="1">
        <f t="array" ref="X356">_xlfn.IFS(ecomm[[#This Row],[rating]]&lt;=1,1, ecomm[[#This Row],[rating]]&lt;=2, 2, ecomm[[#This Row],[rating]]&lt;=3, 3, ecomm[[#This Row],[rating]]&lt;=4, 4, ecomm[[#This Row],[rating]]&gt;4, 5)</f>
        <v>4</v>
      </c>
      <c r="Y356" s="13" cm="1">
        <f t="array" ref="Y3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6" s="13" t="str" cm="1">
        <f t="array" ref="Z3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356" t="str">
        <v>None</v>
      </c>
      <c r="AF356" t="str">
        <v>None</v>
      </c>
      <c r="AG356" t="str">
        <v>None</v>
      </c>
      <c r="AH356" t="str">
        <v>None</v>
      </c>
      <c r="AI356" t="str">
        <v>None</v>
      </c>
    </row>
    <row r="357" spans="1:35">
      <c r="A357" s="6">
        <v>18825046</v>
      </c>
      <c r="B357" s="6" t="s">
        <v>26</v>
      </c>
      <c r="C357" s="6" t="s">
        <v>53</v>
      </c>
      <c r="D357" s="6" t="s">
        <v>250</v>
      </c>
      <c r="E357" s="6">
        <v>4.2</v>
      </c>
      <c r="F357" s="6">
        <v>29</v>
      </c>
      <c r="G357" s="7">
        <v>4599</v>
      </c>
      <c r="H357" s="17">
        <v>40</v>
      </c>
      <c r="I357" s="7">
        <v>4599</v>
      </c>
      <c r="J357" s="6" t="s">
        <v>32</v>
      </c>
      <c r="K357" s="6" t="b">
        <v>0</v>
      </c>
      <c r="L357" s="6">
        <v>0</v>
      </c>
      <c r="M357" s="6">
        <v>2</v>
      </c>
      <c r="N357" s="6">
        <v>3</v>
      </c>
      <c r="O357" s="6">
        <v>7</v>
      </c>
      <c r="P357" s="6">
        <v>41</v>
      </c>
      <c r="Q357" s="6" t="s">
        <v>30</v>
      </c>
      <c r="R357" s="6" t="s">
        <v>32</v>
      </c>
      <c r="S357" s="6" t="s">
        <v>32</v>
      </c>
      <c r="T357" s="6" t="s">
        <v>32</v>
      </c>
      <c r="U357" s="6" t="s">
        <v>30</v>
      </c>
      <c r="V357" s="6" t="b">
        <v>0</v>
      </c>
      <c r="W357" s="6" t="b">
        <v>1</v>
      </c>
      <c r="X357" s="13" cm="1">
        <f t="array" ref="X357">_xlfn.IFS(ecomm[[#This Row],[rating]]&lt;=1,1, ecomm[[#This Row],[rating]]&lt;=2, 2, ecomm[[#This Row],[rating]]&lt;=3, 3, ecomm[[#This Row],[rating]]&lt;=4, 4, ecomm[[#This Row],[rating]]&gt;4, 5)</f>
        <v>5</v>
      </c>
      <c r="Y357" s="13" cm="1">
        <f t="array" ref="Y3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357" s="13" t="str" cm="1">
        <f t="array" ref="Z3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57" t="str">
        <v>None</v>
      </c>
      <c r="AF357" t="str">
        <v>None</v>
      </c>
      <c r="AG357" t="str">
        <v>None</v>
      </c>
      <c r="AH357" t="str">
        <v>None</v>
      </c>
      <c r="AI357" t="str">
        <v>None</v>
      </c>
    </row>
    <row r="358" spans="1:35">
      <c r="A358" s="4">
        <v>18973948</v>
      </c>
      <c r="B358" s="4" t="s">
        <v>26</v>
      </c>
      <c r="C358" s="4" t="s">
        <v>50</v>
      </c>
      <c r="D358" s="4" t="s">
        <v>51</v>
      </c>
      <c r="E358" s="4">
        <v>4</v>
      </c>
      <c r="F358" s="4">
        <v>30</v>
      </c>
      <c r="G358" s="5">
        <v>4999</v>
      </c>
      <c r="H358" s="16">
        <v>30</v>
      </c>
      <c r="I358" s="5">
        <v>3499</v>
      </c>
      <c r="J358" s="4" t="s">
        <v>35</v>
      </c>
      <c r="K358" s="4" t="b">
        <v>1</v>
      </c>
      <c r="L358" s="4">
        <v>5</v>
      </c>
      <c r="M358" s="4">
        <v>2</v>
      </c>
      <c r="N358" s="4">
        <v>7</v>
      </c>
      <c r="O358" s="4">
        <v>15</v>
      </c>
      <c r="P358" s="4">
        <v>17</v>
      </c>
      <c r="Q358" s="4" t="s">
        <v>30</v>
      </c>
      <c r="R358" s="4" t="s">
        <v>32</v>
      </c>
      <c r="S358" s="4" t="s">
        <v>32</v>
      </c>
      <c r="T358" s="4" t="s">
        <v>31</v>
      </c>
      <c r="U358" s="4" t="s">
        <v>32</v>
      </c>
      <c r="V358" s="4" t="b">
        <v>1</v>
      </c>
      <c r="W358" s="4" t="b">
        <v>1</v>
      </c>
      <c r="X358" s="13" cm="1">
        <f t="array" ref="X358">_xlfn.IFS(ecomm[[#This Row],[rating]]&lt;=1,1, ecomm[[#This Row],[rating]]&lt;=2, 2, ecomm[[#This Row],[rating]]&lt;=3, 3, ecomm[[#This Row],[rating]]&lt;=4, 4, ecomm[[#This Row],[rating]]&gt;4, 5)</f>
        <v>4</v>
      </c>
      <c r="Y358" s="13" cm="1">
        <f t="array" ref="Y3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58" s="13" t="str" cm="1">
        <f t="array" ref="Z3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58" t="str">
        <v>None</v>
      </c>
      <c r="AF358" t="str">
        <v>None</v>
      </c>
      <c r="AG358" t="str">
        <v>None</v>
      </c>
      <c r="AH358" t="str">
        <v>None</v>
      </c>
      <c r="AI358" t="str">
        <v>None</v>
      </c>
    </row>
    <row r="359" spans="1:35">
      <c r="A359" s="6">
        <v>15294314</v>
      </c>
      <c r="B359" s="6" t="s">
        <v>60</v>
      </c>
      <c r="C359" s="6" t="s">
        <v>332</v>
      </c>
      <c r="D359" s="6" t="s">
        <v>333</v>
      </c>
      <c r="E359" s="6">
        <v>4.4000000000000004</v>
      </c>
      <c r="F359" s="6">
        <v>27</v>
      </c>
      <c r="G359" s="7">
        <v>1995</v>
      </c>
      <c r="H359" s="17">
        <v>82</v>
      </c>
      <c r="I359" s="7">
        <v>359</v>
      </c>
      <c r="J359" s="6" t="s">
        <v>35</v>
      </c>
      <c r="K359" s="6" t="b">
        <v>0</v>
      </c>
      <c r="L359" s="6">
        <v>8</v>
      </c>
      <c r="M359" s="6">
        <v>2</v>
      </c>
      <c r="N359" s="6">
        <v>2</v>
      </c>
      <c r="O359" s="6">
        <v>5</v>
      </c>
      <c r="P359" s="6">
        <v>18</v>
      </c>
      <c r="Q359" s="6" t="s">
        <v>32</v>
      </c>
      <c r="R359" s="6" t="s">
        <v>32</v>
      </c>
      <c r="S359" s="6" t="s">
        <v>32</v>
      </c>
      <c r="T359" s="6" t="s">
        <v>32</v>
      </c>
      <c r="U359" s="6" t="s">
        <v>32</v>
      </c>
      <c r="V359" s="6" t="b">
        <v>1</v>
      </c>
      <c r="W359" s="6" t="b">
        <v>1</v>
      </c>
      <c r="X359" s="13" cm="1">
        <f t="array" ref="X359">_xlfn.IFS(ecomm[[#This Row],[rating]]&lt;=1,1, ecomm[[#This Row],[rating]]&lt;=2, 2, ecomm[[#This Row],[rating]]&lt;=3, 3, ecomm[[#This Row],[rating]]&lt;=4, 4, ecomm[[#This Row],[rating]]&gt;4, 5)</f>
        <v>5</v>
      </c>
      <c r="Y359" s="13" cm="1">
        <f t="array" ref="Y3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59" s="13" t="str" cm="1">
        <f t="array" ref="Z3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359" t="str">
        <v>None</v>
      </c>
      <c r="AF359" t="str">
        <v>None</v>
      </c>
      <c r="AG359" t="str">
        <v>None</v>
      </c>
      <c r="AH359" t="str">
        <v>None</v>
      </c>
      <c r="AI359" t="str">
        <v>None</v>
      </c>
    </row>
    <row r="360" spans="1:35">
      <c r="A360" s="4">
        <v>9656079</v>
      </c>
      <c r="B360" s="4" t="s">
        <v>26</v>
      </c>
      <c r="C360" s="4" t="s">
        <v>53</v>
      </c>
      <c r="D360" s="4" t="s">
        <v>334</v>
      </c>
      <c r="E360" s="4">
        <v>4.2</v>
      </c>
      <c r="F360" s="4">
        <v>294</v>
      </c>
      <c r="G360" s="5">
        <v>2499</v>
      </c>
      <c r="H360" s="16">
        <v>50</v>
      </c>
      <c r="I360" s="5">
        <v>2499</v>
      </c>
      <c r="J360" s="4" t="s">
        <v>32</v>
      </c>
      <c r="K360" s="4" t="b">
        <v>0</v>
      </c>
      <c r="L360" s="4">
        <v>29</v>
      </c>
      <c r="M360" s="4">
        <v>4</v>
      </c>
      <c r="N360" s="4">
        <v>2</v>
      </c>
      <c r="O360" s="4">
        <v>8</v>
      </c>
      <c r="P360" s="4">
        <v>32</v>
      </c>
      <c r="Q360" s="4" t="s">
        <v>30</v>
      </c>
      <c r="R360" s="4" t="s">
        <v>32</v>
      </c>
      <c r="S360" s="4" t="s">
        <v>32</v>
      </c>
      <c r="T360" s="4" t="s">
        <v>32</v>
      </c>
      <c r="U360" s="4" t="s">
        <v>30</v>
      </c>
      <c r="V360" s="4" t="b">
        <v>0</v>
      </c>
      <c r="W360" s="4" t="b">
        <v>1</v>
      </c>
      <c r="X360" s="13" cm="1">
        <f t="array" ref="X360">_xlfn.IFS(ecomm[[#This Row],[rating]]&lt;=1,1, ecomm[[#This Row],[rating]]&lt;=2, 2, ecomm[[#This Row],[rating]]&lt;=3, 3, ecomm[[#This Row],[rating]]&lt;=4, 4, ecomm[[#This Row],[rating]]&gt;4, 5)</f>
        <v>5</v>
      </c>
      <c r="Y360" s="13" cm="1">
        <f t="array" ref="Y3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60" s="13" t="str" cm="1">
        <f t="array" ref="Z3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60" t="str">
        <v>None</v>
      </c>
      <c r="AF360" t="str">
        <v>None</v>
      </c>
      <c r="AG360" t="str">
        <v>None</v>
      </c>
      <c r="AH360" t="str">
        <v>None</v>
      </c>
      <c r="AI360" t="str">
        <v>None</v>
      </c>
    </row>
    <row r="361" spans="1:35">
      <c r="A361" s="6">
        <v>18976038</v>
      </c>
      <c r="B361" s="6" t="s">
        <v>26</v>
      </c>
      <c r="C361" s="6" t="s">
        <v>46</v>
      </c>
      <c r="D361" s="6" t="s">
        <v>335</v>
      </c>
      <c r="E361" s="6">
        <v>3.9</v>
      </c>
      <c r="F361" s="6">
        <v>345</v>
      </c>
      <c r="G361" s="7">
        <v>2599</v>
      </c>
      <c r="H361" s="17">
        <v>58</v>
      </c>
      <c r="I361" s="7">
        <v>1090</v>
      </c>
      <c r="J361" s="6" t="s">
        <v>32</v>
      </c>
      <c r="K361" s="6" t="b">
        <v>0</v>
      </c>
      <c r="L361" s="6">
        <v>6</v>
      </c>
      <c r="M361" s="6">
        <v>11</v>
      </c>
      <c r="N361" s="6">
        <v>34</v>
      </c>
      <c r="O361" s="6">
        <v>86</v>
      </c>
      <c r="P361" s="6">
        <v>203</v>
      </c>
      <c r="Q361" s="6" t="s">
        <v>30</v>
      </c>
      <c r="R361" s="6" t="s">
        <v>32</v>
      </c>
      <c r="S361" s="6" t="s">
        <v>32</v>
      </c>
      <c r="T361" s="6" t="s">
        <v>32</v>
      </c>
      <c r="U361" s="6" t="s">
        <v>30</v>
      </c>
      <c r="V361" s="6" t="b">
        <v>1</v>
      </c>
      <c r="W361" s="6" t="b">
        <v>1</v>
      </c>
      <c r="X361" s="13" cm="1">
        <f t="array" ref="X361">_xlfn.IFS(ecomm[[#This Row],[rating]]&lt;=1,1, ecomm[[#This Row],[rating]]&lt;=2, 2, ecomm[[#This Row],[rating]]&lt;=3, 3, ecomm[[#This Row],[rating]]&lt;=4, 4, ecomm[[#This Row],[rating]]&gt;4, 5)</f>
        <v>4</v>
      </c>
      <c r="Y361" s="13" cm="1">
        <f t="array" ref="Y3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61" s="13" t="str" cm="1">
        <f t="array" ref="Z3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61" t="str">
        <v>None</v>
      </c>
      <c r="AF361" t="str">
        <v>None</v>
      </c>
      <c r="AG361" t="str">
        <v>None</v>
      </c>
      <c r="AH361" t="str">
        <v>None</v>
      </c>
      <c r="AI361" t="str">
        <v>None</v>
      </c>
    </row>
    <row r="362" spans="1:35">
      <c r="A362" s="4">
        <v>21656682</v>
      </c>
      <c r="B362" s="4" t="s">
        <v>26</v>
      </c>
      <c r="C362" s="4" t="s">
        <v>88</v>
      </c>
      <c r="D362" s="4" t="s">
        <v>336</v>
      </c>
      <c r="E362" s="4">
        <v>4.3</v>
      </c>
      <c r="F362" s="4">
        <v>33</v>
      </c>
      <c r="G362" s="5">
        <v>999</v>
      </c>
      <c r="H362" s="16">
        <v>51</v>
      </c>
      <c r="I362" s="5">
        <v>499</v>
      </c>
      <c r="J362" s="4" t="s">
        <v>35</v>
      </c>
      <c r="K362" s="4" t="b">
        <v>1</v>
      </c>
      <c r="L362" s="4">
        <v>0</v>
      </c>
      <c r="M362" s="4">
        <v>0</v>
      </c>
      <c r="N362" s="4">
        <v>8</v>
      </c>
      <c r="O362" s="4">
        <v>13</v>
      </c>
      <c r="P362" s="4">
        <v>44</v>
      </c>
      <c r="Q362" s="4" t="s">
        <v>32</v>
      </c>
      <c r="R362" s="4" t="s">
        <v>32</v>
      </c>
      <c r="S362" s="4" t="s">
        <v>32</v>
      </c>
      <c r="T362" s="4" t="s">
        <v>32</v>
      </c>
      <c r="U362" s="4" t="s">
        <v>32</v>
      </c>
      <c r="V362" s="4" t="b">
        <v>1</v>
      </c>
      <c r="W362" s="4" t="b">
        <v>1</v>
      </c>
      <c r="X362" s="13" cm="1">
        <f t="array" ref="X362">_xlfn.IFS(ecomm[[#This Row],[rating]]&lt;=1,1, ecomm[[#This Row],[rating]]&lt;=2, 2, ecomm[[#This Row],[rating]]&lt;=3, 3, ecomm[[#This Row],[rating]]&lt;=4, 4, ecomm[[#This Row],[rating]]&gt;4, 5)</f>
        <v>5</v>
      </c>
      <c r="Y362" s="13" cm="1">
        <f t="array" ref="Y3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62" s="13" t="str" cm="1">
        <f t="array" ref="Z3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62" t="str">
        <v>None</v>
      </c>
      <c r="AF362" t="str">
        <v>None</v>
      </c>
      <c r="AG362" t="str">
        <v>None</v>
      </c>
      <c r="AH362" t="str">
        <v>None</v>
      </c>
      <c r="AI362" t="str">
        <v>None</v>
      </c>
    </row>
    <row r="363" spans="1:35">
      <c r="A363" s="6">
        <v>18921438</v>
      </c>
      <c r="B363" s="6" t="s">
        <v>26</v>
      </c>
      <c r="C363" s="6" t="s">
        <v>121</v>
      </c>
      <c r="D363" s="6" t="s">
        <v>337</v>
      </c>
      <c r="E363" s="6">
        <v>4.5999999999999996</v>
      </c>
      <c r="F363" s="6">
        <v>28</v>
      </c>
      <c r="G363" s="7">
        <v>1599</v>
      </c>
      <c r="H363" s="17">
        <v>25</v>
      </c>
      <c r="I363" s="7">
        <v>959</v>
      </c>
      <c r="J363" s="6" t="s">
        <v>35</v>
      </c>
      <c r="K363" s="6" t="b">
        <v>1</v>
      </c>
      <c r="L363" s="6">
        <v>3</v>
      </c>
      <c r="M363" s="6">
        <v>0</v>
      </c>
      <c r="N363" s="6">
        <v>0</v>
      </c>
      <c r="O363" s="6">
        <v>0</v>
      </c>
      <c r="P363" s="6">
        <v>0</v>
      </c>
      <c r="Q363" s="6" t="s">
        <v>32</v>
      </c>
      <c r="R363" s="6" t="s">
        <v>32</v>
      </c>
      <c r="S363" s="6" t="s">
        <v>32</v>
      </c>
      <c r="T363" s="6" t="s">
        <v>32</v>
      </c>
      <c r="U363" s="6" t="s">
        <v>32</v>
      </c>
      <c r="V363" s="6" t="b">
        <v>1</v>
      </c>
      <c r="W363" s="6" t="b">
        <v>1</v>
      </c>
      <c r="X363" s="13" cm="1">
        <f t="array" ref="X363">_xlfn.IFS(ecomm[[#This Row],[rating]]&lt;=1,1, ecomm[[#This Row],[rating]]&lt;=2, 2, ecomm[[#This Row],[rating]]&lt;=3, 3, ecomm[[#This Row],[rating]]&lt;=4, 4, ecomm[[#This Row],[rating]]&gt;4, 5)</f>
        <v>5</v>
      </c>
      <c r="Y363" s="13" cm="1">
        <f t="array" ref="Y3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63" s="13" t="str" cm="1">
        <f t="array" ref="Z3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63" t="str">
        <v>None</v>
      </c>
      <c r="AF363" t="str">
        <v>None</v>
      </c>
      <c r="AG363" t="str">
        <v>None</v>
      </c>
      <c r="AH363" t="str">
        <v>None</v>
      </c>
      <c r="AI363" t="str">
        <v>None</v>
      </c>
    </row>
    <row r="364" spans="1:35">
      <c r="A364" s="4">
        <v>18337610</v>
      </c>
      <c r="B364" s="4" t="s">
        <v>26</v>
      </c>
      <c r="C364" s="4" t="s">
        <v>36</v>
      </c>
      <c r="D364" s="4" t="s">
        <v>34</v>
      </c>
      <c r="E364" s="4">
        <v>4.3</v>
      </c>
      <c r="F364" s="4">
        <v>32</v>
      </c>
      <c r="G364" s="5">
        <v>2299</v>
      </c>
      <c r="H364" s="16">
        <v>67</v>
      </c>
      <c r="I364" s="5">
        <v>758</v>
      </c>
      <c r="J364" s="4" t="s">
        <v>32</v>
      </c>
      <c r="K364" s="4" t="b">
        <v>0</v>
      </c>
      <c r="L364" s="4">
        <v>0</v>
      </c>
      <c r="M364" s="4">
        <v>0</v>
      </c>
      <c r="N364" s="4">
        <v>1</v>
      </c>
      <c r="O364" s="4">
        <v>10</v>
      </c>
      <c r="P364" s="4">
        <v>17</v>
      </c>
      <c r="Q364" s="4" t="s">
        <v>30</v>
      </c>
      <c r="R364" s="4" t="s">
        <v>32</v>
      </c>
      <c r="S364" s="4" t="s">
        <v>32</v>
      </c>
      <c r="T364" s="4" t="s">
        <v>32</v>
      </c>
      <c r="U364" s="4" t="s">
        <v>30</v>
      </c>
      <c r="V364" s="4" t="b">
        <v>1</v>
      </c>
      <c r="W364" s="4" t="b">
        <v>1</v>
      </c>
      <c r="X364" s="13" cm="1">
        <f t="array" ref="X364">_xlfn.IFS(ecomm[[#This Row],[rating]]&lt;=1,1, ecomm[[#This Row],[rating]]&lt;=2, 2, ecomm[[#This Row],[rating]]&lt;=3, 3, ecomm[[#This Row],[rating]]&lt;=4, 4, ecomm[[#This Row],[rating]]&gt;4, 5)</f>
        <v>5</v>
      </c>
      <c r="Y364" s="13" cm="1">
        <f t="array" ref="Y3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64" s="13" t="str" cm="1">
        <f t="array" ref="Z3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64" t="str">
        <v>None</v>
      </c>
      <c r="AF364" t="str">
        <v>None</v>
      </c>
      <c r="AG364" t="str">
        <v>None</v>
      </c>
      <c r="AH364" t="str">
        <v>None</v>
      </c>
      <c r="AI364" t="str">
        <v>None</v>
      </c>
    </row>
    <row r="365" spans="1:35">
      <c r="A365" s="6">
        <v>18820580</v>
      </c>
      <c r="B365" s="6" t="s">
        <v>26</v>
      </c>
      <c r="C365" s="6" t="s">
        <v>53</v>
      </c>
      <c r="D365" s="6" t="s">
        <v>250</v>
      </c>
      <c r="E365" s="6">
        <v>4.2</v>
      </c>
      <c r="F365" s="6">
        <v>33</v>
      </c>
      <c r="G365" s="7">
        <v>5599</v>
      </c>
      <c r="H365" s="17">
        <v>40</v>
      </c>
      <c r="I365" s="7">
        <v>5599</v>
      </c>
      <c r="J365" s="6" t="s">
        <v>32</v>
      </c>
      <c r="K365" s="6" t="b">
        <v>0</v>
      </c>
      <c r="L365" s="6">
        <v>6</v>
      </c>
      <c r="M365" s="6">
        <v>0</v>
      </c>
      <c r="N365" s="6">
        <v>0</v>
      </c>
      <c r="O365" s="6">
        <v>0</v>
      </c>
      <c r="P365" s="6">
        <v>0</v>
      </c>
      <c r="Q365" s="6" t="s">
        <v>32</v>
      </c>
      <c r="R365" s="6" t="s">
        <v>32</v>
      </c>
      <c r="S365" s="6" t="s">
        <v>32</v>
      </c>
      <c r="T365" s="6" t="s">
        <v>32</v>
      </c>
      <c r="U365" s="6" t="s">
        <v>32</v>
      </c>
      <c r="V365" s="6" t="b">
        <v>0</v>
      </c>
      <c r="W365" s="6" t="b">
        <v>1</v>
      </c>
      <c r="X365" s="13" cm="1">
        <f t="array" ref="X365">_xlfn.IFS(ecomm[[#This Row],[rating]]&lt;=1,1, ecomm[[#This Row],[rating]]&lt;=2, 2, ecomm[[#This Row],[rating]]&lt;=3, 3, ecomm[[#This Row],[rating]]&lt;=4, 4, ecomm[[#This Row],[rating]]&gt;4, 5)</f>
        <v>5</v>
      </c>
      <c r="Y365" s="13" cm="1">
        <f t="array" ref="Y3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365" s="13" t="str" cm="1">
        <f t="array" ref="Z3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65" t="str">
        <v>None</v>
      </c>
      <c r="AF365" t="str">
        <v>None</v>
      </c>
      <c r="AG365" t="str">
        <v>None</v>
      </c>
      <c r="AH365" t="str">
        <v>None</v>
      </c>
      <c r="AI365" t="str">
        <v>None</v>
      </c>
    </row>
    <row r="366" spans="1:35">
      <c r="A366" s="4">
        <v>16824670</v>
      </c>
      <c r="B366" s="4" t="s">
        <v>99</v>
      </c>
      <c r="C366" s="4" t="s">
        <v>218</v>
      </c>
      <c r="D366" s="4" t="s">
        <v>270</v>
      </c>
      <c r="E366" s="4">
        <v>4.0999999999999996</v>
      </c>
      <c r="F366" s="4">
        <v>31</v>
      </c>
      <c r="G366" s="5">
        <v>9999</v>
      </c>
      <c r="H366" s="16">
        <v>45</v>
      </c>
      <c r="I366" s="5">
        <v>5499</v>
      </c>
      <c r="J366" s="4" t="s">
        <v>35</v>
      </c>
      <c r="K366" s="4" t="b">
        <v>1</v>
      </c>
      <c r="L366" s="4">
        <v>12</v>
      </c>
      <c r="M366" s="4">
        <v>0</v>
      </c>
      <c r="N366" s="4">
        <v>3</v>
      </c>
      <c r="O366" s="4">
        <v>7</v>
      </c>
      <c r="P366" s="4">
        <v>17</v>
      </c>
      <c r="Q366" s="4" t="s">
        <v>32</v>
      </c>
      <c r="R366" s="4" t="s">
        <v>32</v>
      </c>
      <c r="S366" s="4" t="s">
        <v>32</v>
      </c>
      <c r="T366" s="4" t="s">
        <v>32</v>
      </c>
      <c r="U366" s="4" t="s">
        <v>32</v>
      </c>
      <c r="V366" s="4" t="b">
        <v>1</v>
      </c>
      <c r="W366" s="4" t="b">
        <v>1</v>
      </c>
      <c r="X366" s="13" cm="1">
        <f t="array" ref="X366">_xlfn.IFS(ecomm[[#This Row],[rating]]&lt;=1,1, ecomm[[#This Row],[rating]]&lt;=2, 2, ecomm[[#This Row],[rating]]&lt;=3, 3, ecomm[[#This Row],[rating]]&lt;=4, 4, ecomm[[#This Row],[rating]]&gt;4, 5)</f>
        <v>5</v>
      </c>
      <c r="Y366" s="13" cm="1">
        <f t="array" ref="Y3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366" s="13" t="str" cm="1">
        <f t="array" ref="Z3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66" t="str">
        <v>None</v>
      </c>
      <c r="AF366" t="str">
        <v>None</v>
      </c>
      <c r="AG366" t="str">
        <v>None</v>
      </c>
      <c r="AH366" t="str">
        <v>None</v>
      </c>
      <c r="AI366" t="str">
        <v>None</v>
      </c>
    </row>
    <row r="367" spans="1:35">
      <c r="A367" s="6">
        <v>21906602</v>
      </c>
      <c r="B367" s="6" t="s">
        <v>26</v>
      </c>
      <c r="C367" s="6" t="s">
        <v>73</v>
      </c>
      <c r="D367" s="6" t="s">
        <v>338</v>
      </c>
      <c r="E367" s="6">
        <v>4.5999999999999996</v>
      </c>
      <c r="F367" s="6">
        <v>23</v>
      </c>
      <c r="G367" s="7">
        <v>599</v>
      </c>
      <c r="H367" s="17">
        <v>25</v>
      </c>
      <c r="I367" s="7">
        <v>449</v>
      </c>
      <c r="J367" s="6" t="s">
        <v>32</v>
      </c>
      <c r="K367" s="6" t="b">
        <v>0</v>
      </c>
      <c r="L367" s="6">
        <v>3</v>
      </c>
      <c r="M367" s="6">
        <v>0</v>
      </c>
      <c r="N367" s="6">
        <v>4</v>
      </c>
      <c r="O367" s="6">
        <v>21</v>
      </c>
      <c r="P367" s="6">
        <v>75</v>
      </c>
      <c r="Q367" s="6" t="s">
        <v>32</v>
      </c>
      <c r="R367" s="6" t="s">
        <v>32</v>
      </c>
      <c r="S367" s="6" t="s">
        <v>32</v>
      </c>
      <c r="T367" s="6" t="s">
        <v>32</v>
      </c>
      <c r="U367" s="6" t="s">
        <v>32</v>
      </c>
      <c r="V367" s="6" t="b">
        <v>1</v>
      </c>
      <c r="W367" s="6" t="b">
        <v>1</v>
      </c>
      <c r="X367" s="13" cm="1">
        <f t="array" ref="X367">_xlfn.IFS(ecomm[[#This Row],[rating]]&lt;=1,1, ecomm[[#This Row],[rating]]&lt;=2, 2, ecomm[[#This Row],[rating]]&lt;=3, 3, ecomm[[#This Row],[rating]]&lt;=4, 4, ecomm[[#This Row],[rating]]&gt;4, 5)</f>
        <v>5</v>
      </c>
      <c r="Y367" s="13" cm="1">
        <f t="array" ref="Y3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67" s="13" t="str" cm="1">
        <f t="array" ref="Z3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67" t="str">
        <v>None</v>
      </c>
      <c r="AF367" t="str">
        <v>None</v>
      </c>
      <c r="AG367" t="str">
        <v>None</v>
      </c>
      <c r="AH367" t="str">
        <v>None</v>
      </c>
      <c r="AI367" t="str">
        <v>None</v>
      </c>
    </row>
    <row r="368" spans="1:35">
      <c r="A368" s="4">
        <v>18973952</v>
      </c>
      <c r="B368" s="4" t="s">
        <v>26</v>
      </c>
      <c r="C368" s="4" t="s">
        <v>50</v>
      </c>
      <c r="D368" s="4" t="s">
        <v>51</v>
      </c>
      <c r="E368" s="4">
        <v>4.0999999999999996</v>
      </c>
      <c r="F368" s="4">
        <v>329</v>
      </c>
      <c r="G368" s="5">
        <v>3499</v>
      </c>
      <c r="H368" s="16">
        <v>48</v>
      </c>
      <c r="I368" s="5">
        <v>3499</v>
      </c>
      <c r="J368" s="4" t="s">
        <v>35</v>
      </c>
      <c r="K368" s="4" t="b">
        <v>1</v>
      </c>
      <c r="L368" s="4">
        <v>6</v>
      </c>
      <c r="M368" s="4">
        <v>1</v>
      </c>
      <c r="N368" s="4">
        <v>5</v>
      </c>
      <c r="O368" s="4">
        <v>4</v>
      </c>
      <c r="P368" s="4">
        <v>20</v>
      </c>
      <c r="Q368" s="4" t="s">
        <v>30</v>
      </c>
      <c r="R368" s="4" t="s">
        <v>32</v>
      </c>
      <c r="S368" s="4" t="s">
        <v>32</v>
      </c>
      <c r="T368" s="4" t="s">
        <v>43</v>
      </c>
      <c r="U368" s="4" t="s">
        <v>32</v>
      </c>
      <c r="V368" s="4" t="b">
        <v>1</v>
      </c>
      <c r="W368" s="4" t="b">
        <v>1</v>
      </c>
      <c r="X368" s="13" cm="1">
        <f t="array" ref="X368">_xlfn.IFS(ecomm[[#This Row],[rating]]&lt;=1,1, ecomm[[#This Row],[rating]]&lt;=2, 2, ecomm[[#This Row],[rating]]&lt;=3, 3, ecomm[[#This Row],[rating]]&lt;=4, 4, ecomm[[#This Row],[rating]]&gt;4, 5)</f>
        <v>5</v>
      </c>
      <c r="Y368" s="13" cm="1">
        <f t="array" ref="Y3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68" s="13" t="str" cm="1">
        <f t="array" ref="Z3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68" t="str">
        <v>None</v>
      </c>
      <c r="AF368" t="str">
        <v>None</v>
      </c>
      <c r="AG368" t="str">
        <v>None</v>
      </c>
      <c r="AH368" t="str">
        <v>None</v>
      </c>
      <c r="AI368" t="str">
        <v>None</v>
      </c>
    </row>
    <row r="369" spans="1:35">
      <c r="A369" s="6">
        <v>18830500</v>
      </c>
      <c r="B369" s="6" t="s">
        <v>26</v>
      </c>
      <c r="C369" s="6" t="s">
        <v>53</v>
      </c>
      <c r="D369" s="6" t="s">
        <v>339</v>
      </c>
      <c r="E369" s="6">
        <v>4.2</v>
      </c>
      <c r="F369" s="6">
        <v>10</v>
      </c>
      <c r="G369" s="7">
        <v>1599</v>
      </c>
      <c r="H369" s="17">
        <v>60</v>
      </c>
      <c r="I369" s="7">
        <v>1599</v>
      </c>
      <c r="J369" s="6" t="s">
        <v>32</v>
      </c>
      <c r="K369" s="6" t="b">
        <v>0</v>
      </c>
      <c r="L369" s="6">
        <v>12</v>
      </c>
      <c r="M369" s="6">
        <v>5</v>
      </c>
      <c r="N369" s="6">
        <v>5</v>
      </c>
      <c r="O369" s="6">
        <v>20</v>
      </c>
      <c r="P369" s="6">
        <v>60</v>
      </c>
      <c r="Q369" s="6" t="s">
        <v>32</v>
      </c>
      <c r="R369" s="6" t="s">
        <v>32</v>
      </c>
      <c r="S369" s="6" t="s">
        <v>32</v>
      </c>
      <c r="T369" s="6" t="s">
        <v>32</v>
      </c>
      <c r="U369" s="6" t="s">
        <v>32</v>
      </c>
      <c r="V369" s="6" t="b">
        <v>0</v>
      </c>
      <c r="W369" s="6" t="b">
        <v>1</v>
      </c>
      <c r="X369" s="13" cm="1">
        <f t="array" ref="X369">_xlfn.IFS(ecomm[[#This Row],[rating]]&lt;=1,1, ecomm[[#This Row],[rating]]&lt;=2, 2, ecomm[[#This Row],[rating]]&lt;=3, 3, ecomm[[#This Row],[rating]]&lt;=4, 4, ecomm[[#This Row],[rating]]&gt;4, 5)</f>
        <v>5</v>
      </c>
      <c r="Y369" s="13" cm="1">
        <f t="array" ref="Y3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69" s="13" t="str" cm="1">
        <f t="array" ref="Z3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69" t="str">
        <v>None</v>
      </c>
      <c r="AF369" t="str">
        <v>None</v>
      </c>
      <c r="AG369" t="str">
        <v>None</v>
      </c>
      <c r="AH369" t="str">
        <v>None</v>
      </c>
      <c r="AI369" t="str">
        <v>None</v>
      </c>
    </row>
    <row r="370" spans="1:35">
      <c r="A370" s="4">
        <v>22200418</v>
      </c>
      <c r="B370" s="4" t="s">
        <v>99</v>
      </c>
      <c r="C370" s="4" t="s">
        <v>160</v>
      </c>
      <c r="D370" s="4" t="s">
        <v>340</v>
      </c>
      <c r="E370" s="4">
        <v>3.9</v>
      </c>
      <c r="F370" s="4">
        <v>8</v>
      </c>
      <c r="G370" s="5">
        <v>3999</v>
      </c>
      <c r="H370" s="16">
        <v>65</v>
      </c>
      <c r="I370" s="5">
        <v>1399</v>
      </c>
      <c r="J370" s="4" t="s">
        <v>35</v>
      </c>
      <c r="K370" s="4" t="b">
        <v>1</v>
      </c>
      <c r="L370" s="4">
        <v>19</v>
      </c>
      <c r="M370" s="4">
        <v>3</v>
      </c>
      <c r="N370" s="4">
        <v>6</v>
      </c>
      <c r="O370" s="4">
        <v>22</v>
      </c>
      <c r="P370" s="4">
        <v>52</v>
      </c>
      <c r="Q370" s="4" t="s">
        <v>32</v>
      </c>
      <c r="R370" s="4" t="s">
        <v>32</v>
      </c>
      <c r="S370" s="4" t="s">
        <v>32</v>
      </c>
      <c r="T370" s="4" t="s">
        <v>32</v>
      </c>
      <c r="U370" s="4" t="s">
        <v>32</v>
      </c>
      <c r="V370" s="4" t="b">
        <v>1</v>
      </c>
      <c r="W370" s="4" t="b">
        <v>1</v>
      </c>
      <c r="X370" s="13" cm="1">
        <f t="array" ref="X370">_xlfn.IFS(ecomm[[#This Row],[rating]]&lt;=1,1, ecomm[[#This Row],[rating]]&lt;=2, 2, ecomm[[#This Row],[rating]]&lt;=3, 3, ecomm[[#This Row],[rating]]&lt;=4, 4, ecomm[[#This Row],[rating]]&gt;4, 5)</f>
        <v>4</v>
      </c>
      <c r="Y370" s="13" cm="1">
        <f t="array" ref="Y3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0" s="13" t="str" cm="1">
        <f t="array" ref="Z3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70" t="str">
        <v>None</v>
      </c>
      <c r="AF370" t="str">
        <v>None</v>
      </c>
      <c r="AG370" t="str">
        <v>None</v>
      </c>
      <c r="AH370" t="str">
        <v>None</v>
      </c>
      <c r="AI370" t="str">
        <v>None</v>
      </c>
    </row>
    <row r="371" spans="1:35">
      <c r="A371" s="6">
        <v>21439050</v>
      </c>
      <c r="B371" s="6" t="s">
        <v>26</v>
      </c>
      <c r="C371" s="6" t="s">
        <v>58</v>
      </c>
      <c r="D371" s="6" t="s">
        <v>341</v>
      </c>
      <c r="E371" s="6">
        <v>3.2</v>
      </c>
      <c r="F371" s="6">
        <v>9</v>
      </c>
      <c r="G371" s="7">
        <v>599</v>
      </c>
      <c r="H371" s="17">
        <v>30</v>
      </c>
      <c r="I371" s="7">
        <v>599</v>
      </c>
      <c r="J371" s="6" t="s">
        <v>35</v>
      </c>
      <c r="K371" s="6" t="b">
        <v>1</v>
      </c>
      <c r="L371" s="6">
        <v>38</v>
      </c>
      <c r="M371" s="6">
        <v>7</v>
      </c>
      <c r="N371" s="6">
        <v>10</v>
      </c>
      <c r="O371" s="6">
        <v>25</v>
      </c>
      <c r="P371" s="6">
        <v>66</v>
      </c>
      <c r="Q371" s="6" t="s">
        <v>32</v>
      </c>
      <c r="R371" s="6" t="s">
        <v>32</v>
      </c>
      <c r="S371" s="6" t="s">
        <v>32</v>
      </c>
      <c r="T371" s="6" t="s">
        <v>32</v>
      </c>
      <c r="U371" s="6" t="s">
        <v>32</v>
      </c>
      <c r="V371" s="6" t="b">
        <v>0</v>
      </c>
      <c r="W371" s="6" t="b">
        <v>1</v>
      </c>
      <c r="X371" s="13" cm="1">
        <f t="array" ref="X371">_xlfn.IFS(ecomm[[#This Row],[rating]]&lt;=1,1, ecomm[[#This Row],[rating]]&lt;=2, 2, ecomm[[#This Row],[rating]]&lt;=3, 3, ecomm[[#This Row],[rating]]&lt;=4, 4, ecomm[[#This Row],[rating]]&gt;4, 5)</f>
        <v>4</v>
      </c>
      <c r="Y371" s="13" cm="1">
        <f t="array" ref="Y3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71" s="13" t="str" cm="1">
        <f t="array" ref="Z3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371" t="str">
        <v>None</v>
      </c>
      <c r="AF371" t="str">
        <v>None</v>
      </c>
      <c r="AG371" t="str">
        <v>None</v>
      </c>
      <c r="AH371" t="str">
        <v>None</v>
      </c>
      <c r="AI371" t="str">
        <v>None</v>
      </c>
    </row>
    <row r="372" spans="1:35">
      <c r="A372" s="4">
        <v>18944812</v>
      </c>
      <c r="B372" s="4" t="s">
        <v>26</v>
      </c>
      <c r="C372" s="4" t="s">
        <v>38</v>
      </c>
      <c r="D372" s="4" t="s">
        <v>342</v>
      </c>
      <c r="E372" s="4">
        <v>3.6</v>
      </c>
      <c r="F372" s="4">
        <v>8</v>
      </c>
      <c r="G372" s="5">
        <v>2399</v>
      </c>
      <c r="H372" s="16">
        <v>0</v>
      </c>
      <c r="I372" s="5">
        <v>2399</v>
      </c>
      <c r="J372" s="4" t="s">
        <v>35</v>
      </c>
      <c r="K372" s="4" t="b">
        <v>1</v>
      </c>
      <c r="L372" s="4">
        <v>4</v>
      </c>
      <c r="M372" s="4">
        <v>17</v>
      </c>
      <c r="N372" s="4">
        <v>41</v>
      </c>
      <c r="O372" s="4">
        <v>78</v>
      </c>
      <c r="P372" s="4">
        <v>204</v>
      </c>
      <c r="Q372" s="4" t="s">
        <v>30</v>
      </c>
      <c r="R372" s="4" t="s">
        <v>31</v>
      </c>
      <c r="S372" s="4" t="s">
        <v>32</v>
      </c>
      <c r="T372" s="4" t="s">
        <v>32</v>
      </c>
      <c r="U372" s="4" t="s">
        <v>30</v>
      </c>
      <c r="V372" s="4" t="b">
        <v>1</v>
      </c>
      <c r="W372" s="4" t="b">
        <v>1</v>
      </c>
      <c r="X372" s="13" cm="1">
        <f t="array" ref="X372">_xlfn.IFS(ecomm[[#This Row],[rating]]&lt;=1,1, ecomm[[#This Row],[rating]]&lt;=2, 2, ecomm[[#This Row],[rating]]&lt;=3, 3, ecomm[[#This Row],[rating]]&lt;=4, 4, ecomm[[#This Row],[rating]]&gt;4, 5)</f>
        <v>4</v>
      </c>
      <c r="Y372" s="13" cm="1">
        <f t="array" ref="Y3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72" s="13" t="str" cm="1">
        <f t="array" ref="Z3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372" t="str">
        <v>None</v>
      </c>
      <c r="AF372" t="str">
        <v>None</v>
      </c>
      <c r="AG372" t="str">
        <v>None</v>
      </c>
      <c r="AH372" t="str">
        <v>None</v>
      </c>
      <c r="AI372" t="str">
        <v>None</v>
      </c>
    </row>
    <row r="373" spans="1:35">
      <c r="A373" s="6">
        <v>18969982</v>
      </c>
      <c r="B373" s="6" t="s">
        <v>26</v>
      </c>
      <c r="C373" s="6" t="s">
        <v>50</v>
      </c>
      <c r="D373" s="6" t="s">
        <v>238</v>
      </c>
      <c r="E373" s="6">
        <v>4.2</v>
      </c>
      <c r="F373" s="6">
        <v>6</v>
      </c>
      <c r="G373" s="7">
        <v>1799</v>
      </c>
      <c r="H373" s="17">
        <v>35</v>
      </c>
      <c r="I373" s="7">
        <v>1169</v>
      </c>
      <c r="J373" s="6" t="s">
        <v>35</v>
      </c>
      <c r="K373" s="6" t="b">
        <v>1</v>
      </c>
      <c r="L373" s="6">
        <v>31</v>
      </c>
      <c r="M373" s="6">
        <v>1</v>
      </c>
      <c r="N373" s="6">
        <v>4</v>
      </c>
      <c r="O373" s="6">
        <v>11</v>
      </c>
      <c r="P373" s="6">
        <v>65</v>
      </c>
      <c r="Q373" s="6" t="s">
        <v>32</v>
      </c>
      <c r="R373" s="6" t="s">
        <v>32</v>
      </c>
      <c r="S373" s="6" t="s">
        <v>32</v>
      </c>
      <c r="T373" s="6" t="s">
        <v>32</v>
      </c>
      <c r="U373" s="6" t="s">
        <v>32</v>
      </c>
      <c r="V373" s="6" t="b">
        <v>1</v>
      </c>
      <c r="W373" s="6" t="b">
        <v>1</v>
      </c>
      <c r="X373" s="13" cm="1">
        <f t="array" ref="X373">_xlfn.IFS(ecomm[[#This Row],[rating]]&lt;=1,1, ecomm[[#This Row],[rating]]&lt;=2, 2, ecomm[[#This Row],[rating]]&lt;=3, 3, ecomm[[#This Row],[rating]]&lt;=4, 4, ecomm[[#This Row],[rating]]&gt;4, 5)</f>
        <v>5</v>
      </c>
      <c r="Y373" s="13" cm="1">
        <f t="array" ref="Y3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3" s="13" t="str" cm="1">
        <f t="array" ref="Z3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73" t="str">
        <v>None</v>
      </c>
      <c r="AF373" t="str">
        <v>None</v>
      </c>
      <c r="AG373" t="str">
        <v>None</v>
      </c>
      <c r="AH373" t="str">
        <v>None</v>
      </c>
      <c r="AI373" t="str">
        <v>None</v>
      </c>
    </row>
    <row r="374" spans="1:35">
      <c r="A374" s="4">
        <v>17331296</v>
      </c>
      <c r="B374" s="4" t="s">
        <v>26</v>
      </c>
      <c r="C374" s="4" t="s">
        <v>117</v>
      </c>
      <c r="D374" s="4" t="s">
        <v>343</v>
      </c>
      <c r="E374" s="4">
        <v>4.4000000000000004</v>
      </c>
      <c r="F374" s="4">
        <v>5</v>
      </c>
      <c r="G374" s="5">
        <v>1699</v>
      </c>
      <c r="H374" s="16">
        <v>0</v>
      </c>
      <c r="I374" s="5">
        <v>1699</v>
      </c>
      <c r="J374" s="4" t="s">
        <v>35</v>
      </c>
      <c r="K374" s="4" t="b">
        <v>1</v>
      </c>
      <c r="L374" s="4">
        <v>24</v>
      </c>
      <c r="M374" s="4">
        <v>8</v>
      </c>
      <c r="N374" s="4">
        <v>9</v>
      </c>
      <c r="O374" s="4">
        <v>25</v>
      </c>
      <c r="P374" s="4">
        <v>52</v>
      </c>
      <c r="Q374" s="4" t="s">
        <v>32</v>
      </c>
      <c r="R374" s="4" t="s">
        <v>32</v>
      </c>
      <c r="S374" s="4" t="s">
        <v>32</v>
      </c>
      <c r="T374" s="4" t="s">
        <v>32</v>
      </c>
      <c r="U374" s="4" t="s">
        <v>32</v>
      </c>
      <c r="V374" s="4" t="b">
        <v>1</v>
      </c>
      <c r="W374" s="4" t="b">
        <v>1</v>
      </c>
      <c r="X374" s="13" cm="1">
        <f t="array" ref="X374">_xlfn.IFS(ecomm[[#This Row],[rating]]&lt;=1,1, ecomm[[#This Row],[rating]]&lt;=2, 2, ecomm[[#This Row],[rating]]&lt;=3, 3, ecomm[[#This Row],[rating]]&lt;=4, 4, ecomm[[#This Row],[rating]]&gt;4, 5)</f>
        <v>5</v>
      </c>
      <c r="Y374" s="13" cm="1">
        <f t="array" ref="Y3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4" s="13" t="str" cm="1">
        <f t="array" ref="Z3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374" t="str">
        <v>None</v>
      </c>
      <c r="AF374" t="str">
        <v>None</v>
      </c>
      <c r="AG374" t="str">
        <v>None</v>
      </c>
      <c r="AH374" t="str">
        <v>None</v>
      </c>
      <c r="AI374" t="str">
        <v>None</v>
      </c>
    </row>
    <row r="375" spans="1:35">
      <c r="A375" s="6">
        <v>18723286</v>
      </c>
      <c r="B375" s="6" t="s">
        <v>26</v>
      </c>
      <c r="C375" s="6" t="s">
        <v>53</v>
      </c>
      <c r="D375" s="6" t="s">
        <v>238</v>
      </c>
      <c r="E375" s="6">
        <v>3.7</v>
      </c>
      <c r="F375" s="6">
        <v>7</v>
      </c>
      <c r="G375" s="7">
        <v>1699</v>
      </c>
      <c r="H375" s="17">
        <v>50</v>
      </c>
      <c r="I375" s="7">
        <v>849</v>
      </c>
      <c r="J375" s="6" t="s">
        <v>32</v>
      </c>
      <c r="K375" s="6" t="b">
        <v>0</v>
      </c>
      <c r="L375" s="6">
        <v>44</v>
      </c>
      <c r="M375" s="6">
        <v>5</v>
      </c>
      <c r="N375" s="6">
        <v>13</v>
      </c>
      <c r="O375" s="6">
        <v>29</v>
      </c>
      <c r="P375" s="6">
        <v>128</v>
      </c>
      <c r="Q375" s="6" t="s">
        <v>32</v>
      </c>
      <c r="R375" s="6" t="s">
        <v>32</v>
      </c>
      <c r="S375" s="6" t="s">
        <v>32</v>
      </c>
      <c r="T375" s="6" t="s">
        <v>32</v>
      </c>
      <c r="U375" s="6" t="s">
        <v>32</v>
      </c>
      <c r="V375" s="6" t="b">
        <v>1</v>
      </c>
      <c r="W375" s="6" t="b">
        <v>1</v>
      </c>
      <c r="X375" s="13" cm="1">
        <f t="array" ref="X375">_xlfn.IFS(ecomm[[#This Row],[rating]]&lt;=1,1, ecomm[[#This Row],[rating]]&lt;=2, 2, ecomm[[#This Row],[rating]]&lt;=3, 3, ecomm[[#This Row],[rating]]&lt;=4, 4, ecomm[[#This Row],[rating]]&gt;4, 5)</f>
        <v>4</v>
      </c>
      <c r="Y375" s="13" cm="1">
        <f t="array" ref="Y3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75" s="13" t="str" cm="1">
        <f t="array" ref="Z3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75" t="str">
        <v>None</v>
      </c>
      <c r="AF375" t="str">
        <v>None</v>
      </c>
      <c r="AG375" t="str">
        <v>None</v>
      </c>
      <c r="AH375" t="str">
        <v>None</v>
      </c>
      <c r="AI375" t="str">
        <v>None</v>
      </c>
    </row>
    <row r="376" spans="1:35">
      <c r="A376" s="4">
        <v>17255876</v>
      </c>
      <c r="B376" s="4" t="s">
        <v>26</v>
      </c>
      <c r="C376" s="4" t="s">
        <v>33</v>
      </c>
      <c r="D376" s="4" t="s">
        <v>57</v>
      </c>
      <c r="E376" s="4">
        <v>3.3</v>
      </c>
      <c r="F376" s="4">
        <v>10</v>
      </c>
      <c r="G376" s="5">
        <v>1099</v>
      </c>
      <c r="H376" s="16">
        <v>67</v>
      </c>
      <c r="I376" s="5">
        <v>1099</v>
      </c>
      <c r="J376" s="4" t="s">
        <v>35</v>
      </c>
      <c r="K376" s="4" t="b">
        <v>1</v>
      </c>
      <c r="L376" s="4">
        <v>12</v>
      </c>
      <c r="M376" s="4">
        <v>12</v>
      </c>
      <c r="N376" s="4">
        <v>26</v>
      </c>
      <c r="O376" s="4">
        <v>87</v>
      </c>
      <c r="P376" s="4">
        <v>257</v>
      </c>
      <c r="Q376" s="4" t="s">
        <v>32</v>
      </c>
      <c r="R376" s="4" t="s">
        <v>32</v>
      </c>
      <c r="S376" s="4" t="s">
        <v>32</v>
      </c>
      <c r="T376" s="4" t="s">
        <v>32</v>
      </c>
      <c r="U376" s="4" t="s">
        <v>32</v>
      </c>
      <c r="V376" s="4" t="b">
        <v>0</v>
      </c>
      <c r="W376" s="4" t="b">
        <v>1</v>
      </c>
      <c r="X376" s="13" cm="1">
        <f t="array" ref="X376">_xlfn.IFS(ecomm[[#This Row],[rating]]&lt;=1,1, ecomm[[#This Row],[rating]]&lt;=2, 2, ecomm[[#This Row],[rating]]&lt;=3, 3, ecomm[[#This Row],[rating]]&lt;=4, 4, ecomm[[#This Row],[rating]]&gt;4, 5)</f>
        <v>4</v>
      </c>
      <c r="Y376" s="13" cm="1">
        <f t="array" ref="Y3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6" s="13" t="str" cm="1">
        <f t="array" ref="Z3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76" t="str">
        <v>None</v>
      </c>
      <c r="AF376" t="str">
        <v>None</v>
      </c>
      <c r="AG376" t="str">
        <v>None</v>
      </c>
      <c r="AH376" t="str">
        <v>None</v>
      </c>
      <c r="AI376" t="str">
        <v>None</v>
      </c>
    </row>
    <row r="377" spans="1:35">
      <c r="A377" s="6">
        <v>17745816</v>
      </c>
      <c r="B377" s="6" t="s">
        <v>99</v>
      </c>
      <c r="C377" s="6" t="s">
        <v>218</v>
      </c>
      <c r="D377" s="6" t="s">
        <v>344</v>
      </c>
      <c r="E377" s="6">
        <v>4</v>
      </c>
      <c r="F377" s="6">
        <v>6</v>
      </c>
      <c r="G377" s="7">
        <v>1999</v>
      </c>
      <c r="H377" s="17">
        <v>40</v>
      </c>
      <c r="I377" s="7">
        <v>1999</v>
      </c>
      <c r="J377" s="6" t="s">
        <v>35</v>
      </c>
      <c r="K377" s="6" t="b">
        <v>1</v>
      </c>
      <c r="L377" s="6">
        <v>4</v>
      </c>
      <c r="M377" s="6">
        <v>9</v>
      </c>
      <c r="N377" s="6">
        <v>19</v>
      </c>
      <c r="O377" s="6">
        <v>40</v>
      </c>
      <c r="P377" s="6">
        <v>102</v>
      </c>
      <c r="Q377" s="6" t="s">
        <v>32</v>
      </c>
      <c r="R377" s="6" t="s">
        <v>32</v>
      </c>
      <c r="S377" s="6" t="s">
        <v>32</v>
      </c>
      <c r="T377" s="6" t="s">
        <v>32</v>
      </c>
      <c r="U377" s="6" t="s">
        <v>32</v>
      </c>
      <c r="V377" s="6" t="b">
        <v>1</v>
      </c>
      <c r="W377" s="6" t="b">
        <v>1</v>
      </c>
      <c r="X377" s="13" cm="1">
        <f t="array" ref="X377">_xlfn.IFS(ecomm[[#This Row],[rating]]&lt;=1,1, ecomm[[#This Row],[rating]]&lt;=2, 2, ecomm[[#This Row],[rating]]&lt;=3, 3, ecomm[[#This Row],[rating]]&lt;=4, 4, ecomm[[#This Row],[rating]]&gt;4, 5)</f>
        <v>4</v>
      </c>
      <c r="Y377" s="13" cm="1">
        <f t="array" ref="Y3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7" s="13" t="str" cm="1">
        <f t="array" ref="Z3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77" t="str">
        <v>None</v>
      </c>
      <c r="AF377" t="str">
        <v>None</v>
      </c>
      <c r="AG377" t="str">
        <v>None</v>
      </c>
      <c r="AH377" t="str">
        <v>None</v>
      </c>
      <c r="AI377" t="str">
        <v>None</v>
      </c>
    </row>
    <row r="378" spans="1:35">
      <c r="A378" s="4">
        <v>19851824</v>
      </c>
      <c r="B378" s="4" t="s">
        <v>68</v>
      </c>
      <c r="C378" s="4" t="s">
        <v>345</v>
      </c>
      <c r="D378" s="4" t="s">
        <v>346</v>
      </c>
      <c r="E378" s="4">
        <v>4</v>
      </c>
      <c r="F378" s="4">
        <v>5</v>
      </c>
      <c r="G378" s="5">
        <v>1399</v>
      </c>
      <c r="H378" s="16">
        <v>65</v>
      </c>
      <c r="I378" s="5">
        <v>1399</v>
      </c>
      <c r="J378" s="4" t="s">
        <v>35</v>
      </c>
      <c r="K378" s="4" t="b">
        <v>1</v>
      </c>
      <c r="L378" s="4">
        <v>11</v>
      </c>
      <c r="M378" s="4">
        <v>0</v>
      </c>
      <c r="N378" s="4">
        <v>0</v>
      </c>
      <c r="O378" s="4">
        <v>1</v>
      </c>
      <c r="P378" s="4">
        <v>9</v>
      </c>
      <c r="Q378" s="4" t="s">
        <v>32</v>
      </c>
      <c r="R378" s="4" t="s">
        <v>32</v>
      </c>
      <c r="S378" s="4" t="s">
        <v>32</v>
      </c>
      <c r="T378" s="4" t="s">
        <v>32</v>
      </c>
      <c r="U378" s="4" t="s">
        <v>32</v>
      </c>
      <c r="V378" s="4" t="b">
        <v>1</v>
      </c>
      <c r="W378" s="4" t="b">
        <v>1</v>
      </c>
      <c r="X378" s="13" cm="1">
        <f t="array" ref="X378">_xlfn.IFS(ecomm[[#This Row],[rating]]&lt;=1,1, ecomm[[#This Row],[rating]]&lt;=2, 2, ecomm[[#This Row],[rating]]&lt;=3, 3, ecomm[[#This Row],[rating]]&lt;=4, 4, ecomm[[#This Row],[rating]]&gt;4, 5)</f>
        <v>4</v>
      </c>
      <c r="Y378" s="13" cm="1">
        <f t="array" ref="Y3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8" s="13" t="str" cm="1">
        <f t="array" ref="Z3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78" t="str">
        <v>None</v>
      </c>
      <c r="AF378" t="str">
        <v>None</v>
      </c>
      <c r="AG378" t="str">
        <v>None</v>
      </c>
      <c r="AH378" t="str">
        <v>None</v>
      </c>
      <c r="AI378" t="str">
        <v>None</v>
      </c>
    </row>
    <row r="379" spans="1:35">
      <c r="A379" s="6">
        <v>17354670</v>
      </c>
      <c r="B379" s="6" t="s">
        <v>60</v>
      </c>
      <c r="C379" s="6" t="s">
        <v>139</v>
      </c>
      <c r="D379" s="6" t="s">
        <v>145</v>
      </c>
      <c r="E379" s="6">
        <v>4</v>
      </c>
      <c r="F379" s="6">
        <v>5</v>
      </c>
      <c r="G379" s="7">
        <v>1995</v>
      </c>
      <c r="H379" s="17">
        <v>69</v>
      </c>
      <c r="I379" s="7">
        <v>1995</v>
      </c>
      <c r="J379" s="6" t="s">
        <v>35</v>
      </c>
      <c r="K379" s="6" t="b">
        <v>0</v>
      </c>
      <c r="L379" s="6">
        <v>2</v>
      </c>
      <c r="M379" s="6">
        <v>4</v>
      </c>
      <c r="N379" s="6">
        <v>14</v>
      </c>
      <c r="O379" s="6">
        <v>29</v>
      </c>
      <c r="P379" s="6">
        <v>77</v>
      </c>
      <c r="Q379" s="6" t="s">
        <v>32</v>
      </c>
      <c r="R379" s="6" t="s">
        <v>32</v>
      </c>
      <c r="S379" s="6" t="s">
        <v>32</v>
      </c>
      <c r="T379" s="6" t="s">
        <v>32</v>
      </c>
      <c r="U379" s="6" t="s">
        <v>32</v>
      </c>
      <c r="V379" s="6" t="b">
        <v>1</v>
      </c>
      <c r="W379" s="6" t="b">
        <v>1</v>
      </c>
      <c r="X379" s="13" cm="1">
        <f t="array" ref="X379">_xlfn.IFS(ecomm[[#This Row],[rating]]&lt;=1,1, ecomm[[#This Row],[rating]]&lt;=2, 2, ecomm[[#This Row],[rating]]&lt;=3, 3, ecomm[[#This Row],[rating]]&lt;=4, 4, ecomm[[#This Row],[rating]]&gt;4, 5)</f>
        <v>4</v>
      </c>
      <c r="Y379" s="13" cm="1">
        <f t="array" ref="Y3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79" s="13" t="str" cm="1">
        <f t="array" ref="Z3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79" t="str">
        <v>None</v>
      </c>
      <c r="AF379" t="str">
        <v>None</v>
      </c>
      <c r="AG379" t="str">
        <v>None</v>
      </c>
      <c r="AH379" t="str">
        <v>None</v>
      </c>
      <c r="AI379" t="str">
        <v>None</v>
      </c>
    </row>
    <row r="380" spans="1:35">
      <c r="A380" s="4">
        <v>13487998</v>
      </c>
      <c r="B380" s="4" t="s">
        <v>26</v>
      </c>
      <c r="C380" s="4" t="s">
        <v>38</v>
      </c>
      <c r="D380" s="4" t="s">
        <v>347</v>
      </c>
      <c r="E380" s="4">
        <v>2.7</v>
      </c>
      <c r="F380" s="4">
        <v>10</v>
      </c>
      <c r="G380" s="5">
        <v>2499</v>
      </c>
      <c r="H380" s="16">
        <v>74</v>
      </c>
      <c r="I380" s="5">
        <v>2499</v>
      </c>
      <c r="J380" s="4" t="s">
        <v>35</v>
      </c>
      <c r="K380" s="4" t="b">
        <v>1</v>
      </c>
      <c r="L380" s="4">
        <v>4</v>
      </c>
      <c r="M380" s="4">
        <v>1</v>
      </c>
      <c r="N380" s="4">
        <v>1</v>
      </c>
      <c r="O380" s="4">
        <v>8</v>
      </c>
      <c r="P380" s="4">
        <v>8</v>
      </c>
      <c r="Q380" s="4" t="s">
        <v>30</v>
      </c>
      <c r="R380" s="4" t="s">
        <v>31</v>
      </c>
      <c r="S380" s="4" t="s">
        <v>32</v>
      </c>
      <c r="T380" s="4" t="s">
        <v>32</v>
      </c>
      <c r="U380" s="4" t="s">
        <v>30</v>
      </c>
      <c r="V380" s="4" t="b">
        <v>0</v>
      </c>
      <c r="W380" s="4" t="b">
        <v>1</v>
      </c>
      <c r="X380" s="13" cm="1">
        <f t="array" ref="X380">_xlfn.IFS(ecomm[[#This Row],[rating]]&lt;=1,1, ecomm[[#This Row],[rating]]&lt;=2, 2, ecomm[[#This Row],[rating]]&lt;=3, 3, ecomm[[#This Row],[rating]]&lt;=4, 4, ecomm[[#This Row],[rating]]&gt;4, 5)</f>
        <v>3</v>
      </c>
      <c r="Y380" s="13" cm="1">
        <f t="array" ref="Y3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80" s="13" t="str" cm="1">
        <f t="array" ref="Z3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80" t="str">
        <v>None</v>
      </c>
      <c r="AF380" t="str">
        <v>None</v>
      </c>
      <c r="AG380" t="str">
        <v>None</v>
      </c>
      <c r="AH380" t="str">
        <v>None</v>
      </c>
      <c r="AI380" t="str">
        <v>None</v>
      </c>
    </row>
    <row r="381" spans="1:35">
      <c r="A381" s="6">
        <v>22005330</v>
      </c>
      <c r="B381" s="6" t="s">
        <v>26</v>
      </c>
      <c r="C381" s="6" t="s">
        <v>50</v>
      </c>
      <c r="D381" s="6" t="s">
        <v>98</v>
      </c>
      <c r="E381" s="6">
        <v>3.8</v>
      </c>
      <c r="F381" s="6">
        <v>5</v>
      </c>
      <c r="G381" s="7">
        <v>2999</v>
      </c>
      <c r="H381" s="17">
        <v>0</v>
      </c>
      <c r="I381" s="7">
        <v>2999</v>
      </c>
      <c r="J381" s="6" t="s">
        <v>35</v>
      </c>
      <c r="K381" s="6" t="b">
        <v>1</v>
      </c>
      <c r="L381" s="6">
        <v>7</v>
      </c>
      <c r="M381" s="6">
        <v>0</v>
      </c>
      <c r="N381" s="6">
        <v>1</v>
      </c>
      <c r="O381" s="6">
        <v>2</v>
      </c>
      <c r="P381" s="6">
        <v>8</v>
      </c>
      <c r="Q381" s="6" t="s">
        <v>32</v>
      </c>
      <c r="R381" s="6" t="s">
        <v>32</v>
      </c>
      <c r="S381" s="6" t="s">
        <v>32</v>
      </c>
      <c r="T381" s="6" t="s">
        <v>32</v>
      </c>
      <c r="U381" s="6" t="s">
        <v>32</v>
      </c>
      <c r="V381" s="6" t="b">
        <v>1</v>
      </c>
      <c r="W381" s="6" t="b">
        <v>1</v>
      </c>
      <c r="X381" s="13" cm="1">
        <f t="array" ref="X381">_xlfn.IFS(ecomm[[#This Row],[rating]]&lt;=1,1, ecomm[[#This Row],[rating]]&lt;=2, 2, ecomm[[#This Row],[rating]]&lt;=3, 3, ecomm[[#This Row],[rating]]&lt;=4, 4, ecomm[[#This Row],[rating]]&gt;4, 5)</f>
        <v>4</v>
      </c>
      <c r="Y381" s="13" cm="1">
        <f t="array" ref="Y3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381" s="13" t="str" cm="1">
        <f t="array" ref="Z3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381" t="str">
        <v>None</v>
      </c>
      <c r="AF381" t="str">
        <v>None</v>
      </c>
      <c r="AG381" t="str">
        <v>None</v>
      </c>
      <c r="AH381" t="str">
        <v>None</v>
      </c>
      <c r="AI381" t="str">
        <v>None</v>
      </c>
    </row>
    <row r="382" spans="1:35">
      <c r="A382" s="4">
        <v>22198236</v>
      </c>
      <c r="B382" s="4" t="s">
        <v>26</v>
      </c>
      <c r="C382" s="4" t="s">
        <v>348</v>
      </c>
      <c r="D382" s="4" t="s">
        <v>126</v>
      </c>
      <c r="E382" s="4">
        <v>3.7</v>
      </c>
      <c r="F382" s="4">
        <v>6</v>
      </c>
      <c r="G382" s="5">
        <v>2299</v>
      </c>
      <c r="H382" s="16">
        <v>75</v>
      </c>
      <c r="I382" s="5">
        <v>689</v>
      </c>
      <c r="J382" s="4" t="s">
        <v>35</v>
      </c>
      <c r="K382" s="4" t="b">
        <v>1</v>
      </c>
      <c r="L382" s="4">
        <v>1</v>
      </c>
      <c r="M382" s="4">
        <v>2</v>
      </c>
      <c r="N382" s="4">
        <v>1</v>
      </c>
      <c r="O382" s="4">
        <v>12</v>
      </c>
      <c r="P382" s="4">
        <v>20</v>
      </c>
      <c r="Q382" s="4" t="s">
        <v>32</v>
      </c>
      <c r="R382" s="4" t="s">
        <v>32</v>
      </c>
      <c r="S382" s="4" t="s">
        <v>32</v>
      </c>
      <c r="T382" s="4" t="s">
        <v>32</v>
      </c>
      <c r="U382" s="4" t="s">
        <v>32</v>
      </c>
      <c r="V382" s="4" t="b">
        <v>1</v>
      </c>
      <c r="W382" s="4" t="b">
        <v>1</v>
      </c>
      <c r="X382" s="13" cm="1">
        <f t="array" ref="X382">_xlfn.IFS(ecomm[[#This Row],[rating]]&lt;=1,1, ecomm[[#This Row],[rating]]&lt;=2, 2, ecomm[[#This Row],[rating]]&lt;=3, 3, ecomm[[#This Row],[rating]]&lt;=4, 4, ecomm[[#This Row],[rating]]&gt;4, 5)</f>
        <v>4</v>
      </c>
      <c r="Y382" s="13" cm="1">
        <f t="array" ref="Y3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82" s="13" t="str" cm="1">
        <f t="array" ref="Z3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82" t="str">
        <v>None</v>
      </c>
      <c r="AF382" t="str">
        <v>None</v>
      </c>
      <c r="AG382" t="str">
        <v>None</v>
      </c>
      <c r="AH382" t="str">
        <v>None</v>
      </c>
      <c r="AI382" t="str">
        <v>None</v>
      </c>
    </row>
    <row r="383" spans="1:35">
      <c r="A383" s="6">
        <v>17309774</v>
      </c>
      <c r="B383" s="6" t="s">
        <v>26</v>
      </c>
      <c r="C383" s="6" t="s">
        <v>111</v>
      </c>
      <c r="D383" s="6" t="s">
        <v>89</v>
      </c>
      <c r="E383" s="6">
        <v>3.8</v>
      </c>
      <c r="F383" s="6">
        <v>6</v>
      </c>
      <c r="G383" s="7">
        <v>1999</v>
      </c>
      <c r="H383" s="17">
        <v>60</v>
      </c>
      <c r="I383" s="7">
        <v>799</v>
      </c>
      <c r="J383" s="6" t="s">
        <v>35</v>
      </c>
      <c r="K383" s="6" t="b">
        <v>0</v>
      </c>
      <c r="L383" s="6">
        <v>25</v>
      </c>
      <c r="M383" s="6">
        <v>1</v>
      </c>
      <c r="N383" s="6">
        <v>4</v>
      </c>
      <c r="O383" s="6">
        <v>4</v>
      </c>
      <c r="P383" s="6">
        <v>10</v>
      </c>
      <c r="Q383" s="6" t="s">
        <v>32</v>
      </c>
      <c r="R383" s="6" t="s">
        <v>32</v>
      </c>
      <c r="S383" s="6" t="s">
        <v>32</v>
      </c>
      <c r="T383" s="6" t="s">
        <v>32</v>
      </c>
      <c r="U383" s="6" t="s">
        <v>32</v>
      </c>
      <c r="V383" s="6" t="b">
        <v>1</v>
      </c>
      <c r="W383" s="6" t="b">
        <v>1</v>
      </c>
      <c r="X383" s="13" cm="1">
        <f t="array" ref="X383">_xlfn.IFS(ecomm[[#This Row],[rating]]&lt;=1,1, ecomm[[#This Row],[rating]]&lt;=2, 2, ecomm[[#This Row],[rating]]&lt;=3, 3, ecomm[[#This Row],[rating]]&lt;=4, 4, ecomm[[#This Row],[rating]]&gt;4, 5)</f>
        <v>4</v>
      </c>
      <c r="Y383" s="13" cm="1">
        <f t="array" ref="Y3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83" s="13" t="str" cm="1">
        <f t="array" ref="Z3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83" t="str">
        <v>None</v>
      </c>
      <c r="AF383" t="str">
        <v>None</v>
      </c>
      <c r="AG383" t="str">
        <v>None</v>
      </c>
      <c r="AH383" t="str">
        <v>None</v>
      </c>
      <c r="AI383" t="str">
        <v>None</v>
      </c>
    </row>
    <row r="384" spans="1:35">
      <c r="A384" s="4">
        <v>18960098</v>
      </c>
      <c r="B384" s="4" t="s">
        <v>26</v>
      </c>
      <c r="C384" s="4" t="s">
        <v>117</v>
      </c>
      <c r="D384" s="4" t="s">
        <v>232</v>
      </c>
      <c r="E384" s="4">
        <v>3.8</v>
      </c>
      <c r="F384" s="4">
        <v>5</v>
      </c>
      <c r="G384" s="5">
        <v>1749</v>
      </c>
      <c r="H384" s="16">
        <v>76</v>
      </c>
      <c r="I384" s="5">
        <v>419</v>
      </c>
      <c r="J384" s="4" t="s">
        <v>35</v>
      </c>
      <c r="K384" s="4" t="b">
        <v>1</v>
      </c>
      <c r="L384" s="4">
        <v>26</v>
      </c>
      <c r="M384" s="4">
        <v>7</v>
      </c>
      <c r="N384" s="4">
        <v>17</v>
      </c>
      <c r="O384" s="4">
        <v>66</v>
      </c>
      <c r="P384" s="4">
        <v>175</v>
      </c>
      <c r="Q384" s="4" t="s">
        <v>30</v>
      </c>
      <c r="R384" s="4" t="s">
        <v>32</v>
      </c>
      <c r="S384" s="4" t="s">
        <v>32</v>
      </c>
      <c r="T384" s="4" t="s">
        <v>32</v>
      </c>
      <c r="U384" s="4" t="s">
        <v>32</v>
      </c>
      <c r="V384" s="4" t="b">
        <v>1</v>
      </c>
      <c r="W384" s="4" t="b">
        <v>1</v>
      </c>
      <c r="X384" s="13" cm="1">
        <f t="array" ref="X384">_xlfn.IFS(ecomm[[#This Row],[rating]]&lt;=1,1, ecomm[[#This Row],[rating]]&lt;=2, 2, ecomm[[#This Row],[rating]]&lt;=3, 3, ecomm[[#This Row],[rating]]&lt;=4, 4, ecomm[[#This Row],[rating]]&gt;4, 5)</f>
        <v>4</v>
      </c>
      <c r="Y384" s="13" cm="1">
        <f t="array" ref="Y3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84" s="13" t="str" cm="1">
        <f t="array" ref="Z3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84" t="str">
        <v>None</v>
      </c>
      <c r="AF384" t="str">
        <v>None</v>
      </c>
      <c r="AG384" t="str">
        <v>None</v>
      </c>
      <c r="AH384" t="str">
        <v>None</v>
      </c>
      <c r="AI384" t="str">
        <v>None</v>
      </c>
    </row>
    <row r="385" spans="1:35">
      <c r="A385" s="6">
        <v>15174886</v>
      </c>
      <c r="B385" s="6" t="s">
        <v>68</v>
      </c>
      <c r="C385" s="6" t="s">
        <v>349</v>
      </c>
      <c r="D385" s="6" t="s">
        <v>350</v>
      </c>
      <c r="E385" s="6">
        <v>3.2</v>
      </c>
      <c r="F385" s="6">
        <v>6</v>
      </c>
      <c r="G385" s="7">
        <v>599</v>
      </c>
      <c r="H385" s="17">
        <v>40</v>
      </c>
      <c r="I385" s="7">
        <v>359</v>
      </c>
      <c r="J385" s="6" t="s">
        <v>32</v>
      </c>
      <c r="K385" s="6" t="b">
        <v>0</v>
      </c>
      <c r="L385" s="6">
        <v>22</v>
      </c>
      <c r="M385" s="6">
        <v>1</v>
      </c>
      <c r="N385" s="6">
        <v>11</v>
      </c>
      <c r="O385" s="6">
        <v>70</v>
      </c>
      <c r="P385" s="6">
        <v>225</v>
      </c>
      <c r="Q385" s="6" t="s">
        <v>32</v>
      </c>
      <c r="R385" s="6" t="s">
        <v>32</v>
      </c>
      <c r="S385" s="6" t="s">
        <v>32</v>
      </c>
      <c r="T385" s="6" t="s">
        <v>32</v>
      </c>
      <c r="U385" s="6" t="s">
        <v>32</v>
      </c>
      <c r="V385" s="6" t="b">
        <v>1</v>
      </c>
      <c r="W385" s="6" t="b">
        <v>1</v>
      </c>
      <c r="X385" s="13" cm="1">
        <f t="array" ref="X385">_xlfn.IFS(ecomm[[#This Row],[rating]]&lt;=1,1, ecomm[[#This Row],[rating]]&lt;=2, 2, ecomm[[#This Row],[rating]]&lt;=3, 3, ecomm[[#This Row],[rating]]&lt;=4, 4, ecomm[[#This Row],[rating]]&gt;4, 5)</f>
        <v>4</v>
      </c>
      <c r="Y385" s="13" cm="1">
        <f t="array" ref="Y3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85" s="13" t="str" cm="1">
        <f t="array" ref="Z3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85" t="str">
        <v>None</v>
      </c>
      <c r="AF385" t="str">
        <v>None</v>
      </c>
      <c r="AG385" t="str">
        <v>None</v>
      </c>
      <c r="AH385" t="str">
        <v>None</v>
      </c>
      <c r="AI385" t="str">
        <v>None</v>
      </c>
    </row>
    <row r="386" spans="1:35">
      <c r="A386" s="4">
        <v>16193242</v>
      </c>
      <c r="B386" s="4" t="s">
        <v>60</v>
      </c>
      <c r="C386" s="4" t="s">
        <v>351</v>
      </c>
      <c r="D386" s="4" t="s">
        <v>352</v>
      </c>
      <c r="E386" s="4">
        <v>1.7</v>
      </c>
      <c r="F386" s="4">
        <v>17</v>
      </c>
      <c r="G386" s="5">
        <v>9999</v>
      </c>
      <c r="H386" s="16">
        <v>0</v>
      </c>
      <c r="I386" s="5">
        <v>9999</v>
      </c>
      <c r="J386" s="4" t="s">
        <v>32</v>
      </c>
      <c r="K386" s="4" t="b">
        <v>0</v>
      </c>
      <c r="L386" s="4">
        <v>5</v>
      </c>
      <c r="M386" s="4">
        <v>9</v>
      </c>
      <c r="N386" s="4">
        <v>9</v>
      </c>
      <c r="O386" s="4">
        <v>40</v>
      </c>
      <c r="P386" s="4">
        <v>113</v>
      </c>
      <c r="Q386" s="4" t="s">
        <v>32</v>
      </c>
      <c r="R386" s="4" t="s">
        <v>32</v>
      </c>
      <c r="S386" s="4" t="s">
        <v>32</v>
      </c>
      <c r="T386" s="4" t="s">
        <v>32</v>
      </c>
      <c r="U386" s="4" t="s">
        <v>32</v>
      </c>
      <c r="V386" s="4" t="b">
        <v>1</v>
      </c>
      <c r="W386" s="4" t="b">
        <v>1</v>
      </c>
      <c r="X386" s="13" cm="1">
        <f t="array" ref="X386">_xlfn.IFS(ecomm[[#This Row],[rating]]&lt;=1,1, ecomm[[#This Row],[rating]]&lt;=2, 2, ecomm[[#This Row],[rating]]&lt;=3, 3, ecomm[[#This Row],[rating]]&lt;=4, 4, ecomm[[#This Row],[rating]]&gt;4, 5)</f>
        <v>2</v>
      </c>
      <c r="Y386" s="13" cm="1">
        <f t="array" ref="Y3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Z386" s="13" t="str" cm="1">
        <f t="array" ref="Z3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386" t="str">
        <v>None</v>
      </c>
      <c r="AF386" t="str">
        <v>None</v>
      </c>
      <c r="AG386" t="str">
        <v>None</v>
      </c>
      <c r="AH386" t="str">
        <v>None</v>
      </c>
      <c r="AI386" t="str">
        <v>None</v>
      </c>
    </row>
    <row r="387" spans="1:35">
      <c r="A387" s="6">
        <v>22200396</v>
      </c>
      <c r="B387" s="6" t="s">
        <v>99</v>
      </c>
      <c r="C387" s="6" t="s">
        <v>160</v>
      </c>
      <c r="D387" s="6" t="s">
        <v>340</v>
      </c>
      <c r="E387" s="6">
        <v>4</v>
      </c>
      <c r="F387" s="6">
        <v>5</v>
      </c>
      <c r="G387" s="7">
        <v>3999</v>
      </c>
      <c r="H387" s="17">
        <v>63</v>
      </c>
      <c r="I387" s="7">
        <v>1479</v>
      </c>
      <c r="J387" s="6" t="s">
        <v>35</v>
      </c>
      <c r="K387" s="6" t="b">
        <v>1</v>
      </c>
      <c r="L387" s="6">
        <v>0</v>
      </c>
      <c r="M387" s="6">
        <v>1</v>
      </c>
      <c r="N387" s="6">
        <v>2</v>
      </c>
      <c r="O387" s="6">
        <v>4</v>
      </c>
      <c r="P387" s="6">
        <v>18</v>
      </c>
      <c r="Q387" s="6" t="s">
        <v>78</v>
      </c>
      <c r="R387" s="6" t="s">
        <v>32</v>
      </c>
      <c r="S387" s="6" t="s">
        <v>157</v>
      </c>
      <c r="T387" s="6" t="s">
        <v>32</v>
      </c>
      <c r="U387" s="6" t="s">
        <v>32</v>
      </c>
      <c r="V387" s="6" t="b">
        <v>1</v>
      </c>
      <c r="W387" s="6" t="b">
        <v>1</v>
      </c>
      <c r="X387" s="13" cm="1">
        <f t="array" ref="X387">_xlfn.IFS(ecomm[[#This Row],[rating]]&lt;=1,1, ecomm[[#This Row],[rating]]&lt;=2, 2, ecomm[[#This Row],[rating]]&lt;=3, 3, ecomm[[#This Row],[rating]]&lt;=4, 4, ecomm[[#This Row],[rating]]&gt;4, 5)</f>
        <v>4</v>
      </c>
      <c r="Y387" s="13" cm="1">
        <f t="array" ref="Y3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87" s="13" t="str" cm="1">
        <f t="array" ref="Z3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87" t="str">
        <v>None</v>
      </c>
      <c r="AF387" t="str">
        <v>None</v>
      </c>
      <c r="AG387" t="str">
        <v>None</v>
      </c>
      <c r="AH387" t="str">
        <v>None</v>
      </c>
      <c r="AI387" t="str">
        <v>None</v>
      </c>
    </row>
    <row r="388" spans="1:35">
      <c r="A388" s="4">
        <v>18803110</v>
      </c>
      <c r="B388" s="4" t="s">
        <v>26</v>
      </c>
      <c r="C388" s="4" t="s">
        <v>38</v>
      </c>
      <c r="D388" s="4" t="s">
        <v>353</v>
      </c>
      <c r="E388" s="4">
        <v>3.5</v>
      </c>
      <c r="F388" s="4">
        <v>6</v>
      </c>
      <c r="G388" s="5">
        <v>2299</v>
      </c>
      <c r="H388" s="16">
        <v>74</v>
      </c>
      <c r="I388" s="5">
        <v>597</v>
      </c>
      <c r="J388" s="4" t="s">
        <v>35</v>
      </c>
      <c r="K388" s="4" t="b">
        <v>1</v>
      </c>
      <c r="L388" s="4">
        <v>0</v>
      </c>
      <c r="M388" s="4">
        <v>0</v>
      </c>
      <c r="N388" s="4">
        <v>0</v>
      </c>
      <c r="O388" s="4">
        <v>0</v>
      </c>
      <c r="P388" s="4">
        <v>8</v>
      </c>
      <c r="Q388" s="4" t="s">
        <v>32</v>
      </c>
      <c r="R388" s="4" t="s">
        <v>32</v>
      </c>
      <c r="S388" s="4" t="s">
        <v>32</v>
      </c>
      <c r="T388" s="4" t="s">
        <v>32</v>
      </c>
      <c r="U388" s="4" t="s">
        <v>32</v>
      </c>
      <c r="V388" s="4" t="b">
        <v>1</v>
      </c>
      <c r="W388" s="4" t="b">
        <v>1</v>
      </c>
      <c r="X388" s="13" cm="1">
        <f t="array" ref="X388">_xlfn.IFS(ecomm[[#This Row],[rating]]&lt;=1,1, ecomm[[#This Row],[rating]]&lt;=2, 2, ecomm[[#This Row],[rating]]&lt;=3, 3, ecomm[[#This Row],[rating]]&lt;=4, 4, ecomm[[#This Row],[rating]]&gt;4, 5)</f>
        <v>4</v>
      </c>
      <c r="Y388" s="13" cm="1">
        <f t="array" ref="Y3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88" s="13" t="str" cm="1">
        <f t="array" ref="Z3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388" t="str">
        <v>None</v>
      </c>
      <c r="AF388" t="str">
        <v>None</v>
      </c>
      <c r="AG388" t="str">
        <v>None</v>
      </c>
      <c r="AH388" t="str">
        <v>None</v>
      </c>
      <c r="AI388" t="str">
        <v>None</v>
      </c>
    </row>
    <row r="389" spans="1:35">
      <c r="A389" s="6">
        <v>18207844</v>
      </c>
      <c r="B389" s="6" t="s">
        <v>26</v>
      </c>
      <c r="C389" s="6" t="s">
        <v>38</v>
      </c>
      <c r="D389" s="6" t="s">
        <v>98</v>
      </c>
      <c r="E389" s="6">
        <v>3</v>
      </c>
      <c r="F389" s="6">
        <v>7</v>
      </c>
      <c r="G389" s="7">
        <v>1999</v>
      </c>
      <c r="H389" s="17">
        <v>0</v>
      </c>
      <c r="I389" s="7">
        <v>1999</v>
      </c>
      <c r="J389" s="6" t="s">
        <v>35</v>
      </c>
      <c r="K389" s="6" t="b">
        <v>1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 t="s">
        <v>30</v>
      </c>
      <c r="R389" s="6" t="s">
        <v>43</v>
      </c>
      <c r="S389" s="6" t="s">
        <v>32</v>
      </c>
      <c r="T389" s="6" t="s">
        <v>32</v>
      </c>
      <c r="U389" s="6" t="s">
        <v>30</v>
      </c>
      <c r="V389" s="6" t="b">
        <v>0</v>
      </c>
      <c r="W389" s="6" t="b">
        <v>1</v>
      </c>
      <c r="X389" s="13" cm="1">
        <f t="array" ref="X389">_xlfn.IFS(ecomm[[#This Row],[rating]]&lt;=1,1, ecomm[[#This Row],[rating]]&lt;=2, 2, ecomm[[#This Row],[rating]]&lt;=3, 3, ecomm[[#This Row],[rating]]&lt;=4, 4, ecomm[[#This Row],[rating]]&gt;4, 5)</f>
        <v>3</v>
      </c>
      <c r="Y389" s="13" cm="1">
        <f t="array" ref="Y3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89" s="13" t="str" cm="1">
        <f t="array" ref="Z3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389" t="str">
        <v>None</v>
      </c>
      <c r="AF389" t="str">
        <v>None</v>
      </c>
      <c r="AG389" t="str">
        <v>None</v>
      </c>
      <c r="AH389" t="str">
        <v>None</v>
      </c>
      <c r="AI389" t="str">
        <v>None</v>
      </c>
    </row>
    <row r="390" spans="1:35">
      <c r="A390" s="4">
        <v>22634940</v>
      </c>
      <c r="B390" s="4" t="s">
        <v>26</v>
      </c>
      <c r="C390" s="4" t="s">
        <v>38</v>
      </c>
      <c r="D390" s="4" t="s">
        <v>354</v>
      </c>
      <c r="E390" s="4">
        <v>3.8</v>
      </c>
      <c r="F390" s="4">
        <v>5</v>
      </c>
      <c r="G390" s="5">
        <v>3399</v>
      </c>
      <c r="H390" s="16">
        <v>56</v>
      </c>
      <c r="I390" s="5">
        <v>1495</v>
      </c>
      <c r="J390" s="4" t="s">
        <v>32</v>
      </c>
      <c r="K390" s="4" t="b">
        <v>0</v>
      </c>
      <c r="L390" s="4">
        <v>22</v>
      </c>
      <c r="M390" s="4">
        <v>0</v>
      </c>
      <c r="N390" s="4">
        <v>0</v>
      </c>
      <c r="O390" s="4">
        <v>1</v>
      </c>
      <c r="P390" s="4">
        <v>4</v>
      </c>
      <c r="Q390" s="4" t="s">
        <v>32</v>
      </c>
      <c r="R390" s="4" t="s">
        <v>32</v>
      </c>
      <c r="S390" s="4" t="s">
        <v>32</v>
      </c>
      <c r="T390" s="4" t="s">
        <v>32</v>
      </c>
      <c r="U390" s="4" t="s">
        <v>32</v>
      </c>
      <c r="V390" s="4" t="b">
        <v>1</v>
      </c>
      <c r="W390" s="4" t="b">
        <v>1</v>
      </c>
      <c r="X390" s="13" cm="1">
        <f t="array" ref="X390">_xlfn.IFS(ecomm[[#This Row],[rating]]&lt;=1,1, ecomm[[#This Row],[rating]]&lt;=2, 2, ecomm[[#This Row],[rating]]&lt;=3, 3, ecomm[[#This Row],[rating]]&lt;=4, 4, ecomm[[#This Row],[rating]]&gt;4, 5)</f>
        <v>4</v>
      </c>
      <c r="Y390" s="13" cm="1">
        <f t="array" ref="Y3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0" s="13" t="str" cm="1">
        <f t="array" ref="Z3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90" t="str">
        <v>None</v>
      </c>
      <c r="AF390" t="str">
        <v>None</v>
      </c>
      <c r="AG390" t="str">
        <v>None</v>
      </c>
      <c r="AH390" t="str">
        <v>None</v>
      </c>
      <c r="AI390" t="str">
        <v>None</v>
      </c>
    </row>
    <row r="391" spans="1:35">
      <c r="A391" s="6">
        <v>13411990</v>
      </c>
      <c r="B391" s="6" t="s">
        <v>26</v>
      </c>
      <c r="C391" s="6" t="s">
        <v>38</v>
      </c>
      <c r="D391" s="6" t="s">
        <v>181</v>
      </c>
      <c r="E391" s="6">
        <v>2.8</v>
      </c>
      <c r="F391" s="6">
        <v>6</v>
      </c>
      <c r="G391" s="7">
        <v>2990</v>
      </c>
      <c r="H391" s="17">
        <v>65</v>
      </c>
      <c r="I391" s="7">
        <v>1046</v>
      </c>
      <c r="J391" s="6" t="s">
        <v>32</v>
      </c>
      <c r="K391" s="6" t="b">
        <v>0</v>
      </c>
      <c r="L391" s="6">
        <v>1</v>
      </c>
      <c r="M391" s="6">
        <v>8</v>
      </c>
      <c r="N391" s="6">
        <v>27</v>
      </c>
      <c r="O391" s="6">
        <v>49</v>
      </c>
      <c r="P391" s="6">
        <v>131</v>
      </c>
      <c r="Q391" s="6" t="s">
        <v>30</v>
      </c>
      <c r="R391" s="6" t="s">
        <v>31</v>
      </c>
      <c r="S391" s="6" t="s">
        <v>32</v>
      </c>
      <c r="T391" s="6" t="s">
        <v>32</v>
      </c>
      <c r="U391" s="6" t="s">
        <v>30</v>
      </c>
      <c r="V391" s="6" t="b">
        <v>1</v>
      </c>
      <c r="W391" s="6" t="b">
        <v>1</v>
      </c>
      <c r="X391" s="13" cm="1">
        <f t="array" ref="X391">_xlfn.IFS(ecomm[[#This Row],[rating]]&lt;=1,1, ecomm[[#This Row],[rating]]&lt;=2, 2, ecomm[[#This Row],[rating]]&lt;=3, 3, ecomm[[#This Row],[rating]]&lt;=4, 4, ecomm[[#This Row],[rating]]&gt;4, 5)</f>
        <v>3</v>
      </c>
      <c r="Y391" s="13" cm="1">
        <f t="array" ref="Y3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1" s="13" t="str" cm="1">
        <f t="array" ref="Z3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91" t="str">
        <v>None</v>
      </c>
      <c r="AF391" t="str">
        <v>None</v>
      </c>
      <c r="AG391" t="str">
        <v>None</v>
      </c>
      <c r="AH391" t="str">
        <v>None</v>
      </c>
      <c r="AI391" t="str">
        <v>None</v>
      </c>
    </row>
    <row r="392" spans="1:35">
      <c r="A392" s="4">
        <v>13681812</v>
      </c>
      <c r="B392" s="4" t="s">
        <v>26</v>
      </c>
      <c r="C392" s="4" t="s">
        <v>117</v>
      </c>
      <c r="D392" s="4" t="s">
        <v>319</v>
      </c>
      <c r="E392" s="4">
        <v>4</v>
      </c>
      <c r="F392" s="4">
        <v>5</v>
      </c>
      <c r="G392" s="5">
        <v>2499</v>
      </c>
      <c r="H392" s="16">
        <v>35</v>
      </c>
      <c r="I392" s="5">
        <v>1624</v>
      </c>
      <c r="J392" s="4" t="s">
        <v>35</v>
      </c>
      <c r="K392" s="4" t="b">
        <v>1</v>
      </c>
      <c r="L392" s="4">
        <v>16</v>
      </c>
      <c r="M392" s="4">
        <v>1</v>
      </c>
      <c r="N392" s="4">
        <v>0</v>
      </c>
      <c r="O392" s="4">
        <v>1</v>
      </c>
      <c r="P392" s="4">
        <v>4</v>
      </c>
      <c r="Q392" s="4" t="s">
        <v>32</v>
      </c>
      <c r="R392" s="4" t="s">
        <v>32</v>
      </c>
      <c r="S392" s="4" t="s">
        <v>32</v>
      </c>
      <c r="T392" s="4" t="s">
        <v>32</v>
      </c>
      <c r="U392" s="4" t="s">
        <v>32</v>
      </c>
      <c r="V392" s="4" t="b">
        <v>1</v>
      </c>
      <c r="W392" s="4" t="b">
        <v>1</v>
      </c>
      <c r="X392" s="13" cm="1">
        <f t="array" ref="X392">_xlfn.IFS(ecomm[[#This Row],[rating]]&lt;=1,1, ecomm[[#This Row],[rating]]&lt;=2, 2, ecomm[[#This Row],[rating]]&lt;=3, 3, ecomm[[#This Row],[rating]]&lt;=4, 4, ecomm[[#This Row],[rating]]&gt;4, 5)</f>
        <v>4</v>
      </c>
      <c r="Y392" s="13" cm="1">
        <f t="array" ref="Y3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2" s="13" t="str" cm="1">
        <f t="array" ref="Z3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92" t="str">
        <v>None</v>
      </c>
      <c r="AF392" t="str">
        <v>None</v>
      </c>
      <c r="AG392" t="str">
        <v>None</v>
      </c>
      <c r="AH392" t="str">
        <v>None</v>
      </c>
      <c r="AI392" t="str">
        <v>None</v>
      </c>
    </row>
    <row r="393" spans="1:35">
      <c r="A393" s="6">
        <v>17363588</v>
      </c>
      <c r="B393" s="6" t="s">
        <v>26</v>
      </c>
      <c r="C393" s="6" t="s">
        <v>117</v>
      </c>
      <c r="D393" s="6" t="s">
        <v>188</v>
      </c>
      <c r="E393" s="6">
        <v>3.8</v>
      </c>
      <c r="F393" s="6">
        <v>4</v>
      </c>
      <c r="G393" s="7">
        <v>1499</v>
      </c>
      <c r="H393" s="17">
        <v>70</v>
      </c>
      <c r="I393" s="7">
        <v>449</v>
      </c>
      <c r="J393" s="6" t="s">
        <v>35</v>
      </c>
      <c r="K393" s="6" t="b">
        <v>1</v>
      </c>
      <c r="L393" s="6">
        <v>20</v>
      </c>
      <c r="M393" s="6">
        <v>5</v>
      </c>
      <c r="N393" s="6">
        <v>3</v>
      </c>
      <c r="O393" s="6">
        <v>11</v>
      </c>
      <c r="P393" s="6">
        <v>46</v>
      </c>
      <c r="Q393" s="6" t="s">
        <v>32</v>
      </c>
      <c r="R393" s="6" t="s">
        <v>32</v>
      </c>
      <c r="S393" s="6" t="s">
        <v>32</v>
      </c>
      <c r="T393" s="6" t="s">
        <v>32</v>
      </c>
      <c r="U393" s="6" t="s">
        <v>32</v>
      </c>
      <c r="V393" s="6" t="b">
        <v>1</v>
      </c>
      <c r="W393" s="6" t="b">
        <v>1</v>
      </c>
      <c r="X393" s="13" cm="1">
        <f t="array" ref="X393">_xlfn.IFS(ecomm[[#This Row],[rating]]&lt;=1,1, ecomm[[#This Row],[rating]]&lt;=2, 2, ecomm[[#This Row],[rating]]&lt;=3, 3, ecomm[[#This Row],[rating]]&lt;=4, 4, ecomm[[#This Row],[rating]]&gt;4, 5)</f>
        <v>4</v>
      </c>
      <c r="Y393" s="13" cm="1">
        <f t="array" ref="Y3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393" s="13" t="str" cm="1">
        <f t="array" ref="Z3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93" t="str">
        <v>None</v>
      </c>
      <c r="AF393" t="str">
        <v>None</v>
      </c>
      <c r="AG393" t="str">
        <v>None</v>
      </c>
      <c r="AH393" t="str">
        <v>None</v>
      </c>
      <c r="AI393" t="str">
        <v>None</v>
      </c>
    </row>
    <row r="394" spans="1:35">
      <c r="A394" s="4">
        <v>19822716</v>
      </c>
      <c r="B394" s="4" t="s">
        <v>26</v>
      </c>
      <c r="C394" s="4" t="s">
        <v>117</v>
      </c>
      <c r="D394" s="4" t="s">
        <v>85</v>
      </c>
      <c r="E394" s="4">
        <v>2.8</v>
      </c>
      <c r="F394" s="4">
        <v>6</v>
      </c>
      <c r="G394" s="5">
        <v>1849</v>
      </c>
      <c r="H394" s="16">
        <v>64</v>
      </c>
      <c r="I394" s="5">
        <v>1849</v>
      </c>
      <c r="J394" s="4" t="s">
        <v>35</v>
      </c>
      <c r="K394" s="4" t="b">
        <v>1</v>
      </c>
      <c r="L394" s="4">
        <v>1</v>
      </c>
      <c r="M394" s="4">
        <v>5</v>
      </c>
      <c r="N394" s="4">
        <v>10</v>
      </c>
      <c r="O394" s="4">
        <v>25</v>
      </c>
      <c r="P394" s="4">
        <v>96</v>
      </c>
      <c r="Q394" s="4" t="s">
        <v>32</v>
      </c>
      <c r="R394" s="4" t="s">
        <v>32</v>
      </c>
      <c r="S394" s="4" t="s">
        <v>32</v>
      </c>
      <c r="T394" s="4" t="s">
        <v>32</v>
      </c>
      <c r="U394" s="4" t="s">
        <v>32</v>
      </c>
      <c r="V394" s="4" t="b">
        <v>0</v>
      </c>
      <c r="W394" s="4" t="b">
        <v>1</v>
      </c>
      <c r="X394" s="13" cm="1">
        <f t="array" ref="X394">_xlfn.IFS(ecomm[[#This Row],[rating]]&lt;=1,1, ecomm[[#This Row],[rating]]&lt;=2, 2, ecomm[[#This Row],[rating]]&lt;=3, 3, ecomm[[#This Row],[rating]]&lt;=4, 4, ecomm[[#This Row],[rating]]&gt;4, 5)</f>
        <v>3</v>
      </c>
      <c r="Y394" s="13" cm="1">
        <f t="array" ref="Y3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4" s="13" t="str" cm="1">
        <f t="array" ref="Z3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394" t="str">
        <v>None</v>
      </c>
      <c r="AF394" t="str">
        <v>None</v>
      </c>
      <c r="AG394" t="str">
        <v>None</v>
      </c>
      <c r="AH394" t="str">
        <v>None</v>
      </c>
      <c r="AI394" t="str">
        <v>None</v>
      </c>
    </row>
    <row r="395" spans="1:35">
      <c r="A395" s="6">
        <v>22649882</v>
      </c>
      <c r="B395" s="6" t="s">
        <v>26</v>
      </c>
      <c r="C395" s="6" t="s">
        <v>33</v>
      </c>
      <c r="D395" s="6" t="s">
        <v>355</v>
      </c>
      <c r="E395" s="6">
        <v>3</v>
      </c>
      <c r="F395" s="6">
        <v>6</v>
      </c>
      <c r="G395" s="7">
        <v>1299</v>
      </c>
      <c r="H395" s="17">
        <v>57</v>
      </c>
      <c r="I395" s="7">
        <v>558</v>
      </c>
      <c r="J395" s="6" t="s">
        <v>35</v>
      </c>
      <c r="K395" s="6" t="b">
        <v>1</v>
      </c>
      <c r="L395" s="6">
        <v>3</v>
      </c>
      <c r="M395" s="6">
        <v>0</v>
      </c>
      <c r="N395" s="6">
        <v>2</v>
      </c>
      <c r="O395" s="6">
        <v>0</v>
      </c>
      <c r="P395" s="6">
        <v>3</v>
      </c>
      <c r="Q395" s="6" t="s">
        <v>32</v>
      </c>
      <c r="R395" s="6" t="s">
        <v>32</v>
      </c>
      <c r="S395" s="6" t="s">
        <v>32</v>
      </c>
      <c r="T395" s="6" t="s">
        <v>32</v>
      </c>
      <c r="U395" s="6" t="s">
        <v>32</v>
      </c>
      <c r="V395" s="6" t="b">
        <v>1</v>
      </c>
      <c r="W395" s="6" t="b">
        <v>1</v>
      </c>
      <c r="X395" s="13" cm="1">
        <f t="array" ref="X395">_xlfn.IFS(ecomm[[#This Row],[rating]]&lt;=1,1, ecomm[[#This Row],[rating]]&lt;=2, 2, ecomm[[#This Row],[rating]]&lt;=3, 3, ecomm[[#This Row],[rating]]&lt;=4, 4, ecomm[[#This Row],[rating]]&gt;4, 5)</f>
        <v>3</v>
      </c>
      <c r="Y395" s="13" cm="1">
        <f t="array" ref="Y3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95" s="13" t="str" cm="1">
        <f t="array" ref="Z3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95" t="str">
        <v>None</v>
      </c>
      <c r="AF395" t="str">
        <v>None</v>
      </c>
      <c r="AG395" t="str">
        <v>None</v>
      </c>
      <c r="AH395" t="str">
        <v>None</v>
      </c>
      <c r="AI395" t="str">
        <v>None</v>
      </c>
    </row>
    <row r="396" spans="1:35">
      <c r="A396" s="4">
        <v>17312144</v>
      </c>
      <c r="B396" s="4" t="s">
        <v>99</v>
      </c>
      <c r="C396" s="4" t="s">
        <v>100</v>
      </c>
      <c r="D396" s="4" t="s">
        <v>356</v>
      </c>
      <c r="E396" s="4">
        <v>3.7</v>
      </c>
      <c r="F396" s="4">
        <v>3</v>
      </c>
      <c r="G396" s="5">
        <v>10999</v>
      </c>
      <c r="H396" s="16">
        <v>35</v>
      </c>
      <c r="I396" s="5">
        <v>7149</v>
      </c>
      <c r="J396" s="4" t="s">
        <v>35</v>
      </c>
      <c r="K396" s="4" t="b">
        <v>1</v>
      </c>
      <c r="L396" s="4">
        <v>1</v>
      </c>
      <c r="M396" s="4">
        <v>2</v>
      </c>
      <c r="N396" s="4">
        <v>5</v>
      </c>
      <c r="O396" s="4">
        <v>12</v>
      </c>
      <c r="P396" s="4">
        <v>13</v>
      </c>
      <c r="Q396" s="4" t="s">
        <v>32</v>
      </c>
      <c r="R396" s="4" t="s">
        <v>32</v>
      </c>
      <c r="S396" s="4" t="s">
        <v>32</v>
      </c>
      <c r="T396" s="4" t="s">
        <v>32</v>
      </c>
      <c r="U396" s="4" t="s">
        <v>32</v>
      </c>
      <c r="V396" s="4" t="b">
        <v>1</v>
      </c>
      <c r="W396" s="4" t="b">
        <v>1</v>
      </c>
      <c r="X396" s="13" cm="1">
        <f t="array" ref="X396">_xlfn.IFS(ecomm[[#This Row],[rating]]&lt;=1,1, ecomm[[#This Row],[rating]]&lt;=2, 2, ecomm[[#This Row],[rating]]&lt;=3, 3, ecomm[[#This Row],[rating]]&lt;=4, 4, ecomm[[#This Row],[rating]]&gt;4, 5)</f>
        <v>4</v>
      </c>
      <c r="Y396" s="13" cm="1">
        <f t="array" ref="Y3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396" s="13" t="str" cm="1">
        <f t="array" ref="Z3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396" t="str">
        <v>None</v>
      </c>
      <c r="AF396" t="str">
        <v>None</v>
      </c>
      <c r="AG396" t="str">
        <v>None</v>
      </c>
      <c r="AH396" t="str">
        <v>None</v>
      </c>
      <c r="AI396" t="str">
        <v>None</v>
      </c>
    </row>
    <row r="397" spans="1:35">
      <c r="A397" s="6">
        <v>13639590</v>
      </c>
      <c r="B397" s="6" t="s">
        <v>99</v>
      </c>
      <c r="C397" s="6" t="s">
        <v>149</v>
      </c>
      <c r="D397" s="6" t="s">
        <v>216</v>
      </c>
      <c r="E397" s="6">
        <v>3.5</v>
      </c>
      <c r="F397" s="6">
        <v>4</v>
      </c>
      <c r="G397" s="7">
        <v>1499</v>
      </c>
      <c r="H397" s="17">
        <v>50</v>
      </c>
      <c r="I397" s="7">
        <v>749</v>
      </c>
      <c r="J397" s="6" t="s">
        <v>35</v>
      </c>
      <c r="K397" s="6" t="b">
        <v>1</v>
      </c>
      <c r="L397" s="6">
        <v>1</v>
      </c>
      <c r="M397" s="6">
        <v>0</v>
      </c>
      <c r="N397" s="6">
        <v>1</v>
      </c>
      <c r="O397" s="6">
        <v>1</v>
      </c>
      <c r="P397" s="6">
        <v>6</v>
      </c>
      <c r="Q397" s="6" t="s">
        <v>32</v>
      </c>
      <c r="R397" s="6" t="s">
        <v>32</v>
      </c>
      <c r="S397" s="6" t="s">
        <v>32</v>
      </c>
      <c r="T397" s="6" t="s">
        <v>32</v>
      </c>
      <c r="U397" s="6" t="s">
        <v>32</v>
      </c>
      <c r="V397" s="6" t="b">
        <v>1</v>
      </c>
      <c r="W397" s="6" t="b">
        <v>1</v>
      </c>
      <c r="X397" s="13" cm="1">
        <f t="array" ref="X397">_xlfn.IFS(ecomm[[#This Row],[rating]]&lt;=1,1, ecomm[[#This Row],[rating]]&lt;=2, 2, ecomm[[#This Row],[rating]]&lt;=3, 3, ecomm[[#This Row],[rating]]&lt;=4, 4, ecomm[[#This Row],[rating]]&gt;4, 5)</f>
        <v>4</v>
      </c>
      <c r="Y397" s="13" cm="1">
        <f t="array" ref="Y3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397" s="13" t="str" cm="1">
        <f t="array" ref="Z3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397" t="str">
        <v>None</v>
      </c>
      <c r="AF397" t="str">
        <v>None</v>
      </c>
      <c r="AG397" t="str">
        <v>None</v>
      </c>
      <c r="AH397" t="str">
        <v>None</v>
      </c>
      <c r="AI397" t="str">
        <v>None</v>
      </c>
    </row>
    <row r="398" spans="1:35">
      <c r="A398" s="4">
        <v>17647418</v>
      </c>
      <c r="B398" s="4" t="s">
        <v>99</v>
      </c>
      <c r="C398" s="4" t="s">
        <v>160</v>
      </c>
      <c r="D398" s="4" t="s">
        <v>357</v>
      </c>
      <c r="E398" s="4">
        <v>5</v>
      </c>
      <c r="F398" s="4">
        <v>2</v>
      </c>
      <c r="G398" s="5">
        <v>3199</v>
      </c>
      <c r="H398" s="16">
        <v>55</v>
      </c>
      <c r="I398" s="5">
        <v>3199</v>
      </c>
      <c r="J398" s="4" t="s">
        <v>35</v>
      </c>
      <c r="K398" s="4" t="b">
        <v>1</v>
      </c>
      <c r="L398" s="4">
        <v>22</v>
      </c>
      <c r="M398" s="4">
        <v>0</v>
      </c>
      <c r="N398" s="4">
        <v>1</v>
      </c>
      <c r="O398" s="4">
        <v>1</v>
      </c>
      <c r="P398" s="4">
        <v>13</v>
      </c>
      <c r="Q398" s="4" t="s">
        <v>30</v>
      </c>
      <c r="R398" s="4" t="s">
        <v>32</v>
      </c>
      <c r="S398" s="4" t="s">
        <v>106</v>
      </c>
      <c r="T398" s="4" t="s">
        <v>32</v>
      </c>
      <c r="U398" s="4" t="s">
        <v>32</v>
      </c>
      <c r="V398" s="4" t="b">
        <v>1</v>
      </c>
      <c r="W398" s="4" t="b">
        <v>1</v>
      </c>
      <c r="X398" s="13" cm="1">
        <f t="array" ref="X398">_xlfn.IFS(ecomm[[#This Row],[rating]]&lt;=1,1, ecomm[[#This Row],[rating]]&lt;=2, 2, ecomm[[#This Row],[rating]]&lt;=3, 3, ecomm[[#This Row],[rating]]&lt;=4, 4, ecomm[[#This Row],[rating]]&gt;4, 5)</f>
        <v>5</v>
      </c>
      <c r="Y398" s="13" cm="1">
        <f t="array" ref="Y3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398" s="13" t="str" cm="1">
        <f t="array" ref="Z3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98" t="str">
        <v>None</v>
      </c>
      <c r="AF398" t="str">
        <v>None</v>
      </c>
      <c r="AG398" t="str">
        <v>None</v>
      </c>
      <c r="AH398" t="str">
        <v>None</v>
      </c>
      <c r="AI398" t="str">
        <v>None</v>
      </c>
    </row>
    <row r="399" spans="1:35">
      <c r="A399" s="6">
        <v>21990058</v>
      </c>
      <c r="B399" s="6" t="s">
        <v>26</v>
      </c>
      <c r="C399" s="6" t="s">
        <v>168</v>
      </c>
      <c r="D399" s="6" t="s">
        <v>354</v>
      </c>
      <c r="E399" s="6">
        <v>5</v>
      </c>
      <c r="F399" s="6">
        <v>2</v>
      </c>
      <c r="G399" s="7">
        <v>3299</v>
      </c>
      <c r="H399" s="17">
        <v>55</v>
      </c>
      <c r="I399" s="7">
        <v>1484</v>
      </c>
      <c r="J399" s="6" t="s">
        <v>32</v>
      </c>
      <c r="K399" s="6" t="b">
        <v>0</v>
      </c>
      <c r="L399" s="6">
        <v>18</v>
      </c>
      <c r="M399" s="6">
        <v>5</v>
      </c>
      <c r="N399" s="6">
        <v>8</v>
      </c>
      <c r="O399" s="6">
        <v>23</v>
      </c>
      <c r="P399" s="6">
        <v>58</v>
      </c>
      <c r="Q399" s="6" t="s">
        <v>32</v>
      </c>
      <c r="R399" s="6" t="s">
        <v>32</v>
      </c>
      <c r="S399" s="6" t="s">
        <v>32</v>
      </c>
      <c r="T399" s="6" t="s">
        <v>32</v>
      </c>
      <c r="U399" s="6" t="s">
        <v>32</v>
      </c>
      <c r="V399" s="6" t="b">
        <v>1</v>
      </c>
      <c r="W399" s="6" t="b">
        <v>1</v>
      </c>
      <c r="X399" s="13" cm="1">
        <f t="array" ref="X399">_xlfn.IFS(ecomm[[#This Row],[rating]]&lt;=1,1, ecomm[[#This Row],[rating]]&lt;=2, 2, ecomm[[#This Row],[rating]]&lt;=3, 3, ecomm[[#This Row],[rating]]&lt;=4, 4, ecomm[[#This Row],[rating]]&gt;4, 5)</f>
        <v>5</v>
      </c>
      <c r="Y399" s="13" cm="1">
        <f t="array" ref="Y3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399" s="13" t="str" cm="1">
        <f t="array" ref="Z3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399" t="str">
        <v>None</v>
      </c>
      <c r="AF399" t="str">
        <v>None</v>
      </c>
      <c r="AG399" t="str">
        <v>None</v>
      </c>
      <c r="AH399" t="str">
        <v>None</v>
      </c>
      <c r="AI399" t="str">
        <v>None</v>
      </c>
    </row>
    <row r="400" spans="1:35">
      <c r="A400" s="4">
        <v>18922226</v>
      </c>
      <c r="B400" s="4" t="s">
        <v>26</v>
      </c>
      <c r="C400" s="4" t="s">
        <v>168</v>
      </c>
      <c r="D400" s="4" t="s">
        <v>225</v>
      </c>
      <c r="E400" s="4">
        <v>2.8</v>
      </c>
      <c r="F400" s="4">
        <v>8</v>
      </c>
      <c r="G400" s="5">
        <v>4300</v>
      </c>
      <c r="H400" s="16">
        <v>63</v>
      </c>
      <c r="I400" s="5">
        <v>1591</v>
      </c>
      <c r="J400" s="4" t="s">
        <v>32</v>
      </c>
      <c r="K400" s="4" t="b">
        <v>0</v>
      </c>
      <c r="L400" s="4">
        <v>13</v>
      </c>
      <c r="M400" s="4">
        <v>6</v>
      </c>
      <c r="N400" s="4">
        <v>13</v>
      </c>
      <c r="O400" s="4">
        <v>50</v>
      </c>
      <c r="P400" s="4">
        <v>173</v>
      </c>
      <c r="Q400" s="4" t="s">
        <v>32</v>
      </c>
      <c r="R400" s="4" t="s">
        <v>32</v>
      </c>
      <c r="S400" s="4" t="s">
        <v>32</v>
      </c>
      <c r="T400" s="4" t="s">
        <v>32</v>
      </c>
      <c r="U400" s="4" t="s">
        <v>32</v>
      </c>
      <c r="V400" s="4" t="b">
        <v>1</v>
      </c>
      <c r="W400" s="4" t="b">
        <v>1</v>
      </c>
      <c r="X400" s="13" cm="1">
        <f t="array" ref="X400">_xlfn.IFS(ecomm[[#This Row],[rating]]&lt;=1,1, ecomm[[#This Row],[rating]]&lt;=2, 2, ecomm[[#This Row],[rating]]&lt;=3, 3, ecomm[[#This Row],[rating]]&lt;=4, 4, ecomm[[#This Row],[rating]]&gt;4, 5)</f>
        <v>3</v>
      </c>
      <c r="Y400" s="13" cm="1">
        <f t="array" ref="Y4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0" s="13" t="str" cm="1">
        <f t="array" ref="Z4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00" t="str">
        <v>None</v>
      </c>
      <c r="AF400" t="str">
        <v>None</v>
      </c>
      <c r="AG400" t="str">
        <v>None</v>
      </c>
      <c r="AH400" t="str">
        <v>None</v>
      </c>
      <c r="AI400" t="str">
        <v>None</v>
      </c>
    </row>
    <row r="401" spans="1:35">
      <c r="A401" s="6">
        <v>22110424</v>
      </c>
      <c r="B401" s="6" t="s">
        <v>26</v>
      </c>
      <c r="C401" s="6" t="s">
        <v>48</v>
      </c>
      <c r="D401" s="6" t="s">
        <v>358</v>
      </c>
      <c r="E401" s="6">
        <v>5</v>
      </c>
      <c r="F401" s="6">
        <v>2</v>
      </c>
      <c r="G401" s="7">
        <v>1199</v>
      </c>
      <c r="H401" s="17">
        <v>55</v>
      </c>
      <c r="I401" s="7">
        <v>539</v>
      </c>
      <c r="J401" s="6" t="s">
        <v>35</v>
      </c>
      <c r="K401" s="6" t="b">
        <v>1</v>
      </c>
      <c r="L401" s="6">
        <v>28</v>
      </c>
      <c r="M401" s="6">
        <v>4</v>
      </c>
      <c r="N401" s="6">
        <v>16</v>
      </c>
      <c r="O401" s="6">
        <v>44</v>
      </c>
      <c r="P401" s="6">
        <v>158</v>
      </c>
      <c r="Q401" s="6" t="s">
        <v>32</v>
      </c>
      <c r="R401" s="6" t="s">
        <v>32</v>
      </c>
      <c r="S401" s="6" t="s">
        <v>32</v>
      </c>
      <c r="T401" s="6" t="s">
        <v>32</v>
      </c>
      <c r="U401" s="6" t="s">
        <v>32</v>
      </c>
      <c r="V401" s="6" t="b">
        <v>1</v>
      </c>
      <c r="W401" s="6" t="b">
        <v>1</v>
      </c>
      <c r="X401" s="13" cm="1">
        <f t="array" ref="X401">_xlfn.IFS(ecomm[[#This Row],[rating]]&lt;=1,1, ecomm[[#This Row],[rating]]&lt;=2, 2, ecomm[[#This Row],[rating]]&lt;=3, 3, ecomm[[#This Row],[rating]]&lt;=4, 4, ecomm[[#This Row],[rating]]&gt;4, 5)</f>
        <v>5</v>
      </c>
      <c r="Y401" s="13" cm="1">
        <f t="array" ref="Y4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01" s="13" t="str" cm="1">
        <f t="array" ref="Z4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01" t="str">
        <v>None</v>
      </c>
      <c r="AF401" t="str">
        <v>None</v>
      </c>
      <c r="AG401" t="str">
        <v>None</v>
      </c>
      <c r="AH401" t="str">
        <v>None</v>
      </c>
      <c r="AI401" t="str">
        <v>None</v>
      </c>
    </row>
    <row r="402" spans="1:35">
      <c r="A402" s="4">
        <v>20441812</v>
      </c>
      <c r="B402" s="4" t="s">
        <v>26</v>
      </c>
      <c r="C402" s="4" t="s">
        <v>249</v>
      </c>
      <c r="D402" s="4" t="s">
        <v>359</v>
      </c>
      <c r="E402" s="4">
        <v>3.6</v>
      </c>
      <c r="F402" s="4">
        <v>5</v>
      </c>
      <c r="G402" s="5">
        <v>2499</v>
      </c>
      <c r="H402" s="16">
        <v>50</v>
      </c>
      <c r="I402" s="5">
        <v>2499</v>
      </c>
      <c r="J402" s="4" t="s">
        <v>35</v>
      </c>
      <c r="K402" s="4" t="b">
        <v>1</v>
      </c>
      <c r="L402" s="4">
        <v>4</v>
      </c>
      <c r="M402" s="4">
        <v>12</v>
      </c>
      <c r="N402" s="4">
        <v>14</v>
      </c>
      <c r="O402" s="4">
        <v>57</v>
      </c>
      <c r="P402" s="4">
        <v>229</v>
      </c>
      <c r="Q402" s="4" t="s">
        <v>32</v>
      </c>
      <c r="R402" s="4" t="s">
        <v>32</v>
      </c>
      <c r="S402" s="4" t="s">
        <v>32</v>
      </c>
      <c r="T402" s="4" t="s">
        <v>32</v>
      </c>
      <c r="U402" s="4" t="s">
        <v>32</v>
      </c>
      <c r="V402" s="4" t="b">
        <v>0</v>
      </c>
      <c r="W402" s="4" t="b">
        <v>1</v>
      </c>
      <c r="X402" s="13" cm="1">
        <f t="array" ref="X402">_xlfn.IFS(ecomm[[#This Row],[rating]]&lt;=1,1, ecomm[[#This Row],[rating]]&lt;=2, 2, ecomm[[#This Row],[rating]]&lt;=3, 3, ecomm[[#This Row],[rating]]&lt;=4, 4, ecomm[[#This Row],[rating]]&gt;4, 5)</f>
        <v>4</v>
      </c>
      <c r="Y402" s="13" cm="1">
        <f t="array" ref="Y4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02" s="13" t="str" cm="1">
        <f t="array" ref="Z4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02" t="str">
        <v>None</v>
      </c>
      <c r="AF402" t="str">
        <v>None</v>
      </c>
      <c r="AG402" t="str">
        <v>None</v>
      </c>
      <c r="AH402" t="str">
        <v>None</v>
      </c>
      <c r="AI402" t="str">
        <v>None</v>
      </c>
    </row>
    <row r="403" spans="1:35">
      <c r="A403" s="6">
        <v>17307424</v>
      </c>
      <c r="B403" s="6" t="s">
        <v>26</v>
      </c>
      <c r="C403" s="6" t="s">
        <v>111</v>
      </c>
      <c r="D403" s="6" t="s">
        <v>89</v>
      </c>
      <c r="E403" s="6">
        <v>4</v>
      </c>
      <c r="F403" s="6">
        <v>3</v>
      </c>
      <c r="G403" s="7">
        <v>2399</v>
      </c>
      <c r="H403" s="17">
        <v>59</v>
      </c>
      <c r="I403" s="7">
        <v>983</v>
      </c>
      <c r="J403" s="6" t="s">
        <v>35</v>
      </c>
      <c r="K403" s="6" t="b">
        <v>0</v>
      </c>
      <c r="L403" s="6">
        <v>0</v>
      </c>
      <c r="M403" s="6">
        <v>3</v>
      </c>
      <c r="N403" s="6">
        <v>7</v>
      </c>
      <c r="O403" s="6">
        <v>5</v>
      </c>
      <c r="P403" s="6">
        <v>5</v>
      </c>
      <c r="Q403" s="6" t="s">
        <v>32</v>
      </c>
      <c r="R403" s="6" t="s">
        <v>32</v>
      </c>
      <c r="S403" s="6" t="s">
        <v>32</v>
      </c>
      <c r="T403" s="6" t="s">
        <v>32</v>
      </c>
      <c r="U403" s="6" t="s">
        <v>32</v>
      </c>
      <c r="V403" s="6" t="b">
        <v>1</v>
      </c>
      <c r="W403" s="6" t="b">
        <v>1</v>
      </c>
      <c r="X403" s="13" cm="1">
        <f t="array" ref="X403">_xlfn.IFS(ecomm[[#This Row],[rating]]&lt;=1,1, ecomm[[#This Row],[rating]]&lt;=2, 2, ecomm[[#This Row],[rating]]&lt;=3, 3, ecomm[[#This Row],[rating]]&lt;=4, 4, ecomm[[#This Row],[rating]]&gt;4, 5)</f>
        <v>4</v>
      </c>
      <c r="Y403" s="13" cm="1">
        <f t="array" ref="Y4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03" s="13" t="str" cm="1">
        <f t="array" ref="Z4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03" t="str">
        <v>None</v>
      </c>
      <c r="AF403" t="str">
        <v>None</v>
      </c>
      <c r="AG403" t="str">
        <v>None</v>
      </c>
      <c r="AH403" t="str">
        <v>None</v>
      </c>
      <c r="AI403" t="str">
        <v>None</v>
      </c>
    </row>
    <row r="404" spans="1:35">
      <c r="A404" s="4">
        <v>17332192</v>
      </c>
      <c r="B404" s="4" t="s">
        <v>26</v>
      </c>
      <c r="C404" s="4" t="s">
        <v>115</v>
      </c>
      <c r="D404" s="4" t="s">
        <v>116</v>
      </c>
      <c r="E404" s="4">
        <v>4.3</v>
      </c>
      <c r="F404" s="4">
        <v>3</v>
      </c>
      <c r="G404" s="5">
        <v>13099</v>
      </c>
      <c r="H404" s="16">
        <v>62</v>
      </c>
      <c r="I404" s="5">
        <v>4977</v>
      </c>
      <c r="J404" s="4" t="s">
        <v>32</v>
      </c>
      <c r="K404" s="4" t="b">
        <v>0</v>
      </c>
      <c r="L404" s="4">
        <v>12</v>
      </c>
      <c r="M404" s="4">
        <v>0</v>
      </c>
      <c r="N404" s="4">
        <v>1</v>
      </c>
      <c r="O404" s="4">
        <v>3</v>
      </c>
      <c r="P404" s="4">
        <v>2</v>
      </c>
      <c r="Q404" s="4" t="s">
        <v>32</v>
      </c>
      <c r="R404" s="4" t="s">
        <v>32</v>
      </c>
      <c r="S404" s="4" t="s">
        <v>32</v>
      </c>
      <c r="T404" s="4" t="s">
        <v>32</v>
      </c>
      <c r="U404" s="4" t="s">
        <v>32</v>
      </c>
      <c r="V404" s="4" t="b">
        <v>1</v>
      </c>
      <c r="W404" s="4" t="b">
        <v>1</v>
      </c>
      <c r="X404" s="13" cm="1">
        <f t="array" ref="X404">_xlfn.IFS(ecomm[[#This Row],[rating]]&lt;=1,1, ecomm[[#This Row],[rating]]&lt;=2, 2, ecomm[[#This Row],[rating]]&lt;=3, 3, ecomm[[#This Row],[rating]]&lt;=4, 4, ecomm[[#This Row],[rating]]&gt;4, 5)</f>
        <v>5</v>
      </c>
      <c r="Y404" s="13" cm="1">
        <f t="array" ref="Y4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04" s="13" t="str" cm="1">
        <f t="array" ref="Z4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04" t="str">
        <v>None</v>
      </c>
      <c r="AF404" t="str">
        <v>None</v>
      </c>
      <c r="AG404" t="str">
        <v>None</v>
      </c>
      <c r="AH404" t="str">
        <v>None</v>
      </c>
      <c r="AI404" t="str">
        <v>None</v>
      </c>
    </row>
    <row r="405" spans="1:35">
      <c r="A405" s="6">
        <v>18946970</v>
      </c>
      <c r="B405" s="6" t="s">
        <v>26</v>
      </c>
      <c r="C405" s="6" t="s">
        <v>117</v>
      </c>
      <c r="D405" s="6" t="s">
        <v>360</v>
      </c>
      <c r="E405" s="6">
        <v>3.8</v>
      </c>
      <c r="F405" s="6">
        <v>4</v>
      </c>
      <c r="G405" s="7">
        <v>3499</v>
      </c>
      <c r="H405" s="17">
        <v>0</v>
      </c>
      <c r="I405" s="7">
        <v>3499</v>
      </c>
      <c r="J405" s="6" t="s">
        <v>35</v>
      </c>
      <c r="K405" s="6" t="b">
        <v>1</v>
      </c>
      <c r="L405" s="6">
        <v>1</v>
      </c>
      <c r="M405" s="6">
        <v>5</v>
      </c>
      <c r="N405" s="6">
        <v>10</v>
      </c>
      <c r="O405" s="6">
        <v>20</v>
      </c>
      <c r="P405" s="6">
        <v>38</v>
      </c>
      <c r="Q405" s="6" t="s">
        <v>32</v>
      </c>
      <c r="R405" s="6" t="s">
        <v>32</v>
      </c>
      <c r="S405" s="6" t="s">
        <v>32</v>
      </c>
      <c r="T405" s="6" t="s">
        <v>32</v>
      </c>
      <c r="U405" s="6" t="s">
        <v>32</v>
      </c>
      <c r="V405" s="6" t="b">
        <v>1</v>
      </c>
      <c r="W405" s="6" t="b">
        <v>1</v>
      </c>
      <c r="X405" s="13" cm="1">
        <f t="array" ref="X405">_xlfn.IFS(ecomm[[#This Row],[rating]]&lt;=1,1, ecomm[[#This Row],[rating]]&lt;=2, 2, ecomm[[#This Row],[rating]]&lt;=3, 3, ecomm[[#This Row],[rating]]&lt;=4, 4, ecomm[[#This Row],[rating]]&gt;4, 5)</f>
        <v>4</v>
      </c>
      <c r="Y405" s="13" cm="1">
        <f t="array" ref="Y4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05" s="13" t="str" cm="1">
        <f t="array" ref="Z4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05" t="str">
        <v>None</v>
      </c>
      <c r="AF405" t="str">
        <v>None</v>
      </c>
      <c r="AG405" t="str">
        <v>None</v>
      </c>
      <c r="AH405" t="str">
        <v>None</v>
      </c>
      <c r="AI405" t="str">
        <v>None</v>
      </c>
    </row>
    <row r="406" spans="1:35">
      <c r="A406" s="4">
        <v>20075460</v>
      </c>
      <c r="B406" s="4" t="s">
        <v>99</v>
      </c>
      <c r="C406" s="4" t="s">
        <v>218</v>
      </c>
      <c r="D406" s="4" t="s">
        <v>361</v>
      </c>
      <c r="E406" s="4">
        <v>3.7</v>
      </c>
      <c r="F406" s="4">
        <v>3</v>
      </c>
      <c r="G406" s="5">
        <v>4199</v>
      </c>
      <c r="H406" s="16">
        <v>74</v>
      </c>
      <c r="I406" s="5">
        <v>1091</v>
      </c>
      <c r="J406" s="4" t="s">
        <v>35</v>
      </c>
      <c r="K406" s="4" t="b">
        <v>1</v>
      </c>
      <c r="L406" s="4">
        <v>3</v>
      </c>
      <c r="M406" s="4">
        <v>0</v>
      </c>
      <c r="N406" s="4">
        <v>2</v>
      </c>
      <c r="O406" s="4">
        <v>1</v>
      </c>
      <c r="P406" s="4">
        <v>4</v>
      </c>
      <c r="Q406" s="4" t="s">
        <v>32</v>
      </c>
      <c r="R406" s="4" t="s">
        <v>32</v>
      </c>
      <c r="S406" s="4" t="s">
        <v>32</v>
      </c>
      <c r="T406" s="4" t="s">
        <v>32</v>
      </c>
      <c r="U406" s="4" t="s">
        <v>32</v>
      </c>
      <c r="V406" s="4" t="b">
        <v>1</v>
      </c>
      <c r="W406" s="4" t="b">
        <v>1</v>
      </c>
      <c r="X406" s="13" cm="1">
        <f t="array" ref="X406">_xlfn.IFS(ecomm[[#This Row],[rating]]&lt;=1,1, ecomm[[#This Row],[rating]]&lt;=2, 2, ecomm[[#This Row],[rating]]&lt;=3, 3, ecomm[[#This Row],[rating]]&lt;=4, 4, ecomm[[#This Row],[rating]]&gt;4, 5)</f>
        <v>4</v>
      </c>
      <c r="Y406" s="13" cm="1">
        <f t="array" ref="Y4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6" s="13" t="str" cm="1">
        <f t="array" ref="Z4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06" t="str">
        <v>None</v>
      </c>
      <c r="AF406" t="str">
        <v>None</v>
      </c>
      <c r="AG406" t="str">
        <v>None</v>
      </c>
      <c r="AH406" t="str">
        <v>None</v>
      </c>
      <c r="AI406" t="str">
        <v>None</v>
      </c>
    </row>
    <row r="407" spans="1:35">
      <c r="A407" s="6">
        <v>19334760</v>
      </c>
      <c r="B407" s="6" t="s">
        <v>99</v>
      </c>
      <c r="C407" s="6" t="s">
        <v>218</v>
      </c>
      <c r="D407" s="6" t="s">
        <v>362</v>
      </c>
      <c r="E407" s="6">
        <v>3</v>
      </c>
      <c r="F407" s="6">
        <v>4</v>
      </c>
      <c r="G407" s="7">
        <v>5490</v>
      </c>
      <c r="H407" s="17">
        <v>0</v>
      </c>
      <c r="I407" s="7">
        <v>5490</v>
      </c>
      <c r="J407" s="6" t="s">
        <v>35</v>
      </c>
      <c r="K407" s="6" t="b">
        <v>1</v>
      </c>
      <c r="L407" s="6">
        <v>2</v>
      </c>
      <c r="M407" s="6">
        <v>1</v>
      </c>
      <c r="N407" s="6">
        <v>2</v>
      </c>
      <c r="O407" s="6">
        <v>2</v>
      </c>
      <c r="P407" s="6">
        <v>7</v>
      </c>
      <c r="Q407" s="6" t="s">
        <v>32</v>
      </c>
      <c r="R407" s="6" t="s">
        <v>32</v>
      </c>
      <c r="S407" s="6" t="s">
        <v>32</v>
      </c>
      <c r="T407" s="6" t="s">
        <v>32</v>
      </c>
      <c r="U407" s="6" t="s">
        <v>32</v>
      </c>
      <c r="V407" s="6" t="b">
        <v>1</v>
      </c>
      <c r="W407" s="6" t="b">
        <v>1</v>
      </c>
      <c r="X407" s="13" cm="1">
        <f t="array" ref="X407">_xlfn.IFS(ecomm[[#This Row],[rating]]&lt;=1,1, ecomm[[#This Row],[rating]]&lt;=2, 2, ecomm[[#This Row],[rating]]&lt;=3, 3, ecomm[[#This Row],[rating]]&lt;=4, 4, ecomm[[#This Row],[rating]]&gt;4, 5)</f>
        <v>3</v>
      </c>
      <c r="Y407" s="13" cm="1">
        <f t="array" ref="Y4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407" s="13" t="str" cm="1">
        <f t="array" ref="Z4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07" t="str">
        <v>None</v>
      </c>
      <c r="AF407" t="str">
        <v>None</v>
      </c>
      <c r="AG407" t="str">
        <v>None</v>
      </c>
      <c r="AH407" t="str">
        <v>None</v>
      </c>
      <c r="AI407" t="str">
        <v>None</v>
      </c>
    </row>
    <row r="408" spans="1:35">
      <c r="A408" s="4">
        <v>1708108</v>
      </c>
      <c r="B408" s="4" t="s">
        <v>60</v>
      </c>
      <c r="C408" s="4" t="s">
        <v>226</v>
      </c>
      <c r="D408" s="4" t="s">
        <v>363</v>
      </c>
      <c r="E408" s="4">
        <v>2.8</v>
      </c>
      <c r="F408" s="4">
        <v>5</v>
      </c>
      <c r="G408" s="5">
        <v>7950</v>
      </c>
      <c r="H408" s="16">
        <v>50</v>
      </c>
      <c r="I408" s="5">
        <v>7950</v>
      </c>
      <c r="J408" s="4" t="s">
        <v>35</v>
      </c>
      <c r="K408" s="4" t="b">
        <v>1</v>
      </c>
      <c r="L408" s="4">
        <v>2</v>
      </c>
      <c r="M408" s="4">
        <v>1</v>
      </c>
      <c r="N408" s="4">
        <v>3</v>
      </c>
      <c r="O408" s="4">
        <v>6</v>
      </c>
      <c r="P408" s="4">
        <v>14</v>
      </c>
      <c r="Q408" s="4" t="s">
        <v>32</v>
      </c>
      <c r="R408" s="4" t="s">
        <v>32</v>
      </c>
      <c r="S408" s="4" t="s">
        <v>32</v>
      </c>
      <c r="T408" s="4" t="s">
        <v>32</v>
      </c>
      <c r="U408" s="4" t="s">
        <v>32</v>
      </c>
      <c r="V408" s="4" t="b">
        <v>1</v>
      </c>
      <c r="W408" s="4" t="b">
        <v>1</v>
      </c>
      <c r="X408" s="13" cm="1">
        <f t="array" ref="X408">_xlfn.IFS(ecomm[[#This Row],[rating]]&lt;=1,1, ecomm[[#This Row],[rating]]&lt;=2, 2, ecomm[[#This Row],[rating]]&lt;=3, 3, ecomm[[#This Row],[rating]]&lt;=4, 4, ecomm[[#This Row],[rating]]&gt;4, 5)</f>
        <v>3</v>
      </c>
      <c r="Y408" s="13" cm="1">
        <f t="array" ref="Y4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408" s="13" t="str" cm="1">
        <f t="array" ref="Z4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08" t="str">
        <v>None</v>
      </c>
      <c r="AF408" t="str">
        <v>None</v>
      </c>
      <c r="AG408" t="str">
        <v>None</v>
      </c>
      <c r="AH408" t="str">
        <v>None</v>
      </c>
      <c r="AI408" t="str">
        <v>None</v>
      </c>
    </row>
    <row r="409" spans="1:35">
      <c r="A409" s="6">
        <v>18180102</v>
      </c>
      <c r="B409" s="6" t="s">
        <v>26</v>
      </c>
      <c r="C409" s="6" t="s">
        <v>36</v>
      </c>
      <c r="D409" s="6" t="s">
        <v>37</v>
      </c>
      <c r="E409" s="6">
        <v>4</v>
      </c>
      <c r="F409" s="6">
        <v>45</v>
      </c>
      <c r="G409" s="7">
        <v>1698</v>
      </c>
      <c r="H409" s="17">
        <v>35</v>
      </c>
      <c r="I409" s="7">
        <v>1103</v>
      </c>
      <c r="J409" s="6" t="s">
        <v>32</v>
      </c>
      <c r="K409" s="6" t="b">
        <v>0</v>
      </c>
      <c r="L409" s="6">
        <v>1</v>
      </c>
      <c r="M409" s="6">
        <v>0</v>
      </c>
      <c r="N409" s="6">
        <v>1</v>
      </c>
      <c r="O409" s="6">
        <v>10</v>
      </c>
      <c r="P409" s="6">
        <v>16</v>
      </c>
      <c r="Q409" s="6" t="s">
        <v>32</v>
      </c>
      <c r="R409" s="6" t="s">
        <v>32</v>
      </c>
      <c r="S409" s="6" t="s">
        <v>32</v>
      </c>
      <c r="T409" s="6" t="s">
        <v>32</v>
      </c>
      <c r="U409" s="6" t="s">
        <v>32</v>
      </c>
      <c r="V409" s="6" t="b">
        <v>1</v>
      </c>
      <c r="W409" s="6" t="b">
        <v>1</v>
      </c>
      <c r="X409" s="13" cm="1">
        <f t="array" ref="X409">_xlfn.IFS(ecomm[[#This Row],[rating]]&lt;=1,1, ecomm[[#This Row],[rating]]&lt;=2, 2, ecomm[[#This Row],[rating]]&lt;=3, 3, ecomm[[#This Row],[rating]]&lt;=4, 4, ecomm[[#This Row],[rating]]&gt;4, 5)</f>
        <v>4</v>
      </c>
      <c r="Y409" s="13" cm="1">
        <f t="array" ref="Y4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09" s="13" t="str" cm="1">
        <f t="array" ref="Z4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09" t="str">
        <v>None</v>
      </c>
      <c r="AF409" t="str">
        <v>None</v>
      </c>
      <c r="AG409" t="str">
        <v>None</v>
      </c>
      <c r="AH409" t="str">
        <v>None</v>
      </c>
      <c r="AI409" t="str">
        <v>None</v>
      </c>
    </row>
    <row r="410" spans="1:35">
      <c r="A410" s="4">
        <v>20394602</v>
      </c>
      <c r="B410" s="4" t="s">
        <v>26</v>
      </c>
      <c r="C410" s="4" t="s">
        <v>117</v>
      </c>
      <c r="D410" s="4" t="s">
        <v>95</v>
      </c>
      <c r="E410" s="4">
        <v>4.4000000000000004</v>
      </c>
      <c r="F410" s="4">
        <v>38</v>
      </c>
      <c r="G410" s="5">
        <v>1999</v>
      </c>
      <c r="H410" s="16">
        <v>60</v>
      </c>
      <c r="I410" s="5">
        <v>1999</v>
      </c>
      <c r="J410" s="4" t="s">
        <v>35</v>
      </c>
      <c r="K410" s="4" t="b">
        <v>1</v>
      </c>
      <c r="L410" s="4">
        <v>0</v>
      </c>
      <c r="M410" s="4">
        <v>0</v>
      </c>
      <c r="N410" s="4">
        <v>1</v>
      </c>
      <c r="O410" s="4">
        <v>0</v>
      </c>
      <c r="P410" s="4">
        <v>4</v>
      </c>
      <c r="Q410" s="4" t="s">
        <v>30</v>
      </c>
      <c r="R410" s="4" t="s">
        <v>32</v>
      </c>
      <c r="S410" s="4" t="s">
        <v>32</v>
      </c>
      <c r="T410" s="4" t="s">
        <v>32</v>
      </c>
      <c r="U410" s="4" t="s">
        <v>32</v>
      </c>
      <c r="V410" s="4" t="b">
        <v>0</v>
      </c>
      <c r="W410" s="4" t="b">
        <v>1</v>
      </c>
      <c r="X410" s="13" cm="1">
        <f t="array" ref="X410">_xlfn.IFS(ecomm[[#This Row],[rating]]&lt;=1,1, ecomm[[#This Row],[rating]]&lt;=2, 2, ecomm[[#This Row],[rating]]&lt;=3, 3, ecomm[[#This Row],[rating]]&lt;=4, 4, ecomm[[#This Row],[rating]]&gt;4, 5)</f>
        <v>5</v>
      </c>
      <c r="Y410" s="13" cm="1">
        <f t="array" ref="Y4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0" s="13" t="str" cm="1">
        <f t="array" ref="Z4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10" t="str">
        <v>None</v>
      </c>
      <c r="AF410" t="str">
        <v>None</v>
      </c>
      <c r="AG410" t="str">
        <v>None</v>
      </c>
      <c r="AH410" t="str">
        <v>None</v>
      </c>
      <c r="AI410" t="str">
        <v>None</v>
      </c>
    </row>
    <row r="411" spans="1:35">
      <c r="A411" s="6">
        <v>13703862</v>
      </c>
      <c r="B411" s="6" t="s">
        <v>26</v>
      </c>
      <c r="C411" s="6" t="s">
        <v>38</v>
      </c>
      <c r="D411" s="6" t="s">
        <v>87</v>
      </c>
      <c r="E411" s="6">
        <v>3.9</v>
      </c>
      <c r="F411" s="6">
        <v>46</v>
      </c>
      <c r="G411" s="7">
        <v>1749</v>
      </c>
      <c r="H411" s="17">
        <v>71</v>
      </c>
      <c r="I411" s="7">
        <v>507</v>
      </c>
      <c r="J411" s="6" t="s">
        <v>35</v>
      </c>
      <c r="K411" s="6" t="b">
        <v>1</v>
      </c>
      <c r="L411" s="6">
        <v>1</v>
      </c>
      <c r="M411" s="6">
        <v>0</v>
      </c>
      <c r="N411" s="6">
        <v>0</v>
      </c>
      <c r="O411" s="6">
        <v>0</v>
      </c>
      <c r="P411" s="6">
        <v>0</v>
      </c>
      <c r="Q411" s="6" t="s">
        <v>30</v>
      </c>
      <c r="R411" s="6" t="s">
        <v>31</v>
      </c>
      <c r="S411" s="6" t="s">
        <v>32</v>
      </c>
      <c r="T411" s="6" t="s">
        <v>32</v>
      </c>
      <c r="U411" s="6" t="s">
        <v>30</v>
      </c>
      <c r="V411" s="6" t="b">
        <v>1</v>
      </c>
      <c r="W411" s="6" t="b">
        <v>1</v>
      </c>
      <c r="X411" s="13" cm="1">
        <f t="array" ref="X411">_xlfn.IFS(ecomm[[#This Row],[rating]]&lt;=1,1, ecomm[[#This Row],[rating]]&lt;=2, 2, ecomm[[#This Row],[rating]]&lt;=3, 3, ecomm[[#This Row],[rating]]&lt;=4, 4, ecomm[[#This Row],[rating]]&gt;4, 5)</f>
        <v>4</v>
      </c>
      <c r="Y411" s="13" cm="1">
        <f t="array" ref="Y4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1" s="13" t="str" cm="1">
        <f t="array" ref="Z4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11" t="str">
        <v>None</v>
      </c>
      <c r="AF411" t="str">
        <v>None</v>
      </c>
      <c r="AG411" t="str">
        <v>None</v>
      </c>
      <c r="AH411" t="str">
        <v>None</v>
      </c>
      <c r="AI411" t="str">
        <v>None</v>
      </c>
    </row>
    <row r="412" spans="1:35">
      <c r="A412" s="4">
        <v>18960426</v>
      </c>
      <c r="B412" s="4" t="s">
        <v>26</v>
      </c>
      <c r="C412" s="4" t="s">
        <v>50</v>
      </c>
      <c r="D412" s="4" t="s">
        <v>214</v>
      </c>
      <c r="E412" s="4">
        <v>3.9</v>
      </c>
      <c r="F412" s="4">
        <v>42</v>
      </c>
      <c r="G412" s="5">
        <v>3799</v>
      </c>
      <c r="H412" s="16">
        <v>55</v>
      </c>
      <c r="I412" s="5">
        <v>1709</v>
      </c>
      <c r="J412" s="4" t="s">
        <v>35</v>
      </c>
      <c r="K412" s="4" t="b">
        <v>1</v>
      </c>
      <c r="L412" s="4">
        <v>0</v>
      </c>
      <c r="M412" s="4">
        <v>0</v>
      </c>
      <c r="N412" s="4">
        <v>0</v>
      </c>
      <c r="O412" s="4">
        <v>2</v>
      </c>
      <c r="P412" s="4">
        <v>2</v>
      </c>
      <c r="Q412" s="4" t="s">
        <v>30</v>
      </c>
      <c r="R412" s="4" t="s">
        <v>32</v>
      </c>
      <c r="S412" s="4" t="s">
        <v>32</v>
      </c>
      <c r="T412" s="4" t="s">
        <v>43</v>
      </c>
      <c r="U412" s="4" t="s">
        <v>32</v>
      </c>
      <c r="V412" s="4" t="b">
        <v>1</v>
      </c>
      <c r="W412" s="4" t="b">
        <v>1</v>
      </c>
      <c r="X412" s="13" cm="1">
        <f t="array" ref="X412">_xlfn.IFS(ecomm[[#This Row],[rating]]&lt;=1,1, ecomm[[#This Row],[rating]]&lt;=2, 2, ecomm[[#This Row],[rating]]&lt;=3, 3, ecomm[[#This Row],[rating]]&lt;=4, 4, ecomm[[#This Row],[rating]]&gt;4, 5)</f>
        <v>4</v>
      </c>
      <c r="Y412" s="13" cm="1">
        <f t="array" ref="Y4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2" s="13" t="str" cm="1">
        <f t="array" ref="Z4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12" t="str">
        <v>None</v>
      </c>
      <c r="AF412" t="str">
        <v>None</v>
      </c>
      <c r="AG412" t="str">
        <v>None</v>
      </c>
      <c r="AH412" t="str">
        <v>None</v>
      </c>
      <c r="AI412" t="str">
        <v>None</v>
      </c>
    </row>
    <row r="413" spans="1:35">
      <c r="A413" s="6">
        <v>7117598</v>
      </c>
      <c r="B413" s="6" t="s">
        <v>26</v>
      </c>
      <c r="C413" s="6" t="s">
        <v>33</v>
      </c>
      <c r="D413" s="6" t="s">
        <v>295</v>
      </c>
      <c r="E413" s="6">
        <v>4.2</v>
      </c>
      <c r="F413" s="6">
        <v>40</v>
      </c>
      <c r="G413" s="7">
        <v>1499</v>
      </c>
      <c r="H413" s="17">
        <v>0</v>
      </c>
      <c r="I413" s="7">
        <v>1499</v>
      </c>
      <c r="J413" s="6" t="s">
        <v>35</v>
      </c>
      <c r="K413" s="6" t="b">
        <v>1</v>
      </c>
      <c r="L413" s="6">
        <v>8</v>
      </c>
      <c r="M413" s="6">
        <v>0</v>
      </c>
      <c r="N413" s="6">
        <v>0</v>
      </c>
      <c r="O413" s="6">
        <v>0</v>
      </c>
      <c r="P413" s="6">
        <v>0</v>
      </c>
      <c r="Q413" s="6" t="s">
        <v>30</v>
      </c>
      <c r="R413" s="6" t="s">
        <v>31</v>
      </c>
      <c r="S413" s="6" t="s">
        <v>32</v>
      </c>
      <c r="T413" s="6" t="s">
        <v>32</v>
      </c>
      <c r="U413" s="6" t="s">
        <v>30</v>
      </c>
      <c r="V413" s="6" t="b">
        <v>0</v>
      </c>
      <c r="W413" s="6" t="b">
        <v>1</v>
      </c>
      <c r="X413" s="13" cm="1">
        <f t="array" ref="X413">_xlfn.IFS(ecomm[[#This Row],[rating]]&lt;=1,1, ecomm[[#This Row],[rating]]&lt;=2, 2, ecomm[[#This Row],[rating]]&lt;=3, 3, ecomm[[#This Row],[rating]]&lt;=4, 4, ecomm[[#This Row],[rating]]&gt;4, 5)</f>
        <v>5</v>
      </c>
      <c r="Y413" s="13" cm="1">
        <f t="array" ref="Y4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3" s="13" t="str" cm="1">
        <f t="array" ref="Z4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13" t="str">
        <v>None</v>
      </c>
      <c r="AF413" t="str">
        <v>None</v>
      </c>
      <c r="AG413" t="str">
        <v>None</v>
      </c>
      <c r="AH413" t="str">
        <v>None</v>
      </c>
      <c r="AI413" t="str">
        <v>None</v>
      </c>
    </row>
    <row r="414" spans="1:35">
      <c r="A414" s="4">
        <v>18260060</v>
      </c>
      <c r="B414" s="4" t="s">
        <v>26</v>
      </c>
      <c r="C414" s="4" t="s">
        <v>36</v>
      </c>
      <c r="D414" s="4" t="s">
        <v>47</v>
      </c>
      <c r="E414" s="4">
        <v>3.7</v>
      </c>
      <c r="F414" s="4">
        <v>48</v>
      </c>
      <c r="G414" s="5">
        <v>2099</v>
      </c>
      <c r="H414" s="16">
        <v>61</v>
      </c>
      <c r="I414" s="5">
        <v>818</v>
      </c>
      <c r="J414" s="4" t="s">
        <v>32</v>
      </c>
      <c r="K414" s="4" t="b">
        <v>0</v>
      </c>
      <c r="L414" s="4">
        <v>12</v>
      </c>
      <c r="M414" s="4">
        <v>4</v>
      </c>
      <c r="N414" s="4">
        <v>4</v>
      </c>
      <c r="O414" s="4">
        <v>9</v>
      </c>
      <c r="P414" s="4">
        <v>44</v>
      </c>
      <c r="Q414" s="4" t="s">
        <v>208</v>
      </c>
      <c r="R414" s="4" t="s">
        <v>32</v>
      </c>
      <c r="S414" s="4" t="s">
        <v>32</v>
      </c>
      <c r="T414" s="4" t="s">
        <v>32</v>
      </c>
      <c r="U414" s="4" t="s">
        <v>30</v>
      </c>
      <c r="V414" s="4" t="b">
        <v>1</v>
      </c>
      <c r="W414" s="4" t="b">
        <v>1</v>
      </c>
      <c r="X414" s="13" cm="1">
        <f t="array" ref="X414">_xlfn.IFS(ecomm[[#This Row],[rating]]&lt;=1,1, ecomm[[#This Row],[rating]]&lt;=2, 2, ecomm[[#This Row],[rating]]&lt;=3, 3, ecomm[[#This Row],[rating]]&lt;=4, 4, ecomm[[#This Row],[rating]]&gt;4, 5)</f>
        <v>4</v>
      </c>
      <c r="Y414" s="13" cm="1">
        <f t="array" ref="Y4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4" s="13" t="str" cm="1">
        <f t="array" ref="Z4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14" t="str">
        <v>None</v>
      </c>
      <c r="AF414" t="str">
        <v>None</v>
      </c>
      <c r="AG414" t="str">
        <v>None</v>
      </c>
      <c r="AH414" t="str">
        <v>None</v>
      </c>
      <c r="AI414" t="str">
        <v>None</v>
      </c>
    </row>
    <row r="415" spans="1:35">
      <c r="A415" s="6">
        <v>18970176</v>
      </c>
      <c r="B415" s="6" t="s">
        <v>26</v>
      </c>
      <c r="C415" s="6" t="s">
        <v>237</v>
      </c>
      <c r="D415" s="6" t="s">
        <v>238</v>
      </c>
      <c r="E415" s="6">
        <v>4.5999999999999996</v>
      </c>
      <c r="F415" s="6">
        <v>30</v>
      </c>
      <c r="G415" s="7">
        <v>1599</v>
      </c>
      <c r="H415" s="17">
        <v>62</v>
      </c>
      <c r="I415" s="7">
        <v>1039</v>
      </c>
      <c r="J415" s="6" t="s">
        <v>35</v>
      </c>
      <c r="K415" s="6" t="b">
        <v>1</v>
      </c>
      <c r="L415" s="6">
        <v>1</v>
      </c>
      <c r="M415" s="6">
        <v>7</v>
      </c>
      <c r="N415" s="6">
        <v>6</v>
      </c>
      <c r="O415" s="6">
        <v>11</v>
      </c>
      <c r="P415" s="6">
        <v>36</v>
      </c>
      <c r="Q415" s="6" t="s">
        <v>32</v>
      </c>
      <c r="R415" s="6" t="s">
        <v>32</v>
      </c>
      <c r="S415" s="6" t="s">
        <v>32</v>
      </c>
      <c r="T415" s="6" t="s">
        <v>32</v>
      </c>
      <c r="U415" s="6" t="s">
        <v>32</v>
      </c>
      <c r="V415" s="6" t="b">
        <v>1</v>
      </c>
      <c r="W415" s="6" t="b">
        <v>1</v>
      </c>
      <c r="X415" s="13" cm="1">
        <f t="array" ref="X415">_xlfn.IFS(ecomm[[#This Row],[rating]]&lt;=1,1, ecomm[[#This Row],[rating]]&lt;=2, 2, ecomm[[#This Row],[rating]]&lt;=3, 3, ecomm[[#This Row],[rating]]&lt;=4, 4, ecomm[[#This Row],[rating]]&gt;4, 5)</f>
        <v>5</v>
      </c>
      <c r="Y415" s="13" cm="1">
        <f t="array" ref="Y4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5" s="13" t="str" cm="1">
        <f t="array" ref="Z4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15" t="str">
        <v>None</v>
      </c>
      <c r="AF415" t="str">
        <v>None</v>
      </c>
      <c r="AG415" t="str">
        <v>None</v>
      </c>
      <c r="AH415" t="str">
        <v>None</v>
      </c>
      <c r="AI415" t="str">
        <v>None</v>
      </c>
    </row>
    <row r="416" spans="1:35">
      <c r="A416" s="4">
        <v>18637284</v>
      </c>
      <c r="B416" s="4" t="s">
        <v>26</v>
      </c>
      <c r="C416" s="4" t="s">
        <v>48</v>
      </c>
      <c r="D416" s="4" t="s">
        <v>364</v>
      </c>
      <c r="E416" s="4">
        <v>4.0999999999999996</v>
      </c>
      <c r="F416" s="4">
        <v>34</v>
      </c>
      <c r="G416" s="5">
        <v>3999</v>
      </c>
      <c r="H416" s="16">
        <v>0</v>
      </c>
      <c r="I416" s="5">
        <v>3999</v>
      </c>
      <c r="J416" s="4" t="s">
        <v>35</v>
      </c>
      <c r="K416" s="4" t="b">
        <v>1</v>
      </c>
      <c r="L416" s="4">
        <v>2</v>
      </c>
      <c r="M416" s="4">
        <v>2</v>
      </c>
      <c r="N416" s="4">
        <v>1</v>
      </c>
      <c r="O416" s="4">
        <v>7</v>
      </c>
      <c r="P416" s="4">
        <v>23</v>
      </c>
      <c r="Q416" s="4" t="s">
        <v>30</v>
      </c>
      <c r="R416" s="4" t="s">
        <v>31</v>
      </c>
      <c r="S416" s="4" t="s">
        <v>32</v>
      </c>
      <c r="T416" s="4" t="s">
        <v>32</v>
      </c>
      <c r="U416" s="4" t="s">
        <v>30</v>
      </c>
      <c r="V416" s="4" t="b">
        <v>0</v>
      </c>
      <c r="W416" s="4" t="b">
        <v>1</v>
      </c>
      <c r="X416" s="13" cm="1">
        <f t="array" ref="X416">_xlfn.IFS(ecomm[[#This Row],[rating]]&lt;=1,1, ecomm[[#This Row],[rating]]&lt;=2, 2, ecomm[[#This Row],[rating]]&lt;=3, 3, ecomm[[#This Row],[rating]]&lt;=4, 4, ecomm[[#This Row],[rating]]&gt;4, 5)</f>
        <v>5</v>
      </c>
      <c r="Y416" s="13" cm="1">
        <f t="array" ref="Y4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16" s="13" t="str" cm="1">
        <f t="array" ref="Z4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16" t="str">
        <v>None</v>
      </c>
      <c r="AF416" t="str">
        <v>None</v>
      </c>
      <c r="AG416" t="str">
        <v>None</v>
      </c>
      <c r="AH416" t="str">
        <v>None</v>
      </c>
      <c r="AI416" t="str">
        <v>None</v>
      </c>
    </row>
    <row r="417" spans="1:35">
      <c r="A417" s="6">
        <v>10667394</v>
      </c>
      <c r="B417" s="6" t="s">
        <v>99</v>
      </c>
      <c r="C417" s="6" t="s">
        <v>218</v>
      </c>
      <c r="D417" s="6" t="s">
        <v>297</v>
      </c>
      <c r="E417" s="6">
        <v>4.0999999999999996</v>
      </c>
      <c r="F417" s="6">
        <v>35</v>
      </c>
      <c r="G417" s="7">
        <v>1499</v>
      </c>
      <c r="H417" s="17">
        <v>37</v>
      </c>
      <c r="I417" s="7">
        <v>944</v>
      </c>
      <c r="J417" s="6" t="s">
        <v>35</v>
      </c>
      <c r="K417" s="6" t="b">
        <v>1</v>
      </c>
      <c r="L417" s="6">
        <v>33</v>
      </c>
      <c r="M417" s="6">
        <v>4</v>
      </c>
      <c r="N417" s="6">
        <v>1</v>
      </c>
      <c r="O417" s="6">
        <v>1</v>
      </c>
      <c r="P417" s="6">
        <v>3</v>
      </c>
      <c r="Q417" s="6" t="s">
        <v>32</v>
      </c>
      <c r="R417" s="6" t="s">
        <v>32</v>
      </c>
      <c r="S417" s="6" t="s">
        <v>32</v>
      </c>
      <c r="T417" s="6" t="s">
        <v>32</v>
      </c>
      <c r="U417" s="6" t="s">
        <v>32</v>
      </c>
      <c r="V417" s="6" t="b">
        <v>1</v>
      </c>
      <c r="W417" s="6" t="b">
        <v>1</v>
      </c>
      <c r="X417" s="13" cm="1">
        <f t="array" ref="X417">_xlfn.IFS(ecomm[[#This Row],[rating]]&lt;=1,1, ecomm[[#This Row],[rating]]&lt;=2, 2, ecomm[[#This Row],[rating]]&lt;=3, 3, ecomm[[#This Row],[rating]]&lt;=4, 4, ecomm[[#This Row],[rating]]&gt;4, 5)</f>
        <v>5</v>
      </c>
      <c r="Y417" s="13" cm="1">
        <f t="array" ref="Y4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7" s="13" t="str" cm="1">
        <f t="array" ref="Z4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17" t="str">
        <v>None</v>
      </c>
      <c r="AF417" t="str">
        <v>None</v>
      </c>
      <c r="AG417" t="str">
        <v>None</v>
      </c>
      <c r="AH417" t="str">
        <v>None</v>
      </c>
      <c r="AI417" t="str">
        <v>None</v>
      </c>
    </row>
    <row r="418" spans="1:35">
      <c r="A418" s="4">
        <v>18138806</v>
      </c>
      <c r="B418" s="4" t="s">
        <v>26</v>
      </c>
      <c r="C418" s="4" t="s">
        <v>237</v>
      </c>
      <c r="D418" s="4" t="s">
        <v>28</v>
      </c>
      <c r="E418" s="4">
        <v>4.5999999999999996</v>
      </c>
      <c r="F418" s="4">
        <v>28</v>
      </c>
      <c r="G418" s="5">
        <v>599</v>
      </c>
      <c r="H418" s="16">
        <v>20</v>
      </c>
      <c r="I418" s="5">
        <v>599</v>
      </c>
      <c r="J418" s="4" t="s">
        <v>35</v>
      </c>
      <c r="K418" s="4" t="b">
        <v>1</v>
      </c>
      <c r="L418" s="4">
        <v>15</v>
      </c>
      <c r="M418" s="4">
        <v>15</v>
      </c>
      <c r="N418" s="4">
        <v>26</v>
      </c>
      <c r="O418" s="4">
        <v>57</v>
      </c>
      <c r="P418" s="4">
        <v>198</v>
      </c>
      <c r="Q418" s="4" t="s">
        <v>32</v>
      </c>
      <c r="R418" s="4" t="s">
        <v>32</v>
      </c>
      <c r="S418" s="4" t="s">
        <v>32</v>
      </c>
      <c r="T418" s="4" t="s">
        <v>32</v>
      </c>
      <c r="U418" s="4" t="s">
        <v>32</v>
      </c>
      <c r="V418" s="4" t="b">
        <v>0</v>
      </c>
      <c r="W418" s="4" t="b">
        <v>1</v>
      </c>
      <c r="X418" s="13" cm="1">
        <f t="array" ref="X418">_xlfn.IFS(ecomm[[#This Row],[rating]]&lt;=1,1, ecomm[[#This Row],[rating]]&lt;=2, 2, ecomm[[#This Row],[rating]]&lt;=3, 3, ecomm[[#This Row],[rating]]&lt;=4, 4, ecomm[[#This Row],[rating]]&gt;4, 5)</f>
        <v>5</v>
      </c>
      <c r="Y418" s="13" cm="1">
        <f t="array" ref="Y4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18" s="13" t="str" cm="1">
        <f t="array" ref="Z4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418" t="str">
        <v>None</v>
      </c>
      <c r="AF418" t="str">
        <v>None</v>
      </c>
      <c r="AG418" t="str">
        <v>None</v>
      </c>
      <c r="AH418" t="str">
        <v>None</v>
      </c>
      <c r="AI418" t="str">
        <v>None</v>
      </c>
    </row>
    <row r="419" spans="1:35">
      <c r="A419" s="6">
        <v>19015534</v>
      </c>
      <c r="B419" s="6" t="s">
        <v>26</v>
      </c>
      <c r="C419" s="6" t="s">
        <v>46</v>
      </c>
      <c r="D419" s="6" t="s">
        <v>303</v>
      </c>
      <c r="E419" s="6">
        <v>4.0999999999999996</v>
      </c>
      <c r="F419" s="6">
        <v>33</v>
      </c>
      <c r="G419" s="7">
        <v>2499</v>
      </c>
      <c r="H419" s="17">
        <v>36</v>
      </c>
      <c r="I419" s="7">
        <v>1599</v>
      </c>
      <c r="J419" s="6" t="s">
        <v>32</v>
      </c>
      <c r="K419" s="6" t="b">
        <v>0</v>
      </c>
      <c r="L419" s="6">
        <v>3</v>
      </c>
      <c r="M419" s="6">
        <v>2</v>
      </c>
      <c r="N419" s="6">
        <v>4</v>
      </c>
      <c r="O419" s="6">
        <v>6</v>
      </c>
      <c r="P419" s="6">
        <v>34</v>
      </c>
      <c r="Q419" s="6" t="s">
        <v>32</v>
      </c>
      <c r="R419" s="6" t="s">
        <v>32</v>
      </c>
      <c r="S419" s="6" t="s">
        <v>32</v>
      </c>
      <c r="T419" s="6" t="s">
        <v>32</v>
      </c>
      <c r="U419" s="6" t="s">
        <v>32</v>
      </c>
      <c r="V419" s="6" t="b">
        <v>1</v>
      </c>
      <c r="W419" s="6" t="b">
        <v>1</v>
      </c>
      <c r="X419" s="13" cm="1">
        <f t="array" ref="X419">_xlfn.IFS(ecomm[[#This Row],[rating]]&lt;=1,1, ecomm[[#This Row],[rating]]&lt;=2, 2, ecomm[[#This Row],[rating]]&lt;=3, 3, ecomm[[#This Row],[rating]]&lt;=4, 4, ecomm[[#This Row],[rating]]&gt;4, 5)</f>
        <v>5</v>
      </c>
      <c r="Y419" s="13" cm="1">
        <f t="array" ref="Y4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19" s="13" t="str" cm="1">
        <f t="array" ref="Z4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19" t="str">
        <v>None</v>
      </c>
      <c r="AF419" t="str">
        <v>None</v>
      </c>
      <c r="AG419" t="str">
        <v>None</v>
      </c>
      <c r="AH419" t="str">
        <v>None</v>
      </c>
      <c r="AI419" t="str">
        <v>None</v>
      </c>
    </row>
    <row r="420" spans="1:35">
      <c r="A420" s="4">
        <v>18373646</v>
      </c>
      <c r="B420" s="4" t="s">
        <v>99</v>
      </c>
      <c r="C420" s="4" t="s">
        <v>218</v>
      </c>
      <c r="D420" s="4" t="s">
        <v>219</v>
      </c>
      <c r="E420" s="4">
        <v>4.3</v>
      </c>
      <c r="F420" s="4">
        <v>319</v>
      </c>
      <c r="G420" s="5">
        <v>3799</v>
      </c>
      <c r="H420" s="16">
        <v>35</v>
      </c>
      <c r="I420" s="5">
        <v>2469</v>
      </c>
      <c r="J420" s="4" t="s">
        <v>35</v>
      </c>
      <c r="K420" s="4" t="b">
        <v>1</v>
      </c>
      <c r="L420" s="4">
        <v>4</v>
      </c>
      <c r="M420" s="4">
        <v>2</v>
      </c>
      <c r="N420" s="4">
        <v>1</v>
      </c>
      <c r="O420" s="4">
        <v>7</v>
      </c>
      <c r="P420" s="4">
        <v>23</v>
      </c>
      <c r="Q420" s="4" t="s">
        <v>32</v>
      </c>
      <c r="R420" s="4" t="s">
        <v>32</v>
      </c>
      <c r="S420" s="4" t="s">
        <v>32</v>
      </c>
      <c r="T420" s="4" t="s">
        <v>32</v>
      </c>
      <c r="U420" s="4" t="s">
        <v>32</v>
      </c>
      <c r="V420" s="4" t="b">
        <v>1</v>
      </c>
      <c r="W420" s="4" t="b">
        <v>1</v>
      </c>
      <c r="X420" s="13" cm="1">
        <f t="array" ref="X420">_xlfn.IFS(ecomm[[#This Row],[rating]]&lt;=1,1, ecomm[[#This Row],[rating]]&lt;=2, 2, ecomm[[#This Row],[rating]]&lt;=3, 3, ecomm[[#This Row],[rating]]&lt;=4, 4, ecomm[[#This Row],[rating]]&gt;4, 5)</f>
        <v>5</v>
      </c>
      <c r="Y420" s="13" cm="1">
        <f t="array" ref="Y4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20" s="13" t="str" cm="1">
        <f t="array" ref="Z4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20" t="str">
        <v>None</v>
      </c>
      <c r="AF420" t="str">
        <v>None</v>
      </c>
      <c r="AG420" t="str">
        <v>None</v>
      </c>
      <c r="AH420" t="str">
        <v>None</v>
      </c>
      <c r="AI420" t="str">
        <v>None</v>
      </c>
    </row>
    <row r="421" spans="1:35">
      <c r="A421" s="6">
        <v>19264536</v>
      </c>
      <c r="B421" s="6" t="s">
        <v>26</v>
      </c>
      <c r="C421" s="6" t="s">
        <v>58</v>
      </c>
      <c r="D421" s="6" t="s">
        <v>294</v>
      </c>
      <c r="E421" s="6">
        <v>3.8</v>
      </c>
      <c r="F421" s="6">
        <v>60</v>
      </c>
      <c r="G421" s="7">
        <v>1299</v>
      </c>
      <c r="H421" s="17">
        <v>61</v>
      </c>
      <c r="I421" s="7">
        <v>506</v>
      </c>
      <c r="J421" s="6" t="s">
        <v>35</v>
      </c>
      <c r="K421" s="6" t="b">
        <v>1</v>
      </c>
      <c r="L421" s="6">
        <v>15</v>
      </c>
      <c r="M421" s="6">
        <v>0</v>
      </c>
      <c r="N421" s="6">
        <v>2</v>
      </c>
      <c r="O421" s="6">
        <v>1</v>
      </c>
      <c r="P421" s="6">
        <v>6</v>
      </c>
      <c r="Q421" s="6" t="s">
        <v>30</v>
      </c>
      <c r="R421" s="6" t="s">
        <v>32</v>
      </c>
      <c r="S421" s="6" t="s">
        <v>32</v>
      </c>
      <c r="T421" s="6" t="s">
        <v>32</v>
      </c>
      <c r="U421" s="6" t="s">
        <v>32</v>
      </c>
      <c r="V421" s="6" t="b">
        <v>1</v>
      </c>
      <c r="W421" s="6" t="b">
        <v>1</v>
      </c>
      <c r="X421" s="13" cm="1">
        <f t="array" ref="X421">_xlfn.IFS(ecomm[[#This Row],[rating]]&lt;=1,1, ecomm[[#This Row],[rating]]&lt;=2, 2, ecomm[[#This Row],[rating]]&lt;=3, 3, ecomm[[#This Row],[rating]]&lt;=4, 4, ecomm[[#This Row],[rating]]&gt;4, 5)</f>
        <v>4</v>
      </c>
      <c r="Y421" s="13" cm="1">
        <f t="array" ref="Y4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21" s="13" t="str" cm="1">
        <f t="array" ref="Z4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21" t="str">
        <v>None</v>
      </c>
      <c r="AF421" t="str">
        <v>None</v>
      </c>
      <c r="AG421" t="str">
        <v>None</v>
      </c>
      <c r="AH421" t="str">
        <v>None</v>
      </c>
      <c r="AI421" t="str">
        <v>None</v>
      </c>
    </row>
    <row r="422" spans="1:35">
      <c r="A422" s="4">
        <v>16284648</v>
      </c>
      <c r="B422" s="4" t="s">
        <v>99</v>
      </c>
      <c r="C422" s="4" t="s">
        <v>100</v>
      </c>
      <c r="D422" s="4" t="s">
        <v>365</v>
      </c>
      <c r="E422" s="4">
        <v>4.0999999999999996</v>
      </c>
      <c r="F422" s="4">
        <v>41</v>
      </c>
      <c r="G422" s="5">
        <v>3099</v>
      </c>
      <c r="H422" s="16">
        <v>55</v>
      </c>
      <c r="I422" s="5">
        <v>1394</v>
      </c>
      <c r="J422" s="4" t="s">
        <v>35</v>
      </c>
      <c r="K422" s="4" t="b">
        <v>1</v>
      </c>
      <c r="L422" s="4">
        <v>5</v>
      </c>
      <c r="M422" s="4">
        <v>0</v>
      </c>
      <c r="N422" s="4">
        <v>12</v>
      </c>
      <c r="O422" s="4">
        <v>11</v>
      </c>
      <c r="P422" s="4">
        <v>34</v>
      </c>
      <c r="Q422" s="4" t="s">
        <v>32</v>
      </c>
      <c r="R422" s="4" t="s">
        <v>32</v>
      </c>
      <c r="S422" s="4" t="s">
        <v>32</v>
      </c>
      <c r="T422" s="4" t="s">
        <v>32</v>
      </c>
      <c r="U422" s="4" t="s">
        <v>32</v>
      </c>
      <c r="V422" s="4" t="b">
        <v>1</v>
      </c>
      <c r="W422" s="4" t="b">
        <v>1</v>
      </c>
      <c r="X422" s="13" cm="1">
        <f t="array" ref="X422">_xlfn.IFS(ecomm[[#This Row],[rating]]&lt;=1,1, ecomm[[#This Row],[rating]]&lt;=2, 2, ecomm[[#This Row],[rating]]&lt;=3, 3, ecomm[[#This Row],[rating]]&lt;=4, 4, ecomm[[#This Row],[rating]]&gt;4, 5)</f>
        <v>5</v>
      </c>
      <c r="Y422" s="13" cm="1">
        <f t="array" ref="Y4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22" s="13" t="str" cm="1">
        <f t="array" ref="Z4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22" t="str">
        <v>None</v>
      </c>
      <c r="AF422" t="str">
        <v>None</v>
      </c>
      <c r="AG422" t="str">
        <v>None</v>
      </c>
      <c r="AH422" t="str">
        <v>None</v>
      </c>
      <c r="AI422" t="str">
        <v>None</v>
      </c>
    </row>
    <row r="423" spans="1:35">
      <c r="A423" s="6">
        <v>16512022</v>
      </c>
      <c r="B423" s="6" t="s">
        <v>60</v>
      </c>
      <c r="C423" s="6" t="s">
        <v>195</v>
      </c>
      <c r="D423" s="6" t="s">
        <v>366</v>
      </c>
      <c r="E423" s="6">
        <v>4.5</v>
      </c>
      <c r="F423" s="6">
        <v>35</v>
      </c>
      <c r="G423" s="7">
        <v>447</v>
      </c>
      <c r="H423" s="17">
        <v>50</v>
      </c>
      <c r="I423" s="7">
        <v>223</v>
      </c>
      <c r="J423" s="6" t="s">
        <v>32</v>
      </c>
      <c r="K423" s="6" t="b">
        <v>0</v>
      </c>
      <c r="L423" s="6">
        <v>1</v>
      </c>
      <c r="M423" s="6">
        <v>3</v>
      </c>
      <c r="N423" s="6">
        <v>2</v>
      </c>
      <c r="O423" s="6">
        <v>7</v>
      </c>
      <c r="P423" s="6">
        <v>37</v>
      </c>
      <c r="Q423" s="6" t="s">
        <v>32</v>
      </c>
      <c r="R423" s="6" t="s">
        <v>32</v>
      </c>
      <c r="S423" s="6" t="s">
        <v>32</v>
      </c>
      <c r="T423" s="6" t="s">
        <v>32</v>
      </c>
      <c r="U423" s="6" t="s">
        <v>32</v>
      </c>
      <c r="V423" s="6" t="b">
        <v>1</v>
      </c>
      <c r="W423" s="6" t="b">
        <v>1</v>
      </c>
      <c r="X423" s="13" cm="1">
        <f t="array" ref="X423">_xlfn.IFS(ecomm[[#This Row],[rating]]&lt;=1,1, ecomm[[#This Row],[rating]]&lt;=2, 2, ecomm[[#This Row],[rating]]&lt;=3, 3, ecomm[[#This Row],[rating]]&lt;=4, 4, ecomm[[#This Row],[rating]]&gt;4, 5)</f>
        <v>5</v>
      </c>
      <c r="Y423" s="13" cm="1">
        <f t="array" ref="Y4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3" s="13" t="str" cm="1">
        <f t="array" ref="Z4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23" t="str">
        <v>None</v>
      </c>
      <c r="AF423" t="str">
        <v>None</v>
      </c>
      <c r="AG423" t="str">
        <v>None</v>
      </c>
      <c r="AH423" t="str">
        <v>None</v>
      </c>
      <c r="AI423" t="str">
        <v>None</v>
      </c>
    </row>
    <row r="424" spans="1:35">
      <c r="A424" s="4">
        <v>14487194</v>
      </c>
      <c r="B424" s="4" t="s">
        <v>221</v>
      </c>
      <c r="C424" s="4" t="s">
        <v>280</v>
      </c>
      <c r="D424" s="4" t="s">
        <v>367</v>
      </c>
      <c r="E424" s="4">
        <v>4</v>
      </c>
      <c r="F424" s="4">
        <v>45</v>
      </c>
      <c r="G424" s="5">
        <v>495</v>
      </c>
      <c r="H424" s="16">
        <v>50</v>
      </c>
      <c r="I424" s="5">
        <v>247</v>
      </c>
      <c r="J424" s="4" t="s">
        <v>254</v>
      </c>
      <c r="K424" s="4" t="b">
        <v>0</v>
      </c>
      <c r="L424" s="4">
        <v>4</v>
      </c>
      <c r="M424" s="4">
        <v>2</v>
      </c>
      <c r="N424" s="4">
        <v>7</v>
      </c>
      <c r="O424" s="4">
        <v>21</v>
      </c>
      <c r="P424" s="4">
        <v>80</v>
      </c>
      <c r="Q424" s="4" t="s">
        <v>32</v>
      </c>
      <c r="R424" s="4" t="s">
        <v>32</v>
      </c>
      <c r="S424" s="4" t="s">
        <v>32</v>
      </c>
      <c r="T424" s="4" t="s">
        <v>32</v>
      </c>
      <c r="U424" s="4" t="s">
        <v>32</v>
      </c>
      <c r="V424" s="4" t="b">
        <v>1</v>
      </c>
      <c r="W424" s="4" t="b">
        <v>1</v>
      </c>
      <c r="X424" s="13" cm="1">
        <f t="array" ref="X424">_xlfn.IFS(ecomm[[#This Row],[rating]]&lt;=1,1, ecomm[[#This Row],[rating]]&lt;=2, 2, ecomm[[#This Row],[rating]]&lt;=3, 3, ecomm[[#This Row],[rating]]&lt;=4, 4, ecomm[[#This Row],[rating]]&gt;4, 5)</f>
        <v>4</v>
      </c>
      <c r="Y424" s="13" cm="1">
        <f t="array" ref="Y4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4" s="13" t="str" cm="1">
        <f t="array" ref="Z4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24" t="str">
        <v>None</v>
      </c>
      <c r="AF424" t="str">
        <v>None</v>
      </c>
      <c r="AG424" t="str">
        <v>None</v>
      </c>
      <c r="AH424" t="str">
        <v>None</v>
      </c>
      <c r="AI424" t="str">
        <v>None</v>
      </c>
    </row>
    <row r="425" spans="1:35">
      <c r="A425" s="6">
        <v>19974396</v>
      </c>
      <c r="B425" s="6" t="s">
        <v>99</v>
      </c>
      <c r="C425" s="6" t="s">
        <v>146</v>
      </c>
      <c r="D425" s="6" t="s">
        <v>368</v>
      </c>
      <c r="E425" s="6">
        <v>3.9</v>
      </c>
      <c r="F425" s="6">
        <v>46</v>
      </c>
      <c r="G425" s="7">
        <v>999</v>
      </c>
      <c r="H425" s="17">
        <v>55</v>
      </c>
      <c r="I425" s="7">
        <v>449</v>
      </c>
      <c r="J425" s="6" t="s">
        <v>35</v>
      </c>
      <c r="K425" s="6" t="b">
        <v>1</v>
      </c>
      <c r="L425" s="6">
        <v>8</v>
      </c>
      <c r="M425" s="6">
        <v>0</v>
      </c>
      <c r="N425" s="6">
        <v>0</v>
      </c>
      <c r="O425" s="6">
        <v>1</v>
      </c>
      <c r="P425" s="6">
        <v>7</v>
      </c>
      <c r="Q425" s="6" t="s">
        <v>234</v>
      </c>
      <c r="R425" s="6" t="s">
        <v>32</v>
      </c>
      <c r="S425" s="6" t="s">
        <v>157</v>
      </c>
      <c r="T425" s="6" t="s">
        <v>32</v>
      </c>
      <c r="U425" s="6" t="s">
        <v>32</v>
      </c>
      <c r="V425" s="6" t="b">
        <v>1</v>
      </c>
      <c r="W425" s="6" t="b">
        <v>1</v>
      </c>
      <c r="X425" s="13" cm="1">
        <f t="array" ref="X425">_xlfn.IFS(ecomm[[#This Row],[rating]]&lt;=1,1, ecomm[[#This Row],[rating]]&lt;=2, 2, ecomm[[#This Row],[rating]]&lt;=3, 3, ecomm[[#This Row],[rating]]&lt;=4, 4, ecomm[[#This Row],[rating]]&gt;4, 5)</f>
        <v>4</v>
      </c>
      <c r="Y425" s="13" cm="1">
        <f t="array" ref="Y4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25" s="13" t="str" cm="1">
        <f t="array" ref="Z4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25" t="str">
        <v>None</v>
      </c>
      <c r="AF425" t="str">
        <v>None</v>
      </c>
      <c r="AG425" t="str">
        <v>None</v>
      </c>
      <c r="AH425" t="str">
        <v>None</v>
      </c>
      <c r="AI425" t="str">
        <v>None</v>
      </c>
    </row>
    <row r="426" spans="1:35">
      <c r="A426" s="4">
        <v>13675482</v>
      </c>
      <c r="B426" s="4" t="s">
        <v>26</v>
      </c>
      <c r="C426" s="4" t="s">
        <v>117</v>
      </c>
      <c r="D426" s="4" t="s">
        <v>294</v>
      </c>
      <c r="E426" s="4">
        <v>3.8</v>
      </c>
      <c r="F426" s="4">
        <v>44</v>
      </c>
      <c r="G426" s="5">
        <v>1799</v>
      </c>
      <c r="H426" s="16">
        <v>55</v>
      </c>
      <c r="I426" s="5">
        <v>1799</v>
      </c>
      <c r="J426" s="4" t="s">
        <v>35</v>
      </c>
      <c r="K426" s="4" t="b">
        <v>1</v>
      </c>
      <c r="L426" s="4">
        <v>11</v>
      </c>
      <c r="M426" s="4">
        <v>2</v>
      </c>
      <c r="N426" s="4">
        <v>3</v>
      </c>
      <c r="O426" s="4">
        <v>5</v>
      </c>
      <c r="P426" s="4">
        <v>22</v>
      </c>
      <c r="Q426" s="4" t="s">
        <v>30</v>
      </c>
      <c r="R426" s="4" t="s">
        <v>32</v>
      </c>
      <c r="S426" s="4" t="s">
        <v>32</v>
      </c>
      <c r="T426" s="4" t="s">
        <v>32</v>
      </c>
      <c r="U426" s="4" t="s">
        <v>32</v>
      </c>
      <c r="V426" s="4" t="b">
        <v>0</v>
      </c>
      <c r="W426" s="4" t="b">
        <v>1</v>
      </c>
      <c r="X426" s="13" cm="1">
        <f t="array" ref="X426">_xlfn.IFS(ecomm[[#This Row],[rating]]&lt;=1,1, ecomm[[#This Row],[rating]]&lt;=2, 2, ecomm[[#This Row],[rating]]&lt;=3, 3, ecomm[[#This Row],[rating]]&lt;=4, 4, ecomm[[#This Row],[rating]]&gt;4, 5)</f>
        <v>4</v>
      </c>
      <c r="Y426" s="13" cm="1">
        <f t="array" ref="Y4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26" s="13" t="str" cm="1">
        <f t="array" ref="Z4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26" t="str">
        <v>None</v>
      </c>
      <c r="AF426" t="str">
        <v>None</v>
      </c>
      <c r="AG426" t="str">
        <v>None</v>
      </c>
      <c r="AH426" t="str">
        <v>None</v>
      </c>
      <c r="AI426" t="str">
        <v>None</v>
      </c>
    </row>
    <row r="427" spans="1:35">
      <c r="A427" s="6">
        <v>18820780</v>
      </c>
      <c r="B427" s="6" t="s">
        <v>26</v>
      </c>
      <c r="C427" s="6" t="s">
        <v>53</v>
      </c>
      <c r="D427" s="6" t="s">
        <v>250</v>
      </c>
      <c r="E427" s="6">
        <v>4</v>
      </c>
      <c r="F427" s="6">
        <v>35</v>
      </c>
      <c r="G427" s="7">
        <v>4999</v>
      </c>
      <c r="H427" s="17">
        <v>40</v>
      </c>
      <c r="I427" s="7">
        <v>4999</v>
      </c>
      <c r="J427" s="6" t="s">
        <v>32</v>
      </c>
      <c r="K427" s="6" t="b">
        <v>0</v>
      </c>
      <c r="L427" s="6">
        <v>1</v>
      </c>
      <c r="M427" s="6">
        <v>5</v>
      </c>
      <c r="N427" s="6">
        <v>9</v>
      </c>
      <c r="O427" s="6">
        <v>29</v>
      </c>
      <c r="P427" s="6">
        <v>96</v>
      </c>
      <c r="Q427" s="6" t="s">
        <v>234</v>
      </c>
      <c r="R427" s="6" t="s">
        <v>32</v>
      </c>
      <c r="S427" s="6" t="s">
        <v>32</v>
      </c>
      <c r="T427" s="6" t="s">
        <v>32</v>
      </c>
      <c r="U427" s="6" t="s">
        <v>369</v>
      </c>
      <c r="V427" s="6" t="b">
        <v>0</v>
      </c>
      <c r="W427" s="6" t="b">
        <v>1</v>
      </c>
      <c r="X427" s="13" cm="1">
        <f t="array" ref="X427">_xlfn.IFS(ecomm[[#This Row],[rating]]&lt;=1,1, ecomm[[#This Row],[rating]]&lt;=2, 2, ecomm[[#This Row],[rating]]&lt;=3, 3, ecomm[[#This Row],[rating]]&lt;=4, 4, ecomm[[#This Row],[rating]]&gt;4, 5)</f>
        <v>4</v>
      </c>
      <c r="Y427" s="13" cm="1">
        <f t="array" ref="Y4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27" s="13" t="str" cm="1">
        <f t="array" ref="Z4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27" t="str">
        <v>None</v>
      </c>
      <c r="AF427" t="str">
        <v>None</v>
      </c>
      <c r="AG427" t="str">
        <v>None</v>
      </c>
      <c r="AH427" t="str">
        <v>None</v>
      </c>
      <c r="AI427" t="str">
        <v>None</v>
      </c>
    </row>
    <row r="428" spans="1:35">
      <c r="A428" s="4">
        <v>21426632</v>
      </c>
      <c r="B428" s="4" t="s">
        <v>26</v>
      </c>
      <c r="C428" s="4" t="s">
        <v>38</v>
      </c>
      <c r="D428" s="4" t="s">
        <v>370</v>
      </c>
      <c r="E428" s="4">
        <v>3.9</v>
      </c>
      <c r="F428" s="4">
        <v>35</v>
      </c>
      <c r="G428" s="5">
        <v>3599</v>
      </c>
      <c r="H428" s="16">
        <v>30</v>
      </c>
      <c r="I428" s="5">
        <v>2519</v>
      </c>
      <c r="J428" s="4" t="s">
        <v>32</v>
      </c>
      <c r="K428" s="4" t="b">
        <v>0</v>
      </c>
      <c r="L428" s="4">
        <v>2</v>
      </c>
      <c r="M428" s="4">
        <v>1</v>
      </c>
      <c r="N428" s="4">
        <v>5</v>
      </c>
      <c r="O428" s="4">
        <v>11</v>
      </c>
      <c r="P428" s="4">
        <v>24</v>
      </c>
      <c r="Q428" s="4" t="s">
        <v>32</v>
      </c>
      <c r="R428" s="4" t="s">
        <v>32</v>
      </c>
      <c r="S428" s="4" t="s">
        <v>32</v>
      </c>
      <c r="T428" s="4" t="s">
        <v>32</v>
      </c>
      <c r="U428" s="4" t="s">
        <v>32</v>
      </c>
      <c r="V428" s="4" t="b">
        <v>1</v>
      </c>
      <c r="W428" s="4" t="b">
        <v>1</v>
      </c>
      <c r="X428" s="13" cm="1">
        <f t="array" ref="X428">_xlfn.IFS(ecomm[[#This Row],[rating]]&lt;=1,1, ecomm[[#This Row],[rating]]&lt;=2, 2, ecomm[[#This Row],[rating]]&lt;=3, 3, ecomm[[#This Row],[rating]]&lt;=4, 4, ecomm[[#This Row],[rating]]&gt;4, 5)</f>
        <v>4</v>
      </c>
      <c r="Y428" s="13" cm="1">
        <f t="array" ref="Y4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28" s="13" t="str" cm="1">
        <f t="array" ref="Z4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428" t="str">
        <v>None</v>
      </c>
      <c r="AF428" t="str">
        <v>None</v>
      </c>
      <c r="AG428" t="str">
        <v>None</v>
      </c>
      <c r="AH428" t="str">
        <v>None</v>
      </c>
      <c r="AI428" t="str">
        <v>None</v>
      </c>
    </row>
    <row r="429" spans="1:35">
      <c r="A429" s="6">
        <v>22004792</v>
      </c>
      <c r="B429" s="6" t="s">
        <v>26</v>
      </c>
      <c r="C429" s="6" t="s">
        <v>38</v>
      </c>
      <c r="D429" s="6" t="s">
        <v>371</v>
      </c>
      <c r="E429" s="6">
        <v>4.8</v>
      </c>
      <c r="F429" s="6">
        <v>26</v>
      </c>
      <c r="G429" s="7">
        <v>2495</v>
      </c>
      <c r="H429" s="17">
        <v>50</v>
      </c>
      <c r="I429" s="7">
        <v>1247</v>
      </c>
      <c r="J429" s="6" t="s">
        <v>35</v>
      </c>
      <c r="K429" s="6" t="b">
        <v>1</v>
      </c>
      <c r="L429" s="6">
        <v>0</v>
      </c>
      <c r="M429" s="6">
        <v>0</v>
      </c>
      <c r="N429" s="6">
        <v>0</v>
      </c>
      <c r="O429" s="6">
        <v>0</v>
      </c>
      <c r="P429" s="6">
        <v>7</v>
      </c>
      <c r="Q429" s="6" t="s">
        <v>30</v>
      </c>
      <c r="R429" s="6" t="s">
        <v>31</v>
      </c>
      <c r="S429" s="6" t="s">
        <v>32</v>
      </c>
      <c r="T429" s="6" t="s">
        <v>32</v>
      </c>
      <c r="U429" s="6" t="s">
        <v>30</v>
      </c>
      <c r="V429" s="6" t="b">
        <v>1</v>
      </c>
      <c r="W429" s="6" t="b">
        <v>1</v>
      </c>
      <c r="X429" s="13" cm="1">
        <f t="array" ref="X429">_xlfn.IFS(ecomm[[#This Row],[rating]]&lt;=1,1, ecomm[[#This Row],[rating]]&lt;=2, 2, ecomm[[#This Row],[rating]]&lt;=3, 3, ecomm[[#This Row],[rating]]&lt;=4, 4, ecomm[[#This Row],[rating]]&gt;4, 5)</f>
        <v>5</v>
      </c>
      <c r="Y429" s="13" cm="1">
        <f t="array" ref="Y4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29" s="13" t="str" cm="1">
        <f t="array" ref="Z4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29" t="str">
        <v>None</v>
      </c>
      <c r="AF429" t="str">
        <v>None</v>
      </c>
      <c r="AG429" t="str">
        <v>None</v>
      </c>
      <c r="AH429" t="str">
        <v>None</v>
      </c>
      <c r="AI429" t="str">
        <v>None</v>
      </c>
    </row>
    <row r="430" spans="1:35">
      <c r="A430" s="4">
        <v>18759238</v>
      </c>
      <c r="B430" s="4" t="s">
        <v>26</v>
      </c>
      <c r="C430" s="4" t="s">
        <v>117</v>
      </c>
      <c r="D430" s="4" t="s">
        <v>272</v>
      </c>
      <c r="E430" s="4">
        <v>4.3</v>
      </c>
      <c r="F430" s="4">
        <v>32</v>
      </c>
      <c r="G430" s="5">
        <v>1399</v>
      </c>
      <c r="H430" s="16">
        <v>47</v>
      </c>
      <c r="I430" s="5">
        <v>741</v>
      </c>
      <c r="J430" s="4" t="s">
        <v>35</v>
      </c>
      <c r="K430" s="4" t="b">
        <v>1</v>
      </c>
      <c r="L430" s="4">
        <v>13</v>
      </c>
      <c r="M430" s="4">
        <v>0</v>
      </c>
      <c r="N430" s="4">
        <v>0</v>
      </c>
      <c r="O430" s="4">
        <v>1</v>
      </c>
      <c r="P430" s="4">
        <v>1</v>
      </c>
      <c r="Q430" s="4" t="s">
        <v>32</v>
      </c>
      <c r="R430" s="4" t="s">
        <v>32</v>
      </c>
      <c r="S430" s="4" t="s">
        <v>32</v>
      </c>
      <c r="T430" s="4" t="s">
        <v>32</v>
      </c>
      <c r="U430" s="4" t="s">
        <v>32</v>
      </c>
      <c r="V430" s="4" t="b">
        <v>0</v>
      </c>
      <c r="W430" s="4" t="b">
        <v>1</v>
      </c>
      <c r="X430" s="13" cm="1">
        <f t="array" ref="X430">_xlfn.IFS(ecomm[[#This Row],[rating]]&lt;=1,1, ecomm[[#This Row],[rating]]&lt;=2, 2, ecomm[[#This Row],[rating]]&lt;=3, 3, ecomm[[#This Row],[rating]]&lt;=4, 4, ecomm[[#This Row],[rating]]&gt;4, 5)</f>
        <v>5</v>
      </c>
      <c r="Y430" s="13" cm="1">
        <f t="array" ref="Y4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30" s="13" t="str" cm="1">
        <f t="array" ref="Z4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30" t="str">
        <v>None</v>
      </c>
      <c r="AF430" t="str">
        <v>None</v>
      </c>
      <c r="AG430" t="str">
        <v>None</v>
      </c>
      <c r="AH430" t="str">
        <v>None</v>
      </c>
      <c r="AI430" t="str">
        <v>None</v>
      </c>
    </row>
    <row r="431" spans="1:35">
      <c r="A431" s="6">
        <v>18975316</v>
      </c>
      <c r="B431" s="6" t="s">
        <v>26</v>
      </c>
      <c r="C431" s="6" t="s">
        <v>38</v>
      </c>
      <c r="D431" s="6" t="s">
        <v>203</v>
      </c>
      <c r="E431" s="6">
        <v>4.2</v>
      </c>
      <c r="F431" s="6">
        <v>31</v>
      </c>
      <c r="G431" s="7">
        <v>3200</v>
      </c>
      <c r="H431" s="17">
        <v>74</v>
      </c>
      <c r="I431" s="7">
        <v>640</v>
      </c>
      <c r="J431" s="6" t="s">
        <v>35</v>
      </c>
      <c r="K431" s="6" t="b">
        <v>1</v>
      </c>
      <c r="L431" s="6">
        <v>15</v>
      </c>
      <c r="M431" s="6">
        <v>2</v>
      </c>
      <c r="N431" s="6">
        <v>9</v>
      </c>
      <c r="O431" s="6">
        <v>11</v>
      </c>
      <c r="P431" s="6">
        <v>27</v>
      </c>
      <c r="Q431" s="6" t="s">
        <v>30</v>
      </c>
      <c r="R431" s="6" t="s">
        <v>43</v>
      </c>
      <c r="S431" s="6" t="s">
        <v>32</v>
      </c>
      <c r="T431" s="6" t="s">
        <v>32</v>
      </c>
      <c r="U431" s="6" t="s">
        <v>30</v>
      </c>
      <c r="V431" s="6" t="b">
        <v>1</v>
      </c>
      <c r="W431" s="6" t="b">
        <v>1</v>
      </c>
      <c r="X431" s="13" cm="1">
        <f t="array" ref="X431">_xlfn.IFS(ecomm[[#This Row],[rating]]&lt;=1,1, ecomm[[#This Row],[rating]]&lt;=2, 2, ecomm[[#This Row],[rating]]&lt;=3, 3, ecomm[[#This Row],[rating]]&lt;=4, 4, ecomm[[#This Row],[rating]]&gt;4, 5)</f>
        <v>5</v>
      </c>
      <c r="Y431" s="13" cm="1">
        <f t="array" ref="Y4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31" s="13" t="str" cm="1">
        <f t="array" ref="Z4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31" t="str">
        <v>None</v>
      </c>
      <c r="AF431" t="str">
        <v>None</v>
      </c>
      <c r="AG431" t="str">
        <v>None</v>
      </c>
      <c r="AH431" t="str">
        <v>None</v>
      </c>
      <c r="AI431" t="str">
        <v>None</v>
      </c>
    </row>
    <row r="432" spans="1:35">
      <c r="A432" s="4">
        <v>21238004</v>
      </c>
      <c r="B432" s="4" t="s">
        <v>26</v>
      </c>
      <c r="C432" s="4" t="s">
        <v>38</v>
      </c>
      <c r="D432" s="4" t="s">
        <v>372</v>
      </c>
      <c r="E432" s="4">
        <v>4.8</v>
      </c>
      <c r="F432" s="4">
        <v>24</v>
      </c>
      <c r="G432" s="5">
        <v>3490</v>
      </c>
      <c r="H432" s="16">
        <v>40</v>
      </c>
      <c r="I432" s="5">
        <v>2094</v>
      </c>
      <c r="J432" s="4" t="s">
        <v>35</v>
      </c>
      <c r="K432" s="4" t="b">
        <v>1</v>
      </c>
      <c r="L432" s="4">
        <v>2</v>
      </c>
      <c r="M432" s="4">
        <v>5</v>
      </c>
      <c r="N432" s="4">
        <v>12</v>
      </c>
      <c r="O432" s="4">
        <v>51</v>
      </c>
      <c r="P432" s="4">
        <v>160</v>
      </c>
      <c r="Q432" s="4" t="s">
        <v>78</v>
      </c>
      <c r="R432" s="4" t="s">
        <v>31</v>
      </c>
      <c r="S432" s="4" t="s">
        <v>32</v>
      </c>
      <c r="T432" s="4" t="s">
        <v>32</v>
      </c>
      <c r="U432" s="4" t="s">
        <v>30</v>
      </c>
      <c r="V432" s="4" t="b">
        <v>1</v>
      </c>
      <c r="W432" s="4" t="b">
        <v>1</v>
      </c>
      <c r="X432" s="13" cm="1">
        <f t="array" ref="X432">_xlfn.IFS(ecomm[[#This Row],[rating]]&lt;=1,1, ecomm[[#This Row],[rating]]&lt;=2, 2, ecomm[[#This Row],[rating]]&lt;=3, 3, ecomm[[#This Row],[rating]]&lt;=4, 4, ecomm[[#This Row],[rating]]&gt;4, 5)</f>
        <v>5</v>
      </c>
      <c r="Y432" s="13" cm="1">
        <f t="array" ref="Y4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32" s="13" t="str" cm="1">
        <f t="array" ref="Z4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32" t="str">
        <v>None</v>
      </c>
      <c r="AF432" t="str">
        <v>None</v>
      </c>
      <c r="AG432" t="str">
        <v>None</v>
      </c>
      <c r="AH432" t="str">
        <v>None</v>
      </c>
      <c r="AI432" t="str">
        <v>None</v>
      </c>
    </row>
    <row r="433" spans="1:35">
      <c r="A433" s="6">
        <v>7326508</v>
      </c>
      <c r="B433" s="6" t="s">
        <v>26</v>
      </c>
      <c r="C433" s="6" t="s">
        <v>33</v>
      </c>
      <c r="D433" s="6" t="s">
        <v>373</v>
      </c>
      <c r="E433" s="6">
        <v>4.7</v>
      </c>
      <c r="F433" s="6">
        <v>25</v>
      </c>
      <c r="G433" s="7">
        <v>1499</v>
      </c>
      <c r="H433" s="17">
        <v>45</v>
      </c>
      <c r="I433" s="7">
        <v>1499</v>
      </c>
      <c r="J433" s="6" t="s">
        <v>32</v>
      </c>
      <c r="K433" s="6" t="b">
        <v>0</v>
      </c>
      <c r="L433" s="6">
        <v>1</v>
      </c>
      <c r="M433" s="6">
        <v>0</v>
      </c>
      <c r="N433" s="6">
        <v>4</v>
      </c>
      <c r="O433" s="6">
        <v>7</v>
      </c>
      <c r="P433" s="6">
        <v>37</v>
      </c>
      <c r="Q433" s="6" t="s">
        <v>30</v>
      </c>
      <c r="R433" s="6" t="s">
        <v>31</v>
      </c>
      <c r="S433" s="6" t="s">
        <v>32</v>
      </c>
      <c r="T433" s="6" t="s">
        <v>32</v>
      </c>
      <c r="U433" s="6" t="s">
        <v>30</v>
      </c>
      <c r="V433" s="6" t="b">
        <v>0</v>
      </c>
      <c r="W433" s="6" t="b">
        <v>1</v>
      </c>
      <c r="X433" s="13" cm="1">
        <f t="array" ref="X433">_xlfn.IFS(ecomm[[#This Row],[rating]]&lt;=1,1, ecomm[[#This Row],[rating]]&lt;=2, 2, ecomm[[#This Row],[rating]]&lt;=3, 3, ecomm[[#This Row],[rating]]&lt;=4, 4, ecomm[[#This Row],[rating]]&gt;4, 5)</f>
        <v>5</v>
      </c>
      <c r="Y433" s="13" cm="1">
        <f t="array" ref="Y4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3" s="13" t="str" cm="1">
        <f t="array" ref="Z4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33" t="str">
        <v>None</v>
      </c>
      <c r="AF433" t="str">
        <v>None</v>
      </c>
      <c r="AG433" t="str">
        <v>None</v>
      </c>
      <c r="AH433" t="str">
        <v>None</v>
      </c>
      <c r="AI433" t="str">
        <v>None</v>
      </c>
    </row>
    <row r="434" spans="1:35">
      <c r="A434" s="4">
        <v>16896006</v>
      </c>
      <c r="B434" s="4" t="s">
        <v>60</v>
      </c>
      <c r="C434" s="4" t="s">
        <v>226</v>
      </c>
      <c r="D434" s="4" t="s">
        <v>374</v>
      </c>
      <c r="E434" s="4">
        <v>5</v>
      </c>
      <c r="F434" s="4">
        <v>22</v>
      </c>
      <c r="G434" s="5">
        <v>8900</v>
      </c>
      <c r="H434" s="16">
        <v>45</v>
      </c>
      <c r="I434" s="5">
        <v>8900</v>
      </c>
      <c r="J434" s="4" t="s">
        <v>35</v>
      </c>
      <c r="K434" s="4" t="b">
        <v>1</v>
      </c>
      <c r="L434" s="4">
        <v>0</v>
      </c>
      <c r="M434" s="4">
        <v>0</v>
      </c>
      <c r="N434" s="4">
        <v>0</v>
      </c>
      <c r="O434" s="4">
        <v>0</v>
      </c>
      <c r="P434" s="4">
        <v>3</v>
      </c>
      <c r="Q434" s="4" t="s">
        <v>32</v>
      </c>
      <c r="R434" s="4" t="s">
        <v>32</v>
      </c>
      <c r="S434" s="4" t="s">
        <v>32</v>
      </c>
      <c r="T434" s="4" t="s">
        <v>32</v>
      </c>
      <c r="U434" s="4" t="s">
        <v>32</v>
      </c>
      <c r="V434" s="4" t="b">
        <v>1</v>
      </c>
      <c r="W434" s="4" t="b">
        <v>1</v>
      </c>
      <c r="X434" s="13" cm="1">
        <f t="array" ref="X434">_xlfn.IFS(ecomm[[#This Row],[rating]]&lt;=1,1, ecomm[[#This Row],[rating]]&lt;=2, 2, ecomm[[#This Row],[rating]]&lt;=3, 3, ecomm[[#This Row],[rating]]&lt;=4, 4, ecomm[[#This Row],[rating]]&gt;4, 5)</f>
        <v>5</v>
      </c>
      <c r="Y434" s="13" cm="1">
        <f t="array" ref="Y4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9000</v>
      </c>
      <c r="Z434" s="13" t="str" cm="1">
        <f t="array" ref="Z4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34" t="str">
        <v>None</v>
      </c>
      <c r="AF434" t="str">
        <v>None</v>
      </c>
      <c r="AG434" t="str">
        <v>None</v>
      </c>
      <c r="AH434" t="str">
        <v>None</v>
      </c>
      <c r="AI434" t="str">
        <v>None</v>
      </c>
    </row>
    <row r="435" spans="1:35">
      <c r="A435" s="6">
        <v>15788324</v>
      </c>
      <c r="B435" s="6" t="s">
        <v>26</v>
      </c>
      <c r="C435" s="6" t="s">
        <v>38</v>
      </c>
      <c r="D435" s="6" t="s">
        <v>39</v>
      </c>
      <c r="E435" s="6">
        <v>4.2</v>
      </c>
      <c r="F435" s="6">
        <v>347</v>
      </c>
      <c r="G435" s="7">
        <v>1399</v>
      </c>
      <c r="H435" s="17">
        <v>53</v>
      </c>
      <c r="I435" s="7">
        <v>475</v>
      </c>
      <c r="J435" s="6" t="s">
        <v>35</v>
      </c>
      <c r="K435" s="6" t="b">
        <v>1</v>
      </c>
      <c r="L435" s="6">
        <v>1</v>
      </c>
      <c r="M435" s="6">
        <v>2</v>
      </c>
      <c r="N435" s="6">
        <v>1</v>
      </c>
      <c r="O435" s="6">
        <v>3</v>
      </c>
      <c r="P435" s="6">
        <v>5</v>
      </c>
      <c r="Q435" s="6" t="s">
        <v>30</v>
      </c>
      <c r="R435" s="6" t="s">
        <v>31</v>
      </c>
      <c r="S435" s="6" t="s">
        <v>32</v>
      </c>
      <c r="T435" s="6" t="s">
        <v>32</v>
      </c>
      <c r="U435" s="6" t="s">
        <v>30</v>
      </c>
      <c r="V435" s="6" t="b">
        <v>1</v>
      </c>
      <c r="W435" s="6" t="b">
        <v>1</v>
      </c>
      <c r="X435" s="13" cm="1">
        <f t="array" ref="X435">_xlfn.IFS(ecomm[[#This Row],[rating]]&lt;=1,1, ecomm[[#This Row],[rating]]&lt;=2, 2, ecomm[[#This Row],[rating]]&lt;=3, 3, ecomm[[#This Row],[rating]]&lt;=4, 4, ecomm[[#This Row],[rating]]&gt;4, 5)</f>
        <v>5</v>
      </c>
      <c r="Y435" s="13" cm="1">
        <f t="array" ref="Y4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35" s="13" t="str" cm="1">
        <f t="array" ref="Z4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35" t="str">
        <v>None</v>
      </c>
      <c r="AF435" t="str">
        <v>None</v>
      </c>
      <c r="AG435" t="str">
        <v>None</v>
      </c>
      <c r="AH435" t="str">
        <v>None</v>
      </c>
      <c r="AI435" t="str">
        <v>None</v>
      </c>
    </row>
    <row r="436" spans="1:35">
      <c r="A436" s="4">
        <v>13502414</v>
      </c>
      <c r="B436" s="4" t="s">
        <v>26</v>
      </c>
      <c r="C436" s="4" t="s">
        <v>58</v>
      </c>
      <c r="D436" s="4" t="s">
        <v>270</v>
      </c>
      <c r="E436" s="4">
        <v>4.3</v>
      </c>
      <c r="F436" s="4">
        <v>327</v>
      </c>
      <c r="G436" s="5">
        <v>1499</v>
      </c>
      <c r="H436" s="16">
        <v>0</v>
      </c>
      <c r="I436" s="5">
        <v>1499</v>
      </c>
      <c r="J436" s="4" t="s">
        <v>35</v>
      </c>
      <c r="K436" s="4" t="b">
        <v>1</v>
      </c>
      <c r="L436" s="4">
        <v>1</v>
      </c>
      <c r="M436" s="4">
        <v>0</v>
      </c>
      <c r="N436" s="4">
        <v>4</v>
      </c>
      <c r="O436" s="4">
        <v>12</v>
      </c>
      <c r="P436" s="4">
        <v>26</v>
      </c>
      <c r="Q436" s="4" t="s">
        <v>30</v>
      </c>
      <c r="R436" s="4" t="s">
        <v>32</v>
      </c>
      <c r="S436" s="4" t="s">
        <v>32</v>
      </c>
      <c r="T436" s="4" t="s">
        <v>32</v>
      </c>
      <c r="U436" s="4" t="s">
        <v>32</v>
      </c>
      <c r="V436" s="4" t="b">
        <v>0</v>
      </c>
      <c r="W436" s="4" t="b">
        <v>1</v>
      </c>
      <c r="X436" s="13" cm="1">
        <f t="array" ref="X436">_xlfn.IFS(ecomm[[#This Row],[rating]]&lt;=1,1, ecomm[[#This Row],[rating]]&lt;=2, 2, ecomm[[#This Row],[rating]]&lt;=3, 3, ecomm[[#This Row],[rating]]&lt;=4, 4, ecomm[[#This Row],[rating]]&gt;4, 5)</f>
        <v>5</v>
      </c>
      <c r="Y436" s="13" cm="1">
        <f t="array" ref="Y4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6" s="13" t="str" cm="1">
        <f t="array" ref="Z4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36" t="str">
        <v>None</v>
      </c>
      <c r="AF436" t="str">
        <v>None</v>
      </c>
      <c r="AG436" t="str">
        <v>None</v>
      </c>
      <c r="AH436" t="str">
        <v>None</v>
      </c>
      <c r="AI436" t="str">
        <v>None</v>
      </c>
    </row>
    <row r="437" spans="1:35">
      <c r="A437" s="6">
        <v>17255498</v>
      </c>
      <c r="B437" s="6" t="s">
        <v>26</v>
      </c>
      <c r="C437" s="6" t="s">
        <v>33</v>
      </c>
      <c r="D437" s="6" t="s">
        <v>375</v>
      </c>
      <c r="E437" s="6">
        <v>4.0999999999999996</v>
      </c>
      <c r="F437" s="6">
        <v>44</v>
      </c>
      <c r="G437" s="7">
        <v>1499</v>
      </c>
      <c r="H437" s="17">
        <v>54</v>
      </c>
      <c r="I437" s="7">
        <v>1499</v>
      </c>
      <c r="J437" s="6" t="s">
        <v>32</v>
      </c>
      <c r="K437" s="6" t="b">
        <v>0</v>
      </c>
      <c r="L437" s="6">
        <v>6</v>
      </c>
      <c r="M437" s="6">
        <v>2</v>
      </c>
      <c r="N437" s="6">
        <v>0</v>
      </c>
      <c r="O437" s="6">
        <v>3</v>
      </c>
      <c r="P437" s="6">
        <v>4</v>
      </c>
      <c r="Q437" s="6" t="s">
        <v>30</v>
      </c>
      <c r="R437" s="6" t="s">
        <v>31</v>
      </c>
      <c r="S437" s="6" t="s">
        <v>32</v>
      </c>
      <c r="T437" s="6" t="s">
        <v>32</v>
      </c>
      <c r="U437" s="6" t="s">
        <v>30</v>
      </c>
      <c r="V437" s="6" t="b">
        <v>0</v>
      </c>
      <c r="W437" s="6" t="b">
        <v>1</v>
      </c>
      <c r="X437" s="13" cm="1">
        <f t="array" ref="X437">_xlfn.IFS(ecomm[[#This Row],[rating]]&lt;=1,1, ecomm[[#This Row],[rating]]&lt;=2, 2, ecomm[[#This Row],[rating]]&lt;=3, 3, ecomm[[#This Row],[rating]]&lt;=4, 4, ecomm[[#This Row],[rating]]&gt;4, 5)</f>
        <v>5</v>
      </c>
      <c r="Y437" s="13" cm="1">
        <f t="array" ref="Y4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7" s="13" t="str" cm="1">
        <f t="array" ref="Z4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37" t="str">
        <v>None</v>
      </c>
      <c r="AF437" t="str">
        <v>None</v>
      </c>
      <c r="AG437" t="str">
        <v>None</v>
      </c>
      <c r="AH437" t="str">
        <v>None</v>
      </c>
      <c r="AI437" t="str">
        <v>None</v>
      </c>
    </row>
    <row r="438" spans="1:35">
      <c r="A438" s="4">
        <v>14279418</v>
      </c>
      <c r="B438" s="4" t="s">
        <v>26</v>
      </c>
      <c r="C438" s="4" t="s">
        <v>36</v>
      </c>
      <c r="D438" s="4" t="s">
        <v>376</v>
      </c>
      <c r="E438" s="4">
        <v>3.9</v>
      </c>
      <c r="F438" s="4">
        <v>48</v>
      </c>
      <c r="G438" s="5">
        <v>1799</v>
      </c>
      <c r="H438" s="16">
        <v>0</v>
      </c>
      <c r="I438" s="5">
        <v>1799</v>
      </c>
      <c r="J438" s="4" t="s">
        <v>32</v>
      </c>
      <c r="K438" s="4" t="b">
        <v>0</v>
      </c>
      <c r="L438" s="4">
        <v>0</v>
      </c>
      <c r="M438" s="4">
        <v>3</v>
      </c>
      <c r="N438" s="4">
        <v>9</v>
      </c>
      <c r="O438" s="4">
        <v>16</v>
      </c>
      <c r="P438" s="4">
        <v>53</v>
      </c>
      <c r="Q438" s="4" t="s">
        <v>32</v>
      </c>
      <c r="R438" s="4" t="s">
        <v>32</v>
      </c>
      <c r="S438" s="4" t="s">
        <v>32</v>
      </c>
      <c r="T438" s="4" t="s">
        <v>32</v>
      </c>
      <c r="U438" s="4" t="s">
        <v>32</v>
      </c>
      <c r="V438" s="4" t="b">
        <v>0</v>
      </c>
      <c r="W438" s="4" t="b">
        <v>1</v>
      </c>
      <c r="X438" s="13" cm="1">
        <f t="array" ref="X438">_xlfn.IFS(ecomm[[#This Row],[rating]]&lt;=1,1, ecomm[[#This Row],[rating]]&lt;=2, 2, ecomm[[#This Row],[rating]]&lt;=3, 3, ecomm[[#This Row],[rating]]&lt;=4, 4, ecomm[[#This Row],[rating]]&gt;4, 5)</f>
        <v>4</v>
      </c>
      <c r="Y438" s="13" cm="1">
        <f t="array" ref="Y4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38" s="13" t="str" cm="1">
        <f t="array" ref="Z4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38" t="str">
        <v>None</v>
      </c>
      <c r="AF438" t="str">
        <v>None</v>
      </c>
      <c r="AG438" t="str">
        <v>None</v>
      </c>
      <c r="AH438" t="str">
        <v>None</v>
      </c>
      <c r="AI438" t="str">
        <v>None</v>
      </c>
    </row>
    <row r="439" spans="1:35">
      <c r="A439" s="6">
        <v>18962990</v>
      </c>
      <c r="B439" s="6" t="s">
        <v>26</v>
      </c>
      <c r="C439" s="6" t="s">
        <v>38</v>
      </c>
      <c r="D439" s="6" t="s">
        <v>321</v>
      </c>
      <c r="E439" s="6">
        <v>4.2</v>
      </c>
      <c r="F439" s="6">
        <v>35</v>
      </c>
      <c r="G439" s="7">
        <v>2499</v>
      </c>
      <c r="H439" s="17">
        <v>66</v>
      </c>
      <c r="I439" s="7">
        <v>849</v>
      </c>
      <c r="J439" s="6" t="s">
        <v>35</v>
      </c>
      <c r="K439" s="6" t="b">
        <v>1</v>
      </c>
      <c r="L439" s="6">
        <v>8</v>
      </c>
      <c r="M439" s="6">
        <v>0</v>
      </c>
      <c r="N439" s="6">
        <v>0</v>
      </c>
      <c r="O439" s="6">
        <v>0</v>
      </c>
      <c r="P439" s="6">
        <v>2</v>
      </c>
      <c r="Q439" s="6" t="s">
        <v>30</v>
      </c>
      <c r="R439" s="6" t="s">
        <v>31</v>
      </c>
      <c r="S439" s="6" t="s">
        <v>32</v>
      </c>
      <c r="T439" s="6" t="s">
        <v>32</v>
      </c>
      <c r="U439" s="6" t="s">
        <v>30</v>
      </c>
      <c r="V439" s="6" t="b">
        <v>1</v>
      </c>
      <c r="W439" s="6" t="b">
        <v>1</v>
      </c>
      <c r="X439" s="13" cm="1">
        <f t="array" ref="X439">_xlfn.IFS(ecomm[[#This Row],[rating]]&lt;=1,1, ecomm[[#This Row],[rating]]&lt;=2, 2, ecomm[[#This Row],[rating]]&lt;=3, 3, ecomm[[#This Row],[rating]]&lt;=4, 4, ecomm[[#This Row],[rating]]&gt;4, 5)</f>
        <v>5</v>
      </c>
      <c r="Y439" s="13" cm="1">
        <f t="array" ref="Y4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39" s="13" t="str" cm="1">
        <f t="array" ref="Z4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39" t="str">
        <v>None</v>
      </c>
      <c r="AF439" t="str">
        <v>None</v>
      </c>
      <c r="AG439" t="str">
        <v>None</v>
      </c>
      <c r="AH439" t="str">
        <v>None</v>
      </c>
      <c r="AI439" t="str">
        <v>None</v>
      </c>
    </row>
    <row r="440" spans="1:35">
      <c r="A440" s="4">
        <v>18223842</v>
      </c>
      <c r="B440" s="4" t="s">
        <v>26</v>
      </c>
      <c r="C440" s="4" t="s">
        <v>27</v>
      </c>
      <c r="D440" s="4" t="s">
        <v>28</v>
      </c>
      <c r="E440" s="4">
        <v>4.0999999999999996</v>
      </c>
      <c r="F440" s="4">
        <v>37</v>
      </c>
      <c r="G440" s="5">
        <v>449</v>
      </c>
      <c r="H440" s="16">
        <v>20</v>
      </c>
      <c r="I440" s="5">
        <v>449</v>
      </c>
      <c r="J440" s="4" t="s">
        <v>29</v>
      </c>
      <c r="K440" s="4" t="b">
        <v>0</v>
      </c>
      <c r="L440" s="4">
        <v>16</v>
      </c>
      <c r="M440" s="4">
        <v>5</v>
      </c>
      <c r="N440" s="4">
        <v>3</v>
      </c>
      <c r="O440" s="4">
        <v>18</v>
      </c>
      <c r="P440" s="4">
        <v>51</v>
      </c>
      <c r="Q440" s="4" t="s">
        <v>32</v>
      </c>
      <c r="R440" s="4" t="s">
        <v>32</v>
      </c>
      <c r="S440" s="4" t="s">
        <v>32</v>
      </c>
      <c r="T440" s="4" t="s">
        <v>32</v>
      </c>
      <c r="U440" s="4" t="s">
        <v>32</v>
      </c>
      <c r="V440" s="4" t="b">
        <v>0</v>
      </c>
      <c r="W440" s="4" t="b">
        <v>1</v>
      </c>
      <c r="X440" s="13" cm="1">
        <f t="array" ref="X440">_xlfn.IFS(ecomm[[#This Row],[rating]]&lt;=1,1, ecomm[[#This Row],[rating]]&lt;=2, 2, ecomm[[#This Row],[rating]]&lt;=3, 3, ecomm[[#This Row],[rating]]&lt;=4, 4, ecomm[[#This Row],[rating]]&gt;4, 5)</f>
        <v>5</v>
      </c>
      <c r="Y440" s="13" cm="1">
        <f t="array" ref="Y4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40" s="13" t="str" cm="1">
        <f t="array" ref="Z4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440" t="str">
        <v>None</v>
      </c>
      <c r="AF440" t="str">
        <v>None</v>
      </c>
      <c r="AG440" t="str">
        <v>None</v>
      </c>
      <c r="AH440" t="str">
        <v>None</v>
      </c>
      <c r="AI440" t="str">
        <v>None</v>
      </c>
    </row>
    <row r="441" spans="1:35">
      <c r="A441" s="6">
        <v>13475738</v>
      </c>
      <c r="B441" s="6" t="s">
        <v>99</v>
      </c>
      <c r="C441" s="6" t="s">
        <v>160</v>
      </c>
      <c r="D441" s="6" t="s">
        <v>220</v>
      </c>
      <c r="E441" s="6">
        <v>4</v>
      </c>
      <c r="F441" s="6">
        <v>39</v>
      </c>
      <c r="G441" s="7">
        <v>1599</v>
      </c>
      <c r="H441" s="17">
        <v>0</v>
      </c>
      <c r="I441" s="7">
        <v>1599</v>
      </c>
      <c r="J441" s="6" t="s">
        <v>35</v>
      </c>
      <c r="K441" s="6" t="b">
        <v>1</v>
      </c>
      <c r="L441" s="6">
        <v>7</v>
      </c>
      <c r="M441" s="6">
        <v>10</v>
      </c>
      <c r="N441" s="6">
        <v>12</v>
      </c>
      <c r="O441" s="6">
        <v>24</v>
      </c>
      <c r="P441" s="6">
        <v>69</v>
      </c>
      <c r="Q441" s="6" t="s">
        <v>30</v>
      </c>
      <c r="R441" s="6" t="s">
        <v>32</v>
      </c>
      <c r="S441" s="6" t="s">
        <v>106</v>
      </c>
      <c r="T441" s="6" t="s">
        <v>32</v>
      </c>
      <c r="U441" s="6" t="s">
        <v>32</v>
      </c>
      <c r="V441" s="6" t="b">
        <v>1</v>
      </c>
      <c r="W441" s="6" t="b">
        <v>1</v>
      </c>
      <c r="X441" s="13" cm="1">
        <f t="array" ref="X441">_xlfn.IFS(ecomm[[#This Row],[rating]]&lt;=1,1, ecomm[[#This Row],[rating]]&lt;=2, 2, ecomm[[#This Row],[rating]]&lt;=3, 3, ecomm[[#This Row],[rating]]&lt;=4, 4, ecomm[[#This Row],[rating]]&gt;4, 5)</f>
        <v>4</v>
      </c>
      <c r="Y441" s="13" cm="1">
        <f t="array" ref="Y4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41" s="13" t="str" cm="1">
        <f t="array" ref="Z4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41" t="str">
        <v>None</v>
      </c>
      <c r="AF441" t="str">
        <v>None</v>
      </c>
      <c r="AG441" t="str">
        <v>None</v>
      </c>
      <c r="AH441" t="str">
        <v>None</v>
      </c>
      <c r="AI441" t="str">
        <v>None</v>
      </c>
    </row>
    <row r="442" spans="1:35">
      <c r="A442" s="4">
        <v>18736356</v>
      </c>
      <c r="B442" s="4" t="s">
        <v>26</v>
      </c>
      <c r="C442" s="4" t="s">
        <v>50</v>
      </c>
      <c r="D442" s="4" t="s">
        <v>98</v>
      </c>
      <c r="E442" s="4">
        <v>3.8</v>
      </c>
      <c r="F442" s="4">
        <v>40</v>
      </c>
      <c r="G442" s="5">
        <v>2699</v>
      </c>
      <c r="H442" s="16">
        <v>25</v>
      </c>
      <c r="I442" s="5">
        <v>2024</v>
      </c>
      <c r="J442" s="4" t="s">
        <v>35</v>
      </c>
      <c r="K442" s="4" t="b">
        <v>1</v>
      </c>
      <c r="L442" s="4">
        <v>19</v>
      </c>
      <c r="M442" s="4">
        <v>2</v>
      </c>
      <c r="N442" s="4">
        <v>7</v>
      </c>
      <c r="O442" s="4">
        <v>18</v>
      </c>
      <c r="P442" s="4">
        <v>61</v>
      </c>
      <c r="Q442" s="4" t="s">
        <v>30</v>
      </c>
      <c r="R442" s="4" t="s">
        <v>32</v>
      </c>
      <c r="S442" s="4" t="s">
        <v>32</v>
      </c>
      <c r="T442" s="4" t="s">
        <v>31</v>
      </c>
      <c r="U442" s="4" t="s">
        <v>32</v>
      </c>
      <c r="V442" s="4" t="b">
        <v>1</v>
      </c>
      <c r="W442" s="4" t="b">
        <v>1</v>
      </c>
      <c r="X442" s="13" cm="1">
        <f t="array" ref="X442">_xlfn.IFS(ecomm[[#This Row],[rating]]&lt;=1,1, ecomm[[#This Row],[rating]]&lt;=2, 2, ecomm[[#This Row],[rating]]&lt;=3, 3, ecomm[[#This Row],[rating]]&lt;=4, 4, ecomm[[#This Row],[rating]]&gt;4, 5)</f>
        <v>4</v>
      </c>
      <c r="Y442" s="13" cm="1">
        <f t="array" ref="Y4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42" s="13" t="str" cm="1">
        <f t="array" ref="Z4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442" t="str">
        <v>None</v>
      </c>
      <c r="AF442" t="str">
        <v>None</v>
      </c>
      <c r="AG442" t="str">
        <v>None</v>
      </c>
      <c r="AH442" t="str">
        <v>None</v>
      </c>
      <c r="AI442" t="str">
        <v>None</v>
      </c>
    </row>
    <row r="443" spans="1:35">
      <c r="A443" s="6">
        <v>17976710</v>
      </c>
      <c r="B443" s="6" t="s">
        <v>26</v>
      </c>
      <c r="C443" s="6" t="s">
        <v>33</v>
      </c>
      <c r="D443" s="6" t="s">
        <v>190</v>
      </c>
      <c r="E443" s="6">
        <v>4.0999999999999996</v>
      </c>
      <c r="F443" s="6">
        <v>36</v>
      </c>
      <c r="G443" s="7">
        <v>3590</v>
      </c>
      <c r="H443" s="17">
        <v>0</v>
      </c>
      <c r="I443" s="7">
        <v>3590</v>
      </c>
      <c r="J443" s="6" t="s">
        <v>35</v>
      </c>
      <c r="K443" s="6" t="b">
        <v>1</v>
      </c>
      <c r="L443" s="6">
        <v>13</v>
      </c>
      <c r="M443" s="6">
        <v>17</v>
      </c>
      <c r="N443" s="6">
        <v>33</v>
      </c>
      <c r="O443" s="6">
        <v>82</v>
      </c>
      <c r="P443" s="6">
        <v>213</v>
      </c>
      <c r="Q443" s="6" t="s">
        <v>30</v>
      </c>
      <c r="R443" s="6" t="s">
        <v>31</v>
      </c>
      <c r="S443" s="6" t="s">
        <v>32</v>
      </c>
      <c r="T443" s="6" t="s">
        <v>32</v>
      </c>
      <c r="U443" s="6" t="s">
        <v>30</v>
      </c>
      <c r="V443" s="6" t="b">
        <v>0</v>
      </c>
      <c r="W443" s="6" t="b">
        <v>1</v>
      </c>
      <c r="X443" s="13" cm="1">
        <f t="array" ref="X443">_xlfn.IFS(ecomm[[#This Row],[rating]]&lt;=1,1, ecomm[[#This Row],[rating]]&lt;=2, 2, ecomm[[#This Row],[rating]]&lt;=3, 3, ecomm[[#This Row],[rating]]&lt;=4, 4, ecomm[[#This Row],[rating]]&gt;4, 5)</f>
        <v>5</v>
      </c>
      <c r="Y443" s="13" cm="1">
        <f t="array" ref="Y4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43" s="13" t="str" cm="1">
        <f t="array" ref="Z4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43" t="str">
        <v>None</v>
      </c>
      <c r="AF443" t="str">
        <v>None</v>
      </c>
      <c r="AG443" t="str">
        <v>None</v>
      </c>
      <c r="AH443" t="str">
        <v>None</v>
      </c>
      <c r="AI443" t="str">
        <v>None</v>
      </c>
    </row>
    <row r="444" spans="1:35">
      <c r="A444" s="4">
        <v>11791782</v>
      </c>
      <c r="B444" s="4" t="s">
        <v>60</v>
      </c>
      <c r="C444" s="4" t="s">
        <v>226</v>
      </c>
      <c r="D444" s="4" t="s">
        <v>377</v>
      </c>
      <c r="E444" s="4">
        <v>4.5999999999999996</v>
      </c>
      <c r="F444" s="4">
        <v>29</v>
      </c>
      <c r="G444" s="5">
        <v>3595</v>
      </c>
      <c r="H444" s="16">
        <v>10</v>
      </c>
      <c r="I444" s="5">
        <v>3235</v>
      </c>
      <c r="J444" s="4" t="s">
        <v>32</v>
      </c>
      <c r="K444" s="4" t="b">
        <v>0</v>
      </c>
      <c r="L444" s="4">
        <v>5</v>
      </c>
      <c r="M444" s="4">
        <v>12</v>
      </c>
      <c r="N444" s="4">
        <v>16</v>
      </c>
      <c r="O444" s="4">
        <v>28</v>
      </c>
      <c r="P444" s="4">
        <v>100</v>
      </c>
      <c r="Q444" s="4" t="s">
        <v>32</v>
      </c>
      <c r="R444" s="4" t="s">
        <v>32</v>
      </c>
      <c r="S444" s="4" t="s">
        <v>32</v>
      </c>
      <c r="T444" s="4" t="s">
        <v>32</v>
      </c>
      <c r="U444" s="4" t="s">
        <v>32</v>
      </c>
      <c r="V444" s="4" t="b">
        <v>1</v>
      </c>
      <c r="W444" s="4" t="b">
        <v>1</v>
      </c>
      <c r="X444" s="13" cm="1">
        <f t="array" ref="X444">_xlfn.IFS(ecomm[[#This Row],[rating]]&lt;=1,1, ecomm[[#This Row],[rating]]&lt;=2, 2, ecomm[[#This Row],[rating]]&lt;=3, 3, ecomm[[#This Row],[rating]]&lt;=4, 4, ecomm[[#This Row],[rating]]&gt;4, 5)</f>
        <v>5</v>
      </c>
      <c r="Y444" s="13" cm="1">
        <f t="array" ref="Y4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44" s="13" t="str" cm="1">
        <f t="array" ref="Z4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44" t="str">
        <v>None</v>
      </c>
      <c r="AF444" t="str">
        <v>None</v>
      </c>
      <c r="AG444" t="str">
        <v>None</v>
      </c>
      <c r="AH444" t="str">
        <v>None</v>
      </c>
      <c r="AI444" t="str">
        <v>None</v>
      </c>
    </row>
    <row r="445" spans="1:35">
      <c r="A445" s="6">
        <v>18504724</v>
      </c>
      <c r="B445" s="6" t="s">
        <v>99</v>
      </c>
      <c r="C445" s="6" t="s">
        <v>149</v>
      </c>
      <c r="D445" s="6" t="s">
        <v>378</v>
      </c>
      <c r="E445" s="6">
        <v>3.5</v>
      </c>
      <c r="F445" s="6">
        <v>48</v>
      </c>
      <c r="G445" s="7">
        <v>999</v>
      </c>
      <c r="H445" s="17">
        <v>55</v>
      </c>
      <c r="I445" s="7">
        <v>449</v>
      </c>
      <c r="J445" s="6" t="s">
        <v>35</v>
      </c>
      <c r="K445" s="6" t="b">
        <v>1</v>
      </c>
      <c r="L445" s="6">
        <v>0</v>
      </c>
      <c r="M445" s="6">
        <v>0</v>
      </c>
      <c r="N445" s="6">
        <v>2</v>
      </c>
      <c r="O445" s="6">
        <v>7</v>
      </c>
      <c r="P445" s="6">
        <v>20</v>
      </c>
      <c r="Q445" s="6" t="s">
        <v>32</v>
      </c>
      <c r="R445" s="6" t="s">
        <v>32</v>
      </c>
      <c r="S445" s="6" t="s">
        <v>32</v>
      </c>
      <c r="T445" s="6" t="s">
        <v>32</v>
      </c>
      <c r="U445" s="6" t="s">
        <v>32</v>
      </c>
      <c r="V445" s="6" t="b">
        <v>1</v>
      </c>
      <c r="W445" s="6" t="b">
        <v>1</v>
      </c>
      <c r="X445" s="13" cm="1">
        <f t="array" ref="X445">_xlfn.IFS(ecomm[[#This Row],[rating]]&lt;=1,1, ecomm[[#This Row],[rating]]&lt;=2, 2, ecomm[[#This Row],[rating]]&lt;=3, 3, ecomm[[#This Row],[rating]]&lt;=4, 4, ecomm[[#This Row],[rating]]&gt;4, 5)</f>
        <v>4</v>
      </c>
      <c r="Y445" s="13" cm="1">
        <f t="array" ref="Y4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45" s="13" t="str" cm="1">
        <f t="array" ref="Z4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45" t="str">
        <v>None</v>
      </c>
      <c r="AF445" t="str">
        <v>None</v>
      </c>
      <c r="AG445" t="str">
        <v>None</v>
      </c>
      <c r="AH445" t="str">
        <v>None</v>
      </c>
      <c r="AI445" t="str">
        <v>None</v>
      </c>
    </row>
    <row r="446" spans="1:35">
      <c r="A446" s="4">
        <v>15191784</v>
      </c>
      <c r="B446" s="4" t="s">
        <v>26</v>
      </c>
      <c r="C446" s="4" t="s">
        <v>38</v>
      </c>
      <c r="D446" s="4" t="s">
        <v>379</v>
      </c>
      <c r="E446" s="4">
        <v>4</v>
      </c>
      <c r="F446" s="4">
        <v>35</v>
      </c>
      <c r="G446" s="5">
        <v>3690</v>
      </c>
      <c r="H446" s="16">
        <v>60</v>
      </c>
      <c r="I446" s="5">
        <v>1476</v>
      </c>
      <c r="J446" s="4" t="s">
        <v>35</v>
      </c>
      <c r="K446" s="4" t="b">
        <v>1</v>
      </c>
      <c r="L446" s="4">
        <v>0</v>
      </c>
      <c r="M446" s="4">
        <v>1</v>
      </c>
      <c r="N446" s="4">
        <v>2</v>
      </c>
      <c r="O446" s="4">
        <v>5</v>
      </c>
      <c r="P446" s="4">
        <v>9</v>
      </c>
      <c r="Q446" s="4" t="s">
        <v>32</v>
      </c>
      <c r="R446" s="4" t="s">
        <v>32</v>
      </c>
      <c r="S446" s="4" t="s">
        <v>32</v>
      </c>
      <c r="T446" s="4" t="s">
        <v>32</v>
      </c>
      <c r="U446" s="4" t="s">
        <v>32</v>
      </c>
      <c r="V446" s="4" t="b">
        <v>1</v>
      </c>
      <c r="W446" s="4" t="b">
        <v>1</v>
      </c>
      <c r="X446" s="13" cm="1">
        <f t="array" ref="X446">_xlfn.IFS(ecomm[[#This Row],[rating]]&lt;=1,1, ecomm[[#This Row],[rating]]&lt;=2, 2, ecomm[[#This Row],[rating]]&lt;=3, 3, ecomm[[#This Row],[rating]]&lt;=4, 4, ecomm[[#This Row],[rating]]&gt;4, 5)</f>
        <v>4</v>
      </c>
      <c r="Y446" s="13" cm="1">
        <f t="array" ref="Y4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46" s="13" t="str" cm="1">
        <f t="array" ref="Z4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46" t="str">
        <v>None</v>
      </c>
      <c r="AF446" t="str">
        <v>None</v>
      </c>
      <c r="AG446" t="str">
        <v>None</v>
      </c>
      <c r="AH446" t="str">
        <v>None</v>
      </c>
      <c r="AI446" t="str">
        <v>None</v>
      </c>
    </row>
    <row r="447" spans="1:35">
      <c r="A447" s="6">
        <v>17121312</v>
      </c>
      <c r="B447" s="6" t="s">
        <v>26</v>
      </c>
      <c r="C447" s="6" t="s">
        <v>27</v>
      </c>
      <c r="D447" s="6" t="s">
        <v>262</v>
      </c>
      <c r="E447" s="6">
        <v>4.5</v>
      </c>
      <c r="F447" s="6">
        <v>30</v>
      </c>
      <c r="G447" s="7">
        <v>2499</v>
      </c>
      <c r="H447" s="17">
        <v>60</v>
      </c>
      <c r="I447" s="7">
        <v>2249</v>
      </c>
      <c r="J447" s="6" t="s">
        <v>29</v>
      </c>
      <c r="K447" s="6" t="b">
        <v>0</v>
      </c>
      <c r="L447" s="6">
        <v>0</v>
      </c>
      <c r="M447" s="6">
        <v>0</v>
      </c>
      <c r="N447" s="6">
        <v>0</v>
      </c>
      <c r="O447" s="6">
        <v>2</v>
      </c>
      <c r="P447" s="6">
        <v>5</v>
      </c>
      <c r="Q447" s="6" t="s">
        <v>32</v>
      </c>
      <c r="R447" s="6" t="s">
        <v>32</v>
      </c>
      <c r="S447" s="6" t="s">
        <v>32</v>
      </c>
      <c r="T447" s="6" t="s">
        <v>32</v>
      </c>
      <c r="U447" s="6" t="s">
        <v>32</v>
      </c>
      <c r="V447" s="6" t="b">
        <v>1</v>
      </c>
      <c r="W447" s="6" t="b">
        <v>1</v>
      </c>
      <c r="X447" s="13" cm="1">
        <f t="array" ref="X447">_xlfn.IFS(ecomm[[#This Row],[rating]]&lt;=1,1, ecomm[[#This Row],[rating]]&lt;=2, 2, ecomm[[#This Row],[rating]]&lt;=3, 3, ecomm[[#This Row],[rating]]&lt;=4, 4, ecomm[[#This Row],[rating]]&gt;4, 5)</f>
        <v>5</v>
      </c>
      <c r="Y447" s="13" cm="1">
        <f t="array" ref="Y4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47" s="13" t="str" cm="1">
        <f t="array" ref="Z4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47" t="str">
        <v>None</v>
      </c>
      <c r="AF447" t="str">
        <v>None</v>
      </c>
      <c r="AG447" t="str">
        <v>None</v>
      </c>
      <c r="AH447" t="str">
        <v>None</v>
      </c>
      <c r="AI447" t="str">
        <v>None</v>
      </c>
    </row>
    <row r="448" spans="1:35">
      <c r="A448" s="4">
        <v>18962890</v>
      </c>
      <c r="B448" s="4" t="s">
        <v>26</v>
      </c>
      <c r="C448" s="4" t="s">
        <v>38</v>
      </c>
      <c r="D448" s="4" t="s">
        <v>321</v>
      </c>
      <c r="E448" s="4">
        <v>4</v>
      </c>
      <c r="F448" s="4">
        <v>34</v>
      </c>
      <c r="G448" s="5">
        <v>2499</v>
      </c>
      <c r="H448" s="16">
        <v>64</v>
      </c>
      <c r="I448" s="5">
        <v>899</v>
      </c>
      <c r="J448" s="4" t="s">
        <v>35</v>
      </c>
      <c r="K448" s="4" t="b">
        <v>1</v>
      </c>
      <c r="L448" s="4">
        <v>0</v>
      </c>
      <c r="M448" s="4">
        <v>1</v>
      </c>
      <c r="N448" s="4">
        <v>3</v>
      </c>
      <c r="O448" s="4">
        <v>2</v>
      </c>
      <c r="P448" s="4">
        <v>5</v>
      </c>
      <c r="Q448" s="4" t="s">
        <v>30</v>
      </c>
      <c r="R448" s="4" t="s">
        <v>31</v>
      </c>
      <c r="S448" s="4" t="s">
        <v>32</v>
      </c>
      <c r="T448" s="4" t="s">
        <v>32</v>
      </c>
      <c r="U448" s="4" t="s">
        <v>30</v>
      </c>
      <c r="V448" s="4" t="b">
        <v>1</v>
      </c>
      <c r="W448" s="4" t="b">
        <v>1</v>
      </c>
      <c r="X448" s="13" cm="1">
        <f t="array" ref="X448">_xlfn.IFS(ecomm[[#This Row],[rating]]&lt;=1,1, ecomm[[#This Row],[rating]]&lt;=2, 2, ecomm[[#This Row],[rating]]&lt;=3, 3, ecomm[[#This Row],[rating]]&lt;=4, 4, ecomm[[#This Row],[rating]]&gt;4, 5)</f>
        <v>4</v>
      </c>
      <c r="Y448" s="13" cm="1">
        <f t="array" ref="Y4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48" s="13" t="str" cm="1">
        <f t="array" ref="Z4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48" t="str">
        <v>None</v>
      </c>
      <c r="AF448" t="str">
        <v>None</v>
      </c>
      <c r="AG448" t="str">
        <v>None</v>
      </c>
      <c r="AH448" t="str">
        <v>None</v>
      </c>
      <c r="AI448" t="str">
        <v>None</v>
      </c>
    </row>
    <row r="449" spans="1:35">
      <c r="A449" s="6">
        <v>18973740</v>
      </c>
      <c r="B449" s="6" t="s">
        <v>26</v>
      </c>
      <c r="C449" s="6" t="s">
        <v>50</v>
      </c>
      <c r="D449" s="6" t="s">
        <v>51</v>
      </c>
      <c r="E449" s="6">
        <v>4.3</v>
      </c>
      <c r="F449" s="6">
        <v>340</v>
      </c>
      <c r="G449" s="7">
        <v>4099</v>
      </c>
      <c r="H449" s="17">
        <v>57</v>
      </c>
      <c r="I449" s="7">
        <v>4099</v>
      </c>
      <c r="J449" s="6" t="s">
        <v>35</v>
      </c>
      <c r="K449" s="6" t="b">
        <v>1</v>
      </c>
      <c r="L449" s="6">
        <v>55</v>
      </c>
      <c r="M449" s="6">
        <v>0</v>
      </c>
      <c r="N449" s="6">
        <v>0</v>
      </c>
      <c r="O449" s="6">
        <v>0</v>
      </c>
      <c r="P449" s="6">
        <v>0</v>
      </c>
      <c r="Q449" s="6" t="s">
        <v>30</v>
      </c>
      <c r="R449" s="6" t="s">
        <v>32</v>
      </c>
      <c r="S449" s="6" t="s">
        <v>32</v>
      </c>
      <c r="T449" s="6" t="s">
        <v>43</v>
      </c>
      <c r="U449" s="6" t="s">
        <v>32</v>
      </c>
      <c r="V449" s="6" t="b">
        <v>1</v>
      </c>
      <c r="W449" s="6" t="b">
        <v>1</v>
      </c>
      <c r="X449" s="13" cm="1">
        <f t="array" ref="X449">_xlfn.IFS(ecomm[[#This Row],[rating]]&lt;=1,1, ecomm[[#This Row],[rating]]&lt;=2, 2, ecomm[[#This Row],[rating]]&lt;=3, 3, ecomm[[#This Row],[rating]]&lt;=4, 4, ecomm[[#This Row],[rating]]&gt;4, 5)</f>
        <v>5</v>
      </c>
      <c r="Y449" s="13" cm="1">
        <f t="array" ref="Y4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49" s="13" t="str" cm="1">
        <f t="array" ref="Z4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49" t="str">
        <v>None</v>
      </c>
      <c r="AF449" t="str">
        <v>None</v>
      </c>
      <c r="AG449" t="str">
        <v>None</v>
      </c>
      <c r="AH449" t="str">
        <v>None</v>
      </c>
      <c r="AI449" t="str">
        <v>None</v>
      </c>
    </row>
    <row r="450" spans="1:35">
      <c r="A450" s="4">
        <v>19410570</v>
      </c>
      <c r="B450" s="4" t="s">
        <v>26</v>
      </c>
      <c r="C450" s="4" t="s">
        <v>33</v>
      </c>
      <c r="D450" s="4" t="s">
        <v>98</v>
      </c>
      <c r="E450" s="4">
        <v>4.3</v>
      </c>
      <c r="F450" s="4">
        <v>44</v>
      </c>
      <c r="G450" s="5">
        <v>1499</v>
      </c>
      <c r="H450" s="16">
        <v>25</v>
      </c>
      <c r="I450" s="5">
        <v>1499</v>
      </c>
      <c r="J450" s="4" t="s">
        <v>35</v>
      </c>
      <c r="K450" s="4" t="b">
        <v>1</v>
      </c>
      <c r="L450" s="4">
        <v>1</v>
      </c>
      <c r="M450" s="4">
        <v>50</v>
      </c>
      <c r="N450" s="4">
        <v>127</v>
      </c>
      <c r="O450" s="4">
        <v>236</v>
      </c>
      <c r="P450" s="4">
        <v>469</v>
      </c>
      <c r="Q450" s="4" t="s">
        <v>30</v>
      </c>
      <c r="R450" s="4" t="s">
        <v>43</v>
      </c>
      <c r="S450" s="4" t="s">
        <v>32</v>
      </c>
      <c r="T450" s="4" t="s">
        <v>32</v>
      </c>
      <c r="U450" s="4" t="s">
        <v>30</v>
      </c>
      <c r="V450" s="4" t="b">
        <v>0</v>
      </c>
      <c r="W450" s="4" t="b">
        <v>1</v>
      </c>
      <c r="X450" s="13" cm="1">
        <f t="array" ref="X450">_xlfn.IFS(ecomm[[#This Row],[rating]]&lt;=1,1, ecomm[[#This Row],[rating]]&lt;=2, 2, ecomm[[#This Row],[rating]]&lt;=3, 3, ecomm[[#This Row],[rating]]&lt;=4, 4, ecomm[[#This Row],[rating]]&gt;4, 5)</f>
        <v>5</v>
      </c>
      <c r="Y450" s="13" cm="1">
        <f t="array" ref="Y4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0" s="13" t="str" cm="1">
        <f t="array" ref="Z4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450" t="str">
        <v>None</v>
      </c>
      <c r="AF450" t="str">
        <v>None</v>
      </c>
      <c r="AG450" t="str">
        <v>None</v>
      </c>
      <c r="AH450" t="str">
        <v>None</v>
      </c>
      <c r="AI450" t="str">
        <v>None</v>
      </c>
    </row>
    <row r="451" spans="1:35">
      <c r="A451" s="6">
        <v>13722850</v>
      </c>
      <c r="B451" s="6" t="s">
        <v>26</v>
      </c>
      <c r="C451" s="6" t="s">
        <v>117</v>
      </c>
      <c r="D451" s="6" t="s">
        <v>34</v>
      </c>
      <c r="E451" s="6">
        <v>4.4000000000000004</v>
      </c>
      <c r="F451" s="6">
        <v>39</v>
      </c>
      <c r="G451" s="7">
        <v>1999</v>
      </c>
      <c r="H451" s="17">
        <v>50</v>
      </c>
      <c r="I451" s="7">
        <v>999</v>
      </c>
      <c r="J451" s="6" t="s">
        <v>35</v>
      </c>
      <c r="K451" s="6" t="b">
        <v>1</v>
      </c>
      <c r="L451" s="6">
        <v>2</v>
      </c>
      <c r="M451" s="6">
        <v>0</v>
      </c>
      <c r="N451" s="6">
        <v>1</v>
      </c>
      <c r="O451" s="6">
        <v>0</v>
      </c>
      <c r="P451" s="6">
        <v>8</v>
      </c>
      <c r="Q451" s="6" t="s">
        <v>32</v>
      </c>
      <c r="R451" s="6" t="s">
        <v>32</v>
      </c>
      <c r="S451" s="6" t="s">
        <v>32</v>
      </c>
      <c r="T451" s="6" t="s">
        <v>32</v>
      </c>
      <c r="U451" s="6" t="s">
        <v>32</v>
      </c>
      <c r="V451" s="6" t="b">
        <v>0</v>
      </c>
      <c r="W451" s="6" t="b">
        <v>1</v>
      </c>
      <c r="X451" s="13" cm="1">
        <f t="array" ref="X451">_xlfn.IFS(ecomm[[#This Row],[rating]]&lt;=1,1, ecomm[[#This Row],[rating]]&lt;=2, 2, ecomm[[#This Row],[rating]]&lt;=3, 3, ecomm[[#This Row],[rating]]&lt;=4, 4, ecomm[[#This Row],[rating]]&gt;4, 5)</f>
        <v>5</v>
      </c>
      <c r="Y451" s="13" cm="1">
        <f t="array" ref="Y4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51" s="13" t="str" cm="1">
        <f t="array" ref="Z4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51" t="str">
        <v>None</v>
      </c>
      <c r="AF451" t="str">
        <v>None</v>
      </c>
      <c r="AG451" t="str">
        <v>None</v>
      </c>
      <c r="AH451" t="str">
        <v>None</v>
      </c>
      <c r="AI451" t="str">
        <v>None</v>
      </c>
    </row>
    <row r="452" spans="1:35">
      <c r="A452" s="4">
        <v>18960188</v>
      </c>
      <c r="B452" s="4" t="s">
        <v>26</v>
      </c>
      <c r="C452" s="4" t="s">
        <v>117</v>
      </c>
      <c r="D452" s="4" t="s">
        <v>232</v>
      </c>
      <c r="E452" s="4">
        <v>4.4000000000000004</v>
      </c>
      <c r="F452" s="4">
        <v>35</v>
      </c>
      <c r="G452" s="5">
        <v>1749</v>
      </c>
      <c r="H452" s="16">
        <v>74</v>
      </c>
      <c r="I452" s="5">
        <v>454</v>
      </c>
      <c r="J452" s="4" t="s">
        <v>35</v>
      </c>
      <c r="K452" s="4" t="b">
        <v>1</v>
      </c>
      <c r="L452" s="4">
        <v>1</v>
      </c>
      <c r="M452" s="4">
        <v>2</v>
      </c>
      <c r="N452" s="4">
        <v>4</v>
      </c>
      <c r="O452" s="4">
        <v>6</v>
      </c>
      <c r="P452" s="4">
        <v>8</v>
      </c>
      <c r="Q452" s="4" t="s">
        <v>133</v>
      </c>
      <c r="R452" s="4" t="s">
        <v>32</v>
      </c>
      <c r="S452" s="4" t="s">
        <v>32</v>
      </c>
      <c r="T452" s="4" t="s">
        <v>32</v>
      </c>
      <c r="U452" s="4" t="s">
        <v>32</v>
      </c>
      <c r="V452" s="4" t="b">
        <v>1</v>
      </c>
      <c r="W452" s="4" t="b">
        <v>1</v>
      </c>
      <c r="X452" s="13" cm="1">
        <f t="array" ref="X452">_xlfn.IFS(ecomm[[#This Row],[rating]]&lt;=1,1, ecomm[[#This Row],[rating]]&lt;=2, 2, ecomm[[#This Row],[rating]]&lt;=3, 3, ecomm[[#This Row],[rating]]&lt;=4, 4, ecomm[[#This Row],[rating]]&gt;4, 5)</f>
        <v>5</v>
      </c>
      <c r="Y452" s="13" cm="1">
        <f t="array" ref="Y4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52" s="13" t="str" cm="1">
        <f t="array" ref="Z4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52" t="str">
        <v>None</v>
      </c>
      <c r="AF452" t="str">
        <v>None</v>
      </c>
      <c r="AG452" t="str">
        <v>None</v>
      </c>
      <c r="AH452" t="str">
        <v>None</v>
      </c>
      <c r="AI452" t="str">
        <v>None</v>
      </c>
    </row>
    <row r="453" spans="1:35">
      <c r="A453" s="6">
        <v>13770986</v>
      </c>
      <c r="B453" s="6" t="s">
        <v>26</v>
      </c>
      <c r="C453" s="6" t="s">
        <v>38</v>
      </c>
      <c r="D453" s="6" t="s">
        <v>257</v>
      </c>
      <c r="E453" s="6">
        <v>4.2</v>
      </c>
      <c r="F453" s="6">
        <v>38</v>
      </c>
      <c r="G453" s="7">
        <v>2999</v>
      </c>
      <c r="H453" s="17">
        <v>0</v>
      </c>
      <c r="I453" s="7">
        <v>2999</v>
      </c>
      <c r="J453" s="6" t="s">
        <v>35</v>
      </c>
      <c r="K453" s="6" t="b">
        <v>1</v>
      </c>
      <c r="L453" s="6">
        <v>0</v>
      </c>
      <c r="M453" s="6">
        <v>1</v>
      </c>
      <c r="N453" s="6">
        <v>1</v>
      </c>
      <c r="O453" s="6">
        <v>1</v>
      </c>
      <c r="P453" s="6">
        <v>7</v>
      </c>
      <c r="Q453" s="6" t="s">
        <v>30</v>
      </c>
      <c r="R453" s="6" t="s">
        <v>31</v>
      </c>
      <c r="S453" s="6" t="s">
        <v>32</v>
      </c>
      <c r="T453" s="6" t="s">
        <v>32</v>
      </c>
      <c r="U453" s="6" t="s">
        <v>30</v>
      </c>
      <c r="V453" s="6" t="b">
        <v>0</v>
      </c>
      <c r="W453" s="6" t="b">
        <v>1</v>
      </c>
      <c r="X453" s="13" cm="1">
        <f t="array" ref="X453">_xlfn.IFS(ecomm[[#This Row],[rating]]&lt;=1,1, ecomm[[#This Row],[rating]]&lt;=2, 2, ecomm[[#This Row],[rating]]&lt;=3, 3, ecomm[[#This Row],[rating]]&lt;=4, 4, ecomm[[#This Row],[rating]]&gt;4, 5)</f>
        <v>5</v>
      </c>
      <c r="Y453" s="13" cm="1">
        <f t="array" ref="Y4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53" s="13" t="str" cm="1">
        <f t="array" ref="Z4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53" t="str">
        <v>None</v>
      </c>
      <c r="AF453" t="str">
        <v>None</v>
      </c>
      <c r="AG453" t="str">
        <v>None</v>
      </c>
      <c r="AH453" t="str">
        <v>None</v>
      </c>
      <c r="AI453" t="str">
        <v>None</v>
      </c>
    </row>
    <row r="454" spans="1:35">
      <c r="A454" s="4">
        <v>18960434</v>
      </c>
      <c r="B454" s="4" t="s">
        <v>26</v>
      </c>
      <c r="C454" s="4" t="s">
        <v>50</v>
      </c>
      <c r="D454" s="4" t="s">
        <v>214</v>
      </c>
      <c r="E454" s="4">
        <v>4.4000000000000004</v>
      </c>
      <c r="F454" s="4">
        <v>34</v>
      </c>
      <c r="G454" s="5">
        <v>3999</v>
      </c>
      <c r="H454" s="16">
        <v>55</v>
      </c>
      <c r="I454" s="5">
        <v>1999</v>
      </c>
      <c r="J454" s="4" t="s">
        <v>35</v>
      </c>
      <c r="K454" s="4" t="b">
        <v>1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 t="s">
        <v>30</v>
      </c>
      <c r="R454" s="4" t="s">
        <v>32</v>
      </c>
      <c r="S454" s="4" t="s">
        <v>32</v>
      </c>
      <c r="T454" s="4" t="s">
        <v>43</v>
      </c>
      <c r="U454" s="4" t="s">
        <v>32</v>
      </c>
      <c r="V454" s="4" t="b">
        <v>1</v>
      </c>
      <c r="W454" s="4" t="b">
        <v>1</v>
      </c>
      <c r="X454" s="13" cm="1">
        <f t="array" ref="X454">_xlfn.IFS(ecomm[[#This Row],[rating]]&lt;=1,1, ecomm[[#This Row],[rating]]&lt;=2, 2, ecomm[[#This Row],[rating]]&lt;=3, 3, ecomm[[#This Row],[rating]]&lt;=4, 4, ecomm[[#This Row],[rating]]&gt;4, 5)</f>
        <v>5</v>
      </c>
      <c r="Y454" s="13" cm="1">
        <f t="array" ref="Y4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4" s="13" t="str" cm="1">
        <f t="array" ref="Z4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54" t="str">
        <v>None</v>
      </c>
      <c r="AF454" t="str">
        <v>None</v>
      </c>
      <c r="AG454" t="str">
        <v>None</v>
      </c>
      <c r="AH454" t="str">
        <v>None</v>
      </c>
      <c r="AI454" t="str">
        <v>None</v>
      </c>
    </row>
    <row r="455" spans="1:35">
      <c r="A455" s="6">
        <v>18689340</v>
      </c>
      <c r="B455" s="6" t="s">
        <v>26</v>
      </c>
      <c r="C455" s="6" t="s">
        <v>50</v>
      </c>
      <c r="D455" s="6" t="s">
        <v>294</v>
      </c>
      <c r="E455" s="6">
        <v>4.3</v>
      </c>
      <c r="F455" s="6">
        <v>36</v>
      </c>
      <c r="G455" s="7">
        <v>2349</v>
      </c>
      <c r="H455" s="17">
        <v>42</v>
      </c>
      <c r="I455" s="7">
        <v>1362</v>
      </c>
      <c r="J455" s="6" t="s">
        <v>35</v>
      </c>
      <c r="K455" s="6" t="b">
        <v>1</v>
      </c>
      <c r="L455" s="6">
        <v>0</v>
      </c>
      <c r="M455" s="6">
        <v>0</v>
      </c>
      <c r="N455" s="6">
        <v>0</v>
      </c>
      <c r="O455" s="6">
        <v>3</v>
      </c>
      <c r="P455" s="6">
        <v>3</v>
      </c>
      <c r="Q455" s="6" t="s">
        <v>30</v>
      </c>
      <c r="R455" s="6" t="s">
        <v>32</v>
      </c>
      <c r="S455" s="6" t="s">
        <v>32</v>
      </c>
      <c r="T455" s="6" t="s">
        <v>43</v>
      </c>
      <c r="U455" s="6" t="s">
        <v>32</v>
      </c>
      <c r="V455" s="6" t="b">
        <v>1</v>
      </c>
      <c r="W455" s="6" t="b">
        <v>1</v>
      </c>
      <c r="X455" s="13" cm="1">
        <f t="array" ref="X455">_xlfn.IFS(ecomm[[#This Row],[rating]]&lt;=1,1, ecomm[[#This Row],[rating]]&lt;=2, 2, ecomm[[#This Row],[rating]]&lt;=3, 3, ecomm[[#This Row],[rating]]&lt;=4, 4, ecomm[[#This Row],[rating]]&gt;4, 5)</f>
        <v>5</v>
      </c>
      <c r="Y455" s="13" cm="1">
        <f t="array" ref="Y4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5" s="13" t="str" cm="1">
        <f t="array" ref="Z4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55" t="str">
        <v>None</v>
      </c>
      <c r="AF455" t="str">
        <v>None</v>
      </c>
      <c r="AG455" t="str">
        <v>None</v>
      </c>
      <c r="AH455" t="str">
        <v>None</v>
      </c>
      <c r="AI455" t="str">
        <v>None</v>
      </c>
    </row>
    <row r="456" spans="1:35">
      <c r="A456" s="4">
        <v>19027432</v>
      </c>
      <c r="B456" s="4" t="s">
        <v>26</v>
      </c>
      <c r="C456" s="4" t="s">
        <v>64</v>
      </c>
      <c r="D456" s="4" t="s">
        <v>97</v>
      </c>
      <c r="E456" s="4">
        <v>4.4000000000000004</v>
      </c>
      <c r="F456" s="4">
        <v>35</v>
      </c>
      <c r="G456" s="5">
        <v>2999</v>
      </c>
      <c r="H456" s="16">
        <v>63</v>
      </c>
      <c r="I456" s="5">
        <v>1109</v>
      </c>
      <c r="J456" s="4" t="s">
        <v>32</v>
      </c>
      <c r="K456" s="4" t="b">
        <v>0</v>
      </c>
      <c r="L456" s="4">
        <v>0</v>
      </c>
      <c r="M456" s="4">
        <v>0</v>
      </c>
      <c r="N456" s="4">
        <v>1</v>
      </c>
      <c r="O456" s="4">
        <v>2</v>
      </c>
      <c r="P456" s="4">
        <v>11</v>
      </c>
      <c r="Q456" s="4" t="s">
        <v>32</v>
      </c>
      <c r="R456" s="4" t="s">
        <v>32</v>
      </c>
      <c r="S456" s="4" t="s">
        <v>32</v>
      </c>
      <c r="T456" s="4" t="s">
        <v>32</v>
      </c>
      <c r="U456" s="4" t="s">
        <v>32</v>
      </c>
      <c r="V456" s="4" t="b">
        <v>1</v>
      </c>
      <c r="W456" s="4" t="b">
        <v>1</v>
      </c>
      <c r="X456" s="13" cm="1">
        <f t="array" ref="X456">_xlfn.IFS(ecomm[[#This Row],[rating]]&lt;=1,1, ecomm[[#This Row],[rating]]&lt;=2, 2, ecomm[[#This Row],[rating]]&lt;=3, 3, ecomm[[#This Row],[rating]]&lt;=4, 4, ecomm[[#This Row],[rating]]&gt;4, 5)</f>
        <v>5</v>
      </c>
      <c r="Y456" s="13" cm="1">
        <f t="array" ref="Y4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6" s="13" t="str" cm="1">
        <f t="array" ref="Z4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56" t="str">
        <v>None</v>
      </c>
      <c r="AF456" t="str">
        <v>None</v>
      </c>
      <c r="AG456" t="str">
        <v>None</v>
      </c>
      <c r="AH456" t="str">
        <v>None</v>
      </c>
      <c r="AI456" t="str">
        <v>None</v>
      </c>
    </row>
    <row r="457" spans="1:35">
      <c r="A457" s="6">
        <v>20070966</v>
      </c>
      <c r="B457" s="6" t="s">
        <v>99</v>
      </c>
      <c r="C457" s="6" t="s">
        <v>218</v>
      </c>
      <c r="D457" s="6" t="s">
        <v>219</v>
      </c>
      <c r="E457" s="6">
        <v>4.2</v>
      </c>
      <c r="F457" s="6">
        <v>36</v>
      </c>
      <c r="G457" s="7">
        <v>4799</v>
      </c>
      <c r="H457" s="17">
        <v>40.008335069806208</v>
      </c>
      <c r="I457" s="7">
        <v>2879</v>
      </c>
      <c r="J457" s="6" t="s">
        <v>35</v>
      </c>
      <c r="K457" s="6" t="b">
        <v>1</v>
      </c>
      <c r="L457" s="6">
        <v>1</v>
      </c>
      <c r="M457" s="6">
        <v>0</v>
      </c>
      <c r="N457" s="6">
        <v>0</v>
      </c>
      <c r="O457" s="6">
        <v>0</v>
      </c>
      <c r="P457" s="6">
        <v>0</v>
      </c>
      <c r="Q457" s="6" t="s">
        <v>32</v>
      </c>
      <c r="R457" s="6" t="s">
        <v>32</v>
      </c>
      <c r="S457" s="6" t="s">
        <v>32</v>
      </c>
      <c r="T457" s="6" t="s">
        <v>32</v>
      </c>
      <c r="U457" s="6" t="s">
        <v>32</v>
      </c>
      <c r="V457" s="6" t="b">
        <v>1</v>
      </c>
      <c r="W457" s="6" t="b">
        <v>1</v>
      </c>
      <c r="X457" s="13" cm="1">
        <f t="array" ref="X457">_xlfn.IFS(ecomm[[#This Row],[rating]]&lt;=1,1, ecomm[[#This Row],[rating]]&lt;=2, 2, ecomm[[#This Row],[rating]]&lt;=3, 3, ecomm[[#This Row],[rating]]&lt;=4, 4, ecomm[[#This Row],[rating]]&gt;4, 5)</f>
        <v>5</v>
      </c>
      <c r="Y457" s="13" cm="1">
        <f t="array" ref="Y4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57" s="13" t="str" cm="1">
        <f t="array" ref="Z4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57" t="str">
        <v>None</v>
      </c>
      <c r="AF457" t="str">
        <v>None</v>
      </c>
      <c r="AG457" t="str">
        <v>None</v>
      </c>
      <c r="AH457" t="str">
        <v>None</v>
      </c>
      <c r="AI457" t="str">
        <v>None</v>
      </c>
    </row>
    <row r="458" spans="1:35">
      <c r="A458" s="4">
        <v>18962952</v>
      </c>
      <c r="B458" s="4" t="s">
        <v>26</v>
      </c>
      <c r="C458" s="4" t="s">
        <v>38</v>
      </c>
      <c r="D458" s="4" t="s">
        <v>321</v>
      </c>
      <c r="E458" s="4">
        <v>4.2</v>
      </c>
      <c r="F458" s="4">
        <v>3797</v>
      </c>
      <c r="G458" s="5">
        <v>2799</v>
      </c>
      <c r="H458" s="16">
        <v>60</v>
      </c>
      <c r="I458" s="5">
        <v>1119</v>
      </c>
      <c r="J458" s="4" t="s">
        <v>35</v>
      </c>
      <c r="K458" s="4" t="b">
        <v>1</v>
      </c>
      <c r="L458" s="4">
        <v>8</v>
      </c>
      <c r="M458" s="4">
        <v>1</v>
      </c>
      <c r="N458" s="4">
        <v>0</v>
      </c>
      <c r="O458" s="4">
        <v>1</v>
      </c>
      <c r="P458" s="4">
        <v>0</v>
      </c>
      <c r="Q458" s="4" t="s">
        <v>30</v>
      </c>
      <c r="R458" s="4" t="s">
        <v>31</v>
      </c>
      <c r="S458" s="4" t="s">
        <v>32</v>
      </c>
      <c r="T458" s="4" t="s">
        <v>32</v>
      </c>
      <c r="U458" s="4" t="s">
        <v>30</v>
      </c>
      <c r="V458" s="4" t="b">
        <v>1</v>
      </c>
      <c r="W458" s="4" t="b">
        <v>1</v>
      </c>
      <c r="X458" s="13" cm="1">
        <f t="array" ref="X458">_xlfn.IFS(ecomm[[#This Row],[rating]]&lt;=1,1, ecomm[[#This Row],[rating]]&lt;=2, 2, ecomm[[#This Row],[rating]]&lt;=3, 3, ecomm[[#This Row],[rating]]&lt;=4, 4, ecomm[[#This Row],[rating]]&gt;4, 5)</f>
        <v>5</v>
      </c>
      <c r="Y458" s="13" cm="1">
        <f t="array" ref="Y4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58" s="13" t="str" cm="1">
        <f t="array" ref="Z4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58" t="str">
        <v>None</v>
      </c>
      <c r="AF458" t="str">
        <v>None</v>
      </c>
      <c r="AG458" t="str">
        <v>None</v>
      </c>
      <c r="AH458" t="str">
        <v>None</v>
      </c>
      <c r="AI458" t="str">
        <v>None</v>
      </c>
    </row>
    <row r="459" spans="1:35">
      <c r="A459" s="6">
        <v>11441718</v>
      </c>
      <c r="B459" s="6" t="s">
        <v>99</v>
      </c>
      <c r="C459" s="6" t="s">
        <v>218</v>
      </c>
      <c r="D459" s="6" t="s">
        <v>197</v>
      </c>
      <c r="E459" s="6">
        <v>4.2</v>
      </c>
      <c r="F459" s="6">
        <v>50</v>
      </c>
      <c r="G459" s="7">
        <v>2695</v>
      </c>
      <c r="H459" s="17">
        <v>75</v>
      </c>
      <c r="I459" s="7">
        <v>2695</v>
      </c>
      <c r="J459" s="6" t="s">
        <v>35</v>
      </c>
      <c r="K459" s="6" t="b">
        <v>1</v>
      </c>
      <c r="L459" s="6">
        <v>0</v>
      </c>
      <c r="M459" s="6">
        <v>7</v>
      </c>
      <c r="N459" s="6">
        <v>5</v>
      </c>
      <c r="O459" s="6">
        <v>12</v>
      </c>
      <c r="P459" s="6">
        <v>29</v>
      </c>
      <c r="Q459" s="6" t="s">
        <v>32</v>
      </c>
      <c r="R459" s="6" t="s">
        <v>32</v>
      </c>
      <c r="S459" s="6" t="s">
        <v>32</v>
      </c>
      <c r="T459" s="6" t="s">
        <v>32</v>
      </c>
      <c r="U459" s="6" t="s">
        <v>32</v>
      </c>
      <c r="V459" s="6" t="b">
        <v>1</v>
      </c>
      <c r="W459" s="6" t="b">
        <v>1</v>
      </c>
      <c r="X459" s="13" cm="1">
        <f t="array" ref="X459">_xlfn.IFS(ecomm[[#This Row],[rating]]&lt;=1,1, ecomm[[#This Row],[rating]]&lt;=2, 2, ecomm[[#This Row],[rating]]&lt;=3, 3, ecomm[[#This Row],[rating]]&lt;=4, 4, ecomm[[#This Row],[rating]]&gt;4, 5)</f>
        <v>5</v>
      </c>
      <c r="Y459" s="13" cm="1">
        <f t="array" ref="Y4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59" s="13" t="str" cm="1">
        <f t="array" ref="Z4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59" t="str">
        <v>None</v>
      </c>
      <c r="AF459" t="str">
        <v>None</v>
      </c>
      <c r="AG459" t="str">
        <v>None</v>
      </c>
      <c r="AH459" t="str">
        <v>None</v>
      </c>
      <c r="AI459" t="str">
        <v>None</v>
      </c>
    </row>
    <row r="460" spans="1:35">
      <c r="A460" s="4">
        <v>13643492</v>
      </c>
      <c r="B460" s="4" t="s">
        <v>99</v>
      </c>
      <c r="C460" s="4" t="s">
        <v>100</v>
      </c>
      <c r="D460" s="4" t="s">
        <v>290</v>
      </c>
      <c r="E460" s="4">
        <v>3.7</v>
      </c>
      <c r="F460" s="4">
        <v>58</v>
      </c>
      <c r="G460" s="5">
        <v>3599</v>
      </c>
      <c r="H460" s="16">
        <v>55</v>
      </c>
      <c r="I460" s="5">
        <v>3599</v>
      </c>
      <c r="J460" s="4" t="s">
        <v>35</v>
      </c>
      <c r="K460" s="4" t="b">
        <v>1</v>
      </c>
      <c r="L460" s="4">
        <v>4</v>
      </c>
      <c r="M460" s="4">
        <v>0</v>
      </c>
      <c r="N460" s="4">
        <v>2</v>
      </c>
      <c r="O460" s="4">
        <v>2</v>
      </c>
      <c r="P460" s="4">
        <v>5</v>
      </c>
      <c r="Q460" s="4" t="s">
        <v>32</v>
      </c>
      <c r="R460" s="4" t="s">
        <v>32</v>
      </c>
      <c r="S460" s="4" t="s">
        <v>32</v>
      </c>
      <c r="T460" s="4" t="s">
        <v>32</v>
      </c>
      <c r="U460" s="4" t="s">
        <v>32</v>
      </c>
      <c r="V460" s="4" t="b">
        <v>1</v>
      </c>
      <c r="W460" s="4" t="b">
        <v>1</v>
      </c>
      <c r="X460" s="13" cm="1">
        <f t="array" ref="X460">_xlfn.IFS(ecomm[[#This Row],[rating]]&lt;=1,1, ecomm[[#This Row],[rating]]&lt;=2, 2, ecomm[[#This Row],[rating]]&lt;=3, 3, ecomm[[#This Row],[rating]]&lt;=4, 4, ecomm[[#This Row],[rating]]&gt;4, 5)</f>
        <v>4</v>
      </c>
      <c r="Y460" s="13" cm="1">
        <f t="array" ref="Y4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60" s="13" t="str" cm="1">
        <f t="array" ref="Z4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60" t="str">
        <v>None</v>
      </c>
      <c r="AF460" t="str">
        <v>None</v>
      </c>
      <c r="AG460" t="str">
        <v>None</v>
      </c>
      <c r="AH460" t="str">
        <v>None</v>
      </c>
      <c r="AI460" t="str">
        <v>None</v>
      </c>
    </row>
    <row r="461" spans="1:35">
      <c r="A461" s="6">
        <v>18734006</v>
      </c>
      <c r="B461" s="6" t="s">
        <v>26</v>
      </c>
      <c r="C461" s="6" t="s">
        <v>50</v>
      </c>
      <c r="D461" s="6" t="s">
        <v>294</v>
      </c>
      <c r="E461" s="6">
        <v>4.3</v>
      </c>
      <c r="F461" s="6">
        <v>42</v>
      </c>
      <c r="G461" s="7">
        <v>2499</v>
      </c>
      <c r="H461" s="17">
        <v>50</v>
      </c>
      <c r="I461" s="7">
        <v>1249</v>
      </c>
      <c r="J461" s="6" t="s">
        <v>35</v>
      </c>
      <c r="K461" s="6" t="b">
        <v>1</v>
      </c>
      <c r="L461" s="6">
        <v>12</v>
      </c>
      <c r="M461" s="6">
        <v>7</v>
      </c>
      <c r="N461" s="6">
        <v>11</v>
      </c>
      <c r="O461" s="6">
        <v>23</v>
      </c>
      <c r="P461" s="6">
        <v>59</v>
      </c>
      <c r="Q461" s="6" t="s">
        <v>30</v>
      </c>
      <c r="R461" s="6" t="s">
        <v>32</v>
      </c>
      <c r="S461" s="6" t="s">
        <v>32</v>
      </c>
      <c r="T461" s="6" t="s">
        <v>43</v>
      </c>
      <c r="U461" s="6" t="s">
        <v>32</v>
      </c>
      <c r="V461" s="6" t="b">
        <v>1</v>
      </c>
      <c r="W461" s="6" t="b">
        <v>1</v>
      </c>
      <c r="X461" s="13" cm="1">
        <f t="array" ref="X461">_xlfn.IFS(ecomm[[#This Row],[rating]]&lt;=1,1, ecomm[[#This Row],[rating]]&lt;=2, 2, ecomm[[#This Row],[rating]]&lt;=3, 3, ecomm[[#This Row],[rating]]&lt;=4, 4, ecomm[[#This Row],[rating]]&gt;4, 5)</f>
        <v>5</v>
      </c>
      <c r="Y461" s="13" cm="1">
        <f t="array" ref="Y4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61" s="13" t="str" cm="1">
        <f t="array" ref="Z4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61" t="str">
        <v>None</v>
      </c>
      <c r="AF461" t="str">
        <v>None</v>
      </c>
      <c r="AG461" t="str">
        <v>None</v>
      </c>
      <c r="AH461" t="str">
        <v>None</v>
      </c>
      <c r="AI461" t="str">
        <v>None</v>
      </c>
    </row>
    <row r="462" spans="1:35">
      <c r="A462" s="4">
        <v>18971858</v>
      </c>
      <c r="B462" s="4" t="s">
        <v>26</v>
      </c>
      <c r="C462" s="4" t="s">
        <v>117</v>
      </c>
      <c r="D462" s="4" t="s">
        <v>334</v>
      </c>
      <c r="E462" s="4">
        <v>4</v>
      </c>
      <c r="F462" s="4">
        <v>43</v>
      </c>
      <c r="G462" s="5">
        <v>2699</v>
      </c>
      <c r="H462" s="16">
        <v>74</v>
      </c>
      <c r="I462" s="5">
        <v>701</v>
      </c>
      <c r="J462" s="4" t="s">
        <v>35</v>
      </c>
      <c r="K462" s="4" t="b">
        <v>1</v>
      </c>
      <c r="L462" s="4">
        <v>31</v>
      </c>
      <c r="M462" s="4">
        <v>1</v>
      </c>
      <c r="N462" s="4">
        <v>7</v>
      </c>
      <c r="O462" s="4">
        <v>20</v>
      </c>
      <c r="P462" s="4">
        <v>51</v>
      </c>
      <c r="Q462" s="4" t="s">
        <v>32</v>
      </c>
      <c r="R462" s="4" t="s">
        <v>32</v>
      </c>
      <c r="S462" s="4" t="s">
        <v>32</v>
      </c>
      <c r="T462" s="4" t="s">
        <v>32</v>
      </c>
      <c r="U462" s="4" t="s">
        <v>32</v>
      </c>
      <c r="V462" s="4" t="b">
        <v>1</v>
      </c>
      <c r="W462" s="4" t="b">
        <v>1</v>
      </c>
      <c r="X462" s="13" cm="1">
        <f t="array" ref="X462">_xlfn.IFS(ecomm[[#This Row],[rating]]&lt;=1,1, ecomm[[#This Row],[rating]]&lt;=2, 2, ecomm[[#This Row],[rating]]&lt;=3, 3, ecomm[[#This Row],[rating]]&lt;=4, 4, ecomm[[#This Row],[rating]]&gt;4, 5)</f>
        <v>4</v>
      </c>
      <c r="Y462" s="13" cm="1">
        <f t="array" ref="Y4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62" s="13" t="str" cm="1">
        <f t="array" ref="Z4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62" t="str">
        <v>None</v>
      </c>
      <c r="AF462" t="str">
        <v>None</v>
      </c>
      <c r="AG462" t="str">
        <v>None</v>
      </c>
      <c r="AH462" t="str">
        <v>None</v>
      </c>
      <c r="AI462" t="str">
        <v>None</v>
      </c>
    </row>
    <row r="463" spans="1:35">
      <c r="A463" s="6">
        <v>17312062</v>
      </c>
      <c r="B463" s="6" t="s">
        <v>99</v>
      </c>
      <c r="C463" s="6" t="s">
        <v>100</v>
      </c>
      <c r="D463" s="6" t="s">
        <v>356</v>
      </c>
      <c r="E463" s="6">
        <v>4.5999999999999996</v>
      </c>
      <c r="F463" s="6">
        <v>31</v>
      </c>
      <c r="G463" s="7">
        <v>6999</v>
      </c>
      <c r="H463" s="17">
        <v>50</v>
      </c>
      <c r="I463" s="7">
        <v>6999</v>
      </c>
      <c r="J463" s="6" t="s">
        <v>35</v>
      </c>
      <c r="K463" s="6" t="b">
        <v>1</v>
      </c>
      <c r="L463" s="6">
        <v>4</v>
      </c>
      <c r="M463" s="6">
        <v>25</v>
      </c>
      <c r="N463" s="6">
        <v>38</v>
      </c>
      <c r="O463" s="6">
        <v>66</v>
      </c>
      <c r="P463" s="6">
        <v>135</v>
      </c>
      <c r="Q463" s="6" t="s">
        <v>30</v>
      </c>
      <c r="R463" s="6" t="s">
        <v>32</v>
      </c>
      <c r="S463" s="6" t="s">
        <v>178</v>
      </c>
      <c r="T463" s="6" t="s">
        <v>32</v>
      </c>
      <c r="U463" s="6" t="s">
        <v>32</v>
      </c>
      <c r="V463" s="6" t="b">
        <v>1</v>
      </c>
      <c r="W463" s="6" t="b">
        <v>1</v>
      </c>
      <c r="X463" s="13" cm="1">
        <f t="array" ref="X463">_xlfn.IFS(ecomm[[#This Row],[rating]]&lt;=1,1, ecomm[[#This Row],[rating]]&lt;=2, 2, ecomm[[#This Row],[rating]]&lt;=3, 3, ecomm[[#This Row],[rating]]&lt;=4, 4, ecomm[[#This Row],[rating]]&gt;4, 5)</f>
        <v>5</v>
      </c>
      <c r="Y463" s="13" cm="1">
        <f t="array" ref="Y4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463" s="13" t="str" cm="1">
        <f t="array" ref="Z4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63" t="str">
        <v>None</v>
      </c>
      <c r="AF463" t="str">
        <v>None</v>
      </c>
      <c r="AG463" t="str">
        <v>None</v>
      </c>
      <c r="AH463" t="str">
        <v>None</v>
      </c>
      <c r="AI463" t="str">
        <v>None</v>
      </c>
    </row>
    <row r="464" spans="1:35">
      <c r="A464" s="4">
        <v>16168398</v>
      </c>
      <c r="B464" s="4" t="s">
        <v>99</v>
      </c>
      <c r="C464" s="4" t="s">
        <v>149</v>
      </c>
      <c r="D464" s="4" t="s">
        <v>378</v>
      </c>
      <c r="E464" s="4">
        <v>4.0999999999999996</v>
      </c>
      <c r="F464" s="4">
        <v>38</v>
      </c>
      <c r="G464" s="5">
        <v>599</v>
      </c>
      <c r="H464" s="16">
        <v>25</v>
      </c>
      <c r="I464" s="5">
        <v>449</v>
      </c>
      <c r="J464" s="4" t="s">
        <v>35</v>
      </c>
      <c r="K464" s="4" t="b">
        <v>1</v>
      </c>
      <c r="L464" s="4">
        <v>4</v>
      </c>
      <c r="M464" s="4">
        <v>2</v>
      </c>
      <c r="N464" s="4">
        <v>5</v>
      </c>
      <c r="O464" s="4">
        <v>6</v>
      </c>
      <c r="P464" s="4">
        <v>18</v>
      </c>
      <c r="Q464" s="4" t="s">
        <v>32</v>
      </c>
      <c r="R464" s="4" t="s">
        <v>32</v>
      </c>
      <c r="S464" s="4" t="s">
        <v>32</v>
      </c>
      <c r="T464" s="4" t="s">
        <v>32</v>
      </c>
      <c r="U464" s="4" t="s">
        <v>32</v>
      </c>
      <c r="V464" s="4" t="b">
        <v>1</v>
      </c>
      <c r="W464" s="4" t="b">
        <v>1</v>
      </c>
      <c r="X464" s="13" cm="1">
        <f t="array" ref="X464">_xlfn.IFS(ecomm[[#This Row],[rating]]&lt;=1,1, ecomm[[#This Row],[rating]]&lt;=2, 2, ecomm[[#This Row],[rating]]&lt;=3, 3, ecomm[[#This Row],[rating]]&lt;=4, 4, ecomm[[#This Row],[rating]]&gt;4, 5)</f>
        <v>5</v>
      </c>
      <c r="Y464" s="13" cm="1">
        <f t="array" ref="Y4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64" s="13" t="str" cm="1">
        <f t="array" ref="Z4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464" t="str">
        <v>None</v>
      </c>
      <c r="AF464" t="str">
        <v>None</v>
      </c>
      <c r="AG464" t="str">
        <v>None</v>
      </c>
      <c r="AH464" t="str">
        <v>None</v>
      </c>
      <c r="AI464" t="str">
        <v>None</v>
      </c>
    </row>
    <row r="465" spans="1:35">
      <c r="A465" s="6">
        <v>19299798</v>
      </c>
      <c r="B465" s="6" t="s">
        <v>26</v>
      </c>
      <c r="C465" s="6" t="s">
        <v>117</v>
      </c>
      <c r="D465" s="6" t="s">
        <v>380</v>
      </c>
      <c r="E465" s="6">
        <v>4.4000000000000004</v>
      </c>
      <c r="F465" s="6">
        <v>32</v>
      </c>
      <c r="G465" s="7">
        <v>2799</v>
      </c>
      <c r="H465" s="17">
        <v>10.003572704537335</v>
      </c>
      <c r="I465" s="7">
        <v>2519</v>
      </c>
      <c r="J465" s="6" t="s">
        <v>35</v>
      </c>
      <c r="K465" s="6" t="b">
        <v>1</v>
      </c>
      <c r="L465" s="6">
        <v>11</v>
      </c>
      <c r="M465" s="6">
        <v>0</v>
      </c>
      <c r="N465" s="6">
        <v>4</v>
      </c>
      <c r="O465" s="6">
        <v>5</v>
      </c>
      <c r="P465" s="6">
        <v>12</v>
      </c>
      <c r="Q465" s="6" t="s">
        <v>30</v>
      </c>
      <c r="R465" s="6" t="s">
        <v>32</v>
      </c>
      <c r="S465" s="6" t="s">
        <v>32</v>
      </c>
      <c r="T465" s="6" t="s">
        <v>32</v>
      </c>
      <c r="U465" s="6" t="s">
        <v>32</v>
      </c>
      <c r="V465" s="6" t="b">
        <v>1</v>
      </c>
      <c r="W465" s="6" t="b">
        <v>1</v>
      </c>
      <c r="X465" s="13" cm="1">
        <f t="array" ref="X465">_xlfn.IFS(ecomm[[#This Row],[rating]]&lt;=1,1, ecomm[[#This Row],[rating]]&lt;=2, 2, ecomm[[#This Row],[rating]]&lt;=3, 3, ecomm[[#This Row],[rating]]&lt;=4, 4, ecomm[[#This Row],[rating]]&gt;4, 5)</f>
        <v>5</v>
      </c>
      <c r="Y465" s="13" cm="1">
        <f t="array" ref="Y4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65" s="13" t="str" cm="1">
        <f t="array" ref="Z4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465" t="str">
        <v>None</v>
      </c>
      <c r="AF465" t="str">
        <v>None</v>
      </c>
      <c r="AG465" t="str">
        <v>None</v>
      </c>
      <c r="AH465" t="str">
        <v>None</v>
      </c>
      <c r="AI465" t="str">
        <v>None</v>
      </c>
    </row>
    <row r="466" spans="1:35">
      <c r="A466" s="4">
        <v>14280286</v>
      </c>
      <c r="B466" s="4" t="s">
        <v>26</v>
      </c>
      <c r="C466" s="4" t="s">
        <v>36</v>
      </c>
      <c r="D466" s="4" t="s">
        <v>376</v>
      </c>
      <c r="E466" s="4">
        <v>3.3</v>
      </c>
      <c r="F466" s="4">
        <v>54</v>
      </c>
      <c r="G466" s="5">
        <v>1999</v>
      </c>
      <c r="H466" s="16">
        <v>0</v>
      </c>
      <c r="I466" s="5">
        <v>1999</v>
      </c>
      <c r="J466" s="4" t="s">
        <v>32</v>
      </c>
      <c r="K466" s="4" t="b">
        <v>0</v>
      </c>
      <c r="L466" s="4">
        <v>2</v>
      </c>
      <c r="M466" s="4">
        <v>4</v>
      </c>
      <c r="N466" s="4">
        <v>19</v>
      </c>
      <c r="O466" s="4">
        <v>38</v>
      </c>
      <c r="P466" s="4">
        <v>79</v>
      </c>
      <c r="Q466" s="4" t="s">
        <v>30</v>
      </c>
      <c r="R466" s="4" t="s">
        <v>32</v>
      </c>
      <c r="S466" s="4" t="s">
        <v>32</v>
      </c>
      <c r="T466" s="4" t="s">
        <v>32</v>
      </c>
      <c r="U466" s="4" t="s">
        <v>30</v>
      </c>
      <c r="V466" s="4" t="b">
        <v>0</v>
      </c>
      <c r="W466" s="4" t="b">
        <v>1</v>
      </c>
      <c r="X466" s="13" cm="1">
        <f t="array" ref="X466">_xlfn.IFS(ecomm[[#This Row],[rating]]&lt;=1,1, ecomm[[#This Row],[rating]]&lt;=2, 2, ecomm[[#This Row],[rating]]&lt;=3, 3, ecomm[[#This Row],[rating]]&lt;=4, 4, ecomm[[#This Row],[rating]]&gt;4, 5)</f>
        <v>4</v>
      </c>
      <c r="Y466" s="13" cm="1">
        <f t="array" ref="Y4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66" s="13" t="str" cm="1">
        <f t="array" ref="Z4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66" t="str">
        <v>None</v>
      </c>
      <c r="AF466" t="str">
        <v>None</v>
      </c>
      <c r="AG466" t="str">
        <v>None</v>
      </c>
      <c r="AH466" t="str">
        <v>None</v>
      </c>
      <c r="AI466" t="str">
        <v>None</v>
      </c>
    </row>
    <row r="467" spans="1:35">
      <c r="A467" s="6">
        <v>9452773</v>
      </c>
      <c r="B467" s="6" t="s">
        <v>60</v>
      </c>
      <c r="C467" s="6" t="s">
        <v>165</v>
      </c>
      <c r="D467" s="6" t="s">
        <v>381</v>
      </c>
      <c r="E467" s="6">
        <v>4.3</v>
      </c>
      <c r="F467" s="6">
        <v>401</v>
      </c>
      <c r="G467" s="7">
        <v>1799</v>
      </c>
      <c r="H467" s="17">
        <v>25</v>
      </c>
      <c r="I467" s="7">
        <v>1799</v>
      </c>
      <c r="J467" s="6" t="s">
        <v>35</v>
      </c>
      <c r="K467" s="6" t="b">
        <v>1</v>
      </c>
      <c r="L467" s="6">
        <v>3</v>
      </c>
      <c r="M467" s="6">
        <v>1</v>
      </c>
      <c r="N467" s="6">
        <v>2</v>
      </c>
      <c r="O467" s="6">
        <v>7</v>
      </c>
      <c r="P467" s="6">
        <v>23</v>
      </c>
      <c r="Q467" s="6" t="s">
        <v>32</v>
      </c>
      <c r="R467" s="6" t="s">
        <v>32</v>
      </c>
      <c r="S467" s="6" t="s">
        <v>32</v>
      </c>
      <c r="T467" s="6" t="s">
        <v>32</v>
      </c>
      <c r="U467" s="6" t="s">
        <v>32</v>
      </c>
      <c r="V467" s="6" t="b">
        <v>1</v>
      </c>
      <c r="W467" s="6" t="b">
        <v>1</v>
      </c>
      <c r="X467" s="13" cm="1">
        <f t="array" ref="X467">_xlfn.IFS(ecomm[[#This Row],[rating]]&lt;=1,1, ecomm[[#This Row],[rating]]&lt;=2, 2, ecomm[[#This Row],[rating]]&lt;=3, 3, ecomm[[#This Row],[rating]]&lt;=4, 4, ecomm[[#This Row],[rating]]&gt;4, 5)</f>
        <v>5</v>
      </c>
      <c r="Y467" s="13" cm="1">
        <f t="array" ref="Y4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67" s="13" t="str" cm="1">
        <f t="array" ref="Z4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467" t="str">
        <v>None</v>
      </c>
      <c r="AF467" t="str">
        <v>None</v>
      </c>
      <c r="AG467" t="str">
        <v>None</v>
      </c>
      <c r="AH467" t="str">
        <v>None</v>
      </c>
      <c r="AI467" t="str">
        <v>None</v>
      </c>
    </row>
    <row r="468" spans="1:35">
      <c r="A468" s="4">
        <v>13686682</v>
      </c>
      <c r="B468" s="4" t="s">
        <v>99</v>
      </c>
      <c r="C468" s="4" t="s">
        <v>218</v>
      </c>
      <c r="D468" s="4" t="s">
        <v>297</v>
      </c>
      <c r="E468" s="4">
        <v>4.0999999999999996</v>
      </c>
      <c r="F468" s="4">
        <v>452</v>
      </c>
      <c r="G468" s="5">
        <v>799</v>
      </c>
      <c r="H468" s="16">
        <v>6</v>
      </c>
      <c r="I468" s="5">
        <v>751</v>
      </c>
      <c r="J468" s="4" t="s">
        <v>35</v>
      </c>
      <c r="K468" s="4" t="b">
        <v>1</v>
      </c>
      <c r="L468" s="4">
        <v>0</v>
      </c>
      <c r="M468" s="4">
        <v>3</v>
      </c>
      <c r="N468" s="4">
        <v>9</v>
      </c>
      <c r="O468" s="4">
        <v>13</v>
      </c>
      <c r="P468" s="4">
        <v>34</v>
      </c>
      <c r="Q468" s="4" t="s">
        <v>32</v>
      </c>
      <c r="R468" s="4" t="s">
        <v>32</v>
      </c>
      <c r="S468" s="4" t="s">
        <v>32</v>
      </c>
      <c r="T468" s="4" t="s">
        <v>32</v>
      </c>
      <c r="U468" s="4" t="s">
        <v>32</v>
      </c>
      <c r="V468" s="4" t="b">
        <v>1</v>
      </c>
      <c r="W468" s="4" t="b">
        <v>1</v>
      </c>
      <c r="X468" s="13" cm="1">
        <f t="array" ref="X468">_xlfn.IFS(ecomm[[#This Row],[rating]]&lt;=1,1, ecomm[[#This Row],[rating]]&lt;=2, 2, ecomm[[#This Row],[rating]]&lt;=3, 3, ecomm[[#This Row],[rating]]&lt;=4, 4, ecomm[[#This Row],[rating]]&gt;4, 5)</f>
        <v>5</v>
      </c>
      <c r="Y468" s="13" cm="1">
        <f t="array" ref="Y4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68" s="13" t="str" cm="1">
        <f t="array" ref="Z4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68" t="str">
        <v>None</v>
      </c>
      <c r="AF468" t="str">
        <v>None</v>
      </c>
      <c r="AG468" t="str">
        <v>None</v>
      </c>
      <c r="AH468" t="str">
        <v>None</v>
      </c>
      <c r="AI468" t="str">
        <v>None</v>
      </c>
    </row>
    <row r="469" spans="1:35">
      <c r="A469" s="6">
        <v>10135431</v>
      </c>
      <c r="B469" s="6" t="s">
        <v>60</v>
      </c>
      <c r="C469" s="6" t="s">
        <v>139</v>
      </c>
      <c r="D469" s="6" t="s">
        <v>267</v>
      </c>
      <c r="E469" s="6">
        <v>4.5</v>
      </c>
      <c r="F469" s="6">
        <v>347</v>
      </c>
      <c r="G469" s="7">
        <v>1000</v>
      </c>
      <c r="H469" s="17">
        <v>50</v>
      </c>
      <c r="I469" s="7">
        <v>500</v>
      </c>
      <c r="J469" s="6" t="s">
        <v>35</v>
      </c>
      <c r="K469" s="6" t="b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 t="s">
        <v>32</v>
      </c>
      <c r="R469" s="6" t="s">
        <v>32</v>
      </c>
      <c r="S469" s="6" t="s">
        <v>32</v>
      </c>
      <c r="T469" s="6" t="s">
        <v>32</v>
      </c>
      <c r="U469" s="6" t="s">
        <v>32</v>
      </c>
      <c r="V469" s="6" t="b">
        <v>1</v>
      </c>
      <c r="W469" s="6" t="b">
        <v>1</v>
      </c>
      <c r="X469" s="13" cm="1">
        <f t="array" ref="X469">_xlfn.IFS(ecomm[[#This Row],[rating]]&lt;=1,1, ecomm[[#This Row],[rating]]&lt;=2, 2, ecomm[[#This Row],[rating]]&lt;=3, 3, ecomm[[#This Row],[rating]]&lt;=4, 4, ecomm[[#This Row],[rating]]&gt;4, 5)</f>
        <v>5</v>
      </c>
      <c r="Y469" s="13" cm="1">
        <f t="array" ref="Y4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69" s="13" t="str" cm="1">
        <f t="array" ref="Z4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69" t="str">
        <v>None</v>
      </c>
      <c r="AF469" t="str">
        <v>None</v>
      </c>
      <c r="AG469" t="str">
        <v>None</v>
      </c>
      <c r="AH469" t="str">
        <v>None</v>
      </c>
      <c r="AI469" t="str">
        <v>None</v>
      </c>
    </row>
    <row r="470" spans="1:35">
      <c r="A470" s="4">
        <v>18494054</v>
      </c>
      <c r="B470" s="4" t="s">
        <v>68</v>
      </c>
      <c r="C470" s="4" t="s">
        <v>69</v>
      </c>
      <c r="D470" s="4" t="s">
        <v>382</v>
      </c>
      <c r="E470" s="4">
        <v>4.3</v>
      </c>
      <c r="F470" s="4">
        <v>48</v>
      </c>
      <c r="G470" s="5">
        <v>799</v>
      </c>
      <c r="H470" s="16">
        <v>40</v>
      </c>
      <c r="I470" s="5">
        <v>399</v>
      </c>
      <c r="J470" s="4" t="s">
        <v>35</v>
      </c>
      <c r="K470" s="4" t="b">
        <v>1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 t="s">
        <v>32</v>
      </c>
      <c r="R470" s="4" t="s">
        <v>32</v>
      </c>
      <c r="S470" s="4" t="s">
        <v>32</v>
      </c>
      <c r="T470" s="4" t="s">
        <v>32</v>
      </c>
      <c r="U470" s="4" t="s">
        <v>32</v>
      </c>
      <c r="V470" s="4" t="b">
        <v>1</v>
      </c>
      <c r="W470" s="4" t="b">
        <v>1</v>
      </c>
      <c r="X470" s="13" cm="1">
        <f t="array" ref="X470">_xlfn.IFS(ecomm[[#This Row],[rating]]&lt;=1,1, ecomm[[#This Row],[rating]]&lt;=2, 2, ecomm[[#This Row],[rating]]&lt;=3, 3, ecomm[[#This Row],[rating]]&lt;=4, 4, ecomm[[#This Row],[rating]]&gt;4, 5)</f>
        <v>5</v>
      </c>
      <c r="Y470" s="13" cm="1">
        <f t="array" ref="Y4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70" s="13" t="str" cm="1">
        <f t="array" ref="Z4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70" t="str">
        <v>None</v>
      </c>
      <c r="AF470" t="str">
        <v>None</v>
      </c>
      <c r="AG470" t="str">
        <v>None</v>
      </c>
      <c r="AH470" t="str">
        <v>None</v>
      </c>
      <c r="AI470" t="str">
        <v>None</v>
      </c>
    </row>
    <row r="471" spans="1:35">
      <c r="A471" s="6">
        <v>17257582</v>
      </c>
      <c r="B471" s="6" t="s">
        <v>26</v>
      </c>
      <c r="C471" s="6" t="s">
        <v>33</v>
      </c>
      <c r="D471" s="6" t="s">
        <v>383</v>
      </c>
      <c r="E471" s="6">
        <v>4.2</v>
      </c>
      <c r="F471" s="6">
        <v>37</v>
      </c>
      <c r="G471" s="7">
        <v>1795</v>
      </c>
      <c r="H471" s="17">
        <v>45</v>
      </c>
      <c r="I471" s="7">
        <v>1795</v>
      </c>
      <c r="J471" s="6" t="s">
        <v>32</v>
      </c>
      <c r="K471" s="6" t="b">
        <v>0</v>
      </c>
      <c r="L471" s="6">
        <v>0</v>
      </c>
      <c r="M471" s="6">
        <v>0</v>
      </c>
      <c r="N471" s="6">
        <v>2</v>
      </c>
      <c r="O471" s="6">
        <v>2</v>
      </c>
      <c r="P471" s="6">
        <v>5</v>
      </c>
      <c r="Q471" s="6" t="s">
        <v>30</v>
      </c>
      <c r="R471" s="6" t="s">
        <v>31</v>
      </c>
      <c r="S471" s="6" t="s">
        <v>32</v>
      </c>
      <c r="T471" s="6" t="s">
        <v>32</v>
      </c>
      <c r="U471" s="6" t="s">
        <v>30</v>
      </c>
      <c r="V471" s="6" t="b">
        <v>0</v>
      </c>
      <c r="W471" s="6" t="b">
        <v>1</v>
      </c>
      <c r="X471" s="13" cm="1">
        <f t="array" ref="X471">_xlfn.IFS(ecomm[[#This Row],[rating]]&lt;=1,1, ecomm[[#This Row],[rating]]&lt;=2, 2, ecomm[[#This Row],[rating]]&lt;=3, 3, ecomm[[#This Row],[rating]]&lt;=4, 4, ecomm[[#This Row],[rating]]&gt;4, 5)</f>
        <v>5</v>
      </c>
      <c r="Y471" s="13" cm="1">
        <f t="array" ref="Y4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71" s="13" t="str" cm="1">
        <f t="array" ref="Z4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71" t="str">
        <v>None</v>
      </c>
      <c r="AF471" t="str">
        <v>None</v>
      </c>
      <c r="AG471" t="str">
        <v>None</v>
      </c>
      <c r="AH471" t="str">
        <v>None</v>
      </c>
      <c r="AI471" t="str">
        <v>None</v>
      </c>
    </row>
    <row r="472" spans="1:35">
      <c r="A472" s="4">
        <v>17647372</v>
      </c>
      <c r="B472" s="4" t="s">
        <v>26</v>
      </c>
      <c r="C472" s="4" t="s">
        <v>172</v>
      </c>
      <c r="D472" s="4" t="s">
        <v>384</v>
      </c>
      <c r="E472" s="4">
        <v>4.2</v>
      </c>
      <c r="F472" s="4">
        <v>38</v>
      </c>
      <c r="G472" s="5">
        <v>2899</v>
      </c>
      <c r="H472" s="16">
        <v>0</v>
      </c>
      <c r="I472" s="5">
        <v>2899</v>
      </c>
      <c r="J472" s="4" t="s">
        <v>35</v>
      </c>
      <c r="K472" s="4" t="b">
        <v>1</v>
      </c>
      <c r="L472" s="4">
        <v>9</v>
      </c>
      <c r="M472" s="4">
        <v>0</v>
      </c>
      <c r="N472" s="4">
        <v>0</v>
      </c>
      <c r="O472" s="4">
        <v>0</v>
      </c>
      <c r="P472" s="4">
        <v>0</v>
      </c>
      <c r="Q472" s="4" t="s">
        <v>30</v>
      </c>
      <c r="R472" s="4" t="s">
        <v>32</v>
      </c>
      <c r="S472" s="4" t="s">
        <v>32</v>
      </c>
      <c r="T472" s="4" t="s">
        <v>31</v>
      </c>
      <c r="U472" s="4" t="s">
        <v>32</v>
      </c>
      <c r="V472" s="4" t="b">
        <v>0</v>
      </c>
      <c r="W472" s="4" t="b">
        <v>1</v>
      </c>
      <c r="X472" s="13" cm="1">
        <f t="array" ref="X472">_xlfn.IFS(ecomm[[#This Row],[rating]]&lt;=1,1, ecomm[[#This Row],[rating]]&lt;=2, 2, ecomm[[#This Row],[rating]]&lt;=3, 3, ecomm[[#This Row],[rating]]&lt;=4, 4, ecomm[[#This Row],[rating]]&gt;4, 5)</f>
        <v>5</v>
      </c>
      <c r="Y472" s="13" cm="1">
        <f t="array" ref="Y4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72" s="13" t="str" cm="1">
        <f t="array" ref="Z4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72" t="str">
        <v>None</v>
      </c>
      <c r="AF472" t="str">
        <v>None</v>
      </c>
      <c r="AG472" t="str">
        <v>None</v>
      </c>
      <c r="AH472" t="str">
        <v>None</v>
      </c>
      <c r="AI472" t="str">
        <v>None</v>
      </c>
    </row>
    <row r="473" spans="1:35">
      <c r="A473" s="6">
        <v>18963006</v>
      </c>
      <c r="B473" s="6" t="s">
        <v>26</v>
      </c>
      <c r="C473" s="6" t="s">
        <v>38</v>
      </c>
      <c r="D473" s="6" t="s">
        <v>321</v>
      </c>
      <c r="E473" s="6">
        <v>4.3</v>
      </c>
      <c r="F473" s="6">
        <v>45</v>
      </c>
      <c r="G473" s="7">
        <v>2499</v>
      </c>
      <c r="H473" s="17">
        <v>68</v>
      </c>
      <c r="I473" s="7">
        <v>799</v>
      </c>
      <c r="J473" s="6" t="s">
        <v>35</v>
      </c>
      <c r="K473" s="6" t="b">
        <v>1</v>
      </c>
      <c r="L473" s="6">
        <v>4</v>
      </c>
      <c r="M473" s="6">
        <v>3</v>
      </c>
      <c r="N473" s="6">
        <v>10</v>
      </c>
      <c r="O473" s="6">
        <v>20</v>
      </c>
      <c r="P473" s="6">
        <v>57</v>
      </c>
      <c r="Q473" s="6" t="s">
        <v>30</v>
      </c>
      <c r="R473" s="6" t="s">
        <v>31</v>
      </c>
      <c r="S473" s="6" t="s">
        <v>32</v>
      </c>
      <c r="T473" s="6" t="s">
        <v>32</v>
      </c>
      <c r="U473" s="6" t="s">
        <v>30</v>
      </c>
      <c r="V473" s="6" t="b">
        <v>1</v>
      </c>
      <c r="W473" s="6" t="b">
        <v>1</v>
      </c>
      <c r="X473" s="13" cm="1">
        <f t="array" ref="X473">_xlfn.IFS(ecomm[[#This Row],[rating]]&lt;=1,1, ecomm[[#This Row],[rating]]&lt;=2, 2, ecomm[[#This Row],[rating]]&lt;=3, 3, ecomm[[#This Row],[rating]]&lt;=4, 4, ecomm[[#This Row],[rating]]&gt;4, 5)</f>
        <v>5</v>
      </c>
      <c r="Y473" s="13" cm="1">
        <f t="array" ref="Y4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73" s="13" t="str" cm="1">
        <f t="array" ref="Z4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73" t="str">
        <v>None</v>
      </c>
      <c r="AF473" t="str">
        <v>None</v>
      </c>
      <c r="AG473" t="str">
        <v>None</v>
      </c>
      <c r="AH473" t="str">
        <v>None</v>
      </c>
      <c r="AI473" t="str">
        <v>None</v>
      </c>
    </row>
    <row r="474" spans="1:35">
      <c r="A474" s="4">
        <v>17656880</v>
      </c>
      <c r="B474" s="4" t="s">
        <v>26</v>
      </c>
      <c r="C474" s="4" t="s">
        <v>48</v>
      </c>
      <c r="D474" s="4" t="s">
        <v>302</v>
      </c>
      <c r="E474" s="4">
        <v>4.4000000000000004</v>
      </c>
      <c r="F474" s="4">
        <v>43</v>
      </c>
      <c r="G474" s="5">
        <v>1499</v>
      </c>
      <c r="H474" s="16">
        <v>43</v>
      </c>
      <c r="I474" s="5">
        <v>1499</v>
      </c>
      <c r="J474" s="4" t="s">
        <v>35</v>
      </c>
      <c r="K474" s="4" t="b">
        <v>1</v>
      </c>
      <c r="L474" s="4">
        <v>44</v>
      </c>
      <c r="M474" s="4">
        <v>3</v>
      </c>
      <c r="N474" s="4">
        <v>7</v>
      </c>
      <c r="O474" s="4">
        <v>28</v>
      </c>
      <c r="P474" s="4">
        <v>58</v>
      </c>
      <c r="Q474" s="4" t="s">
        <v>30</v>
      </c>
      <c r="R474" s="4" t="s">
        <v>31</v>
      </c>
      <c r="S474" s="4" t="s">
        <v>32</v>
      </c>
      <c r="T474" s="4" t="s">
        <v>32</v>
      </c>
      <c r="U474" s="4" t="s">
        <v>30</v>
      </c>
      <c r="V474" s="4" t="b">
        <v>0</v>
      </c>
      <c r="W474" s="4" t="b">
        <v>1</v>
      </c>
      <c r="X474" s="13" cm="1">
        <f t="array" ref="X474">_xlfn.IFS(ecomm[[#This Row],[rating]]&lt;=1,1, ecomm[[#This Row],[rating]]&lt;=2, 2, ecomm[[#This Row],[rating]]&lt;=3, 3, ecomm[[#This Row],[rating]]&lt;=4, 4, ecomm[[#This Row],[rating]]&gt;4, 5)</f>
        <v>5</v>
      </c>
      <c r="Y474" s="13" cm="1">
        <f t="array" ref="Y4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74" s="13" t="str" cm="1">
        <f t="array" ref="Z4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74" t="str">
        <v>None</v>
      </c>
      <c r="AF474" t="str">
        <v>None</v>
      </c>
      <c r="AG474" t="str">
        <v>None</v>
      </c>
      <c r="AH474" t="str">
        <v>None</v>
      </c>
      <c r="AI474" t="str">
        <v>None</v>
      </c>
    </row>
    <row r="475" spans="1:35">
      <c r="A475" s="6">
        <v>14279412</v>
      </c>
      <c r="B475" s="6" t="s">
        <v>26</v>
      </c>
      <c r="C475" s="6" t="s">
        <v>36</v>
      </c>
      <c r="D475" s="6" t="s">
        <v>376</v>
      </c>
      <c r="E475" s="6">
        <v>4.2</v>
      </c>
      <c r="F475" s="6">
        <v>47</v>
      </c>
      <c r="G475" s="7">
        <v>1899</v>
      </c>
      <c r="H475" s="17">
        <v>61</v>
      </c>
      <c r="I475" s="7">
        <v>1899</v>
      </c>
      <c r="J475" s="6" t="s">
        <v>32</v>
      </c>
      <c r="K475" s="6" t="b">
        <v>0</v>
      </c>
      <c r="L475" s="6">
        <v>1</v>
      </c>
      <c r="M475" s="6">
        <v>17</v>
      </c>
      <c r="N475" s="6">
        <v>56</v>
      </c>
      <c r="O475" s="6">
        <v>142</v>
      </c>
      <c r="P475" s="6">
        <v>490</v>
      </c>
      <c r="Q475" s="6" t="s">
        <v>30</v>
      </c>
      <c r="R475" s="6" t="s">
        <v>32</v>
      </c>
      <c r="S475" s="6" t="s">
        <v>32</v>
      </c>
      <c r="T475" s="6" t="s">
        <v>32</v>
      </c>
      <c r="U475" s="6" t="s">
        <v>30</v>
      </c>
      <c r="V475" s="6" t="b">
        <v>0</v>
      </c>
      <c r="W475" s="6" t="b">
        <v>1</v>
      </c>
      <c r="X475" s="13" cm="1">
        <f t="array" ref="X475">_xlfn.IFS(ecomm[[#This Row],[rating]]&lt;=1,1, ecomm[[#This Row],[rating]]&lt;=2, 2, ecomm[[#This Row],[rating]]&lt;=3, 3, ecomm[[#This Row],[rating]]&lt;=4, 4, ecomm[[#This Row],[rating]]&gt;4, 5)</f>
        <v>5</v>
      </c>
      <c r="Y475" s="13" cm="1">
        <f t="array" ref="Y4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75" s="13" t="str" cm="1">
        <f t="array" ref="Z4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75" t="str">
        <v>None</v>
      </c>
      <c r="AF475" t="str">
        <v>None</v>
      </c>
      <c r="AG475" t="str">
        <v>None</v>
      </c>
      <c r="AH475" t="str">
        <v>None</v>
      </c>
      <c r="AI475" t="str">
        <v>None</v>
      </c>
    </row>
    <row r="476" spans="1:35">
      <c r="A476" s="4">
        <v>17367634</v>
      </c>
      <c r="B476" s="4" t="s">
        <v>26</v>
      </c>
      <c r="C476" s="4" t="s">
        <v>124</v>
      </c>
      <c r="D476" s="4" t="s">
        <v>203</v>
      </c>
      <c r="E476" s="4">
        <v>4.3</v>
      </c>
      <c r="F476" s="4">
        <v>43</v>
      </c>
      <c r="G476" s="5">
        <v>1399</v>
      </c>
      <c r="H476" s="16">
        <v>74</v>
      </c>
      <c r="I476" s="5">
        <v>363</v>
      </c>
      <c r="J476" s="4" t="s">
        <v>35</v>
      </c>
      <c r="K476" s="4" t="b">
        <v>1</v>
      </c>
      <c r="L476" s="4">
        <v>5</v>
      </c>
      <c r="M476" s="4">
        <v>0</v>
      </c>
      <c r="N476" s="4">
        <v>1</v>
      </c>
      <c r="O476" s="4">
        <v>2</v>
      </c>
      <c r="P476" s="4">
        <v>2</v>
      </c>
      <c r="Q476" s="4" t="s">
        <v>32</v>
      </c>
      <c r="R476" s="4" t="s">
        <v>32</v>
      </c>
      <c r="S476" s="4" t="s">
        <v>32</v>
      </c>
      <c r="T476" s="4" t="s">
        <v>32</v>
      </c>
      <c r="U476" s="4" t="s">
        <v>32</v>
      </c>
      <c r="V476" s="4" t="b">
        <v>1</v>
      </c>
      <c r="W476" s="4" t="b">
        <v>1</v>
      </c>
      <c r="X476" s="13" cm="1">
        <f t="array" ref="X476">_xlfn.IFS(ecomm[[#This Row],[rating]]&lt;=1,1, ecomm[[#This Row],[rating]]&lt;=2, 2, ecomm[[#This Row],[rating]]&lt;=3, 3, ecomm[[#This Row],[rating]]&lt;=4, 4, ecomm[[#This Row],[rating]]&gt;4, 5)</f>
        <v>5</v>
      </c>
      <c r="Y476" s="13" cm="1">
        <f t="array" ref="Y4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76" s="13" t="str" cm="1">
        <f t="array" ref="Z4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76" t="str">
        <v>None</v>
      </c>
      <c r="AF476" t="str">
        <v>None</v>
      </c>
      <c r="AG476" t="str">
        <v>None</v>
      </c>
      <c r="AH476" t="str">
        <v>None</v>
      </c>
      <c r="AI476" t="str">
        <v>None</v>
      </c>
    </row>
    <row r="477" spans="1:35">
      <c r="A477" s="6">
        <v>18091436</v>
      </c>
      <c r="B477" s="6" t="s">
        <v>99</v>
      </c>
      <c r="C477" s="6" t="s">
        <v>100</v>
      </c>
      <c r="D477" s="6" t="s">
        <v>207</v>
      </c>
      <c r="E477" s="6">
        <v>3.9</v>
      </c>
      <c r="F477" s="6">
        <v>51</v>
      </c>
      <c r="G477" s="7">
        <v>2198</v>
      </c>
      <c r="H477" s="17">
        <v>50</v>
      </c>
      <c r="I477" s="7">
        <v>659</v>
      </c>
      <c r="J477" s="6" t="s">
        <v>35</v>
      </c>
      <c r="K477" s="6" t="b">
        <v>1</v>
      </c>
      <c r="L477" s="6">
        <v>3</v>
      </c>
      <c r="M477" s="6">
        <v>4</v>
      </c>
      <c r="N477" s="6">
        <v>5</v>
      </c>
      <c r="O477" s="6">
        <v>13</v>
      </c>
      <c r="P477" s="6">
        <v>49</v>
      </c>
      <c r="Q477" s="6" t="s">
        <v>30</v>
      </c>
      <c r="R477" s="6" t="s">
        <v>32</v>
      </c>
      <c r="S477" s="6" t="s">
        <v>178</v>
      </c>
      <c r="T477" s="6" t="s">
        <v>32</v>
      </c>
      <c r="U477" s="6" t="s">
        <v>32</v>
      </c>
      <c r="V477" s="6" t="b">
        <v>1</v>
      </c>
      <c r="W477" s="6" t="b">
        <v>1</v>
      </c>
      <c r="X477" s="13" cm="1">
        <f t="array" ref="X477">_xlfn.IFS(ecomm[[#This Row],[rating]]&lt;=1,1, ecomm[[#This Row],[rating]]&lt;=2, 2, ecomm[[#This Row],[rating]]&lt;=3, 3, ecomm[[#This Row],[rating]]&lt;=4, 4, ecomm[[#This Row],[rating]]&gt;4, 5)</f>
        <v>4</v>
      </c>
      <c r="Y477" s="13" cm="1">
        <f t="array" ref="Y4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77" s="13" t="str" cm="1">
        <f t="array" ref="Z4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77" t="str">
        <v>None</v>
      </c>
      <c r="AF477" t="str">
        <v>None</v>
      </c>
      <c r="AG477" t="str">
        <v>None</v>
      </c>
      <c r="AH477" t="str">
        <v>None</v>
      </c>
      <c r="AI477" t="str">
        <v>None</v>
      </c>
    </row>
    <row r="478" spans="1:35">
      <c r="A478" s="4">
        <v>13768790</v>
      </c>
      <c r="B478" s="4" t="s">
        <v>26</v>
      </c>
      <c r="C478" s="4" t="s">
        <v>117</v>
      </c>
      <c r="D478" s="4" t="s">
        <v>284</v>
      </c>
      <c r="E478" s="4">
        <v>4.3</v>
      </c>
      <c r="F478" s="4">
        <v>40</v>
      </c>
      <c r="G478" s="5">
        <v>3299</v>
      </c>
      <c r="H478" s="16">
        <v>50</v>
      </c>
      <c r="I478" s="5">
        <v>3299</v>
      </c>
      <c r="J478" s="4" t="s">
        <v>35</v>
      </c>
      <c r="K478" s="4" t="b">
        <v>1</v>
      </c>
      <c r="L478" s="4">
        <v>0</v>
      </c>
      <c r="M478" s="4">
        <v>0</v>
      </c>
      <c r="N478" s="4">
        <v>4</v>
      </c>
      <c r="O478" s="4">
        <v>5</v>
      </c>
      <c r="P478" s="4">
        <v>10</v>
      </c>
      <c r="Q478" s="4" t="s">
        <v>30</v>
      </c>
      <c r="R478" s="4" t="s">
        <v>32</v>
      </c>
      <c r="S478" s="4" t="s">
        <v>32</v>
      </c>
      <c r="T478" s="4" t="s">
        <v>32</v>
      </c>
      <c r="U478" s="4" t="s">
        <v>32</v>
      </c>
      <c r="V478" s="4" t="b">
        <v>0</v>
      </c>
      <c r="W478" s="4" t="b">
        <v>1</v>
      </c>
      <c r="X478" s="13" cm="1">
        <f t="array" ref="X478">_xlfn.IFS(ecomm[[#This Row],[rating]]&lt;=1,1, ecomm[[#This Row],[rating]]&lt;=2, 2, ecomm[[#This Row],[rating]]&lt;=3, 3, ecomm[[#This Row],[rating]]&lt;=4, 4, ecomm[[#This Row],[rating]]&gt;4, 5)</f>
        <v>5</v>
      </c>
      <c r="Y478" s="13" cm="1">
        <f t="array" ref="Y4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478" s="13" t="str" cm="1">
        <f t="array" ref="Z4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78" t="str">
        <v>None</v>
      </c>
      <c r="AF478" t="str">
        <v>None</v>
      </c>
      <c r="AG478" t="str">
        <v>None</v>
      </c>
      <c r="AH478" t="str">
        <v>None</v>
      </c>
      <c r="AI478" t="str">
        <v>None</v>
      </c>
    </row>
    <row r="479" spans="1:35">
      <c r="A479" s="6">
        <v>18241400</v>
      </c>
      <c r="B479" s="6" t="s">
        <v>26</v>
      </c>
      <c r="C479" s="6" t="s">
        <v>36</v>
      </c>
      <c r="D479" s="6" t="s">
        <v>34</v>
      </c>
      <c r="E479" s="6">
        <v>3.8</v>
      </c>
      <c r="F479" s="6">
        <v>57</v>
      </c>
      <c r="G479" s="7">
        <v>2699</v>
      </c>
      <c r="H479" s="17">
        <v>5</v>
      </c>
      <c r="I479" s="7">
        <v>944</v>
      </c>
      <c r="J479" s="6" t="s">
        <v>32</v>
      </c>
      <c r="K479" s="6" t="b">
        <v>0</v>
      </c>
      <c r="L479" s="6">
        <v>2</v>
      </c>
      <c r="M479" s="6">
        <v>1</v>
      </c>
      <c r="N479" s="6">
        <v>1</v>
      </c>
      <c r="O479" s="6">
        <v>2</v>
      </c>
      <c r="P479" s="6">
        <v>11</v>
      </c>
      <c r="Q479" s="6" t="s">
        <v>30</v>
      </c>
      <c r="R479" s="6" t="s">
        <v>32</v>
      </c>
      <c r="S479" s="6" t="s">
        <v>32</v>
      </c>
      <c r="T479" s="6" t="s">
        <v>32</v>
      </c>
      <c r="U479" s="6" t="s">
        <v>30</v>
      </c>
      <c r="V479" s="6" t="b">
        <v>1</v>
      </c>
      <c r="W479" s="6" t="b">
        <v>1</v>
      </c>
      <c r="X479" s="13" cm="1">
        <f t="array" ref="X479">_xlfn.IFS(ecomm[[#This Row],[rating]]&lt;=1,1, ecomm[[#This Row],[rating]]&lt;=2, 2, ecomm[[#This Row],[rating]]&lt;=3, 3, ecomm[[#This Row],[rating]]&lt;=4, 4, ecomm[[#This Row],[rating]]&gt;4, 5)</f>
        <v>4</v>
      </c>
      <c r="Y479" s="13" cm="1">
        <f t="array" ref="Y4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79" s="13" t="str" cm="1">
        <f t="array" ref="Z4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79" t="str">
        <v>None</v>
      </c>
      <c r="AF479" t="str">
        <v>None</v>
      </c>
      <c r="AG479" t="str">
        <v>None</v>
      </c>
      <c r="AH479" t="str">
        <v>None</v>
      </c>
      <c r="AI479" t="str">
        <v>None</v>
      </c>
    </row>
    <row r="480" spans="1:35">
      <c r="A480" s="4">
        <v>18240582</v>
      </c>
      <c r="B480" s="4" t="s">
        <v>26</v>
      </c>
      <c r="C480" s="4" t="s">
        <v>36</v>
      </c>
      <c r="D480" s="4" t="s">
        <v>257</v>
      </c>
      <c r="E480" s="4">
        <v>4.4000000000000004</v>
      </c>
      <c r="F480" s="4">
        <v>39</v>
      </c>
      <c r="G480" s="5">
        <v>2499</v>
      </c>
      <c r="H480" s="16">
        <v>65</v>
      </c>
      <c r="I480" s="5">
        <v>874</v>
      </c>
      <c r="J480" s="4" t="s">
        <v>32</v>
      </c>
      <c r="K480" s="4" t="b">
        <v>0</v>
      </c>
      <c r="L480" s="4">
        <v>1</v>
      </c>
      <c r="M480" s="4">
        <v>0</v>
      </c>
      <c r="N480" s="4">
        <v>2</v>
      </c>
      <c r="O480" s="4">
        <v>1</v>
      </c>
      <c r="P480" s="4">
        <v>5</v>
      </c>
      <c r="Q480" s="4" t="s">
        <v>133</v>
      </c>
      <c r="R480" s="4" t="s">
        <v>32</v>
      </c>
      <c r="S480" s="4" t="s">
        <v>32</v>
      </c>
      <c r="T480" s="4" t="s">
        <v>32</v>
      </c>
      <c r="U480" s="4" t="s">
        <v>30</v>
      </c>
      <c r="V480" s="4" t="b">
        <v>1</v>
      </c>
      <c r="W480" s="4" t="b">
        <v>1</v>
      </c>
      <c r="X480" s="13" cm="1">
        <f t="array" ref="X480">_xlfn.IFS(ecomm[[#This Row],[rating]]&lt;=1,1, ecomm[[#This Row],[rating]]&lt;=2, 2, ecomm[[#This Row],[rating]]&lt;=3, 3, ecomm[[#This Row],[rating]]&lt;=4, 4, ecomm[[#This Row],[rating]]&gt;4, 5)</f>
        <v>5</v>
      </c>
      <c r="Y480" s="13" cm="1">
        <f t="array" ref="Y4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0" s="13" t="str" cm="1">
        <f t="array" ref="Z4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80" t="str">
        <v>None</v>
      </c>
      <c r="AF480" t="str">
        <v>None</v>
      </c>
      <c r="AG480" t="str">
        <v>None</v>
      </c>
      <c r="AH480" t="str">
        <v>None</v>
      </c>
      <c r="AI480" t="str">
        <v>None</v>
      </c>
    </row>
    <row r="481" spans="1:35">
      <c r="A481" s="6">
        <v>18825178</v>
      </c>
      <c r="B481" s="6" t="s">
        <v>26</v>
      </c>
      <c r="C481" s="6" t="s">
        <v>53</v>
      </c>
      <c r="D481" s="6" t="s">
        <v>250</v>
      </c>
      <c r="E481" s="6">
        <v>4.3</v>
      </c>
      <c r="F481" s="6">
        <v>37</v>
      </c>
      <c r="G481" s="7">
        <v>4999</v>
      </c>
      <c r="H481" s="17">
        <v>40</v>
      </c>
      <c r="I481" s="7">
        <v>4999</v>
      </c>
      <c r="J481" s="6" t="s">
        <v>32</v>
      </c>
      <c r="K481" s="6" t="b">
        <v>0</v>
      </c>
      <c r="L481" s="6">
        <v>7</v>
      </c>
      <c r="M481" s="6">
        <v>0</v>
      </c>
      <c r="N481" s="6">
        <v>3</v>
      </c>
      <c r="O481" s="6">
        <v>6</v>
      </c>
      <c r="P481" s="6">
        <v>9</v>
      </c>
      <c r="Q481" s="6" t="s">
        <v>30</v>
      </c>
      <c r="R481" s="6" t="s">
        <v>32</v>
      </c>
      <c r="S481" s="6" t="s">
        <v>32</v>
      </c>
      <c r="T481" s="6" t="s">
        <v>32</v>
      </c>
      <c r="U481" s="6" t="s">
        <v>30</v>
      </c>
      <c r="V481" s="6" t="b">
        <v>0</v>
      </c>
      <c r="W481" s="6" t="b">
        <v>1</v>
      </c>
      <c r="X481" s="13" cm="1">
        <f t="array" ref="X481">_xlfn.IFS(ecomm[[#This Row],[rating]]&lt;=1,1, ecomm[[#This Row],[rating]]&lt;=2, 2, ecomm[[#This Row],[rating]]&lt;=3, 3, ecomm[[#This Row],[rating]]&lt;=4, 4, ecomm[[#This Row],[rating]]&gt;4, 5)</f>
        <v>5</v>
      </c>
      <c r="Y481" s="13" cm="1">
        <f t="array" ref="Y4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81" s="13" t="str" cm="1">
        <f t="array" ref="Z4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81" t="str">
        <v>None</v>
      </c>
      <c r="AF481" t="str">
        <v>None</v>
      </c>
      <c r="AG481" t="str">
        <v>None</v>
      </c>
      <c r="AH481" t="str">
        <v>None</v>
      </c>
      <c r="AI481" t="str">
        <v>None</v>
      </c>
    </row>
    <row r="482" spans="1:35">
      <c r="A482" s="4">
        <v>18974634</v>
      </c>
      <c r="B482" s="4" t="s">
        <v>26</v>
      </c>
      <c r="C482" s="4" t="s">
        <v>237</v>
      </c>
      <c r="D482" s="4" t="s">
        <v>385</v>
      </c>
      <c r="E482" s="4">
        <v>4.5</v>
      </c>
      <c r="F482" s="4">
        <v>35</v>
      </c>
      <c r="G482" s="5">
        <v>1899</v>
      </c>
      <c r="H482" s="16">
        <v>60</v>
      </c>
      <c r="I482" s="5">
        <v>759</v>
      </c>
      <c r="J482" s="4" t="s">
        <v>35</v>
      </c>
      <c r="K482" s="4" t="b">
        <v>1</v>
      </c>
      <c r="L482" s="4">
        <v>3</v>
      </c>
      <c r="M482" s="4">
        <v>5</v>
      </c>
      <c r="N482" s="4">
        <v>21</v>
      </c>
      <c r="O482" s="4">
        <v>46</v>
      </c>
      <c r="P482" s="4">
        <v>110</v>
      </c>
      <c r="Q482" s="4" t="s">
        <v>30</v>
      </c>
      <c r="R482" s="4" t="s">
        <v>32</v>
      </c>
      <c r="S482" s="4" t="s">
        <v>32</v>
      </c>
      <c r="T482" s="4" t="s">
        <v>32</v>
      </c>
      <c r="U482" s="4" t="s">
        <v>32</v>
      </c>
      <c r="V482" s="4" t="b">
        <v>1</v>
      </c>
      <c r="W482" s="4" t="b">
        <v>1</v>
      </c>
      <c r="X482" s="13" cm="1">
        <f t="array" ref="X482">_xlfn.IFS(ecomm[[#This Row],[rating]]&lt;=1,1, ecomm[[#This Row],[rating]]&lt;=2, 2, ecomm[[#This Row],[rating]]&lt;=3, 3, ecomm[[#This Row],[rating]]&lt;=4, 4, ecomm[[#This Row],[rating]]&gt;4, 5)</f>
        <v>5</v>
      </c>
      <c r="Y482" s="13" cm="1">
        <f t="array" ref="Y4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2" s="13" t="str" cm="1">
        <f t="array" ref="Z4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82" t="str">
        <v>None</v>
      </c>
      <c r="AF482" t="str">
        <v>None</v>
      </c>
      <c r="AG482" t="str">
        <v>None</v>
      </c>
      <c r="AH482" t="str">
        <v>None</v>
      </c>
      <c r="AI482" t="str">
        <v>None</v>
      </c>
    </row>
    <row r="483" spans="1:35">
      <c r="A483" s="6">
        <v>10143909</v>
      </c>
      <c r="B483" s="6" t="s">
        <v>26</v>
      </c>
      <c r="C483" s="6" t="s">
        <v>58</v>
      </c>
      <c r="D483" s="6" t="s">
        <v>386</v>
      </c>
      <c r="E483" s="6">
        <v>3.7</v>
      </c>
      <c r="F483" s="6">
        <v>53</v>
      </c>
      <c r="G483" s="7">
        <v>1665</v>
      </c>
      <c r="H483" s="17">
        <v>70</v>
      </c>
      <c r="I483" s="7">
        <v>499</v>
      </c>
      <c r="J483" s="6" t="s">
        <v>35</v>
      </c>
      <c r="K483" s="6" t="b">
        <v>1</v>
      </c>
      <c r="L483" s="6">
        <v>0</v>
      </c>
      <c r="M483" s="6">
        <v>1</v>
      </c>
      <c r="N483" s="6">
        <v>0</v>
      </c>
      <c r="O483" s="6">
        <v>4</v>
      </c>
      <c r="P483" s="6">
        <v>8</v>
      </c>
      <c r="Q483" s="6" t="s">
        <v>30</v>
      </c>
      <c r="R483" s="6" t="s">
        <v>32</v>
      </c>
      <c r="S483" s="6" t="s">
        <v>32</v>
      </c>
      <c r="T483" s="6" t="s">
        <v>32</v>
      </c>
      <c r="U483" s="6" t="s">
        <v>32</v>
      </c>
      <c r="V483" s="6" t="b">
        <v>1</v>
      </c>
      <c r="W483" s="6" t="b">
        <v>1</v>
      </c>
      <c r="X483" s="13" cm="1">
        <f t="array" ref="X483">_xlfn.IFS(ecomm[[#This Row],[rating]]&lt;=1,1, ecomm[[#This Row],[rating]]&lt;=2, 2, ecomm[[#This Row],[rating]]&lt;=3, 3, ecomm[[#This Row],[rating]]&lt;=4, 4, ecomm[[#This Row],[rating]]&gt;4, 5)</f>
        <v>4</v>
      </c>
      <c r="Y483" s="13" cm="1">
        <f t="array" ref="Y4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83" s="13" t="str" cm="1">
        <f t="array" ref="Z4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83" t="str">
        <v>None</v>
      </c>
      <c r="AF483" t="str">
        <v>None</v>
      </c>
      <c r="AG483" t="str">
        <v>None</v>
      </c>
      <c r="AH483" t="str">
        <v>None</v>
      </c>
      <c r="AI483" t="str">
        <v>None</v>
      </c>
    </row>
    <row r="484" spans="1:35">
      <c r="A484" s="4">
        <v>13624708</v>
      </c>
      <c r="B484" s="4" t="s">
        <v>26</v>
      </c>
      <c r="C484" s="4" t="s">
        <v>121</v>
      </c>
      <c r="D484" s="4" t="s">
        <v>387</v>
      </c>
      <c r="E484" s="4">
        <v>4.4000000000000004</v>
      </c>
      <c r="F484" s="4">
        <v>376</v>
      </c>
      <c r="G484" s="5">
        <v>1795</v>
      </c>
      <c r="H484" s="16">
        <v>0</v>
      </c>
      <c r="I484" s="5">
        <v>1795</v>
      </c>
      <c r="J484" s="4" t="s">
        <v>35</v>
      </c>
      <c r="K484" s="4" t="b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 t="s">
        <v>32</v>
      </c>
      <c r="R484" s="4" t="s">
        <v>32</v>
      </c>
      <c r="S484" s="4" t="s">
        <v>32</v>
      </c>
      <c r="T484" s="4" t="s">
        <v>32</v>
      </c>
      <c r="U484" s="4" t="s">
        <v>32</v>
      </c>
      <c r="V484" s="4" t="b">
        <v>0</v>
      </c>
      <c r="W484" s="4" t="b">
        <v>1</v>
      </c>
      <c r="X484" s="13" cm="1">
        <f t="array" ref="X484">_xlfn.IFS(ecomm[[#This Row],[rating]]&lt;=1,1, ecomm[[#This Row],[rating]]&lt;=2, 2, ecomm[[#This Row],[rating]]&lt;=3, 3, ecomm[[#This Row],[rating]]&lt;=4, 4, ecomm[[#This Row],[rating]]&gt;4, 5)</f>
        <v>5</v>
      </c>
      <c r="Y484" s="13" cm="1">
        <f t="array" ref="Y4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84" s="13" t="str" cm="1">
        <f t="array" ref="Z4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84" t="str">
        <v>None</v>
      </c>
      <c r="AF484" t="str">
        <v>None</v>
      </c>
      <c r="AG484" t="str">
        <v>None</v>
      </c>
      <c r="AH484" t="str">
        <v>None</v>
      </c>
      <c r="AI484" t="str">
        <v>None</v>
      </c>
    </row>
    <row r="485" spans="1:35">
      <c r="A485" s="6">
        <v>20308616</v>
      </c>
      <c r="B485" s="6" t="s">
        <v>26</v>
      </c>
      <c r="C485" s="6" t="s">
        <v>117</v>
      </c>
      <c r="D485" s="6" t="s">
        <v>388</v>
      </c>
      <c r="E485" s="6">
        <v>4</v>
      </c>
      <c r="F485" s="6">
        <v>64</v>
      </c>
      <c r="G485" s="7">
        <v>2499</v>
      </c>
      <c r="H485" s="17">
        <v>50</v>
      </c>
      <c r="I485" s="7">
        <v>2499</v>
      </c>
      <c r="J485" s="6" t="s">
        <v>35</v>
      </c>
      <c r="K485" s="6" t="b">
        <v>1</v>
      </c>
      <c r="L485" s="6">
        <v>0</v>
      </c>
      <c r="M485" s="6">
        <v>0</v>
      </c>
      <c r="N485" s="6">
        <v>1</v>
      </c>
      <c r="O485" s="6">
        <v>0</v>
      </c>
      <c r="P485" s="6">
        <v>4</v>
      </c>
      <c r="Q485" s="6" t="s">
        <v>30</v>
      </c>
      <c r="R485" s="6" t="s">
        <v>32</v>
      </c>
      <c r="S485" s="6" t="s">
        <v>32</v>
      </c>
      <c r="T485" s="6" t="s">
        <v>32</v>
      </c>
      <c r="U485" s="6" t="s">
        <v>32</v>
      </c>
      <c r="V485" s="6" t="b">
        <v>0</v>
      </c>
      <c r="W485" s="6" t="b">
        <v>1</v>
      </c>
      <c r="X485" s="13" cm="1">
        <f t="array" ref="X485">_xlfn.IFS(ecomm[[#This Row],[rating]]&lt;=1,1, ecomm[[#This Row],[rating]]&lt;=2, 2, ecomm[[#This Row],[rating]]&lt;=3, 3, ecomm[[#This Row],[rating]]&lt;=4, 4, ecomm[[#This Row],[rating]]&gt;4, 5)</f>
        <v>4</v>
      </c>
      <c r="Y485" s="13" cm="1">
        <f t="array" ref="Y4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85" s="13" t="str" cm="1">
        <f t="array" ref="Z4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85" t="str">
        <v>None</v>
      </c>
      <c r="AF485" t="str">
        <v>None</v>
      </c>
      <c r="AG485" t="str">
        <v>None</v>
      </c>
      <c r="AH485" t="str">
        <v>None</v>
      </c>
      <c r="AI485" t="str">
        <v>None</v>
      </c>
    </row>
    <row r="486" spans="1:35">
      <c r="A486" s="4">
        <v>18960146</v>
      </c>
      <c r="B486" s="4" t="s">
        <v>26</v>
      </c>
      <c r="C486" s="4" t="s">
        <v>117</v>
      </c>
      <c r="D486" s="4" t="s">
        <v>232</v>
      </c>
      <c r="E486" s="4">
        <v>4</v>
      </c>
      <c r="F486" s="4">
        <v>61</v>
      </c>
      <c r="G486" s="5">
        <v>1749</v>
      </c>
      <c r="H486" s="16">
        <v>74</v>
      </c>
      <c r="I486" s="5">
        <v>454</v>
      </c>
      <c r="J486" s="4" t="s">
        <v>35</v>
      </c>
      <c r="K486" s="4" t="b">
        <v>1</v>
      </c>
      <c r="L486" s="4">
        <v>0</v>
      </c>
      <c r="M486" s="4">
        <v>0</v>
      </c>
      <c r="N486" s="4">
        <v>0</v>
      </c>
      <c r="O486" s="4">
        <v>1</v>
      </c>
      <c r="P486" s="4">
        <v>4</v>
      </c>
      <c r="Q486" s="4" t="s">
        <v>30</v>
      </c>
      <c r="R486" s="4" t="s">
        <v>32</v>
      </c>
      <c r="S486" s="4" t="s">
        <v>32</v>
      </c>
      <c r="T486" s="4" t="s">
        <v>32</v>
      </c>
      <c r="U486" s="4" t="s">
        <v>32</v>
      </c>
      <c r="V486" s="4" t="b">
        <v>1</v>
      </c>
      <c r="W486" s="4" t="b">
        <v>1</v>
      </c>
      <c r="X486" s="13" cm="1">
        <f t="array" ref="X486">_xlfn.IFS(ecomm[[#This Row],[rating]]&lt;=1,1, ecomm[[#This Row],[rating]]&lt;=2, 2, ecomm[[#This Row],[rating]]&lt;=3, 3, ecomm[[#This Row],[rating]]&lt;=4, 4, ecomm[[#This Row],[rating]]&gt;4, 5)</f>
        <v>4</v>
      </c>
      <c r="Y486" s="13" cm="1">
        <f t="array" ref="Y4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86" s="13" t="str" cm="1">
        <f t="array" ref="Z4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86" t="str">
        <v>None</v>
      </c>
      <c r="AF486" t="str">
        <v>None</v>
      </c>
      <c r="AG486" t="str">
        <v>None</v>
      </c>
      <c r="AH486" t="str">
        <v>None</v>
      </c>
      <c r="AI486" t="str">
        <v>None</v>
      </c>
    </row>
    <row r="487" spans="1:35">
      <c r="A487" s="6">
        <v>18734132</v>
      </c>
      <c r="B487" s="6" t="s">
        <v>26</v>
      </c>
      <c r="C487" s="6" t="s">
        <v>50</v>
      </c>
      <c r="D487" s="6" t="s">
        <v>294</v>
      </c>
      <c r="E487" s="6">
        <v>3.6</v>
      </c>
      <c r="F487" s="6">
        <v>62</v>
      </c>
      <c r="G487" s="7">
        <v>2499</v>
      </c>
      <c r="H487" s="17">
        <v>61</v>
      </c>
      <c r="I487" s="7">
        <v>974</v>
      </c>
      <c r="J487" s="6" t="s">
        <v>35</v>
      </c>
      <c r="K487" s="6" t="b">
        <v>1</v>
      </c>
      <c r="L487" s="6">
        <v>0</v>
      </c>
      <c r="M487" s="6">
        <v>0</v>
      </c>
      <c r="N487" s="6">
        <v>0</v>
      </c>
      <c r="O487" s="6">
        <v>1</v>
      </c>
      <c r="P487" s="6">
        <v>11</v>
      </c>
      <c r="Q487" s="6" t="s">
        <v>32</v>
      </c>
      <c r="R487" s="6" t="s">
        <v>32</v>
      </c>
      <c r="S487" s="6" t="s">
        <v>32</v>
      </c>
      <c r="T487" s="6" t="s">
        <v>32</v>
      </c>
      <c r="U487" s="6" t="s">
        <v>32</v>
      </c>
      <c r="V487" s="6" t="b">
        <v>1</v>
      </c>
      <c r="W487" s="6" t="b">
        <v>1</v>
      </c>
      <c r="X487" s="13" cm="1">
        <f t="array" ref="X487">_xlfn.IFS(ecomm[[#This Row],[rating]]&lt;=1,1, ecomm[[#This Row],[rating]]&lt;=2, 2, ecomm[[#This Row],[rating]]&lt;=3, 3, ecomm[[#This Row],[rating]]&lt;=4, 4, ecomm[[#This Row],[rating]]&gt;4, 5)</f>
        <v>4</v>
      </c>
      <c r="Y487" s="13" cm="1">
        <f t="array" ref="Y4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7" s="13" t="str" cm="1">
        <f t="array" ref="Z4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87" t="str">
        <v>None</v>
      </c>
      <c r="AF487" t="str">
        <v>None</v>
      </c>
      <c r="AG487" t="str">
        <v>None</v>
      </c>
      <c r="AH487" t="str">
        <v>None</v>
      </c>
      <c r="AI487" t="str">
        <v>None</v>
      </c>
    </row>
    <row r="488" spans="1:35">
      <c r="A488" s="4">
        <v>21421996</v>
      </c>
      <c r="B488" s="4" t="s">
        <v>60</v>
      </c>
      <c r="C488" s="4" t="s">
        <v>158</v>
      </c>
      <c r="D488" s="4" t="s">
        <v>278</v>
      </c>
      <c r="E488" s="4">
        <v>4.5</v>
      </c>
      <c r="F488" s="4">
        <v>40</v>
      </c>
      <c r="G488" s="5">
        <v>1990</v>
      </c>
      <c r="H488" s="16">
        <v>50</v>
      </c>
      <c r="I488" s="5">
        <v>995</v>
      </c>
      <c r="J488" s="4" t="s">
        <v>35</v>
      </c>
      <c r="K488" s="4" t="b">
        <v>1</v>
      </c>
      <c r="L488" s="4">
        <v>2</v>
      </c>
      <c r="M488" s="4">
        <v>1</v>
      </c>
      <c r="N488" s="4">
        <v>2</v>
      </c>
      <c r="O488" s="4">
        <v>0</v>
      </c>
      <c r="P488" s="4">
        <v>2</v>
      </c>
      <c r="Q488" s="4" t="s">
        <v>32</v>
      </c>
      <c r="R488" s="4" t="s">
        <v>32</v>
      </c>
      <c r="S488" s="4" t="s">
        <v>32</v>
      </c>
      <c r="T488" s="4" t="s">
        <v>32</v>
      </c>
      <c r="U488" s="4" t="s">
        <v>32</v>
      </c>
      <c r="V488" s="4" t="b">
        <v>1</v>
      </c>
      <c r="W488" s="4" t="b">
        <v>1</v>
      </c>
      <c r="X488" s="13" cm="1">
        <f t="array" ref="X488">_xlfn.IFS(ecomm[[#This Row],[rating]]&lt;=1,1, ecomm[[#This Row],[rating]]&lt;=2, 2, ecomm[[#This Row],[rating]]&lt;=3, 3, ecomm[[#This Row],[rating]]&lt;=4, 4, ecomm[[#This Row],[rating]]&gt;4, 5)</f>
        <v>5</v>
      </c>
      <c r="Y488" s="13" cm="1">
        <f t="array" ref="Y4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88" s="13" t="str" cm="1">
        <f t="array" ref="Z4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88" t="str">
        <v>None</v>
      </c>
      <c r="AF488" t="str">
        <v>None</v>
      </c>
      <c r="AG488" t="str">
        <v>None</v>
      </c>
      <c r="AH488" t="str">
        <v>None</v>
      </c>
      <c r="AI488" t="str">
        <v>None</v>
      </c>
    </row>
    <row r="489" spans="1:35">
      <c r="A489" s="6">
        <v>21979790</v>
      </c>
      <c r="B489" s="6" t="s">
        <v>26</v>
      </c>
      <c r="C489" s="6" t="s">
        <v>38</v>
      </c>
      <c r="D489" s="6" t="s">
        <v>302</v>
      </c>
      <c r="E489" s="6">
        <v>3.8</v>
      </c>
      <c r="F489" s="6">
        <v>55</v>
      </c>
      <c r="G489" s="7">
        <v>2049</v>
      </c>
      <c r="H489" s="17">
        <v>77</v>
      </c>
      <c r="I489" s="7">
        <v>471</v>
      </c>
      <c r="J489" s="6" t="s">
        <v>35</v>
      </c>
      <c r="K489" s="6" t="b">
        <v>1</v>
      </c>
      <c r="L489" s="6">
        <v>1</v>
      </c>
      <c r="M489" s="6">
        <v>0</v>
      </c>
      <c r="N489" s="6">
        <v>0</v>
      </c>
      <c r="O489" s="6">
        <v>8</v>
      </c>
      <c r="P489" s="6">
        <v>6</v>
      </c>
      <c r="Q489" s="6" t="s">
        <v>234</v>
      </c>
      <c r="R489" s="6" t="s">
        <v>31</v>
      </c>
      <c r="S489" s="6" t="s">
        <v>32</v>
      </c>
      <c r="T489" s="6" t="s">
        <v>32</v>
      </c>
      <c r="U489" s="6" t="s">
        <v>30</v>
      </c>
      <c r="V489" s="6" t="b">
        <v>1</v>
      </c>
      <c r="W489" s="6" t="b">
        <v>1</v>
      </c>
      <c r="X489" s="13" cm="1">
        <f t="array" ref="X489">_xlfn.IFS(ecomm[[#This Row],[rating]]&lt;=1,1, ecomm[[#This Row],[rating]]&lt;=2, 2, ecomm[[#This Row],[rating]]&lt;=3, 3, ecomm[[#This Row],[rating]]&lt;=4, 4, ecomm[[#This Row],[rating]]&gt;4, 5)</f>
        <v>4</v>
      </c>
      <c r="Y489" s="13" cm="1">
        <f t="array" ref="Y4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89" s="13" t="str" cm="1">
        <f t="array" ref="Z4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89" t="str">
        <v>None</v>
      </c>
      <c r="AF489" t="str">
        <v>None</v>
      </c>
      <c r="AG489" t="str">
        <v>None</v>
      </c>
      <c r="AH489" t="str">
        <v>None</v>
      </c>
      <c r="AI489" t="str">
        <v>None</v>
      </c>
    </row>
    <row r="490" spans="1:35">
      <c r="A490" s="4">
        <v>17716590</v>
      </c>
      <c r="B490" s="4" t="s">
        <v>60</v>
      </c>
      <c r="C490" s="4" t="s">
        <v>165</v>
      </c>
      <c r="D490" s="4" t="s">
        <v>389</v>
      </c>
      <c r="E490" s="4">
        <v>4.5</v>
      </c>
      <c r="F490" s="4">
        <v>39</v>
      </c>
      <c r="G490" s="5">
        <v>4299</v>
      </c>
      <c r="H490" s="16">
        <v>40</v>
      </c>
      <c r="I490" s="5">
        <v>4299</v>
      </c>
      <c r="J490" s="4" t="s">
        <v>35</v>
      </c>
      <c r="K490" s="4" t="b">
        <v>1</v>
      </c>
      <c r="L490" s="4">
        <v>0</v>
      </c>
      <c r="M490" s="4">
        <v>2</v>
      </c>
      <c r="N490" s="4">
        <v>1</v>
      </c>
      <c r="O490" s="4">
        <v>0</v>
      </c>
      <c r="P490" s="4">
        <v>9</v>
      </c>
      <c r="Q490" s="4" t="s">
        <v>32</v>
      </c>
      <c r="R490" s="4" t="s">
        <v>32</v>
      </c>
      <c r="S490" s="4" t="s">
        <v>32</v>
      </c>
      <c r="T490" s="4" t="s">
        <v>32</v>
      </c>
      <c r="U490" s="4" t="s">
        <v>32</v>
      </c>
      <c r="V490" s="4" t="b">
        <v>1</v>
      </c>
      <c r="W490" s="4" t="b">
        <v>1</v>
      </c>
      <c r="X490" s="13" cm="1">
        <f t="array" ref="X490">_xlfn.IFS(ecomm[[#This Row],[rating]]&lt;=1,1, ecomm[[#This Row],[rating]]&lt;=2, 2, ecomm[[#This Row],[rating]]&lt;=3, 3, ecomm[[#This Row],[rating]]&lt;=4, 4, ecomm[[#This Row],[rating]]&gt;4, 5)</f>
        <v>5</v>
      </c>
      <c r="Y490" s="13" cm="1">
        <f t="array" ref="Y4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490" s="13" t="str" cm="1">
        <f t="array" ref="Z4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490" t="str">
        <v>None</v>
      </c>
      <c r="AF490" t="str">
        <v>None</v>
      </c>
      <c r="AG490" t="str">
        <v>None</v>
      </c>
      <c r="AH490" t="str">
        <v>None</v>
      </c>
      <c r="AI490" t="str">
        <v>None</v>
      </c>
    </row>
    <row r="491" spans="1:35">
      <c r="A491" s="6">
        <v>13621622</v>
      </c>
      <c r="B491" s="6" t="s">
        <v>26</v>
      </c>
      <c r="C491" s="6" t="s">
        <v>117</v>
      </c>
      <c r="D491" s="6" t="s">
        <v>52</v>
      </c>
      <c r="E491" s="6">
        <v>4.4000000000000004</v>
      </c>
      <c r="F491" s="6">
        <v>41</v>
      </c>
      <c r="G491" s="7">
        <v>2399</v>
      </c>
      <c r="H491" s="17">
        <v>0</v>
      </c>
      <c r="I491" s="7">
        <v>2399</v>
      </c>
      <c r="J491" s="6" t="s">
        <v>35</v>
      </c>
      <c r="K491" s="6" t="b">
        <v>1</v>
      </c>
      <c r="L491" s="6">
        <v>1</v>
      </c>
      <c r="M491" s="6">
        <v>0</v>
      </c>
      <c r="N491" s="6">
        <v>0</v>
      </c>
      <c r="O491" s="6">
        <v>2</v>
      </c>
      <c r="P491" s="6">
        <v>8</v>
      </c>
      <c r="Q491" s="6" t="s">
        <v>30</v>
      </c>
      <c r="R491" s="6" t="s">
        <v>32</v>
      </c>
      <c r="S491" s="6" t="s">
        <v>32</v>
      </c>
      <c r="T491" s="6" t="s">
        <v>32</v>
      </c>
      <c r="U491" s="6" t="s">
        <v>32</v>
      </c>
      <c r="V491" s="6" t="b">
        <v>0</v>
      </c>
      <c r="W491" s="6" t="b">
        <v>1</v>
      </c>
      <c r="X491" s="13" cm="1">
        <f t="array" ref="X491">_xlfn.IFS(ecomm[[#This Row],[rating]]&lt;=1,1, ecomm[[#This Row],[rating]]&lt;=2, 2, ecomm[[#This Row],[rating]]&lt;=3, 3, ecomm[[#This Row],[rating]]&lt;=4, 4, ecomm[[#This Row],[rating]]&gt;4, 5)</f>
        <v>5</v>
      </c>
      <c r="Y491" s="13" cm="1">
        <f t="array" ref="Y4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1" s="13" t="str" cm="1">
        <f t="array" ref="Z4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91" t="str">
        <v>None</v>
      </c>
      <c r="AF491" t="str">
        <v>None</v>
      </c>
      <c r="AG491" t="str">
        <v>None</v>
      </c>
      <c r="AH491" t="str">
        <v>None</v>
      </c>
      <c r="AI491" t="str">
        <v>None</v>
      </c>
    </row>
    <row r="492" spans="1:35">
      <c r="A492" s="4">
        <v>18200086</v>
      </c>
      <c r="B492" s="4" t="s">
        <v>60</v>
      </c>
      <c r="C492" s="4" t="s">
        <v>158</v>
      </c>
      <c r="D492" s="4" t="s">
        <v>390</v>
      </c>
      <c r="E492" s="4">
        <v>4</v>
      </c>
      <c r="F492" s="4">
        <v>59</v>
      </c>
      <c r="G492" s="5">
        <v>3699</v>
      </c>
      <c r="H492" s="16">
        <v>75</v>
      </c>
      <c r="I492" s="5">
        <v>924</v>
      </c>
      <c r="J492" s="4" t="s">
        <v>35</v>
      </c>
      <c r="K492" s="4" t="b">
        <v>1</v>
      </c>
      <c r="L492" s="4">
        <v>1</v>
      </c>
      <c r="M492" s="4">
        <v>1</v>
      </c>
      <c r="N492" s="4">
        <v>0</v>
      </c>
      <c r="O492" s="4">
        <v>12</v>
      </c>
      <c r="P492" s="4">
        <v>21</v>
      </c>
      <c r="Q492" s="4" t="s">
        <v>32</v>
      </c>
      <c r="R492" s="4" t="s">
        <v>32</v>
      </c>
      <c r="S492" s="4" t="s">
        <v>32</v>
      </c>
      <c r="T492" s="4" t="s">
        <v>32</v>
      </c>
      <c r="U492" s="4" t="s">
        <v>32</v>
      </c>
      <c r="V492" s="4" t="b">
        <v>1</v>
      </c>
      <c r="W492" s="4" t="b">
        <v>1</v>
      </c>
      <c r="X492" s="13" cm="1">
        <f t="array" ref="X492">_xlfn.IFS(ecomm[[#This Row],[rating]]&lt;=1,1, ecomm[[#This Row],[rating]]&lt;=2, 2, ecomm[[#This Row],[rating]]&lt;=3, 3, ecomm[[#This Row],[rating]]&lt;=4, 4, ecomm[[#This Row],[rating]]&gt;4, 5)</f>
        <v>4</v>
      </c>
      <c r="Y492" s="13" cm="1">
        <f t="array" ref="Y4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92" s="13" t="str" cm="1">
        <f t="array" ref="Z4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492" t="str">
        <v>None</v>
      </c>
      <c r="AF492" t="str">
        <v>None</v>
      </c>
      <c r="AG492" t="str">
        <v>None</v>
      </c>
      <c r="AH492" t="str">
        <v>None</v>
      </c>
      <c r="AI492" t="str">
        <v>None</v>
      </c>
    </row>
    <row r="493" spans="1:35">
      <c r="A493" s="6">
        <v>18904472</v>
      </c>
      <c r="B493" s="6" t="s">
        <v>26</v>
      </c>
      <c r="C493" s="6" t="s">
        <v>33</v>
      </c>
      <c r="D493" s="6" t="s">
        <v>51</v>
      </c>
      <c r="E493" s="6">
        <v>4.4000000000000004</v>
      </c>
      <c r="F493" s="6">
        <v>44</v>
      </c>
      <c r="G493" s="7">
        <v>2299</v>
      </c>
      <c r="H493" s="17">
        <v>57</v>
      </c>
      <c r="I493" s="7">
        <v>1839</v>
      </c>
      <c r="J493" s="6" t="s">
        <v>35</v>
      </c>
      <c r="K493" s="6" t="b">
        <v>1</v>
      </c>
      <c r="L493" s="6">
        <v>3</v>
      </c>
      <c r="M493" s="6">
        <v>0</v>
      </c>
      <c r="N493" s="6">
        <v>0</v>
      </c>
      <c r="O493" s="6">
        <v>0</v>
      </c>
      <c r="P493" s="6">
        <v>1</v>
      </c>
      <c r="Q493" s="6" t="s">
        <v>30</v>
      </c>
      <c r="R493" s="6" t="s">
        <v>43</v>
      </c>
      <c r="S493" s="6" t="s">
        <v>32</v>
      </c>
      <c r="T493" s="6" t="s">
        <v>32</v>
      </c>
      <c r="U493" s="6" t="s">
        <v>30</v>
      </c>
      <c r="V493" s="6" t="b">
        <v>1</v>
      </c>
      <c r="W493" s="6" t="b">
        <v>1</v>
      </c>
      <c r="X493" s="13" cm="1">
        <f t="array" ref="X493">_xlfn.IFS(ecomm[[#This Row],[rating]]&lt;=1,1, ecomm[[#This Row],[rating]]&lt;=2, 2, ecomm[[#This Row],[rating]]&lt;=3, 3, ecomm[[#This Row],[rating]]&lt;=4, 4, ecomm[[#This Row],[rating]]&gt;4, 5)</f>
        <v>5</v>
      </c>
      <c r="Y493" s="13" cm="1">
        <f t="array" ref="Y4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93" s="13" t="str" cm="1">
        <f t="array" ref="Z4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493" t="str">
        <v>None</v>
      </c>
      <c r="AF493" t="str">
        <v>None</v>
      </c>
      <c r="AG493" t="str">
        <v>None</v>
      </c>
      <c r="AH493" t="str">
        <v>None</v>
      </c>
      <c r="AI493" t="str">
        <v>None</v>
      </c>
    </row>
    <row r="494" spans="1:35">
      <c r="A494" s="4">
        <v>13398280</v>
      </c>
      <c r="B494" s="4" t="s">
        <v>26</v>
      </c>
      <c r="C494" s="4" t="s">
        <v>38</v>
      </c>
      <c r="D494" s="4" t="s">
        <v>391</v>
      </c>
      <c r="E494" s="4">
        <v>4.3</v>
      </c>
      <c r="F494" s="4">
        <v>45</v>
      </c>
      <c r="G494" s="5">
        <v>3299</v>
      </c>
      <c r="H494" s="16">
        <v>70</v>
      </c>
      <c r="I494" s="5">
        <v>989</v>
      </c>
      <c r="J494" s="4" t="s">
        <v>35</v>
      </c>
      <c r="K494" s="4" t="b">
        <v>1</v>
      </c>
      <c r="L494" s="4">
        <v>0</v>
      </c>
      <c r="M494" s="4">
        <v>3</v>
      </c>
      <c r="N494" s="4">
        <v>5</v>
      </c>
      <c r="O494" s="4">
        <v>3</v>
      </c>
      <c r="P494" s="4">
        <v>10</v>
      </c>
      <c r="Q494" s="4" t="s">
        <v>30</v>
      </c>
      <c r="R494" s="4" t="s">
        <v>31</v>
      </c>
      <c r="S494" s="4" t="s">
        <v>32</v>
      </c>
      <c r="T494" s="4" t="s">
        <v>32</v>
      </c>
      <c r="U494" s="4" t="s">
        <v>30</v>
      </c>
      <c r="V494" s="4" t="b">
        <v>1</v>
      </c>
      <c r="W494" s="4" t="b">
        <v>1</v>
      </c>
      <c r="X494" s="13" cm="1">
        <f t="array" ref="X494">_xlfn.IFS(ecomm[[#This Row],[rating]]&lt;=1,1, ecomm[[#This Row],[rating]]&lt;=2, 2, ecomm[[#This Row],[rating]]&lt;=3, 3, ecomm[[#This Row],[rating]]&lt;=4, 4, ecomm[[#This Row],[rating]]&gt;4, 5)</f>
        <v>5</v>
      </c>
      <c r="Y494" s="13" cm="1">
        <f t="array" ref="Y4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494" s="13" t="str" cm="1">
        <f t="array" ref="Z4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94" t="str">
        <v>None</v>
      </c>
      <c r="AF494" t="str">
        <v>None</v>
      </c>
      <c r="AG494" t="str">
        <v>None</v>
      </c>
      <c r="AH494" t="str">
        <v>None</v>
      </c>
      <c r="AI494" t="str">
        <v>None</v>
      </c>
    </row>
    <row r="495" spans="1:35">
      <c r="A495" s="6">
        <v>13596626</v>
      </c>
      <c r="B495" s="6" t="s">
        <v>99</v>
      </c>
      <c r="C495" s="6" t="s">
        <v>146</v>
      </c>
      <c r="D495" s="6" t="s">
        <v>259</v>
      </c>
      <c r="E495" s="6">
        <v>4.3</v>
      </c>
      <c r="F495" s="6">
        <v>44</v>
      </c>
      <c r="G495" s="7">
        <v>2299</v>
      </c>
      <c r="H495" s="17">
        <v>0</v>
      </c>
      <c r="I495" s="7">
        <v>2299</v>
      </c>
      <c r="J495" s="6" t="s">
        <v>35</v>
      </c>
      <c r="K495" s="6" t="b">
        <v>1</v>
      </c>
      <c r="L495" s="6">
        <v>7</v>
      </c>
      <c r="M495" s="6">
        <v>0</v>
      </c>
      <c r="N495" s="6">
        <v>0</v>
      </c>
      <c r="O495" s="6">
        <v>0</v>
      </c>
      <c r="P495" s="6">
        <v>0</v>
      </c>
      <c r="Q495" s="6" t="s">
        <v>234</v>
      </c>
      <c r="R495" s="6" t="s">
        <v>32</v>
      </c>
      <c r="S495" s="6" t="s">
        <v>178</v>
      </c>
      <c r="T495" s="6" t="s">
        <v>32</v>
      </c>
      <c r="U495" s="6" t="s">
        <v>32</v>
      </c>
      <c r="V495" s="6" t="b">
        <v>1</v>
      </c>
      <c r="W495" s="6" t="b">
        <v>1</v>
      </c>
      <c r="X495" s="13" cm="1">
        <f t="array" ref="X495">_xlfn.IFS(ecomm[[#This Row],[rating]]&lt;=1,1, ecomm[[#This Row],[rating]]&lt;=2, 2, ecomm[[#This Row],[rating]]&lt;=3, 3, ecomm[[#This Row],[rating]]&lt;=4, 4, ecomm[[#This Row],[rating]]&gt;4, 5)</f>
        <v>5</v>
      </c>
      <c r="Y495" s="13" cm="1">
        <f t="array" ref="Y4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5" s="13" t="str" cm="1">
        <f t="array" ref="Z4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495" t="str">
        <v>None</v>
      </c>
      <c r="AF495" t="str">
        <v>None</v>
      </c>
      <c r="AG495" t="str">
        <v>None</v>
      </c>
      <c r="AH495" t="str">
        <v>None</v>
      </c>
      <c r="AI495" t="str">
        <v>None</v>
      </c>
    </row>
    <row r="496" spans="1:35">
      <c r="A496" s="4">
        <v>19015560</v>
      </c>
      <c r="B496" s="4" t="s">
        <v>26</v>
      </c>
      <c r="C496" s="4" t="s">
        <v>46</v>
      </c>
      <c r="D496" s="4" t="s">
        <v>303</v>
      </c>
      <c r="E496" s="4">
        <v>4.5</v>
      </c>
      <c r="F496" s="4">
        <v>40</v>
      </c>
      <c r="G496" s="5">
        <v>2499</v>
      </c>
      <c r="H496" s="16">
        <v>43</v>
      </c>
      <c r="I496" s="5">
        <v>1424</v>
      </c>
      <c r="J496" s="4" t="s">
        <v>32</v>
      </c>
      <c r="K496" s="4" t="b">
        <v>0</v>
      </c>
      <c r="L496" s="4">
        <v>2</v>
      </c>
      <c r="M496" s="4">
        <v>4</v>
      </c>
      <c r="N496" s="4">
        <v>8</v>
      </c>
      <c r="O496" s="4">
        <v>9</v>
      </c>
      <c r="P496" s="4">
        <v>33</v>
      </c>
      <c r="Q496" s="4" t="s">
        <v>32</v>
      </c>
      <c r="R496" s="4" t="s">
        <v>32</v>
      </c>
      <c r="S496" s="4" t="s">
        <v>32</v>
      </c>
      <c r="T496" s="4" t="s">
        <v>32</v>
      </c>
      <c r="U496" s="4" t="s">
        <v>32</v>
      </c>
      <c r="V496" s="4" t="b">
        <v>1</v>
      </c>
      <c r="W496" s="4" t="b">
        <v>1</v>
      </c>
      <c r="X496" s="13" cm="1">
        <f t="array" ref="X496">_xlfn.IFS(ecomm[[#This Row],[rating]]&lt;=1,1, ecomm[[#This Row],[rating]]&lt;=2, 2, ecomm[[#This Row],[rating]]&lt;=3, 3, ecomm[[#This Row],[rating]]&lt;=4, 4, ecomm[[#This Row],[rating]]&gt;4, 5)</f>
        <v>5</v>
      </c>
      <c r="Y496" s="13" cm="1">
        <f t="array" ref="Y4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496" s="13" t="str" cm="1">
        <f t="array" ref="Z4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496" t="str">
        <v>None</v>
      </c>
      <c r="AF496" t="str">
        <v>None</v>
      </c>
      <c r="AG496" t="str">
        <v>None</v>
      </c>
      <c r="AH496" t="str">
        <v>None</v>
      </c>
      <c r="AI496" t="str">
        <v>None</v>
      </c>
    </row>
    <row r="497" spans="1:35">
      <c r="A497" s="6">
        <v>7033949</v>
      </c>
      <c r="B497" s="6" t="s">
        <v>26</v>
      </c>
      <c r="C497" s="6" t="s">
        <v>33</v>
      </c>
      <c r="D497" s="6" t="s">
        <v>295</v>
      </c>
      <c r="E497" s="6">
        <v>3.9</v>
      </c>
      <c r="F497" s="6">
        <v>56</v>
      </c>
      <c r="G497" s="7">
        <v>2299</v>
      </c>
      <c r="H497" s="17">
        <v>65</v>
      </c>
      <c r="I497" s="7">
        <v>2299</v>
      </c>
      <c r="J497" s="6" t="s">
        <v>35</v>
      </c>
      <c r="K497" s="6" t="b">
        <v>1</v>
      </c>
      <c r="L497" s="6">
        <v>0</v>
      </c>
      <c r="M497" s="6">
        <v>1</v>
      </c>
      <c r="N497" s="6">
        <v>2</v>
      </c>
      <c r="O497" s="6">
        <v>3</v>
      </c>
      <c r="P497" s="6">
        <v>15</v>
      </c>
      <c r="Q497" s="6" t="s">
        <v>30</v>
      </c>
      <c r="R497" s="6" t="s">
        <v>31</v>
      </c>
      <c r="S497" s="6" t="s">
        <v>32</v>
      </c>
      <c r="T497" s="6" t="s">
        <v>32</v>
      </c>
      <c r="U497" s="6" t="s">
        <v>30</v>
      </c>
      <c r="V497" s="6" t="b">
        <v>0</v>
      </c>
      <c r="W497" s="6" t="b">
        <v>1</v>
      </c>
      <c r="X497" s="13" cm="1">
        <f t="array" ref="X497">_xlfn.IFS(ecomm[[#This Row],[rating]]&lt;=1,1, ecomm[[#This Row],[rating]]&lt;=2, 2, ecomm[[#This Row],[rating]]&lt;=3, 3, ecomm[[#This Row],[rating]]&lt;=4, 4, ecomm[[#This Row],[rating]]&gt;4, 5)</f>
        <v>4</v>
      </c>
      <c r="Y497" s="13" cm="1">
        <f t="array" ref="Y4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7" s="13" t="str" cm="1">
        <f t="array" ref="Z4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497" t="str">
        <v>None</v>
      </c>
      <c r="AF497" t="str">
        <v>None</v>
      </c>
      <c r="AG497" t="str">
        <v>None</v>
      </c>
      <c r="AH497" t="str">
        <v>None</v>
      </c>
      <c r="AI497" t="str">
        <v>None</v>
      </c>
    </row>
    <row r="498" spans="1:35">
      <c r="A498" s="4">
        <v>20222142</v>
      </c>
      <c r="B498" s="4" t="s">
        <v>26</v>
      </c>
      <c r="C498" s="4" t="s">
        <v>33</v>
      </c>
      <c r="D498" s="4" t="s">
        <v>236</v>
      </c>
      <c r="E498" s="4">
        <v>4.5</v>
      </c>
      <c r="F498" s="4">
        <v>40</v>
      </c>
      <c r="G498" s="5">
        <v>499</v>
      </c>
      <c r="H498" s="16">
        <v>25</v>
      </c>
      <c r="I498" s="5">
        <v>499</v>
      </c>
      <c r="J498" s="4" t="s">
        <v>35</v>
      </c>
      <c r="K498" s="4" t="b">
        <v>1</v>
      </c>
      <c r="L498" s="4">
        <v>0</v>
      </c>
      <c r="M498" s="4">
        <v>1</v>
      </c>
      <c r="N498" s="4">
        <v>0</v>
      </c>
      <c r="O498" s="4">
        <v>0</v>
      </c>
      <c r="P498" s="4">
        <v>2</v>
      </c>
      <c r="Q498" s="4" t="s">
        <v>30</v>
      </c>
      <c r="R498" s="4" t="s">
        <v>31</v>
      </c>
      <c r="S498" s="4" t="s">
        <v>32</v>
      </c>
      <c r="T498" s="4" t="s">
        <v>32</v>
      </c>
      <c r="U498" s="4" t="s">
        <v>30</v>
      </c>
      <c r="V498" s="4" t="b">
        <v>0</v>
      </c>
      <c r="W498" s="4" t="b">
        <v>1</v>
      </c>
      <c r="X498" s="13" cm="1">
        <f t="array" ref="X498">_xlfn.IFS(ecomm[[#This Row],[rating]]&lt;=1,1, ecomm[[#This Row],[rating]]&lt;=2, 2, ecomm[[#This Row],[rating]]&lt;=3, 3, ecomm[[#This Row],[rating]]&lt;=4, 4, ecomm[[#This Row],[rating]]&gt;4, 5)</f>
        <v>5</v>
      </c>
      <c r="Y498" s="13" cm="1">
        <f t="array" ref="Y4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498" s="13" t="str" cm="1">
        <f t="array" ref="Z4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498" t="str">
        <v>None</v>
      </c>
      <c r="AF498" t="str">
        <v>None</v>
      </c>
      <c r="AG498" t="str">
        <v>None</v>
      </c>
      <c r="AH498" t="str">
        <v>None</v>
      </c>
      <c r="AI498" t="str">
        <v>None</v>
      </c>
    </row>
    <row r="499" spans="1:35">
      <c r="A499" s="6">
        <v>16254760</v>
      </c>
      <c r="B499" s="6" t="s">
        <v>60</v>
      </c>
      <c r="C499" s="6" t="s">
        <v>332</v>
      </c>
      <c r="D499" s="6" t="s">
        <v>333</v>
      </c>
      <c r="E499" s="6">
        <v>4.2</v>
      </c>
      <c r="F499" s="6">
        <v>504</v>
      </c>
      <c r="G499" s="7">
        <v>2250</v>
      </c>
      <c r="H499" s="17">
        <v>81</v>
      </c>
      <c r="I499" s="7">
        <v>2250</v>
      </c>
      <c r="J499" s="6" t="s">
        <v>35</v>
      </c>
      <c r="K499" s="6" t="b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 t="s">
        <v>32</v>
      </c>
      <c r="R499" s="6" t="s">
        <v>32</v>
      </c>
      <c r="S499" s="6" t="s">
        <v>32</v>
      </c>
      <c r="T499" s="6" t="s">
        <v>32</v>
      </c>
      <c r="U499" s="6" t="s">
        <v>32</v>
      </c>
      <c r="V499" s="6" t="b">
        <v>1</v>
      </c>
      <c r="W499" s="6" t="b">
        <v>1</v>
      </c>
      <c r="X499" s="13" cm="1">
        <f t="array" ref="X499">_xlfn.IFS(ecomm[[#This Row],[rating]]&lt;=1,1, ecomm[[#This Row],[rating]]&lt;=2, 2, ecomm[[#This Row],[rating]]&lt;=3, 3, ecomm[[#This Row],[rating]]&lt;=4, 4, ecomm[[#This Row],[rating]]&gt;4, 5)</f>
        <v>5</v>
      </c>
      <c r="Y499" s="13" cm="1">
        <f t="array" ref="Y4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499" s="13" t="str" cm="1">
        <f t="array" ref="Z4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499" t="str">
        <v>None</v>
      </c>
      <c r="AF499" t="str">
        <v>None</v>
      </c>
      <c r="AG499" t="str">
        <v>None</v>
      </c>
      <c r="AH499" t="str">
        <v>None</v>
      </c>
      <c r="AI499" t="str">
        <v>None</v>
      </c>
    </row>
    <row r="500" spans="1:35">
      <c r="A500" s="4">
        <v>8426447</v>
      </c>
      <c r="B500" s="4" t="s">
        <v>26</v>
      </c>
      <c r="C500" s="4" t="s">
        <v>58</v>
      </c>
      <c r="D500" s="4" t="s">
        <v>290</v>
      </c>
      <c r="E500" s="4">
        <v>4.2</v>
      </c>
      <c r="F500" s="4">
        <v>514</v>
      </c>
      <c r="G500" s="5">
        <v>1599</v>
      </c>
      <c r="H500" s="16">
        <v>50</v>
      </c>
      <c r="I500" s="5">
        <v>1599</v>
      </c>
      <c r="J500" s="4" t="s">
        <v>35</v>
      </c>
      <c r="K500" s="4" t="b">
        <v>1</v>
      </c>
      <c r="L500" s="4">
        <v>3</v>
      </c>
      <c r="M500" s="4">
        <v>0</v>
      </c>
      <c r="N500" s="4">
        <v>0</v>
      </c>
      <c r="O500" s="4">
        <v>0</v>
      </c>
      <c r="P500" s="4">
        <v>0</v>
      </c>
      <c r="Q500" s="4" t="s">
        <v>32</v>
      </c>
      <c r="R500" s="4" t="s">
        <v>32</v>
      </c>
      <c r="S500" s="4" t="s">
        <v>32</v>
      </c>
      <c r="T500" s="4" t="s">
        <v>32</v>
      </c>
      <c r="U500" s="4" t="s">
        <v>32</v>
      </c>
      <c r="V500" s="4" t="b">
        <v>0</v>
      </c>
      <c r="W500" s="4" t="b">
        <v>1</v>
      </c>
      <c r="X500" s="13" cm="1">
        <f t="array" ref="X500">_xlfn.IFS(ecomm[[#This Row],[rating]]&lt;=1,1, ecomm[[#This Row],[rating]]&lt;=2, 2, ecomm[[#This Row],[rating]]&lt;=3, 3, ecomm[[#This Row],[rating]]&lt;=4, 4, ecomm[[#This Row],[rating]]&gt;4, 5)</f>
        <v>5</v>
      </c>
      <c r="Y500" s="13" cm="1">
        <f t="array" ref="Y5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00" s="13" t="str" cm="1">
        <f t="array" ref="Z5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00" t="str">
        <v>None</v>
      </c>
      <c r="AF500" t="str">
        <v>None</v>
      </c>
      <c r="AG500" t="str">
        <v>None</v>
      </c>
      <c r="AH500" t="str">
        <v>None</v>
      </c>
      <c r="AI500" t="str">
        <v>None</v>
      </c>
    </row>
    <row r="501" spans="1:35">
      <c r="A501" s="6">
        <v>15691070</v>
      </c>
      <c r="B501" s="6" t="s">
        <v>26</v>
      </c>
      <c r="C501" s="6" t="s">
        <v>38</v>
      </c>
      <c r="D501" s="6" t="s">
        <v>392</v>
      </c>
      <c r="E501" s="6">
        <v>4.0999999999999996</v>
      </c>
      <c r="F501" s="6">
        <v>474</v>
      </c>
      <c r="G501" s="7">
        <v>2820</v>
      </c>
      <c r="H501" s="17">
        <v>65</v>
      </c>
      <c r="I501" s="7">
        <v>987</v>
      </c>
      <c r="J501" s="6" t="s">
        <v>35</v>
      </c>
      <c r="K501" s="6" t="b">
        <v>1</v>
      </c>
      <c r="L501" s="6">
        <v>1</v>
      </c>
      <c r="M501" s="6">
        <v>2</v>
      </c>
      <c r="N501" s="6">
        <v>2</v>
      </c>
      <c r="O501" s="6">
        <v>4</v>
      </c>
      <c r="P501" s="6">
        <v>8</v>
      </c>
      <c r="Q501" s="6" t="s">
        <v>30</v>
      </c>
      <c r="R501" s="6" t="s">
        <v>31</v>
      </c>
      <c r="S501" s="6" t="s">
        <v>32</v>
      </c>
      <c r="T501" s="6" t="s">
        <v>32</v>
      </c>
      <c r="U501" s="6" t="s">
        <v>30</v>
      </c>
      <c r="V501" s="6" t="b">
        <v>1</v>
      </c>
      <c r="W501" s="6" t="b">
        <v>1</v>
      </c>
      <c r="X501" s="13" cm="1">
        <f t="array" ref="X501">_xlfn.IFS(ecomm[[#This Row],[rating]]&lt;=1,1, ecomm[[#This Row],[rating]]&lt;=2, 2, ecomm[[#This Row],[rating]]&lt;=3, 3, ecomm[[#This Row],[rating]]&lt;=4, 4, ecomm[[#This Row],[rating]]&gt;4, 5)</f>
        <v>5</v>
      </c>
      <c r="Y501" s="13" cm="1">
        <f t="array" ref="Y5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1" s="13" t="str" cm="1">
        <f t="array" ref="Z5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01" t="str">
        <v>None</v>
      </c>
      <c r="AF501" t="str">
        <v>None</v>
      </c>
      <c r="AG501" t="str">
        <v>None</v>
      </c>
      <c r="AH501" t="str">
        <v>None</v>
      </c>
      <c r="AI501" t="str">
        <v>None</v>
      </c>
    </row>
    <row r="502" spans="1:35">
      <c r="A502" s="4">
        <v>10691426</v>
      </c>
      <c r="B502" s="4" t="s">
        <v>26</v>
      </c>
      <c r="C502" s="4" t="s">
        <v>38</v>
      </c>
      <c r="D502" s="4" t="s">
        <v>393</v>
      </c>
      <c r="E502" s="4">
        <v>4.5</v>
      </c>
      <c r="F502" s="4">
        <v>4441</v>
      </c>
      <c r="G502" s="5">
        <v>2199</v>
      </c>
      <c r="H502" s="16">
        <v>65</v>
      </c>
      <c r="I502" s="5">
        <v>769</v>
      </c>
      <c r="J502" s="4" t="s">
        <v>35</v>
      </c>
      <c r="K502" s="4" t="b">
        <v>1</v>
      </c>
      <c r="L502" s="4">
        <v>0</v>
      </c>
      <c r="M502" s="4">
        <v>3</v>
      </c>
      <c r="N502" s="4">
        <v>0</v>
      </c>
      <c r="O502" s="4">
        <v>9</v>
      </c>
      <c r="P502" s="4">
        <v>13</v>
      </c>
      <c r="Q502" s="4" t="s">
        <v>30</v>
      </c>
      <c r="R502" s="4" t="s">
        <v>31</v>
      </c>
      <c r="S502" s="4" t="s">
        <v>32</v>
      </c>
      <c r="T502" s="4" t="s">
        <v>32</v>
      </c>
      <c r="U502" s="4" t="s">
        <v>30</v>
      </c>
      <c r="V502" s="4" t="b">
        <v>1</v>
      </c>
      <c r="W502" s="4" t="b">
        <v>1</v>
      </c>
      <c r="X502" s="13" cm="1">
        <f t="array" ref="X502">_xlfn.IFS(ecomm[[#This Row],[rating]]&lt;=1,1, ecomm[[#This Row],[rating]]&lt;=2, 2, ecomm[[#This Row],[rating]]&lt;=3, 3, ecomm[[#This Row],[rating]]&lt;=4, 4, ecomm[[#This Row],[rating]]&gt;4, 5)</f>
        <v>5</v>
      </c>
      <c r="Y502" s="13" cm="1">
        <f t="array" ref="Y5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2" s="13" t="str" cm="1">
        <f t="array" ref="Z5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02" t="str">
        <v>None</v>
      </c>
      <c r="AF502" t="str">
        <v>None</v>
      </c>
      <c r="AG502" t="str">
        <v>None</v>
      </c>
      <c r="AH502" t="str">
        <v>None</v>
      </c>
      <c r="AI502" t="str">
        <v>None</v>
      </c>
    </row>
    <row r="503" spans="1:35">
      <c r="A503" s="6">
        <v>15114984</v>
      </c>
      <c r="B503" s="6" t="s">
        <v>26</v>
      </c>
      <c r="C503" s="6" t="s">
        <v>111</v>
      </c>
      <c r="D503" s="6" t="s">
        <v>394</v>
      </c>
      <c r="E503" s="6">
        <v>4</v>
      </c>
      <c r="F503" s="6">
        <v>53</v>
      </c>
      <c r="G503" s="7">
        <v>899</v>
      </c>
      <c r="H503" s="17">
        <v>0</v>
      </c>
      <c r="I503" s="7">
        <v>899</v>
      </c>
      <c r="J503" s="6" t="s">
        <v>35</v>
      </c>
      <c r="K503" s="6" t="b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 t="s">
        <v>32</v>
      </c>
      <c r="R503" s="6" t="s">
        <v>32</v>
      </c>
      <c r="S503" s="6" t="s">
        <v>32</v>
      </c>
      <c r="T503" s="6" t="s">
        <v>32</v>
      </c>
      <c r="U503" s="6" t="s">
        <v>32</v>
      </c>
      <c r="V503" s="6" t="b">
        <v>1</v>
      </c>
      <c r="W503" s="6" t="b">
        <v>1</v>
      </c>
      <c r="X503" s="13" cm="1">
        <f t="array" ref="X503">_xlfn.IFS(ecomm[[#This Row],[rating]]&lt;=1,1, ecomm[[#This Row],[rating]]&lt;=2, 2, ecomm[[#This Row],[rating]]&lt;=3, 3, ecomm[[#This Row],[rating]]&lt;=4, 4, ecomm[[#This Row],[rating]]&gt;4, 5)</f>
        <v>4</v>
      </c>
      <c r="Y503" s="13" cm="1">
        <f t="array" ref="Y5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3" s="13" t="str" cm="1">
        <f t="array" ref="Z5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03" t="str">
        <v>None</v>
      </c>
      <c r="AF503" t="str">
        <v>None</v>
      </c>
      <c r="AG503" t="str">
        <v>None</v>
      </c>
      <c r="AH503" t="str">
        <v>None</v>
      </c>
      <c r="AI503" t="str">
        <v>None</v>
      </c>
    </row>
    <row r="504" spans="1:35">
      <c r="A504" s="4">
        <v>20070948</v>
      </c>
      <c r="B504" s="4" t="s">
        <v>99</v>
      </c>
      <c r="C504" s="4" t="s">
        <v>218</v>
      </c>
      <c r="D504" s="4" t="s">
        <v>219</v>
      </c>
      <c r="E504" s="4">
        <v>4.0999999999999996</v>
      </c>
      <c r="F504" s="4">
        <v>52</v>
      </c>
      <c r="G504" s="5">
        <v>5999</v>
      </c>
      <c r="H504" s="16">
        <v>0</v>
      </c>
      <c r="I504" s="5">
        <v>5999</v>
      </c>
      <c r="J504" s="4" t="s">
        <v>35</v>
      </c>
      <c r="K504" s="4" t="b">
        <v>1</v>
      </c>
      <c r="L504" s="4">
        <v>8</v>
      </c>
      <c r="M504" s="4">
        <v>1</v>
      </c>
      <c r="N504" s="4">
        <v>1</v>
      </c>
      <c r="O504" s="4">
        <v>2</v>
      </c>
      <c r="P504" s="4">
        <v>2</v>
      </c>
      <c r="Q504" s="4" t="s">
        <v>32</v>
      </c>
      <c r="R504" s="4" t="s">
        <v>32</v>
      </c>
      <c r="S504" s="4" t="s">
        <v>32</v>
      </c>
      <c r="T504" s="4" t="s">
        <v>32</v>
      </c>
      <c r="U504" s="4" t="s">
        <v>32</v>
      </c>
      <c r="V504" s="4" t="b">
        <v>1</v>
      </c>
      <c r="W504" s="4" t="b">
        <v>1</v>
      </c>
      <c r="X504" s="13" cm="1">
        <f t="array" ref="X504">_xlfn.IFS(ecomm[[#This Row],[rating]]&lt;=1,1, ecomm[[#This Row],[rating]]&lt;=2, 2, ecomm[[#This Row],[rating]]&lt;=3, 3, ecomm[[#This Row],[rating]]&lt;=4, 4, ecomm[[#This Row],[rating]]&gt;4, 5)</f>
        <v>5</v>
      </c>
      <c r="Y504" s="13" cm="1">
        <f t="array" ref="Y5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504" s="13" t="str" cm="1">
        <f t="array" ref="Z5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04" t="str">
        <v>None</v>
      </c>
      <c r="AF504" t="str">
        <v>None</v>
      </c>
      <c r="AG504" t="str">
        <v>None</v>
      </c>
      <c r="AH504" t="str">
        <v>None</v>
      </c>
      <c r="AI504" t="str">
        <v>None</v>
      </c>
    </row>
    <row r="505" spans="1:35">
      <c r="A505" s="6">
        <v>19027362</v>
      </c>
      <c r="B505" s="6" t="s">
        <v>26</v>
      </c>
      <c r="C505" s="6" t="s">
        <v>64</v>
      </c>
      <c r="D505" s="6" t="s">
        <v>97</v>
      </c>
      <c r="E505" s="6">
        <v>3.8</v>
      </c>
      <c r="F505" s="6">
        <v>61</v>
      </c>
      <c r="G505" s="7">
        <v>2499</v>
      </c>
      <c r="H505" s="17">
        <v>55</v>
      </c>
      <c r="I505" s="7">
        <v>1124</v>
      </c>
      <c r="J505" s="6" t="s">
        <v>32</v>
      </c>
      <c r="K505" s="6" t="b">
        <v>0</v>
      </c>
      <c r="L505" s="6">
        <v>8</v>
      </c>
      <c r="M505" s="6">
        <v>2</v>
      </c>
      <c r="N505" s="6">
        <v>1</v>
      </c>
      <c r="O505" s="6">
        <v>13</v>
      </c>
      <c r="P505" s="6">
        <v>29</v>
      </c>
      <c r="Q505" s="6" t="s">
        <v>32</v>
      </c>
      <c r="R505" s="6" t="s">
        <v>32</v>
      </c>
      <c r="S505" s="6" t="s">
        <v>32</v>
      </c>
      <c r="T505" s="6" t="s">
        <v>32</v>
      </c>
      <c r="U505" s="6" t="s">
        <v>32</v>
      </c>
      <c r="V505" s="6" t="b">
        <v>1</v>
      </c>
      <c r="W505" s="6" t="b">
        <v>1</v>
      </c>
      <c r="X505" s="13" cm="1">
        <f t="array" ref="X505">_xlfn.IFS(ecomm[[#This Row],[rating]]&lt;=1,1, ecomm[[#This Row],[rating]]&lt;=2, 2, ecomm[[#This Row],[rating]]&lt;=3, 3, ecomm[[#This Row],[rating]]&lt;=4, 4, ecomm[[#This Row],[rating]]&gt;4, 5)</f>
        <v>4</v>
      </c>
      <c r="Y505" s="13" cm="1">
        <f t="array" ref="Y5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05" s="13" t="str" cm="1">
        <f t="array" ref="Z5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05" t="str">
        <v>None</v>
      </c>
      <c r="AF505" t="str">
        <v>None</v>
      </c>
      <c r="AG505" t="str">
        <v>None</v>
      </c>
      <c r="AH505" t="str">
        <v>None</v>
      </c>
      <c r="AI505" t="str">
        <v>None</v>
      </c>
    </row>
    <row r="506" spans="1:35">
      <c r="A506" s="4">
        <v>18598106</v>
      </c>
      <c r="B506" s="4" t="s">
        <v>99</v>
      </c>
      <c r="C506" s="4" t="s">
        <v>149</v>
      </c>
      <c r="D506" s="4" t="s">
        <v>395</v>
      </c>
      <c r="E506" s="4">
        <v>4.4000000000000004</v>
      </c>
      <c r="F506" s="4">
        <v>45</v>
      </c>
      <c r="G506" s="5">
        <v>499</v>
      </c>
      <c r="H506" s="16">
        <v>40</v>
      </c>
      <c r="I506" s="5">
        <v>499</v>
      </c>
      <c r="J506" s="4" t="s">
        <v>35</v>
      </c>
      <c r="K506" s="4" t="b">
        <v>1</v>
      </c>
      <c r="L506" s="4">
        <v>2</v>
      </c>
      <c r="M506" s="4">
        <v>2</v>
      </c>
      <c r="N506" s="4">
        <v>9</v>
      </c>
      <c r="O506" s="4">
        <v>29</v>
      </c>
      <c r="P506" s="4">
        <v>105</v>
      </c>
      <c r="Q506" s="4" t="s">
        <v>32</v>
      </c>
      <c r="R506" s="4" t="s">
        <v>32</v>
      </c>
      <c r="S506" s="4" t="s">
        <v>32</v>
      </c>
      <c r="T506" s="4" t="s">
        <v>32</v>
      </c>
      <c r="U506" s="4" t="s">
        <v>32</v>
      </c>
      <c r="V506" s="4" t="b">
        <v>1</v>
      </c>
      <c r="W506" s="4" t="b">
        <v>1</v>
      </c>
      <c r="X506" s="13" cm="1">
        <f t="array" ref="X506">_xlfn.IFS(ecomm[[#This Row],[rating]]&lt;=1,1, ecomm[[#This Row],[rating]]&lt;=2, 2, ecomm[[#This Row],[rating]]&lt;=3, 3, ecomm[[#This Row],[rating]]&lt;=4, 4, ecomm[[#This Row],[rating]]&gt;4, 5)</f>
        <v>5</v>
      </c>
      <c r="Y506" s="13" cm="1">
        <f t="array" ref="Y5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06" s="13" t="str" cm="1">
        <f t="array" ref="Z5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506" t="str">
        <v>None</v>
      </c>
      <c r="AF506" t="str">
        <v>None</v>
      </c>
      <c r="AG506" t="str">
        <v>None</v>
      </c>
      <c r="AH506" t="str">
        <v>None</v>
      </c>
      <c r="AI506" t="str">
        <v>None</v>
      </c>
    </row>
    <row r="507" spans="1:35">
      <c r="A507" s="6">
        <v>17120826</v>
      </c>
      <c r="B507" s="6" t="s">
        <v>26</v>
      </c>
      <c r="C507" s="6" t="s">
        <v>33</v>
      </c>
      <c r="D507" s="6" t="s">
        <v>396</v>
      </c>
      <c r="E507" s="6">
        <v>4.0999999999999996</v>
      </c>
      <c r="F507" s="6">
        <v>52</v>
      </c>
      <c r="G507" s="7">
        <v>1999</v>
      </c>
      <c r="H507" s="17">
        <v>60</v>
      </c>
      <c r="I507" s="7">
        <v>1999</v>
      </c>
      <c r="J507" s="6" t="s">
        <v>35</v>
      </c>
      <c r="K507" s="6" t="b">
        <v>1</v>
      </c>
      <c r="L507" s="6">
        <v>2</v>
      </c>
      <c r="M507" s="6">
        <v>0</v>
      </c>
      <c r="N507" s="6">
        <v>3</v>
      </c>
      <c r="O507" s="6">
        <v>2</v>
      </c>
      <c r="P507" s="6">
        <v>5</v>
      </c>
      <c r="Q507" s="6" t="s">
        <v>30</v>
      </c>
      <c r="R507" s="6" t="s">
        <v>31</v>
      </c>
      <c r="S507" s="6" t="s">
        <v>32</v>
      </c>
      <c r="T507" s="6" t="s">
        <v>32</v>
      </c>
      <c r="U507" s="6" t="s">
        <v>30</v>
      </c>
      <c r="V507" s="6" t="b">
        <v>0</v>
      </c>
      <c r="W507" s="6" t="b">
        <v>1</v>
      </c>
      <c r="X507" s="13" cm="1">
        <f t="array" ref="X507">_xlfn.IFS(ecomm[[#This Row],[rating]]&lt;=1,1, ecomm[[#This Row],[rating]]&lt;=2, 2, ecomm[[#This Row],[rating]]&lt;=3, 3, ecomm[[#This Row],[rating]]&lt;=4, 4, ecomm[[#This Row],[rating]]&gt;4, 5)</f>
        <v>5</v>
      </c>
      <c r="Y507" s="13" cm="1">
        <f t="array" ref="Y5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07" s="13" t="str" cm="1">
        <f t="array" ref="Z5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07" t="str">
        <v>None</v>
      </c>
      <c r="AF507" t="str">
        <v>None</v>
      </c>
      <c r="AG507" t="str">
        <v>None</v>
      </c>
      <c r="AH507" t="str">
        <v>None</v>
      </c>
      <c r="AI507" t="str">
        <v>None</v>
      </c>
    </row>
    <row r="508" spans="1:35">
      <c r="A508" s="4">
        <v>919032</v>
      </c>
      <c r="B508" s="4" t="s">
        <v>26</v>
      </c>
      <c r="C508" s="4" t="s">
        <v>58</v>
      </c>
      <c r="D508" s="4" t="s">
        <v>34</v>
      </c>
      <c r="E508" s="4">
        <v>3.8</v>
      </c>
      <c r="F508" s="4">
        <v>641</v>
      </c>
      <c r="G508" s="5">
        <v>899</v>
      </c>
      <c r="H508" s="16">
        <v>0</v>
      </c>
      <c r="I508" s="5">
        <v>899</v>
      </c>
      <c r="J508" s="4" t="s">
        <v>35</v>
      </c>
      <c r="K508" s="4" t="b">
        <v>1</v>
      </c>
      <c r="L508" s="4">
        <v>1</v>
      </c>
      <c r="M508" s="4">
        <v>0</v>
      </c>
      <c r="N508" s="4">
        <v>0</v>
      </c>
      <c r="O508" s="4">
        <v>1</v>
      </c>
      <c r="P508" s="4">
        <v>3</v>
      </c>
      <c r="Q508" s="4" t="s">
        <v>30</v>
      </c>
      <c r="R508" s="4" t="s">
        <v>31</v>
      </c>
      <c r="S508" s="4" t="s">
        <v>32</v>
      </c>
      <c r="T508" s="4" t="s">
        <v>32</v>
      </c>
      <c r="U508" s="4" t="s">
        <v>30</v>
      </c>
      <c r="V508" s="4" t="b">
        <v>0</v>
      </c>
      <c r="W508" s="4" t="b">
        <v>1</v>
      </c>
      <c r="X508" s="13" cm="1">
        <f t="array" ref="X508">_xlfn.IFS(ecomm[[#This Row],[rating]]&lt;=1,1, ecomm[[#This Row],[rating]]&lt;=2, 2, ecomm[[#This Row],[rating]]&lt;=3, 3, ecomm[[#This Row],[rating]]&lt;=4, 4, ecomm[[#This Row],[rating]]&gt;4, 5)</f>
        <v>4</v>
      </c>
      <c r="Y508" s="13" cm="1">
        <f t="array" ref="Y5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8" s="13" t="str" cm="1">
        <f t="array" ref="Z5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08" t="str">
        <v>None</v>
      </c>
      <c r="AF508" t="str">
        <v>None</v>
      </c>
      <c r="AG508" t="str">
        <v>None</v>
      </c>
      <c r="AH508" t="str">
        <v>None</v>
      </c>
      <c r="AI508" t="str">
        <v>None</v>
      </c>
    </row>
    <row r="509" spans="1:35">
      <c r="A509" s="6">
        <v>16299490</v>
      </c>
      <c r="B509" s="6" t="s">
        <v>26</v>
      </c>
      <c r="C509" s="6" t="s">
        <v>27</v>
      </c>
      <c r="D509" s="6" t="s">
        <v>397</v>
      </c>
      <c r="E509" s="6">
        <v>3.8</v>
      </c>
      <c r="F509" s="6">
        <v>10</v>
      </c>
      <c r="G509" s="7">
        <v>978</v>
      </c>
      <c r="H509" s="17">
        <v>0</v>
      </c>
      <c r="I509" s="7">
        <v>978</v>
      </c>
      <c r="J509" s="6" t="s">
        <v>32</v>
      </c>
      <c r="K509" s="6" t="b">
        <v>0</v>
      </c>
      <c r="L509" s="6">
        <v>33</v>
      </c>
      <c r="M509" s="6">
        <v>0</v>
      </c>
      <c r="N509" s="6">
        <v>4</v>
      </c>
      <c r="O509" s="6">
        <v>4</v>
      </c>
      <c r="P509" s="6">
        <v>18</v>
      </c>
      <c r="Q509" s="6" t="s">
        <v>32</v>
      </c>
      <c r="R509" s="6" t="s">
        <v>32</v>
      </c>
      <c r="S509" s="6" t="s">
        <v>32</v>
      </c>
      <c r="T509" s="6" t="s">
        <v>32</v>
      </c>
      <c r="U509" s="6" t="s">
        <v>32</v>
      </c>
      <c r="V509" s="6" t="b">
        <v>1</v>
      </c>
      <c r="W509" s="6" t="b">
        <v>1</v>
      </c>
      <c r="X509" s="13" cm="1">
        <f t="array" ref="X509">_xlfn.IFS(ecomm[[#This Row],[rating]]&lt;=1,1, ecomm[[#This Row],[rating]]&lt;=2, 2, ecomm[[#This Row],[rating]]&lt;=3, 3, ecomm[[#This Row],[rating]]&lt;=4, 4, ecomm[[#This Row],[rating]]&gt;4, 5)</f>
        <v>4</v>
      </c>
      <c r="Y509" s="13" cm="1">
        <f t="array" ref="Y5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09" s="13" t="str" cm="1">
        <f t="array" ref="Z5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09" t="str">
        <v>None</v>
      </c>
      <c r="AF509" t="str">
        <v>None</v>
      </c>
      <c r="AG509" t="str">
        <v>None</v>
      </c>
      <c r="AH509" t="str">
        <v>None</v>
      </c>
      <c r="AI509" t="str">
        <v>None</v>
      </c>
    </row>
    <row r="510" spans="1:35">
      <c r="A510" s="4">
        <v>20389690</v>
      </c>
      <c r="B510" s="4" t="s">
        <v>26</v>
      </c>
      <c r="C510" s="4" t="s">
        <v>53</v>
      </c>
      <c r="D510" s="4" t="s">
        <v>28</v>
      </c>
      <c r="E510" s="4">
        <v>4</v>
      </c>
      <c r="F510" s="4">
        <v>8</v>
      </c>
      <c r="G510" s="5">
        <v>699</v>
      </c>
      <c r="H510" s="16">
        <v>20</v>
      </c>
      <c r="I510" s="5">
        <v>699</v>
      </c>
      <c r="J510" s="4" t="s">
        <v>32</v>
      </c>
      <c r="K510" s="4" t="b">
        <v>0</v>
      </c>
      <c r="L510" s="4">
        <v>0</v>
      </c>
      <c r="M510" s="4">
        <v>26</v>
      </c>
      <c r="N510" s="4">
        <v>57</v>
      </c>
      <c r="O510" s="4">
        <v>104</v>
      </c>
      <c r="P510" s="4">
        <v>284</v>
      </c>
      <c r="Q510" s="4" t="s">
        <v>32</v>
      </c>
      <c r="R510" s="4" t="s">
        <v>32</v>
      </c>
      <c r="S510" s="4" t="s">
        <v>32</v>
      </c>
      <c r="T510" s="4" t="s">
        <v>32</v>
      </c>
      <c r="U510" s="4" t="s">
        <v>32</v>
      </c>
      <c r="V510" s="4" t="b">
        <v>0</v>
      </c>
      <c r="W510" s="4" t="b">
        <v>1</v>
      </c>
      <c r="X510" s="13" cm="1">
        <f t="array" ref="X510">_xlfn.IFS(ecomm[[#This Row],[rating]]&lt;=1,1, ecomm[[#This Row],[rating]]&lt;=2, 2, ecomm[[#This Row],[rating]]&lt;=3, 3, ecomm[[#This Row],[rating]]&lt;=4, 4, ecomm[[#This Row],[rating]]&gt;4, 5)</f>
        <v>4</v>
      </c>
      <c r="Y510" s="13" cm="1">
        <f t="array" ref="Y5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0" s="13" t="str" cm="1">
        <f t="array" ref="Z5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510" t="str">
        <v>None</v>
      </c>
      <c r="AF510" t="str">
        <v>None</v>
      </c>
      <c r="AG510" t="str">
        <v>None</v>
      </c>
      <c r="AH510" t="str">
        <v>None</v>
      </c>
      <c r="AI510" t="str">
        <v>None</v>
      </c>
    </row>
    <row r="511" spans="1:35">
      <c r="A511" s="6">
        <v>19788630</v>
      </c>
      <c r="B511" s="6" t="s">
        <v>68</v>
      </c>
      <c r="C511" s="6" t="s">
        <v>69</v>
      </c>
      <c r="D511" s="6" t="s">
        <v>398</v>
      </c>
      <c r="E511" s="6">
        <v>4.5</v>
      </c>
      <c r="F511" s="6">
        <v>6</v>
      </c>
      <c r="G511" s="7">
        <v>1199</v>
      </c>
      <c r="H511" s="17">
        <v>42</v>
      </c>
      <c r="I511" s="7">
        <v>1199</v>
      </c>
      <c r="J511" s="6" t="s">
        <v>35</v>
      </c>
      <c r="K511" s="6" t="b">
        <v>0</v>
      </c>
      <c r="L511" s="6">
        <v>1</v>
      </c>
      <c r="M511" s="6">
        <v>0</v>
      </c>
      <c r="N511" s="6">
        <v>0</v>
      </c>
      <c r="O511" s="6">
        <v>0</v>
      </c>
      <c r="P511" s="6">
        <v>0</v>
      </c>
      <c r="Q511" s="6" t="s">
        <v>32</v>
      </c>
      <c r="R511" s="6" t="s">
        <v>32</v>
      </c>
      <c r="S511" s="6" t="s">
        <v>32</v>
      </c>
      <c r="T511" s="6" t="s">
        <v>32</v>
      </c>
      <c r="U511" s="6" t="s">
        <v>32</v>
      </c>
      <c r="V511" s="6" t="b">
        <v>1</v>
      </c>
      <c r="W511" s="6" t="b">
        <v>1</v>
      </c>
      <c r="X511" s="13" cm="1">
        <f t="array" ref="X511">_xlfn.IFS(ecomm[[#This Row],[rating]]&lt;=1,1, ecomm[[#This Row],[rating]]&lt;=2, 2, ecomm[[#This Row],[rating]]&lt;=3, 3, ecomm[[#This Row],[rating]]&lt;=4, 4, ecomm[[#This Row],[rating]]&gt;4, 5)</f>
        <v>5</v>
      </c>
      <c r="Y511" s="13" cm="1">
        <f t="array" ref="Y5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11" s="13" t="str" cm="1">
        <f t="array" ref="Z5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11" t="str">
        <v>None</v>
      </c>
      <c r="AF511" t="str">
        <v>None</v>
      </c>
      <c r="AG511" t="str">
        <v>None</v>
      </c>
      <c r="AH511" t="str">
        <v>None</v>
      </c>
      <c r="AI511" t="str">
        <v>None</v>
      </c>
    </row>
    <row r="512" spans="1:35">
      <c r="A512" s="4">
        <v>16281444</v>
      </c>
      <c r="B512" s="4" t="s">
        <v>60</v>
      </c>
      <c r="C512" s="4" t="s">
        <v>399</v>
      </c>
      <c r="D512" s="4" t="s">
        <v>400</v>
      </c>
      <c r="E512" s="4">
        <v>4.3</v>
      </c>
      <c r="F512" s="4">
        <v>7</v>
      </c>
      <c r="G512" s="5">
        <v>699</v>
      </c>
      <c r="H512" s="16">
        <v>68</v>
      </c>
      <c r="I512" s="5">
        <v>223</v>
      </c>
      <c r="J512" s="4" t="s">
        <v>35</v>
      </c>
      <c r="K512" s="4" t="b">
        <v>1</v>
      </c>
      <c r="L512" s="4">
        <v>0</v>
      </c>
      <c r="M512" s="4">
        <v>0</v>
      </c>
      <c r="N512" s="4">
        <v>0</v>
      </c>
      <c r="O512" s="4">
        <v>3</v>
      </c>
      <c r="P512" s="4">
        <v>9</v>
      </c>
      <c r="Q512" s="4" t="s">
        <v>32</v>
      </c>
      <c r="R512" s="4" t="s">
        <v>32</v>
      </c>
      <c r="S512" s="4" t="s">
        <v>32</v>
      </c>
      <c r="T512" s="4" t="s">
        <v>32</v>
      </c>
      <c r="U512" s="4" t="s">
        <v>32</v>
      </c>
      <c r="V512" s="4" t="b">
        <v>1</v>
      </c>
      <c r="W512" s="4" t="b">
        <v>1</v>
      </c>
      <c r="X512" s="13" cm="1">
        <f t="array" ref="X512">_xlfn.IFS(ecomm[[#This Row],[rating]]&lt;=1,1, ecomm[[#This Row],[rating]]&lt;=2, 2, ecomm[[#This Row],[rating]]&lt;=3, 3, ecomm[[#This Row],[rating]]&lt;=4, 4, ecomm[[#This Row],[rating]]&gt;4, 5)</f>
        <v>5</v>
      </c>
      <c r="Y512" s="13" cm="1">
        <f t="array" ref="Y5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12" s="13" t="str" cm="1">
        <f t="array" ref="Z5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12" t="str">
        <v>None</v>
      </c>
      <c r="AF512" t="str">
        <v>None</v>
      </c>
      <c r="AG512" t="str">
        <v>None</v>
      </c>
      <c r="AH512" t="str">
        <v>None</v>
      </c>
      <c r="AI512" t="str">
        <v>None</v>
      </c>
    </row>
    <row r="513" spans="1:35">
      <c r="A513" s="6">
        <v>7743536</v>
      </c>
      <c r="B513" s="6" t="s">
        <v>60</v>
      </c>
      <c r="C513" s="6" t="s">
        <v>158</v>
      </c>
      <c r="D513" s="6" t="s">
        <v>401</v>
      </c>
      <c r="E513" s="6">
        <v>4.5</v>
      </c>
      <c r="F513" s="6">
        <v>6</v>
      </c>
      <c r="G513" s="7">
        <v>4495</v>
      </c>
      <c r="H513" s="17">
        <v>66</v>
      </c>
      <c r="I513" s="7">
        <v>4495</v>
      </c>
      <c r="J513" s="6" t="s">
        <v>35</v>
      </c>
      <c r="K513" s="6" t="b">
        <v>1</v>
      </c>
      <c r="L513" s="6">
        <v>3</v>
      </c>
      <c r="M513" s="6">
        <v>0</v>
      </c>
      <c r="N513" s="6">
        <v>0</v>
      </c>
      <c r="O513" s="6">
        <v>0</v>
      </c>
      <c r="P513" s="6">
        <v>0</v>
      </c>
      <c r="Q513" s="6" t="s">
        <v>32</v>
      </c>
      <c r="R513" s="6" t="s">
        <v>32</v>
      </c>
      <c r="S513" s="6" t="s">
        <v>32</v>
      </c>
      <c r="T513" s="6" t="s">
        <v>32</v>
      </c>
      <c r="U513" s="6" t="s">
        <v>32</v>
      </c>
      <c r="V513" s="6" t="b">
        <v>1</v>
      </c>
      <c r="W513" s="6" t="b">
        <v>1</v>
      </c>
      <c r="X513" s="13" cm="1">
        <f t="array" ref="X513">_xlfn.IFS(ecomm[[#This Row],[rating]]&lt;=1,1, ecomm[[#This Row],[rating]]&lt;=2, 2, ecomm[[#This Row],[rating]]&lt;=3, 3, ecomm[[#This Row],[rating]]&lt;=4, 4, ecomm[[#This Row],[rating]]&gt;4, 5)</f>
        <v>5</v>
      </c>
      <c r="Y513" s="13" cm="1">
        <f t="array" ref="Y5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513" s="13" t="str" cm="1">
        <f t="array" ref="Z5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13" t="str">
        <v>None</v>
      </c>
      <c r="AF513" t="str">
        <v>None</v>
      </c>
      <c r="AG513" t="str">
        <v>None</v>
      </c>
      <c r="AH513" t="str">
        <v>None</v>
      </c>
      <c r="AI513" t="str">
        <v>None</v>
      </c>
    </row>
    <row r="514" spans="1:35">
      <c r="A514" s="4">
        <v>16276014</v>
      </c>
      <c r="B514" s="4" t="s">
        <v>68</v>
      </c>
      <c r="C514" s="4" t="s">
        <v>69</v>
      </c>
      <c r="D514" s="4" t="s">
        <v>402</v>
      </c>
      <c r="E514" s="4">
        <v>4.5</v>
      </c>
      <c r="F514" s="4">
        <v>6</v>
      </c>
      <c r="G514" s="5">
        <v>700</v>
      </c>
      <c r="H514" s="16">
        <v>15</v>
      </c>
      <c r="I514" s="5">
        <v>595</v>
      </c>
      <c r="J514" s="4" t="s">
        <v>35</v>
      </c>
      <c r="K514" s="4" t="b">
        <v>0</v>
      </c>
      <c r="L514" s="4">
        <v>1</v>
      </c>
      <c r="M514" s="4">
        <v>3</v>
      </c>
      <c r="N514" s="4">
        <v>1</v>
      </c>
      <c r="O514" s="4">
        <v>0</v>
      </c>
      <c r="P514" s="4">
        <v>3</v>
      </c>
      <c r="Q514" s="4" t="s">
        <v>32</v>
      </c>
      <c r="R514" s="4" t="s">
        <v>32</v>
      </c>
      <c r="S514" s="4" t="s">
        <v>32</v>
      </c>
      <c r="T514" s="4" t="s">
        <v>32</v>
      </c>
      <c r="U514" s="4" t="s">
        <v>32</v>
      </c>
      <c r="V514" s="4" t="b">
        <v>1</v>
      </c>
      <c r="W514" s="4" t="b">
        <v>1</v>
      </c>
      <c r="X514" s="13" cm="1">
        <f t="array" ref="X514">_xlfn.IFS(ecomm[[#This Row],[rating]]&lt;=1,1, ecomm[[#This Row],[rating]]&lt;=2, 2, ecomm[[#This Row],[rating]]&lt;=3, 3, ecomm[[#This Row],[rating]]&lt;=4, 4, ecomm[[#This Row],[rating]]&gt;4, 5)</f>
        <v>5</v>
      </c>
      <c r="Y514" s="13" cm="1">
        <f t="array" ref="Y5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4" s="13" t="str" cm="1">
        <f t="array" ref="Z5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514" t="str">
        <v>None</v>
      </c>
      <c r="AF514" t="str">
        <v>None</v>
      </c>
      <c r="AG514" t="str">
        <v>None</v>
      </c>
      <c r="AH514" t="str">
        <v>None</v>
      </c>
      <c r="AI514" t="str">
        <v>None</v>
      </c>
    </row>
    <row r="515" spans="1:35">
      <c r="A515" s="6">
        <v>19032542</v>
      </c>
      <c r="B515" s="6" t="s">
        <v>26</v>
      </c>
      <c r="C515" s="6" t="s">
        <v>38</v>
      </c>
      <c r="D515" s="6" t="s">
        <v>171</v>
      </c>
      <c r="E515" s="6">
        <v>3.8</v>
      </c>
      <c r="F515" s="6">
        <v>8</v>
      </c>
      <c r="G515" s="7">
        <v>1499</v>
      </c>
      <c r="H515" s="17">
        <v>50</v>
      </c>
      <c r="I515" s="7">
        <v>749</v>
      </c>
      <c r="J515" s="6" t="s">
        <v>35</v>
      </c>
      <c r="K515" s="6" t="b">
        <v>1</v>
      </c>
      <c r="L515" s="6">
        <v>1</v>
      </c>
      <c r="M515" s="6">
        <v>1</v>
      </c>
      <c r="N515" s="6">
        <v>2</v>
      </c>
      <c r="O515" s="6">
        <v>4</v>
      </c>
      <c r="P515" s="6">
        <v>10</v>
      </c>
      <c r="Q515" s="6" t="s">
        <v>32</v>
      </c>
      <c r="R515" s="6" t="s">
        <v>32</v>
      </c>
      <c r="S515" s="6" t="s">
        <v>32</v>
      </c>
      <c r="T515" s="6" t="s">
        <v>32</v>
      </c>
      <c r="U515" s="6" t="s">
        <v>32</v>
      </c>
      <c r="V515" s="6" t="b">
        <v>1</v>
      </c>
      <c r="W515" s="6" t="b">
        <v>1</v>
      </c>
      <c r="X515" s="13" cm="1">
        <f t="array" ref="X515">_xlfn.IFS(ecomm[[#This Row],[rating]]&lt;=1,1, ecomm[[#This Row],[rating]]&lt;=2, 2, ecomm[[#This Row],[rating]]&lt;=3, 3, ecomm[[#This Row],[rating]]&lt;=4, 4, ecomm[[#This Row],[rating]]&gt;4, 5)</f>
        <v>4</v>
      </c>
      <c r="Y515" s="13" cm="1">
        <f t="array" ref="Y5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5" s="13" t="str" cm="1">
        <f t="array" ref="Z5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15" t="str">
        <v>None</v>
      </c>
      <c r="AF515" t="str">
        <v>None</v>
      </c>
      <c r="AG515" t="str">
        <v>None</v>
      </c>
      <c r="AH515" t="str">
        <v>None</v>
      </c>
      <c r="AI515" t="str">
        <v>None</v>
      </c>
    </row>
    <row r="516" spans="1:35">
      <c r="A516" s="4">
        <v>19027402</v>
      </c>
      <c r="B516" s="4" t="s">
        <v>26</v>
      </c>
      <c r="C516" s="4" t="s">
        <v>64</v>
      </c>
      <c r="D516" s="4" t="s">
        <v>97</v>
      </c>
      <c r="E516" s="4">
        <v>4.5</v>
      </c>
      <c r="F516" s="4">
        <v>6</v>
      </c>
      <c r="G516" s="5">
        <v>3499</v>
      </c>
      <c r="H516" s="16">
        <v>75</v>
      </c>
      <c r="I516" s="5">
        <v>874</v>
      </c>
      <c r="J516" s="4" t="s">
        <v>32</v>
      </c>
      <c r="K516" s="4" t="b">
        <v>0</v>
      </c>
      <c r="L516" s="4">
        <v>2</v>
      </c>
      <c r="M516" s="4">
        <v>1</v>
      </c>
      <c r="N516" s="4">
        <v>2</v>
      </c>
      <c r="O516" s="4">
        <v>4</v>
      </c>
      <c r="P516" s="4">
        <v>7</v>
      </c>
      <c r="Q516" s="4" t="s">
        <v>32</v>
      </c>
      <c r="R516" s="4" t="s">
        <v>32</v>
      </c>
      <c r="S516" s="4" t="s">
        <v>32</v>
      </c>
      <c r="T516" s="4" t="s">
        <v>32</v>
      </c>
      <c r="U516" s="4" t="s">
        <v>32</v>
      </c>
      <c r="V516" s="4" t="b">
        <v>1</v>
      </c>
      <c r="W516" s="4" t="b">
        <v>1</v>
      </c>
      <c r="X516" s="13" cm="1">
        <f t="array" ref="X516">_xlfn.IFS(ecomm[[#This Row],[rating]]&lt;=1,1, ecomm[[#This Row],[rating]]&lt;=2, 2, ecomm[[#This Row],[rating]]&lt;=3, 3, ecomm[[#This Row],[rating]]&lt;=4, 4, ecomm[[#This Row],[rating]]&gt;4, 5)</f>
        <v>5</v>
      </c>
      <c r="Y516" s="13" cm="1">
        <f t="array" ref="Y5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6" s="13" t="str" cm="1">
        <f t="array" ref="Z5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16" t="str">
        <v>None</v>
      </c>
      <c r="AF516" t="str">
        <v>None</v>
      </c>
      <c r="AG516" t="str">
        <v>None</v>
      </c>
      <c r="AH516" t="str">
        <v>None</v>
      </c>
      <c r="AI516" t="str">
        <v>None</v>
      </c>
    </row>
    <row r="517" spans="1:35">
      <c r="A517" s="6">
        <v>17289100</v>
      </c>
      <c r="B517" s="6" t="s">
        <v>26</v>
      </c>
      <c r="C517" s="6" t="s">
        <v>117</v>
      </c>
      <c r="D517" s="6" t="s">
        <v>34</v>
      </c>
      <c r="E517" s="6">
        <v>4.3</v>
      </c>
      <c r="F517" s="6">
        <v>7</v>
      </c>
      <c r="G517" s="7">
        <v>1899</v>
      </c>
      <c r="H517" s="17">
        <v>55</v>
      </c>
      <c r="I517" s="7">
        <v>854</v>
      </c>
      <c r="J517" s="6" t="s">
        <v>35</v>
      </c>
      <c r="K517" s="6" t="b">
        <v>1</v>
      </c>
      <c r="L517" s="6">
        <v>2</v>
      </c>
      <c r="M517" s="6">
        <v>0</v>
      </c>
      <c r="N517" s="6">
        <v>0</v>
      </c>
      <c r="O517" s="6">
        <v>1</v>
      </c>
      <c r="P517" s="6">
        <v>3</v>
      </c>
      <c r="Q517" s="6" t="s">
        <v>32</v>
      </c>
      <c r="R517" s="6" t="s">
        <v>32</v>
      </c>
      <c r="S517" s="6" t="s">
        <v>32</v>
      </c>
      <c r="T517" s="6" t="s">
        <v>32</v>
      </c>
      <c r="U517" s="6" t="s">
        <v>32</v>
      </c>
      <c r="V517" s="6" t="b">
        <v>1</v>
      </c>
      <c r="W517" s="6" t="b">
        <v>1</v>
      </c>
      <c r="X517" s="13" cm="1">
        <f t="array" ref="X517">_xlfn.IFS(ecomm[[#This Row],[rating]]&lt;=1,1, ecomm[[#This Row],[rating]]&lt;=2, 2, ecomm[[#This Row],[rating]]&lt;=3, 3, ecomm[[#This Row],[rating]]&lt;=4, 4, ecomm[[#This Row],[rating]]&gt;4, 5)</f>
        <v>5</v>
      </c>
      <c r="Y517" s="13" cm="1">
        <f t="array" ref="Y5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17" s="13" t="str" cm="1">
        <f t="array" ref="Z5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17" t="str">
        <v>None</v>
      </c>
      <c r="AF517" t="str">
        <v>None</v>
      </c>
      <c r="AG517" t="str">
        <v>None</v>
      </c>
      <c r="AH517" t="str">
        <v>None</v>
      </c>
      <c r="AI517" t="str">
        <v>None</v>
      </c>
    </row>
    <row r="518" spans="1:35">
      <c r="A518" s="4">
        <v>17157846</v>
      </c>
      <c r="B518" s="4" t="s">
        <v>26</v>
      </c>
      <c r="C518" s="4" t="s">
        <v>53</v>
      </c>
      <c r="D518" s="4" t="s">
        <v>403</v>
      </c>
      <c r="E518" s="4">
        <v>3.5</v>
      </c>
      <c r="F518" s="4">
        <v>10</v>
      </c>
      <c r="G518" s="5">
        <v>3999</v>
      </c>
      <c r="H518" s="16">
        <v>82</v>
      </c>
      <c r="I518" s="5">
        <v>3999</v>
      </c>
      <c r="J518" s="4" t="s">
        <v>32</v>
      </c>
      <c r="K518" s="4" t="b">
        <v>0</v>
      </c>
      <c r="L518" s="4">
        <v>1</v>
      </c>
      <c r="M518" s="4">
        <v>2</v>
      </c>
      <c r="N518" s="4">
        <v>0</v>
      </c>
      <c r="O518" s="4">
        <v>4</v>
      </c>
      <c r="P518" s="4">
        <v>13</v>
      </c>
      <c r="Q518" s="4" t="s">
        <v>78</v>
      </c>
      <c r="R518" s="4" t="s">
        <v>32</v>
      </c>
      <c r="S518" s="4" t="s">
        <v>32</v>
      </c>
      <c r="T518" s="4" t="s">
        <v>32</v>
      </c>
      <c r="U518" s="4" t="s">
        <v>30</v>
      </c>
      <c r="V518" s="4" t="b">
        <v>0</v>
      </c>
      <c r="W518" s="4" t="b">
        <v>1</v>
      </c>
      <c r="X518" s="13" cm="1">
        <f t="array" ref="X518">_xlfn.IFS(ecomm[[#This Row],[rating]]&lt;=1,1, ecomm[[#This Row],[rating]]&lt;=2, 2, ecomm[[#This Row],[rating]]&lt;=3, 3, ecomm[[#This Row],[rating]]&lt;=4, 4, ecomm[[#This Row],[rating]]&gt;4, 5)</f>
        <v>4</v>
      </c>
      <c r="Y518" s="13" cm="1">
        <f t="array" ref="Y5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518" s="13" t="str" cm="1">
        <f t="array" ref="Z5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518" t="str">
        <v>None</v>
      </c>
      <c r="AF518" t="str">
        <v>None</v>
      </c>
      <c r="AG518" t="str">
        <v>None</v>
      </c>
      <c r="AH518" t="str">
        <v>None</v>
      </c>
      <c r="AI518" t="str">
        <v>None</v>
      </c>
    </row>
    <row r="519" spans="1:35">
      <c r="A519" s="6">
        <v>18657642</v>
      </c>
      <c r="B519" s="6" t="s">
        <v>26</v>
      </c>
      <c r="C519" s="6" t="s">
        <v>33</v>
      </c>
      <c r="D519" s="6" t="s">
        <v>28</v>
      </c>
      <c r="E519" s="6">
        <v>4.5</v>
      </c>
      <c r="F519" s="6">
        <v>6</v>
      </c>
      <c r="G519" s="7">
        <v>399</v>
      </c>
      <c r="H519" s="17">
        <v>10</v>
      </c>
      <c r="I519" s="7">
        <v>399</v>
      </c>
      <c r="J519" s="6" t="s">
        <v>35</v>
      </c>
      <c r="K519" s="6" t="b">
        <v>1</v>
      </c>
      <c r="L519" s="6">
        <v>2</v>
      </c>
      <c r="M519" s="6">
        <v>2</v>
      </c>
      <c r="N519" s="6">
        <v>2</v>
      </c>
      <c r="O519" s="6">
        <v>10</v>
      </c>
      <c r="P519" s="6">
        <v>17</v>
      </c>
      <c r="Q519" s="6" t="s">
        <v>32</v>
      </c>
      <c r="R519" s="6" t="s">
        <v>32</v>
      </c>
      <c r="S519" s="6" t="s">
        <v>32</v>
      </c>
      <c r="T519" s="6" t="s">
        <v>32</v>
      </c>
      <c r="U519" s="6" t="s">
        <v>32</v>
      </c>
      <c r="V519" s="6" t="b">
        <v>0</v>
      </c>
      <c r="W519" s="6" t="b">
        <v>1</v>
      </c>
      <c r="X519" s="13" cm="1">
        <f t="array" ref="X519">_xlfn.IFS(ecomm[[#This Row],[rating]]&lt;=1,1, ecomm[[#This Row],[rating]]&lt;=2, 2, ecomm[[#This Row],[rating]]&lt;=3, 3, ecomm[[#This Row],[rating]]&lt;=4, 4, ecomm[[#This Row],[rating]]&gt;4, 5)</f>
        <v>5</v>
      </c>
      <c r="Y519" s="13" cm="1">
        <f t="array" ref="Y5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19" s="13" t="str" cm="1">
        <f t="array" ref="Z5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19" t="str">
        <v>None</v>
      </c>
      <c r="AF519" t="str">
        <v>None</v>
      </c>
      <c r="AG519" t="str">
        <v>None</v>
      </c>
      <c r="AH519" t="str">
        <v>None</v>
      </c>
      <c r="AI519" t="str">
        <v>None</v>
      </c>
    </row>
    <row r="520" spans="1:35">
      <c r="A520" s="4">
        <v>8961147</v>
      </c>
      <c r="B520" s="4" t="s">
        <v>68</v>
      </c>
      <c r="C520" s="4" t="s">
        <v>69</v>
      </c>
      <c r="D520" s="4" t="s">
        <v>404</v>
      </c>
      <c r="E520" s="4">
        <v>3.7</v>
      </c>
      <c r="F520" s="4">
        <v>7</v>
      </c>
      <c r="G520" s="5">
        <v>2199</v>
      </c>
      <c r="H520" s="16">
        <v>53</v>
      </c>
      <c r="I520" s="5">
        <v>2199</v>
      </c>
      <c r="J520" s="4" t="s">
        <v>35</v>
      </c>
      <c r="K520" s="4" t="b">
        <v>0</v>
      </c>
      <c r="L520" s="4">
        <v>0</v>
      </c>
      <c r="M520" s="4">
        <v>1</v>
      </c>
      <c r="N520" s="4">
        <v>0</v>
      </c>
      <c r="O520" s="4">
        <v>0</v>
      </c>
      <c r="P520" s="4">
        <v>9</v>
      </c>
      <c r="Q520" s="4" t="s">
        <v>32</v>
      </c>
      <c r="R520" s="4" t="s">
        <v>32</v>
      </c>
      <c r="S520" s="4" t="s">
        <v>32</v>
      </c>
      <c r="T520" s="4" t="s">
        <v>32</v>
      </c>
      <c r="U520" s="4" t="s">
        <v>32</v>
      </c>
      <c r="V520" s="4" t="b">
        <v>1</v>
      </c>
      <c r="W520" s="4" t="b">
        <v>1</v>
      </c>
      <c r="X520" s="13" cm="1">
        <f t="array" ref="X520">_xlfn.IFS(ecomm[[#This Row],[rating]]&lt;=1,1, ecomm[[#This Row],[rating]]&lt;=2, 2, ecomm[[#This Row],[rating]]&lt;=3, 3, ecomm[[#This Row],[rating]]&lt;=4, 4, ecomm[[#This Row],[rating]]&gt;4, 5)</f>
        <v>4</v>
      </c>
      <c r="Y520" s="13" cm="1">
        <f t="array" ref="Y5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20" s="13" t="str" cm="1">
        <f t="array" ref="Z5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20" t="str">
        <v>None</v>
      </c>
      <c r="AF520" t="str">
        <v>None</v>
      </c>
      <c r="AG520" t="str">
        <v>None</v>
      </c>
      <c r="AH520" t="str">
        <v>None</v>
      </c>
      <c r="AI520" t="str">
        <v>None</v>
      </c>
    </row>
    <row r="521" spans="1:35">
      <c r="A521" s="6">
        <v>16704504</v>
      </c>
      <c r="B521" s="6" t="s">
        <v>60</v>
      </c>
      <c r="C521" s="6" t="s">
        <v>293</v>
      </c>
      <c r="D521" s="6" t="s">
        <v>405</v>
      </c>
      <c r="E521" s="6">
        <v>4.0999999999999996</v>
      </c>
      <c r="F521" s="6">
        <v>7</v>
      </c>
      <c r="G521" s="7">
        <v>699</v>
      </c>
      <c r="H521" s="17">
        <v>45</v>
      </c>
      <c r="I521" s="7">
        <v>384</v>
      </c>
      <c r="J521" s="6" t="s">
        <v>35</v>
      </c>
      <c r="K521" s="6" t="b">
        <v>0</v>
      </c>
      <c r="L521" s="6">
        <v>1</v>
      </c>
      <c r="M521" s="6">
        <v>0</v>
      </c>
      <c r="N521" s="6">
        <v>2</v>
      </c>
      <c r="O521" s="6">
        <v>3</v>
      </c>
      <c r="P521" s="6">
        <v>7</v>
      </c>
      <c r="Q521" s="6" t="s">
        <v>32</v>
      </c>
      <c r="R521" s="6" t="s">
        <v>32</v>
      </c>
      <c r="S521" s="6" t="s">
        <v>32</v>
      </c>
      <c r="T521" s="6" t="s">
        <v>32</v>
      </c>
      <c r="U521" s="6" t="s">
        <v>32</v>
      </c>
      <c r="V521" s="6" t="b">
        <v>1</v>
      </c>
      <c r="W521" s="6" t="b">
        <v>1</v>
      </c>
      <c r="X521" s="13" cm="1">
        <f t="array" ref="X521">_xlfn.IFS(ecomm[[#This Row],[rating]]&lt;=1,1, ecomm[[#This Row],[rating]]&lt;=2, 2, ecomm[[#This Row],[rating]]&lt;=3, 3, ecomm[[#This Row],[rating]]&lt;=4, 4, ecomm[[#This Row],[rating]]&gt;4, 5)</f>
        <v>5</v>
      </c>
      <c r="Y521" s="13" cm="1">
        <f t="array" ref="Y5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1" s="13" t="str" cm="1">
        <f t="array" ref="Z5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21" t="str">
        <v>None</v>
      </c>
      <c r="AF521" t="str">
        <v>None</v>
      </c>
      <c r="AG521" t="str">
        <v>None</v>
      </c>
      <c r="AH521" t="str">
        <v>None</v>
      </c>
      <c r="AI521" t="str">
        <v>None</v>
      </c>
    </row>
    <row r="522" spans="1:35">
      <c r="A522" s="4">
        <v>18656766</v>
      </c>
      <c r="B522" s="4" t="s">
        <v>26</v>
      </c>
      <c r="C522" s="4" t="s">
        <v>27</v>
      </c>
      <c r="D522" s="4" t="s">
        <v>406</v>
      </c>
      <c r="E522" s="4">
        <v>4.5999999999999996</v>
      </c>
      <c r="F522" s="4">
        <v>5</v>
      </c>
      <c r="G522" s="5">
        <v>345</v>
      </c>
      <c r="H522" s="16">
        <v>0</v>
      </c>
      <c r="I522" s="5">
        <v>345</v>
      </c>
      <c r="J522" s="4" t="s">
        <v>29</v>
      </c>
      <c r="K522" s="4" t="b">
        <v>0</v>
      </c>
      <c r="L522" s="4">
        <v>3</v>
      </c>
      <c r="M522" s="4">
        <v>1</v>
      </c>
      <c r="N522" s="4">
        <v>1</v>
      </c>
      <c r="O522" s="4">
        <v>0</v>
      </c>
      <c r="P522" s="4">
        <v>3</v>
      </c>
      <c r="Q522" s="4" t="s">
        <v>32</v>
      </c>
      <c r="R522" s="4" t="s">
        <v>32</v>
      </c>
      <c r="S522" s="4" t="s">
        <v>32</v>
      </c>
      <c r="T522" s="4" t="s">
        <v>32</v>
      </c>
      <c r="U522" s="4" t="s">
        <v>32</v>
      </c>
      <c r="V522" s="4" t="b">
        <v>1</v>
      </c>
      <c r="W522" s="4" t="b">
        <v>1</v>
      </c>
      <c r="X522" s="13" cm="1">
        <f t="array" ref="X522">_xlfn.IFS(ecomm[[#This Row],[rating]]&lt;=1,1, ecomm[[#This Row],[rating]]&lt;=2, 2, ecomm[[#This Row],[rating]]&lt;=3, 3, ecomm[[#This Row],[rating]]&lt;=4, 4, ecomm[[#This Row],[rating]]&gt;4, 5)</f>
        <v>5</v>
      </c>
      <c r="Y522" s="13" cm="1">
        <f t="array" ref="Y5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2" s="13" t="str" cm="1">
        <f t="array" ref="Z5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22" t="str">
        <v>None</v>
      </c>
      <c r="AF522" t="str">
        <v>None</v>
      </c>
      <c r="AG522" t="str">
        <v>None</v>
      </c>
      <c r="AH522" t="str">
        <v>None</v>
      </c>
      <c r="AI522" t="str">
        <v>None</v>
      </c>
    </row>
    <row r="523" spans="1:35">
      <c r="A523" s="6">
        <v>22196914</v>
      </c>
      <c r="B523" s="6" t="s">
        <v>26</v>
      </c>
      <c r="C523" s="6" t="s">
        <v>73</v>
      </c>
      <c r="D523" s="6" t="s">
        <v>407</v>
      </c>
      <c r="E523" s="6">
        <v>4.5999999999999996</v>
      </c>
      <c r="F523" s="6">
        <v>5</v>
      </c>
      <c r="G523" s="7">
        <v>799</v>
      </c>
      <c r="H523" s="17">
        <v>50</v>
      </c>
      <c r="I523" s="7">
        <v>399</v>
      </c>
      <c r="J523" s="6" t="s">
        <v>32</v>
      </c>
      <c r="K523" s="6" t="b">
        <v>0</v>
      </c>
      <c r="L523" s="6">
        <v>47</v>
      </c>
      <c r="M523" s="6">
        <v>0</v>
      </c>
      <c r="N523" s="6">
        <v>2</v>
      </c>
      <c r="O523" s="6">
        <v>3</v>
      </c>
      <c r="P523" s="6">
        <v>4</v>
      </c>
      <c r="Q523" s="6" t="s">
        <v>32</v>
      </c>
      <c r="R523" s="6" t="s">
        <v>32</v>
      </c>
      <c r="S523" s="6" t="s">
        <v>32</v>
      </c>
      <c r="T523" s="6" t="s">
        <v>32</v>
      </c>
      <c r="U523" s="6" t="s">
        <v>32</v>
      </c>
      <c r="V523" s="6" t="b">
        <v>1</v>
      </c>
      <c r="W523" s="6" t="b">
        <v>1</v>
      </c>
      <c r="X523" s="13" cm="1">
        <f t="array" ref="X523">_xlfn.IFS(ecomm[[#This Row],[rating]]&lt;=1,1, ecomm[[#This Row],[rating]]&lt;=2, 2, ecomm[[#This Row],[rating]]&lt;=3, 3, ecomm[[#This Row],[rating]]&lt;=4, 4, ecomm[[#This Row],[rating]]&gt;4, 5)</f>
        <v>5</v>
      </c>
      <c r="Y523" s="13" cm="1">
        <f t="array" ref="Y5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3" s="13" t="str" cm="1">
        <f t="array" ref="Z5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23" t="str">
        <v>None</v>
      </c>
      <c r="AF523" t="str">
        <v>None</v>
      </c>
      <c r="AG523" t="str">
        <v>None</v>
      </c>
      <c r="AH523" t="str">
        <v>None</v>
      </c>
      <c r="AI523" t="str">
        <v>None</v>
      </c>
    </row>
    <row r="524" spans="1:35">
      <c r="A524" s="4">
        <v>21664826</v>
      </c>
      <c r="B524" s="4" t="s">
        <v>26</v>
      </c>
      <c r="C524" s="4" t="s">
        <v>38</v>
      </c>
      <c r="D524" s="4" t="s">
        <v>408</v>
      </c>
      <c r="E524" s="4">
        <v>4</v>
      </c>
      <c r="F524" s="4">
        <v>6</v>
      </c>
      <c r="G524" s="5">
        <v>2800</v>
      </c>
      <c r="H524" s="16">
        <v>30</v>
      </c>
      <c r="I524" s="5">
        <v>1960</v>
      </c>
      <c r="J524" s="4" t="s">
        <v>32</v>
      </c>
      <c r="K524" s="4" t="b">
        <v>0</v>
      </c>
      <c r="L524" s="4">
        <v>1</v>
      </c>
      <c r="M524" s="4">
        <v>21</v>
      </c>
      <c r="N524" s="4">
        <v>29</v>
      </c>
      <c r="O524" s="4">
        <v>40</v>
      </c>
      <c r="P524" s="4">
        <v>105</v>
      </c>
      <c r="Q524" s="4" t="s">
        <v>32</v>
      </c>
      <c r="R524" s="4" t="s">
        <v>32</v>
      </c>
      <c r="S524" s="4" t="s">
        <v>32</v>
      </c>
      <c r="T524" s="4" t="s">
        <v>32</v>
      </c>
      <c r="U524" s="4" t="s">
        <v>32</v>
      </c>
      <c r="V524" s="4" t="b">
        <v>1</v>
      </c>
      <c r="W524" s="4" t="b">
        <v>1</v>
      </c>
      <c r="X524" s="13" cm="1">
        <f t="array" ref="X524">_xlfn.IFS(ecomm[[#This Row],[rating]]&lt;=1,1, ecomm[[#This Row],[rating]]&lt;=2, 2, ecomm[[#This Row],[rating]]&lt;=3, 3, ecomm[[#This Row],[rating]]&lt;=4, 4, ecomm[[#This Row],[rating]]&gt;4, 5)</f>
        <v>4</v>
      </c>
      <c r="Y524" s="13" cm="1">
        <f t="array" ref="Y5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4" s="13" t="str" cm="1">
        <f t="array" ref="Z5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524" t="str">
        <v>None</v>
      </c>
      <c r="AF524" t="str">
        <v>None</v>
      </c>
      <c r="AG524" t="str">
        <v>None</v>
      </c>
      <c r="AH524" t="str">
        <v>None</v>
      </c>
      <c r="AI524" t="str">
        <v>None</v>
      </c>
    </row>
    <row r="525" spans="1:35">
      <c r="A525" s="6">
        <v>22616192</v>
      </c>
      <c r="B525" s="6" t="s">
        <v>26</v>
      </c>
      <c r="C525" s="6" t="s">
        <v>38</v>
      </c>
      <c r="D525" s="6" t="s">
        <v>186</v>
      </c>
      <c r="E525" s="6">
        <v>3.9</v>
      </c>
      <c r="F525" s="6">
        <v>7</v>
      </c>
      <c r="G525" s="7">
        <v>1340</v>
      </c>
      <c r="H525" s="17">
        <v>63</v>
      </c>
      <c r="I525" s="7">
        <v>495</v>
      </c>
      <c r="J525" s="6" t="s">
        <v>32</v>
      </c>
      <c r="K525" s="6" t="b">
        <v>0</v>
      </c>
      <c r="L525" s="6">
        <v>1</v>
      </c>
      <c r="M525" s="6">
        <v>2</v>
      </c>
      <c r="N525" s="6">
        <v>2</v>
      </c>
      <c r="O525" s="6">
        <v>2</v>
      </c>
      <c r="P525" s="6">
        <v>3</v>
      </c>
      <c r="Q525" s="6" t="s">
        <v>32</v>
      </c>
      <c r="R525" s="6" t="s">
        <v>32</v>
      </c>
      <c r="S525" s="6" t="s">
        <v>32</v>
      </c>
      <c r="T525" s="6" t="s">
        <v>32</v>
      </c>
      <c r="U525" s="6" t="s">
        <v>32</v>
      </c>
      <c r="V525" s="6" t="b">
        <v>1</v>
      </c>
      <c r="W525" s="6" t="b">
        <v>1</v>
      </c>
      <c r="X525" s="13" cm="1">
        <f t="array" ref="X525">_xlfn.IFS(ecomm[[#This Row],[rating]]&lt;=1,1, ecomm[[#This Row],[rating]]&lt;=2, 2, ecomm[[#This Row],[rating]]&lt;=3, 3, ecomm[[#This Row],[rating]]&lt;=4, 4, ecomm[[#This Row],[rating]]&gt;4, 5)</f>
        <v>4</v>
      </c>
      <c r="Y525" s="13" cm="1">
        <f t="array" ref="Y5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5" s="13" t="str" cm="1">
        <f t="array" ref="Z5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25" t="str">
        <v>None</v>
      </c>
      <c r="AF525" t="str">
        <v>None</v>
      </c>
      <c r="AG525" t="str">
        <v>None</v>
      </c>
      <c r="AH525" t="str">
        <v>None</v>
      </c>
      <c r="AI525" t="str">
        <v>None</v>
      </c>
    </row>
    <row r="526" spans="1:35">
      <c r="A526" s="4">
        <v>22601132</v>
      </c>
      <c r="B526" s="4" t="s">
        <v>26</v>
      </c>
      <c r="C526" s="4" t="s">
        <v>88</v>
      </c>
      <c r="D526" s="4" t="s">
        <v>90</v>
      </c>
      <c r="E526" s="4">
        <v>3.2</v>
      </c>
      <c r="F526" s="4">
        <v>9</v>
      </c>
      <c r="G526" s="5">
        <v>999</v>
      </c>
      <c r="H526" s="16">
        <v>60</v>
      </c>
      <c r="I526" s="5">
        <v>399</v>
      </c>
      <c r="J526" s="4" t="s">
        <v>32</v>
      </c>
      <c r="K526" s="4" t="b">
        <v>0</v>
      </c>
      <c r="L526" s="4">
        <v>2</v>
      </c>
      <c r="M526" s="4">
        <v>1</v>
      </c>
      <c r="N526" s="4">
        <v>2</v>
      </c>
      <c r="O526" s="4">
        <v>3</v>
      </c>
      <c r="P526" s="4">
        <v>8</v>
      </c>
      <c r="Q526" s="4" t="s">
        <v>32</v>
      </c>
      <c r="R526" s="4" t="s">
        <v>32</v>
      </c>
      <c r="S526" s="4" t="s">
        <v>32</v>
      </c>
      <c r="T526" s="4" t="s">
        <v>32</v>
      </c>
      <c r="U526" s="4" t="s">
        <v>32</v>
      </c>
      <c r="V526" s="4" t="b">
        <v>1</v>
      </c>
      <c r="W526" s="4" t="b">
        <v>1</v>
      </c>
      <c r="X526" s="13" cm="1">
        <f t="array" ref="X526">_xlfn.IFS(ecomm[[#This Row],[rating]]&lt;=1,1, ecomm[[#This Row],[rating]]&lt;=2, 2, ecomm[[#This Row],[rating]]&lt;=3, 3, ecomm[[#This Row],[rating]]&lt;=4, 4, ecomm[[#This Row],[rating]]&gt;4, 5)</f>
        <v>4</v>
      </c>
      <c r="Y526" s="13" cm="1">
        <f t="array" ref="Y5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26" s="13" t="str" cm="1">
        <f t="array" ref="Z5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26" t="str">
        <v>None</v>
      </c>
      <c r="AF526" t="str">
        <v>None</v>
      </c>
      <c r="AG526" t="str">
        <v>None</v>
      </c>
      <c r="AH526" t="str">
        <v>None</v>
      </c>
      <c r="AI526" t="str">
        <v>None</v>
      </c>
    </row>
    <row r="527" spans="1:35">
      <c r="A527" s="6">
        <v>18462146</v>
      </c>
      <c r="B527" s="6" t="s">
        <v>26</v>
      </c>
      <c r="C527" s="6" t="s">
        <v>40</v>
      </c>
      <c r="D527" s="6" t="s">
        <v>129</v>
      </c>
      <c r="E527" s="6">
        <v>3.4</v>
      </c>
      <c r="F527" s="6">
        <v>10</v>
      </c>
      <c r="G527" s="7">
        <v>1599</v>
      </c>
      <c r="H527" s="17">
        <v>60</v>
      </c>
      <c r="I527" s="7">
        <v>1599</v>
      </c>
      <c r="J527" s="6" t="s">
        <v>35</v>
      </c>
      <c r="K527" s="6" t="b">
        <v>0</v>
      </c>
      <c r="L527" s="6">
        <v>0</v>
      </c>
      <c r="M527" s="6">
        <v>1</v>
      </c>
      <c r="N527" s="6">
        <v>0</v>
      </c>
      <c r="O527" s="6">
        <v>7</v>
      </c>
      <c r="P527" s="6">
        <v>8</v>
      </c>
      <c r="Q527" s="6" t="s">
        <v>32</v>
      </c>
      <c r="R527" s="6" t="s">
        <v>32</v>
      </c>
      <c r="S527" s="6" t="s">
        <v>32</v>
      </c>
      <c r="T527" s="6" t="s">
        <v>32</v>
      </c>
      <c r="U527" s="6" t="s">
        <v>32</v>
      </c>
      <c r="V527" s="6" t="b">
        <v>0</v>
      </c>
      <c r="W527" s="6" t="b">
        <v>1</v>
      </c>
      <c r="X527" s="13" cm="1">
        <f t="array" ref="X527">_xlfn.IFS(ecomm[[#This Row],[rating]]&lt;=1,1, ecomm[[#This Row],[rating]]&lt;=2, 2, ecomm[[#This Row],[rating]]&lt;=3, 3, ecomm[[#This Row],[rating]]&lt;=4, 4, ecomm[[#This Row],[rating]]&gt;4, 5)</f>
        <v>4</v>
      </c>
      <c r="Y527" s="13" cm="1">
        <f t="array" ref="Y5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7" s="13" t="str" cm="1">
        <f t="array" ref="Z5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27" t="str">
        <v>None</v>
      </c>
      <c r="AF527" t="str">
        <v>None</v>
      </c>
      <c r="AG527" t="str">
        <v>None</v>
      </c>
      <c r="AH527" t="str">
        <v>None</v>
      </c>
      <c r="AI527" t="str">
        <v>None</v>
      </c>
    </row>
    <row r="528" spans="1:35">
      <c r="A528" s="4">
        <v>16279696</v>
      </c>
      <c r="B528" s="4" t="s">
        <v>99</v>
      </c>
      <c r="C528" s="4" t="s">
        <v>218</v>
      </c>
      <c r="D528" s="4" t="s">
        <v>409</v>
      </c>
      <c r="E528" s="4">
        <v>4.3</v>
      </c>
      <c r="F528" s="4">
        <v>6</v>
      </c>
      <c r="G528" s="5">
        <v>1699</v>
      </c>
      <c r="H528" s="16">
        <v>38</v>
      </c>
      <c r="I528" s="5">
        <v>1053</v>
      </c>
      <c r="J528" s="4" t="s">
        <v>35</v>
      </c>
      <c r="K528" s="4" t="b">
        <v>1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 t="s">
        <v>32</v>
      </c>
      <c r="R528" s="4" t="s">
        <v>32</v>
      </c>
      <c r="S528" s="4" t="s">
        <v>32</v>
      </c>
      <c r="T528" s="4" t="s">
        <v>32</v>
      </c>
      <c r="U528" s="4" t="s">
        <v>32</v>
      </c>
      <c r="V528" s="4" t="b">
        <v>1</v>
      </c>
      <c r="W528" s="4" t="b">
        <v>1</v>
      </c>
      <c r="X528" s="13" cm="1">
        <f t="array" ref="X528">_xlfn.IFS(ecomm[[#This Row],[rating]]&lt;=1,1, ecomm[[#This Row],[rating]]&lt;=2, 2, ecomm[[#This Row],[rating]]&lt;=3, 3, ecomm[[#This Row],[rating]]&lt;=4, 4, ecomm[[#This Row],[rating]]&gt;4, 5)</f>
        <v>5</v>
      </c>
      <c r="Y528" s="13" cm="1">
        <f t="array" ref="Y5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28" s="13" t="str" cm="1">
        <f t="array" ref="Z5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528" t="str">
        <v>None</v>
      </c>
      <c r="AF528" t="str">
        <v>None</v>
      </c>
      <c r="AG528" t="str">
        <v>None</v>
      </c>
      <c r="AH528" t="str">
        <v>None</v>
      </c>
      <c r="AI528" t="str">
        <v>None</v>
      </c>
    </row>
    <row r="529" spans="1:35">
      <c r="A529" s="6">
        <v>18688608</v>
      </c>
      <c r="B529" s="6" t="s">
        <v>60</v>
      </c>
      <c r="C529" s="6" t="s">
        <v>410</v>
      </c>
      <c r="D529" s="6" t="s">
        <v>411</v>
      </c>
      <c r="E529" s="6">
        <v>3.3</v>
      </c>
      <c r="F529" s="6">
        <v>8</v>
      </c>
      <c r="G529" s="7">
        <v>17995</v>
      </c>
      <c r="H529" s="17">
        <v>85</v>
      </c>
      <c r="I529" s="7">
        <v>17995</v>
      </c>
      <c r="J529" s="6" t="s">
        <v>35</v>
      </c>
      <c r="K529" s="6" t="b">
        <v>0</v>
      </c>
      <c r="L529" s="6">
        <v>1</v>
      </c>
      <c r="M529" s="6">
        <v>0</v>
      </c>
      <c r="N529" s="6">
        <v>0</v>
      </c>
      <c r="O529" s="6">
        <v>0</v>
      </c>
      <c r="P529" s="6">
        <v>0</v>
      </c>
      <c r="Q529" s="6" t="s">
        <v>32</v>
      </c>
      <c r="R529" s="6" t="s">
        <v>32</v>
      </c>
      <c r="S529" s="6" t="s">
        <v>32</v>
      </c>
      <c r="T529" s="6" t="s">
        <v>32</v>
      </c>
      <c r="U529" s="6" t="s">
        <v>32</v>
      </c>
      <c r="V529" s="6" t="b">
        <v>1</v>
      </c>
      <c r="W529" s="6" t="b">
        <v>1</v>
      </c>
      <c r="X529" s="13" cm="1">
        <f t="array" ref="X529">_xlfn.IFS(ecomm[[#This Row],[rating]]&lt;=1,1, ecomm[[#This Row],[rating]]&lt;=2, 2, ecomm[[#This Row],[rating]]&lt;=3, 3, ecomm[[#This Row],[rating]]&lt;=4, 4, ecomm[[#This Row],[rating]]&gt;4, 5)</f>
        <v>4</v>
      </c>
      <c r="Y529" s="13" cm="1">
        <f t="array" ref="Y5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17995</v>
      </c>
      <c r="Z529" s="13" t="str" cm="1">
        <f t="array" ref="Z5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529" t="str">
        <v>None</v>
      </c>
      <c r="AF529" t="str">
        <v>None</v>
      </c>
      <c r="AG529" t="str">
        <v>None</v>
      </c>
      <c r="AH529" t="str">
        <v>None</v>
      </c>
      <c r="AI529" t="str">
        <v>None</v>
      </c>
    </row>
    <row r="530" spans="1:35">
      <c r="A530" s="4">
        <v>19072820</v>
      </c>
      <c r="B530" s="4" t="s">
        <v>60</v>
      </c>
      <c r="C530" s="4" t="s">
        <v>139</v>
      </c>
      <c r="D530" s="4" t="s">
        <v>412</v>
      </c>
      <c r="E530" s="4">
        <v>4.4000000000000004</v>
      </c>
      <c r="F530" s="4">
        <v>5</v>
      </c>
      <c r="G530" s="5">
        <v>249</v>
      </c>
      <c r="H530" s="16">
        <v>0</v>
      </c>
      <c r="I530" s="5">
        <v>249</v>
      </c>
      <c r="J530" s="4" t="s">
        <v>35</v>
      </c>
      <c r="K530" s="4" t="b">
        <v>0</v>
      </c>
      <c r="L530" s="4">
        <v>0</v>
      </c>
      <c r="M530" s="4">
        <v>0</v>
      </c>
      <c r="N530" s="4">
        <v>3</v>
      </c>
      <c r="O530" s="4">
        <v>3</v>
      </c>
      <c r="P530" s="4">
        <v>4</v>
      </c>
      <c r="Q530" s="4" t="s">
        <v>32</v>
      </c>
      <c r="R530" s="4" t="s">
        <v>32</v>
      </c>
      <c r="S530" s="4" t="s">
        <v>32</v>
      </c>
      <c r="T530" s="4" t="s">
        <v>32</v>
      </c>
      <c r="U530" s="4" t="s">
        <v>32</v>
      </c>
      <c r="V530" s="4" t="b">
        <v>1</v>
      </c>
      <c r="W530" s="4" t="b">
        <v>1</v>
      </c>
      <c r="X530" s="13" cm="1">
        <f t="array" ref="X530">_xlfn.IFS(ecomm[[#This Row],[rating]]&lt;=1,1, ecomm[[#This Row],[rating]]&lt;=2, 2, ecomm[[#This Row],[rating]]&lt;=3, 3, ecomm[[#This Row],[rating]]&lt;=4, 4, ecomm[[#This Row],[rating]]&gt;4, 5)</f>
        <v>5</v>
      </c>
      <c r="Y530" s="13" cm="1">
        <f t="array" ref="Y5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30" s="13" t="str" cm="1">
        <f t="array" ref="Z5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30" t="str">
        <v>None</v>
      </c>
      <c r="AF530" t="str">
        <v>None</v>
      </c>
      <c r="AG530" t="str">
        <v>None</v>
      </c>
      <c r="AH530" t="str">
        <v>None</v>
      </c>
      <c r="AI530" t="str">
        <v>None</v>
      </c>
    </row>
    <row r="531" spans="1:35">
      <c r="A531" s="6">
        <v>12928904</v>
      </c>
      <c r="B531" s="6" t="s">
        <v>60</v>
      </c>
      <c r="C531" s="6" t="s">
        <v>139</v>
      </c>
      <c r="D531" s="6" t="s">
        <v>145</v>
      </c>
      <c r="E531" s="6">
        <v>3.8</v>
      </c>
      <c r="F531" s="6">
        <v>6</v>
      </c>
      <c r="G531" s="7">
        <v>1600</v>
      </c>
      <c r="H531" s="17">
        <v>70</v>
      </c>
      <c r="I531" s="7">
        <v>480</v>
      </c>
      <c r="J531" s="6" t="s">
        <v>35</v>
      </c>
      <c r="K531" s="6" t="b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 t="s">
        <v>32</v>
      </c>
      <c r="R531" s="6" t="s">
        <v>32</v>
      </c>
      <c r="S531" s="6" t="s">
        <v>32</v>
      </c>
      <c r="T531" s="6" t="s">
        <v>32</v>
      </c>
      <c r="U531" s="6" t="s">
        <v>32</v>
      </c>
      <c r="V531" s="6" t="b">
        <v>1</v>
      </c>
      <c r="W531" s="6" t="b">
        <v>1</v>
      </c>
      <c r="X531" s="13" cm="1">
        <f t="array" ref="X531">_xlfn.IFS(ecomm[[#This Row],[rating]]&lt;=1,1, ecomm[[#This Row],[rating]]&lt;=2, 2, ecomm[[#This Row],[rating]]&lt;=3, 3, ecomm[[#This Row],[rating]]&lt;=4, 4, ecomm[[#This Row],[rating]]&gt;4, 5)</f>
        <v>4</v>
      </c>
      <c r="Y531" s="13" cm="1">
        <f t="array" ref="Y5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31" s="13" t="str" cm="1">
        <f t="array" ref="Z5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31" t="str">
        <v>None</v>
      </c>
      <c r="AF531" t="str">
        <v>None</v>
      </c>
      <c r="AG531" t="str">
        <v>None</v>
      </c>
      <c r="AH531" t="str">
        <v>None</v>
      </c>
      <c r="AI531" t="str">
        <v>None</v>
      </c>
    </row>
    <row r="532" spans="1:35">
      <c r="A532" s="4">
        <v>21656954</v>
      </c>
      <c r="B532" s="4" t="s">
        <v>99</v>
      </c>
      <c r="C532" s="4" t="s">
        <v>153</v>
      </c>
      <c r="D532" s="4" t="s">
        <v>413</v>
      </c>
      <c r="E532" s="4">
        <v>3.5</v>
      </c>
      <c r="F532" s="4">
        <v>6</v>
      </c>
      <c r="G532" s="5">
        <v>3999</v>
      </c>
      <c r="H532" s="16">
        <v>72</v>
      </c>
      <c r="I532" s="5">
        <v>1119</v>
      </c>
      <c r="J532" s="4" t="s">
        <v>35</v>
      </c>
      <c r="K532" s="4" t="b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 t="s">
        <v>30</v>
      </c>
      <c r="R532" s="4" t="s">
        <v>32</v>
      </c>
      <c r="S532" s="4" t="s">
        <v>106</v>
      </c>
      <c r="T532" s="4" t="s">
        <v>32</v>
      </c>
      <c r="U532" s="4" t="s">
        <v>32</v>
      </c>
      <c r="V532" s="4" t="b">
        <v>1</v>
      </c>
      <c r="W532" s="4" t="b">
        <v>1</v>
      </c>
      <c r="X532" s="13" cm="1">
        <f t="array" ref="X532">_xlfn.IFS(ecomm[[#This Row],[rating]]&lt;=1,1, ecomm[[#This Row],[rating]]&lt;=2, 2, ecomm[[#This Row],[rating]]&lt;=3, 3, ecomm[[#This Row],[rating]]&lt;=4, 4, ecomm[[#This Row],[rating]]&gt;4, 5)</f>
        <v>4</v>
      </c>
      <c r="Y532" s="13" cm="1">
        <f t="array" ref="Y5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32" s="13" t="str" cm="1">
        <f t="array" ref="Z5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32" t="str">
        <v>None</v>
      </c>
      <c r="AF532" t="str">
        <v>None</v>
      </c>
      <c r="AG532" t="str">
        <v>None</v>
      </c>
      <c r="AH532" t="str">
        <v>None</v>
      </c>
      <c r="AI532" t="str">
        <v>None</v>
      </c>
    </row>
    <row r="533" spans="1:35">
      <c r="A533" s="6">
        <v>21421856</v>
      </c>
      <c r="B533" s="6" t="s">
        <v>60</v>
      </c>
      <c r="C533" s="6" t="s">
        <v>158</v>
      </c>
      <c r="D533" s="6" t="s">
        <v>278</v>
      </c>
      <c r="E533" s="6">
        <v>4.4000000000000004</v>
      </c>
      <c r="F533" s="6">
        <v>5</v>
      </c>
      <c r="G533" s="7">
        <v>1990</v>
      </c>
      <c r="H533" s="17">
        <v>50</v>
      </c>
      <c r="I533" s="7">
        <v>796</v>
      </c>
      <c r="J533" s="6" t="s">
        <v>35</v>
      </c>
      <c r="K533" s="6" t="b">
        <v>1</v>
      </c>
      <c r="L533" s="6">
        <v>37</v>
      </c>
      <c r="M533" s="6">
        <v>0</v>
      </c>
      <c r="N533" s="6">
        <v>0</v>
      </c>
      <c r="O533" s="6">
        <v>0</v>
      </c>
      <c r="P533" s="6">
        <v>0</v>
      </c>
      <c r="Q533" s="6" t="s">
        <v>32</v>
      </c>
      <c r="R533" s="6" t="s">
        <v>32</v>
      </c>
      <c r="S533" s="6" t="s">
        <v>32</v>
      </c>
      <c r="T533" s="6" t="s">
        <v>32</v>
      </c>
      <c r="U533" s="6" t="s">
        <v>32</v>
      </c>
      <c r="V533" s="6" t="b">
        <v>1</v>
      </c>
      <c r="W533" s="6" t="b">
        <v>1</v>
      </c>
      <c r="X533" s="13" cm="1">
        <f t="array" ref="X533">_xlfn.IFS(ecomm[[#This Row],[rating]]&lt;=1,1, ecomm[[#This Row],[rating]]&lt;=2, 2, ecomm[[#This Row],[rating]]&lt;=3, 3, ecomm[[#This Row],[rating]]&lt;=4, 4, ecomm[[#This Row],[rating]]&gt;4, 5)</f>
        <v>5</v>
      </c>
      <c r="Y533" s="13" cm="1">
        <f t="array" ref="Y5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3" s="13" t="str" cm="1">
        <f t="array" ref="Z5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33" t="str">
        <v>None</v>
      </c>
      <c r="AF533" t="str">
        <v>None</v>
      </c>
      <c r="AG533" t="str">
        <v>None</v>
      </c>
      <c r="AH533" t="str">
        <v>None</v>
      </c>
      <c r="AI533" t="str">
        <v>None</v>
      </c>
    </row>
    <row r="534" spans="1:35">
      <c r="A534" s="4">
        <v>22603262</v>
      </c>
      <c r="B534" s="4" t="s">
        <v>60</v>
      </c>
      <c r="C534" s="4" t="s">
        <v>158</v>
      </c>
      <c r="D534" s="4" t="s">
        <v>163</v>
      </c>
      <c r="E534" s="4">
        <v>3.8</v>
      </c>
      <c r="F534" s="4">
        <v>6</v>
      </c>
      <c r="G534" s="5">
        <v>3999</v>
      </c>
      <c r="H534" s="16">
        <v>25</v>
      </c>
      <c r="I534" s="5">
        <v>2999</v>
      </c>
      <c r="J534" s="4" t="s">
        <v>35</v>
      </c>
      <c r="K534" s="4" t="b">
        <v>1</v>
      </c>
      <c r="L534" s="4">
        <v>0</v>
      </c>
      <c r="M534" s="4">
        <v>10</v>
      </c>
      <c r="N534" s="4">
        <v>30</v>
      </c>
      <c r="O534" s="4">
        <v>88</v>
      </c>
      <c r="P534" s="4">
        <v>194</v>
      </c>
      <c r="Q534" s="4" t="s">
        <v>32</v>
      </c>
      <c r="R534" s="4" t="s">
        <v>32</v>
      </c>
      <c r="S534" s="4" t="s">
        <v>32</v>
      </c>
      <c r="T534" s="4" t="s">
        <v>32</v>
      </c>
      <c r="U534" s="4" t="s">
        <v>32</v>
      </c>
      <c r="V534" s="4" t="b">
        <v>1</v>
      </c>
      <c r="W534" s="4" t="b">
        <v>1</v>
      </c>
      <c r="X534" s="13" cm="1">
        <f t="array" ref="X534">_xlfn.IFS(ecomm[[#This Row],[rating]]&lt;=1,1, ecomm[[#This Row],[rating]]&lt;=2, 2, ecomm[[#This Row],[rating]]&lt;=3, 3, ecomm[[#This Row],[rating]]&lt;=4, 4, ecomm[[#This Row],[rating]]&gt;4, 5)</f>
        <v>4</v>
      </c>
      <c r="Y534" s="13" cm="1">
        <f t="array" ref="Y5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34" s="13" t="str" cm="1">
        <f t="array" ref="Z5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534" t="str">
        <v>None</v>
      </c>
      <c r="AF534" t="str">
        <v>None</v>
      </c>
      <c r="AG534" t="str">
        <v>None</v>
      </c>
      <c r="AH534" t="str">
        <v>None</v>
      </c>
      <c r="AI534" t="str">
        <v>None</v>
      </c>
    </row>
    <row r="535" spans="1:35">
      <c r="A535" s="6">
        <v>15720606</v>
      </c>
      <c r="B535" s="6" t="s">
        <v>60</v>
      </c>
      <c r="C535" s="6" t="s">
        <v>332</v>
      </c>
      <c r="D535" s="6" t="s">
        <v>247</v>
      </c>
      <c r="E535" s="6">
        <v>3.5</v>
      </c>
      <c r="F535" s="6">
        <v>6</v>
      </c>
      <c r="G535" s="7">
        <v>1890</v>
      </c>
      <c r="H535" s="17">
        <v>74</v>
      </c>
      <c r="I535" s="7">
        <v>415</v>
      </c>
      <c r="J535" s="6" t="s">
        <v>35</v>
      </c>
      <c r="K535" s="6" t="b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 t="s">
        <v>32</v>
      </c>
      <c r="R535" s="6" t="s">
        <v>32</v>
      </c>
      <c r="S535" s="6" t="s">
        <v>32</v>
      </c>
      <c r="T535" s="6" t="s">
        <v>32</v>
      </c>
      <c r="U535" s="6" t="s">
        <v>32</v>
      </c>
      <c r="V535" s="6" t="b">
        <v>1</v>
      </c>
      <c r="W535" s="6" t="b">
        <v>1</v>
      </c>
      <c r="X535" s="13" cm="1">
        <f t="array" ref="X535">_xlfn.IFS(ecomm[[#This Row],[rating]]&lt;=1,1, ecomm[[#This Row],[rating]]&lt;=2, 2, ecomm[[#This Row],[rating]]&lt;=3, 3, ecomm[[#This Row],[rating]]&lt;=4, 4, ecomm[[#This Row],[rating]]&gt;4, 5)</f>
        <v>4</v>
      </c>
      <c r="Y535" s="13" cm="1">
        <f t="array" ref="Y5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35" s="13" t="str" cm="1">
        <f t="array" ref="Z5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35" t="str">
        <v>None</v>
      </c>
      <c r="AF535" t="str">
        <v>None</v>
      </c>
      <c r="AG535" t="str">
        <v>None</v>
      </c>
      <c r="AH535" t="str">
        <v>None</v>
      </c>
      <c r="AI535" t="str">
        <v>None</v>
      </c>
    </row>
    <row r="536" spans="1:35">
      <c r="A536" s="4">
        <v>12932560</v>
      </c>
      <c r="B536" s="4" t="s">
        <v>99</v>
      </c>
      <c r="C536" s="4" t="s">
        <v>205</v>
      </c>
      <c r="D536" s="4" t="s">
        <v>101</v>
      </c>
      <c r="E536" s="4">
        <v>3.5</v>
      </c>
      <c r="F536" s="4">
        <v>6</v>
      </c>
      <c r="G536" s="5">
        <v>2999</v>
      </c>
      <c r="H536" s="16">
        <v>67</v>
      </c>
      <c r="I536" s="5">
        <v>989</v>
      </c>
      <c r="J536" s="4" t="s">
        <v>35</v>
      </c>
      <c r="K536" s="4" t="b">
        <v>1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 t="s">
        <v>32</v>
      </c>
      <c r="R536" s="4" t="s">
        <v>32</v>
      </c>
      <c r="S536" s="4" t="s">
        <v>32</v>
      </c>
      <c r="T536" s="4" t="s">
        <v>32</v>
      </c>
      <c r="U536" s="4" t="s">
        <v>32</v>
      </c>
      <c r="V536" s="4" t="b">
        <v>1</v>
      </c>
      <c r="W536" s="4" t="b">
        <v>1</v>
      </c>
      <c r="X536" s="13" cm="1">
        <f t="array" ref="X536">_xlfn.IFS(ecomm[[#This Row],[rating]]&lt;=1,1, ecomm[[#This Row],[rating]]&lt;=2, 2, ecomm[[#This Row],[rating]]&lt;=3, 3, ecomm[[#This Row],[rating]]&lt;=4, 4, ecomm[[#This Row],[rating]]&gt;4, 5)</f>
        <v>4</v>
      </c>
      <c r="Y536" s="13" cm="1">
        <f t="array" ref="Y5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6" s="13" t="str" cm="1">
        <f t="array" ref="Z5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36" t="str">
        <v>None</v>
      </c>
      <c r="AF536" t="str">
        <v>None</v>
      </c>
      <c r="AG536" t="str">
        <v>None</v>
      </c>
      <c r="AH536" t="str">
        <v>None</v>
      </c>
      <c r="AI536" t="str">
        <v>None</v>
      </c>
    </row>
    <row r="537" spans="1:35">
      <c r="A537" s="6">
        <v>22120138</v>
      </c>
      <c r="B537" s="6" t="s">
        <v>26</v>
      </c>
      <c r="C537" s="6" t="s">
        <v>27</v>
      </c>
      <c r="D537" s="6" t="s">
        <v>414</v>
      </c>
      <c r="E537" s="6">
        <v>4.2</v>
      </c>
      <c r="F537" s="6">
        <v>5</v>
      </c>
      <c r="G537" s="7">
        <v>999</v>
      </c>
      <c r="H537" s="17">
        <v>30</v>
      </c>
      <c r="I537" s="7">
        <v>699</v>
      </c>
      <c r="J537" s="6" t="s">
        <v>35</v>
      </c>
      <c r="K537" s="6" t="b">
        <v>1</v>
      </c>
      <c r="L537" s="6">
        <v>0</v>
      </c>
      <c r="M537" s="6">
        <v>0</v>
      </c>
      <c r="N537" s="6">
        <v>2</v>
      </c>
      <c r="O537" s="6">
        <v>2</v>
      </c>
      <c r="P537" s="6">
        <v>7</v>
      </c>
      <c r="Q537" s="6" t="s">
        <v>32</v>
      </c>
      <c r="R537" s="6" t="s">
        <v>32</v>
      </c>
      <c r="S537" s="6" t="s">
        <v>32</v>
      </c>
      <c r="T537" s="6" t="s">
        <v>32</v>
      </c>
      <c r="U537" s="6" t="s">
        <v>32</v>
      </c>
      <c r="V537" s="6" t="b">
        <v>1</v>
      </c>
      <c r="W537" s="6" t="b">
        <v>1</v>
      </c>
      <c r="X537" s="13" cm="1">
        <f t="array" ref="X537">_xlfn.IFS(ecomm[[#This Row],[rating]]&lt;=1,1, ecomm[[#This Row],[rating]]&lt;=2, 2, ecomm[[#This Row],[rating]]&lt;=3, 3, ecomm[[#This Row],[rating]]&lt;=4, 4, ecomm[[#This Row],[rating]]&gt;4, 5)</f>
        <v>5</v>
      </c>
      <c r="Y537" s="13" cm="1">
        <f t="array" ref="Y5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7" s="13" t="str" cm="1">
        <f t="array" ref="Z5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537" t="str">
        <v>None</v>
      </c>
      <c r="AF537" t="str">
        <v>None</v>
      </c>
      <c r="AG537" t="str">
        <v>None</v>
      </c>
      <c r="AH537" t="str">
        <v>None</v>
      </c>
      <c r="AI537" t="str">
        <v>None</v>
      </c>
    </row>
    <row r="538" spans="1:35">
      <c r="A538" s="4">
        <v>15691054</v>
      </c>
      <c r="B538" s="4" t="s">
        <v>26</v>
      </c>
      <c r="C538" s="4" t="s">
        <v>38</v>
      </c>
      <c r="D538" s="4" t="s">
        <v>392</v>
      </c>
      <c r="E538" s="4">
        <v>3.4</v>
      </c>
      <c r="F538" s="4">
        <v>7</v>
      </c>
      <c r="G538" s="5">
        <v>2686</v>
      </c>
      <c r="H538" s="16">
        <v>65</v>
      </c>
      <c r="I538" s="5">
        <v>940</v>
      </c>
      <c r="J538" s="4" t="s">
        <v>35</v>
      </c>
      <c r="K538" s="4" t="b">
        <v>1</v>
      </c>
      <c r="L538" s="4">
        <v>12</v>
      </c>
      <c r="M538" s="4">
        <v>0</v>
      </c>
      <c r="N538" s="4">
        <v>0</v>
      </c>
      <c r="O538" s="4">
        <v>0</v>
      </c>
      <c r="P538" s="4">
        <v>0</v>
      </c>
      <c r="Q538" s="4" t="s">
        <v>32</v>
      </c>
      <c r="R538" s="4" t="s">
        <v>32</v>
      </c>
      <c r="S538" s="4" t="s">
        <v>32</v>
      </c>
      <c r="T538" s="4" t="s">
        <v>32</v>
      </c>
      <c r="U538" s="4" t="s">
        <v>32</v>
      </c>
      <c r="V538" s="4" t="b">
        <v>1</v>
      </c>
      <c r="W538" s="4" t="b">
        <v>1</v>
      </c>
      <c r="X538" s="13" cm="1">
        <f t="array" ref="X538">_xlfn.IFS(ecomm[[#This Row],[rating]]&lt;=1,1, ecomm[[#This Row],[rating]]&lt;=2, 2, ecomm[[#This Row],[rating]]&lt;=3, 3, ecomm[[#This Row],[rating]]&lt;=4, 4, ecomm[[#This Row],[rating]]&gt;4, 5)</f>
        <v>4</v>
      </c>
      <c r="Y538" s="13" cm="1">
        <f t="array" ref="Y5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8" s="13" t="str" cm="1">
        <f t="array" ref="Z5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38" t="str">
        <v>None</v>
      </c>
      <c r="AF538" t="str">
        <v>None</v>
      </c>
      <c r="AG538" t="str">
        <v>None</v>
      </c>
      <c r="AH538" t="str">
        <v>None</v>
      </c>
      <c r="AI538" t="str">
        <v>None</v>
      </c>
    </row>
    <row r="539" spans="1:35">
      <c r="A539" s="6">
        <v>18925582</v>
      </c>
      <c r="B539" s="6" t="s">
        <v>26</v>
      </c>
      <c r="C539" s="6" t="s">
        <v>50</v>
      </c>
      <c r="D539" s="6" t="s">
        <v>94</v>
      </c>
      <c r="E539" s="6">
        <v>2.9</v>
      </c>
      <c r="F539" s="6">
        <v>11</v>
      </c>
      <c r="G539" s="7">
        <v>1999</v>
      </c>
      <c r="H539" s="17">
        <v>62</v>
      </c>
      <c r="I539" s="7">
        <v>739</v>
      </c>
      <c r="J539" s="6" t="s">
        <v>35</v>
      </c>
      <c r="K539" s="6" t="b">
        <v>1</v>
      </c>
      <c r="L539" s="6">
        <v>140</v>
      </c>
      <c r="M539" s="6">
        <v>5</v>
      </c>
      <c r="N539" s="6">
        <v>10</v>
      </c>
      <c r="O539" s="6">
        <v>28</v>
      </c>
      <c r="P539" s="6">
        <v>74</v>
      </c>
      <c r="Q539" s="6" t="s">
        <v>32</v>
      </c>
      <c r="R539" s="6" t="s">
        <v>32</v>
      </c>
      <c r="S539" s="6" t="s">
        <v>32</v>
      </c>
      <c r="T539" s="6" t="s">
        <v>32</v>
      </c>
      <c r="U539" s="6" t="s">
        <v>32</v>
      </c>
      <c r="V539" s="6" t="b">
        <v>1</v>
      </c>
      <c r="W539" s="6" t="b">
        <v>1</v>
      </c>
      <c r="X539" s="13" cm="1">
        <f t="array" ref="X539">_xlfn.IFS(ecomm[[#This Row],[rating]]&lt;=1,1, ecomm[[#This Row],[rating]]&lt;=2, 2, ecomm[[#This Row],[rating]]&lt;=3, 3, ecomm[[#This Row],[rating]]&lt;=4, 4, ecomm[[#This Row],[rating]]&gt;4, 5)</f>
        <v>3</v>
      </c>
      <c r="Y539" s="13" cm="1">
        <f t="array" ref="Y5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39" s="13" t="str" cm="1">
        <f t="array" ref="Z5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39" t="str">
        <v>None</v>
      </c>
      <c r="AF539" t="str">
        <v>None</v>
      </c>
      <c r="AG539" t="str">
        <v>None</v>
      </c>
      <c r="AH539" t="str">
        <v>None</v>
      </c>
      <c r="AI539" t="str">
        <v>None</v>
      </c>
    </row>
    <row r="540" spans="1:35">
      <c r="A540" s="4">
        <v>17322136</v>
      </c>
      <c r="B540" s="4" t="s">
        <v>26</v>
      </c>
      <c r="C540" s="4" t="s">
        <v>117</v>
      </c>
      <c r="D540" s="4" t="s">
        <v>188</v>
      </c>
      <c r="E540" s="4">
        <v>4</v>
      </c>
      <c r="F540" s="4">
        <v>5</v>
      </c>
      <c r="G540" s="5">
        <v>1399</v>
      </c>
      <c r="H540" s="16">
        <v>61</v>
      </c>
      <c r="I540" s="5">
        <v>545</v>
      </c>
      <c r="J540" s="4" t="s">
        <v>35</v>
      </c>
      <c r="K540" s="4" t="b">
        <v>1</v>
      </c>
      <c r="L540" s="4">
        <v>0</v>
      </c>
      <c r="M540" s="4">
        <v>73</v>
      </c>
      <c r="N540" s="4">
        <v>139</v>
      </c>
      <c r="O540" s="4">
        <v>267</v>
      </c>
      <c r="P540" s="4">
        <v>575</v>
      </c>
      <c r="Q540" s="4" t="s">
        <v>32</v>
      </c>
      <c r="R540" s="4" t="s">
        <v>32</v>
      </c>
      <c r="S540" s="4" t="s">
        <v>32</v>
      </c>
      <c r="T540" s="4" t="s">
        <v>32</v>
      </c>
      <c r="U540" s="4" t="s">
        <v>32</v>
      </c>
      <c r="V540" s="4" t="b">
        <v>1</v>
      </c>
      <c r="W540" s="4" t="b">
        <v>1</v>
      </c>
      <c r="X540" s="13" cm="1">
        <f t="array" ref="X540">_xlfn.IFS(ecomm[[#This Row],[rating]]&lt;=1,1, ecomm[[#This Row],[rating]]&lt;=2, 2, ecomm[[#This Row],[rating]]&lt;=3, 3, ecomm[[#This Row],[rating]]&lt;=4, 4, ecomm[[#This Row],[rating]]&gt;4, 5)</f>
        <v>4</v>
      </c>
      <c r="Y540" s="13" cm="1">
        <f t="array" ref="Y5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0" s="13" t="str" cm="1">
        <f t="array" ref="Z5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40" t="str">
        <v>None</v>
      </c>
      <c r="AF540" t="str">
        <v>None</v>
      </c>
      <c r="AG540" t="str">
        <v>None</v>
      </c>
      <c r="AH540" t="str">
        <v>None</v>
      </c>
      <c r="AI540" t="str">
        <v>None</v>
      </c>
    </row>
    <row r="541" spans="1:35">
      <c r="A541" s="6">
        <v>18551958</v>
      </c>
      <c r="B541" s="6" t="s">
        <v>26</v>
      </c>
      <c r="C541" s="6" t="s">
        <v>33</v>
      </c>
      <c r="D541" s="6" t="s">
        <v>415</v>
      </c>
      <c r="E541" s="6">
        <v>3.8</v>
      </c>
      <c r="F541" s="6">
        <v>6</v>
      </c>
      <c r="G541" s="7">
        <v>799</v>
      </c>
      <c r="H541" s="17">
        <v>53</v>
      </c>
      <c r="I541" s="7">
        <v>799</v>
      </c>
      <c r="J541" s="6" t="s">
        <v>35</v>
      </c>
      <c r="K541" s="6" t="b">
        <v>1</v>
      </c>
      <c r="L541" s="6">
        <v>3</v>
      </c>
      <c r="M541" s="6">
        <v>0</v>
      </c>
      <c r="N541" s="6">
        <v>0</v>
      </c>
      <c r="O541" s="6">
        <v>0</v>
      </c>
      <c r="P541" s="6">
        <v>0</v>
      </c>
      <c r="Q541" s="6" t="s">
        <v>30</v>
      </c>
      <c r="R541" s="6" t="s">
        <v>43</v>
      </c>
      <c r="S541" s="6" t="s">
        <v>32</v>
      </c>
      <c r="T541" s="6" t="s">
        <v>32</v>
      </c>
      <c r="U541" s="6" t="s">
        <v>30</v>
      </c>
      <c r="V541" s="6" t="b">
        <v>0</v>
      </c>
      <c r="W541" s="6" t="b">
        <v>1</v>
      </c>
      <c r="X541" s="13" cm="1">
        <f t="array" ref="X541">_xlfn.IFS(ecomm[[#This Row],[rating]]&lt;=1,1, ecomm[[#This Row],[rating]]&lt;=2, 2, ecomm[[#This Row],[rating]]&lt;=3, 3, ecomm[[#This Row],[rating]]&lt;=4, 4, ecomm[[#This Row],[rating]]&gt;4, 5)</f>
        <v>4</v>
      </c>
      <c r="Y541" s="13" cm="1">
        <f t="array" ref="Y5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1" s="13" t="str" cm="1">
        <f t="array" ref="Z5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41" t="str">
        <v>None</v>
      </c>
      <c r="AF541" t="str">
        <v>None</v>
      </c>
      <c r="AG541" t="str">
        <v>None</v>
      </c>
      <c r="AH541" t="str">
        <v>None</v>
      </c>
      <c r="AI541" t="str">
        <v>None</v>
      </c>
    </row>
    <row r="542" spans="1:35">
      <c r="A542" s="4">
        <v>22747068</v>
      </c>
      <c r="B542" s="4" t="s">
        <v>26</v>
      </c>
      <c r="C542" s="4" t="s">
        <v>33</v>
      </c>
      <c r="D542" s="4" t="s">
        <v>327</v>
      </c>
      <c r="E542" s="4">
        <v>4</v>
      </c>
      <c r="F542" s="4">
        <v>5</v>
      </c>
      <c r="G542" s="5">
        <v>1399</v>
      </c>
      <c r="H542" s="16">
        <v>60</v>
      </c>
      <c r="I542" s="5">
        <v>1399</v>
      </c>
      <c r="J542" s="4" t="s">
        <v>35</v>
      </c>
      <c r="K542" s="4" t="b">
        <v>1</v>
      </c>
      <c r="L542" s="4">
        <v>0</v>
      </c>
      <c r="M542" s="4">
        <v>0</v>
      </c>
      <c r="N542" s="4">
        <v>1</v>
      </c>
      <c r="O542" s="4">
        <v>2</v>
      </c>
      <c r="P542" s="4">
        <v>13</v>
      </c>
      <c r="Q542" s="4" t="s">
        <v>32</v>
      </c>
      <c r="R542" s="4" t="s">
        <v>32</v>
      </c>
      <c r="S542" s="4" t="s">
        <v>32</v>
      </c>
      <c r="T542" s="4" t="s">
        <v>32</v>
      </c>
      <c r="U542" s="4" t="s">
        <v>32</v>
      </c>
      <c r="V542" s="4" t="b">
        <v>1</v>
      </c>
      <c r="W542" s="4" t="b">
        <v>1</v>
      </c>
      <c r="X542" s="13" cm="1">
        <f t="array" ref="X542">_xlfn.IFS(ecomm[[#This Row],[rating]]&lt;=1,1, ecomm[[#This Row],[rating]]&lt;=2, 2, ecomm[[#This Row],[rating]]&lt;=3, 3, ecomm[[#This Row],[rating]]&lt;=4, 4, ecomm[[#This Row],[rating]]&gt;4, 5)</f>
        <v>4</v>
      </c>
      <c r="Y542" s="13" cm="1">
        <f t="array" ref="Y5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2" s="13" t="str" cm="1">
        <f t="array" ref="Z5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42" t="str">
        <v>None</v>
      </c>
      <c r="AF542" t="str">
        <v>None</v>
      </c>
      <c r="AG542" t="str">
        <v>None</v>
      </c>
      <c r="AH542" t="str">
        <v>None</v>
      </c>
      <c r="AI542" t="str">
        <v>None</v>
      </c>
    </row>
    <row r="543" spans="1:35">
      <c r="A543" s="6">
        <v>12987894</v>
      </c>
      <c r="B543" s="6" t="s">
        <v>26</v>
      </c>
      <c r="C543" s="6" t="s">
        <v>58</v>
      </c>
      <c r="D543" s="6" t="s">
        <v>416</v>
      </c>
      <c r="E543" s="6">
        <v>4.4000000000000004</v>
      </c>
      <c r="F543" s="6">
        <v>5</v>
      </c>
      <c r="G543" s="7">
        <v>1799</v>
      </c>
      <c r="H543" s="17">
        <v>80</v>
      </c>
      <c r="I543" s="7">
        <v>359</v>
      </c>
      <c r="J543" s="6" t="s">
        <v>35</v>
      </c>
      <c r="K543" s="6" t="b">
        <v>1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 t="s">
        <v>32</v>
      </c>
      <c r="R543" s="6" t="s">
        <v>32</v>
      </c>
      <c r="S543" s="6" t="s">
        <v>32</v>
      </c>
      <c r="T543" s="6" t="s">
        <v>32</v>
      </c>
      <c r="U543" s="6" t="s">
        <v>32</v>
      </c>
      <c r="V543" s="6" t="b">
        <v>1</v>
      </c>
      <c r="W543" s="6" t="b">
        <v>1</v>
      </c>
      <c r="X543" s="13" cm="1">
        <f t="array" ref="X543">_xlfn.IFS(ecomm[[#This Row],[rating]]&lt;=1,1, ecomm[[#This Row],[rating]]&lt;=2, 2, ecomm[[#This Row],[rating]]&lt;=3, 3, ecomm[[#This Row],[rating]]&lt;=4, 4, ecomm[[#This Row],[rating]]&gt;4, 5)</f>
        <v>5</v>
      </c>
      <c r="Y543" s="13" cm="1">
        <f t="array" ref="Y5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43" s="13" t="str" cm="1">
        <f t="array" ref="Z5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43" t="str">
        <v>None</v>
      </c>
      <c r="AF543" t="str">
        <v>None</v>
      </c>
      <c r="AG543" t="str">
        <v>None</v>
      </c>
      <c r="AH543" t="str">
        <v>None</v>
      </c>
      <c r="AI543" t="str">
        <v>None</v>
      </c>
    </row>
    <row r="544" spans="1:35">
      <c r="A544" s="4">
        <v>20064092</v>
      </c>
      <c r="B544" s="4" t="s">
        <v>60</v>
      </c>
      <c r="C544" s="4" t="s">
        <v>139</v>
      </c>
      <c r="D544" s="4" t="s">
        <v>417</v>
      </c>
      <c r="E544" s="4">
        <v>3.8</v>
      </c>
      <c r="F544" s="4">
        <v>6</v>
      </c>
      <c r="G544" s="5">
        <v>1995</v>
      </c>
      <c r="H544" s="16">
        <v>80</v>
      </c>
      <c r="I544" s="5">
        <v>399</v>
      </c>
      <c r="J544" s="4" t="s">
        <v>35</v>
      </c>
      <c r="K544" s="4" t="b">
        <v>0</v>
      </c>
      <c r="L544" s="4">
        <v>0</v>
      </c>
      <c r="M544" s="4">
        <v>0</v>
      </c>
      <c r="N544" s="4">
        <v>0</v>
      </c>
      <c r="O544" s="4">
        <v>2</v>
      </c>
      <c r="P544" s="4">
        <v>1</v>
      </c>
      <c r="Q544" s="4" t="s">
        <v>32</v>
      </c>
      <c r="R544" s="4" t="s">
        <v>32</v>
      </c>
      <c r="S544" s="4" t="s">
        <v>32</v>
      </c>
      <c r="T544" s="4" t="s">
        <v>32</v>
      </c>
      <c r="U544" s="4" t="s">
        <v>32</v>
      </c>
      <c r="V544" s="4" t="b">
        <v>1</v>
      </c>
      <c r="W544" s="4" t="b">
        <v>1</v>
      </c>
      <c r="X544" s="13" cm="1">
        <f t="array" ref="X544">_xlfn.IFS(ecomm[[#This Row],[rating]]&lt;=1,1, ecomm[[#This Row],[rating]]&lt;=2, 2, ecomm[[#This Row],[rating]]&lt;=3, 3, ecomm[[#This Row],[rating]]&lt;=4, 4, ecomm[[#This Row],[rating]]&gt;4, 5)</f>
        <v>4</v>
      </c>
      <c r="Y544" s="13" cm="1">
        <f t="array" ref="Y5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44" s="13" t="str" cm="1">
        <f t="array" ref="Z5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44" t="str">
        <v>None</v>
      </c>
      <c r="AF544" t="str">
        <v>None</v>
      </c>
      <c r="AG544" t="str">
        <v>None</v>
      </c>
      <c r="AH544" t="str">
        <v>None</v>
      </c>
      <c r="AI544" t="str">
        <v>None</v>
      </c>
    </row>
    <row r="545" spans="1:35">
      <c r="A545" s="6">
        <v>15679734</v>
      </c>
      <c r="B545" s="6" t="s">
        <v>99</v>
      </c>
      <c r="C545" s="6" t="s">
        <v>205</v>
      </c>
      <c r="D545" s="6" t="s">
        <v>418</v>
      </c>
      <c r="E545" s="6">
        <v>2.7</v>
      </c>
      <c r="F545" s="6">
        <v>10</v>
      </c>
      <c r="G545" s="7">
        <v>3649</v>
      </c>
      <c r="H545" s="17">
        <v>81</v>
      </c>
      <c r="I545" s="7">
        <v>693</v>
      </c>
      <c r="J545" s="6" t="s">
        <v>35</v>
      </c>
      <c r="K545" s="6" t="b">
        <v>1</v>
      </c>
      <c r="L545" s="6">
        <v>1</v>
      </c>
      <c r="M545" s="6">
        <v>0</v>
      </c>
      <c r="N545" s="6">
        <v>1</v>
      </c>
      <c r="O545" s="6">
        <v>0</v>
      </c>
      <c r="P545" s="6">
        <v>5</v>
      </c>
      <c r="Q545" s="6" t="s">
        <v>32</v>
      </c>
      <c r="R545" s="6" t="s">
        <v>32</v>
      </c>
      <c r="S545" s="6" t="s">
        <v>32</v>
      </c>
      <c r="T545" s="6" t="s">
        <v>32</v>
      </c>
      <c r="U545" s="6" t="s">
        <v>32</v>
      </c>
      <c r="V545" s="6" t="b">
        <v>1</v>
      </c>
      <c r="W545" s="6" t="b">
        <v>1</v>
      </c>
      <c r="X545" s="13" cm="1">
        <f t="array" ref="X545">_xlfn.IFS(ecomm[[#This Row],[rating]]&lt;=1,1, ecomm[[#This Row],[rating]]&lt;=2, 2, ecomm[[#This Row],[rating]]&lt;=3, 3, ecomm[[#This Row],[rating]]&lt;=4, 4, ecomm[[#This Row],[rating]]&gt;4, 5)</f>
        <v>3</v>
      </c>
      <c r="Y545" s="13" cm="1">
        <f t="array" ref="Y5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5" s="13" t="str" cm="1">
        <f t="array" ref="Z5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545" t="str">
        <v>None</v>
      </c>
      <c r="AF545" t="str">
        <v>None</v>
      </c>
      <c r="AG545" t="str">
        <v>None</v>
      </c>
      <c r="AH545" t="str">
        <v>None</v>
      </c>
      <c r="AI545" t="str">
        <v>None</v>
      </c>
    </row>
    <row r="546" spans="1:35">
      <c r="A546" s="4">
        <v>18956684</v>
      </c>
      <c r="B546" s="4" t="s">
        <v>26</v>
      </c>
      <c r="C546" s="4" t="s">
        <v>38</v>
      </c>
      <c r="D546" s="4" t="s">
        <v>419</v>
      </c>
      <c r="E546" s="4">
        <v>4.2</v>
      </c>
      <c r="F546" s="4">
        <v>5</v>
      </c>
      <c r="G546" s="5">
        <v>1599</v>
      </c>
      <c r="H546" s="16">
        <v>0</v>
      </c>
      <c r="I546" s="5">
        <v>1599</v>
      </c>
      <c r="J546" s="4" t="s">
        <v>35</v>
      </c>
      <c r="K546" s="4" t="b">
        <v>1</v>
      </c>
      <c r="L546" s="4">
        <v>2</v>
      </c>
      <c r="M546" s="4">
        <v>5</v>
      </c>
      <c r="N546" s="4">
        <v>6</v>
      </c>
      <c r="O546" s="4">
        <v>12</v>
      </c>
      <c r="P546" s="4">
        <v>21</v>
      </c>
      <c r="Q546" s="4" t="s">
        <v>32</v>
      </c>
      <c r="R546" s="4" t="s">
        <v>32</v>
      </c>
      <c r="S546" s="4" t="s">
        <v>32</v>
      </c>
      <c r="T546" s="4" t="s">
        <v>32</v>
      </c>
      <c r="U546" s="4" t="s">
        <v>32</v>
      </c>
      <c r="V546" s="4" t="b">
        <v>1</v>
      </c>
      <c r="W546" s="4" t="b">
        <v>1</v>
      </c>
      <c r="X546" s="13" cm="1">
        <f t="array" ref="X546">_xlfn.IFS(ecomm[[#This Row],[rating]]&lt;=1,1, ecomm[[#This Row],[rating]]&lt;=2, 2, ecomm[[#This Row],[rating]]&lt;=3, 3, ecomm[[#This Row],[rating]]&lt;=4, 4, ecomm[[#This Row],[rating]]&gt;4, 5)</f>
        <v>5</v>
      </c>
      <c r="Y546" s="13" cm="1">
        <f t="array" ref="Y5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6" s="13" t="str" cm="1">
        <f t="array" ref="Z5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46" t="str">
        <v>None</v>
      </c>
      <c r="AF546" t="str">
        <v>None</v>
      </c>
      <c r="AG546" t="str">
        <v>None</v>
      </c>
      <c r="AH546" t="str">
        <v>None</v>
      </c>
      <c r="AI546" t="str">
        <v>None</v>
      </c>
    </row>
    <row r="547" spans="1:35">
      <c r="A547" s="6">
        <v>22583702</v>
      </c>
      <c r="B547" s="6" t="s">
        <v>26</v>
      </c>
      <c r="C547" s="6" t="s">
        <v>168</v>
      </c>
      <c r="D547" s="6" t="s">
        <v>420</v>
      </c>
      <c r="E547" s="6">
        <v>2.7</v>
      </c>
      <c r="F547" s="6">
        <v>9</v>
      </c>
      <c r="G547" s="7">
        <v>2999</v>
      </c>
      <c r="H547" s="17">
        <v>78</v>
      </c>
      <c r="I547" s="7">
        <v>659</v>
      </c>
      <c r="J547" s="6" t="s">
        <v>32</v>
      </c>
      <c r="K547" s="6" t="b">
        <v>0</v>
      </c>
      <c r="L547" s="6">
        <v>0</v>
      </c>
      <c r="M547" s="6">
        <v>1</v>
      </c>
      <c r="N547" s="6">
        <v>2</v>
      </c>
      <c r="O547" s="6">
        <v>3</v>
      </c>
      <c r="P547" s="6">
        <v>13</v>
      </c>
      <c r="Q547" s="6" t="s">
        <v>32</v>
      </c>
      <c r="R547" s="6" t="s">
        <v>32</v>
      </c>
      <c r="S547" s="6" t="s">
        <v>32</v>
      </c>
      <c r="T547" s="6" t="s">
        <v>32</v>
      </c>
      <c r="U547" s="6" t="s">
        <v>32</v>
      </c>
      <c r="V547" s="6" t="b">
        <v>1</v>
      </c>
      <c r="W547" s="6" t="b">
        <v>1</v>
      </c>
      <c r="X547" s="13" cm="1">
        <f t="array" ref="X547">_xlfn.IFS(ecomm[[#This Row],[rating]]&lt;=1,1, ecomm[[#This Row],[rating]]&lt;=2, 2, ecomm[[#This Row],[rating]]&lt;=3, 3, ecomm[[#This Row],[rating]]&lt;=4, 4, ecomm[[#This Row],[rating]]&gt;4, 5)</f>
        <v>3</v>
      </c>
      <c r="Y547" s="13" cm="1">
        <f t="array" ref="Y5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47" s="13" t="str" cm="1">
        <f t="array" ref="Z5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47" t="str">
        <v>None</v>
      </c>
      <c r="AF547" t="str">
        <v>None</v>
      </c>
      <c r="AG547" t="str">
        <v>None</v>
      </c>
      <c r="AH547" t="str">
        <v>None</v>
      </c>
      <c r="AI547" t="str">
        <v>None</v>
      </c>
    </row>
    <row r="548" spans="1:35">
      <c r="A548" s="4">
        <v>18198558</v>
      </c>
      <c r="B548" s="4" t="s">
        <v>26</v>
      </c>
      <c r="C548" s="4" t="s">
        <v>50</v>
      </c>
      <c r="D548" s="4" t="s">
        <v>421</v>
      </c>
      <c r="E548" s="4">
        <v>3.7</v>
      </c>
      <c r="F548" s="4">
        <v>6</v>
      </c>
      <c r="G548" s="5">
        <v>1799</v>
      </c>
      <c r="H548" s="16">
        <v>70</v>
      </c>
      <c r="I548" s="5">
        <v>1799</v>
      </c>
      <c r="J548" s="4" t="s">
        <v>35</v>
      </c>
      <c r="K548" s="4" t="b">
        <v>1</v>
      </c>
      <c r="L548" s="4">
        <v>0</v>
      </c>
      <c r="M548" s="4">
        <v>0</v>
      </c>
      <c r="N548" s="4">
        <v>0</v>
      </c>
      <c r="O548" s="4">
        <v>1</v>
      </c>
      <c r="P548" s="4">
        <v>4</v>
      </c>
      <c r="Q548" s="4" t="s">
        <v>30</v>
      </c>
      <c r="R548" s="4" t="s">
        <v>32</v>
      </c>
      <c r="S548" s="4" t="s">
        <v>32</v>
      </c>
      <c r="T548" s="4" t="s">
        <v>31</v>
      </c>
      <c r="U548" s="4" t="s">
        <v>32</v>
      </c>
      <c r="V548" s="4" t="b">
        <v>0</v>
      </c>
      <c r="W548" s="4" t="b">
        <v>1</v>
      </c>
      <c r="X548" s="13" cm="1">
        <f t="array" ref="X548">_xlfn.IFS(ecomm[[#This Row],[rating]]&lt;=1,1, ecomm[[#This Row],[rating]]&lt;=2, 2, ecomm[[#This Row],[rating]]&lt;=3, 3, ecomm[[#This Row],[rating]]&lt;=4, 4, ecomm[[#This Row],[rating]]&gt;4, 5)</f>
        <v>4</v>
      </c>
      <c r="Y548" s="13" cm="1">
        <f t="array" ref="Y5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8" s="13" t="str" cm="1">
        <f t="array" ref="Z5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48" t="str">
        <v>None</v>
      </c>
      <c r="AF548" t="str">
        <v>None</v>
      </c>
      <c r="AG548" t="str">
        <v>None</v>
      </c>
      <c r="AH548" t="str">
        <v>None</v>
      </c>
      <c r="AI548" t="str">
        <v>None</v>
      </c>
    </row>
    <row r="549" spans="1:35">
      <c r="A549" s="6">
        <v>19841310</v>
      </c>
      <c r="B549" s="6" t="s">
        <v>26</v>
      </c>
      <c r="C549" s="6" t="s">
        <v>48</v>
      </c>
      <c r="D549" s="6" t="s">
        <v>422</v>
      </c>
      <c r="E549" s="6">
        <v>4</v>
      </c>
      <c r="F549" s="6">
        <v>4</v>
      </c>
      <c r="G549" s="7">
        <v>1500</v>
      </c>
      <c r="H549" s="17">
        <v>60</v>
      </c>
      <c r="I549" s="7">
        <v>1500</v>
      </c>
      <c r="J549" s="6" t="s">
        <v>35</v>
      </c>
      <c r="K549" s="6" t="b">
        <v>1</v>
      </c>
      <c r="L549" s="6">
        <v>0</v>
      </c>
      <c r="M549" s="6">
        <v>0</v>
      </c>
      <c r="N549" s="6">
        <v>0</v>
      </c>
      <c r="O549" s="6">
        <v>1</v>
      </c>
      <c r="P549" s="6">
        <v>6</v>
      </c>
      <c r="Q549" s="6" t="s">
        <v>30</v>
      </c>
      <c r="R549" s="6" t="s">
        <v>31</v>
      </c>
      <c r="S549" s="6" t="s">
        <v>32</v>
      </c>
      <c r="T549" s="6" t="s">
        <v>32</v>
      </c>
      <c r="U549" s="6" t="s">
        <v>30</v>
      </c>
      <c r="V549" s="6" t="b">
        <v>0</v>
      </c>
      <c r="W549" s="6" t="b">
        <v>1</v>
      </c>
      <c r="X549" s="13" cm="1">
        <f t="array" ref="X549">_xlfn.IFS(ecomm[[#This Row],[rating]]&lt;=1,1, ecomm[[#This Row],[rating]]&lt;=2, 2, ecomm[[#This Row],[rating]]&lt;=3, 3, ecomm[[#This Row],[rating]]&lt;=4, 4, ecomm[[#This Row],[rating]]&gt;4, 5)</f>
        <v>4</v>
      </c>
      <c r="Y549" s="13" cm="1">
        <f t="array" ref="Y5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49" s="13" t="str" cm="1">
        <f t="array" ref="Z5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49" t="str">
        <v>None</v>
      </c>
      <c r="AF549" t="str">
        <v>None</v>
      </c>
      <c r="AG549" t="str">
        <v>None</v>
      </c>
      <c r="AH549" t="str">
        <v>None</v>
      </c>
      <c r="AI549" t="str">
        <v>None</v>
      </c>
    </row>
    <row r="550" spans="1:35">
      <c r="A550" s="4">
        <v>19698082</v>
      </c>
      <c r="B550" s="4" t="s">
        <v>26</v>
      </c>
      <c r="C550" s="4" t="s">
        <v>40</v>
      </c>
      <c r="D550" s="4" t="s">
        <v>112</v>
      </c>
      <c r="E550" s="4">
        <v>3.5</v>
      </c>
      <c r="F550" s="4">
        <v>6</v>
      </c>
      <c r="G550" s="5">
        <v>2599</v>
      </c>
      <c r="H550" s="16">
        <v>68</v>
      </c>
      <c r="I550" s="5">
        <v>2599</v>
      </c>
      <c r="J550" s="4" t="s">
        <v>35</v>
      </c>
      <c r="K550" s="4" t="b">
        <v>0</v>
      </c>
      <c r="L550" s="4">
        <v>0</v>
      </c>
      <c r="M550" s="4">
        <v>0</v>
      </c>
      <c r="N550" s="4">
        <v>1</v>
      </c>
      <c r="O550" s="4">
        <v>0</v>
      </c>
      <c r="P550" s="4">
        <v>2</v>
      </c>
      <c r="Q550" s="4" t="s">
        <v>32</v>
      </c>
      <c r="R550" s="4" t="s">
        <v>32</v>
      </c>
      <c r="S550" s="4" t="s">
        <v>32</v>
      </c>
      <c r="T550" s="4" t="s">
        <v>32</v>
      </c>
      <c r="U550" s="4" t="s">
        <v>32</v>
      </c>
      <c r="V550" s="4" t="b">
        <v>0</v>
      </c>
      <c r="W550" s="4" t="b">
        <v>1</v>
      </c>
      <c r="X550" s="13" cm="1">
        <f t="array" ref="X550">_xlfn.IFS(ecomm[[#This Row],[rating]]&lt;=1,1, ecomm[[#This Row],[rating]]&lt;=2, 2, ecomm[[#This Row],[rating]]&lt;=3, 3, ecomm[[#This Row],[rating]]&lt;=4, 4, ecomm[[#This Row],[rating]]&gt;4, 5)</f>
        <v>4</v>
      </c>
      <c r="Y550" s="13" cm="1">
        <f t="array" ref="Y5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50" s="13" t="str" cm="1">
        <f t="array" ref="Z5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50" t="str">
        <v>None</v>
      </c>
      <c r="AF550" t="str">
        <v>None</v>
      </c>
      <c r="AG550" t="str">
        <v>None</v>
      </c>
      <c r="AH550" t="str">
        <v>None</v>
      </c>
      <c r="AI550" t="str">
        <v>None</v>
      </c>
    </row>
    <row r="551" spans="1:35">
      <c r="A551" s="6">
        <v>18045128</v>
      </c>
      <c r="B551" s="6" t="s">
        <v>26</v>
      </c>
      <c r="C551" s="6" t="s">
        <v>117</v>
      </c>
      <c r="D551" s="6" t="s">
        <v>337</v>
      </c>
      <c r="E551" s="6">
        <v>3.5</v>
      </c>
      <c r="F551" s="6">
        <v>6</v>
      </c>
      <c r="G551" s="7">
        <v>1149</v>
      </c>
      <c r="H551" s="17">
        <v>48</v>
      </c>
      <c r="I551" s="7">
        <v>540</v>
      </c>
      <c r="J551" s="6" t="s">
        <v>35</v>
      </c>
      <c r="K551" s="6" t="b">
        <v>1</v>
      </c>
      <c r="L551" s="6">
        <v>2</v>
      </c>
      <c r="M551" s="6">
        <v>0</v>
      </c>
      <c r="N551" s="6">
        <v>0</v>
      </c>
      <c r="O551" s="6">
        <v>0</v>
      </c>
      <c r="P551" s="6">
        <v>0</v>
      </c>
      <c r="Q551" s="6" t="s">
        <v>32</v>
      </c>
      <c r="R551" s="6" t="s">
        <v>32</v>
      </c>
      <c r="S551" s="6" t="s">
        <v>32</v>
      </c>
      <c r="T551" s="6" t="s">
        <v>32</v>
      </c>
      <c r="U551" s="6" t="s">
        <v>32</v>
      </c>
      <c r="V551" s="6" t="b">
        <v>1</v>
      </c>
      <c r="W551" s="6" t="b">
        <v>1</v>
      </c>
      <c r="X551" s="13" cm="1">
        <f t="array" ref="X551">_xlfn.IFS(ecomm[[#This Row],[rating]]&lt;=1,1, ecomm[[#This Row],[rating]]&lt;=2, 2, ecomm[[#This Row],[rating]]&lt;=3, 3, ecomm[[#This Row],[rating]]&lt;=4, 4, ecomm[[#This Row],[rating]]&gt;4, 5)</f>
        <v>4</v>
      </c>
      <c r="Y551" s="13" cm="1">
        <f t="array" ref="Y5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1" s="13" t="str" cm="1">
        <f t="array" ref="Z5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51" t="str">
        <v>None</v>
      </c>
      <c r="AF551" t="str">
        <v>None</v>
      </c>
      <c r="AG551" t="str">
        <v>None</v>
      </c>
      <c r="AH551" t="str">
        <v>None</v>
      </c>
      <c r="AI551" t="str">
        <v>None</v>
      </c>
    </row>
    <row r="552" spans="1:35">
      <c r="A552" s="4">
        <v>10388101</v>
      </c>
      <c r="B552" s="4" t="s">
        <v>26</v>
      </c>
      <c r="C552" s="4" t="s">
        <v>53</v>
      </c>
      <c r="D552" s="4" t="s">
        <v>423</v>
      </c>
      <c r="E552" s="4">
        <v>4.5</v>
      </c>
      <c r="F552" s="4">
        <v>4</v>
      </c>
      <c r="G552" s="5">
        <v>1799</v>
      </c>
      <c r="H552" s="16">
        <v>50</v>
      </c>
      <c r="I552" s="5">
        <v>899</v>
      </c>
      <c r="J552" s="4" t="s">
        <v>32</v>
      </c>
      <c r="K552" s="4" t="b">
        <v>0</v>
      </c>
      <c r="L552" s="4">
        <v>0</v>
      </c>
      <c r="M552" s="4">
        <v>0</v>
      </c>
      <c r="N552" s="4">
        <v>0</v>
      </c>
      <c r="O552" s="4">
        <v>2</v>
      </c>
      <c r="P552" s="4">
        <v>4</v>
      </c>
      <c r="Q552" s="4" t="s">
        <v>30</v>
      </c>
      <c r="R552" s="4" t="s">
        <v>32</v>
      </c>
      <c r="S552" s="4" t="s">
        <v>32</v>
      </c>
      <c r="T552" s="4" t="s">
        <v>32</v>
      </c>
      <c r="U552" s="4" t="s">
        <v>30</v>
      </c>
      <c r="V552" s="4" t="b">
        <v>1</v>
      </c>
      <c r="W552" s="4" t="b">
        <v>1</v>
      </c>
      <c r="X552" s="13" cm="1">
        <f t="array" ref="X552">_xlfn.IFS(ecomm[[#This Row],[rating]]&lt;=1,1, ecomm[[#This Row],[rating]]&lt;=2, 2, ecomm[[#This Row],[rating]]&lt;=3, 3, ecomm[[#This Row],[rating]]&lt;=4, 4, ecomm[[#This Row],[rating]]&gt;4, 5)</f>
        <v>5</v>
      </c>
      <c r="Y552" s="13" cm="1">
        <f t="array" ref="Y5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2" s="13" t="str" cm="1">
        <f t="array" ref="Z5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52" t="str">
        <v>None</v>
      </c>
      <c r="AF552" t="str">
        <v>None</v>
      </c>
      <c r="AG552" t="str">
        <v>None</v>
      </c>
      <c r="AH552" t="str">
        <v>None</v>
      </c>
      <c r="AI552" t="str">
        <v>None</v>
      </c>
    </row>
    <row r="553" spans="1:35">
      <c r="A553" s="6">
        <v>7829467</v>
      </c>
      <c r="B553" s="6" t="s">
        <v>26</v>
      </c>
      <c r="C553" s="6" t="s">
        <v>33</v>
      </c>
      <c r="D553" s="6" t="s">
        <v>85</v>
      </c>
      <c r="E553" s="6">
        <v>4</v>
      </c>
      <c r="F553" s="6">
        <v>5</v>
      </c>
      <c r="G553" s="7">
        <v>1399</v>
      </c>
      <c r="H553" s="17">
        <v>58</v>
      </c>
      <c r="I553" s="7">
        <v>1399</v>
      </c>
      <c r="J553" s="6" t="s">
        <v>35</v>
      </c>
      <c r="K553" s="6" t="b">
        <v>1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 t="s">
        <v>32</v>
      </c>
      <c r="R553" s="6" t="s">
        <v>32</v>
      </c>
      <c r="S553" s="6" t="s">
        <v>32</v>
      </c>
      <c r="T553" s="6" t="s">
        <v>32</v>
      </c>
      <c r="U553" s="6" t="s">
        <v>32</v>
      </c>
      <c r="V553" s="6" t="b">
        <v>0</v>
      </c>
      <c r="W553" s="6" t="b">
        <v>1</v>
      </c>
      <c r="X553" s="13" cm="1">
        <f t="array" ref="X553">_xlfn.IFS(ecomm[[#This Row],[rating]]&lt;=1,1, ecomm[[#This Row],[rating]]&lt;=2, 2, ecomm[[#This Row],[rating]]&lt;=3, 3, ecomm[[#This Row],[rating]]&lt;=4, 4, ecomm[[#This Row],[rating]]&gt;4, 5)</f>
        <v>4</v>
      </c>
      <c r="Y553" s="13" cm="1">
        <f t="array" ref="Y5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53" s="13" t="str" cm="1">
        <f t="array" ref="Z5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53" t="str">
        <v>None</v>
      </c>
      <c r="AF553" t="str">
        <v>None</v>
      </c>
      <c r="AG553" t="str">
        <v>None</v>
      </c>
      <c r="AH553" t="str">
        <v>None</v>
      </c>
      <c r="AI553" t="str">
        <v>None</v>
      </c>
    </row>
    <row r="554" spans="1:35">
      <c r="A554" s="4">
        <v>22143924</v>
      </c>
      <c r="B554" s="4" t="s">
        <v>26</v>
      </c>
      <c r="C554" s="4" t="s">
        <v>58</v>
      </c>
      <c r="D554" s="4" t="s">
        <v>424</v>
      </c>
      <c r="E554" s="4">
        <v>3.2</v>
      </c>
      <c r="F554" s="4">
        <v>6</v>
      </c>
      <c r="G554" s="5">
        <v>1099</v>
      </c>
      <c r="H554" s="16">
        <v>45</v>
      </c>
      <c r="I554" s="5">
        <v>1099</v>
      </c>
      <c r="J554" s="4" t="s">
        <v>35</v>
      </c>
      <c r="K554" s="4" t="b">
        <v>1</v>
      </c>
      <c r="L554" s="4">
        <v>6</v>
      </c>
      <c r="M554" s="4">
        <v>0</v>
      </c>
      <c r="N554" s="4">
        <v>0</v>
      </c>
      <c r="O554" s="4">
        <v>0</v>
      </c>
      <c r="P554" s="4">
        <v>0</v>
      </c>
      <c r="Q554" s="4" t="s">
        <v>32</v>
      </c>
      <c r="R554" s="4" t="s">
        <v>32</v>
      </c>
      <c r="S554" s="4" t="s">
        <v>32</v>
      </c>
      <c r="T554" s="4" t="s">
        <v>32</v>
      </c>
      <c r="U554" s="4" t="s">
        <v>32</v>
      </c>
      <c r="V554" s="4" t="b">
        <v>0</v>
      </c>
      <c r="W554" s="4" t="b">
        <v>1</v>
      </c>
      <c r="X554" s="13" cm="1">
        <f t="array" ref="X554">_xlfn.IFS(ecomm[[#This Row],[rating]]&lt;=1,1, ecomm[[#This Row],[rating]]&lt;=2, 2, ecomm[[#This Row],[rating]]&lt;=3, 3, ecomm[[#This Row],[rating]]&lt;=4, 4, ecomm[[#This Row],[rating]]&gt;4, 5)</f>
        <v>4</v>
      </c>
      <c r="Y554" s="13" cm="1">
        <f t="array" ref="Y5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54" s="13" t="str" cm="1">
        <f t="array" ref="Z5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54" t="str">
        <v>None</v>
      </c>
      <c r="AF554" t="str">
        <v>None</v>
      </c>
      <c r="AG554" t="str">
        <v>None</v>
      </c>
      <c r="AH554" t="str">
        <v>None</v>
      </c>
      <c r="AI554" t="str">
        <v>None</v>
      </c>
    </row>
    <row r="555" spans="1:35">
      <c r="A555" s="6">
        <v>16864474</v>
      </c>
      <c r="B555" s="6" t="s">
        <v>99</v>
      </c>
      <c r="C555" s="6" t="s">
        <v>218</v>
      </c>
      <c r="D555" s="6" t="s">
        <v>270</v>
      </c>
      <c r="E555" s="6">
        <v>5</v>
      </c>
      <c r="F555" s="6">
        <v>3</v>
      </c>
      <c r="G555" s="7">
        <v>6999</v>
      </c>
      <c r="H555" s="17">
        <v>20</v>
      </c>
      <c r="I555" s="7">
        <v>5599</v>
      </c>
      <c r="J555" s="6" t="s">
        <v>35</v>
      </c>
      <c r="K555" s="6" t="b">
        <v>1</v>
      </c>
      <c r="L555" s="6">
        <v>8</v>
      </c>
      <c r="M555" s="6">
        <v>0</v>
      </c>
      <c r="N555" s="6">
        <v>0</v>
      </c>
      <c r="O555" s="6">
        <v>1</v>
      </c>
      <c r="P555" s="6">
        <v>5</v>
      </c>
      <c r="Q555" s="6" t="s">
        <v>32</v>
      </c>
      <c r="R555" s="6" t="s">
        <v>32</v>
      </c>
      <c r="S555" s="6" t="s">
        <v>32</v>
      </c>
      <c r="T555" s="6" t="s">
        <v>32</v>
      </c>
      <c r="U555" s="6" t="s">
        <v>32</v>
      </c>
      <c r="V555" s="6" t="b">
        <v>1</v>
      </c>
      <c r="W555" s="6" t="b">
        <v>1</v>
      </c>
      <c r="X555" s="13" cm="1">
        <f t="array" ref="X555">_xlfn.IFS(ecomm[[#This Row],[rating]]&lt;=1,1, ecomm[[#This Row],[rating]]&lt;=2, 2, ecomm[[#This Row],[rating]]&lt;=3, 3, ecomm[[#This Row],[rating]]&lt;=4, 4, ecomm[[#This Row],[rating]]&gt;4, 5)</f>
        <v>5</v>
      </c>
      <c r="Y555" s="13" cm="1">
        <f t="array" ref="Y5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555" s="13" t="str" cm="1">
        <f t="array" ref="Z5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555" t="str">
        <v>None</v>
      </c>
      <c r="AF555" t="str">
        <v>None</v>
      </c>
      <c r="AG555" t="str">
        <v>None</v>
      </c>
      <c r="AH555" t="str">
        <v>None</v>
      </c>
      <c r="AI555" t="str">
        <v>None</v>
      </c>
    </row>
    <row r="556" spans="1:35">
      <c r="A556" s="4">
        <v>13622338</v>
      </c>
      <c r="B556" s="4" t="s">
        <v>26</v>
      </c>
      <c r="C556" s="4" t="s">
        <v>58</v>
      </c>
      <c r="D556" s="4" t="s">
        <v>34</v>
      </c>
      <c r="E556" s="4">
        <v>4.4000000000000004</v>
      </c>
      <c r="F556" s="4">
        <v>54</v>
      </c>
      <c r="G556" s="5">
        <v>899</v>
      </c>
      <c r="H556" s="16">
        <v>55</v>
      </c>
      <c r="I556" s="5">
        <v>404</v>
      </c>
      <c r="J556" s="4" t="s">
        <v>35</v>
      </c>
      <c r="K556" s="4" t="b">
        <v>1</v>
      </c>
      <c r="L556" s="4">
        <v>2</v>
      </c>
      <c r="M556" s="4">
        <v>3</v>
      </c>
      <c r="N556" s="4">
        <v>14</v>
      </c>
      <c r="O556" s="4">
        <v>28</v>
      </c>
      <c r="P556" s="4">
        <v>75</v>
      </c>
      <c r="Q556" s="4" t="s">
        <v>30</v>
      </c>
      <c r="R556" s="4" t="s">
        <v>32</v>
      </c>
      <c r="S556" s="4" t="s">
        <v>32</v>
      </c>
      <c r="T556" s="4" t="s">
        <v>32</v>
      </c>
      <c r="U556" s="4" t="s">
        <v>32</v>
      </c>
      <c r="V556" s="4" t="b">
        <v>1</v>
      </c>
      <c r="W556" s="4" t="b">
        <v>1</v>
      </c>
      <c r="X556" s="13" cm="1">
        <f t="array" ref="X556">_xlfn.IFS(ecomm[[#This Row],[rating]]&lt;=1,1, ecomm[[#This Row],[rating]]&lt;=2, 2, ecomm[[#This Row],[rating]]&lt;=3, 3, ecomm[[#This Row],[rating]]&lt;=4, 4, ecomm[[#This Row],[rating]]&gt;4, 5)</f>
        <v>5</v>
      </c>
      <c r="Y556" s="13" cm="1">
        <f t="array" ref="Y5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56" s="13" t="str" cm="1">
        <f t="array" ref="Z5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56" t="str">
        <v>None</v>
      </c>
      <c r="AF556" t="str">
        <v>None</v>
      </c>
      <c r="AG556" t="str">
        <v>None</v>
      </c>
      <c r="AH556" t="str">
        <v>None</v>
      </c>
      <c r="AI556" t="str">
        <v>None</v>
      </c>
    </row>
    <row r="557" spans="1:35">
      <c r="A557" s="6">
        <v>18240570</v>
      </c>
      <c r="B557" s="6" t="s">
        <v>26</v>
      </c>
      <c r="C557" s="6" t="s">
        <v>36</v>
      </c>
      <c r="D557" s="6" t="s">
        <v>257</v>
      </c>
      <c r="E557" s="6">
        <v>4.3</v>
      </c>
      <c r="F557" s="6">
        <v>53</v>
      </c>
      <c r="G557" s="7">
        <v>2499</v>
      </c>
      <c r="H557" s="17">
        <v>65</v>
      </c>
      <c r="I557" s="7">
        <v>874</v>
      </c>
      <c r="J557" s="6" t="s">
        <v>32</v>
      </c>
      <c r="K557" s="6" t="b">
        <v>0</v>
      </c>
      <c r="L557" s="6">
        <v>8</v>
      </c>
      <c r="M557" s="6">
        <v>1</v>
      </c>
      <c r="N557" s="6">
        <v>1</v>
      </c>
      <c r="O557" s="6">
        <v>8</v>
      </c>
      <c r="P557" s="6">
        <v>23</v>
      </c>
      <c r="Q557" s="6" t="s">
        <v>30</v>
      </c>
      <c r="R557" s="6" t="s">
        <v>32</v>
      </c>
      <c r="S557" s="6" t="s">
        <v>32</v>
      </c>
      <c r="T557" s="6" t="s">
        <v>32</v>
      </c>
      <c r="U557" s="6" t="s">
        <v>30</v>
      </c>
      <c r="V557" s="6" t="b">
        <v>1</v>
      </c>
      <c r="W557" s="6" t="b">
        <v>1</v>
      </c>
      <c r="X557" s="13" cm="1">
        <f t="array" ref="X557">_xlfn.IFS(ecomm[[#This Row],[rating]]&lt;=1,1, ecomm[[#This Row],[rating]]&lt;=2, 2, ecomm[[#This Row],[rating]]&lt;=3, 3, ecomm[[#This Row],[rating]]&lt;=4, 4, ecomm[[#This Row],[rating]]&gt;4, 5)</f>
        <v>5</v>
      </c>
      <c r="Y557" s="13" cm="1">
        <f t="array" ref="Y5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7" s="13" t="str" cm="1">
        <f t="array" ref="Z5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57" t="str">
        <v>None</v>
      </c>
      <c r="AF557" t="str">
        <v>None</v>
      </c>
      <c r="AG557" t="str">
        <v>None</v>
      </c>
      <c r="AH557" t="str">
        <v>None</v>
      </c>
      <c r="AI557" t="str">
        <v>None</v>
      </c>
    </row>
    <row r="558" spans="1:35">
      <c r="A558" s="4">
        <v>14496210</v>
      </c>
      <c r="B558" s="4" t="s">
        <v>26</v>
      </c>
      <c r="C558" s="4" t="s">
        <v>121</v>
      </c>
      <c r="D558" s="4" t="s">
        <v>425</v>
      </c>
      <c r="E558" s="4">
        <v>4.5999999999999996</v>
      </c>
      <c r="F558" s="4">
        <v>46</v>
      </c>
      <c r="G558" s="5">
        <v>650</v>
      </c>
      <c r="H558" s="16">
        <v>0</v>
      </c>
      <c r="I558" s="5">
        <v>650</v>
      </c>
      <c r="J558" s="4" t="s">
        <v>35</v>
      </c>
      <c r="K558" s="4" t="b">
        <v>1</v>
      </c>
      <c r="L558" s="4">
        <v>1</v>
      </c>
      <c r="M558" s="4">
        <v>9</v>
      </c>
      <c r="N558" s="4">
        <v>11</v>
      </c>
      <c r="O558" s="4">
        <v>24</v>
      </c>
      <c r="P558" s="4">
        <v>50</v>
      </c>
      <c r="Q558" s="4" t="s">
        <v>32</v>
      </c>
      <c r="R558" s="4" t="s">
        <v>32</v>
      </c>
      <c r="S558" s="4" t="s">
        <v>32</v>
      </c>
      <c r="T558" s="4" t="s">
        <v>32</v>
      </c>
      <c r="U558" s="4" t="s">
        <v>32</v>
      </c>
      <c r="V558" s="4" t="b">
        <v>1</v>
      </c>
      <c r="W558" s="4" t="b">
        <v>1</v>
      </c>
      <c r="X558" s="13" cm="1">
        <f t="array" ref="X558">_xlfn.IFS(ecomm[[#This Row],[rating]]&lt;=1,1, ecomm[[#This Row],[rating]]&lt;=2, 2, ecomm[[#This Row],[rating]]&lt;=3, 3, ecomm[[#This Row],[rating]]&lt;=4, 4, ecomm[[#This Row],[rating]]&gt;4, 5)</f>
        <v>5</v>
      </c>
      <c r="Y558" s="13" cm="1">
        <f t="array" ref="Y5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58" s="13" t="str" cm="1">
        <f t="array" ref="Z5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58" t="str">
        <v>None</v>
      </c>
      <c r="AF558" t="str">
        <v>None</v>
      </c>
      <c r="AG558" t="str">
        <v>None</v>
      </c>
      <c r="AH558" t="str">
        <v>None</v>
      </c>
      <c r="AI558" t="str">
        <v>None</v>
      </c>
    </row>
    <row r="559" spans="1:35">
      <c r="A559" s="6">
        <v>17194598</v>
      </c>
      <c r="B559" s="6" t="s">
        <v>26</v>
      </c>
      <c r="C559" s="6" t="s">
        <v>38</v>
      </c>
      <c r="D559" s="6" t="s">
        <v>39</v>
      </c>
      <c r="E559" s="6">
        <v>4.3</v>
      </c>
      <c r="F559" s="6">
        <v>48</v>
      </c>
      <c r="G559" s="7">
        <v>1749</v>
      </c>
      <c r="H559" s="17">
        <v>65</v>
      </c>
      <c r="I559" s="7">
        <v>437</v>
      </c>
      <c r="J559" s="6" t="s">
        <v>35</v>
      </c>
      <c r="K559" s="6" t="b">
        <v>1</v>
      </c>
      <c r="L559" s="6">
        <v>0</v>
      </c>
      <c r="M559" s="6">
        <v>0</v>
      </c>
      <c r="N559" s="6">
        <v>1</v>
      </c>
      <c r="O559" s="6">
        <v>2</v>
      </c>
      <c r="P559" s="6">
        <v>6</v>
      </c>
      <c r="Q559" s="6" t="s">
        <v>30</v>
      </c>
      <c r="R559" s="6" t="s">
        <v>31</v>
      </c>
      <c r="S559" s="6" t="s">
        <v>32</v>
      </c>
      <c r="T559" s="6" t="s">
        <v>32</v>
      </c>
      <c r="U559" s="6" t="s">
        <v>30</v>
      </c>
      <c r="V559" s="6" t="b">
        <v>1</v>
      </c>
      <c r="W559" s="6" t="b">
        <v>1</v>
      </c>
      <c r="X559" s="13" cm="1">
        <f t="array" ref="X559">_xlfn.IFS(ecomm[[#This Row],[rating]]&lt;=1,1, ecomm[[#This Row],[rating]]&lt;=2, 2, ecomm[[#This Row],[rating]]&lt;=3, 3, ecomm[[#This Row],[rating]]&lt;=4, 4, ecomm[[#This Row],[rating]]&gt;4, 5)</f>
        <v>5</v>
      </c>
      <c r="Y559" s="13" cm="1">
        <f t="array" ref="Y5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59" s="13" t="str" cm="1">
        <f t="array" ref="Z5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59" t="str">
        <v>None</v>
      </c>
      <c r="AF559" t="str">
        <v>None</v>
      </c>
      <c r="AG559" t="str">
        <v>None</v>
      </c>
      <c r="AH559" t="str">
        <v>None</v>
      </c>
      <c r="AI559" t="str">
        <v>None</v>
      </c>
    </row>
    <row r="560" spans="1:35">
      <c r="A560" s="4">
        <v>13611420</v>
      </c>
      <c r="B560" s="4" t="s">
        <v>26</v>
      </c>
      <c r="C560" s="4" t="s">
        <v>33</v>
      </c>
      <c r="D560" s="4" t="s">
        <v>34</v>
      </c>
      <c r="E560" s="4">
        <v>3.8</v>
      </c>
      <c r="F560" s="4">
        <v>61</v>
      </c>
      <c r="G560" s="5">
        <v>1499</v>
      </c>
      <c r="H560" s="16">
        <v>47</v>
      </c>
      <c r="I560" s="5">
        <v>1499</v>
      </c>
      <c r="J560" s="4" t="s">
        <v>35</v>
      </c>
      <c r="K560" s="4" t="b">
        <v>1</v>
      </c>
      <c r="L560" s="4">
        <v>0</v>
      </c>
      <c r="M560" s="4">
        <v>0</v>
      </c>
      <c r="N560" s="4">
        <v>0</v>
      </c>
      <c r="O560" s="4">
        <v>1</v>
      </c>
      <c r="P560" s="4">
        <v>9</v>
      </c>
      <c r="Q560" s="4" t="s">
        <v>30</v>
      </c>
      <c r="R560" s="4" t="s">
        <v>43</v>
      </c>
      <c r="S560" s="4" t="s">
        <v>32</v>
      </c>
      <c r="T560" s="4" t="s">
        <v>32</v>
      </c>
      <c r="U560" s="4" t="s">
        <v>30</v>
      </c>
      <c r="V560" s="4" t="b">
        <v>0</v>
      </c>
      <c r="W560" s="4" t="b">
        <v>1</v>
      </c>
      <c r="X560" s="13" cm="1">
        <f t="array" ref="X560">_xlfn.IFS(ecomm[[#This Row],[rating]]&lt;=1,1, ecomm[[#This Row],[rating]]&lt;=2, 2, ecomm[[#This Row],[rating]]&lt;=3, 3, ecomm[[#This Row],[rating]]&lt;=4, 4, ecomm[[#This Row],[rating]]&gt;4, 5)</f>
        <v>4</v>
      </c>
      <c r="Y560" s="13" cm="1">
        <f t="array" ref="Y5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60" s="13" t="str" cm="1">
        <f t="array" ref="Z5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60" t="str">
        <v>None</v>
      </c>
      <c r="AF560" t="str">
        <v>None</v>
      </c>
      <c r="AG560" t="str">
        <v>None</v>
      </c>
      <c r="AH560" t="str">
        <v>None</v>
      </c>
      <c r="AI560" t="str">
        <v>None</v>
      </c>
    </row>
    <row r="561" spans="1:35">
      <c r="A561" s="6">
        <v>18937522</v>
      </c>
      <c r="B561" s="6" t="s">
        <v>26</v>
      </c>
      <c r="C561" s="6" t="s">
        <v>33</v>
      </c>
      <c r="D561" s="6" t="s">
        <v>313</v>
      </c>
      <c r="E561" s="6">
        <v>3.9</v>
      </c>
      <c r="F561" s="6">
        <v>57</v>
      </c>
      <c r="G561" s="7">
        <v>1298</v>
      </c>
      <c r="H561" s="17">
        <v>65</v>
      </c>
      <c r="I561" s="7">
        <v>454</v>
      </c>
      <c r="J561" s="6" t="s">
        <v>35</v>
      </c>
      <c r="K561" s="6" t="b">
        <v>1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 t="s">
        <v>78</v>
      </c>
      <c r="R561" s="6" t="s">
        <v>43</v>
      </c>
      <c r="S561" s="6" t="s">
        <v>32</v>
      </c>
      <c r="T561" s="6" t="s">
        <v>32</v>
      </c>
      <c r="U561" s="6" t="s">
        <v>67</v>
      </c>
      <c r="V561" s="6" t="b">
        <v>1</v>
      </c>
      <c r="W561" s="6" t="b">
        <v>1</v>
      </c>
      <c r="X561" s="13" cm="1">
        <f t="array" ref="X561">_xlfn.IFS(ecomm[[#This Row],[rating]]&lt;=1,1, ecomm[[#This Row],[rating]]&lt;=2, 2, ecomm[[#This Row],[rating]]&lt;=3, 3, ecomm[[#This Row],[rating]]&lt;=4, 4, ecomm[[#This Row],[rating]]&gt;4, 5)</f>
        <v>4</v>
      </c>
      <c r="Y561" s="13" cm="1">
        <f t="array" ref="Y5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61" s="13" t="str" cm="1">
        <f t="array" ref="Z5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61" t="str">
        <v>None</v>
      </c>
      <c r="AF561" t="str">
        <v>None</v>
      </c>
      <c r="AG561" t="str">
        <v>None</v>
      </c>
      <c r="AH561" t="str">
        <v>None</v>
      </c>
      <c r="AI561" t="str">
        <v>None</v>
      </c>
    </row>
    <row r="562" spans="1:35">
      <c r="A562" s="4">
        <v>20222156</v>
      </c>
      <c r="B562" s="4" t="s">
        <v>26</v>
      </c>
      <c r="C562" s="4" t="s">
        <v>33</v>
      </c>
      <c r="D562" s="4" t="s">
        <v>236</v>
      </c>
      <c r="E562" s="4">
        <v>4.0999999999999996</v>
      </c>
      <c r="F562" s="4">
        <v>47</v>
      </c>
      <c r="G562" s="5">
        <v>799</v>
      </c>
      <c r="H562" s="16">
        <v>30</v>
      </c>
      <c r="I562" s="5">
        <v>799</v>
      </c>
      <c r="J562" s="4" t="s">
        <v>35</v>
      </c>
      <c r="K562" s="4" t="b">
        <v>1</v>
      </c>
      <c r="L562" s="4">
        <v>1</v>
      </c>
      <c r="M562" s="4">
        <v>1</v>
      </c>
      <c r="N562" s="4">
        <v>2</v>
      </c>
      <c r="O562" s="4">
        <v>5</v>
      </c>
      <c r="P562" s="4">
        <v>15</v>
      </c>
      <c r="Q562" s="4" t="s">
        <v>30</v>
      </c>
      <c r="R562" s="4" t="s">
        <v>31</v>
      </c>
      <c r="S562" s="4" t="s">
        <v>32</v>
      </c>
      <c r="T562" s="4" t="s">
        <v>32</v>
      </c>
      <c r="U562" s="4" t="s">
        <v>30</v>
      </c>
      <c r="V562" s="4" t="b">
        <v>0</v>
      </c>
      <c r="W562" s="4" t="b">
        <v>1</v>
      </c>
      <c r="X562" s="13" cm="1">
        <f t="array" ref="X562">_xlfn.IFS(ecomm[[#This Row],[rating]]&lt;=1,1, ecomm[[#This Row],[rating]]&lt;=2, 2, ecomm[[#This Row],[rating]]&lt;=3, 3, ecomm[[#This Row],[rating]]&lt;=4, 4, ecomm[[#This Row],[rating]]&gt;4, 5)</f>
        <v>5</v>
      </c>
      <c r="Y562" s="13" cm="1">
        <f t="array" ref="Y5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2" s="13" t="str" cm="1">
        <f t="array" ref="Z5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562" t="str">
        <v>None</v>
      </c>
      <c r="AF562" t="str">
        <v>None</v>
      </c>
      <c r="AG562" t="str">
        <v>None</v>
      </c>
      <c r="AH562" t="str">
        <v>None</v>
      </c>
      <c r="AI562" t="str">
        <v>None</v>
      </c>
    </row>
    <row r="563" spans="1:35">
      <c r="A563" s="6">
        <v>16696848</v>
      </c>
      <c r="B563" s="6" t="s">
        <v>60</v>
      </c>
      <c r="C563" s="6" t="s">
        <v>158</v>
      </c>
      <c r="D563" s="6" t="s">
        <v>426</v>
      </c>
      <c r="E563" s="6">
        <v>4.5999999999999996</v>
      </c>
      <c r="F563" s="6">
        <v>38</v>
      </c>
      <c r="G563" s="7">
        <v>4995</v>
      </c>
      <c r="H563" s="17">
        <v>61</v>
      </c>
      <c r="I563" s="7">
        <v>1648</v>
      </c>
      <c r="J563" s="6" t="s">
        <v>35</v>
      </c>
      <c r="K563" s="6" t="b">
        <v>1</v>
      </c>
      <c r="L563" s="6">
        <v>8</v>
      </c>
      <c r="M563" s="6">
        <v>0</v>
      </c>
      <c r="N563" s="6">
        <v>0</v>
      </c>
      <c r="O563" s="6">
        <v>2</v>
      </c>
      <c r="P563" s="6">
        <v>2</v>
      </c>
      <c r="Q563" s="6" t="s">
        <v>32</v>
      </c>
      <c r="R563" s="6" t="s">
        <v>32</v>
      </c>
      <c r="S563" s="6" t="s">
        <v>32</v>
      </c>
      <c r="T563" s="6" t="s">
        <v>32</v>
      </c>
      <c r="U563" s="6" t="s">
        <v>32</v>
      </c>
      <c r="V563" s="6" t="b">
        <v>1</v>
      </c>
      <c r="W563" s="6" t="b">
        <v>1</v>
      </c>
      <c r="X563" s="13" cm="1">
        <f t="array" ref="X563">_xlfn.IFS(ecomm[[#This Row],[rating]]&lt;=1,1, ecomm[[#This Row],[rating]]&lt;=2, 2, ecomm[[#This Row],[rating]]&lt;=3, 3, ecomm[[#This Row],[rating]]&lt;=4, 4, ecomm[[#This Row],[rating]]&gt;4, 5)</f>
        <v>5</v>
      </c>
      <c r="Y563" s="13" cm="1">
        <f t="array" ref="Y5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63" s="13" t="str" cm="1">
        <f t="array" ref="Z5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63" t="str">
        <v>None</v>
      </c>
      <c r="AF563" t="str">
        <v>None</v>
      </c>
      <c r="AG563" t="str">
        <v>None</v>
      </c>
      <c r="AH563" t="str">
        <v>None</v>
      </c>
      <c r="AI563" t="str">
        <v>None</v>
      </c>
    </row>
    <row r="564" spans="1:35">
      <c r="A564" s="4">
        <v>17114132</v>
      </c>
      <c r="B564" s="4" t="s">
        <v>26</v>
      </c>
      <c r="C564" s="4" t="s">
        <v>33</v>
      </c>
      <c r="D564" s="4" t="s">
        <v>272</v>
      </c>
      <c r="E564" s="4">
        <v>4.0999999999999996</v>
      </c>
      <c r="F564" s="4">
        <v>51</v>
      </c>
      <c r="G564" s="5">
        <v>999</v>
      </c>
      <c r="H564" s="16">
        <v>0</v>
      </c>
      <c r="I564" s="5">
        <v>999</v>
      </c>
      <c r="J564" s="4" t="s">
        <v>35</v>
      </c>
      <c r="K564" s="4" t="b">
        <v>1</v>
      </c>
      <c r="L564" s="4">
        <v>4</v>
      </c>
      <c r="M564" s="4">
        <v>0</v>
      </c>
      <c r="N564" s="4">
        <v>2</v>
      </c>
      <c r="O564" s="4">
        <v>9</v>
      </c>
      <c r="P564" s="4">
        <v>24</v>
      </c>
      <c r="Q564" s="4" t="s">
        <v>30</v>
      </c>
      <c r="R564" s="4" t="s">
        <v>31</v>
      </c>
      <c r="S564" s="4" t="s">
        <v>32</v>
      </c>
      <c r="T564" s="4" t="s">
        <v>32</v>
      </c>
      <c r="U564" s="4" t="s">
        <v>30</v>
      </c>
      <c r="V564" s="4" t="b">
        <v>0</v>
      </c>
      <c r="W564" s="4" t="b">
        <v>1</v>
      </c>
      <c r="X564" s="13" cm="1">
        <f t="array" ref="X564">_xlfn.IFS(ecomm[[#This Row],[rating]]&lt;=1,1, ecomm[[#This Row],[rating]]&lt;=2, 2, ecomm[[#This Row],[rating]]&lt;=3, 3, ecomm[[#This Row],[rating]]&lt;=4, 4, ecomm[[#This Row],[rating]]&gt;4, 5)</f>
        <v>5</v>
      </c>
      <c r="Y564" s="13" cm="1">
        <f t="array" ref="Y5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4" s="13" t="str" cm="1">
        <f t="array" ref="Z5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64" t="str">
        <v>None</v>
      </c>
      <c r="AF564" t="str">
        <v>None</v>
      </c>
      <c r="AG564" t="str">
        <v>None</v>
      </c>
      <c r="AH564" t="str">
        <v>None</v>
      </c>
      <c r="AI564" t="str">
        <v>None</v>
      </c>
    </row>
    <row r="565" spans="1:35">
      <c r="A565" s="6">
        <v>16293014</v>
      </c>
      <c r="B565" s="6" t="s">
        <v>26</v>
      </c>
      <c r="C565" s="6" t="s">
        <v>44</v>
      </c>
      <c r="D565" s="6" t="s">
        <v>331</v>
      </c>
      <c r="E565" s="6">
        <v>4.2</v>
      </c>
      <c r="F565" s="6">
        <v>514</v>
      </c>
      <c r="G565" s="7">
        <v>1199</v>
      </c>
      <c r="H565" s="17">
        <v>43</v>
      </c>
      <c r="I565" s="7">
        <v>683</v>
      </c>
      <c r="J565" s="6" t="s">
        <v>32</v>
      </c>
      <c r="K565" s="6" t="b">
        <v>0</v>
      </c>
      <c r="L565" s="6">
        <v>7</v>
      </c>
      <c r="M565" s="6">
        <v>0</v>
      </c>
      <c r="N565" s="6">
        <v>2</v>
      </c>
      <c r="O565" s="6">
        <v>6</v>
      </c>
      <c r="P565" s="6">
        <v>14</v>
      </c>
      <c r="Q565" s="6" t="s">
        <v>32</v>
      </c>
      <c r="R565" s="6" t="s">
        <v>32</v>
      </c>
      <c r="S565" s="6" t="s">
        <v>32</v>
      </c>
      <c r="T565" s="6" t="s">
        <v>32</v>
      </c>
      <c r="U565" s="6" t="s">
        <v>32</v>
      </c>
      <c r="V565" s="6" t="b">
        <v>1</v>
      </c>
      <c r="W565" s="6" t="b">
        <v>1</v>
      </c>
      <c r="X565" s="13" cm="1">
        <f t="array" ref="X565">_xlfn.IFS(ecomm[[#This Row],[rating]]&lt;=1,1, ecomm[[#This Row],[rating]]&lt;=2, 2, ecomm[[#This Row],[rating]]&lt;=3, 3, ecomm[[#This Row],[rating]]&lt;=4, 4, ecomm[[#This Row],[rating]]&gt;4, 5)</f>
        <v>5</v>
      </c>
      <c r="Y565" s="13" cm="1">
        <f t="array" ref="Y5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5" s="13" t="str" cm="1">
        <f t="array" ref="Z5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65" t="str">
        <v>None</v>
      </c>
      <c r="AF565" t="str">
        <v>None</v>
      </c>
      <c r="AG565" t="str">
        <v>None</v>
      </c>
      <c r="AH565" t="str">
        <v>None</v>
      </c>
      <c r="AI565" t="str">
        <v>None</v>
      </c>
    </row>
    <row r="566" spans="1:35">
      <c r="A566" s="4">
        <v>11627996</v>
      </c>
      <c r="B566" s="4" t="s">
        <v>99</v>
      </c>
      <c r="C566" s="4" t="s">
        <v>218</v>
      </c>
      <c r="D566" s="4" t="s">
        <v>93</v>
      </c>
      <c r="E566" s="4">
        <v>4.2</v>
      </c>
      <c r="F566" s="4">
        <v>56</v>
      </c>
      <c r="G566" s="5">
        <v>2999</v>
      </c>
      <c r="H566" s="16">
        <v>67</v>
      </c>
      <c r="I566" s="5">
        <v>2999</v>
      </c>
      <c r="J566" s="4" t="s">
        <v>35</v>
      </c>
      <c r="K566" s="4" t="b">
        <v>1</v>
      </c>
      <c r="L566" s="4">
        <v>0</v>
      </c>
      <c r="M566" s="4">
        <v>9</v>
      </c>
      <c r="N566" s="4">
        <v>8</v>
      </c>
      <c r="O566" s="4">
        <v>23</v>
      </c>
      <c r="P566" s="4">
        <v>47</v>
      </c>
      <c r="Q566" s="4" t="s">
        <v>32</v>
      </c>
      <c r="R566" s="4" t="s">
        <v>32</v>
      </c>
      <c r="S566" s="4" t="s">
        <v>32</v>
      </c>
      <c r="T566" s="4" t="s">
        <v>32</v>
      </c>
      <c r="U566" s="4" t="s">
        <v>32</v>
      </c>
      <c r="V566" s="4" t="b">
        <v>1</v>
      </c>
      <c r="W566" s="4" t="b">
        <v>1</v>
      </c>
      <c r="X566" s="13" cm="1">
        <f t="array" ref="X566">_xlfn.IFS(ecomm[[#This Row],[rating]]&lt;=1,1, ecomm[[#This Row],[rating]]&lt;=2, 2, ecomm[[#This Row],[rating]]&lt;=3, 3, ecomm[[#This Row],[rating]]&lt;=4, 4, ecomm[[#This Row],[rating]]&gt;4, 5)</f>
        <v>5</v>
      </c>
      <c r="Y566" s="13" cm="1">
        <f t="array" ref="Y5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66" s="13" t="str" cm="1">
        <f t="array" ref="Z5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66" t="str">
        <v>None</v>
      </c>
      <c r="AF566" t="str">
        <v>None</v>
      </c>
      <c r="AG566" t="str">
        <v>None</v>
      </c>
      <c r="AH566" t="str">
        <v>None</v>
      </c>
      <c r="AI566" t="str">
        <v>None</v>
      </c>
    </row>
    <row r="567" spans="1:35">
      <c r="A567" s="6">
        <v>21497394</v>
      </c>
      <c r="B567" s="6" t="s">
        <v>99</v>
      </c>
      <c r="C567" s="6" t="s">
        <v>149</v>
      </c>
      <c r="D567" s="6" t="s">
        <v>270</v>
      </c>
      <c r="E567" s="6">
        <v>4.0999999999999996</v>
      </c>
      <c r="F567" s="6">
        <v>52</v>
      </c>
      <c r="G567" s="7">
        <v>999</v>
      </c>
      <c r="H567" s="17">
        <v>50</v>
      </c>
      <c r="I567" s="7">
        <v>499</v>
      </c>
      <c r="J567" s="6" t="s">
        <v>35</v>
      </c>
      <c r="K567" s="6" t="b">
        <v>1</v>
      </c>
      <c r="L567" s="6">
        <v>2</v>
      </c>
      <c r="M567" s="6">
        <v>0</v>
      </c>
      <c r="N567" s="6">
        <v>3</v>
      </c>
      <c r="O567" s="6">
        <v>2</v>
      </c>
      <c r="P567" s="6">
        <v>10</v>
      </c>
      <c r="Q567" s="6" t="s">
        <v>32</v>
      </c>
      <c r="R567" s="6" t="s">
        <v>32</v>
      </c>
      <c r="S567" s="6" t="s">
        <v>32</v>
      </c>
      <c r="T567" s="6" t="s">
        <v>32</v>
      </c>
      <c r="U567" s="6" t="s">
        <v>32</v>
      </c>
      <c r="V567" s="6" t="b">
        <v>1</v>
      </c>
      <c r="W567" s="6" t="b">
        <v>1</v>
      </c>
      <c r="X567" s="13" cm="1">
        <f t="array" ref="X567">_xlfn.IFS(ecomm[[#This Row],[rating]]&lt;=1,1, ecomm[[#This Row],[rating]]&lt;=2, 2, ecomm[[#This Row],[rating]]&lt;=3, 3, ecomm[[#This Row],[rating]]&lt;=4, 4, ecomm[[#This Row],[rating]]&gt;4, 5)</f>
        <v>5</v>
      </c>
      <c r="Y567" s="13" cm="1">
        <f t="array" ref="Y5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67" s="13" t="str" cm="1">
        <f t="array" ref="Z5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67" t="str">
        <v>None</v>
      </c>
      <c r="AF567" t="str">
        <v>None</v>
      </c>
      <c r="AG567" t="str">
        <v>None</v>
      </c>
      <c r="AH567" t="str">
        <v>None</v>
      </c>
      <c r="AI567" t="str">
        <v>None</v>
      </c>
    </row>
    <row r="568" spans="1:35">
      <c r="A568" s="4">
        <v>19020616</v>
      </c>
      <c r="B568" s="4" t="s">
        <v>26</v>
      </c>
      <c r="C568" s="4" t="s">
        <v>46</v>
      </c>
      <c r="D568" s="4" t="s">
        <v>52</v>
      </c>
      <c r="E568" s="4">
        <v>4.3</v>
      </c>
      <c r="F568" s="4">
        <v>47</v>
      </c>
      <c r="G568" s="5">
        <v>6299</v>
      </c>
      <c r="H568" s="16">
        <v>30</v>
      </c>
      <c r="I568" s="5">
        <v>3149</v>
      </c>
      <c r="J568" s="4" t="s">
        <v>32</v>
      </c>
      <c r="K568" s="4" t="b">
        <v>0</v>
      </c>
      <c r="L568" s="4">
        <v>4</v>
      </c>
      <c r="M568" s="4">
        <v>0</v>
      </c>
      <c r="N568" s="4">
        <v>6</v>
      </c>
      <c r="O568" s="4">
        <v>6</v>
      </c>
      <c r="P568" s="4">
        <v>27</v>
      </c>
      <c r="Q568" s="4" t="s">
        <v>30</v>
      </c>
      <c r="R568" s="4" t="s">
        <v>32</v>
      </c>
      <c r="S568" s="4" t="s">
        <v>32</v>
      </c>
      <c r="T568" s="4" t="s">
        <v>32</v>
      </c>
      <c r="U568" s="4" t="s">
        <v>30</v>
      </c>
      <c r="V568" s="4" t="b">
        <v>1</v>
      </c>
      <c r="W568" s="4" t="b">
        <v>1</v>
      </c>
      <c r="X568" s="13" cm="1">
        <f t="array" ref="X568">_xlfn.IFS(ecomm[[#This Row],[rating]]&lt;=1,1, ecomm[[#This Row],[rating]]&lt;=2, 2, ecomm[[#This Row],[rating]]&lt;=3, 3, ecomm[[#This Row],[rating]]&lt;=4, 4, ecomm[[#This Row],[rating]]&gt;4, 5)</f>
        <v>5</v>
      </c>
      <c r="Y568" s="13" cm="1">
        <f t="array" ref="Y5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568" s="13" t="str" cm="1">
        <f t="array" ref="Z5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568" t="str">
        <v>None</v>
      </c>
      <c r="AF568" t="str">
        <v>None</v>
      </c>
      <c r="AG568" t="str">
        <v>None</v>
      </c>
      <c r="AH568" t="str">
        <v>None</v>
      </c>
      <c r="AI568" t="str">
        <v>None</v>
      </c>
    </row>
    <row r="569" spans="1:35">
      <c r="A569" s="6">
        <v>16197802</v>
      </c>
      <c r="B569" s="6" t="s">
        <v>26</v>
      </c>
      <c r="C569" s="6" t="s">
        <v>168</v>
      </c>
      <c r="D569" s="6" t="s">
        <v>302</v>
      </c>
      <c r="E569" s="6">
        <v>3.9</v>
      </c>
      <c r="F569" s="6">
        <v>609</v>
      </c>
      <c r="G569" s="7">
        <v>3049</v>
      </c>
      <c r="H569" s="17">
        <v>60</v>
      </c>
      <c r="I569" s="7">
        <v>853</v>
      </c>
      <c r="J569" s="6" t="s">
        <v>35</v>
      </c>
      <c r="K569" s="6" t="b">
        <v>0</v>
      </c>
      <c r="L569" s="6">
        <v>1</v>
      </c>
      <c r="M569" s="6">
        <v>1</v>
      </c>
      <c r="N569" s="6">
        <v>2</v>
      </c>
      <c r="O569" s="6">
        <v>10</v>
      </c>
      <c r="P569" s="6">
        <v>8</v>
      </c>
      <c r="Q569" s="6" t="s">
        <v>32</v>
      </c>
      <c r="R569" s="6" t="s">
        <v>32</v>
      </c>
      <c r="S569" s="6" t="s">
        <v>32</v>
      </c>
      <c r="T569" s="6" t="s">
        <v>32</v>
      </c>
      <c r="U569" s="6" t="s">
        <v>32</v>
      </c>
      <c r="V569" s="6" t="b">
        <v>1</v>
      </c>
      <c r="W569" s="6" t="b">
        <v>1</v>
      </c>
      <c r="X569" s="13" cm="1">
        <f t="array" ref="X569">_xlfn.IFS(ecomm[[#This Row],[rating]]&lt;=1,1, ecomm[[#This Row],[rating]]&lt;=2, 2, ecomm[[#This Row],[rating]]&lt;=3, 3, ecomm[[#This Row],[rating]]&lt;=4, 4, ecomm[[#This Row],[rating]]&gt;4, 5)</f>
        <v>4</v>
      </c>
      <c r="Y569" s="13" cm="1">
        <f t="array" ref="Y5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69" s="13" t="str" cm="1">
        <f t="array" ref="Z5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69" t="str">
        <v>None</v>
      </c>
      <c r="AF569" t="str">
        <v>None</v>
      </c>
      <c r="AG569" t="str">
        <v>None</v>
      </c>
      <c r="AH569" t="str">
        <v>None</v>
      </c>
      <c r="AI569" t="str">
        <v>None</v>
      </c>
    </row>
    <row r="570" spans="1:35">
      <c r="A570" s="4">
        <v>13391540</v>
      </c>
      <c r="B570" s="4" t="s">
        <v>26</v>
      </c>
      <c r="C570" s="4" t="s">
        <v>38</v>
      </c>
      <c r="D570" s="4" t="s">
        <v>47</v>
      </c>
      <c r="E570" s="4">
        <v>4.0999999999999996</v>
      </c>
      <c r="F570" s="4">
        <v>576</v>
      </c>
      <c r="G570" s="5">
        <v>1999</v>
      </c>
      <c r="H570" s="16">
        <v>66</v>
      </c>
      <c r="I570" s="5">
        <v>679</v>
      </c>
      <c r="J570" s="4" t="s">
        <v>35</v>
      </c>
      <c r="K570" s="4" t="b">
        <v>1</v>
      </c>
      <c r="L570" s="4">
        <v>1</v>
      </c>
      <c r="M570" s="4">
        <v>0</v>
      </c>
      <c r="N570" s="4">
        <v>1</v>
      </c>
      <c r="O570" s="4">
        <v>3</v>
      </c>
      <c r="P570" s="4">
        <v>13</v>
      </c>
      <c r="Q570" s="4" t="s">
        <v>30</v>
      </c>
      <c r="R570" s="4" t="s">
        <v>43</v>
      </c>
      <c r="S570" s="4" t="s">
        <v>32</v>
      </c>
      <c r="T570" s="4" t="s">
        <v>32</v>
      </c>
      <c r="U570" s="4" t="s">
        <v>30</v>
      </c>
      <c r="V570" s="4" t="b">
        <v>1</v>
      </c>
      <c r="W570" s="4" t="b">
        <v>1</v>
      </c>
      <c r="X570" s="13" cm="1">
        <f t="array" ref="X570">_xlfn.IFS(ecomm[[#This Row],[rating]]&lt;=1,1, ecomm[[#This Row],[rating]]&lt;=2, 2, ecomm[[#This Row],[rating]]&lt;=3, 3, ecomm[[#This Row],[rating]]&lt;=4, 4, ecomm[[#This Row],[rating]]&gt;4, 5)</f>
        <v>5</v>
      </c>
      <c r="Y570" s="13" cm="1">
        <f t="array" ref="Y5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0" s="13" t="str" cm="1">
        <f t="array" ref="Z5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70" t="str">
        <v>None</v>
      </c>
      <c r="AF570" t="str">
        <v>None</v>
      </c>
      <c r="AG570" t="str">
        <v>None</v>
      </c>
      <c r="AH570" t="str">
        <v>None</v>
      </c>
      <c r="AI570" t="str">
        <v>None</v>
      </c>
    </row>
    <row r="571" spans="1:35">
      <c r="A571" s="6">
        <v>18430170</v>
      </c>
      <c r="B571" s="6" t="s">
        <v>26</v>
      </c>
      <c r="C571" s="6" t="s">
        <v>36</v>
      </c>
      <c r="D571" s="6" t="s">
        <v>34</v>
      </c>
      <c r="E571" s="6">
        <v>4.3</v>
      </c>
      <c r="F571" s="6">
        <v>64</v>
      </c>
      <c r="G571" s="7">
        <v>1499</v>
      </c>
      <c r="H571" s="17">
        <v>47</v>
      </c>
      <c r="I571" s="7">
        <v>1499</v>
      </c>
      <c r="J571" s="6" t="s">
        <v>32</v>
      </c>
      <c r="K571" s="6" t="b">
        <v>0</v>
      </c>
      <c r="L571" s="6">
        <v>1</v>
      </c>
      <c r="M571" s="6">
        <v>2</v>
      </c>
      <c r="N571" s="6">
        <v>3</v>
      </c>
      <c r="O571" s="6">
        <v>5</v>
      </c>
      <c r="P571" s="6">
        <v>21</v>
      </c>
      <c r="Q571" s="6" t="s">
        <v>30</v>
      </c>
      <c r="R571" s="6" t="s">
        <v>32</v>
      </c>
      <c r="S571" s="6" t="s">
        <v>32</v>
      </c>
      <c r="T571" s="6" t="s">
        <v>32</v>
      </c>
      <c r="U571" s="6" t="s">
        <v>30</v>
      </c>
      <c r="V571" s="6" t="b">
        <v>0</v>
      </c>
      <c r="W571" s="6" t="b">
        <v>1</v>
      </c>
      <c r="X571" s="13" cm="1">
        <f t="array" ref="X571">_xlfn.IFS(ecomm[[#This Row],[rating]]&lt;=1,1, ecomm[[#This Row],[rating]]&lt;=2, 2, ecomm[[#This Row],[rating]]&lt;=3, 3, ecomm[[#This Row],[rating]]&lt;=4, 4, ecomm[[#This Row],[rating]]&gt;4, 5)</f>
        <v>5</v>
      </c>
      <c r="Y571" s="13" cm="1">
        <f t="array" ref="Y5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71" s="13" t="str" cm="1">
        <f t="array" ref="Z5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71" t="str">
        <v>None</v>
      </c>
      <c r="AF571" t="str">
        <v>None</v>
      </c>
      <c r="AG571" t="str">
        <v>None</v>
      </c>
      <c r="AH571" t="str">
        <v>None</v>
      </c>
      <c r="AI571" t="str">
        <v>None</v>
      </c>
    </row>
    <row r="572" spans="1:35">
      <c r="A572" s="4">
        <v>18241644</v>
      </c>
      <c r="B572" s="4" t="s">
        <v>26</v>
      </c>
      <c r="C572" s="4" t="s">
        <v>36</v>
      </c>
      <c r="D572" s="4" t="s">
        <v>34</v>
      </c>
      <c r="E572" s="4">
        <v>4.3</v>
      </c>
      <c r="F572" s="4">
        <v>55</v>
      </c>
      <c r="G572" s="5">
        <v>1999</v>
      </c>
      <c r="H572" s="16">
        <v>62</v>
      </c>
      <c r="I572" s="5">
        <v>759</v>
      </c>
      <c r="J572" s="4" t="s">
        <v>32</v>
      </c>
      <c r="K572" s="4" t="b">
        <v>0</v>
      </c>
      <c r="L572" s="4">
        <v>21</v>
      </c>
      <c r="M572" s="4">
        <v>0</v>
      </c>
      <c r="N572" s="4">
        <v>3</v>
      </c>
      <c r="O572" s="4">
        <v>14</v>
      </c>
      <c r="P572" s="4">
        <v>20</v>
      </c>
      <c r="Q572" s="4" t="s">
        <v>30</v>
      </c>
      <c r="R572" s="4" t="s">
        <v>32</v>
      </c>
      <c r="S572" s="4" t="s">
        <v>32</v>
      </c>
      <c r="T572" s="4" t="s">
        <v>32</v>
      </c>
      <c r="U572" s="4" t="s">
        <v>30</v>
      </c>
      <c r="V572" s="4" t="b">
        <v>1</v>
      </c>
      <c r="W572" s="4" t="b">
        <v>1</v>
      </c>
      <c r="X572" s="13" cm="1">
        <f t="array" ref="X572">_xlfn.IFS(ecomm[[#This Row],[rating]]&lt;=1,1, ecomm[[#This Row],[rating]]&lt;=2, 2, ecomm[[#This Row],[rating]]&lt;=3, 3, ecomm[[#This Row],[rating]]&lt;=4, 4, ecomm[[#This Row],[rating]]&gt;4, 5)</f>
        <v>5</v>
      </c>
      <c r="Y572" s="13" cm="1">
        <f t="array" ref="Y5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2" s="13" t="str" cm="1">
        <f t="array" ref="Z5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72" t="str">
        <v>None</v>
      </c>
      <c r="AF572" t="str">
        <v>None</v>
      </c>
      <c r="AG572" t="str">
        <v>None</v>
      </c>
      <c r="AH572" t="str">
        <v>None</v>
      </c>
      <c r="AI572" t="str">
        <v>None</v>
      </c>
    </row>
    <row r="573" spans="1:35">
      <c r="A573" s="6">
        <v>21388884</v>
      </c>
      <c r="B573" s="6" t="s">
        <v>26</v>
      </c>
      <c r="C573" s="6" t="s">
        <v>117</v>
      </c>
      <c r="D573" s="6" t="s">
        <v>427</v>
      </c>
      <c r="E573" s="6">
        <v>4.3</v>
      </c>
      <c r="F573" s="6">
        <v>58</v>
      </c>
      <c r="G573" s="7">
        <v>2199</v>
      </c>
      <c r="H573" s="17">
        <v>70</v>
      </c>
      <c r="I573" s="7">
        <v>2199</v>
      </c>
      <c r="J573" s="6" t="s">
        <v>35</v>
      </c>
      <c r="K573" s="6" t="b">
        <v>1</v>
      </c>
      <c r="L573" s="6">
        <v>1</v>
      </c>
      <c r="M573" s="6">
        <v>12</v>
      </c>
      <c r="N573" s="6">
        <v>23</v>
      </c>
      <c r="O573" s="6">
        <v>58</v>
      </c>
      <c r="P573" s="6">
        <v>136</v>
      </c>
      <c r="Q573" s="6" t="s">
        <v>30</v>
      </c>
      <c r="R573" s="6" t="s">
        <v>32</v>
      </c>
      <c r="S573" s="6" t="s">
        <v>32</v>
      </c>
      <c r="T573" s="6" t="s">
        <v>32</v>
      </c>
      <c r="U573" s="6" t="s">
        <v>32</v>
      </c>
      <c r="V573" s="6" t="b">
        <v>0</v>
      </c>
      <c r="W573" s="6" t="b">
        <v>1</v>
      </c>
      <c r="X573" s="13" cm="1">
        <f t="array" ref="X573">_xlfn.IFS(ecomm[[#This Row],[rating]]&lt;=1,1, ecomm[[#This Row],[rating]]&lt;=2, 2, ecomm[[#This Row],[rating]]&lt;=3, 3, ecomm[[#This Row],[rating]]&lt;=4, 4, ecomm[[#This Row],[rating]]&gt;4, 5)</f>
        <v>5</v>
      </c>
      <c r="Y573" s="13" cm="1">
        <f t="array" ref="Y5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73" s="13" t="str" cm="1">
        <f t="array" ref="Z5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73" t="str">
        <v>None</v>
      </c>
      <c r="AF573" t="str">
        <v>None</v>
      </c>
      <c r="AG573" t="str">
        <v>None</v>
      </c>
      <c r="AH573" t="str">
        <v>None</v>
      </c>
      <c r="AI573" t="str">
        <v>None</v>
      </c>
    </row>
    <row r="574" spans="1:35">
      <c r="A574" s="4">
        <v>18951626</v>
      </c>
      <c r="B574" s="4" t="s">
        <v>26</v>
      </c>
      <c r="C574" s="4" t="s">
        <v>38</v>
      </c>
      <c r="D574" s="4" t="s">
        <v>203</v>
      </c>
      <c r="E574" s="4">
        <v>4</v>
      </c>
      <c r="F574" s="4">
        <v>60</v>
      </c>
      <c r="G574" s="5">
        <v>1899</v>
      </c>
      <c r="H574" s="16">
        <v>78</v>
      </c>
      <c r="I574" s="5">
        <v>398</v>
      </c>
      <c r="J574" s="4" t="s">
        <v>35</v>
      </c>
      <c r="K574" s="4" t="b">
        <v>1</v>
      </c>
      <c r="L574" s="4">
        <v>0</v>
      </c>
      <c r="M574" s="4">
        <v>0</v>
      </c>
      <c r="N574" s="4">
        <v>2</v>
      </c>
      <c r="O574" s="4">
        <v>3</v>
      </c>
      <c r="P574" s="4">
        <v>16</v>
      </c>
      <c r="Q574" s="4" t="s">
        <v>30</v>
      </c>
      <c r="R574" s="4" t="s">
        <v>31</v>
      </c>
      <c r="S574" s="4" t="s">
        <v>32</v>
      </c>
      <c r="T574" s="4" t="s">
        <v>32</v>
      </c>
      <c r="U574" s="4" t="s">
        <v>30</v>
      </c>
      <c r="V574" s="4" t="b">
        <v>1</v>
      </c>
      <c r="W574" s="4" t="b">
        <v>1</v>
      </c>
      <c r="X574" s="13" cm="1">
        <f t="array" ref="X574">_xlfn.IFS(ecomm[[#This Row],[rating]]&lt;=1,1, ecomm[[#This Row],[rating]]&lt;=2, 2, ecomm[[#This Row],[rating]]&lt;=3, 3, ecomm[[#This Row],[rating]]&lt;=4, 4, ecomm[[#This Row],[rating]]&gt;4, 5)</f>
        <v>4</v>
      </c>
      <c r="Y574" s="13" cm="1">
        <f t="array" ref="Y5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74" s="13" t="str" cm="1">
        <f t="array" ref="Z5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74" t="str">
        <v>None</v>
      </c>
      <c r="AF574" t="str">
        <v>None</v>
      </c>
      <c r="AG574" t="str">
        <v>None</v>
      </c>
      <c r="AH574" t="str">
        <v>None</v>
      </c>
      <c r="AI574" t="str">
        <v>None</v>
      </c>
    </row>
    <row r="575" spans="1:35">
      <c r="A575" s="6">
        <v>19020654</v>
      </c>
      <c r="B575" s="6" t="s">
        <v>26</v>
      </c>
      <c r="C575" s="6" t="s">
        <v>46</v>
      </c>
      <c r="D575" s="6" t="s">
        <v>52</v>
      </c>
      <c r="E575" s="6">
        <v>4</v>
      </c>
      <c r="F575" s="6">
        <v>54</v>
      </c>
      <c r="G575" s="7">
        <v>6999</v>
      </c>
      <c r="H575" s="17">
        <v>40</v>
      </c>
      <c r="I575" s="7">
        <v>3499</v>
      </c>
      <c r="J575" s="6" t="s">
        <v>32</v>
      </c>
      <c r="K575" s="6" t="b">
        <v>0</v>
      </c>
      <c r="L575" s="6">
        <v>0</v>
      </c>
      <c r="M575" s="6">
        <v>6</v>
      </c>
      <c r="N575" s="6">
        <v>5</v>
      </c>
      <c r="O575" s="6">
        <v>15</v>
      </c>
      <c r="P575" s="6">
        <v>32</v>
      </c>
      <c r="Q575" s="6" t="s">
        <v>30</v>
      </c>
      <c r="R575" s="6" t="s">
        <v>32</v>
      </c>
      <c r="S575" s="6" t="s">
        <v>32</v>
      </c>
      <c r="T575" s="6" t="s">
        <v>32</v>
      </c>
      <c r="U575" s="6" t="s">
        <v>30</v>
      </c>
      <c r="V575" s="6" t="b">
        <v>1</v>
      </c>
      <c r="W575" s="6" t="b">
        <v>1</v>
      </c>
      <c r="X575" s="13" cm="1">
        <f t="array" ref="X575">_xlfn.IFS(ecomm[[#This Row],[rating]]&lt;=1,1, ecomm[[#This Row],[rating]]&lt;=2, 2, ecomm[[#This Row],[rating]]&lt;=3, 3, ecomm[[#This Row],[rating]]&lt;=4, 4, ecomm[[#This Row],[rating]]&gt;4, 5)</f>
        <v>4</v>
      </c>
      <c r="Y575" s="13" cm="1">
        <f t="array" ref="Y5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575" s="13" t="str" cm="1">
        <f t="array" ref="Z5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575" t="str">
        <v>None</v>
      </c>
      <c r="AF575" t="str">
        <v>None</v>
      </c>
      <c r="AG575" t="str">
        <v>None</v>
      </c>
      <c r="AH575" t="str">
        <v>None</v>
      </c>
      <c r="AI575" t="str">
        <v>None</v>
      </c>
    </row>
    <row r="576" spans="1:35">
      <c r="A576" s="4">
        <v>13572038</v>
      </c>
      <c r="B576" s="4" t="s">
        <v>26</v>
      </c>
      <c r="C576" s="4" t="s">
        <v>124</v>
      </c>
      <c r="D576" s="4" t="s">
        <v>428</v>
      </c>
      <c r="E576" s="4">
        <v>4.3</v>
      </c>
      <c r="F576" s="4">
        <v>51</v>
      </c>
      <c r="G576" s="5">
        <v>1999</v>
      </c>
      <c r="H576" s="16">
        <v>60</v>
      </c>
      <c r="I576" s="5">
        <v>799</v>
      </c>
      <c r="J576" s="4" t="s">
        <v>35</v>
      </c>
      <c r="K576" s="4" t="b">
        <v>1</v>
      </c>
      <c r="L576" s="4">
        <v>1</v>
      </c>
      <c r="M576" s="4">
        <v>0</v>
      </c>
      <c r="N576" s="4">
        <v>2</v>
      </c>
      <c r="O576" s="4">
        <v>1</v>
      </c>
      <c r="P576" s="4">
        <v>2</v>
      </c>
      <c r="Q576" s="4" t="s">
        <v>32</v>
      </c>
      <c r="R576" s="4" t="s">
        <v>32</v>
      </c>
      <c r="S576" s="4" t="s">
        <v>32</v>
      </c>
      <c r="T576" s="4" t="s">
        <v>32</v>
      </c>
      <c r="U576" s="4" t="s">
        <v>32</v>
      </c>
      <c r="V576" s="4" t="b">
        <v>1</v>
      </c>
      <c r="W576" s="4" t="b">
        <v>1</v>
      </c>
      <c r="X576" s="13" cm="1">
        <f t="array" ref="X576">_xlfn.IFS(ecomm[[#This Row],[rating]]&lt;=1,1, ecomm[[#This Row],[rating]]&lt;=2, 2, ecomm[[#This Row],[rating]]&lt;=3, 3, ecomm[[#This Row],[rating]]&lt;=4, 4, ecomm[[#This Row],[rating]]&gt;4, 5)</f>
        <v>5</v>
      </c>
      <c r="Y576" s="13" cm="1">
        <f t="array" ref="Y5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6" s="13" t="str" cm="1">
        <f t="array" ref="Z5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76" t="str">
        <v>None</v>
      </c>
      <c r="AF576" t="str">
        <v>None</v>
      </c>
      <c r="AG576" t="str">
        <v>None</v>
      </c>
      <c r="AH576" t="str">
        <v>None</v>
      </c>
      <c r="AI576" t="str">
        <v>None</v>
      </c>
    </row>
    <row r="577" spans="1:35">
      <c r="A577" s="6">
        <v>18947600</v>
      </c>
      <c r="B577" s="6" t="s">
        <v>26</v>
      </c>
      <c r="C577" s="6" t="s">
        <v>121</v>
      </c>
      <c r="D577" s="6" t="s">
        <v>429</v>
      </c>
      <c r="E577" s="6">
        <v>4.7</v>
      </c>
      <c r="F577" s="6">
        <v>38</v>
      </c>
      <c r="G577" s="7">
        <v>1899</v>
      </c>
      <c r="H577" s="17">
        <v>66</v>
      </c>
      <c r="I577" s="7">
        <v>645</v>
      </c>
      <c r="J577" s="6" t="s">
        <v>35</v>
      </c>
      <c r="K577" s="6" t="b">
        <v>1</v>
      </c>
      <c r="L577" s="6">
        <v>1</v>
      </c>
      <c r="M577" s="6">
        <v>1</v>
      </c>
      <c r="N577" s="6">
        <v>1</v>
      </c>
      <c r="O577" s="6">
        <v>0</v>
      </c>
      <c r="P577" s="6">
        <v>12</v>
      </c>
      <c r="Q577" s="6" t="s">
        <v>32</v>
      </c>
      <c r="R577" s="6" t="s">
        <v>32</v>
      </c>
      <c r="S577" s="6" t="s">
        <v>32</v>
      </c>
      <c r="T577" s="6" t="s">
        <v>32</v>
      </c>
      <c r="U577" s="6" t="s">
        <v>32</v>
      </c>
      <c r="V577" s="6" t="b">
        <v>1</v>
      </c>
      <c r="W577" s="6" t="b">
        <v>1</v>
      </c>
      <c r="X577" s="13" cm="1">
        <f t="array" ref="X577">_xlfn.IFS(ecomm[[#This Row],[rating]]&lt;=1,1, ecomm[[#This Row],[rating]]&lt;=2, 2, ecomm[[#This Row],[rating]]&lt;=3, 3, ecomm[[#This Row],[rating]]&lt;=4, 4, ecomm[[#This Row],[rating]]&gt;4, 5)</f>
        <v>5</v>
      </c>
      <c r="Y577" s="13" cm="1">
        <f t="array" ref="Y5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7" s="13" t="str" cm="1">
        <f t="array" ref="Z5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77" t="str">
        <v>None</v>
      </c>
      <c r="AF577" t="str">
        <v>None</v>
      </c>
      <c r="AG577" t="str">
        <v>None</v>
      </c>
      <c r="AH577" t="str">
        <v>None</v>
      </c>
      <c r="AI577" t="str">
        <v>None</v>
      </c>
    </row>
    <row r="578" spans="1:35">
      <c r="A578" s="4">
        <v>17309754</v>
      </c>
      <c r="B578" s="4" t="s">
        <v>26</v>
      </c>
      <c r="C578" s="4" t="s">
        <v>111</v>
      </c>
      <c r="D578" s="4" t="s">
        <v>89</v>
      </c>
      <c r="E578" s="4">
        <v>3.9</v>
      </c>
      <c r="F578" s="4">
        <v>61</v>
      </c>
      <c r="G578" s="5">
        <v>899</v>
      </c>
      <c r="H578" s="16">
        <v>45</v>
      </c>
      <c r="I578" s="5">
        <v>494</v>
      </c>
      <c r="J578" s="4" t="s">
        <v>35</v>
      </c>
      <c r="K578" s="4" t="b">
        <v>0</v>
      </c>
      <c r="L578" s="4">
        <v>17</v>
      </c>
      <c r="M578" s="4">
        <v>0</v>
      </c>
      <c r="N578" s="4">
        <v>2</v>
      </c>
      <c r="O578" s="4">
        <v>4</v>
      </c>
      <c r="P578" s="4">
        <v>8</v>
      </c>
      <c r="Q578" s="4" t="s">
        <v>32</v>
      </c>
      <c r="R578" s="4" t="s">
        <v>32</v>
      </c>
      <c r="S578" s="4" t="s">
        <v>32</v>
      </c>
      <c r="T578" s="4" t="s">
        <v>32</v>
      </c>
      <c r="U578" s="4" t="s">
        <v>32</v>
      </c>
      <c r="V578" s="4" t="b">
        <v>1</v>
      </c>
      <c r="W578" s="4" t="b">
        <v>1</v>
      </c>
      <c r="X578" s="13" cm="1">
        <f t="array" ref="X578">_xlfn.IFS(ecomm[[#This Row],[rating]]&lt;=1,1, ecomm[[#This Row],[rating]]&lt;=2, 2, ecomm[[#This Row],[rating]]&lt;=3, 3, ecomm[[#This Row],[rating]]&lt;=4, 4, ecomm[[#This Row],[rating]]&gt;4, 5)</f>
        <v>4</v>
      </c>
      <c r="Y578" s="13" cm="1">
        <f t="array" ref="Y5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78" s="13" t="str" cm="1">
        <f t="array" ref="Z5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78" t="str">
        <v>None</v>
      </c>
      <c r="AF578" t="str">
        <v>None</v>
      </c>
      <c r="AG578" t="str">
        <v>None</v>
      </c>
      <c r="AH578" t="str">
        <v>None</v>
      </c>
      <c r="AI578" t="str">
        <v>None</v>
      </c>
    </row>
    <row r="579" spans="1:35">
      <c r="A579" s="6">
        <v>7581747</v>
      </c>
      <c r="B579" s="6" t="s">
        <v>26</v>
      </c>
      <c r="C579" s="6" t="s">
        <v>33</v>
      </c>
      <c r="D579" s="6" t="s">
        <v>430</v>
      </c>
      <c r="E579" s="6">
        <v>4.3</v>
      </c>
      <c r="F579" s="6">
        <v>50</v>
      </c>
      <c r="G579" s="7">
        <v>899</v>
      </c>
      <c r="H579" s="17">
        <v>25</v>
      </c>
      <c r="I579" s="7">
        <v>899</v>
      </c>
      <c r="J579" s="6" t="s">
        <v>35</v>
      </c>
      <c r="K579" s="6" t="b">
        <v>1</v>
      </c>
      <c r="L579" s="6">
        <v>1</v>
      </c>
      <c r="M579" s="6">
        <v>4</v>
      </c>
      <c r="N579" s="6">
        <v>9</v>
      </c>
      <c r="O579" s="6">
        <v>34</v>
      </c>
      <c r="P579" s="6">
        <v>53</v>
      </c>
      <c r="Q579" s="6" t="s">
        <v>30</v>
      </c>
      <c r="R579" s="6" t="s">
        <v>31</v>
      </c>
      <c r="S579" s="6" t="s">
        <v>32</v>
      </c>
      <c r="T579" s="6" t="s">
        <v>32</v>
      </c>
      <c r="U579" s="6" t="s">
        <v>30</v>
      </c>
      <c r="V579" s="6" t="b">
        <v>0</v>
      </c>
      <c r="W579" s="6" t="b">
        <v>1</v>
      </c>
      <c r="X579" s="13" cm="1">
        <f t="array" ref="X579">_xlfn.IFS(ecomm[[#This Row],[rating]]&lt;=1,1, ecomm[[#This Row],[rating]]&lt;=2, 2, ecomm[[#This Row],[rating]]&lt;=3, 3, ecomm[[#This Row],[rating]]&lt;=4, 4, ecomm[[#This Row],[rating]]&gt;4, 5)</f>
        <v>5</v>
      </c>
      <c r="Y579" s="13" cm="1">
        <f t="array" ref="Y5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79" s="13" t="str" cm="1">
        <f t="array" ref="Z5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  <c r="AE579" t="str">
        <v>None</v>
      </c>
      <c r="AF579" t="str">
        <v>None</v>
      </c>
      <c r="AG579" t="str">
        <v>None</v>
      </c>
      <c r="AH579" t="str">
        <v>None</v>
      </c>
      <c r="AI579" t="str">
        <v>None</v>
      </c>
    </row>
    <row r="580" spans="1:35">
      <c r="A580" s="4">
        <v>20308620</v>
      </c>
      <c r="B580" s="4" t="s">
        <v>26</v>
      </c>
      <c r="C580" s="4" t="s">
        <v>117</v>
      </c>
      <c r="D580" s="4" t="s">
        <v>388</v>
      </c>
      <c r="E580" s="4">
        <v>4</v>
      </c>
      <c r="F580" s="4">
        <v>59</v>
      </c>
      <c r="G580" s="5">
        <v>2499</v>
      </c>
      <c r="H580" s="16">
        <v>50</v>
      </c>
      <c r="I580" s="5">
        <v>2499</v>
      </c>
      <c r="J580" s="4" t="s">
        <v>35</v>
      </c>
      <c r="K580" s="4" t="b">
        <v>1</v>
      </c>
      <c r="L580" s="4">
        <v>8</v>
      </c>
      <c r="M580" s="4">
        <v>1</v>
      </c>
      <c r="N580" s="4">
        <v>0</v>
      </c>
      <c r="O580" s="4">
        <v>1</v>
      </c>
      <c r="P580" s="4">
        <v>6</v>
      </c>
      <c r="Q580" s="4" t="s">
        <v>30</v>
      </c>
      <c r="R580" s="4" t="s">
        <v>32</v>
      </c>
      <c r="S580" s="4" t="s">
        <v>32</v>
      </c>
      <c r="T580" s="4" t="s">
        <v>32</v>
      </c>
      <c r="U580" s="4" t="s">
        <v>32</v>
      </c>
      <c r="V580" s="4" t="b">
        <v>0</v>
      </c>
      <c r="W580" s="4" t="b">
        <v>1</v>
      </c>
      <c r="X580" s="13" cm="1">
        <f t="array" ref="X580">_xlfn.IFS(ecomm[[#This Row],[rating]]&lt;=1,1, ecomm[[#This Row],[rating]]&lt;=2, 2, ecomm[[#This Row],[rating]]&lt;=3, 3, ecomm[[#This Row],[rating]]&lt;=4, 4, ecomm[[#This Row],[rating]]&gt;4, 5)</f>
        <v>4</v>
      </c>
      <c r="Y580" s="13" cm="1">
        <f t="array" ref="Y5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80" s="13" t="str" cm="1">
        <f t="array" ref="Z5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80" t="str">
        <v>None</v>
      </c>
      <c r="AF580" t="str">
        <v>None</v>
      </c>
      <c r="AG580" t="str">
        <v>None</v>
      </c>
      <c r="AH580" t="str">
        <v>None</v>
      </c>
      <c r="AI580" t="str">
        <v>None</v>
      </c>
    </row>
    <row r="581" spans="1:35">
      <c r="A581" s="6">
        <v>17198778</v>
      </c>
      <c r="B581" s="6" t="s">
        <v>68</v>
      </c>
      <c r="C581" s="6" t="s">
        <v>345</v>
      </c>
      <c r="D581" s="6" t="s">
        <v>98</v>
      </c>
      <c r="E581" s="6">
        <v>4.5</v>
      </c>
      <c r="F581" s="6">
        <v>42</v>
      </c>
      <c r="G581" s="7">
        <v>1399</v>
      </c>
      <c r="H581" s="17">
        <v>0</v>
      </c>
      <c r="I581" s="7">
        <v>1399</v>
      </c>
      <c r="J581" s="6" t="s">
        <v>35</v>
      </c>
      <c r="K581" s="6" t="b">
        <v>0</v>
      </c>
      <c r="L581" s="6">
        <v>0</v>
      </c>
      <c r="M581" s="6">
        <v>0</v>
      </c>
      <c r="N581" s="6">
        <v>9</v>
      </c>
      <c r="O581" s="6">
        <v>16</v>
      </c>
      <c r="P581" s="6">
        <v>36</v>
      </c>
      <c r="Q581" s="6" t="s">
        <v>32</v>
      </c>
      <c r="R581" s="6" t="s">
        <v>32</v>
      </c>
      <c r="S581" s="6" t="s">
        <v>32</v>
      </c>
      <c r="T581" s="6" t="s">
        <v>32</v>
      </c>
      <c r="U581" s="6" t="s">
        <v>32</v>
      </c>
      <c r="V581" s="6" t="b">
        <v>1</v>
      </c>
      <c r="W581" s="6" t="b">
        <v>1</v>
      </c>
      <c r="X581" s="13" cm="1">
        <f t="array" ref="X581">_xlfn.IFS(ecomm[[#This Row],[rating]]&lt;=1,1, ecomm[[#This Row],[rating]]&lt;=2, 2, ecomm[[#This Row],[rating]]&lt;=3, 3, ecomm[[#This Row],[rating]]&lt;=4, 4, ecomm[[#This Row],[rating]]&gt;4, 5)</f>
        <v>5</v>
      </c>
      <c r="Y581" s="13" cm="1">
        <f t="array" ref="Y5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1" s="13" t="str" cm="1">
        <f t="array" ref="Z5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81" t="str">
        <v>None</v>
      </c>
      <c r="AF581" t="str">
        <v>None</v>
      </c>
      <c r="AG581" t="str">
        <v>None</v>
      </c>
      <c r="AH581" t="str">
        <v>None</v>
      </c>
      <c r="AI581" t="str">
        <v>None</v>
      </c>
    </row>
    <row r="582" spans="1:35">
      <c r="A582" s="4">
        <v>13404948</v>
      </c>
      <c r="B582" s="4" t="s">
        <v>26</v>
      </c>
      <c r="C582" s="4" t="s">
        <v>168</v>
      </c>
      <c r="D582" s="4" t="s">
        <v>431</v>
      </c>
      <c r="E582" s="4">
        <v>4.0999999999999996</v>
      </c>
      <c r="F582" s="4">
        <v>67</v>
      </c>
      <c r="G582" s="5">
        <v>3899</v>
      </c>
      <c r="H582" s="16">
        <v>76</v>
      </c>
      <c r="I582" s="5">
        <v>935</v>
      </c>
      <c r="J582" s="4" t="s">
        <v>35</v>
      </c>
      <c r="K582" s="4" t="b">
        <v>0</v>
      </c>
      <c r="L582" s="4">
        <v>0</v>
      </c>
      <c r="M582" s="4">
        <v>1</v>
      </c>
      <c r="N582" s="4">
        <v>3</v>
      </c>
      <c r="O582" s="4">
        <v>4</v>
      </c>
      <c r="P582" s="4">
        <v>12</v>
      </c>
      <c r="Q582" s="4" t="s">
        <v>32</v>
      </c>
      <c r="R582" s="4" t="s">
        <v>32</v>
      </c>
      <c r="S582" s="4" t="s">
        <v>32</v>
      </c>
      <c r="T582" s="4" t="s">
        <v>32</v>
      </c>
      <c r="U582" s="4" t="s">
        <v>32</v>
      </c>
      <c r="V582" s="4" t="b">
        <v>1</v>
      </c>
      <c r="W582" s="4" t="b">
        <v>1</v>
      </c>
      <c r="X582" s="13" cm="1">
        <f t="array" ref="X582">_xlfn.IFS(ecomm[[#This Row],[rating]]&lt;=1,1, ecomm[[#This Row],[rating]]&lt;=2, 2, ecomm[[#This Row],[rating]]&lt;=3, 3, ecomm[[#This Row],[rating]]&lt;=4, 4, ecomm[[#This Row],[rating]]&gt;4, 5)</f>
        <v>5</v>
      </c>
      <c r="Y582" s="13" cm="1">
        <f t="array" ref="Y5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2" s="13" t="str" cm="1">
        <f t="array" ref="Z5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82" t="str">
        <v>None</v>
      </c>
      <c r="AF582" t="str">
        <v>None</v>
      </c>
      <c r="AG582" t="str">
        <v>None</v>
      </c>
      <c r="AH582" t="str">
        <v>None</v>
      </c>
      <c r="AI582" t="str">
        <v>None</v>
      </c>
    </row>
    <row r="583" spans="1:35">
      <c r="A583" s="6">
        <v>17404018</v>
      </c>
      <c r="B583" s="6" t="s">
        <v>26</v>
      </c>
      <c r="C583" s="6" t="s">
        <v>58</v>
      </c>
      <c r="D583" s="6" t="s">
        <v>47</v>
      </c>
      <c r="E583" s="6">
        <v>3.9</v>
      </c>
      <c r="F583" s="6">
        <v>72</v>
      </c>
      <c r="G583" s="7">
        <v>999</v>
      </c>
      <c r="H583" s="17">
        <v>0</v>
      </c>
      <c r="I583" s="7">
        <v>999</v>
      </c>
      <c r="J583" s="6" t="s">
        <v>35</v>
      </c>
      <c r="K583" s="6" t="b">
        <v>1</v>
      </c>
      <c r="L583" s="6">
        <v>87</v>
      </c>
      <c r="M583" s="6">
        <v>0</v>
      </c>
      <c r="N583" s="6">
        <v>0</v>
      </c>
      <c r="O583" s="6">
        <v>0</v>
      </c>
      <c r="P583" s="6">
        <v>0</v>
      </c>
      <c r="Q583" s="6" t="s">
        <v>30</v>
      </c>
      <c r="R583" s="6" t="s">
        <v>32</v>
      </c>
      <c r="S583" s="6" t="s">
        <v>32</v>
      </c>
      <c r="T583" s="6" t="s">
        <v>32</v>
      </c>
      <c r="U583" s="6" t="s">
        <v>32</v>
      </c>
      <c r="V583" s="6" t="b">
        <v>0</v>
      </c>
      <c r="W583" s="6" t="b">
        <v>1</v>
      </c>
      <c r="X583" s="13" cm="1">
        <f t="array" ref="X583">_xlfn.IFS(ecomm[[#This Row],[rating]]&lt;=1,1, ecomm[[#This Row],[rating]]&lt;=2, 2, ecomm[[#This Row],[rating]]&lt;=3, 3, ecomm[[#This Row],[rating]]&lt;=4, 4, ecomm[[#This Row],[rating]]&gt;4, 5)</f>
        <v>4</v>
      </c>
      <c r="Y583" s="13" cm="1">
        <f t="array" ref="Y5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3" s="13" t="str" cm="1">
        <f t="array" ref="Z5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83" t="str">
        <v>None</v>
      </c>
      <c r="AF583" t="str">
        <v>None</v>
      </c>
      <c r="AG583" t="str">
        <v>None</v>
      </c>
      <c r="AH583" t="str">
        <v>None</v>
      </c>
      <c r="AI583" t="str">
        <v>None</v>
      </c>
    </row>
    <row r="584" spans="1:35">
      <c r="A584" s="4">
        <v>17108782</v>
      </c>
      <c r="B584" s="4" t="s">
        <v>26</v>
      </c>
      <c r="C584" s="4" t="s">
        <v>33</v>
      </c>
      <c r="D584" s="4" t="s">
        <v>289</v>
      </c>
      <c r="E584" s="4">
        <v>3.6</v>
      </c>
      <c r="F584" s="4">
        <v>78</v>
      </c>
      <c r="G584" s="5">
        <v>1299</v>
      </c>
      <c r="H584" s="16">
        <v>65</v>
      </c>
      <c r="I584" s="5">
        <v>454</v>
      </c>
      <c r="J584" s="4" t="s">
        <v>35</v>
      </c>
      <c r="K584" s="4" t="b">
        <v>1</v>
      </c>
      <c r="L584" s="4">
        <v>7</v>
      </c>
      <c r="M584" s="4">
        <v>35</v>
      </c>
      <c r="N584" s="4">
        <v>118</v>
      </c>
      <c r="O584" s="4">
        <v>246</v>
      </c>
      <c r="P584" s="4">
        <v>760</v>
      </c>
      <c r="Q584" s="4" t="s">
        <v>30</v>
      </c>
      <c r="R584" s="4" t="s">
        <v>31</v>
      </c>
      <c r="S584" s="4" t="s">
        <v>32</v>
      </c>
      <c r="T584" s="4" t="s">
        <v>32</v>
      </c>
      <c r="U584" s="4" t="s">
        <v>67</v>
      </c>
      <c r="V584" s="4" t="b">
        <v>1</v>
      </c>
      <c r="W584" s="4" t="b">
        <v>1</v>
      </c>
      <c r="X584" s="13" cm="1">
        <f t="array" ref="X584">_xlfn.IFS(ecomm[[#This Row],[rating]]&lt;=1,1, ecomm[[#This Row],[rating]]&lt;=2, 2, ecomm[[#This Row],[rating]]&lt;=3, 3, ecomm[[#This Row],[rating]]&lt;=4, 4, ecomm[[#This Row],[rating]]&gt;4, 5)</f>
        <v>4</v>
      </c>
      <c r="Y584" s="13" cm="1">
        <f t="array" ref="Y5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84" s="13" t="str" cm="1">
        <f t="array" ref="Z5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84" t="str">
        <v>None</v>
      </c>
      <c r="AF584" t="str">
        <v>None</v>
      </c>
      <c r="AG584" t="str">
        <v>None</v>
      </c>
      <c r="AH584" t="str">
        <v>None</v>
      </c>
      <c r="AI584" t="str">
        <v>None</v>
      </c>
    </row>
    <row r="585" spans="1:35">
      <c r="A585" s="6">
        <v>13649832</v>
      </c>
      <c r="B585" s="6" t="s">
        <v>26</v>
      </c>
      <c r="C585" s="6" t="s">
        <v>38</v>
      </c>
      <c r="D585" s="6" t="s">
        <v>257</v>
      </c>
      <c r="E585" s="6">
        <v>4.3</v>
      </c>
      <c r="F585" s="6">
        <v>56</v>
      </c>
      <c r="G585" s="7">
        <v>1999</v>
      </c>
      <c r="H585" s="17">
        <v>0</v>
      </c>
      <c r="I585" s="7">
        <v>1999</v>
      </c>
      <c r="J585" s="6" t="s">
        <v>35</v>
      </c>
      <c r="K585" s="6" t="b">
        <v>1</v>
      </c>
      <c r="L585" s="6">
        <v>0</v>
      </c>
      <c r="M585" s="6">
        <v>5</v>
      </c>
      <c r="N585" s="6">
        <v>10</v>
      </c>
      <c r="O585" s="6">
        <v>14</v>
      </c>
      <c r="P585" s="6">
        <v>42</v>
      </c>
      <c r="Q585" s="6" t="s">
        <v>133</v>
      </c>
      <c r="R585" s="6" t="s">
        <v>31</v>
      </c>
      <c r="S585" s="6" t="s">
        <v>32</v>
      </c>
      <c r="T585" s="6" t="s">
        <v>32</v>
      </c>
      <c r="U585" s="6" t="s">
        <v>30</v>
      </c>
      <c r="V585" s="6" t="b">
        <v>0</v>
      </c>
      <c r="W585" s="6" t="b">
        <v>1</v>
      </c>
      <c r="X585" s="13" cm="1">
        <f t="array" ref="X585">_xlfn.IFS(ecomm[[#This Row],[rating]]&lt;=1,1, ecomm[[#This Row],[rating]]&lt;=2, 2, ecomm[[#This Row],[rating]]&lt;=3, 3, ecomm[[#This Row],[rating]]&lt;=4, 4, ecomm[[#This Row],[rating]]&gt;4, 5)</f>
        <v>5</v>
      </c>
      <c r="Y585" s="13" cm="1">
        <f t="array" ref="Y5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5" s="13" t="str" cm="1">
        <f t="array" ref="Z5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85" t="str">
        <v>None</v>
      </c>
      <c r="AF585" t="str">
        <v>None</v>
      </c>
      <c r="AG585" t="str">
        <v>None</v>
      </c>
      <c r="AH585" t="str">
        <v>None</v>
      </c>
      <c r="AI585" t="str">
        <v>None</v>
      </c>
    </row>
    <row r="586" spans="1:35">
      <c r="A586" s="4">
        <v>15189724</v>
      </c>
      <c r="B586" s="4" t="s">
        <v>26</v>
      </c>
      <c r="C586" s="4" t="s">
        <v>64</v>
      </c>
      <c r="D586" s="4" t="s">
        <v>432</v>
      </c>
      <c r="E586" s="4">
        <v>4.2</v>
      </c>
      <c r="F586" s="4">
        <v>62</v>
      </c>
      <c r="G586" s="5">
        <v>1799</v>
      </c>
      <c r="H586" s="16">
        <v>59</v>
      </c>
      <c r="I586" s="5">
        <v>737</v>
      </c>
      <c r="J586" s="4" t="s">
        <v>32</v>
      </c>
      <c r="K586" s="4" t="b">
        <v>0</v>
      </c>
      <c r="L586" s="4">
        <v>11</v>
      </c>
      <c r="M586" s="4">
        <v>2</v>
      </c>
      <c r="N586" s="4">
        <v>2</v>
      </c>
      <c r="O586" s="4">
        <v>0</v>
      </c>
      <c r="P586" s="4">
        <v>1</v>
      </c>
      <c r="Q586" s="4" t="s">
        <v>32</v>
      </c>
      <c r="R586" s="4" t="s">
        <v>32</v>
      </c>
      <c r="S586" s="4" t="s">
        <v>32</v>
      </c>
      <c r="T586" s="4" t="s">
        <v>32</v>
      </c>
      <c r="U586" s="4" t="s">
        <v>32</v>
      </c>
      <c r="V586" s="4" t="b">
        <v>1</v>
      </c>
      <c r="W586" s="4" t="b">
        <v>1</v>
      </c>
      <c r="X586" s="13" cm="1">
        <f t="array" ref="X586">_xlfn.IFS(ecomm[[#This Row],[rating]]&lt;=1,1, ecomm[[#This Row],[rating]]&lt;=2, 2, ecomm[[#This Row],[rating]]&lt;=3, 3, ecomm[[#This Row],[rating]]&lt;=4, 4, ecomm[[#This Row],[rating]]&gt;4, 5)</f>
        <v>5</v>
      </c>
      <c r="Y586" s="13" cm="1">
        <f t="array" ref="Y5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86" s="13" t="str" cm="1">
        <f t="array" ref="Z5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86" t="str">
        <v>None</v>
      </c>
      <c r="AF586" t="str">
        <v>None</v>
      </c>
      <c r="AG586" t="str">
        <v>None</v>
      </c>
      <c r="AH586" t="str">
        <v>None</v>
      </c>
      <c r="AI586" t="str">
        <v>None</v>
      </c>
    </row>
    <row r="587" spans="1:35">
      <c r="A587" s="6">
        <v>18734000</v>
      </c>
      <c r="B587" s="6" t="s">
        <v>26</v>
      </c>
      <c r="C587" s="6" t="s">
        <v>50</v>
      </c>
      <c r="D587" s="6" t="s">
        <v>294</v>
      </c>
      <c r="E587" s="6">
        <v>3.7</v>
      </c>
      <c r="F587" s="6">
        <v>72</v>
      </c>
      <c r="G587" s="7">
        <v>2699</v>
      </c>
      <c r="H587" s="17">
        <v>61</v>
      </c>
      <c r="I587" s="7">
        <v>1052</v>
      </c>
      <c r="J587" s="6" t="s">
        <v>35</v>
      </c>
      <c r="K587" s="6" t="b">
        <v>1</v>
      </c>
      <c r="L587" s="6">
        <v>0</v>
      </c>
      <c r="M587" s="6">
        <v>7</v>
      </c>
      <c r="N587" s="6">
        <v>5</v>
      </c>
      <c r="O587" s="6">
        <v>29</v>
      </c>
      <c r="P587" s="6">
        <v>47</v>
      </c>
      <c r="Q587" s="6" t="s">
        <v>133</v>
      </c>
      <c r="R587" s="6" t="s">
        <v>32</v>
      </c>
      <c r="S587" s="6" t="s">
        <v>32</v>
      </c>
      <c r="T587" s="6" t="s">
        <v>43</v>
      </c>
      <c r="U587" s="6" t="s">
        <v>32</v>
      </c>
      <c r="V587" s="6" t="b">
        <v>1</v>
      </c>
      <c r="W587" s="6" t="b">
        <v>1</v>
      </c>
      <c r="X587" s="13" cm="1">
        <f t="array" ref="X587">_xlfn.IFS(ecomm[[#This Row],[rating]]&lt;=1,1, ecomm[[#This Row],[rating]]&lt;=2, 2, ecomm[[#This Row],[rating]]&lt;=3, 3, ecomm[[#This Row],[rating]]&lt;=4, 4, ecomm[[#This Row],[rating]]&gt;4, 5)</f>
        <v>4</v>
      </c>
      <c r="Y587" s="13" cm="1">
        <f t="array" ref="Y5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7" s="13" t="str" cm="1">
        <f t="array" ref="Z5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87" t="str">
        <v>None</v>
      </c>
      <c r="AF587" t="str">
        <v>None</v>
      </c>
      <c r="AG587" t="str">
        <v>None</v>
      </c>
      <c r="AH587" t="str">
        <v>None</v>
      </c>
      <c r="AI587" t="str">
        <v>None</v>
      </c>
    </row>
    <row r="588" spans="1:35">
      <c r="A588" s="4">
        <v>18973778</v>
      </c>
      <c r="B588" s="4" t="s">
        <v>26</v>
      </c>
      <c r="C588" s="4" t="s">
        <v>50</v>
      </c>
      <c r="D588" s="4" t="s">
        <v>51</v>
      </c>
      <c r="E588" s="4">
        <v>3.7</v>
      </c>
      <c r="F588" s="4">
        <v>61</v>
      </c>
      <c r="G588" s="5">
        <v>4399</v>
      </c>
      <c r="H588" s="16">
        <v>51</v>
      </c>
      <c r="I588" s="5">
        <v>2155</v>
      </c>
      <c r="J588" s="4" t="s">
        <v>35</v>
      </c>
      <c r="K588" s="4" t="b">
        <v>1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 t="s">
        <v>30</v>
      </c>
      <c r="R588" s="4" t="s">
        <v>32</v>
      </c>
      <c r="S588" s="4" t="s">
        <v>32</v>
      </c>
      <c r="T588" s="4" t="s">
        <v>43</v>
      </c>
      <c r="U588" s="4" t="s">
        <v>32</v>
      </c>
      <c r="V588" s="4" t="b">
        <v>1</v>
      </c>
      <c r="W588" s="4" t="b">
        <v>1</v>
      </c>
      <c r="X588" s="13" cm="1">
        <f t="array" ref="X588">_xlfn.IFS(ecomm[[#This Row],[rating]]&lt;=1,1, ecomm[[#This Row],[rating]]&lt;=2, 2, ecomm[[#This Row],[rating]]&lt;=3, 3, ecomm[[#This Row],[rating]]&lt;=4, 4, ecomm[[#This Row],[rating]]&gt;4, 5)</f>
        <v>4</v>
      </c>
      <c r="Y588" s="13" cm="1">
        <f t="array" ref="Y5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88" s="13" t="str" cm="1">
        <f t="array" ref="Z5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88" t="str">
        <v>None</v>
      </c>
      <c r="AF588" t="str">
        <v>None</v>
      </c>
      <c r="AG588" t="str">
        <v>None</v>
      </c>
      <c r="AH588" t="str">
        <v>None</v>
      </c>
      <c r="AI588" t="str">
        <v>None</v>
      </c>
    </row>
    <row r="589" spans="1:35">
      <c r="A589" s="6">
        <v>17628712</v>
      </c>
      <c r="B589" s="6" t="s">
        <v>26</v>
      </c>
      <c r="C589" s="6" t="s">
        <v>237</v>
      </c>
      <c r="D589" s="6" t="s">
        <v>34</v>
      </c>
      <c r="E589" s="6">
        <v>4.3</v>
      </c>
      <c r="F589" s="6">
        <v>65</v>
      </c>
      <c r="G589" s="7">
        <v>1799</v>
      </c>
      <c r="H589" s="17">
        <v>0</v>
      </c>
      <c r="I589" s="7">
        <v>1799</v>
      </c>
      <c r="J589" s="6" t="s">
        <v>35</v>
      </c>
      <c r="K589" s="6" t="b">
        <v>1</v>
      </c>
      <c r="L589" s="6">
        <v>2</v>
      </c>
      <c r="M589" s="6">
        <v>0</v>
      </c>
      <c r="N589" s="6">
        <v>0</v>
      </c>
      <c r="O589" s="6">
        <v>1</v>
      </c>
      <c r="P589" s="6">
        <v>2</v>
      </c>
      <c r="Q589" s="6" t="s">
        <v>32</v>
      </c>
      <c r="R589" s="6" t="s">
        <v>32</v>
      </c>
      <c r="S589" s="6" t="s">
        <v>32</v>
      </c>
      <c r="T589" s="6" t="s">
        <v>32</v>
      </c>
      <c r="U589" s="6" t="s">
        <v>32</v>
      </c>
      <c r="V589" s="6" t="b">
        <v>0</v>
      </c>
      <c r="W589" s="6" t="b">
        <v>1</v>
      </c>
      <c r="X589" s="13" cm="1">
        <f t="array" ref="X589">_xlfn.IFS(ecomm[[#This Row],[rating]]&lt;=1,1, ecomm[[#This Row],[rating]]&lt;=2, 2, ecomm[[#This Row],[rating]]&lt;=3, 3, ecomm[[#This Row],[rating]]&lt;=4, 4, ecomm[[#This Row],[rating]]&gt;4, 5)</f>
        <v>5</v>
      </c>
      <c r="Y589" s="13" cm="1">
        <f t="array" ref="Y5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89" s="13" t="str" cm="1">
        <f t="array" ref="Z5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89" t="str">
        <v>None</v>
      </c>
      <c r="AF589" t="str">
        <v>None</v>
      </c>
      <c r="AG589" t="str">
        <v>None</v>
      </c>
      <c r="AH589" t="str">
        <v>None</v>
      </c>
      <c r="AI589" t="str">
        <v>None</v>
      </c>
    </row>
    <row r="590" spans="1:35">
      <c r="A590" s="4">
        <v>18960194</v>
      </c>
      <c r="B590" s="4" t="s">
        <v>26</v>
      </c>
      <c r="C590" s="4" t="s">
        <v>117</v>
      </c>
      <c r="D590" s="4" t="s">
        <v>232</v>
      </c>
      <c r="E590" s="4">
        <v>3.9</v>
      </c>
      <c r="F590" s="4">
        <v>73</v>
      </c>
      <c r="G590" s="5">
        <v>1749</v>
      </c>
      <c r="H590" s="16">
        <v>72</v>
      </c>
      <c r="I590" s="5">
        <v>349</v>
      </c>
      <c r="J590" s="4" t="s">
        <v>35</v>
      </c>
      <c r="K590" s="4" t="b">
        <v>1</v>
      </c>
      <c r="L590" s="4">
        <v>1</v>
      </c>
      <c r="M590" s="4">
        <v>1</v>
      </c>
      <c r="N590" s="4">
        <v>1</v>
      </c>
      <c r="O590" s="4">
        <v>2</v>
      </c>
      <c r="P590" s="4">
        <v>17</v>
      </c>
      <c r="Q590" s="4" t="s">
        <v>30</v>
      </c>
      <c r="R590" s="4" t="s">
        <v>32</v>
      </c>
      <c r="S590" s="4" t="s">
        <v>32</v>
      </c>
      <c r="T590" s="4" t="s">
        <v>32</v>
      </c>
      <c r="U590" s="4" t="s">
        <v>32</v>
      </c>
      <c r="V590" s="4" t="b">
        <v>1</v>
      </c>
      <c r="W590" s="4" t="b">
        <v>1</v>
      </c>
      <c r="X590" s="13" cm="1">
        <f t="array" ref="X590">_xlfn.IFS(ecomm[[#This Row],[rating]]&lt;=1,1, ecomm[[#This Row],[rating]]&lt;=2, 2, ecomm[[#This Row],[rating]]&lt;=3, 3, ecomm[[#This Row],[rating]]&lt;=4, 4, ecomm[[#This Row],[rating]]&gt;4, 5)</f>
        <v>4</v>
      </c>
      <c r="Y590" s="13" cm="1">
        <f t="array" ref="Y5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90" s="13" t="str" cm="1">
        <f t="array" ref="Z5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590" t="str">
        <v>None</v>
      </c>
      <c r="AF590" t="str">
        <v>None</v>
      </c>
      <c r="AG590" t="str">
        <v>None</v>
      </c>
      <c r="AH590" t="str">
        <v>None</v>
      </c>
      <c r="AI590" t="str">
        <v>None</v>
      </c>
    </row>
    <row r="591" spans="1:35">
      <c r="A591" s="6">
        <v>17314086</v>
      </c>
      <c r="B591" s="6" t="s">
        <v>99</v>
      </c>
      <c r="C591" s="6" t="s">
        <v>100</v>
      </c>
      <c r="D591" s="6" t="s">
        <v>433</v>
      </c>
      <c r="E591" s="6">
        <v>3.7</v>
      </c>
      <c r="F591" s="6">
        <v>79</v>
      </c>
      <c r="G591" s="7">
        <v>1499</v>
      </c>
      <c r="H591" s="17">
        <v>40</v>
      </c>
      <c r="I591" s="7">
        <v>899</v>
      </c>
      <c r="J591" s="6" t="s">
        <v>35</v>
      </c>
      <c r="K591" s="6" t="b">
        <v>1</v>
      </c>
      <c r="L591" s="6">
        <v>5</v>
      </c>
      <c r="M591" s="6">
        <v>0</v>
      </c>
      <c r="N591" s="6">
        <v>0</v>
      </c>
      <c r="O591" s="6">
        <v>7</v>
      </c>
      <c r="P591" s="6">
        <v>4</v>
      </c>
      <c r="Q591" s="6" t="s">
        <v>32</v>
      </c>
      <c r="R591" s="6" t="s">
        <v>32</v>
      </c>
      <c r="S591" s="6" t="s">
        <v>32</v>
      </c>
      <c r="T591" s="6" t="s">
        <v>32</v>
      </c>
      <c r="U591" s="6" t="s">
        <v>32</v>
      </c>
      <c r="V591" s="6" t="b">
        <v>1</v>
      </c>
      <c r="W591" s="6" t="b">
        <v>1</v>
      </c>
      <c r="X591" s="13" cm="1">
        <f t="array" ref="X591">_xlfn.IFS(ecomm[[#This Row],[rating]]&lt;=1,1, ecomm[[#This Row],[rating]]&lt;=2, 2, ecomm[[#This Row],[rating]]&lt;=3, 3, ecomm[[#This Row],[rating]]&lt;=4, 4, ecomm[[#This Row],[rating]]&gt;4, 5)</f>
        <v>4</v>
      </c>
      <c r="Y591" s="13" cm="1">
        <f t="array" ref="Y5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91" s="13" t="str" cm="1">
        <f t="array" ref="Z5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  <c r="AE591" t="str">
        <v>None</v>
      </c>
      <c r="AF591" t="str">
        <v>None</v>
      </c>
      <c r="AG591" t="str">
        <v>None</v>
      </c>
      <c r="AH591" t="str">
        <v>None</v>
      </c>
      <c r="AI591" t="str">
        <v>None</v>
      </c>
    </row>
    <row r="592" spans="1:35">
      <c r="A592" s="4">
        <v>13770578</v>
      </c>
      <c r="B592" s="4" t="s">
        <v>26</v>
      </c>
      <c r="C592" s="4" t="s">
        <v>117</v>
      </c>
      <c r="D592" s="4" t="s">
        <v>284</v>
      </c>
      <c r="E592" s="4">
        <v>4.4000000000000004</v>
      </c>
      <c r="F592" s="4">
        <v>53</v>
      </c>
      <c r="G592" s="5">
        <v>2799</v>
      </c>
      <c r="H592" s="16">
        <v>50</v>
      </c>
      <c r="I592" s="5">
        <v>2799</v>
      </c>
      <c r="J592" s="4" t="s">
        <v>35</v>
      </c>
      <c r="K592" s="4" t="b">
        <v>1</v>
      </c>
      <c r="L592" s="4">
        <v>3</v>
      </c>
      <c r="M592" s="4">
        <v>1</v>
      </c>
      <c r="N592" s="4">
        <v>1</v>
      </c>
      <c r="O592" s="4">
        <v>6</v>
      </c>
      <c r="P592" s="4">
        <v>5</v>
      </c>
      <c r="Q592" s="4" t="s">
        <v>30</v>
      </c>
      <c r="R592" s="4" t="s">
        <v>32</v>
      </c>
      <c r="S592" s="4" t="s">
        <v>32</v>
      </c>
      <c r="T592" s="4" t="s">
        <v>32</v>
      </c>
      <c r="U592" s="4" t="s">
        <v>32</v>
      </c>
      <c r="V592" s="4" t="b">
        <v>0</v>
      </c>
      <c r="W592" s="4" t="b">
        <v>1</v>
      </c>
      <c r="X592" s="13" cm="1">
        <f t="array" ref="X592">_xlfn.IFS(ecomm[[#This Row],[rating]]&lt;=1,1, ecomm[[#This Row],[rating]]&lt;=2, 2, ecomm[[#This Row],[rating]]&lt;=3, 3, ecomm[[#This Row],[rating]]&lt;=4, 4, ecomm[[#This Row],[rating]]&gt;4, 5)</f>
        <v>5</v>
      </c>
      <c r="Y592" s="13" cm="1">
        <f t="array" ref="Y5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92" s="13" t="str" cm="1">
        <f t="array" ref="Z5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92" t="str">
        <v>None</v>
      </c>
      <c r="AF592" t="str">
        <v>None</v>
      </c>
      <c r="AG592" t="str">
        <v>None</v>
      </c>
      <c r="AH592" t="str">
        <v>None</v>
      </c>
      <c r="AI592" t="str">
        <v>None</v>
      </c>
    </row>
    <row r="593" spans="1:35">
      <c r="A593" s="6">
        <v>14280306</v>
      </c>
      <c r="B593" s="6" t="s">
        <v>26</v>
      </c>
      <c r="C593" s="6" t="s">
        <v>36</v>
      </c>
      <c r="D593" s="6" t="s">
        <v>376</v>
      </c>
      <c r="E593" s="6">
        <v>3.7</v>
      </c>
      <c r="F593" s="6">
        <v>72</v>
      </c>
      <c r="G593" s="7">
        <v>2399</v>
      </c>
      <c r="H593" s="17">
        <v>0</v>
      </c>
      <c r="I593" s="7">
        <v>2399</v>
      </c>
      <c r="J593" s="6" t="s">
        <v>32</v>
      </c>
      <c r="K593" s="6" t="b">
        <v>0</v>
      </c>
      <c r="L593" s="6">
        <v>8</v>
      </c>
      <c r="M593" s="6">
        <v>1</v>
      </c>
      <c r="N593" s="6">
        <v>2</v>
      </c>
      <c r="O593" s="6">
        <v>4</v>
      </c>
      <c r="P593" s="6">
        <v>13</v>
      </c>
      <c r="Q593" s="6" t="s">
        <v>30</v>
      </c>
      <c r="R593" s="6" t="s">
        <v>32</v>
      </c>
      <c r="S593" s="6" t="s">
        <v>32</v>
      </c>
      <c r="T593" s="6" t="s">
        <v>32</v>
      </c>
      <c r="U593" s="6" t="s">
        <v>30</v>
      </c>
      <c r="V593" s="6" t="b">
        <v>0</v>
      </c>
      <c r="W593" s="6" t="b">
        <v>1</v>
      </c>
      <c r="X593" s="13" cm="1">
        <f t="array" ref="X593">_xlfn.IFS(ecomm[[#This Row],[rating]]&lt;=1,1, ecomm[[#This Row],[rating]]&lt;=2, 2, ecomm[[#This Row],[rating]]&lt;=3, 3, ecomm[[#This Row],[rating]]&lt;=4, 4, ecomm[[#This Row],[rating]]&gt;4, 5)</f>
        <v>4</v>
      </c>
      <c r="Y593" s="13" cm="1">
        <f t="array" ref="Y5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93" s="13" t="str" cm="1">
        <f t="array" ref="Z5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93" t="str">
        <v>None</v>
      </c>
      <c r="AF593" t="str">
        <v>None</v>
      </c>
      <c r="AG593" t="str">
        <v>None</v>
      </c>
      <c r="AH593" t="str">
        <v>None</v>
      </c>
      <c r="AI593" t="str">
        <v>None</v>
      </c>
    </row>
    <row r="594" spans="1:35">
      <c r="A594" s="4">
        <v>18981160</v>
      </c>
      <c r="B594" s="4" t="s">
        <v>26</v>
      </c>
      <c r="C594" s="4" t="s">
        <v>38</v>
      </c>
      <c r="D594" s="4" t="s">
        <v>434</v>
      </c>
      <c r="E594" s="4">
        <v>4.7</v>
      </c>
      <c r="F594" s="4">
        <v>43</v>
      </c>
      <c r="G594" s="5">
        <v>2799</v>
      </c>
      <c r="H594" s="16">
        <v>0</v>
      </c>
      <c r="I594" s="5">
        <v>2799</v>
      </c>
      <c r="J594" s="4" t="s">
        <v>35</v>
      </c>
      <c r="K594" s="4" t="b">
        <v>1</v>
      </c>
      <c r="L594" s="4">
        <v>4</v>
      </c>
      <c r="M594" s="4">
        <v>3</v>
      </c>
      <c r="N594" s="4">
        <v>6</v>
      </c>
      <c r="O594" s="4">
        <v>23</v>
      </c>
      <c r="P594" s="4">
        <v>39</v>
      </c>
      <c r="Q594" s="4" t="s">
        <v>30</v>
      </c>
      <c r="R594" s="4" t="s">
        <v>31</v>
      </c>
      <c r="S594" s="4" t="s">
        <v>32</v>
      </c>
      <c r="T594" s="4" t="s">
        <v>32</v>
      </c>
      <c r="U594" s="4" t="s">
        <v>30</v>
      </c>
      <c r="V594" s="4" t="b">
        <v>1</v>
      </c>
      <c r="W594" s="4" t="b">
        <v>1</v>
      </c>
      <c r="X594" s="13" cm="1">
        <f t="array" ref="X594">_xlfn.IFS(ecomm[[#This Row],[rating]]&lt;=1,1, ecomm[[#This Row],[rating]]&lt;=2, 2, ecomm[[#This Row],[rating]]&lt;=3, 3, ecomm[[#This Row],[rating]]&lt;=4, 4, ecomm[[#This Row],[rating]]&gt;4, 5)</f>
        <v>5</v>
      </c>
      <c r="Y594" s="13" cm="1">
        <f t="array" ref="Y5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594" s="13" t="str" cm="1">
        <f t="array" ref="Z5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  <c r="AE594" t="str">
        <v>None</v>
      </c>
      <c r="AF594" t="str">
        <v>None</v>
      </c>
      <c r="AG594" t="str">
        <v>None</v>
      </c>
      <c r="AH594" t="str">
        <v>None</v>
      </c>
      <c r="AI594" t="str">
        <v>None</v>
      </c>
    </row>
    <row r="595" spans="1:35">
      <c r="A595" s="6">
        <v>18927466</v>
      </c>
      <c r="B595" s="6" t="s">
        <v>26</v>
      </c>
      <c r="C595" s="6" t="s">
        <v>117</v>
      </c>
      <c r="D595" s="6" t="s">
        <v>52</v>
      </c>
      <c r="E595" s="6">
        <v>4</v>
      </c>
      <c r="F595" s="6">
        <v>69</v>
      </c>
      <c r="G595" s="7">
        <v>2299</v>
      </c>
      <c r="H595" s="17">
        <v>50</v>
      </c>
      <c r="I595" s="7">
        <v>1149</v>
      </c>
      <c r="J595" s="6" t="s">
        <v>35</v>
      </c>
      <c r="K595" s="6" t="b">
        <v>1</v>
      </c>
      <c r="L595" s="6">
        <v>2</v>
      </c>
      <c r="M595" s="6">
        <v>0</v>
      </c>
      <c r="N595" s="6">
        <v>3</v>
      </c>
      <c r="O595" s="6">
        <v>7</v>
      </c>
      <c r="P595" s="6">
        <v>9</v>
      </c>
      <c r="Q595" s="6" t="s">
        <v>32</v>
      </c>
      <c r="R595" s="6" t="s">
        <v>32</v>
      </c>
      <c r="S595" s="6" t="s">
        <v>32</v>
      </c>
      <c r="T595" s="6" t="s">
        <v>32</v>
      </c>
      <c r="U595" s="6" t="s">
        <v>32</v>
      </c>
      <c r="V595" s="6" t="b">
        <v>1</v>
      </c>
      <c r="W595" s="6" t="b">
        <v>1</v>
      </c>
      <c r="X595" s="13" cm="1">
        <f t="array" ref="X595">_xlfn.IFS(ecomm[[#This Row],[rating]]&lt;=1,1, ecomm[[#This Row],[rating]]&lt;=2, 2, ecomm[[#This Row],[rating]]&lt;=3, 3, ecomm[[#This Row],[rating]]&lt;=4, 4, ecomm[[#This Row],[rating]]&gt;4, 5)</f>
        <v>4</v>
      </c>
      <c r="Y595" s="13" cm="1">
        <f t="array" ref="Y5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95" s="13" t="str" cm="1">
        <f t="array" ref="Z5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95" t="str">
        <v>None</v>
      </c>
      <c r="AF595" t="str">
        <v>None</v>
      </c>
      <c r="AG595" t="str">
        <v>None</v>
      </c>
      <c r="AH595" t="str">
        <v>None</v>
      </c>
      <c r="AI595" t="str">
        <v>None</v>
      </c>
    </row>
    <row r="596" spans="1:35">
      <c r="A596" s="4">
        <v>15134218</v>
      </c>
      <c r="B596" s="4" t="s">
        <v>99</v>
      </c>
      <c r="C596" s="4" t="s">
        <v>149</v>
      </c>
      <c r="D596" s="4" t="s">
        <v>435</v>
      </c>
      <c r="E596" s="4">
        <v>4</v>
      </c>
      <c r="F596" s="4">
        <v>66</v>
      </c>
      <c r="G596" s="5">
        <v>599</v>
      </c>
      <c r="H596" s="16">
        <v>45</v>
      </c>
      <c r="I596" s="5">
        <v>329</v>
      </c>
      <c r="J596" s="4" t="s">
        <v>35</v>
      </c>
      <c r="K596" s="4" t="b">
        <v>1</v>
      </c>
      <c r="L596" s="4">
        <v>3</v>
      </c>
      <c r="M596" s="4">
        <v>1</v>
      </c>
      <c r="N596" s="4">
        <v>0</v>
      </c>
      <c r="O596" s="4">
        <v>2</v>
      </c>
      <c r="P596" s="4">
        <v>1</v>
      </c>
      <c r="Q596" s="4" t="s">
        <v>32</v>
      </c>
      <c r="R596" s="4" t="s">
        <v>32</v>
      </c>
      <c r="S596" s="4" t="s">
        <v>32</v>
      </c>
      <c r="T596" s="4" t="s">
        <v>32</v>
      </c>
      <c r="U596" s="4" t="s">
        <v>32</v>
      </c>
      <c r="V596" s="4" t="b">
        <v>1</v>
      </c>
      <c r="W596" s="4" t="b">
        <v>1</v>
      </c>
      <c r="X596" s="13" cm="1">
        <f t="array" ref="X596">_xlfn.IFS(ecomm[[#This Row],[rating]]&lt;=1,1, ecomm[[#This Row],[rating]]&lt;=2, 2, ecomm[[#This Row],[rating]]&lt;=3, 3, ecomm[[#This Row],[rating]]&lt;=4, 4, ecomm[[#This Row],[rating]]&gt;4, 5)</f>
        <v>4</v>
      </c>
      <c r="Y596" s="13" cm="1">
        <f t="array" ref="Y5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596" s="13" t="str" cm="1">
        <f t="array" ref="Z5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596" t="str">
        <v>None</v>
      </c>
      <c r="AF596" t="str">
        <v>None</v>
      </c>
      <c r="AG596" t="str">
        <v>None</v>
      </c>
      <c r="AH596" t="str">
        <v>None</v>
      </c>
      <c r="AI596" t="str">
        <v>None</v>
      </c>
    </row>
    <row r="597" spans="1:35">
      <c r="A597" s="6">
        <v>18299664</v>
      </c>
      <c r="B597" s="6" t="s">
        <v>99</v>
      </c>
      <c r="C597" s="6" t="s">
        <v>146</v>
      </c>
      <c r="D597" s="6" t="s">
        <v>378</v>
      </c>
      <c r="E597" s="6">
        <v>3.8</v>
      </c>
      <c r="F597" s="6">
        <v>75</v>
      </c>
      <c r="G597" s="7">
        <v>1199</v>
      </c>
      <c r="H597" s="17">
        <v>20</v>
      </c>
      <c r="I597" s="7">
        <v>959</v>
      </c>
      <c r="J597" s="6" t="s">
        <v>35</v>
      </c>
      <c r="K597" s="6" t="b">
        <v>1</v>
      </c>
      <c r="L597" s="6">
        <v>0</v>
      </c>
      <c r="M597" s="6">
        <v>0</v>
      </c>
      <c r="N597" s="6">
        <v>0</v>
      </c>
      <c r="O597" s="6">
        <v>1</v>
      </c>
      <c r="P597" s="6">
        <v>7</v>
      </c>
      <c r="Q597" s="6" t="s">
        <v>78</v>
      </c>
      <c r="R597" s="6" t="s">
        <v>32</v>
      </c>
      <c r="S597" s="6" t="s">
        <v>157</v>
      </c>
      <c r="T597" s="6" t="s">
        <v>32</v>
      </c>
      <c r="U597" s="6" t="s">
        <v>32</v>
      </c>
      <c r="V597" s="6" t="b">
        <v>1</v>
      </c>
      <c r="W597" s="6" t="b">
        <v>1</v>
      </c>
      <c r="X597" s="13" cm="1">
        <f t="array" ref="X597">_xlfn.IFS(ecomm[[#This Row],[rating]]&lt;=1,1, ecomm[[#This Row],[rating]]&lt;=2, 2, ecomm[[#This Row],[rating]]&lt;=3, 3, ecomm[[#This Row],[rating]]&lt;=4, 4, ecomm[[#This Row],[rating]]&gt;4, 5)</f>
        <v>4</v>
      </c>
      <c r="Y597" s="13" cm="1">
        <f t="array" ref="Y5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97" s="13" t="str" cm="1">
        <f t="array" ref="Z5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597" t="str">
        <v>None</v>
      </c>
      <c r="AF597" t="str">
        <v>None</v>
      </c>
      <c r="AG597" t="str">
        <v>None</v>
      </c>
      <c r="AH597" t="str">
        <v>None</v>
      </c>
      <c r="AI597" t="str">
        <v>None</v>
      </c>
    </row>
    <row r="598" spans="1:35">
      <c r="A598" s="4">
        <v>19059688</v>
      </c>
      <c r="B598" s="4" t="s">
        <v>26</v>
      </c>
      <c r="C598" s="4" t="s">
        <v>50</v>
      </c>
      <c r="D598" s="4" t="s">
        <v>294</v>
      </c>
      <c r="E598" s="4">
        <v>3.7</v>
      </c>
      <c r="F598" s="4">
        <v>72</v>
      </c>
      <c r="G598" s="5">
        <v>2999</v>
      </c>
      <c r="H598" s="16">
        <v>55</v>
      </c>
      <c r="I598" s="5">
        <v>1499</v>
      </c>
      <c r="J598" s="4" t="s">
        <v>35</v>
      </c>
      <c r="K598" s="4" t="b">
        <v>1</v>
      </c>
      <c r="L598" s="4">
        <v>5</v>
      </c>
      <c r="M598" s="4">
        <v>0</v>
      </c>
      <c r="N598" s="4">
        <v>1</v>
      </c>
      <c r="O598" s="4">
        <v>0</v>
      </c>
      <c r="P598" s="4">
        <v>4</v>
      </c>
      <c r="Q598" s="4" t="s">
        <v>30</v>
      </c>
      <c r="R598" s="4" t="s">
        <v>32</v>
      </c>
      <c r="S598" s="4" t="s">
        <v>32</v>
      </c>
      <c r="T598" s="4" t="s">
        <v>43</v>
      </c>
      <c r="U598" s="4" t="s">
        <v>32</v>
      </c>
      <c r="V598" s="4" t="b">
        <v>1</v>
      </c>
      <c r="W598" s="4" t="b">
        <v>1</v>
      </c>
      <c r="X598" s="13" cm="1">
        <f t="array" ref="X598">_xlfn.IFS(ecomm[[#This Row],[rating]]&lt;=1,1, ecomm[[#This Row],[rating]]&lt;=2, 2, ecomm[[#This Row],[rating]]&lt;=3, 3, ecomm[[#This Row],[rating]]&lt;=4, 4, ecomm[[#This Row],[rating]]&gt;4, 5)</f>
        <v>4</v>
      </c>
      <c r="Y598" s="13" cm="1">
        <f t="array" ref="Y5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598" s="13" t="str" cm="1">
        <f t="array" ref="Z5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598" t="str">
        <v>None</v>
      </c>
      <c r="AF598" t="str">
        <v>None</v>
      </c>
      <c r="AG598" t="str">
        <v>None</v>
      </c>
      <c r="AH598" t="str">
        <v>None</v>
      </c>
      <c r="AI598" t="str">
        <v>None</v>
      </c>
    </row>
    <row r="599" spans="1:35">
      <c r="A599" s="6">
        <v>18241298</v>
      </c>
      <c r="B599" s="6" t="s">
        <v>26</v>
      </c>
      <c r="C599" s="6" t="s">
        <v>36</v>
      </c>
      <c r="D599" s="6" t="s">
        <v>34</v>
      </c>
      <c r="E599" s="6">
        <v>4.3</v>
      </c>
      <c r="F599" s="6">
        <v>59</v>
      </c>
      <c r="G599" s="7">
        <v>1999</v>
      </c>
      <c r="H599" s="17">
        <v>70</v>
      </c>
      <c r="I599" s="7">
        <v>699</v>
      </c>
      <c r="J599" s="6" t="s">
        <v>32</v>
      </c>
      <c r="K599" s="6" t="b">
        <v>0</v>
      </c>
      <c r="L599" s="6">
        <v>1</v>
      </c>
      <c r="M599" s="6">
        <v>4</v>
      </c>
      <c r="N599" s="6">
        <v>8</v>
      </c>
      <c r="O599" s="6">
        <v>13</v>
      </c>
      <c r="P599" s="6">
        <v>38</v>
      </c>
      <c r="Q599" s="6" t="s">
        <v>30</v>
      </c>
      <c r="R599" s="6" t="s">
        <v>32</v>
      </c>
      <c r="S599" s="6" t="s">
        <v>32</v>
      </c>
      <c r="T599" s="6" t="s">
        <v>32</v>
      </c>
      <c r="U599" s="6" t="s">
        <v>30</v>
      </c>
      <c r="V599" s="6" t="b">
        <v>1</v>
      </c>
      <c r="W599" s="6" t="b">
        <v>1</v>
      </c>
      <c r="X599" s="13" cm="1">
        <f t="array" ref="X599">_xlfn.IFS(ecomm[[#This Row],[rating]]&lt;=1,1, ecomm[[#This Row],[rating]]&lt;=2, 2, ecomm[[#This Row],[rating]]&lt;=3, 3, ecomm[[#This Row],[rating]]&lt;=4, 4, ecomm[[#This Row],[rating]]&gt;4, 5)</f>
        <v>5</v>
      </c>
      <c r="Y599" s="13" cm="1">
        <f t="array" ref="Y5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599" s="13" t="str" cm="1">
        <f t="array" ref="Z5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599" t="str">
        <v>None</v>
      </c>
      <c r="AF599" t="str">
        <v>None</v>
      </c>
      <c r="AG599" t="str">
        <v>None</v>
      </c>
      <c r="AH599" t="str">
        <v>None</v>
      </c>
      <c r="AI599" t="str">
        <v>None</v>
      </c>
    </row>
    <row r="600" spans="1:35">
      <c r="A600" s="4">
        <v>18904492</v>
      </c>
      <c r="B600" s="4" t="s">
        <v>26</v>
      </c>
      <c r="C600" s="4" t="s">
        <v>33</v>
      </c>
      <c r="D600" s="4" t="s">
        <v>51</v>
      </c>
      <c r="E600" s="4">
        <v>4.4000000000000004</v>
      </c>
      <c r="F600" s="4">
        <v>50</v>
      </c>
      <c r="G600" s="5">
        <v>2099</v>
      </c>
      <c r="H600" s="16">
        <v>20</v>
      </c>
      <c r="I600" s="5">
        <v>1133</v>
      </c>
      <c r="J600" s="4" t="s">
        <v>35</v>
      </c>
      <c r="K600" s="4" t="b">
        <v>1</v>
      </c>
      <c r="L600" s="4">
        <v>0</v>
      </c>
      <c r="M600" s="4">
        <v>0</v>
      </c>
      <c r="N600" s="4">
        <v>0</v>
      </c>
      <c r="O600" s="4">
        <v>0</v>
      </c>
      <c r="P600" s="4">
        <v>5</v>
      </c>
      <c r="Q600" s="4" t="s">
        <v>30</v>
      </c>
      <c r="R600" s="4" t="s">
        <v>43</v>
      </c>
      <c r="S600" s="4" t="s">
        <v>32</v>
      </c>
      <c r="T600" s="4" t="s">
        <v>32</v>
      </c>
      <c r="U600" s="4" t="s">
        <v>30</v>
      </c>
      <c r="V600" s="4" t="b">
        <v>1</v>
      </c>
      <c r="W600" s="4" t="b">
        <v>1</v>
      </c>
      <c r="X600" s="13" cm="1">
        <f t="array" ref="X600">_xlfn.IFS(ecomm[[#This Row],[rating]]&lt;=1,1, ecomm[[#This Row],[rating]]&lt;=2, 2, ecomm[[#This Row],[rating]]&lt;=3, 3, ecomm[[#This Row],[rating]]&lt;=4, 4, ecomm[[#This Row],[rating]]&gt;4, 5)</f>
        <v>5</v>
      </c>
      <c r="Y600" s="13" cm="1">
        <f t="array" ref="Y6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00" s="13" t="str" cm="1">
        <f t="array" ref="Z6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  <c r="AE600" t="str">
        <v>None</v>
      </c>
      <c r="AF600" t="str">
        <v>None</v>
      </c>
      <c r="AG600" t="str">
        <v>None</v>
      </c>
      <c r="AH600" t="str">
        <v>None</v>
      </c>
      <c r="AI600" t="str">
        <v>None</v>
      </c>
    </row>
    <row r="601" spans="1:35">
      <c r="A601" s="6">
        <v>18973790</v>
      </c>
      <c r="B601" s="6" t="s">
        <v>26</v>
      </c>
      <c r="C601" s="6" t="s">
        <v>50</v>
      </c>
      <c r="D601" s="6" t="s">
        <v>51</v>
      </c>
      <c r="E601" s="6">
        <v>4.3</v>
      </c>
      <c r="F601" s="6">
        <v>54</v>
      </c>
      <c r="G601" s="7">
        <v>5599</v>
      </c>
      <c r="H601" s="17">
        <v>50</v>
      </c>
      <c r="I601" s="7">
        <v>2799</v>
      </c>
      <c r="J601" s="6" t="s">
        <v>35</v>
      </c>
      <c r="K601" s="6" t="b">
        <v>1</v>
      </c>
      <c r="L601" s="6">
        <v>3</v>
      </c>
      <c r="M601" s="6">
        <v>0</v>
      </c>
      <c r="N601" s="6">
        <v>0</v>
      </c>
      <c r="O601" s="6">
        <v>3</v>
      </c>
      <c r="P601" s="6">
        <v>2</v>
      </c>
      <c r="Q601" s="6" t="s">
        <v>30</v>
      </c>
      <c r="R601" s="6" t="s">
        <v>32</v>
      </c>
      <c r="S601" s="6" t="s">
        <v>32</v>
      </c>
      <c r="T601" s="6" t="s">
        <v>43</v>
      </c>
      <c r="U601" s="6" t="s">
        <v>32</v>
      </c>
      <c r="V601" s="6" t="b">
        <v>1</v>
      </c>
      <c r="W601" s="6" t="b">
        <v>1</v>
      </c>
      <c r="X601" s="13" cm="1">
        <f t="array" ref="X601">_xlfn.IFS(ecomm[[#This Row],[rating]]&lt;=1,1, ecomm[[#This Row],[rating]]&lt;=2, 2, ecomm[[#This Row],[rating]]&lt;=3, 3, ecomm[[#This Row],[rating]]&lt;=4, 4, ecomm[[#This Row],[rating]]&gt;4, 5)</f>
        <v>5</v>
      </c>
      <c r="Y601" s="13" cm="1">
        <f t="array" ref="Y6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01" s="13" t="str" cm="1">
        <f t="array" ref="Z6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  <c r="AE601" t="str">
        <v>None</v>
      </c>
      <c r="AF601" t="str">
        <v>None</v>
      </c>
      <c r="AG601" t="str">
        <v>None</v>
      </c>
      <c r="AH601" t="str">
        <v>None</v>
      </c>
      <c r="AI601" t="str">
        <v>None</v>
      </c>
    </row>
    <row r="602" spans="1:35">
      <c r="A602" s="4">
        <v>15049188</v>
      </c>
      <c r="B602" s="4" t="s">
        <v>26</v>
      </c>
      <c r="C602" s="4" t="s">
        <v>436</v>
      </c>
      <c r="D602" s="4" t="s">
        <v>34</v>
      </c>
      <c r="E602" s="4">
        <v>4.5</v>
      </c>
      <c r="F602" s="4">
        <v>50</v>
      </c>
      <c r="G602" s="5">
        <v>2099</v>
      </c>
      <c r="H602" s="16">
        <v>60</v>
      </c>
      <c r="I602" s="5">
        <v>692</v>
      </c>
      <c r="J602" s="4" t="s">
        <v>35</v>
      </c>
      <c r="K602" s="4" t="b">
        <v>1</v>
      </c>
      <c r="L602" s="4">
        <v>13</v>
      </c>
      <c r="M602" s="4">
        <v>1</v>
      </c>
      <c r="N602" s="4">
        <v>6</v>
      </c>
      <c r="O602" s="4">
        <v>8</v>
      </c>
      <c r="P602" s="4">
        <v>16</v>
      </c>
      <c r="Q602" s="4" t="s">
        <v>32</v>
      </c>
      <c r="R602" s="4" t="s">
        <v>32</v>
      </c>
      <c r="S602" s="4" t="s">
        <v>32</v>
      </c>
      <c r="T602" s="4" t="s">
        <v>32</v>
      </c>
      <c r="U602" s="4" t="s">
        <v>32</v>
      </c>
      <c r="V602" s="4" t="b">
        <v>1</v>
      </c>
      <c r="W602" s="4" t="b">
        <v>1</v>
      </c>
      <c r="X602" s="13" cm="1">
        <f t="array" ref="X602">_xlfn.IFS(ecomm[[#This Row],[rating]]&lt;=1,1, ecomm[[#This Row],[rating]]&lt;=2, 2, ecomm[[#This Row],[rating]]&lt;=3, 3, ecomm[[#This Row],[rating]]&lt;=4, 4, ecomm[[#This Row],[rating]]&gt;4, 5)</f>
        <v>5</v>
      </c>
      <c r="Y602" s="13" cm="1">
        <f t="array" ref="Y6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2" s="13" t="str" cm="1">
        <f t="array" ref="Z6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602" t="str">
        <v>None</v>
      </c>
      <c r="AF602" t="str">
        <v>None</v>
      </c>
      <c r="AG602" t="str">
        <v>None</v>
      </c>
      <c r="AH602" t="str">
        <v>None</v>
      </c>
      <c r="AI602" t="str">
        <v>None</v>
      </c>
    </row>
    <row r="603" spans="1:35">
      <c r="A603" s="6">
        <v>8076639</v>
      </c>
      <c r="B603" s="6" t="s">
        <v>60</v>
      </c>
      <c r="C603" s="6" t="s">
        <v>226</v>
      </c>
      <c r="D603" s="6" t="s">
        <v>227</v>
      </c>
      <c r="E603" s="6">
        <v>4.4000000000000004</v>
      </c>
      <c r="F603" s="6">
        <v>563</v>
      </c>
      <c r="G603" s="7">
        <v>6250</v>
      </c>
      <c r="H603" s="17">
        <v>60</v>
      </c>
      <c r="I603" s="7">
        <v>6250</v>
      </c>
      <c r="J603" s="6" t="s">
        <v>35</v>
      </c>
      <c r="K603" s="6" t="b">
        <v>1</v>
      </c>
      <c r="L603" s="6">
        <v>0</v>
      </c>
      <c r="M603" s="6">
        <v>3</v>
      </c>
      <c r="N603" s="6">
        <v>19</v>
      </c>
      <c r="O603" s="6">
        <v>47</v>
      </c>
      <c r="P603" s="6">
        <v>85</v>
      </c>
      <c r="Q603" s="6" t="s">
        <v>32</v>
      </c>
      <c r="R603" s="6" t="s">
        <v>32</v>
      </c>
      <c r="S603" s="6" t="s">
        <v>32</v>
      </c>
      <c r="T603" s="6" t="s">
        <v>32</v>
      </c>
      <c r="U603" s="6" t="s">
        <v>32</v>
      </c>
      <c r="V603" s="6" t="b">
        <v>1</v>
      </c>
      <c r="W603" s="6" t="b">
        <v>1</v>
      </c>
      <c r="X603" s="13" cm="1">
        <f t="array" ref="X603">_xlfn.IFS(ecomm[[#This Row],[rating]]&lt;=1,1, ecomm[[#This Row],[rating]]&lt;=2, 2, ecomm[[#This Row],[rating]]&lt;=3, 3, ecomm[[#This Row],[rating]]&lt;=4, 4, ecomm[[#This Row],[rating]]&gt;4, 5)</f>
        <v>5</v>
      </c>
      <c r="Y603" s="13" cm="1">
        <f t="array" ref="Y6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603" s="13" t="str" cm="1">
        <f t="array" ref="Z6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  <c r="AE603" t="str">
        <v>None</v>
      </c>
      <c r="AF603" t="str">
        <v>None</v>
      </c>
      <c r="AG603" t="str">
        <v>None</v>
      </c>
      <c r="AH603" t="str">
        <v>None</v>
      </c>
      <c r="AI603" t="str">
        <v>None</v>
      </c>
    </row>
    <row r="604" spans="1:35">
      <c r="A604" s="4">
        <v>13382036</v>
      </c>
      <c r="B604" s="4" t="s">
        <v>26</v>
      </c>
      <c r="C604" s="4" t="s">
        <v>38</v>
      </c>
      <c r="D604" s="4" t="s">
        <v>437</v>
      </c>
      <c r="E604" s="4">
        <v>4.2</v>
      </c>
      <c r="F604" s="4">
        <v>623</v>
      </c>
      <c r="G604" s="5">
        <v>1899</v>
      </c>
      <c r="H604" s="16">
        <v>83</v>
      </c>
      <c r="I604" s="5">
        <v>322</v>
      </c>
      <c r="J604" s="4" t="s">
        <v>35</v>
      </c>
      <c r="K604" s="4" t="b">
        <v>1</v>
      </c>
      <c r="L604" s="4">
        <v>50</v>
      </c>
      <c r="M604" s="4">
        <v>0</v>
      </c>
      <c r="N604" s="4">
        <v>1</v>
      </c>
      <c r="O604" s="4">
        <v>0</v>
      </c>
      <c r="P604" s="4">
        <v>1</v>
      </c>
      <c r="Q604" s="4" t="s">
        <v>30</v>
      </c>
      <c r="R604" s="4" t="s">
        <v>31</v>
      </c>
      <c r="S604" s="4" t="s">
        <v>32</v>
      </c>
      <c r="T604" s="4" t="s">
        <v>32</v>
      </c>
      <c r="U604" s="4" t="s">
        <v>30</v>
      </c>
      <c r="V604" s="4" t="b">
        <v>1</v>
      </c>
      <c r="W604" s="4" t="b">
        <v>1</v>
      </c>
      <c r="X604" s="13" cm="1">
        <f t="array" ref="X604">_xlfn.IFS(ecomm[[#This Row],[rating]]&lt;=1,1, ecomm[[#This Row],[rating]]&lt;=2, 2, ecomm[[#This Row],[rating]]&lt;=3, 3, ecomm[[#This Row],[rating]]&lt;=4, 4, ecomm[[#This Row],[rating]]&gt;4, 5)</f>
        <v>5</v>
      </c>
      <c r="Y604" s="13" cm="1">
        <f t="array" ref="Y6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04" s="13" t="str" cm="1">
        <f t="array" ref="Z6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  <c r="AE604" t="str">
        <v>None</v>
      </c>
      <c r="AF604" t="str">
        <v>None</v>
      </c>
      <c r="AG604" t="str">
        <v>None</v>
      </c>
      <c r="AH604" t="str">
        <v>None</v>
      </c>
      <c r="AI604" t="str">
        <v>None</v>
      </c>
    </row>
    <row r="605" spans="1:35">
      <c r="A605" s="6">
        <v>18953870</v>
      </c>
      <c r="B605" s="6" t="s">
        <v>26</v>
      </c>
      <c r="C605" s="6" t="s">
        <v>50</v>
      </c>
      <c r="D605" s="6" t="s">
        <v>94</v>
      </c>
      <c r="E605" s="6">
        <v>3.8</v>
      </c>
      <c r="F605" s="6">
        <v>85</v>
      </c>
      <c r="G605" s="7">
        <v>1749</v>
      </c>
      <c r="H605" s="17">
        <v>62</v>
      </c>
      <c r="I605" s="7">
        <v>682</v>
      </c>
      <c r="J605" s="6" t="s">
        <v>35</v>
      </c>
      <c r="K605" s="6" t="b">
        <v>1</v>
      </c>
      <c r="L605" s="6">
        <v>0</v>
      </c>
      <c r="M605" s="6">
        <v>26</v>
      </c>
      <c r="N605" s="6">
        <v>40</v>
      </c>
      <c r="O605" s="6">
        <v>126</v>
      </c>
      <c r="P605" s="6">
        <v>380</v>
      </c>
      <c r="Q605" s="6" t="s">
        <v>30</v>
      </c>
      <c r="R605" s="6" t="s">
        <v>32</v>
      </c>
      <c r="S605" s="6" t="s">
        <v>32</v>
      </c>
      <c r="T605" s="6" t="s">
        <v>43</v>
      </c>
      <c r="U605" s="6" t="s">
        <v>32</v>
      </c>
      <c r="V605" s="6" t="b">
        <v>1</v>
      </c>
      <c r="W605" s="6" t="b">
        <v>1</v>
      </c>
      <c r="X605" s="13" cm="1">
        <f t="array" ref="X605">_xlfn.IFS(ecomm[[#This Row],[rating]]&lt;=1,1, ecomm[[#This Row],[rating]]&lt;=2, 2, ecomm[[#This Row],[rating]]&lt;=3, 3, ecomm[[#This Row],[rating]]&lt;=4, 4, ecomm[[#This Row],[rating]]&gt;4, 5)</f>
        <v>4</v>
      </c>
      <c r="Y605" s="13" cm="1">
        <f t="array" ref="Y6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5" s="13" t="str" cm="1">
        <f t="array" ref="Z6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  <c r="AE605" t="str">
        <v>None</v>
      </c>
      <c r="AF605" t="str">
        <v>None</v>
      </c>
      <c r="AG605" t="str">
        <v>None</v>
      </c>
      <c r="AH605" t="str">
        <v>None</v>
      </c>
      <c r="AI605" t="str">
        <v>None</v>
      </c>
    </row>
    <row r="606" spans="1:35">
      <c r="A606" s="4">
        <v>17313630</v>
      </c>
      <c r="B606" s="4" t="s">
        <v>26</v>
      </c>
      <c r="C606" s="4" t="s">
        <v>117</v>
      </c>
      <c r="D606" s="4" t="s">
        <v>188</v>
      </c>
      <c r="E606" s="4">
        <v>4.0999999999999996</v>
      </c>
      <c r="F606" s="4">
        <v>68</v>
      </c>
      <c r="G606" s="5">
        <v>1999</v>
      </c>
      <c r="H606" s="16">
        <v>71</v>
      </c>
      <c r="I606" s="5">
        <v>579</v>
      </c>
      <c r="J606" s="4" t="s">
        <v>35</v>
      </c>
      <c r="K606" s="4" t="b">
        <v>1</v>
      </c>
      <c r="L606" s="4">
        <v>1</v>
      </c>
      <c r="M606" s="4">
        <v>1</v>
      </c>
      <c r="N606" s="4">
        <v>0</v>
      </c>
      <c r="O606" s="4">
        <v>7</v>
      </c>
      <c r="P606" s="4">
        <v>8</v>
      </c>
      <c r="Q606" s="4" t="s">
        <v>30</v>
      </c>
      <c r="R606" s="4" t="s">
        <v>32</v>
      </c>
      <c r="S606" s="4" t="s">
        <v>32</v>
      </c>
      <c r="T606" s="4" t="s">
        <v>32</v>
      </c>
      <c r="U606" s="4" t="s">
        <v>32</v>
      </c>
      <c r="V606" s="4" t="b">
        <v>1</v>
      </c>
      <c r="W606" s="4" t="b">
        <v>1</v>
      </c>
      <c r="X606" s="13" cm="1">
        <f t="array" ref="X606">_xlfn.IFS(ecomm[[#This Row],[rating]]&lt;=1,1, ecomm[[#This Row],[rating]]&lt;=2, 2, ecomm[[#This Row],[rating]]&lt;=3, 3, ecomm[[#This Row],[rating]]&lt;=4, 4, ecomm[[#This Row],[rating]]&gt;4, 5)</f>
        <v>5</v>
      </c>
      <c r="Y606" s="13" cm="1">
        <f t="array" ref="Y6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6" s="13" t="str" cm="1">
        <f t="array" ref="Z6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  <c r="AE606" t="str">
        <v>None</v>
      </c>
      <c r="AF606" t="str">
        <v>None</v>
      </c>
      <c r="AG606" t="str">
        <v>None</v>
      </c>
      <c r="AH606" t="str">
        <v>None</v>
      </c>
      <c r="AI606" t="str">
        <v>None</v>
      </c>
    </row>
    <row r="607" spans="1:35">
      <c r="A607" s="6">
        <v>18951632</v>
      </c>
      <c r="B607" s="6" t="s">
        <v>26</v>
      </c>
      <c r="C607" s="6" t="s">
        <v>38</v>
      </c>
      <c r="D607" s="6" t="s">
        <v>203</v>
      </c>
      <c r="E607" s="6">
        <v>3.9</v>
      </c>
      <c r="F607" s="6">
        <v>69</v>
      </c>
      <c r="G607" s="7">
        <v>1899</v>
      </c>
      <c r="H607" s="17">
        <v>80</v>
      </c>
      <c r="I607" s="7">
        <v>379</v>
      </c>
      <c r="J607" s="6" t="s">
        <v>35</v>
      </c>
      <c r="K607" s="6" t="b">
        <v>1</v>
      </c>
      <c r="L607" s="6">
        <v>1</v>
      </c>
      <c r="M607" s="6">
        <v>0</v>
      </c>
      <c r="N607" s="6">
        <v>0</v>
      </c>
      <c r="O607" s="6">
        <v>1</v>
      </c>
      <c r="P607" s="6">
        <v>3</v>
      </c>
      <c r="Q607" s="6" t="s">
        <v>30</v>
      </c>
      <c r="R607" s="6" t="s">
        <v>31</v>
      </c>
      <c r="S607" s="6" t="s">
        <v>32</v>
      </c>
      <c r="T607" s="6" t="s">
        <v>32</v>
      </c>
      <c r="U607" s="6" t="s">
        <v>30</v>
      </c>
      <c r="V607" s="6" t="b">
        <v>1</v>
      </c>
      <c r="W607" s="6" t="b">
        <v>1</v>
      </c>
      <c r="X607" s="13" cm="1">
        <f t="array" ref="X607">_xlfn.IFS(ecomm[[#This Row],[rating]]&lt;=1,1, ecomm[[#This Row],[rating]]&lt;=2, 2, ecomm[[#This Row],[rating]]&lt;=3, 3, ecomm[[#This Row],[rating]]&lt;=4, 4, ecomm[[#This Row],[rating]]&gt;4, 5)</f>
        <v>4</v>
      </c>
      <c r="Y607" s="13" cm="1">
        <f t="array" ref="Y6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07" s="13" t="str" cm="1">
        <f t="array" ref="Z6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08" spans="1:35">
      <c r="A608" s="4">
        <v>13572604</v>
      </c>
      <c r="B608" s="4" t="s">
        <v>26</v>
      </c>
      <c r="C608" s="4" t="s">
        <v>38</v>
      </c>
      <c r="D608" s="4" t="s">
        <v>39</v>
      </c>
      <c r="E608" s="4">
        <v>4.2</v>
      </c>
      <c r="F608" s="4">
        <v>58</v>
      </c>
      <c r="G608" s="5">
        <v>1799</v>
      </c>
      <c r="H608" s="16">
        <v>63</v>
      </c>
      <c r="I608" s="5">
        <v>1799</v>
      </c>
      <c r="J608" s="4" t="s">
        <v>35</v>
      </c>
      <c r="K608" s="4" t="b">
        <v>1</v>
      </c>
      <c r="L608" s="4">
        <v>3</v>
      </c>
      <c r="M608" s="4">
        <v>1</v>
      </c>
      <c r="N608" s="4">
        <v>0</v>
      </c>
      <c r="O608" s="4">
        <v>0</v>
      </c>
      <c r="P608" s="4">
        <v>13</v>
      </c>
      <c r="Q608" s="4" t="s">
        <v>30</v>
      </c>
      <c r="R608" s="4" t="s">
        <v>31</v>
      </c>
      <c r="S608" s="4" t="s">
        <v>32</v>
      </c>
      <c r="T608" s="4" t="s">
        <v>32</v>
      </c>
      <c r="U608" s="4" t="s">
        <v>30</v>
      </c>
      <c r="V608" s="4" t="b">
        <v>0</v>
      </c>
      <c r="W608" s="4" t="b">
        <v>1</v>
      </c>
      <c r="X608" s="13" cm="1">
        <f t="array" ref="X608">_xlfn.IFS(ecomm[[#This Row],[rating]]&lt;=1,1, ecomm[[#This Row],[rating]]&lt;=2, 2, ecomm[[#This Row],[rating]]&lt;=3, 3, ecomm[[#This Row],[rating]]&lt;=4, 4, ecomm[[#This Row],[rating]]&gt;4, 5)</f>
        <v>5</v>
      </c>
      <c r="Y608" s="13" cm="1">
        <f t="array" ref="Y6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08" s="13" t="str" cm="1">
        <f t="array" ref="Z6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09" spans="1:26">
      <c r="A609" s="6">
        <v>17982570</v>
      </c>
      <c r="B609" s="6" t="s">
        <v>26</v>
      </c>
      <c r="C609" s="6" t="s">
        <v>33</v>
      </c>
      <c r="D609" s="6" t="s">
        <v>98</v>
      </c>
      <c r="E609" s="6">
        <v>4.5</v>
      </c>
      <c r="F609" s="6">
        <v>52</v>
      </c>
      <c r="G609" s="7">
        <v>999</v>
      </c>
      <c r="H609" s="17">
        <v>25</v>
      </c>
      <c r="I609" s="7">
        <v>999</v>
      </c>
      <c r="J609" s="6" t="s">
        <v>35</v>
      </c>
      <c r="K609" s="6" t="b">
        <v>1</v>
      </c>
      <c r="L609" s="6">
        <v>1</v>
      </c>
      <c r="M609" s="6">
        <v>1</v>
      </c>
      <c r="N609" s="6">
        <v>6</v>
      </c>
      <c r="O609" s="6">
        <v>10</v>
      </c>
      <c r="P609" s="6">
        <v>11</v>
      </c>
      <c r="Q609" s="6" t="s">
        <v>30</v>
      </c>
      <c r="R609" s="6" t="s">
        <v>31</v>
      </c>
      <c r="S609" s="6" t="s">
        <v>32</v>
      </c>
      <c r="T609" s="6" t="s">
        <v>32</v>
      </c>
      <c r="U609" s="6" t="s">
        <v>30</v>
      </c>
      <c r="V609" s="6" t="b">
        <v>0</v>
      </c>
      <c r="W609" s="6" t="b">
        <v>1</v>
      </c>
      <c r="X609" s="13" cm="1">
        <f t="array" ref="X609">_xlfn.IFS(ecomm[[#This Row],[rating]]&lt;=1,1, ecomm[[#This Row],[rating]]&lt;=2, 2, ecomm[[#This Row],[rating]]&lt;=3, 3, ecomm[[#This Row],[rating]]&lt;=4, 4, ecomm[[#This Row],[rating]]&gt;4, 5)</f>
        <v>5</v>
      </c>
      <c r="Y609" s="13" cm="1">
        <f t="array" ref="Y6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09" s="13" t="str" cm="1">
        <f t="array" ref="Z6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10" spans="1:26">
      <c r="A610" s="4">
        <v>17293106</v>
      </c>
      <c r="B610" s="4" t="s">
        <v>26</v>
      </c>
      <c r="C610" s="4" t="s">
        <v>117</v>
      </c>
      <c r="D610" s="4" t="s">
        <v>289</v>
      </c>
      <c r="E610" s="4">
        <v>4.2</v>
      </c>
      <c r="F610" s="4">
        <v>622</v>
      </c>
      <c r="G610" s="5">
        <v>1599</v>
      </c>
      <c r="H610" s="16">
        <v>59</v>
      </c>
      <c r="I610" s="5">
        <v>591</v>
      </c>
      <c r="J610" s="4" t="s">
        <v>35</v>
      </c>
      <c r="K610" s="4" t="b">
        <v>1</v>
      </c>
      <c r="L610" s="4">
        <v>0</v>
      </c>
      <c r="M610" s="4">
        <v>1</v>
      </c>
      <c r="N610" s="4">
        <v>1</v>
      </c>
      <c r="O610" s="4">
        <v>0</v>
      </c>
      <c r="P610" s="4">
        <v>3</v>
      </c>
      <c r="Q610" s="4" t="s">
        <v>32</v>
      </c>
      <c r="R610" s="4" t="s">
        <v>32</v>
      </c>
      <c r="S610" s="4" t="s">
        <v>32</v>
      </c>
      <c r="T610" s="4" t="s">
        <v>32</v>
      </c>
      <c r="U610" s="4" t="s">
        <v>32</v>
      </c>
      <c r="V610" s="4" t="b">
        <v>1</v>
      </c>
      <c r="W610" s="4" t="b">
        <v>1</v>
      </c>
      <c r="X610" s="13" cm="1">
        <f t="array" ref="X610">_xlfn.IFS(ecomm[[#This Row],[rating]]&lt;=1,1, ecomm[[#This Row],[rating]]&lt;=2, 2, ecomm[[#This Row],[rating]]&lt;=3, 3, ecomm[[#This Row],[rating]]&lt;=4, 4, ecomm[[#This Row],[rating]]&gt;4, 5)</f>
        <v>5</v>
      </c>
      <c r="Y610" s="13" cm="1">
        <f t="array" ref="Y6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0" s="13" t="str" cm="1">
        <f t="array" ref="Z6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11" spans="1:26">
      <c r="A611" s="6">
        <v>17760062</v>
      </c>
      <c r="B611" s="6" t="s">
        <v>26</v>
      </c>
      <c r="C611" s="6" t="s">
        <v>172</v>
      </c>
      <c r="D611" s="6" t="s">
        <v>98</v>
      </c>
      <c r="E611" s="6">
        <v>4.2</v>
      </c>
      <c r="F611" s="6">
        <v>608</v>
      </c>
      <c r="G611" s="7">
        <v>1499</v>
      </c>
      <c r="H611" s="17">
        <v>25</v>
      </c>
      <c r="I611" s="7">
        <v>1499</v>
      </c>
      <c r="J611" s="6" t="s">
        <v>35</v>
      </c>
      <c r="K611" s="6" t="b">
        <v>1</v>
      </c>
      <c r="L611" s="6">
        <v>1</v>
      </c>
      <c r="M611" s="6">
        <v>0</v>
      </c>
      <c r="N611" s="6">
        <v>1</v>
      </c>
      <c r="O611" s="6">
        <v>3</v>
      </c>
      <c r="P611" s="6">
        <v>3</v>
      </c>
      <c r="Q611" s="6" t="s">
        <v>30</v>
      </c>
      <c r="R611" s="6" t="s">
        <v>32</v>
      </c>
      <c r="S611" s="6" t="s">
        <v>32</v>
      </c>
      <c r="T611" s="6" t="s">
        <v>43</v>
      </c>
      <c r="U611" s="6" t="s">
        <v>32</v>
      </c>
      <c r="V611" s="6" t="b">
        <v>0</v>
      </c>
      <c r="W611" s="6" t="b">
        <v>1</v>
      </c>
      <c r="X611" s="13" cm="1">
        <f t="array" ref="X611">_xlfn.IFS(ecomm[[#This Row],[rating]]&lt;=1,1, ecomm[[#This Row],[rating]]&lt;=2, 2, ecomm[[#This Row],[rating]]&lt;=3, 3, ecomm[[#This Row],[rating]]&lt;=4, 4, ecomm[[#This Row],[rating]]&gt;4, 5)</f>
        <v>5</v>
      </c>
      <c r="Y611" s="13" cm="1">
        <f t="array" ref="Y6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11" s="13" t="str" cm="1">
        <f t="array" ref="Z6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12" spans="1:26">
      <c r="A612" s="4">
        <v>17278954</v>
      </c>
      <c r="B612" s="4" t="s">
        <v>26</v>
      </c>
      <c r="C612" s="4" t="s">
        <v>117</v>
      </c>
      <c r="D612" s="4" t="s">
        <v>94</v>
      </c>
      <c r="E612" s="4">
        <v>4</v>
      </c>
      <c r="F612" s="4">
        <v>79</v>
      </c>
      <c r="G612" s="5">
        <v>1249</v>
      </c>
      <c r="H612" s="16">
        <v>62</v>
      </c>
      <c r="I612" s="5">
        <v>474</v>
      </c>
      <c r="J612" s="4" t="s">
        <v>35</v>
      </c>
      <c r="K612" s="4" t="b">
        <v>1</v>
      </c>
      <c r="L612" s="4">
        <v>3</v>
      </c>
      <c r="M612" s="4">
        <v>0</v>
      </c>
      <c r="N612" s="4">
        <v>2</v>
      </c>
      <c r="O612" s="4">
        <v>3</v>
      </c>
      <c r="P612" s="4">
        <v>5</v>
      </c>
      <c r="Q612" s="4" t="s">
        <v>30</v>
      </c>
      <c r="R612" s="4" t="s">
        <v>32</v>
      </c>
      <c r="S612" s="4" t="s">
        <v>32</v>
      </c>
      <c r="T612" s="4" t="s">
        <v>32</v>
      </c>
      <c r="U612" s="4" t="s">
        <v>32</v>
      </c>
      <c r="V612" s="4" t="b">
        <v>1</v>
      </c>
      <c r="W612" s="4" t="b">
        <v>1</v>
      </c>
      <c r="X612" s="13" cm="1">
        <f t="array" ref="X612">_xlfn.IFS(ecomm[[#This Row],[rating]]&lt;=1,1, ecomm[[#This Row],[rating]]&lt;=2, 2, ecomm[[#This Row],[rating]]&lt;=3, 3, ecomm[[#This Row],[rating]]&lt;=4, 4, ecomm[[#This Row],[rating]]&gt;4, 5)</f>
        <v>4</v>
      </c>
      <c r="Y612" s="13" cm="1">
        <f t="array" ref="Y6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12" s="13" t="str" cm="1">
        <f t="array" ref="Z6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13" spans="1:26">
      <c r="A613" s="6">
        <v>13579258</v>
      </c>
      <c r="B613" s="6" t="s">
        <v>99</v>
      </c>
      <c r="C613" s="6" t="s">
        <v>149</v>
      </c>
      <c r="D613" s="6" t="s">
        <v>207</v>
      </c>
      <c r="E613" s="6">
        <v>3.8</v>
      </c>
      <c r="F613" s="6">
        <v>83</v>
      </c>
      <c r="G613" s="7">
        <v>798</v>
      </c>
      <c r="H613" s="17">
        <v>30</v>
      </c>
      <c r="I613" s="7">
        <v>798</v>
      </c>
      <c r="J613" s="6" t="s">
        <v>35</v>
      </c>
      <c r="K613" s="6" t="b">
        <v>1</v>
      </c>
      <c r="L613" s="6">
        <v>11</v>
      </c>
      <c r="M613" s="6">
        <v>4</v>
      </c>
      <c r="N613" s="6">
        <v>4</v>
      </c>
      <c r="O613" s="6">
        <v>16</v>
      </c>
      <c r="P613" s="6">
        <v>50</v>
      </c>
      <c r="Q613" s="6" t="s">
        <v>32</v>
      </c>
      <c r="R613" s="6" t="s">
        <v>32</v>
      </c>
      <c r="S613" s="6" t="s">
        <v>32</v>
      </c>
      <c r="T613" s="6" t="s">
        <v>32</v>
      </c>
      <c r="U613" s="6" t="s">
        <v>32</v>
      </c>
      <c r="V613" s="6" t="b">
        <v>1</v>
      </c>
      <c r="W613" s="6" t="b">
        <v>1</v>
      </c>
      <c r="X613" s="13" cm="1">
        <f t="array" ref="X613">_xlfn.IFS(ecomm[[#This Row],[rating]]&lt;=1,1, ecomm[[#This Row],[rating]]&lt;=2, 2, ecomm[[#This Row],[rating]]&lt;=3, 3, ecomm[[#This Row],[rating]]&lt;=4, 4, ecomm[[#This Row],[rating]]&gt;4, 5)</f>
        <v>4</v>
      </c>
      <c r="Y613" s="13" cm="1">
        <f t="array" ref="Y6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3" s="13" t="str" cm="1">
        <f t="array" ref="Z6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14" spans="1:26">
      <c r="A614" s="4">
        <v>17345842</v>
      </c>
      <c r="B614" s="4" t="s">
        <v>26</v>
      </c>
      <c r="C614" s="4" t="s">
        <v>117</v>
      </c>
      <c r="D614" s="4" t="s">
        <v>438</v>
      </c>
      <c r="E614" s="4">
        <v>4.0999999999999996</v>
      </c>
      <c r="F614" s="4">
        <v>12</v>
      </c>
      <c r="G614" s="5">
        <v>3499</v>
      </c>
      <c r="H614" s="16">
        <v>45</v>
      </c>
      <c r="I614" s="5">
        <v>1924</v>
      </c>
      <c r="J614" s="4" t="s">
        <v>35</v>
      </c>
      <c r="K614" s="4" t="b">
        <v>1</v>
      </c>
      <c r="L614" s="4">
        <v>25</v>
      </c>
      <c r="M614" s="4">
        <v>7</v>
      </c>
      <c r="N614" s="4">
        <v>13</v>
      </c>
      <c r="O614" s="4">
        <v>19</v>
      </c>
      <c r="P614" s="4">
        <v>51</v>
      </c>
      <c r="Q614" s="4" t="s">
        <v>32</v>
      </c>
      <c r="R614" s="4" t="s">
        <v>32</v>
      </c>
      <c r="S614" s="4" t="s">
        <v>32</v>
      </c>
      <c r="T614" s="4" t="s">
        <v>32</v>
      </c>
      <c r="U614" s="4" t="s">
        <v>32</v>
      </c>
      <c r="V614" s="4" t="b">
        <v>1</v>
      </c>
      <c r="W614" s="4" t="b">
        <v>1</v>
      </c>
      <c r="X614" s="13" cm="1">
        <f t="array" ref="X614">_xlfn.IFS(ecomm[[#This Row],[rating]]&lt;=1,1, ecomm[[#This Row],[rating]]&lt;=2, 2, ecomm[[#This Row],[rating]]&lt;=3, 3, ecomm[[#This Row],[rating]]&lt;=4, 4, ecomm[[#This Row],[rating]]&gt;4, 5)</f>
        <v>5</v>
      </c>
      <c r="Y614" s="13" cm="1">
        <f t="array" ref="Y6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14" s="13" t="str" cm="1">
        <f t="array" ref="Z6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15" spans="1:26">
      <c r="A615" s="6">
        <v>21602846</v>
      </c>
      <c r="B615" s="6" t="s">
        <v>221</v>
      </c>
      <c r="C615" s="6" t="s">
        <v>439</v>
      </c>
      <c r="D615" s="6" t="s">
        <v>440</v>
      </c>
      <c r="E615" s="6">
        <v>4.2</v>
      </c>
      <c r="F615" s="6">
        <v>12</v>
      </c>
      <c r="G615" s="7">
        <v>899</v>
      </c>
      <c r="H615" s="17">
        <v>0</v>
      </c>
      <c r="I615" s="7">
        <v>899</v>
      </c>
      <c r="J615" s="6" t="s">
        <v>35</v>
      </c>
      <c r="K615" s="6" t="b">
        <v>0</v>
      </c>
      <c r="L615" s="6">
        <v>6</v>
      </c>
      <c r="M615" s="6">
        <v>4</v>
      </c>
      <c r="N615" s="6">
        <v>23</v>
      </c>
      <c r="O615" s="6">
        <v>44</v>
      </c>
      <c r="P615" s="6">
        <v>99</v>
      </c>
      <c r="Q615" s="6" t="s">
        <v>32</v>
      </c>
      <c r="R615" s="6" t="s">
        <v>32</v>
      </c>
      <c r="S615" s="6" t="s">
        <v>32</v>
      </c>
      <c r="T615" s="6" t="s">
        <v>32</v>
      </c>
      <c r="U615" s="6" t="s">
        <v>32</v>
      </c>
      <c r="V615" s="6" t="b">
        <v>1</v>
      </c>
      <c r="W615" s="6" t="b">
        <v>1</v>
      </c>
      <c r="X615" s="13" cm="1">
        <f t="array" ref="X615">_xlfn.IFS(ecomm[[#This Row],[rating]]&lt;=1,1, ecomm[[#This Row],[rating]]&lt;=2, 2, ecomm[[#This Row],[rating]]&lt;=3, 3, ecomm[[#This Row],[rating]]&lt;=4, 4, ecomm[[#This Row],[rating]]&gt;4, 5)</f>
        <v>5</v>
      </c>
      <c r="Y615" s="13" cm="1">
        <f t="array" ref="Y6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5" s="13" t="str" cm="1">
        <f t="array" ref="Z6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16" spans="1:26">
      <c r="A616" s="4">
        <v>7461410</v>
      </c>
      <c r="B616" s="4" t="s">
        <v>26</v>
      </c>
      <c r="C616" s="4" t="s">
        <v>33</v>
      </c>
      <c r="D616" s="4" t="s">
        <v>441</v>
      </c>
      <c r="E616" s="4">
        <v>3.6</v>
      </c>
      <c r="F616" s="4">
        <v>14</v>
      </c>
      <c r="G616" s="5">
        <v>1299</v>
      </c>
      <c r="H616" s="16">
        <v>60</v>
      </c>
      <c r="I616" s="5">
        <v>1299</v>
      </c>
      <c r="J616" s="4" t="s">
        <v>35</v>
      </c>
      <c r="K616" s="4" t="b">
        <v>1</v>
      </c>
      <c r="L616" s="4">
        <v>4</v>
      </c>
      <c r="M616" s="4">
        <v>4</v>
      </c>
      <c r="N616" s="4">
        <v>3</v>
      </c>
      <c r="O616" s="4">
        <v>2</v>
      </c>
      <c r="P616" s="4">
        <v>11</v>
      </c>
      <c r="Q616" s="4" t="s">
        <v>30</v>
      </c>
      <c r="R616" s="4" t="s">
        <v>31</v>
      </c>
      <c r="S616" s="4" t="s">
        <v>32</v>
      </c>
      <c r="T616" s="4" t="s">
        <v>32</v>
      </c>
      <c r="U616" s="4" t="s">
        <v>30</v>
      </c>
      <c r="V616" s="4" t="b">
        <v>0</v>
      </c>
      <c r="W616" s="4" t="b">
        <v>1</v>
      </c>
      <c r="X616" s="13" cm="1">
        <f t="array" ref="X616">_xlfn.IFS(ecomm[[#This Row],[rating]]&lt;=1,1, ecomm[[#This Row],[rating]]&lt;=2, 2, ecomm[[#This Row],[rating]]&lt;=3, 3, ecomm[[#This Row],[rating]]&lt;=4, 4, ecomm[[#This Row],[rating]]&gt;4, 5)</f>
        <v>4</v>
      </c>
      <c r="Y616" s="13" cm="1">
        <f t="array" ref="Y6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16" s="13" t="str" cm="1">
        <f t="array" ref="Z6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17" spans="1:26">
      <c r="A617" s="6">
        <v>18960118</v>
      </c>
      <c r="B617" s="6" t="s">
        <v>26</v>
      </c>
      <c r="C617" s="6" t="s">
        <v>117</v>
      </c>
      <c r="D617" s="6" t="s">
        <v>232</v>
      </c>
      <c r="E617" s="6">
        <v>3.9</v>
      </c>
      <c r="F617" s="6">
        <v>12</v>
      </c>
      <c r="G617" s="7">
        <v>1749</v>
      </c>
      <c r="H617" s="17">
        <v>71</v>
      </c>
      <c r="I617" s="7">
        <v>507</v>
      </c>
      <c r="J617" s="6" t="s">
        <v>35</v>
      </c>
      <c r="K617" s="6" t="b">
        <v>1</v>
      </c>
      <c r="L617" s="6">
        <v>1</v>
      </c>
      <c r="M617" s="6">
        <v>3</v>
      </c>
      <c r="N617" s="6">
        <v>8</v>
      </c>
      <c r="O617" s="6">
        <v>19</v>
      </c>
      <c r="P617" s="6">
        <v>27</v>
      </c>
      <c r="Q617" s="6" t="s">
        <v>30</v>
      </c>
      <c r="R617" s="6" t="s">
        <v>32</v>
      </c>
      <c r="S617" s="6" t="s">
        <v>32</v>
      </c>
      <c r="T617" s="6" t="s">
        <v>32</v>
      </c>
      <c r="U617" s="6" t="s">
        <v>32</v>
      </c>
      <c r="V617" s="6" t="b">
        <v>1</v>
      </c>
      <c r="W617" s="6" t="b">
        <v>1</v>
      </c>
      <c r="X617" s="13" cm="1">
        <f t="array" ref="X617">_xlfn.IFS(ecomm[[#This Row],[rating]]&lt;=1,1, ecomm[[#This Row],[rating]]&lt;=2, 2, ecomm[[#This Row],[rating]]&lt;=3, 3, ecomm[[#This Row],[rating]]&lt;=4, 4, ecomm[[#This Row],[rating]]&gt;4, 5)</f>
        <v>4</v>
      </c>
      <c r="Y617" s="13" cm="1">
        <f t="array" ref="Y6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17" s="13" t="str" cm="1">
        <f t="array" ref="Z6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18" spans="1:26">
      <c r="A618" s="4">
        <v>22409156</v>
      </c>
      <c r="B618" s="4" t="s">
        <v>60</v>
      </c>
      <c r="C618" s="4" t="s">
        <v>442</v>
      </c>
      <c r="D618" s="4" t="s">
        <v>443</v>
      </c>
      <c r="E618" s="4">
        <v>3.8</v>
      </c>
      <c r="F618" s="4">
        <v>9</v>
      </c>
      <c r="G618" s="5">
        <v>1399</v>
      </c>
      <c r="H618" s="16">
        <v>84</v>
      </c>
      <c r="I618" s="5">
        <v>223</v>
      </c>
      <c r="J618" s="4" t="s">
        <v>35</v>
      </c>
      <c r="K618" s="4" t="b">
        <v>1</v>
      </c>
      <c r="L618" s="4">
        <v>1</v>
      </c>
      <c r="M618" s="4">
        <v>0</v>
      </c>
      <c r="N618" s="4">
        <v>0</v>
      </c>
      <c r="O618" s="4">
        <v>1</v>
      </c>
      <c r="P618" s="4">
        <v>8</v>
      </c>
      <c r="Q618" s="4" t="s">
        <v>32</v>
      </c>
      <c r="R618" s="4" t="s">
        <v>32</v>
      </c>
      <c r="S618" s="4" t="s">
        <v>32</v>
      </c>
      <c r="T618" s="4" t="s">
        <v>32</v>
      </c>
      <c r="U618" s="4" t="s">
        <v>32</v>
      </c>
      <c r="V618" s="4" t="b">
        <v>1</v>
      </c>
      <c r="W618" s="4" t="b">
        <v>1</v>
      </c>
      <c r="X618" s="13" cm="1">
        <f t="array" ref="X618">_xlfn.IFS(ecomm[[#This Row],[rating]]&lt;=1,1, ecomm[[#This Row],[rating]]&lt;=2, 2, ecomm[[#This Row],[rating]]&lt;=3, 3, ecomm[[#This Row],[rating]]&lt;=4, 4, ecomm[[#This Row],[rating]]&gt;4, 5)</f>
        <v>4</v>
      </c>
      <c r="Y618" s="13" cm="1">
        <f t="array" ref="Y6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18" s="13" t="str" cm="1">
        <f t="array" ref="Z6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619" spans="1:26">
      <c r="A619" s="6">
        <v>21664974</v>
      </c>
      <c r="B619" s="6" t="s">
        <v>26</v>
      </c>
      <c r="C619" s="6" t="s">
        <v>38</v>
      </c>
      <c r="D619" s="6" t="s">
        <v>76</v>
      </c>
      <c r="E619" s="6">
        <v>4.5999999999999996</v>
      </c>
      <c r="F619" s="6">
        <v>7</v>
      </c>
      <c r="G619" s="7">
        <v>4500</v>
      </c>
      <c r="H619" s="17">
        <v>30</v>
      </c>
      <c r="I619" s="7">
        <v>3150</v>
      </c>
      <c r="J619" s="6" t="s">
        <v>32</v>
      </c>
      <c r="K619" s="6" t="b">
        <v>0</v>
      </c>
      <c r="L619" s="6">
        <v>0</v>
      </c>
      <c r="M619" s="6">
        <v>1</v>
      </c>
      <c r="N619" s="6">
        <v>3</v>
      </c>
      <c r="O619" s="6">
        <v>5</v>
      </c>
      <c r="P619" s="6">
        <v>11</v>
      </c>
      <c r="Q619" s="6" t="s">
        <v>30</v>
      </c>
      <c r="R619" s="6" t="s">
        <v>31</v>
      </c>
      <c r="S619" s="6" t="s">
        <v>32</v>
      </c>
      <c r="T619" s="6" t="s">
        <v>32</v>
      </c>
      <c r="U619" s="6" t="s">
        <v>30</v>
      </c>
      <c r="V619" s="6" t="b">
        <v>1</v>
      </c>
      <c r="W619" s="6" t="b">
        <v>1</v>
      </c>
      <c r="X619" s="13" cm="1">
        <f t="array" ref="X619">_xlfn.IFS(ecomm[[#This Row],[rating]]&lt;=1,1, ecomm[[#This Row],[rating]]&lt;=2, 2, ecomm[[#This Row],[rating]]&lt;=3, 3, ecomm[[#This Row],[rating]]&lt;=4, 4, ecomm[[#This Row],[rating]]&gt;4, 5)</f>
        <v>5</v>
      </c>
      <c r="Y619" s="13" cm="1">
        <f t="array" ref="Y6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19" s="13" t="str" cm="1">
        <f t="array" ref="Z6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20" spans="1:26">
      <c r="A620" s="4">
        <v>12994772</v>
      </c>
      <c r="B620" s="4" t="s">
        <v>26</v>
      </c>
      <c r="C620" s="4" t="s">
        <v>168</v>
      </c>
      <c r="D620" s="4" t="s">
        <v>444</v>
      </c>
      <c r="E620" s="4">
        <v>3.9</v>
      </c>
      <c r="F620" s="4">
        <v>10</v>
      </c>
      <c r="G620" s="5">
        <v>1999</v>
      </c>
      <c r="H620" s="16">
        <v>47</v>
      </c>
      <c r="I620" s="5">
        <v>1059</v>
      </c>
      <c r="J620" s="4" t="s">
        <v>35</v>
      </c>
      <c r="K620" s="4" t="b">
        <v>0</v>
      </c>
      <c r="L620" s="4">
        <v>0</v>
      </c>
      <c r="M620" s="4">
        <v>1</v>
      </c>
      <c r="N620" s="4">
        <v>3</v>
      </c>
      <c r="O620" s="4">
        <v>4</v>
      </c>
      <c r="P620" s="4">
        <v>4</v>
      </c>
      <c r="Q620" s="4" t="s">
        <v>32</v>
      </c>
      <c r="R620" s="4" t="s">
        <v>32</v>
      </c>
      <c r="S620" s="4" t="s">
        <v>32</v>
      </c>
      <c r="T620" s="4" t="s">
        <v>32</v>
      </c>
      <c r="U620" s="4" t="s">
        <v>32</v>
      </c>
      <c r="V620" s="4" t="b">
        <v>1</v>
      </c>
      <c r="W620" s="4" t="b">
        <v>1</v>
      </c>
      <c r="X620" s="13" cm="1">
        <f t="array" ref="X620">_xlfn.IFS(ecomm[[#This Row],[rating]]&lt;=1,1, ecomm[[#This Row],[rating]]&lt;=2, 2, ecomm[[#This Row],[rating]]&lt;=3, 3, ecomm[[#This Row],[rating]]&lt;=4, 4, ecomm[[#This Row],[rating]]&gt;4, 5)</f>
        <v>4</v>
      </c>
      <c r="Y620" s="13" cm="1">
        <f t="array" ref="Y6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0" s="13" t="str" cm="1">
        <f t="array" ref="Z6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21" spans="1:26">
      <c r="A621" s="6">
        <v>22214714</v>
      </c>
      <c r="B621" s="6" t="s">
        <v>26</v>
      </c>
      <c r="C621" s="6" t="s">
        <v>48</v>
      </c>
      <c r="D621" s="6" t="s">
        <v>445</v>
      </c>
      <c r="E621" s="6">
        <v>3.7</v>
      </c>
      <c r="F621" s="6">
        <v>10</v>
      </c>
      <c r="G621" s="7">
        <v>1227</v>
      </c>
      <c r="H621" s="17">
        <v>43</v>
      </c>
      <c r="I621" s="7">
        <v>699</v>
      </c>
      <c r="J621" s="6" t="s">
        <v>35</v>
      </c>
      <c r="K621" s="6" t="b">
        <v>1</v>
      </c>
      <c r="L621" s="6">
        <v>1</v>
      </c>
      <c r="M621" s="6">
        <v>1</v>
      </c>
      <c r="N621" s="6">
        <v>1</v>
      </c>
      <c r="O621" s="6">
        <v>1</v>
      </c>
      <c r="P621" s="6">
        <v>11</v>
      </c>
      <c r="Q621" s="6" t="s">
        <v>133</v>
      </c>
      <c r="R621" s="6" t="s">
        <v>31</v>
      </c>
      <c r="S621" s="6" t="s">
        <v>32</v>
      </c>
      <c r="T621" s="6" t="s">
        <v>32</v>
      </c>
      <c r="U621" s="6" t="s">
        <v>243</v>
      </c>
      <c r="V621" s="6" t="b">
        <v>1</v>
      </c>
      <c r="W621" s="6" t="b">
        <v>1</v>
      </c>
      <c r="X621" s="13" cm="1">
        <f t="array" ref="X621">_xlfn.IFS(ecomm[[#This Row],[rating]]&lt;=1,1, ecomm[[#This Row],[rating]]&lt;=2, 2, ecomm[[#This Row],[rating]]&lt;=3, 3, ecomm[[#This Row],[rating]]&lt;=4, 4, ecomm[[#This Row],[rating]]&gt;4, 5)</f>
        <v>4</v>
      </c>
      <c r="Y621" s="13" cm="1">
        <f t="array" ref="Y6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21" s="13" t="str" cm="1">
        <f t="array" ref="Z6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22" spans="1:26">
      <c r="A622" s="4">
        <v>17314272</v>
      </c>
      <c r="B622" s="4" t="s">
        <v>26</v>
      </c>
      <c r="C622" s="4" t="s">
        <v>40</v>
      </c>
      <c r="D622" s="4" t="s">
        <v>41</v>
      </c>
      <c r="E622" s="4">
        <v>3.4</v>
      </c>
      <c r="F622" s="4">
        <v>12</v>
      </c>
      <c r="G622" s="5">
        <v>4799</v>
      </c>
      <c r="H622" s="16">
        <v>73</v>
      </c>
      <c r="I622" s="5">
        <v>4799</v>
      </c>
      <c r="J622" s="4" t="s">
        <v>35</v>
      </c>
      <c r="K622" s="4" t="b">
        <v>0</v>
      </c>
      <c r="L622" s="4">
        <v>0</v>
      </c>
      <c r="M622" s="4">
        <v>1</v>
      </c>
      <c r="N622" s="4">
        <v>1</v>
      </c>
      <c r="O622" s="4">
        <v>4</v>
      </c>
      <c r="P622" s="4">
        <v>7</v>
      </c>
      <c r="Q622" s="4" t="s">
        <v>32</v>
      </c>
      <c r="R622" s="4" t="s">
        <v>32</v>
      </c>
      <c r="S622" s="4" t="s">
        <v>32</v>
      </c>
      <c r="T622" s="4" t="s">
        <v>32</v>
      </c>
      <c r="U622" s="4" t="s">
        <v>32</v>
      </c>
      <c r="V622" s="4" t="b">
        <v>0</v>
      </c>
      <c r="W622" s="4" t="b">
        <v>1</v>
      </c>
      <c r="X622" s="13" cm="1">
        <f t="array" ref="X622">_xlfn.IFS(ecomm[[#This Row],[rating]]&lt;=1,1, ecomm[[#This Row],[rating]]&lt;=2, 2, ecomm[[#This Row],[rating]]&lt;=3, 3, ecomm[[#This Row],[rating]]&lt;=4, 4, ecomm[[#This Row],[rating]]&gt;4, 5)</f>
        <v>4</v>
      </c>
      <c r="Y622" s="13" cm="1">
        <f t="array" ref="Y6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622" s="13" t="str" cm="1">
        <f t="array" ref="Z6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23" spans="1:26">
      <c r="A623" s="6">
        <v>17292330</v>
      </c>
      <c r="B623" s="6" t="s">
        <v>26</v>
      </c>
      <c r="C623" s="6" t="s">
        <v>40</v>
      </c>
      <c r="D623" s="6" t="s">
        <v>112</v>
      </c>
      <c r="E623" s="6">
        <v>3.8</v>
      </c>
      <c r="F623" s="6">
        <v>11</v>
      </c>
      <c r="G623" s="7">
        <v>4599</v>
      </c>
      <c r="H623" s="17">
        <v>76</v>
      </c>
      <c r="I623" s="7">
        <v>1103</v>
      </c>
      <c r="J623" s="6" t="s">
        <v>35</v>
      </c>
      <c r="K623" s="6" t="b">
        <v>0</v>
      </c>
      <c r="L623" s="6">
        <v>3</v>
      </c>
      <c r="M623" s="6">
        <v>1</v>
      </c>
      <c r="N623" s="6">
        <v>1</v>
      </c>
      <c r="O623" s="6">
        <v>0</v>
      </c>
      <c r="P623" s="6">
        <v>2</v>
      </c>
      <c r="Q623" s="6" t="s">
        <v>32</v>
      </c>
      <c r="R623" s="6" t="s">
        <v>32</v>
      </c>
      <c r="S623" s="6" t="s">
        <v>32</v>
      </c>
      <c r="T623" s="6" t="s">
        <v>32</v>
      </c>
      <c r="U623" s="6" t="s">
        <v>32</v>
      </c>
      <c r="V623" s="6" t="b">
        <v>1</v>
      </c>
      <c r="W623" s="6" t="b">
        <v>1</v>
      </c>
      <c r="X623" s="13" cm="1">
        <f t="array" ref="X623">_xlfn.IFS(ecomm[[#This Row],[rating]]&lt;=1,1, ecomm[[#This Row],[rating]]&lt;=2, 2, ecomm[[#This Row],[rating]]&lt;=3, 3, ecomm[[#This Row],[rating]]&lt;=4, 4, ecomm[[#This Row],[rating]]&gt;4, 5)</f>
        <v>4</v>
      </c>
      <c r="Y623" s="13" cm="1">
        <f t="array" ref="Y6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3" s="13" t="str" cm="1">
        <f t="array" ref="Z6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24" spans="1:26">
      <c r="A624" s="4">
        <v>20222144</v>
      </c>
      <c r="B624" s="4" t="s">
        <v>26</v>
      </c>
      <c r="C624" s="4" t="s">
        <v>33</v>
      </c>
      <c r="D624" s="4" t="s">
        <v>236</v>
      </c>
      <c r="E624" s="4">
        <v>4</v>
      </c>
      <c r="F624" s="4">
        <v>10</v>
      </c>
      <c r="G624" s="5">
        <v>1599</v>
      </c>
      <c r="H624" s="16">
        <v>40</v>
      </c>
      <c r="I624" s="5">
        <v>1599</v>
      </c>
      <c r="J624" s="4" t="s">
        <v>35</v>
      </c>
      <c r="K624" s="4" t="b">
        <v>1</v>
      </c>
      <c r="L624" s="4">
        <v>6</v>
      </c>
      <c r="M624" s="4">
        <v>0</v>
      </c>
      <c r="N624" s="4">
        <v>2</v>
      </c>
      <c r="O624" s="4">
        <v>1</v>
      </c>
      <c r="P624" s="4">
        <v>5</v>
      </c>
      <c r="Q624" s="4" t="s">
        <v>78</v>
      </c>
      <c r="R624" s="4" t="s">
        <v>31</v>
      </c>
      <c r="S624" s="4" t="s">
        <v>32</v>
      </c>
      <c r="T624" s="4" t="s">
        <v>32</v>
      </c>
      <c r="U624" s="4" t="s">
        <v>30</v>
      </c>
      <c r="V624" s="4" t="b">
        <v>0</v>
      </c>
      <c r="W624" s="4" t="b">
        <v>1</v>
      </c>
      <c r="X624" s="13" cm="1">
        <f t="array" ref="X624">_xlfn.IFS(ecomm[[#This Row],[rating]]&lt;=1,1, ecomm[[#This Row],[rating]]&lt;=2, 2, ecomm[[#This Row],[rating]]&lt;=3, 3, ecomm[[#This Row],[rating]]&lt;=4, 4, ecomm[[#This Row],[rating]]&gt;4, 5)</f>
        <v>4</v>
      </c>
      <c r="Y624" s="13" cm="1">
        <f t="array" ref="Y6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4" s="13" t="str" cm="1">
        <f t="array" ref="Z6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25" spans="1:26">
      <c r="A625" s="6">
        <v>17628058</v>
      </c>
      <c r="B625" s="6" t="s">
        <v>26</v>
      </c>
      <c r="C625" s="6" t="s">
        <v>33</v>
      </c>
      <c r="D625" s="6" t="s">
        <v>446</v>
      </c>
      <c r="E625" s="6">
        <v>4.5999999999999996</v>
      </c>
      <c r="F625" s="6">
        <v>7</v>
      </c>
      <c r="G625" s="7">
        <v>1599</v>
      </c>
      <c r="H625" s="17">
        <v>64</v>
      </c>
      <c r="I625" s="7">
        <v>1599</v>
      </c>
      <c r="J625" s="6" t="s">
        <v>35</v>
      </c>
      <c r="K625" s="6" t="b">
        <v>1</v>
      </c>
      <c r="L625" s="6">
        <v>4</v>
      </c>
      <c r="M625" s="6">
        <v>4</v>
      </c>
      <c r="N625" s="6">
        <v>9</v>
      </c>
      <c r="O625" s="6">
        <v>14</v>
      </c>
      <c r="P625" s="6">
        <v>18</v>
      </c>
      <c r="Q625" s="6" t="s">
        <v>32</v>
      </c>
      <c r="R625" s="6" t="s">
        <v>32</v>
      </c>
      <c r="S625" s="6" t="s">
        <v>32</v>
      </c>
      <c r="T625" s="6" t="s">
        <v>32</v>
      </c>
      <c r="U625" s="6" t="s">
        <v>32</v>
      </c>
      <c r="V625" s="6" t="b">
        <v>0</v>
      </c>
      <c r="W625" s="6" t="b">
        <v>1</v>
      </c>
      <c r="X625" s="13" cm="1">
        <f t="array" ref="X625">_xlfn.IFS(ecomm[[#This Row],[rating]]&lt;=1,1, ecomm[[#This Row],[rating]]&lt;=2, 2, ecomm[[#This Row],[rating]]&lt;=3, 3, ecomm[[#This Row],[rating]]&lt;=4, 4, ecomm[[#This Row],[rating]]&gt;4, 5)</f>
        <v>5</v>
      </c>
      <c r="Y625" s="13" cm="1">
        <f t="array" ref="Y6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25" s="13" t="str" cm="1">
        <f t="array" ref="Z6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26" spans="1:26">
      <c r="A626" s="4">
        <v>10075857</v>
      </c>
      <c r="B626" s="4" t="s">
        <v>221</v>
      </c>
      <c r="C626" s="4" t="s">
        <v>447</v>
      </c>
      <c r="D626" s="4" t="s">
        <v>448</v>
      </c>
      <c r="E626" s="4">
        <v>3.7</v>
      </c>
      <c r="F626" s="4">
        <v>9</v>
      </c>
      <c r="G626" s="5">
        <v>845</v>
      </c>
      <c r="H626" s="16">
        <v>20</v>
      </c>
      <c r="I626" s="5">
        <v>676</v>
      </c>
      <c r="J626" s="4" t="s">
        <v>254</v>
      </c>
      <c r="K626" s="4" t="b">
        <v>0</v>
      </c>
      <c r="L626" s="4">
        <v>4</v>
      </c>
      <c r="M626" s="4">
        <v>2</v>
      </c>
      <c r="N626" s="4">
        <v>8</v>
      </c>
      <c r="O626" s="4">
        <v>23</v>
      </c>
      <c r="P626" s="4">
        <v>41</v>
      </c>
      <c r="Q626" s="4" t="s">
        <v>32</v>
      </c>
      <c r="R626" s="4" t="s">
        <v>32</v>
      </c>
      <c r="S626" s="4" t="s">
        <v>32</v>
      </c>
      <c r="T626" s="4" t="s">
        <v>32</v>
      </c>
      <c r="U626" s="4" t="s">
        <v>32</v>
      </c>
      <c r="V626" s="4" t="b">
        <v>1</v>
      </c>
      <c r="W626" s="4" t="b">
        <v>1</v>
      </c>
      <c r="X626" s="13" cm="1">
        <f t="array" ref="X626">_xlfn.IFS(ecomm[[#This Row],[rating]]&lt;=1,1, ecomm[[#This Row],[rating]]&lt;=2, 2, ecomm[[#This Row],[rating]]&lt;=3, 3, ecomm[[#This Row],[rating]]&lt;=4, 4, ecomm[[#This Row],[rating]]&gt;4, 5)</f>
        <v>4</v>
      </c>
      <c r="Y626" s="13" cm="1">
        <f t="array" ref="Y6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26" s="13" t="str" cm="1">
        <f t="array" ref="Z6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627" spans="1:26">
      <c r="A627" s="6">
        <v>21931392</v>
      </c>
      <c r="B627" s="6" t="s">
        <v>99</v>
      </c>
      <c r="C627" s="6" t="s">
        <v>153</v>
      </c>
      <c r="D627" s="6" t="s">
        <v>356</v>
      </c>
      <c r="E627" s="6">
        <v>4.4000000000000004</v>
      </c>
      <c r="F627" s="6">
        <v>7</v>
      </c>
      <c r="G627" s="7">
        <v>9999</v>
      </c>
      <c r="H627" s="17">
        <v>40</v>
      </c>
      <c r="I627" s="7">
        <v>5999</v>
      </c>
      <c r="J627" s="6" t="s">
        <v>35</v>
      </c>
      <c r="K627" s="6" t="b">
        <v>1</v>
      </c>
      <c r="L627" s="6">
        <v>0</v>
      </c>
      <c r="M627" s="6">
        <v>1</v>
      </c>
      <c r="N627" s="6">
        <v>0</v>
      </c>
      <c r="O627" s="6">
        <v>9</v>
      </c>
      <c r="P627" s="6">
        <v>26</v>
      </c>
      <c r="Q627" s="6" t="s">
        <v>30</v>
      </c>
      <c r="R627" s="6" t="s">
        <v>32</v>
      </c>
      <c r="S627" s="6" t="s">
        <v>178</v>
      </c>
      <c r="T627" s="6" t="s">
        <v>32</v>
      </c>
      <c r="U627" s="6" t="s">
        <v>32</v>
      </c>
      <c r="V627" s="6" t="b">
        <v>1</v>
      </c>
      <c r="W627" s="6" t="b">
        <v>1</v>
      </c>
      <c r="X627" s="13" cm="1">
        <f t="array" ref="X627">_xlfn.IFS(ecomm[[#This Row],[rating]]&lt;=1,1, ecomm[[#This Row],[rating]]&lt;=2, 2, ecomm[[#This Row],[rating]]&lt;=3, 3, ecomm[[#This Row],[rating]]&lt;=4, 4, ecomm[[#This Row],[rating]]&gt;4, 5)</f>
        <v>5</v>
      </c>
      <c r="Y627" s="13" cm="1">
        <f t="array" ref="Y6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627" s="13" t="str" cm="1">
        <f t="array" ref="Z6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28" spans="1:26">
      <c r="A628" s="4">
        <v>17592092</v>
      </c>
      <c r="B628" s="4" t="s">
        <v>26</v>
      </c>
      <c r="C628" s="4" t="s">
        <v>38</v>
      </c>
      <c r="D628" s="4" t="s">
        <v>263</v>
      </c>
      <c r="E628" s="4">
        <v>4.0999999999999996</v>
      </c>
      <c r="F628" s="4">
        <v>7</v>
      </c>
      <c r="G628" s="5">
        <v>2899</v>
      </c>
      <c r="H628" s="16">
        <v>74</v>
      </c>
      <c r="I628" s="5">
        <v>753</v>
      </c>
      <c r="J628" s="4" t="s">
        <v>35</v>
      </c>
      <c r="K628" s="4" t="b">
        <v>1</v>
      </c>
      <c r="L628" s="4">
        <v>7</v>
      </c>
      <c r="M628" s="4">
        <v>0</v>
      </c>
      <c r="N628" s="4">
        <v>1</v>
      </c>
      <c r="O628" s="4">
        <v>1</v>
      </c>
      <c r="P628" s="4">
        <v>5</v>
      </c>
      <c r="Q628" s="4" t="s">
        <v>30</v>
      </c>
      <c r="R628" s="4" t="s">
        <v>31</v>
      </c>
      <c r="S628" s="4" t="s">
        <v>32</v>
      </c>
      <c r="T628" s="4" t="s">
        <v>32</v>
      </c>
      <c r="U628" s="4" t="s">
        <v>30</v>
      </c>
      <c r="V628" s="4" t="b">
        <v>1</v>
      </c>
      <c r="W628" s="4" t="b">
        <v>1</v>
      </c>
      <c r="X628" s="13" cm="1">
        <f t="array" ref="X628">_xlfn.IFS(ecomm[[#This Row],[rating]]&lt;=1,1, ecomm[[#This Row],[rating]]&lt;=2, 2, ecomm[[#This Row],[rating]]&lt;=3, 3, ecomm[[#This Row],[rating]]&lt;=4, 4, ecomm[[#This Row],[rating]]&gt;4, 5)</f>
        <v>5</v>
      </c>
      <c r="Y628" s="13" cm="1">
        <f t="array" ref="Y6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28" s="13" t="str" cm="1">
        <f t="array" ref="Z6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29" spans="1:26">
      <c r="A629" s="6">
        <v>17332220</v>
      </c>
      <c r="B629" s="6" t="s">
        <v>26</v>
      </c>
      <c r="C629" s="6" t="s">
        <v>115</v>
      </c>
      <c r="D629" s="6" t="s">
        <v>116</v>
      </c>
      <c r="E629" s="6">
        <v>3.8</v>
      </c>
      <c r="F629" s="6">
        <v>8</v>
      </c>
      <c r="G629" s="7">
        <v>16199</v>
      </c>
      <c r="H629" s="17">
        <v>61</v>
      </c>
      <c r="I629" s="7">
        <v>6317</v>
      </c>
      <c r="J629" s="6" t="s">
        <v>32</v>
      </c>
      <c r="K629" s="6" t="b">
        <v>0</v>
      </c>
      <c r="L629" s="6">
        <v>0</v>
      </c>
      <c r="M629" s="6">
        <v>3</v>
      </c>
      <c r="N629" s="6">
        <v>11</v>
      </c>
      <c r="O629" s="6">
        <v>25</v>
      </c>
      <c r="P629" s="6">
        <v>72</v>
      </c>
      <c r="Q629" s="6" t="s">
        <v>32</v>
      </c>
      <c r="R629" s="6" t="s">
        <v>32</v>
      </c>
      <c r="S629" s="6" t="s">
        <v>32</v>
      </c>
      <c r="T629" s="6" t="s">
        <v>32</v>
      </c>
      <c r="U629" s="6" t="s">
        <v>32</v>
      </c>
      <c r="V629" s="6" t="b">
        <v>1</v>
      </c>
      <c r="W629" s="6" t="b">
        <v>1</v>
      </c>
      <c r="X629" s="13" cm="1">
        <f t="array" ref="X629">_xlfn.IFS(ecomm[[#This Row],[rating]]&lt;=1,1, ecomm[[#This Row],[rating]]&lt;=2, 2, ecomm[[#This Row],[rating]]&lt;=3, 3, ecomm[[#This Row],[rating]]&lt;=4, 4, ecomm[[#This Row],[rating]]&gt;4, 5)</f>
        <v>4</v>
      </c>
      <c r="Y629" s="13" cm="1">
        <f t="array" ref="Y6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629" s="13" t="str" cm="1">
        <f t="array" ref="Z6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30" spans="1:26">
      <c r="A630" s="4">
        <v>19432716</v>
      </c>
      <c r="B630" s="4" t="s">
        <v>26</v>
      </c>
      <c r="C630" s="4" t="s">
        <v>36</v>
      </c>
      <c r="D630" s="4" t="s">
        <v>262</v>
      </c>
      <c r="E630" s="4">
        <v>3.9</v>
      </c>
      <c r="F630" s="4">
        <v>9</v>
      </c>
      <c r="G630" s="5">
        <v>2999</v>
      </c>
      <c r="H630" s="16">
        <v>60</v>
      </c>
      <c r="I630" s="5">
        <v>2999</v>
      </c>
      <c r="J630" s="4" t="s">
        <v>32</v>
      </c>
      <c r="K630" s="4" t="b">
        <v>0</v>
      </c>
      <c r="L630" s="4">
        <v>4</v>
      </c>
      <c r="M630" s="4">
        <v>0</v>
      </c>
      <c r="N630" s="4">
        <v>1</v>
      </c>
      <c r="O630" s="4">
        <v>0</v>
      </c>
      <c r="P630" s="4">
        <v>4</v>
      </c>
      <c r="Q630" s="4" t="s">
        <v>30</v>
      </c>
      <c r="R630" s="4" t="s">
        <v>32</v>
      </c>
      <c r="S630" s="4" t="s">
        <v>32</v>
      </c>
      <c r="T630" s="4" t="s">
        <v>32</v>
      </c>
      <c r="U630" s="4" t="s">
        <v>30</v>
      </c>
      <c r="V630" s="4" t="b">
        <v>0</v>
      </c>
      <c r="W630" s="4" t="b">
        <v>1</v>
      </c>
      <c r="X630" s="13" cm="1">
        <f t="array" ref="X630">_xlfn.IFS(ecomm[[#This Row],[rating]]&lt;=1,1, ecomm[[#This Row],[rating]]&lt;=2, 2, ecomm[[#This Row],[rating]]&lt;=3, 3, ecomm[[#This Row],[rating]]&lt;=4, 4, ecomm[[#This Row],[rating]]&gt;4, 5)</f>
        <v>4</v>
      </c>
      <c r="Y630" s="13" cm="1">
        <f t="array" ref="Y6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30" s="13" t="str" cm="1">
        <f t="array" ref="Z6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31" spans="1:26">
      <c r="A631" s="6">
        <v>19334944</v>
      </c>
      <c r="B631" s="6" t="s">
        <v>99</v>
      </c>
      <c r="C631" s="6" t="s">
        <v>218</v>
      </c>
      <c r="D631" s="6" t="s">
        <v>362</v>
      </c>
      <c r="E631" s="6">
        <v>3.2</v>
      </c>
      <c r="F631" s="6">
        <v>11</v>
      </c>
      <c r="G631" s="7">
        <v>5490</v>
      </c>
      <c r="H631" s="17">
        <v>0</v>
      </c>
      <c r="I631" s="7">
        <v>5490</v>
      </c>
      <c r="J631" s="6" t="s">
        <v>35</v>
      </c>
      <c r="K631" s="6" t="b">
        <v>1</v>
      </c>
      <c r="L631" s="6">
        <v>11</v>
      </c>
      <c r="M631" s="6">
        <v>0</v>
      </c>
      <c r="N631" s="6">
        <v>1</v>
      </c>
      <c r="O631" s="6">
        <v>13</v>
      </c>
      <c r="P631" s="6">
        <v>35</v>
      </c>
      <c r="Q631" s="6" t="s">
        <v>32</v>
      </c>
      <c r="R631" s="6" t="s">
        <v>32</v>
      </c>
      <c r="S631" s="6" t="s">
        <v>32</v>
      </c>
      <c r="T631" s="6" t="s">
        <v>32</v>
      </c>
      <c r="U631" s="6" t="s">
        <v>32</v>
      </c>
      <c r="V631" s="6" t="b">
        <v>1</v>
      </c>
      <c r="W631" s="6" t="b">
        <v>1</v>
      </c>
      <c r="X631" s="13" cm="1">
        <f t="array" ref="X631">_xlfn.IFS(ecomm[[#This Row],[rating]]&lt;=1,1, ecomm[[#This Row],[rating]]&lt;=2, 2, ecomm[[#This Row],[rating]]&lt;=3, 3, ecomm[[#This Row],[rating]]&lt;=4, 4, ecomm[[#This Row],[rating]]&gt;4, 5)</f>
        <v>4</v>
      </c>
      <c r="Y631" s="13" cm="1">
        <f t="array" ref="Y6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631" s="13" t="str" cm="1">
        <f t="array" ref="Z6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32" spans="1:26">
      <c r="A632" s="4">
        <v>11764192</v>
      </c>
      <c r="B632" s="4" t="s">
        <v>26</v>
      </c>
      <c r="C632" s="4" t="s">
        <v>33</v>
      </c>
      <c r="D632" s="4" t="s">
        <v>85</v>
      </c>
      <c r="E632" s="4">
        <v>3.4</v>
      </c>
      <c r="F632" s="4">
        <v>10</v>
      </c>
      <c r="G632" s="5">
        <v>1299</v>
      </c>
      <c r="H632" s="16">
        <v>60</v>
      </c>
      <c r="I632" s="5">
        <v>1299</v>
      </c>
      <c r="J632" s="4" t="s">
        <v>35</v>
      </c>
      <c r="K632" s="4" t="b">
        <v>1</v>
      </c>
      <c r="L632" s="4">
        <v>3</v>
      </c>
      <c r="M632" s="4">
        <v>5</v>
      </c>
      <c r="N632" s="4">
        <v>7</v>
      </c>
      <c r="O632" s="4">
        <v>22</v>
      </c>
      <c r="P632" s="4">
        <v>63</v>
      </c>
      <c r="Q632" s="4" t="s">
        <v>32</v>
      </c>
      <c r="R632" s="4" t="s">
        <v>32</v>
      </c>
      <c r="S632" s="4" t="s">
        <v>32</v>
      </c>
      <c r="T632" s="4" t="s">
        <v>32</v>
      </c>
      <c r="U632" s="4" t="s">
        <v>32</v>
      </c>
      <c r="V632" s="4" t="b">
        <v>0</v>
      </c>
      <c r="W632" s="4" t="b">
        <v>1</v>
      </c>
      <c r="X632" s="13" cm="1">
        <f t="array" ref="X632">_xlfn.IFS(ecomm[[#This Row],[rating]]&lt;=1,1, ecomm[[#This Row],[rating]]&lt;=2, 2, ecomm[[#This Row],[rating]]&lt;=3, 3, ecomm[[#This Row],[rating]]&lt;=4, 4, ecomm[[#This Row],[rating]]&gt;4, 5)</f>
        <v>4</v>
      </c>
      <c r="Y632" s="13" cm="1">
        <f t="array" ref="Y6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32" s="13" t="str" cm="1">
        <f t="array" ref="Z6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33" spans="1:26">
      <c r="A633" s="6">
        <v>13721540</v>
      </c>
      <c r="B633" s="6" t="s">
        <v>68</v>
      </c>
      <c r="C633" s="6" t="s">
        <v>69</v>
      </c>
      <c r="D633" s="6" t="s">
        <v>449</v>
      </c>
      <c r="E633" s="6">
        <v>3.9</v>
      </c>
      <c r="F633" s="6">
        <v>8</v>
      </c>
      <c r="G633" s="7">
        <v>3500</v>
      </c>
      <c r="H633" s="17">
        <v>84</v>
      </c>
      <c r="I633" s="7">
        <v>560</v>
      </c>
      <c r="J633" s="6" t="s">
        <v>32</v>
      </c>
      <c r="K633" s="6" t="b">
        <v>0</v>
      </c>
      <c r="L633" s="6">
        <v>4</v>
      </c>
      <c r="M633" s="6">
        <v>0</v>
      </c>
      <c r="N633" s="6">
        <v>1</v>
      </c>
      <c r="O633" s="6">
        <v>5</v>
      </c>
      <c r="P633" s="6">
        <v>9</v>
      </c>
      <c r="Q633" s="6" t="s">
        <v>32</v>
      </c>
      <c r="R633" s="6" t="s">
        <v>32</v>
      </c>
      <c r="S633" s="6" t="s">
        <v>32</v>
      </c>
      <c r="T633" s="6" t="s">
        <v>32</v>
      </c>
      <c r="U633" s="6" t="s">
        <v>32</v>
      </c>
      <c r="V633" s="6" t="b">
        <v>1</v>
      </c>
      <c r="W633" s="6" t="b">
        <v>1</v>
      </c>
      <c r="X633" s="13" cm="1">
        <f t="array" ref="X633">_xlfn.IFS(ecomm[[#This Row],[rating]]&lt;=1,1, ecomm[[#This Row],[rating]]&lt;=2, 2, ecomm[[#This Row],[rating]]&lt;=3, 3, ecomm[[#This Row],[rating]]&lt;=4, 4, ecomm[[#This Row],[rating]]&gt;4, 5)</f>
        <v>4</v>
      </c>
      <c r="Y633" s="13" cm="1">
        <f t="array" ref="Y6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33" s="13" t="str" cm="1">
        <f t="array" ref="Z6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634" spans="1:26">
      <c r="A634" s="4">
        <v>18489168</v>
      </c>
      <c r="B634" s="4" t="s">
        <v>99</v>
      </c>
      <c r="C634" s="4" t="s">
        <v>100</v>
      </c>
      <c r="D634" s="4" t="s">
        <v>450</v>
      </c>
      <c r="E634" s="4">
        <v>4.3</v>
      </c>
      <c r="F634" s="4">
        <v>6</v>
      </c>
      <c r="G634" s="5">
        <v>4999</v>
      </c>
      <c r="H634" s="16">
        <v>0</v>
      </c>
      <c r="I634" s="5">
        <v>4999</v>
      </c>
      <c r="J634" s="4" t="s">
        <v>32</v>
      </c>
      <c r="K634" s="4" t="b">
        <v>0</v>
      </c>
      <c r="L634" s="4">
        <v>14</v>
      </c>
      <c r="M634" s="4">
        <v>1</v>
      </c>
      <c r="N634" s="4">
        <v>4</v>
      </c>
      <c r="O634" s="4">
        <v>10</v>
      </c>
      <c r="P634" s="4">
        <v>44</v>
      </c>
      <c r="Q634" s="4" t="s">
        <v>32</v>
      </c>
      <c r="R634" s="4" t="s">
        <v>32</v>
      </c>
      <c r="S634" s="4" t="s">
        <v>32</v>
      </c>
      <c r="T634" s="4" t="s">
        <v>32</v>
      </c>
      <c r="U634" s="4" t="s">
        <v>32</v>
      </c>
      <c r="V634" s="4" t="b">
        <v>1</v>
      </c>
      <c r="W634" s="4" t="b">
        <v>1</v>
      </c>
      <c r="X634" s="13" cm="1">
        <f t="array" ref="X634">_xlfn.IFS(ecomm[[#This Row],[rating]]&lt;=1,1, ecomm[[#This Row],[rating]]&lt;=2, 2, ecomm[[#This Row],[rating]]&lt;=3, 3, ecomm[[#This Row],[rating]]&lt;=4, 4, ecomm[[#This Row],[rating]]&gt;4, 5)</f>
        <v>5</v>
      </c>
      <c r="Y634" s="13" cm="1">
        <f t="array" ref="Y6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634" s="13" t="str" cm="1">
        <f t="array" ref="Z6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35" spans="1:26">
      <c r="A635" s="6">
        <v>13402874</v>
      </c>
      <c r="B635" s="6" t="s">
        <v>60</v>
      </c>
      <c r="C635" s="6" t="s">
        <v>139</v>
      </c>
      <c r="D635" s="6" t="s">
        <v>299</v>
      </c>
      <c r="E635" s="6">
        <v>4.2</v>
      </c>
      <c r="F635" s="6">
        <v>6</v>
      </c>
      <c r="G635" s="7">
        <v>1575</v>
      </c>
      <c r="H635" s="17">
        <v>78</v>
      </c>
      <c r="I635" s="7">
        <v>346</v>
      </c>
      <c r="J635" s="6" t="s">
        <v>35</v>
      </c>
      <c r="K635" s="6" t="b">
        <v>0</v>
      </c>
      <c r="L635" s="6">
        <v>0</v>
      </c>
      <c r="M635" s="6">
        <v>12</v>
      </c>
      <c r="N635" s="6">
        <v>15</v>
      </c>
      <c r="O635" s="6">
        <v>54</v>
      </c>
      <c r="P635" s="6">
        <v>108</v>
      </c>
      <c r="Q635" s="6" t="s">
        <v>32</v>
      </c>
      <c r="R635" s="6" t="s">
        <v>32</v>
      </c>
      <c r="S635" s="6" t="s">
        <v>32</v>
      </c>
      <c r="T635" s="6" t="s">
        <v>32</v>
      </c>
      <c r="U635" s="6" t="s">
        <v>32</v>
      </c>
      <c r="V635" s="6" t="b">
        <v>1</v>
      </c>
      <c r="W635" s="6" t="b">
        <v>1</v>
      </c>
      <c r="X635" s="13" cm="1">
        <f t="array" ref="X635">_xlfn.IFS(ecomm[[#This Row],[rating]]&lt;=1,1, ecomm[[#This Row],[rating]]&lt;=2, 2, ecomm[[#This Row],[rating]]&lt;=3, 3, ecomm[[#This Row],[rating]]&lt;=4, 4, ecomm[[#This Row],[rating]]&gt;4, 5)</f>
        <v>5</v>
      </c>
      <c r="Y635" s="13" cm="1">
        <f t="array" ref="Y6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35" s="13" t="str" cm="1">
        <f t="array" ref="Z6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36" spans="1:26">
      <c r="A636" s="4">
        <v>21735014</v>
      </c>
      <c r="B636" s="4" t="s">
        <v>99</v>
      </c>
      <c r="C636" s="4" t="s">
        <v>146</v>
      </c>
      <c r="D636" s="4" t="s">
        <v>451</v>
      </c>
      <c r="E636" s="4">
        <v>4.8</v>
      </c>
      <c r="F636" s="4">
        <v>5</v>
      </c>
      <c r="G636" s="5">
        <v>9490</v>
      </c>
      <c r="H636" s="16">
        <v>0</v>
      </c>
      <c r="I636" s="5">
        <v>9490</v>
      </c>
      <c r="J636" s="4" t="s">
        <v>32</v>
      </c>
      <c r="K636" s="4" t="b">
        <v>0</v>
      </c>
      <c r="L636" s="4">
        <v>5</v>
      </c>
      <c r="M636" s="4">
        <v>0</v>
      </c>
      <c r="N636" s="4">
        <v>6</v>
      </c>
      <c r="O636" s="4">
        <v>10</v>
      </c>
      <c r="P636" s="4">
        <v>23</v>
      </c>
      <c r="Q636" s="4" t="s">
        <v>32</v>
      </c>
      <c r="R636" s="4" t="s">
        <v>32</v>
      </c>
      <c r="S636" s="4" t="s">
        <v>32</v>
      </c>
      <c r="T636" s="4" t="s">
        <v>32</v>
      </c>
      <c r="U636" s="4" t="s">
        <v>32</v>
      </c>
      <c r="V636" s="4" t="b">
        <v>1</v>
      </c>
      <c r="W636" s="4" t="b">
        <v>1</v>
      </c>
      <c r="X636" s="13" cm="1">
        <f t="array" ref="X636">_xlfn.IFS(ecomm[[#This Row],[rating]]&lt;=1,1, ecomm[[#This Row],[rating]]&lt;=2, 2, ecomm[[#This Row],[rating]]&lt;=3, 3, ecomm[[#This Row],[rating]]&lt;=4, 4, ecomm[[#This Row],[rating]]&gt;4, 5)</f>
        <v>5</v>
      </c>
      <c r="Y636" s="13" cm="1">
        <f t="array" ref="Y6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Z636" s="13" t="str" cm="1">
        <f t="array" ref="Z6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37" spans="1:26">
      <c r="A637" s="6">
        <v>17637810</v>
      </c>
      <c r="B637" s="6" t="s">
        <v>60</v>
      </c>
      <c r="C637" s="6" t="s">
        <v>158</v>
      </c>
      <c r="D637" s="6" t="s">
        <v>452</v>
      </c>
      <c r="E637" s="6">
        <v>4.8</v>
      </c>
      <c r="F637" s="6">
        <v>5</v>
      </c>
      <c r="G637" s="7">
        <v>3099</v>
      </c>
      <c r="H637" s="17">
        <v>63</v>
      </c>
      <c r="I637" s="7">
        <v>3099</v>
      </c>
      <c r="J637" s="6" t="s">
        <v>35</v>
      </c>
      <c r="K637" s="6" t="b">
        <v>1</v>
      </c>
      <c r="L637" s="6">
        <v>1</v>
      </c>
      <c r="M637" s="6">
        <v>3</v>
      </c>
      <c r="N637" s="6">
        <v>7</v>
      </c>
      <c r="O637" s="6">
        <v>8</v>
      </c>
      <c r="P637" s="6">
        <v>21</v>
      </c>
      <c r="Q637" s="6" t="s">
        <v>32</v>
      </c>
      <c r="R637" s="6" t="s">
        <v>32</v>
      </c>
      <c r="S637" s="6" t="s">
        <v>32</v>
      </c>
      <c r="T637" s="6" t="s">
        <v>32</v>
      </c>
      <c r="U637" s="6" t="s">
        <v>32</v>
      </c>
      <c r="V637" s="6" t="b">
        <v>1</v>
      </c>
      <c r="W637" s="6" t="b">
        <v>1</v>
      </c>
      <c r="X637" s="13" cm="1">
        <f t="array" ref="X637">_xlfn.IFS(ecomm[[#This Row],[rating]]&lt;=1,1, ecomm[[#This Row],[rating]]&lt;=2, 2, ecomm[[#This Row],[rating]]&lt;=3, 3, ecomm[[#This Row],[rating]]&lt;=4, 4, ecomm[[#This Row],[rating]]&gt;4, 5)</f>
        <v>5</v>
      </c>
      <c r="Y637" s="13" cm="1">
        <f t="array" ref="Y6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37" s="13" t="str" cm="1">
        <f t="array" ref="Z6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38" spans="1:26">
      <c r="A638" s="4">
        <v>16779444</v>
      </c>
      <c r="B638" s="4" t="s">
        <v>221</v>
      </c>
      <c r="C638" s="4" t="s">
        <v>280</v>
      </c>
      <c r="D638" s="4" t="s">
        <v>453</v>
      </c>
      <c r="E638" s="4">
        <v>4.8</v>
      </c>
      <c r="F638" s="4">
        <v>5</v>
      </c>
      <c r="G638" s="5">
        <v>1250</v>
      </c>
      <c r="H638" s="16">
        <v>0</v>
      </c>
      <c r="I638" s="5">
        <v>1250</v>
      </c>
      <c r="J638" s="4" t="s">
        <v>254</v>
      </c>
      <c r="K638" s="4" t="b">
        <v>0</v>
      </c>
      <c r="L638" s="4">
        <v>7</v>
      </c>
      <c r="M638" s="4">
        <v>1</v>
      </c>
      <c r="N638" s="4">
        <v>1</v>
      </c>
      <c r="O638" s="4">
        <v>4</v>
      </c>
      <c r="P638" s="4">
        <v>12</v>
      </c>
      <c r="Q638" s="4" t="s">
        <v>32</v>
      </c>
      <c r="R638" s="4" t="s">
        <v>32</v>
      </c>
      <c r="S638" s="4" t="s">
        <v>32</v>
      </c>
      <c r="T638" s="4" t="s">
        <v>32</v>
      </c>
      <c r="U638" s="4" t="s">
        <v>32</v>
      </c>
      <c r="V638" s="4" t="b">
        <v>1</v>
      </c>
      <c r="W638" s="4" t="b">
        <v>1</v>
      </c>
      <c r="X638" s="13" cm="1">
        <f t="array" ref="X638">_xlfn.IFS(ecomm[[#This Row],[rating]]&lt;=1,1, ecomm[[#This Row],[rating]]&lt;=2, 2, ecomm[[#This Row],[rating]]&lt;=3, 3, ecomm[[#This Row],[rating]]&lt;=4, 4, ecomm[[#This Row],[rating]]&gt;4, 5)</f>
        <v>5</v>
      </c>
      <c r="Y638" s="13" cm="1">
        <f t="array" ref="Y6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38" s="13" t="str" cm="1">
        <f t="array" ref="Z6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39" spans="1:26">
      <c r="A639" s="6">
        <v>18656764</v>
      </c>
      <c r="B639" s="6" t="s">
        <v>26</v>
      </c>
      <c r="C639" s="6" t="s">
        <v>27</v>
      </c>
      <c r="D639" s="6" t="s">
        <v>406</v>
      </c>
      <c r="E639" s="6">
        <v>4.3</v>
      </c>
      <c r="F639" s="6">
        <v>6</v>
      </c>
      <c r="G639" s="7">
        <v>345</v>
      </c>
      <c r="H639" s="17">
        <v>0</v>
      </c>
      <c r="I639" s="7">
        <v>345</v>
      </c>
      <c r="J639" s="6" t="s">
        <v>29</v>
      </c>
      <c r="K639" s="6" t="b">
        <v>0</v>
      </c>
      <c r="L639" s="6">
        <v>3</v>
      </c>
      <c r="M639" s="6">
        <v>2</v>
      </c>
      <c r="N639" s="6">
        <v>9</v>
      </c>
      <c r="O639" s="6">
        <v>34</v>
      </c>
      <c r="P639" s="6">
        <v>88</v>
      </c>
      <c r="Q639" s="6" t="s">
        <v>32</v>
      </c>
      <c r="R639" s="6" t="s">
        <v>32</v>
      </c>
      <c r="S639" s="6" t="s">
        <v>32</v>
      </c>
      <c r="T639" s="6" t="s">
        <v>32</v>
      </c>
      <c r="U639" s="6" t="s">
        <v>32</v>
      </c>
      <c r="V639" s="6" t="b">
        <v>1</v>
      </c>
      <c r="W639" s="6" t="b">
        <v>1</v>
      </c>
      <c r="X639" s="13" cm="1">
        <f t="array" ref="X639">_xlfn.IFS(ecomm[[#This Row],[rating]]&lt;=1,1, ecomm[[#This Row],[rating]]&lt;=2, 2, ecomm[[#This Row],[rating]]&lt;=3, 3, ecomm[[#This Row],[rating]]&lt;=4, 4, ecomm[[#This Row],[rating]]&gt;4, 5)</f>
        <v>5</v>
      </c>
      <c r="Y639" s="13" cm="1">
        <f t="array" ref="Y6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39" s="13" t="str" cm="1">
        <f t="array" ref="Z6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40" spans="1:26">
      <c r="A640" s="4">
        <v>19213200</v>
      </c>
      <c r="B640" s="4" t="s">
        <v>26</v>
      </c>
      <c r="C640" s="4" t="s">
        <v>38</v>
      </c>
      <c r="D640" s="4" t="s">
        <v>76</v>
      </c>
      <c r="E640" s="4">
        <v>4.8</v>
      </c>
      <c r="F640" s="4">
        <v>5</v>
      </c>
      <c r="G640" s="5">
        <v>5200</v>
      </c>
      <c r="H640" s="16">
        <v>40</v>
      </c>
      <c r="I640" s="5">
        <v>3120</v>
      </c>
      <c r="J640" s="4" t="s">
        <v>32</v>
      </c>
      <c r="K640" s="4" t="b">
        <v>0</v>
      </c>
      <c r="L640" s="4">
        <v>5</v>
      </c>
      <c r="M640" s="4">
        <v>4</v>
      </c>
      <c r="N640" s="4">
        <v>8</v>
      </c>
      <c r="O640" s="4">
        <v>22</v>
      </c>
      <c r="P640" s="4">
        <v>27</v>
      </c>
      <c r="Q640" s="4" t="s">
        <v>32</v>
      </c>
      <c r="R640" s="4" t="s">
        <v>32</v>
      </c>
      <c r="S640" s="4" t="s">
        <v>32</v>
      </c>
      <c r="T640" s="4" t="s">
        <v>32</v>
      </c>
      <c r="U640" s="4" t="s">
        <v>32</v>
      </c>
      <c r="V640" s="4" t="b">
        <v>1</v>
      </c>
      <c r="W640" s="4" t="b">
        <v>1</v>
      </c>
      <c r="X640" s="13" cm="1">
        <f t="array" ref="X640">_xlfn.IFS(ecomm[[#This Row],[rating]]&lt;=1,1, ecomm[[#This Row],[rating]]&lt;=2, 2, ecomm[[#This Row],[rating]]&lt;=3, 3, ecomm[[#This Row],[rating]]&lt;=4, 4, ecomm[[#This Row],[rating]]&gt;4, 5)</f>
        <v>5</v>
      </c>
      <c r="Y640" s="13" cm="1">
        <f t="array" ref="Y6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40" s="13" t="str" cm="1">
        <f t="array" ref="Z6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41" spans="1:26">
      <c r="A641" s="6">
        <v>18992754</v>
      </c>
      <c r="B641" s="6" t="s">
        <v>26</v>
      </c>
      <c r="C641" s="6" t="s">
        <v>50</v>
      </c>
      <c r="D641" s="6" t="s">
        <v>416</v>
      </c>
      <c r="E641" s="6">
        <v>4.8</v>
      </c>
      <c r="F641" s="6">
        <v>5</v>
      </c>
      <c r="G641" s="7">
        <v>4499</v>
      </c>
      <c r="H641" s="17">
        <v>60</v>
      </c>
      <c r="I641" s="7">
        <v>1799</v>
      </c>
      <c r="J641" s="6" t="s">
        <v>35</v>
      </c>
      <c r="K641" s="6" t="b">
        <v>1</v>
      </c>
      <c r="L641" s="6">
        <v>4</v>
      </c>
      <c r="M641" s="6">
        <v>1</v>
      </c>
      <c r="N641" s="6">
        <v>1</v>
      </c>
      <c r="O641" s="6">
        <v>6</v>
      </c>
      <c r="P641" s="6">
        <v>15</v>
      </c>
      <c r="Q641" s="6" t="s">
        <v>30</v>
      </c>
      <c r="R641" s="6" t="s">
        <v>32</v>
      </c>
      <c r="S641" s="6" t="s">
        <v>32</v>
      </c>
      <c r="T641" s="6" t="s">
        <v>43</v>
      </c>
      <c r="U641" s="6" t="s">
        <v>32</v>
      </c>
      <c r="V641" s="6" t="b">
        <v>1</v>
      </c>
      <c r="W641" s="6" t="b">
        <v>1</v>
      </c>
      <c r="X641" s="13" cm="1">
        <f t="array" ref="X641">_xlfn.IFS(ecomm[[#This Row],[rating]]&lt;=1,1, ecomm[[#This Row],[rating]]&lt;=2, 2, ecomm[[#This Row],[rating]]&lt;=3, 3, ecomm[[#This Row],[rating]]&lt;=4, 4, ecomm[[#This Row],[rating]]&gt;4, 5)</f>
        <v>5</v>
      </c>
      <c r="Y641" s="13" cm="1">
        <f t="array" ref="Y6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41" s="13" t="str" cm="1">
        <f t="array" ref="Z6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42" spans="1:26">
      <c r="A642" s="4">
        <v>18979610</v>
      </c>
      <c r="B642" s="4" t="s">
        <v>26</v>
      </c>
      <c r="C642" s="4" t="s">
        <v>50</v>
      </c>
      <c r="D642" s="4" t="s">
        <v>127</v>
      </c>
      <c r="E642" s="4">
        <v>3.9</v>
      </c>
      <c r="F642" s="4">
        <v>7</v>
      </c>
      <c r="G642" s="5">
        <v>1399</v>
      </c>
      <c r="H642" s="16">
        <v>52</v>
      </c>
      <c r="I642" s="5">
        <v>671</v>
      </c>
      <c r="J642" s="4" t="s">
        <v>35</v>
      </c>
      <c r="K642" s="4" t="b">
        <v>1</v>
      </c>
      <c r="L642" s="4">
        <v>16</v>
      </c>
      <c r="M642" s="4">
        <v>2</v>
      </c>
      <c r="N642" s="4">
        <v>5</v>
      </c>
      <c r="O642" s="4">
        <v>14</v>
      </c>
      <c r="P642" s="4">
        <v>45</v>
      </c>
      <c r="Q642" s="4" t="s">
        <v>32</v>
      </c>
      <c r="R642" s="4" t="s">
        <v>32</v>
      </c>
      <c r="S642" s="4" t="s">
        <v>32</v>
      </c>
      <c r="T642" s="4" t="s">
        <v>32</v>
      </c>
      <c r="U642" s="4" t="s">
        <v>32</v>
      </c>
      <c r="V642" s="4" t="b">
        <v>1</v>
      </c>
      <c r="W642" s="4" t="b">
        <v>1</v>
      </c>
      <c r="X642" s="13" cm="1">
        <f t="array" ref="X642">_xlfn.IFS(ecomm[[#This Row],[rating]]&lt;=1,1, ecomm[[#This Row],[rating]]&lt;=2, 2, ecomm[[#This Row],[rating]]&lt;=3, 3, ecomm[[#This Row],[rating]]&lt;=4, 4, ecomm[[#This Row],[rating]]&gt;4, 5)</f>
        <v>4</v>
      </c>
      <c r="Y642" s="13" cm="1">
        <f t="array" ref="Y6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2" s="13" t="str" cm="1">
        <f t="array" ref="Z6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43" spans="1:26">
      <c r="A643" s="6">
        <v>19017664</v>
      </c>
      <c r="B643" s="6" t="s">
        <v>26</v>
      </c>
      <c r="C643" s="6" t="s">
        <v>50</v>
      </c>
      <c r="D643" s="6" t="s">
        <v>454</v>
      </c>
      <c r="E643" s="6">
        <v>3.9</v>
      </c>
      <c r="F643" s="6">
        <v>8</v>
      </c>
      <c r="G643" s="7">
        <v>3299</v>
      </c>
      <c r="H643" s="17">
        <v>40</v>
      </c>
      <c r="I643" s="7">
        <v>1979</v>
      </c>
      <c r="J643" s="6" t="s">
        <v>35</v>
      </c>
      <c r="K643" s="6" t="b">
        <v>1</v>
      </c>
      <c r="L643" s="6">
        <v>0</v>
      </c>
      <c r="M643" s="6">
        <v>5</v>
      </c>
      <c r="N643" s="6">
        <v>8</v>
      </c>
      <c r="O643" s="6">
        <v>20</v>
      </c>
      <c r="P643" s="6">
        <v>53</v>
      </c>
      <c r="Q643" s="6" t="s">
        <v>78</v>
      </c>
      <c r="R643" s="6" t="s">
        <v>32</v>
      </c>
      <c r="S643" s="6" t="s">
        <v>32</v>
      </c>
      <c r="T643" s="6" t="s">
        <v>31</v>
      </c>
      <c r="U643" s="6" t="s">
        <v>32</v>
      </c>
      <c r="V643" s="6" t="b">
        <v>1</v>
      </c>
      <c r="W643" s="6" t="b">
        <v>1</v>
      </c>
      <c r="X643" s="13" cm="1">
        <f t="array" ref="X643">_xlfn.IFS(ecomm[[#This Row],[rating]]&lt;=1,1, ecomm[[#This Row],[rating]]&lt;=2, 2, ecomm[[#This Row],[rating]]&lt;=3, 3, ecomm[[#This Row],[rating]]&lt;=4, 4, ecomm[[#This Row],[rating]]&gt;4, 5)</f>
        <v>4</v>
      </c>
      <c r="Y643" s="13" cm="1">
        <f t="array" ref="Y6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43" s="13" t="str" cm="1">
        <f t="array" ref="Z6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44" spans="1:26">
      <c r="A644" s="4">
        <v>22721938</v>
      </c>
      <c r="B644" s="4" t="s">
        <v>26</v>
      </c>
      <c r="C644" s="4" t="s">
        <v>249</v>
      </c>
      <c r="D644" s="4" t="s">
        <v>455</v>
      </c>
      <c r="E644" s="4">
        <v>4.8</v>
      </c>
      <c r="F644" s="4">
        <v>5</v>
      </c>
      <c r="G644" s="5">
        <v>999</v>
      </c>
      <c r="H644" s="16">
        <v>40</v>
      </c>
      <c r="I644" s="5">
        <v>999</v>
      </c>
      <c r="J644" s="4" t="s">
        <v>35</v>
      </c>
      <c r="K644" s="4" t="b">
        <v>1</v>
      </c>
      <c r="L644" s="4">
        <v>0</v>
      </c>
      <c r="M644" s="4">
        <v>0</v>
      </c>
      <c r="N644" s="4">
        <v>3</v>
      </c>
      <c r="O644" s="4">
        <v>13</v>
      </c>
      <c r="P644" s="4">
        <v>48</v>
      </c>
      <c r="Q644" s="4" t="s">
        <v>32</v>
      </c>
      <c r="R644" s="4" t="s">
        <v>32</v>
      </c>
      <c r="S644" s="4" t="s">
        <v>32</v>
      </c>
      <c r="T644" s="4" t="s">
        <v>32</v>
      </c>
      <c r="U644" s="4" t="s">
        <v>32</v>
      </c>
      <c r="V644" s="4" t="b">
        <v>0</v>
      </c>
      <c r="W644" s="4" t="b">
        <v>1</v>
      </c>
      <c r="X644" s="13" cm="1">
        <f t="array" ref="X644">_xlfn.IFS(ecomm[[#This Row],[rating]]&lt;=1,1, ecomm[[#This Row],[rating]]&lt;=2, 2, ecomm[[#This Row],[rating]]&lt;=3, 3, ecomm[[#This Row],[rating]]&lt;=4, 4, ecomm[[#This Row],[rating]]&gt;4, 5)</f>
        <v>5</v>
      </c>
      <c r="Y644" s="13" cm="1">
        <f t="array" ref="Y6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4" s="13" t="str" cm="1">
        <f t="array" ref="Z6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45" spans="1:26">
      <c r="A645" s="6">
        <v>17763368</v>
      </c>
      <c r="B645" s="6" t="s">
        <v>26</v>
      </c>
      <c r="C645" s="6" t="s">
        <v>33</v>
      </c>
      <c r="D645" s="6" t="s">
        <v>132</v>
      </c>
      <c r="E645" s="6">
        <v>4</v>
      </c>
      <c r="F645" s="6">
        <v>7</v>
      </c>
      <c r="G645" s="7">
        <v>1299</v>
      </c>
      <c r="H645" s="17">
        <v>58</v>
      </c>
      <c r="I645" s="7">
        <v>1299</v>
      </c>
      <c r="J645" s="6" t="s">
        <v>35</v>
      </c>
      <c r="K645" s="6" t="b">
        <v>1</v>
      </c>
      <c r="L645" s="6">
        <v>3</v>
      </c>
      <c r="M645" s="6">
        <v>0</v>
      </c>
      <c r="N645" s="6">
        <v>4</v>
      </c>
      <c r="O645" s="6">
        <v>2</v>
      </c>
      <c r="P645" s="6">
        <v>10</v>
      </c>
      <c r="Q645" s="6" t="s">
        <v>30</v>
      </c>
      <c r="R645" s="6" t="s">
        <v>31</v>
      </c>
      <c r="S645" s="6" t="s">
        <v>32</v>
      </c>
      <c r="T645" s="6" t="s">
        <v>32</v>
      </c>
      <c r="U645" s="6" t="s">
        <v>243</v>
      </c>
      <c r="V645" s="6" t="b">
        <v>0</v>
      </c>
      <c r="W645" s="6" t="b">
        <v>1</v>
      </c>
      <c r="X645" s="13" cm="1">
        <f t="array" ref="X645">_xlfn.IFS(ecomm[[#This Row],[rating]]&lt;=1,1, ecomm[[#This Row],[rating]]&lt;=2, 2, ecomm[[#This Row],[rating]]&lt;=3, 3, ecomm[[#This Row],[rating]]&lt;=4, 4, ecomm[[#This Row],[rating]]&gt;4, 5)</f>
        <v>4</v>
      </c>
      <c r="Y645" s="13" cm="1">
        <f t="array" ref="Y6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45" s="13" t="str" cm="1">
        <f t="array" ref="Z6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46" spans="1:26">
      <c r="A646" s="4">
        <v>16295686</v>
      </c>
      <c r="B646" s="4" t="s">
        <v>26</v>
      </c>
      <c r="C646" s="4" t="s">
        <v>58</v>
      </c>
      <c r="D646" s="4" t="s">
        <v>456</v>
      </c>
      <c r="E646" s="4">
        <v>3.9</v>
      </c>
      <c r="F646" s="4">
        <v>7</v>
      </c>
      <c r="G646" s="5">
        <v>1995</v>
      </c>
      <c r="H646" s="16">
        <v>71</v>
      </c>
      <c r="I646" s="5">
        <v>578</v>
      </c>
      <c r="J646" s="4" t="s">
        <v>35</v>
      </c>
      <c r="K646" s="4" t="b">
        <v>1</v>
      </c>
      <c r="L646" s="4">
        <v>6</v>
      </c>
      <c r="M646" s="4">
        <v>0</v>
      </c>
      <c r="N646" s="4">
        <v>0</v>
      </c>
      <c r="O646" s="4">
        <v>1</v>
      </c>
      <c r="P646" s="4">
        <v>2</v>
      </c>
      <c r="Q646" s="4" t="s">
        <v>32</v>
      </c>
      <c r="R646" s="4" t="s">
        <v>32</v>
      </c>
      <c r="S646" s="4" t="s">
        <v>32</v>
      </c>
      <c r="T646" s="4" t="s">
        <v>32</v>
      </c>
      <c r="U646" s="4" t="s">
        <v>32</v>
      </c>
      <c r="V646" s="4" t="b">
        <v>1</v>
      </c>
      <c r="W646" s="4" t="b">
        <v>1</v>
      </c>
      <c r="X646" s="13" cm="1">
        <f t="array" ref="X646">_xlfn.IFS(ecomm[[#This Row],[rating]]&lt;=1,1, ecomm[[#This Row],[rating]]&lt;=2, 2, ecomm[[#This Row],[rating]]&lt;=3, 3, ecomm[[#This Row],[rating]]&lt;=4, 4, ecomm[[#This Row],[rating]]&gt;4, 5)</f>
        <v>4</v>
      </c>
      <c r="Y646" s="13" cm="1">
        <f t="array" ref="Y6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6" s="13" t="str" cm="1">
        <f t="array" ref="Z6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47" spans="1:26">
      <c r="A647" s="6">
        <v>19291812</v>
      </c>
      <c r="B647" s="6" t="s">
        <v>26</v>
      </c>
      <c r="C647" s="6" t="s">
        <v>58</v>
      </c>
      <c r="D647" s="6" t="s">
        <v>457</v>
      </c>
      <c r="E647" s="6">
        <v>4.8</v>
      </c>
      <c r="F647" s="6">
        <v>5</v>
      </c>
      <c r="G647" s="7">
        <v>1599</v>
      </c>
      <c r="H647" s="17">
        <v>58</v>
      </c>
      <c r="I647" s="7">
        <v>671</v>
      </c>
      <c r="J647" s="6" t="s">
        <v>35</v>
      </c>
      <c r="K647" s="6" t="b">
        <v>1</v>
      </c>
      <c r="L647" s="6">
        <v>8</v>
      </c>
      <c r="M647" s="6">
        <v>1</v>
      </c>
      <c r="N647" s="6">
        <v>11</v>
      </c>
      <c r="O647" s="6">
        <v>8</v>
      </c>
      <c r="P647" s="6">
        <v>33</v>
      </c>
      <c r="Q647" s="6" t="s">
        <v>133</v>
      </c>
      <c r="R647" s="6" t="s">
        <v>31</v>
      </c>
      <c r="S647" s="6" t="s">
        <v>32</v>
      </c>
      <c r="T647" s="6" t="s">
        <v>32</v>
      </c>
      <c r="U647" s="6" t="s">
        <v>243</v>
      </c>
      <c r="V647" s="6" t="b">
        <v>1</v>
      </c>
      <c r="W647" s="6" t="b">
        <v>1</v>
      </c>
      <c r="X647" s="13" cm="1">
        <f t="array" ref="X647">_xlfn.IFS(ecomm[[#This Row],[rating]]&lt;=1,1, ecomm[[#This Row],[rating]]&lt;=2, 2, ecomm[[#This Row],[rating]]&lt;=3, 3, ecomm[[#This Row],[rating]]&lt;=4, 4, ecomm[[#This Row],[rating]]&gt;4, 5)</f>
        <v>5</v>
      </c>
      <c r="Y647" s="13" cm="1">
        <f t="array" ref="Y6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7" s="13" t="str" cm="1">
        <f t="array" ref="Z6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48" spans="1:26">
      <c r="A648" s="4">
        <v>21427828</v>
      </c>
      <c r="B648" s="4" t="s">
        <v>99</v>
      </c>
      <c r="C648" s="4" t="s">
        <v>458</v>
      </c>
      <c r="D648" s="4" t="s">
        <v>459</v>
      </c>
      <c r="E648" s="4">
        <v>5</v>
      </c>
      <c r="F648" s="4">
        <v>4</v>
      </c>
      <c r="G648" s="5">
        <v>9599</v>
      </c>
      <c r="H648" s="16">
        <v>60</v>
      </c>
      <c r="I648" s="5">
        <v>3839</v>
      </c>
      <c r="J648" s="4" t="s">
        <v>35</v>
      </c>
      <c r="K648" s="4" t="b">
        <v>0</v>
      </c>
      <c r="L648" s="4">
        <v>0</v>
      </c>
      <c r="M648" s="4">
        <v>4</v>
      </c>
      <c r="N648" s="4">
        <v>11</v>
      </c>
      <c r="O648" s="4">
        <v>15</v>
      </c>
      <c r="P648" s="4">
        <v>35</v>
      </c>
      <c r="Q648" s="4" t="s">
        <v>32</v>
      </c>
      <c r="R648" s="4" t="s">
        <v>32</v>
      </c>
      <c r="S648" s="4" t="s">
        <v>32</v>
      </c>
      <c r="T648" s="4" t="s">
        <v>32</v>
      </c>
      <c r="U648" s="4" t="s">
        <v>32</v>
      </c>
      <c r="V648" s="4" t="b">
        <v>1</v>
      </c>
      <c r="W648" s="4" t="b">
        <v>1</v>
      </c>
      <c r="X648" s="13" cm="1">
        <f t="array" ref="X648">_xlfn.IFS(ecomm[[#This Row],[rating]]&lt;=1,1, ecomm[[#This Row],[rating]]&lt;=2, 2, ecomm[[#This Row],[rating]]&lt;=3, 3, ecomm[[#This Row],[rating]]&lt;=4, 4, ecomm[[#This Row],[rating]]&gt;4, 5)</f>
        <v>5</v>
      </c>
      <c r="Y648" s="13" cm="1">
        <f t="array" ref="Y6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48" s="13" t="str" cm="1">
        <f t="array" ref="Z6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49" spans="1:26">
      <c r="A649" s="6">
        <v>21873792</v>
      </c>
      <c r="B649" s="6" t="s">
        <v>60</v>
      </c>
      <c r="C649" s="6" t="s">
        <v>293</v>
      </c>
      <c r="D649" s="6" t="s">
        <v>271</v>
      </c>
      <c r="E649" s="6">
        <v>4.5999999999999996</v>
      </c>
      <c r="F649" s="6">
        <v>5</v>
      </c>
      <c r="G649" s="7">
        <v>3397</v>
      </c>
      <c r="H649" s="17">
        <v>76</v>
      </c>
      <c r="I649" s="7">
        <v>815</v>
      </c>
      <c r="J649" s="6" t="s">
        <v>35</v>
      </c>
      <c r="K649" s="6" t="b">
        <v>0</v>
      </c>
      <c r="L649" s="6">
        <v>3</v>
      </c>
      <c r="M649" s="6">
        <v>0</v>
      </c>
      <c r="N649" s="6">
        <v>0</v>
      </c>
      <c r="O649" s="6">
        <v>2</v>
      </c>
      <c r="P649" s="6">
        <v>5</v>
      </c>
      <c r="Q649" s="6" t="s">
        <v>32</v>
      </c>
      <c r="R649" s="6" t="s">
        <v>32</v>
      </c>
      <c r="S649" s="6" t="s">
        <v>32</v>
      </c>
      <c r="T649" s="6" t="s">
        <v>32</v>
      </c>
      <c r="U649" s="6" t="s">
        <v>32</v>
      </c>
      <c r="V649" s="6" t="b">
        <v>1</v>
      </c>
      <c r="W649" s="6" t="b">
        <v>1</v>
      </c>
      <c r="X649" s="13" cm="1">
        <f t="array" ref="X649">_xlfn.IFS(ecomm[[#This Row],[rating]]&lt;=1,1, ecomm[[#This Row],[rating]]&lt;=2, 2, ecomm[[#This Row],[rating]]&lt;=3, 3, ecomm[[#This Row],[rating]]&lt;=4, 4, ecomm[[#This Row],[rating]]&gt;4, 5)</f>
        <v>5</v>
      </c>
      <c r="Y649" s="13" cm="1">
        <f t="array" ref="Y6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49" s="13" t="str" cm="1">
        <f t="array" ref="Z6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50" spans="1:26">
      <c r="A650" s="4">
        <v>18489598</v>
      </c>
      <c r="B650" s="4" t="s">
        <v>99</v>
      </c>
      <c r="C650" s="4" t="s">
        <v>149</v>
      </c>
      <c r="D650" s="4" t="s">
        <v>297</v>
      </c>
      <c r="E650" s="4">
        <v>3.1</v>
      </c>
      <c r="F650" s="4">
        <v>9</v>
      </c>
      <c r="G650" s="5">
        <v>449</v>
      </c>
      <c r="H650" s="16">
        <v>20</v>
      </c>
      <c r="I650" s="5">
        <v>359</v>
      </c>
      <c r="J650" s="4" t="s">
        <v>35</v>
      </c>
      <c r="K650" s="4" t="b">
        <v>1</v>
      </c>
      <c r="L650" s="4">
        <v>7</v>
      </c>
      <c r="M650" s="4">
        <v>0</v>
      </c>
      <c r="N650" s="4">
        <v>1</v>
      </c>
      <c r="O650" s="4">
        <v>4</v>
      </c>
      <c r="P650" s="4">
        <v>24</v>
      </c>
      <c r="Q650" s="4" t="s">
        <v>32</v>
      </c>
      <c r="R650" s="4" t="s">
        <v>32</v>
      </c>
      <c r="S650" s="4" t="s">
        <v>32</v>
      </c>
      <c r="T650" s="4" t="s">
        <v>32</v>
      </c>
      <c r="U650" s="4" t="s">
        <v>32</v>
      </c>
      <c r="V650" s="4" t="b">
        <v>1</v>
      </c>
      <c r="W650" s="4" t="b">
        <v>1</v>
      </c>
      <c r="X650" s="13" cm="1">
        <f t="array" ref="X650">_xlfn.IFS(ecomm[[#This Row],[rating]]&lt;=1,1, ecomm[[#This Row],[rating]]&lt;=2, 2, ecomm[[#This Row],[rating]]&lt;=3, 3, ecomm[[#This Row],[rating]]&lt;=4, 4, ecomm[[#This Row],[rating]]&gt;4, 5)</f>
        <v>4</v>
      </c>
      <c r="Y650" s="13" cm="1">
        <f t="array" ref="Y6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0" s="13" t="str" cm="1">
        <f t="array" ref="Z6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651" spans="1:26">
      <c r="A651" s="6">
        <v>21597086</v>
      </c>
      <c r="B651" s="6" t="s">
        <v>99</v>
      </c>
      <c r="C651" s="6" t="s">
        <v>149</v>
      </c>
      <c r="D651" s="6" t="s">
        <v>435</v>
      </c>
      <c r="E651" s="6">
        <v>3</v>
      </c>
      <c r="F651" s="6">
        <v>12</v>
      </c>
      <c r="G651" s="7">
        <v>799</v>
      </c>
      <c r="H651" s="17">
        <v>45</v>
      </c>
      <c r="I651" s="7">
        <v>439</v>
      </c>
      <c r="J651" s="6" t="s">
        <v>35</v>
      </c>
      <c r="K651" s="6" t="b">
        <v>1</v>
      </c>
      <c r="L651" s="6">
        <v>0</v>
      </c>
      <c r="M651" s="6">
        <v>2</v>
      </c>
      <c r="N651" s="6">
        <v>8</v>
      </c>
      <c r="O651" s="6">
        <v>17</v>
      </c>
      <c r="P651" s="6">
        <v>134</v>
      </c>
      <c r="Q651" s="6" t="s">
        <v>32</v>
      </c>
      <c r="R651" s="6" t="s">
        <v>32</v>
      </c>
      <c r="S651" s="6" t="s">
        <v>32</v>
      </c>
      <c r="T651" s="6" t="s">
        <v>32</v>
      </c>
      <c r="U651" s="6" t="s">
        <v>32</v>
      </c>
      <c r="V651" s="6" t="b">
        <v>1</v>
      </c>
      <c r="W651" s="6" t="b">
        <v>1</v>
      </c>
      <c r="X651" s="13" cm="1">
        <f t="array" ref="X651">_xlfn.IFS(ecomm[[#This Row],[rating]]&lt;=1,1, ecomm[[#This Row],[rating]]&lt;=2, 2, ecomm[[#This Row],[rating]]&lt;=3, 3, ecomm[[#This Row],[rating]]&lt;=4, 4, ecomm[[#This Row],[rating]]&gt;4, 5)</f>
        <v>3</v>
      </c>
      <c r="Y651" s="13" cm="1">
        <f t="array" ref="Y6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1" s="13" t="str" cm="1">
        <f t="array" ref="Z6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52" spans="1:26">
      <c r="A652" s="4">
        <v>13374334</v>
      </c>
      <c r="B652" s="4" t="s">
        <v>68</v>
      </c>
      <c r="C652" s="4" t="s">
        <v>151</v>
      </c>
      <c r="D652" s="4" t="s">
        <v>152</v>
      </c>
      <c r="E652" s="4">
        <v>4.4000000000000004</v>
      </c>
      <c r="F652" s="4">
        <v>5</v>
      </c>
      <c r="G652" s="5">
        <v>1999</v>
      </c>
      <c r="H652" s="16">
        <v>27</v>
      </c>
      <c r="I652" s="5">
        <v>1459</v>
      </c>
      <c r="J652" s="4" t="s">
        <v>35</v>
      </c>
      <c r="K652" s="4" t="b">
        <v>1</v>
      </c>
      <c r="L652" s="4">
        <v>1</v>
      </c>
      <c r="M652" s="4">
        <v>0</v>
      </c>
      <c r="N652" s="4">
        <v>0</v>
      </c>
      <c r="O652" s="4">
        <v>3</v>
      </c>
      <c r="P652" s="4">
        <v>6</v>
      </c>
      <c r="Q652" s="4" t="s">
        <v>32</v>
      </c>
      <c r="R652" s="4" t="s">
        <v>32</v>
      </c>
      <c r="S652" s="4" t="s">
        <v>32</v>
      </c>
      <c r="T652" s="4" t="s">
        <v>32</v>
      </c>
      <c r="U652" s="4" t="s">
        <v>32</v>
      </c>
      <c r="V652" s="4" t="b">
        <v>1</v>
      </c>
      <c r="W652" s="4" t="b">
        <v>1</v>
      </c>
      <c r="X652" s="13" cm="1">
        <f t="array" ref="X652">_xlfn.IFS(ecomm[[#This Row],[rating]]&lt;=1,1, ecomm[[#This Row],[rating]]&lt;=2, 2, ecomm[[#This Row],[rating]]&lt;=3, 3, ecomm[[#This Row],[rating]]&lt;=4, 4, ecomm[[#This Row],[rating]]&gt;4, 5)</f>
        <v>5</v>
      </c>
      <c r="Y652" s="13" cm="1">
        <f t="array" ref="Y6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52" s="13" t="str" cm="1">
        <f t="array" ref="Z6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53" spans="1:26">
      <c r="A653" s="6">
        <v>19219468</v>
      </c>
      <c r="B653" s="6" t="s">
        <v>26</v>
      </c>
      <c r="C653" s="6" t="s">
        <v>27</v>
      </c>
      <c r="D653" s="6" t="s">
        <v>460</v>
      </c>
      <c r="E653" s="6">
        <v>4</v>
      </c>
      <c r="F653" s="6">
        <v>6</v>
      </c>
      <c r="G653" s="7">
        <v>699</v>
      </c>
      <c r="H653" s="17">
        <v>43</v>
      </c>
      <c r="I653" s="7">
        <v>398</v>
      </c>
      <c r="J653" s="6" t="s">
        <v>29</v>
      </c>
      <c r="K653" s="6" t="b">
        <v>0</v>
      </c>
      <c r="L653" s="6">
        <v>1</v>
      </c>
      <c r="M653" s="6">
        <v>1</v>
      </c>
      <c r="N653" s="6">
        <v>0</v>
      </c>
      <c r="O653" s="6">
        <v>3</v>
      </c>
      <c r="P653" s="6">
        <v>15</v>
      </c>
      <c r="Q653" s="6" t="s">
        <v>32</v>
      </c>
      <c r="R653" s="6" t="s">
        <v>32</v>
      </c>
      <c r="S653" s="6" t="s">
        <v>32</v>
      </c>
      <c r="T653" s="6" t="s">
        <v>32</v>
      </c>
      <c r="U653" s="6" t="s">
        <v>32</v>
      </c>
      <c r="V653" s="6" t="b">
        <v>1</v>
      </c>
      <c r="W653" s="6" t="b">
        <v>1</v>
      </c>
      <c r="X653" s="13" cm="1">
        <f t="array" ref="X653">_xlfn.IFS(ecomm[[#This Row],[rating]]&lt;=1,1, ecomm[[#This Row],[rating]]&lt;=2, 2, ecomm[[#This Row],[rating]]&lt;=3, 3, ecomm[[#This Row],[rating]]&lt;=4, 4, ecomm[[#This Row],[rating]]&gt;4, 5)</f>
        <v>4</v>
      </c>
      <c r="Y653" s="13" cm="1">
        <f t="array" ref="Y6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3" s="13" t="str" cm="1">
        <f t="array" ref="Z6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54" spans="1:26">
      <c r="A654" s="4">
        <v>22436508</v>
      </c>
      <c r="B654" s="4" t="s">
        <v>26</v>
      </c>
      <c r="C654" s="4" t="s">
        <v>73</v>
      </c>
      <c r="D654" s="4" t="s">
        <v>461</v>
      </c>
      <c r="E654" s="4">
        <v>5</v>
      </c>
      <c r="F654" s="4">
        <v>4</v>
      </c>
      <c r="G654" s="5">
        <v>888</v>
      </c>
      <c r="H654" s="16">
        <v>65</v>
      </c>
      <c r="I654" s="5">
        <v>310</v>
      </c>
      <c r="J654" s="4" t="s">
        <v>32</v>
      </c>
      <c r="K654" s="4" t="b">
        <v>0</v>
      </c>
      <c r="L654" s="4">
        <v>22</v>
      </c>
      <c r="M654" s="4">
        <v>0</v>
      </c>
      <c r="N654" s="4">
        <v>0</v>
      </c>
      <c r="O654" s="4">
        <v>8</v>
      </c>
      <c r="P654" s="4">
        <v>19</v>
      </c>
      <c r="Q654" s="4" t="s">
        <v>32</v>
      </c>
      <c r="R654" s="4" t="s">
        <v>32</v>
      </c>
      <c r="S654" s="4" t="s">
        <v>32</v>
      </c>
      <c r="T654" s="4" t="s">
        <v>32</v>
      </c>
      <c r="U654" s="4" t="s">
        <v>32</v>
      </c>
      <c r="V654" s="4" t="b">
        <v>1</v>
      </c>
      <c r="W654" s="4" t="b">
        <v>1</v>
      </c>
      <c r="X654" s="13" cm="1">
        <f t="array" ref="X654">_xlfn.IFS(ecomm[[#This Row],[rating]]&lt;=1,1, ecomm[[#This Row],[rating]]&lt;=2, 2, ecomm[[#This Row],[rating]]&lt;=3, 3, ecomm[[#This Row],[rating]]&lt;=4, 4, ecomm[[#This Row],[rating]]&gt;4, 5)</f>
        <v>5</v>
      </c>
      <c r="Y654" s="13" cm="1">
        <f t="array" ref="Y6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54" s="13" t="str" cm="1">
        <f t="array" ref="Z6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55" spans="1:26">
      <c r="A655" s="6">
        <v>21664854</v>
      </c>
      <c r="B655" s="6" t="s">
        <v>26</v>
      </c>
      <c r="C655" s="6" t="s">
        <v>38</v>
      </c>
      <c r="D655" s="6" t="s">
        <v>408</v>
      </c>
      <c r="E655" s="6">
        <v>4</v>
      </c>
      <c r="F655" s="6">
        <v>6</v>
      </c>
      <c r="G655" s="7">
        <v>2200</v>
      </c>
      <c r="H655" s="17">
        <v>30</v>
      </c>
      <c r="I655" s="7">
        <v>1540</v>
      </c>
      <c r="J655" s="6" t="s">
        <v>32</v>
      </c>
      <c r="K655" s="6" t="b">
        <v>0</v>
      </c>
      <c r="L655" s="6">
        <v>0</v>
      </c>
      <c r="M655" s="6">
        <v>8</v>
      </c>
      <c r="N655" s="6">
        <v>22</v>
      </c>
      <c r="O655" s="6">
        <v>62</v>
      </c>
      <c r="P655" s="6">
        <v>262</v>
      </c>
      <c r="Q655" s="6" t="s">
        <v>32</v>
      </c>
      <c r="R655" s="6" t="s">
        <v>32</v>
      </c>
      <c r="S655" s="6" t="s">
        <v>32</v>
      </c>
      <c r="T655" s="6" t="s">
        <v>32</v>
      </c>
      <c r="U655" s="6" t="s">
        <v>32</v>
      </c>
      <c r="V655" s="6" t="b">
        <v>1</v>
      </c>
      <c r="W655" s="6" t="b">
        <v>1</v>
      </c>
      <c r="X655" s="13" cm="1">
        <f t="array" ref="X655">_xlfn.IFS(ecomm[[#This Row],[rating]]&lt;=1,1, ecomm[[#This Row],[rating]]&lt;=2, 2, ecomm[[#This Row],[rating]]&lt;=3, 3, ecomm[[#This Row],[rating]]&lt;=4, 4, ecomm[[#This Row],[rating]]&gt;4, 5)</f>
        <v>4</v>
      </c>
      <c r="Y655" s="13" cm="1">
        <f t="array" ref="Y6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55" s="13" t="str" cm="1">
        <f t="array" ref="Z6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56" spans="1:26">
      <c r="A656" s="4">
        <v>21664840</v>
      </c>
      <c r="B656" s="4" t="s">
        <v>26</v>
      </c>
      <c r="C656" s="4" t="s">
        <v>38</v>
      </c>
      <c r="D656" s="4" t="s">
        <v>408</v>
      </c>
      <c r="E656" s="4">
        <v>4</v>
      </c>
      <c r="F656" s="4">
        <v>6</v>
      </c>
      <c r="G656" s="5">
        <v>3500</v>
      </c>
      <c r="H656" s="16">
        <v>30</v>
      </c>
      <c r="I656" s="5">
        <v>2450</v>
      </c>
      <c r="J656" s="4" t="s">
        <v>32</v>
      </c>
      <c r="K656" s="4" t="b">
        <v>0</v>
      </c>
      <c r="L656" s="4">
        <v>5</v>
      </c>
      <c r="M656" s="4">
        <v>1</v>
      </c>
      <c r="N656" s="4">
        <v>2</v>
      </c>
      <c r="O656" s="4">
        <v>4</v>
      </c>
      <c r="P656" s="4">
        <v>9</v>
      </c>
      <c r="Q656" s="4" t="s">
        <v>32</v>
      </c>
      <c r="R656" s="4" t="s">
        <v>32</v>
      </c>
      <c r="S656" s="4" t="s">
        <v>32</v>
      </c>
      <c r="T656" s="4" t="s">
        <v>32</v>
      </c>
      <c r="U656" s="4" t="s">
        <v>32</v>
      </c>
      <c r="V656" s="4" t="b">
        <v>1</v>
      </c>
      <c r="W656" s="4" t="b">
        <v>1</v>
      </c>
      <c r="X656" s="13" cm="1">
        <f t="array" ref="X656">_xlfn.IFS(ecomm[[#This Row],[rating]]&lt;=1,1, ecomm[[#This Row],[rating]]&lt;=2, 2, ecomm[[#This Row],[rating]]&lt;=3, 3, ecomm[[#This Row],[rating]]&lt;=4, 4, ecomm[[#This Row],[rating]]&gt;4, 5)</f>
        <v>4</v>
      </c>
      <c r="Y656" s="13" cm="1">
        <f t="array" ref="Y6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56" s="13" t="str" cm="1">
        <f t="array" ref="Z6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57" spans="1:26">
      <c r="A657" s="6">
        <v>18816460</v>
      </c>
      <c r="B657" s="6" t="s">
        <v>26</v>
      </c>
      <c r="C657" s="6" t="s">
        <v>38</v>
      </c>
      <c r="D657" s="6" t="s">
        <v>462</v>
      </c>
      <c r="E657" s="6">
        <v>3.7</v>
      </c>
      <c r="F657" s="6">
        <v>6</v>
      </c>
      <c r="G657" s="7">
        <v>7828</v>
      </c>
      <c r="H657" s="17">
        <v>52</v>
      </c>
      <c r="I657" s="7">
        <v>3757</v>
      </c>
      <c r="J657" s="6" t="s">
        <v>32</v>
      </c>
      <c r="K657" s="6" t="b">
        <v>0</v>
      </c>
      <c r="L657" s="6">
        <v>7</v>
      </c>
      <c r="M657" s="6">
        <v>5</v>
      </c>
      <c r="N657" s="6">
        <v>15</v>
      </c>
      <c r="O657" s="6">
        <v>31</v>
      </c>
      <c r="P657" s="6">
        <v>94</v>
      </c>
      <c r="Q657" s="6" t="s">
        <v>32</v>
      </c>
      <c r="R657" s="6" t="s">
        <v>32</v>
      </c>
      <c r="S657" s="6" t="s">
        <v>32</v>
      </c>
      <c r="T657" s="6" t="s">
        <v>32</v>
      </c>
      <c r="U657" s="6" t="s">
        <v>32</v>
      </c>
      <c r="V657" s="6" t="b">
        <v>1</v>
      </c>
      <c r="W657" s="6" t="b">
        <v>1</v>
      </c>
      <c r="X657" s="13" cm="1">
        <f t="array" ref="X657">_xlfn.IFS(ecomm[[#This Row],[rating]]&lt;=1,1, ecomm[[#This Row],[rating]]&lt;=2, 2, ecomm[[#This Row],[rating]]&lt;=3, 3, ecomm[[#This Row],[rating]]&lt;=4, 4, ecomm[[#This Row],[rating]]&gt;4, 5)</f>
        <v>4</v>
      </c>
      <c r="Y657" s="13" cm="1">
        <f t="array" ref="Y6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57" s="13" t="str" cm="1">
        <f t="array" ref="Z6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58" spans="1:26">
      <c r="A658" s="4">
        <v>20040566</v>
      </c>
      <c r="B658" s="4" t="s">
        <v>26</v>
      </c>
      <c r="C658" s="4" t="s">
        <v>38</v>
      </c>
      <c r="D658" s="4" t="s">
        <v>263</v>
      </c>
      <c r="E658" s="4">
        <v>3.3</v>
      </c>
      <c r="F658" s="4">
        <v>8</v>
      </c>
      <c r="G658" s="5">
        <v>2899</v>
      </c>
      <c r="H658" s="16">
        <v>70</v>
      </c>
      <c r="I658" s="5">
        <v>869</v>
      </c>
      <c r="J658" s="4" t="s">
        <v>35</v>
      </c>
      <c r="K658" s="4" t="b">
        <v>1</v>
      </c>
      <c r="L658" s="4">
        <v>0</v>
      </c>
      <c r="M658" s="4">
        <v>3</v>
      </c>
      <c r="N658" s="4">
        <v>6</v>
      </c>
      <c r="O658" s="4">
        <v>22</v>
      </c>
      <c r="P658" s="4">
        <v>46</v>
      </c>
      <c r="Q658" s="4" t="s">
        <v>32</v>
      </c>
      <c r="R658" s="4" t="s">
        <v>32</v>
      </c>
      <c r="S658" s="4" t="s">
        <v>32</v>
      </c>
      <c r="T658" s="4" t="s">
        <v>32</v>
      </c>
      <c r="U658" s="4" t="s">
        <v>32</v>
      </c>
      <c r="V658" s="4" t="b">
        <v>1</v>
      </c>
      <c r="W658" s="4" t="b">
        <v>1</v>
      </c>
      <c r="X658" s="13" cm="1">
        <f t="array" ref="X658">_xlfn.IFS(ecomm[[#This Row],[rating]]&lt;=1,1, ecomm[[#This Row],[rating]]&lt;=2, 2, ecomm[[#This Row],[rating]]&lt;=3, 3, ecomm[[#This Row],[rating]]&lt;=4, 4, ecomm[[#This Row],[rating]]&gt;4, 5)</f>
        <v>4</v>
      </c>
      <c r="Y658" s="13" cm="1">
        <f t="array" ref="Y6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58" s="13" t="str" cm="1">
        <f t="array" ref="Z6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59" spans="1:26">
      <c r="A659" s="6">
        <v>21653646</v>
      </c>
      <c r="B659" s="6" t="s">
        <v>26</v>
      </c>
      <c r="C659" s="6" t="s">
        <v>38</v>
      </c>
      <c r="D659" s="6" t="s">
        <v>295</v>
      </c>
      <c r="E659" s="6">
        <v>4.5999999999999996</v>
      </c>
      <c r="F659" s="6">
        <v>5</v>
      </c>
      <c r="G659" s="7">
        <v>3299</v>
      </c>
      <c r="H659" s="17">
        <v>60</v>
      </c>
      <c r="I659" s="7">
        <v>1319</v>
      </c>
      <c r="J659" s="6" t="s">
        <v>35</v>
      </c>
      <c r="K659" s="6" t="b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 t="s">
        <v>78</v>
      </c>
      <c r="R659" s="6" t="s">
        <v>128</v>
      </c>
      <c r="S659" s="6" t="s">
        <v>32</v>
      </c>
      <c r="T659" s="6" t="s">
        <v>32</v>
      </c>
      <c r="U659" s="6" t="s">
        <v>67</v>
      </c>
      <c r="V659" s="6" t="b">
        <v>1</v>
      </c>
      <c r="W659" s="6" t="b">
        <v>1</v>
      </c>
      <c r="X659" s="13" cm="1">
        <f t="array" ref="X659">_xlfn.IFS(ecomm[[#This Row],[rating]]&lt;=1,1, ecomm[[#This Row],[rating]]&lt;=2, 2, ecomm[[#This Row],[rating]]&lt;=3, 3, ecomm[[#This Row],[rating]]&lt;=4, 4, ecomm[[#This Row],[rating]]&gt;4, 5)</f>
        <v>5</v>
      </c>
      <c r="Y659" s="13" cm="1">
        <f t="array" ref="Y6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59" s="13" t="str" cm="1">
        <f t="array" ref="Z6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60" spans="1:26">
      <c r="A660" s="4">
        <v>21604464</v>
      </c>
      <c r="B660" s="4" t="s">
        <v>26</v>
      </c>
      <c r="C660" s="4" t="s">
        <v>168</v>
      </c>
      <c r="D660" s="4" t="s">
        <v>463</v>
      </c>
      <c r="E660" s="4">
        <v>3.3</v>
      </c>
      <c r="F660" s="4">
        <v>7</v>
      </c>
      <c r="G660" s="5">
        <v>6299</v>
      </c>
      <c r="H660" s="16">
        <v>58</v>
      </c>
      <c r="I660" s="5">
        <v>2645</v>
      </c>
      <c r="J660" s="4" t="s">
        <v>32</v>
      </c>
      <c r="K660" s="4" t="b">
        <v>0</v>
      </c>
      <c r="L660" s="4">
        <v>0</v>
      </c>
      <c r="M660" s="4">
        <v>0</v>
      </c>
      <c r="N660" s="4">
        <v>0</v>
      </c>
      <c r="O660" s="4">
        <v>0</v>
      </c>
      <c r="P660" s="4">
        <v>5</v>
      </c>
      <c r="Q660" s="4" t="s">
        <v>32</v>
      </c>
      <c r="R660" s="4" t="s">
        <v>32</v>
      </c>
      <c r="S660" s="4" t="s">
        <v>32</v>
      </c>
      <c r="T660" s="4" t="s">
        <v>32</v>
      </c>
      <c r="U660" s="4" t="s">
        <v>32</v>
      </c>
      <c r="V660" s="4" t="b">
        <v>1</v>
      </c>
      <c r="W660" s="4" t="b">
        <v>1</v>
      </c>
      <c r="X660" s="13" cm="1">
        <f t="array" ref="X660">_xlfn.IFS(ecomm[[#This Row],[rating]]&lt;=1,1, ecomm[[#This Row],[rating]]&lt;=2, 2, ecomm[[#This Row],[rating]]&lt;=3, 3, ecomm[[#This Row],[rating]]&lt;=4, 4, ecomm[[#This Row],[rating]]&gt;4, 5)</f>
        <v>4</v>
      </c>
      <c r="Y660" s="13" cm="1">
        <f t="array" ref="Y6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60" s="13" t="str" cm="1">
        <f t="array" ref="Z6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61" spans="1:26">
      <c r="A661" s="6">
        <v>10127829</v>
      </c>
      <c r="B661" s="6" t="s">
        <v>26</v>
      </c>
      <c r="C661" s="6" t="s">
        <v>168</v>
      </c>
      <c r="D661" s="6" t="s">
        <v>464</v>
      </c>
      <c r="E661" s="6">
        <v>3.8</v>
      </c>
      <c r="F661" s="6">
        <v>6</v>
      </c>
      <c r="G661" s="7">
        <v>2499</v>
      </c>
      <c r="H661" s="17">
        <v>60</v>
      </c>
      <c r="I661" s="7">
        <v>999</v>
      </c>
      <c r="J661" s="6" t="s">
        <v>32</v>
      </c>
      <c r="K661" s="6" t="b">
        <v>0</v>
      </c>
      <c r="L661" s="6">
        <v>1</v>
      </c>
      <c r="M661" s="6">
        <v>0</v>
      </c>
      <c r="N661" s="6">
        <v>0</v>
      </c>
      <c r="O661" s="6">
        <v>0</v>
      </c>
      <c r="P661" s="6">
        <v>0</v>
      </c>
      <c r="Q661" s="6" t="s">
        <v>32</v>
      </c>
      <c r="R661" s="6" t="s">
        <v>32</v>
      </c>
      <c r="S661" s="6" t="s">
        <v>32</v>
      </c>
      <c r="T661" s="6" t="s">
        <v>32</v>
      </c>
      <c r="U661" s="6" t="s">
        <v>32</v>
      </c>
      <c r="V661" s="6" t="b">
        <v>1</v>
      </c>
      <c r="W661" s="6" t="b">
        <v>1</v>
      </c>
      <c r="X661" s="13" cm="1">
        <f t="array" ref="X661">_xlfn.IFS(ecomm[[#This Row],[rating]]&lt;=1,1, ecomm[[#This Row],[rating]]&lt;=2, 2, ecomm[[#This Row],[rating]]&lt;=3, 3, ecomm[[#This Row],[rating]]&lt;=4, 4, ecomm[[#This Row],[rating]]&gt;4, 5)</f>
        <v>4</v>
      </c>
      <c r="Y661" s="13" cm="1">
        <f t="array" ref="Y6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1" s="13" t="str" cm="1">
        <f t="array" ref="Z6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62" spans="1:26">
      <c r="A662" s="4">
        <v>15190770</v>
      </c>
      <c r="B662" s="4" t="s">
        <v>26</v>
      </c>
      <c r="C662" s="4" t="s">
        <v>50</v>
      </c>
      <c r="D662" s="4" t="s">
        <v>416</v>
      </c>
      <c r="E662" s="4">
        <v>4</v>
      </c>
      <c r="F662" s="4">
        <v>6</v>
      </c>
      <c r="G662" s="5">
        <v>3999</v>
      </c>
      <c r="H662" s="16">
        <v>60</v>
      </c>
      <c r="I662" s="5">
        <v>1599</v>
      </c>
      <c r="J662" s="4" t="s">
        <v>35</v>
      </c>
      <c r="K662" s="4" t="b">
        <v>1</v>
      </c>
      <c r="L662" s="4">
        <v>0</v>
      </c>
      <c r="M662" s="4">
        <v>1</v>
      </c>
      <c r="N662" s="4">
        <v>0</v>
      </c>
      <c r="O662" s="4">
        <v>1</v>
      </c>
      <c r="P662" s="4">
        <v>8</v>
      </c>
      <c r="Q662" s="4" t="s">
        <v>30</v>
      </c>
      <c r="R662" s="4" t="s">
        <v>32</v>
      </c>
      <c r="S662" s="4" t="s">
        <v>32</v>
      </c>
      <c r="T662" s="4" t="s">
        <v>43</v>
      </c>
      <c r="U662" s="4" t="s">
        <v>32</v>
      </c>
      <c r="V662" s="4" t="b">
        <v>1</v>
      </c>
      <c r="W662" s="4" t="b">
        <v>1</v>
      </c>
      <c r="X662" s="13" cm="1">
        <f t="array" ref="X662">_xlfn.IFS(ecomm[[#This Row],[rating]]&lt;=1,1, ecomm[[#This Row],[rating]]&lt;=2, 2, ecomm[[#This Row],[rating]]&lt;=3, 3, ecomm[[#This Row],[rating]]&lt;=4, 4, ecomm[[#This Row],[rating]]&gt;4, 5)</f>
        <v>4</v>
      </c>
      <c r="Y662" s="13" cm="1">
        <f t="array" ref="Y6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2" s="13" t="str" cm="1">
        <f t="array" ref="Z6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63" spans="1:26">
      <c r="A663" s="6">
        <v>15898082</v>
      </c>
      <c r="B663" s="6" t="s">
        <v>26</v>
      </c>
      <c r="C663" s="6" t="s">
        <v>249</v>
      </c>
      <c r="D663" s="6" t="s">
        <v>465</v>
      </c>
      <c r="E663" s="6">
        <v>4.5999999999999996</v>
      </c>
      <c r="F663" s="6">
        <v>5</v>
      </c>
      <c r="G663" s="7">
        <v>1450</v>
      </c>
      <c r="H663" s="17">
        <v>52</v>
      </c>
      <c r="I663" s="7">
        <v>696</v>
      </c>
      <c r="J663" s="6" t="s">
        <v>35</v>
      </c>
      <c r="K663" s="6" t="b">
        <v>1</v>
      </c>
      <c r="L663" s="6">
        <v>0</v>
      </c>
      <c r="M663" s="6">
        <v>0</v>
      </c>
      <c r="N663" s="6">
        <v>2</v>
      </c>
      <c r="O663" s="6">
        <v>14</v>
      </c>
      <c r="P663" s="6">
        <v>30</v>
      </c>
      <c r="Q663" s="6" t="s">
        <v>32</v>
      </c>
      <c r="R663" s="6" t="s">
        <v>32</v>
      </c>
      <c r="S663" s="6" t="s">
        <v>32</v>
      </c>
      <c r="T663" s="6" t="s">
        <v>32</v>
      </c>
      <c r="U663" s="6" t="s">
        <v>32</v>
      </c>
      <c r="V663" s="6" t="b">
        <v>1</v>
      </c>
      <c r="W663" s="6" t="b">
        <v>1</v>
      </c>
      <c r="X663" s="13" cm="1">
        <f t="array" ref="X663">_xlfn.IFS(ecomm[[#This Row],[rating]]&lt;=1,1, ecomm[[#This Row],[rating]]&lt;=2, 2, ecomm[[#This Row],[rating]]&lt;=3, 3, ecomm[[#This Row],[rating]]&lt;=4, 4, ecomm[[#This Row],[rating]]&gt;4, 5)</f>
        <v>5</v>
      </c>
      <c r="Y663" s="13" cm="1">
        <f t="array" ref="Y6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3" s="13" t="str" cm="1">
        <f t="array" ref="Z6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64" spans="1:26">
      <c r="A664" s="4">
        <v>17307656</v>
      </c>
      <c r="B664" s="4" t="s">
        <v>26</v>
      </c>
      <c r="C664" s="4" t="s">
        <v>117</v>
      </c>
      <c r="D664" s="4" t="s">
        <v>466</v>
      </c>
      <c r="E664" s="4">
        <v>4.5999999999999996</v>
      </c>
      <c r="F664" s="4">
        <v>5</v>
      </c>
      <c r="G664" s="5">
        <v>2799</v>
      </c>
      <c r="H664" s="16">
        <v>60</v>
      </c>
      <c r="I664" s="5">
        <v>1119</v>
      </c>
      <c r="J664" s="4" t="s">
        <v>35</v>
      </c>
      <c r="K664" s="4" t="b">
        <v>1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 t="s">
        <v>30</v>
      </c>
      <c r="R664" s="4" t="s">
        <v>32</v>
      </c>
      <c r="S664" s="4" t="s">
        <v>32</v>
      </c>
      <c r="T664" s="4" t="s">
        <v>32</v>
      </c>
      <c r="U664" s="4" t="s">
        <v>32</v>
      </c>
      <c r="V664" s="4" t="b">
        <v>1</v>
      </c>
      <c r="W664" s="4" t="b">
        <v>1</v>
      </c>
      <c r="X664" s="13" cm="1">
        <f t="array" ref="X664">_xlfn.IFS(ecomm[[#This Row],[rating]]&lt;=1,1, ecomm[[#This Row],[rating]]&lt;=2, 2, ecomm[[#This Row],[rating]]&lt;=3, 3, ecomm[[#This Row],[rating]]&lt;=4, 4, ecomm[[#This Row],[rating]]&gt;4, 5)</f>
        <v>5</v>
      </c>
      <c r="Y664" s="13" cm="1">
        <f t="array" ref="Y6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4" s="13" t="str" cm="1">
        <f t="array" ref="Z6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65" spans="1:26">
      <c r="A665" s="6">
        <v>18690268</v>
      </c>
      <c r="B665" s="6" t="s">
        <v>26</v>
      </c>
      <c r="C665" s="6" t="s">
        <v>117</v>
      </c>
      <c r="D665" s="6" t="s">
        <v>173</v>
      </c>
      <c r="E665" s="6">
        <v>4.5999999999999996</v>
      </c>
      <c r="F665" s="6">
        <v>5</v>
      </c>
      <c r="G665" s="7">
        <v>1999</v>
      </c>
      <c r="H665" s="17">
        <v>80</v>
      </c>
      <c r="I665" s="7">
        <v>1999</v>
      </c>
      <c r="J665" s="6" t="s">
        <v>35</v>
      </c>
      <c r="K665" s="6" t="b">
        <v>1</v>
      </c>
      <c r="L665" s="6">
        <v>0</v>
      </c>
      <c r="M665" s="6">
        <v>0</v>
      </c>
      <c r="N665" s="6">
        <v>0</v>
      </c>
      <c r="O665" s="6">
        <v>4</v>
      </c>
      <c r="P665" s="6">
        <v>9</v>
      </c>
      <c r="Q665" s="6" t="s">
        <v>32</v>
      </c>
      <c r="R665" s="6" t="s">
        <v>32</v>
      </c>
      <c r="S665" s="6" t="s">
        <v>32</v>
      </c>
      <c r="T665" s="6" t="s">
        <v>32</v>
      </c>
      <c r="U665" s="6" t="s">
        <v>32</v>
      </c>
      <c r="V665" s="6" t="b">
        <v>0</v>
      </c>
      <c r="W665" s="6" t="b">
        <v>1</v>
      </c>
      <c r="X665" s="13" cm="1">
        <f t="array" ref="X665">_xlfn.IFS(ecomm[[#This Row],[rating]]&lt;=1,1, ecomm[[#This Row],[rating]]&lt;=2, 2, ecomm[[#This Row],[rating]]&lt;=3, 3, ecomm[[#This Row],[rating]]&lt;=4, 4, ecomm[[#This Row],[rating]]&gt;4, 5)</f>
        <v>5</v>
      </c>
      <c r="Y665" s="13" cm="1">
        <f t="array" ref="Y6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5" s="13" t="str" cm="1">
        <f t="array" ref="Z6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66" spans="1:26">
      <c r="A666" s="4">
        <v>20712132</v>
      </c>
      <c r="B666" s="4" t="s">
        <v>26</v>
      </c>
      <c r="C666" s="4" t="s">
        <v>36</v>
      </c>
      <c r="D666" s="4" t="s">
        <v>370</v>
      </c>
      <c r="E666" s="4">
        <v>4.4000000000000004</v>
      </c>
      <c r="F666" s="4">
        <v>5</v>
      </c>
      <c r="G666" s="5">
        <v>3599</v>
      </c>
      <c r="H666" s="16">
        <v>10</v>
      </c>
      <c r="I666" s="5">
        <v>3599</v>
      </c>
      <c r="J666" s="4" t="s">
        <v>32</v>
      </c>
      <c r="K666" s="4" t="b">
        <v>0</v>
      </c>
      <c r="L666" s="4">
        <v>1</v>
      </c>
      <c r="M666" s="4">
        <v>0</v>
      </c>
      <c r="N666" s="4">
        <v>2</v>
      </c>
      <c r="O666" s="4">
        <v>3</v>
      </c>
      <c r="P666" s="4">
        <v>9</v>
      </c>
      <c r="Q666" s="4" t="s">
        <v>32</v>
      </c>
      <c r="R666" s="4" t="s">
        <v>32</v>
      </c>
      <c r="S666" s="4" t="s">
        <v>32</v>
      </c>
      <c r="T666" s="4" t="s">
        <v>32</v>
      </c>
      <c r="U666" s="4" t="s">
        <v>32</v>
      </c>
      <c r="V666" s="4" t="b">
        <v>0</v>
      </c>
      <c r="W666" s="4" t="b">
        <v>1</v>
      </c>
      <c r="X666" s="13" cm="1">
        <f t="array" ref="X666">_xlfn.IFS(ecomm[[#This Row],[rating]]&lt;=1,1, ecomm[[#This Row],[rating]]&lt;=2, 2, ecomm[[#This Row],[rating]]&lt;=3, 3, ecomm[[#This Row],[rating]]&lt;=4, 4, ecomm[[#This Row],[rating]]&gt;4, 5)</f>
        <v>5</v>
      </c>
      <c r="Y666" s="13" cm="1">
        <f t="array" ref="Y6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66" s="13" t="str" cm="1">
        <f t="array" ref="Z6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67" spans="1:26">
      <c r="A667" s="6">
        <v>19324484</v>
      </c>
      <c r="B667" s="6" t="s">
        <v>99</v>
      </c>
      <c r="C667" s="6" t="s">
        <v>218</v>
      </c>
      <c r="D667" s="6" t="s">
        <v>362</v>
      </c>
      <c r="E667" s="6">
        <v>3.7</v>
      </c>
      <c r="F667" s="6">
        <v>6</v>
      </c>
      <c r="G667" s="7">
        <v>6490</v>
      </c>
      <c r="H667" s="17">
        <v>0</v>
      </c>
      <c r="I667" s="7">
        <v>6490</v>
      </c>
      <c r="J667" s="6" t="s">
        <v>35</v>
      </c>
      <c r="K667" s="6" t="b">
        <v>1</v>
      </c>
      <c r="L667" s="6">
        <v>2</v>
      </c>
      <c r="M667" s="6">
        <v>1</v>
      </c>
      <c r="N667" s="6">
        <v>0</v>
      </c>
      <c r="O667" s="6">
        <v>1</v>
      </c>
      <c r="P667" s="6">
        <v>6</v>
      </c>
      <c r="Q667" s="6" t="s">
        <v>32</v>
      </c>
      <c r="R667" s="6" t="s">
        <v>32</v>
      </c>
      <c r="S667" s="6" t="s">
        <v>32</v>
      </c>
      <c r="T667" s="6" t="s">
        <v>32</v>
      </c>
      <c r="U667" s="6" t="s">
        <v>32</v>
      </c>
      <c r="V667" s="6" t="b">
        <v>1</v>
      </c>
      <c r="W667" s="6" t="b">
        <v>1</v>
      </c>
      <c r="X667" s="13" cm="1">
        <f t="array" ref="X667">_xlfn.IFS(ecomm[[#This Row],[rating]]&lt;=1,1, ecomm[[#This Row],[rating]]&lt;=2, 2, ecomm[[#This Row],[rating]]&lt;=3, 3, ecomm[[#This Row],[rating]]&lt;=4, 4, ecomm[[#This Row],[rating]]&gt;4, 5)</f>
        <v>4</v>
      </c>
      <c r="Y667" s="13" cm="1">
        <f t="array" ref="Y6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667" s="13" t="str" cm="1">
        <f t="array" ref="Z6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68" spans="1:26">
      <c r="A668" s="4">
        <v>18854764</v>
      </c>
      <c r="B668" s="4" t="s">
        <v>26</v>
      </c>
      <c r="C668" s="4" t="s">
        <v>33</v>
      </c>
      <c r="D668" s="4" t="s">
        <v>467</v>
      </c>
      <c r="E668" s="4">
        <v>5</v>
      </c>
      <c r="F668" s="4">
        <v>4</v>
      </c>
      <c r="G668" s="5">
        <v>1299</v>
      </c>
      <c r="H668" s="16">
        <v>62</v>
      </c>
      <c r="I668" s="5">
        <v>1299</v>
      </c>
      <c r="J668" s="4" t="s">
        <v>35</v>
      </c>
      <c r="K668" s="4" t="b">
        <v>1</v>
      </c>
      <c r="L668" s="4">
        <v>0</v>
      </c>
      <c r="M668" s="4">
        <v>2</v>
      </c>
      <c r="N668" s="4">
        <v>0</v>
      </c>
      <c r="O668" s="4">
        <v>0</v>
      </c>
      <c r="P668" s="4">
        <v>6</v>
      </c>
      <c r="Q668" s="4" t="s">
        <v>30</v>
      </c>
      <c r="R668" s="4" t="s">
        <v>31</v>
      </c>
      <c r="S668" s="4" t="s">
        <v>32</v>
      </c>
      <c r="T668" s="4" t="s">
        <v>32</v>
      </c>
      <c r="U668" s="4" t="s">
        <v>30</v>
      </c>
      <c r="V668" s="4" t="b">
        <v>0</v>
      </c>
      <c r="W668" s="4" t="b">
        <v>1</v>
      </c>
      <c r="X668" s="13" cm="1">
        <f t="array" ref="X668">_xlfn.IFS(ecomm[[#This Row],[rating]]&lt;=1,1, ecomm[[#This Row],[rating]]&lt;=2, 2, ecomm[[#This Row],[rating]]&lt;=3, 3, ecomm[[#This Row],[rating]]&lt;=4, 4, ecomm[[#This Row],[rating]]&gt;4, 5)</f>
        <v>5</v>
      </c>
      <c r="Y668" s="13" cm="1">
        <f t="array" ref="Y6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68" s="13" t="str" cm="1">
        <f t="array" ref="Z6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69" spans="1:26">
      <c r="A669" s="6">
        <v>19322504</v>
      </c>
      <c r="B669" s="6" t="s">
        <v>60</v>
      </c>
      <c r="C669" s="6" t="s">
        <v>226</v>
      </c>
      <c r="D669" s="6" t="s">
        <v>468</v>
      </c>
      <c r="E669" s="6">
        <v>4</v>
      </c>
      <c r="F669" s="6">
        <v>6</v>
      </c>
      <c r="G669" s="7">
        <v>1599</v>
      </c>
      <c r="H669" s="17">
        <v>50</v>
      </c>
      <c r="I669" s="7">
        <v>799</v>
      </c>
      <c r="J669" s="6" t="s">
        <v>35</v>
      </c>
      <c r="K669" s="6" t="b">
        <v>1</v>
      </c>
      <c r="L669" s="6">
        <v>3</v>
      </c>
      <c r="M669" s="6">
        <v>0</v>
      </c>
      <c r="N669" s="6">
        <v>0</v>
      </c>
      <c r="O669" s="6">
        <v>3</v>
      </c>
      <c r="P669" s="6">
        <v>6</v>
      </c>
      <c r="Q669" s="6" t="s">
        <v>32</v>
      </c>
      <c r="R669" s="6" t="s">
        <v>32</v>
      </c>
      <c r="S669" s="6" t="s">
        <v>32</v>
      </c>
      <c r="T669" s="6" t="s">
        <v>32</v>
      </c>
      <c r="U669" s="6" t="s">
        <v>32</v>
      </c>
      <c r="V669" s="6" t="b">
        <v>1</v>
      </c>
      <c r="W669" s="6" t="b">
        <v>1</v>
      </c>
      <c r="X669" s="13" cm="1">
        <f t="array" ref="X669">_xlfn.IFS(ecomm[[#This Row],[rating]]&lt;=1,1, ecomm[[#This Row],[rating]]&lt;=2, 2, ecomm[[#This Row],[rating]]&lt;=3, 3, ecomm[[#This Row],[rating]]&lt;=4, 4, ecomm[[#This Row],[rating]]&gt;4, 5)</f>
        <v>4</v>
      </c>
      <c r="Y669" s="13" cm="1">
        <f t="array" ref="Y6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69" s="13" t="str" cm="1">
        <f t="array" ref="Z6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70" spans="1:26">
      <c r="A670" s="4">
        <v>18929536</v>
      </c>
      <c r="B670" s="4" t="s">
        <v>26</v>
      </c>
      <c r="C670" s="4" t="s">
        <v>53</v>
      </c>
      <c r="D670" s="4" t="s">
        <v>47</v>
      </c>
      <c r="E670" s="4">
        <v>3.6</v>
      </c>
      <c r="F670" s="4">
        <v>95</v>
      </c>
      <c r="G670" s="5">
        <v>1999</v>
      </c>
      <c r="H670" s="16">
        <v>0</v>
      </c>
      <c r="I670" s="5">
        <v>1999</v>
      </c>
      <c r="J670" s="4" t="s">
        <v>32</v>
      </c>
      <c r="K670" s="4" t="b">
        <v>0</v>
      </c>
      <c r="L670" s="4">
        <v>0</v>
      </c>
      <c r="M670" s="4">
        <v>1</v>
      </c>
      <c r="N670" s="4">
        <v>2</v>
      </c>
      <c r="O670" s="4">
        <v>10</v>
      </c>
      <c r="P670" s="4">
        <v>45</v>
      </c>
      <c r="Q670" s="4" t="s">
        <v>30</v>
      </c>
      <c r="R670" s="4" t="s">
        <v>32</v>
      </c>
      <c r="S670" s="4" t="s">
        <v>32</v>
      </c>
      <c r="T670" s="4" t="s">
        <v>32</v>
      </c>
      <c r="U670" s="4" t="s">
        <v>30</v>
      </c>
      <c r="V670" s="4" t="b">
        <v>0</v>
      </c>
      <c r="W670" s="4" t="b">
        <v>1</v>
      </c>
      <c r="X670" s="13" cm="1">
        <f t="array" ref="X670">_xlfn.IFS(ecomm[[#This Row],[rating]]&lt;=1,1, ecomm[[#This Row],[rating]]&lt;=2, 2, ecomm[[#This Row],[rating]]&lt;=3, 3, ecomm[[#This Row],[rating]]&lt;=4, 4, ecomm[[#This Row],[rating]]&gt;4, 5)</f>
        <v>4</v>
      </c>
      <c r="Y670" s="13" cm="1">
        <f t="array" ref="Y6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70" s="13" t="str" cm="1">
        <f t="array" ref="Z6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71" spans="1:26">
      <c r="A671" s="6">
        <v>20071236</v>
      </c>
      <c r="B671" s="6" t="s">
        <v>99</v>
      </c>
      <c r="C671" s="6" t="s">
        <v>218</v>
      </c>
      <c r="D671" s="6" t="s">
        <v>219</v>
      </c>
      <c r="E671" s="6">
        <v>4.3</v>
      </c>
      <c r="F671" s="6">
        <v>57</v>
      </c>
      <c r="G671" s="7">
        <v>5299</v>
      </c>
      <c r="H671" s="17">
        <v>0</v>
      </c>
      <c r="I671" s="7">
        <v>5299</v>
      </c>
      <c r="J671" s="6" t="s">
        <v>35</v>
      </c>
      <c r="K671" s="6" t="b">
        <v>1</v>
      </c>
      <c r="L671" s="6">
        <v>0</v>
      </c>
      <c r="M671" s="6">
        <v>2</v>
      </c>
      <c r="N671" s="6">
        <v>0</v>
      </c>
      <c r="O671" s="6">
        <v>4</v>
      </c>
      <c r="P671" s="6">
        <v>32</v>
      </c>
      <c r="Q671" s="6" t="s">
        <v>32</v>
      </c>
      <c r="R671" s="6" t="s">
        <v>32</v>
      </c>
      <c r="S671" s="6" t="s">
        <v>32</v>
      </c>
      <c r="T671" s="6" t="s">
        <v>32</v>
      </c>
      <c r="U671" s="6" t="s">
        <v>32</v>
      </c>
      <c r="V671" s="6" t="b">
        <v>1</v>
      </c>
      <c r="W671" s="6" t="b">
        <v>1</v>
      </c>
      <c r="X671" s="13" cm="1">
        <f t="array" ref="X671">_xlfn.IFS(ecomm[[#This Row],[rating]]&lt;=1,1, ecomm[[#This Row],[rating]]&lt;=2, 2, ecomm[[#This Row],[rating]]&lt;=3, 3, ecomm[[#This Row],[rating]]&lt;=4, 4, ecomm[[#This Row],[rating]]&gt;4, 5)</f>
        <v>5</v>
      </c>
      <c r="Y671" s="13" cm="1">
        <f t="array" ref="Y6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671" s="13" t="str" cm="1">
        <f t="array" ref="Z6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72" spans="1:26">
      <c r="A672" s="4">
        <v>13692652</v>
      </c>
      <c r="B672" s="4" t="s">
        <v>26</v>
      </c>
      <c r="C672" s="4" t="s">
        <v>117</v>
      </c>
      <c r="D672" s="4" t="s">
        <v>330</v>
      </c>
      <c r="E672" s="4">
        <v>4.2</v>
      </c>
      <c r="F672" s="4">
        <v>78</v>
      </c>
      <c r="G672" s="5">
        <v>2499</v>
      </c>
      <c r="H672" s="16">
        <v>0</v>
      </c>
      <c r="I672" s="5">
        <v>2499</v>
      </c>
      <c r="J672" s="4" t="s">
        <v>35</v>
      </c>
      <c r="K672" s="4" t="b">
        <v>1</v>
      </c>
      <c r="L672" s="4">
        <v>0</v>
      </c>
      <c r="M672" s="4">
        <v>0</v>
      </c>
      <c r="N672" s="4">
        <v>2</v>
      </c>
      <c r="O672" s="4">
        <v>1</v>
      </c>
      <c r="P672" s="4">
        <v>10</v>
      </c>
      <c r="Q672" s="4" t="s">
        <v>30</v>
      </c>
      <c r="R672" s="4" t="s">
        <v>32</v>
      </c>
      <c r="S672" s="4" t="s">
        <v>32</v>
      </c>
      <c r="T672" s="4" t="s">
        <v>32</v>
      </c>
      <c r="U672" s="4" t="s">
        <v>32</v>
      </c>
      <c r="V672" s="4" t="b">
        <v>0</v>
      </c>
      <c r="W672" s="4" t="b">
        <v>1</v>
      </c>
      <c r="X672" s="13" cm="1">
        <f t="array" ref="X672">_xlfn.IFS(ecomm[[#This Row],[rating]]&lt;=1,1, ecomm[[#This Row],[rating]]&lt;=2, 2, ecomm[[#This Row],[rating]]&lt;=3, 3, ecomm[[#This Row],[rating]]&lt;=4, 4, ecomm[[#This Row],[rating]]&gt;4, 5)</f>
        <v>5</v>
      </c>
      <c r="Y672" s="13" cm="1">
        <f t="array" ref="Y6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2" s="13" t="str" cm="1">
        <f t="array" ref="Z6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73" spans="1:26">
      <c r="A673" s="6">
        <v>14340794</v>
      </c>
      <c r="B673" s="6" t="s">
        <v>26</v>
      </c>
      <c r="C673" s="6" t="s">
        <v>33</v>
      </c>
      <c r="D673" s="6" t="s">
        <v>190</v>
      </c>
      <c r="E673" s="6">
        <v>4.0999999999999996</v>
      </c>
      <c r="F673" s="6">
        <v>82</v>
      </c>
      <c r="G673" s="7">
        <v>2390</v>
      </c>
      <c r="H673" s="17">
        <v>27</v>
      </c>
      <c r="I673" s="7">
        <v>2390</v>
      </c>
      <c r="J673" s="6" t="s">
        <v>35</v>
      </c>
      <c r="K673" s="6" t="b">
        <v>1</v>
      </c>
      <c r="L673" s="6">
        <v>2</v>
      </c>
      <c r="M673" s="6">
        <v>0</v>
      </c>
      <c r="N673" s="6">
        <v>0</v>
      </c>
      <c r="O673" s="6">
        <v>0</v>
      </c>
      <c r="P673" s="6">
        <v>0</v>
      </c>
      <c r="Q673" s="6" t="s">
        <v>32</v>
      </c>
      <c r="R673" s="6" t="s">
        <v>32</v>
      </c>
      <c r="S673" s="6" t="s">
        <v>32</v>
      </c>
      <c r="T673" s="6" t="s">
        <v>32</v>
      </c>
      <c r="U673" s="6" t="s">
        <v>32</v>
      </c>
      <c r="V673" s="6" t="b">
        <v>0</v>
      </c>
      <c r="W673" s="6" t="b">
        <v>1</v>
      </c>
      <c r="X673" s="13" cm="1">
        <f t="array" ref="X673">_xlfn.IFS(ecomm[[#This Row],[rating]]&lt;=1,1, ecomm[[#This Row],[rating]]&lt;=2, 2, ecomm[[#This Row],[rating]]&lt;=3, 3, ecomm[[#This Row],[rating]]&lt;=4, 4, ecomm[[#This Row],[rating]]&gt;4, 5)</f>
        <v>5</v>
      </c>
      <c r="Y673" s="13" cm="1">
        <f t="array" ref="Y6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3" s="13" t="str" cm="1">
        <f t="array" ref="Z6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74" spans="1:26">
      <c r="A674" s="4">
        <v>17628782</v>
      </c>
      <c r="B674" s="4" t="s">
        <v>26</v>
      </c>
      <c r="C674" s="4" t="s">
        <v>237</v>
      </c>
      <c r="D674" s="4" t="s">
        <v>34</v>
      </c>
      <c r="E674" s="4">
        <v>4.0999999999999996</v>
      </c>
      <c r="F674" s="4">
        <v>81</v>
      </c>
      <c r="G674" s="5">
        <v>1999</v>
      </c>
      <c r="H674" s="16">
        <v>0</v>
      </c>
      <c r="I674" s="5">
        <v>1999</v>
      </c>
      <c r="J674" s="4" t="s">
        <v>35</v>
      </c>
      <c r="K674" s="4" t="b">
        <v>1</v>
      </c>
      <c r="L674" s="4">
        <v>2</v>
      </c>
      <c r="M674" s="4">
        <v>4</v>
      </c>
      <c r="N674" s="4">
        <v>5</v>
      </c>
      <c r="O674" s="4">
        <v>8</v>
      </c>
      <c r="P674" s="4">
        <v>32</v>
      </c>
      <c r="Q674" s="4" t="s">
        <v>32</v>
      </c>
      <c r="R674" s="4" t="s">
        <v>32</v>
      </c>
      <c r="S674" s="4" t="s">
        <v>32</v>
      </c>
      <c r="T674" s="4" t="s">
        <v>32</v>
      </c>
      <c r="U674" s="4" t="s">
        <v>32</v>
      </c>
      <c r="V674" s="4" t="b">
        <v>0</v>
      </c>
      <c r="W674" s="4" t="b">
        <v>1</v>
      </c>
      <c r="X674" s="13" cm="1">
        <f t="array" ref="X674">_xlfn.IFS(ecomm[[#This Row],[rating]]&lt;=1,1, ecomm[[#This Row],[rating]]&lt;=2, 2, ecomm[[#This Row],[rating]]&lt;=3, 3, ecomm[[#This Row],[rating]]&lt;=4, 4, ecomm[[#This Row],[rating]]&gt;4, 5)</f>
        <v>5</v>
      </c>
      <c r="Y674" s="13" cm="1">
        <f t="array" ref="Y6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74" s="13" t="str" cm="1">
        <f t="array" ref="Z6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75" spans="1:26">
      <c r="A675" s="6">
        <v>18817326</v>
      </c>
      <c r="B675" s="6" t="s">
        <v>26</v>
      </c>
      <c r="C675" s="6" t="s">
        <v>58</v>
      </c>
      <c r="D675" s="6" t="s">
        <v>250</v>
      </c>
      <c r="E675" s="6">
        <v>4.4000000000000004</v>
      </c>
      <c r="F675" s="6">
        <v>58</v>
      </c>
      <c r="G675" s="7">
        <v>2799</v>
      </c>
      <c r="H675" s="17">
        <v>40</v>
      </c>
      <c r="I675" s="7">
        <v>2799</v>
      </c>
      <c r="J675" s="6" t="s">
        <v>32</v>
      </c>
      <c r="K675" s="6" t="b">
        <v>0</v>
      </c>
      <c r="L675" s="6">
        <v>0</v>
      </c>
      <c r="M675" s="6">
        <v>0</v>
      </c>
      <c r="N675" s="6">
        <v>0</v>
      </c>
      <c r="O675" s="6">
        <v>4</v>
      </c>
      <c r="P675" s="6">
        <v>10</v>
      </c>
      <c r="Q675" s="6" t="s">
        <v>30</v>
      </c>
      <c r="R675" s="6" t="s">
        <v>32</v>
      </c>
      <c r="S675" s="6" t="s">
        <v>32</v>
      </c>
      <c r="T675" s="6" t="s">
        <v>32</v>
      </c>
      <c r="U675" s="6" t="s">
        <v>32</v>
      </c>
      <c r="V675" s="6" t="b">
        <v>0</v>
      </c>
      <c r="W675" s="6" t="b">
        <v>1</v>
      </c>
      <c r="X675" s="13" cm="1">
        <f t="array" ref="X675">_xlfn.IFS(ecomm[[#This Row],[rating]]&lt;=1,1, ecomm[[#This Row],[rating]]&lt;=2, 2, ecomm[[#This Row],[rating]]&lt;=3, 3, ecomm[[#This Row],[rating]]&lt;=4, 4, ecomm[[#This Row],[rating]]&gt;4, 5)</f>
        <v>5</v>
      </c>
      <c r="Y675" s="13" cm="1">
        <f t="array" ref="Y6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5" s="13" t="str" cm="1">
        <f t="array" ref="Z6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76" spans="1:26">
      <c r="A676" s="4">
        <v>19102564</v>
      </c>
      <c r="B676" s="4" t="s">
        <v>99</v>
      </c>
      <c r="C676" s="4" t="s">
        <v>218</v>
      </c>
      <c r="D676" s="4" t="s">
        <v>270</v>
      </c>
      <c r="E676" s="4">
        <v>4.3</v>
      </c>
      <c r="F676" s="4">
        <v>58</v>
      </c>
      <c r="G676" s="5">
        <v>11999</v>
      </c>
      <c r="H676" s="16">
        <v>25</v>
      </c>
      <c r="I676" s="5">
        <v>11999</v>
      </c>
      <c r="J676" s="4" t="s">
        <v>35</v>
      </c>
      <c r="K676" s="4" t="b">
        <v>1</v>
      </c>
      <c r="L676" s="4">
        <v>4</v>
      </c>
      <c r="M676" s="4">
        <v>0</v>
      </c>
      <c r="N676" s="4">
        <v>0</v>
      </c>
      <c r="O676" s="4">
        <v>0</v>
      </c>
      <c r="P676" s="4">
        <v>0</v>
      </c>
      <c r="Q676" s="4" t="s">
        <v>32</v>
      </c>
      <c r="R676" s="4" t="s">
        <v>32</v>
      </c>
      <c r="S676" s="4" t="s">
        <v>32</v>
      </c>
      <c r="T676" s="4" t="s">
        <v>32</v>
      </c>
      <c r="U676" s="4" t="s">
        <v>32</v>
      </c>
      <c r="V676" s="4" t="b">
        <v>1</v>
      </c>
      <c r="W676" s="4" t="b">
        <v>1</v>
      </c>
      <c r="X676" s="13" cm="1">
        <f t="array" ref="X676">_xlfn.IFS(ecomm[[#This Row],[rating]]&lt;=1,1, ecomm[[#This Row],[rating]]&lt;=2, 2, ecomm[[#This Row],[rating]]&lt;=3, 3, ecomm[[#This Row],[rating]]&lt;=4, 4, ecomm[[#This Row],[rating]]&gt;4, 5)</f>
        <v>5</v>
      </c>
      <c r="Y676" s="13" cm="1">
        <f t="array" ref="Y6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11999</v>
      </c>
      <c r="Z676" s="13" t="str" cm="1">
        <f t="array" ref="Z6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77" spans="1:26">
      <c r="A677" s="6">
        <v>19020722</v>
      </c>
      <c r="B677" s="6" t="s">
        <v>26</v>
      </c>
      <c r="C677" s="6" t="s">
        <v>46</v>
      </c>
      <c r="D677" s="6" t="s">
        <v>52</v>
      </c>
      <c r="E677" s="6">
        <v>4</v>
      </c>
      <c r="F677" s="6">
        <v>64</v>
      </c>
      <c r="G677" s="7">
        <v>5999</v>
      </c>
      <c r="H677" s="17">
        <v>50</v>
      </c>
      <c r="I677" s="7">
        <v>2999</v>
      </c>
      <c r="J677" s="6" t="s">
        <v>32</v>
      </c>
      <c r="K677" s="6" t="b">
        <v>0</v>
      </c>
      <c r="L677" s="6">
        <v>3</v>
      </c>
      <c r="M677" s="6">
        <v>2</v>
      </c>
      <c r="N677" s="6">
        <v>11</v>
      </c>
      <c r="O677" s="6">
        <v>17</v>
      </c>
      <c r="P677" s="6">
        <v>47</v>
      </c>
      <c r="Q677" s="6" t="s">
        <v>30</v>
      </c>
      <c r="R677" s="6" t="s">
        <v>32</v>
      </c>
      <c r="S677" s="6" t="s">
        <v>32</v>
      </c>
      <c r="T677" s="6" t="s">
        <v>32</v>
      </c>
      <c r="U677" s="6" t="s">
        <v>30</v>
      </c>
      <c r="V677" s="6" t="b">
        <v>1</v>
      </c>
      <c r="W677" s="6" t="b">
        <v>1</v>
      </c>
      <c r="X677" s="13" cm="1">
        <f t="array" ref="X677">_xlfn.IFS(ecomm[[#This Row],[rating]]&lt;=1,1, ecomm[[#This Row],[rating]]&lt;=2, 2, ecomm[[#This Row],[rating]]&lt;=3, 3, ecomm[[#This Row],[rating]]&lt;=4, 4, ecomm[[#This Row],[rating]]&gt;4, 5)</f>
        <v>4</v>
      </c>
      <c r="Y677" s="13" cm="1">
        <f t="array" ref="Y6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77" s="13" t="str" cm="1">
        <f t="array" ref="Z6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78" spans="1:26">
      <c r="A678" s="4">
        <v>8293015</v>
      </c>
      <c r="B678" s="4" t="s">
        <v>60</v>
      </c>
      <c r="C678" s="4" t="s">
        <v>158</v>
      </c>
      <c r="D678" s="4" t="s">
        <v>469</v>
      </c>
      <c r="E678" s="4">
        <v>3.9</v>
      </c>
      <c r="F678" s="4">
        <v>84</v>
      </c>
      <c r="G678" s="5">
        <v>1699</v>
      </c>
      <c r="H678" s="16">
        <v>4</v>
      </c>
      <c r="I678" s="5">
        <v>1699</v>
      </c>
      <c r="J678" s="4" t="s">
        <v>35</v>
      </c>
      <c r="K678" s="4" t="b">
        <v>1</v>
      </c>
      <c r="L678" s="4">
        <v>4</v>
      </c>
      <c r="M678" s="4">
        <v>0</v>
      </c>
      <c r="N678" s="4">
        <v>1</v>
      </c>
      <c r="O678" s="4">
        <v>2</v>
      </c>
      <c r="P678" s="4">
        <v>7</v>
      </c>
      <c r="Q678" s="4" t="s">
        <v>32</v>
      </c>
      <c r="R678" s="4" t="s">
        <v>32</v>
      </c>
      <c r="S678" s="4" t="s">
        <v>32</v>
      </c>
      <c r="T678" s="4" t="s">
        <v>32</v>
      </c>
      <c r="U678" s="4" t="s">
        <v>32</v>
      </c>
      <c r="V678" s="4" t="b">
        <v>1</v>
      </c>
      <c r="W678" s="4" t="b">
        <v>1</v>
      </c>
      <c r="X678" s="13" cm="1">
        <f t="array" ref="X678">_xlfn.IFS(ecomm[[#This Row],[rating]]&lt;=1,1, ecomm[[#This Row],[rating]]&lt;=2, 2, ecomm[[#This Row],[rating]]&lt;=3, 3, ecomm[[#This Row],[rating]]&lt;=4, 4, ecomm[[#This Row],[rating]]&gt;4, 5)</f>
        <v>4</v>
      </c>
      <c r="Y678" s="13" cm="1">
        <f t="array" ref="Y6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78" s="13" t="str" cm="1">
        <f t="array" ref="Z6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79" spans="1:26">
      <c r="A679" s="6">
        <v>20355284</v>
      </c>
      <c r="B679" s="6" t="s">
        <v>26</v>
      </c>
      <c r="C679" s="6" t="s">
        <v>58</v>
      </c>
      <c r="D679" s="6" t="s">
        <v>34</v>
      </c>
      <c r="E679" s="6">
        <v>4.2</v>
      </c>
      <c r="F679" s="6">
        <v>74</v>
      </c>
      <c r="G679" s="7">
        <v>999</v>
      </c>
      <c r="H679" s="17">
        <v>53</v>
      </c>
      <c r="I679" s="7">
        <v>999</v>
      </c>
      <c r="J679" s="6" t="s">
        <v>35</v>
      </c>
      <c r="K679" s="6" t="b">
        <v>1</v>
      </c>
      <c r="L679" s="6">
        <v>0</v>
      </c>
      <c r="M679" s="6">
        <v>0</v>
      </c>
      <c r="N679" s="6">
        <v>3</v>
      </c>
      <c r="O679" s="6">
        <v>10</v>
      </c>
      <c r="P679" s="6">
        <v>26</v>
      </c>
      <c r="Q679" s="6" t="s">
        <v>30</v>
      </c>
      <c r="R679" s="6" t="s">
        <v>43</v>
      </c>
      <c r="S679" s="6" t="s">
        <v>32</v>
      </c>
      <c r="T679" s="6" t="s">
        <v>32</v>
      </c>
      <c r="U679" s="6" t="s">
        <v>30</v>
      </c>
      <c r="V679" s="6" t="b">
        <v>0</v>
      </c>
      <c r="W679" s="6" t="b">
        <v>1</v>
      </c>
      <c r="X679" s="13" cm="1">
        <f t="array" ref="X679">_xlfn.IFS(ecomm[[#This Row],[rating]]&lt;=1,1, ecomm[[#This Row],[rating]]&lt;=2, 2, ecomm[[#This Row],[rating]]&lt;=3, 3, ecomm[[#This Row],[rating]]&lt;=4, 4, ecomm[[#This Row],[rating]]&gt;4, 5)</f>
        <v>5</v>
      </c>
      <c r="Y679" s="13" cm="1">
        <f t="array" ref="Y6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79" s="13" t="str" cm="1">
        <f t="array" ref="Z6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680" spans="1:26">
      <c r="A680" s="4">
        <v>17355950</v>
      </c>
      <c r="B680" s="4" t="s">
        <v>26</v>
      </c>
      <c r="C680" s="4" t="s">
        <v>117</v>
      </c>
      <c r="D680" s="4" t="s">
        <v>47</v>
      </c>
      <c r="E680" s="4">
        <v>4</v>
      </c>
      <c r="F680" s="4">
        <v>78</v>
      </c>
      <c r="G680" s="5">
        <v>1999</v>
      </c>
      <c r="H680" s="16">
        <v>74</v>
      </c>
      <c r="I680" s="5">
        <v>519</v>
      </c>
      <c r="J680" s="4" t="s">
        <v>35</v>
      </c>
      <c r="K680" s="4" t="b">
        <v>1</v>
      </c>
      <c r="L680" s="4">
        <v>22</v>
      </c>
      <c r="M680" s="4">
        <v>1</v>
      </c>
      <c r="N680" s="4">
        <v>0</v>
      </c>
      <c r="O680" s="4">
        <v>3</v>
      </c>
      <c r="P680" s="4">
        <v>2</v>
      </c>
      <c r="Q680" s="4" t="s">
        <v>30</v>
      </c>
      <c r="R680" s="4" t="s">
        <v>32</v>
      </c>
      <c r="S680" s="4" t="s">
        <v>32</v>
      </c>
      <c r="T680" s="4" t="s">
        <v>32</v>
      </c>
      <c r="U680" s="4" t="s">
        <v>32</v>
      </c>
      <c r="V680" s="4" t="b">
        <v>1</v>
      </c>
      <c r="W680" s="4" t="b">
        <v>1</v>
      </c>
      <c r="X680" s="13" cm="1">
        <f t="array" ref="X680">_xlfn.IFS(ecomm[[#This Row],[rating]]&lt;=1,1, ecomm[[#This Row],[rating]]&lt;=2, 2, ecomm[[#This Row],[rating]]&lt;=3, 3, ecomm[[#This Row],[rating]]&lt;=4, 4, ecomm[[#This Row],[rating]]&gt;4, 5)</f>
        <v>4</v>
      </c>
      <c r="Y680" s="13" cm="1">
        <f t="array" ref="Y6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0" s="13" t="str" cm="1">
        <f t="array" ref="Z6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81" spans="1:26">
      <c r="A681" s="6">
        <v>16293018</v>
      </c>
      <c r="B681" s="6" t="s">
        <v>26</v>
      </c>
      <c r="C681" s="6" t="s">
        <v>44</v>
      </c>
      <c r="D681" s="6" t="s">
        <v>331</v>
      </c>
      <c r="E681" s="6">
        <v>4.3</v>
      </c>
      <c r="F681" s="6">
        <v>687</v>
      </c>
      <c r="G681" s="7">
        <v>1199</v>
      </c>
      <c r="H681" s="17">
        <v>43</v>
      </c>
      <c r="I681" s="7">
        <v>683</v>
      </c>
      <c r="J681" s="6" t="s">
        <v>32</v>
      </c>
      <c r="K681" s="6" t="b">
        <v>0</v>
      </c>
      <c r="L681" s="6">
        <v>31</v>
      </c>
      <c r="M681" s="6">
        <v>10</v>
      </c>
      <c r="N681" s="6">
        <v>13</v>
      </c>
      <c r="O681" s="6">
        <v>27</v>
      </c>
      <c r="P681" s="6">
        <v>55</v>
      </c>
      <c r="Q681" s="6" t="s">
        <v>32</v>
      </c>
      <c r="R681" s="6" t="s">
        <v>32</v>
      </c>
      <c r="S681" s="6" t="s">
        <v>32</v>
      </c>
      <c r="T681" s="6" t="s">
        <v>32</v>
      </c>
      <c r="U681" s="6" t="s">
        <v>32</v>
      </c>
      <c r="V681" s="6" t="b">
        <v>1</v>
      </c>
      <c r="W681" s="6" t="b">
        <v>1</v>
      </c>
      <c r="X681" s="13" cm="1">
        <f t="array" ref="X681">_xlfn.IFS(ecomm[[#This Row],[rating]]&lt;=1,1, ecomm[[#This Row],[rating]]&lt;=2, 2, ecomm[[#This Row],[rating]]&lt;=3, 3, ecomm[[#This Row],[rating]]&lt;=4, 4, ecomm[[#This Row],[rating]]&gt;4, 5)</f>
        <v>5</v>
      </c>
      <c r="Y681" s="13" cm="1">
        <f t="array" ref="Y6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1" s="13" t="str" cm="1">
        <f t="array" ref="Z6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82" spans="1:26">
      <c r="A682" s="4">
        <v>17352320</v>
      </c>
      <c r="B682" s="4" t="s">
        <v>26</v>
      </c>
      <c r="C682" s="4" t="s">
        <v>58</v>
      </c>
      <c r="D682" s="4" t="s">
        <v>54</v>
      </c>
      <c r="E682" s="4">
        <v>4.4000000000000004</v>
      </c>
      <c r="F682" s="4">
        <v>70</v>
      </c>
      <c r="G682" s="5">
        <v>1099</v>
      </c>
      <c r="H682" s="16">
        <v>47</v>
      </c>
      <c r="I682" s="5">
        <v>1099</v>
      </c>
      <c r="J682" s="4" t="s">
        <v>35</v>
      </c>
      <c r="K682" s="4" t="b">
        <v>1</v>
      </c>
      <c r="L682" s="4">
        <v>14</v>
      </c>
      <c r="M682" s="4">
        <v>18</v>
      </c>
      <c r="N682" s="4">
        <v>56</v>
      </c>
      <c r="O682" s="4">
        <v>102</v>
      </c>
      <c r="P682" s="4">
        <v>245</v>
      </c>
      <c r="Q682" s="4" t="s">
        <v>30</v>
      </c>
      <c r="R682" s="4" t="s">
        <v>31</v>
      </c>
      <c r="S682" s="4" t="s">
        <v>32</v>
      </c>
      <c r="T682" s="4" t="s">
        <v>32</v>
      </c>
      <c r="U682" s="4" t="s">
        <v>30</v>
      </c>
      <c r="V682" s="4" t="b">
        <v>0</v>
      </c>
      <c r="W682" s="4" t="b">
        <v>1</v>
      </c>
      <c r="X682" s="13" cm="1">
        <f t="array" ref="X682">_xlfn.IFS(ecomm[[#This Row],[rating]]&lt;=1,1, ecomm[[#This Row],[rating]]&lt;=2, 2, ecomm[[#This Row],[rating]]&lt;=3, 3, ecomm[[#This Row],[rating]]&lt;=4, 4, ecomm[[#This Row],[rating]]&gt;4, 5)</f>
        <v>5</v>
      </c>
      <c r="Y682" s="13" cm="1">
        <f t="array" ref="Y6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82" s="13" t="str" cm="1">
        <f t="array" ref="Z6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83" spans="1:26">
      <c r="A683" s="6">
        <v>18260104</v>
      </c>
      <c r="B683" s="6" t="s">
        <v>26</v>
      </c>
      <c r="C683" s="6" t="s">
        <v>36</v>
      </c>
      <c r="D683" s="6" t="s">
        <v>47</v>
      </c>
      <c r="E683" s="6">
        <v>4.5</v>
      </c>
      <c r="F683" s="6">
        <v>62</v>
      </c>
      <c r="G683" s="7">
        <v>2399</v>
      </c>
      <c r="H683" s="17">
        <v>66</v>
      </c>
      <c r="I683" s="7">
        <v>815</v>
      </c>
      <c r="J683" s="6" t="s">
        <v>32</v>
      </c>
      <c r="K683" s="6" t="b">
        <v>0</v>
      </c>
      <c r="L683" s="6">
        <v>4</v>
      </c>
      <c r="M683" s="6">
        <v>3</v>
      </c>
      <c r="N683" s="6">
        <v>6</v>
      </c>
      <c r="O683" s="6">
        <v>9</v>
      </c>
      <c r="P683" s="6">
        <v>14</v>
      </c>
      <c r="Q683" s="6" t="s">
        <v>30</v>
      </c>
      <c r="R683" s="6" t="s">
        <v>32</v>
      </c>
      <c r="S683" s="6" t="s">
        <v>32</v>
      </c>
      <c r="T683" s="6" t="s">
        <v>32</v>
      </c>
      <c r="U683" s="6" t="s">
        <v>30</v>
      </c>
      <c r="V683" s="6" t="b">
        <v>1</v>
      </c>
      <c r="W683" s="6" t="b">
        <v>1</v>
      </c>
      <c r="X683" s="13" cm="1">
        <f t="array" ref="X683">_xlfn.IFS(ecomm[[#This Row],[rating]]&lt;=1,1, ecomm[[#This Row],[rating]]&lt;=2, 2, ecomm[[#This Row],[rating]]&lt;=3, 3, ecomm[[#This Row],[rating]]&lt;=4, 4, ecomm[[#This Row],[rating]]&gt;4, 5)</f>
        <v>5</v>
      </c>
      <c r="Y683" s="13" cm="1">
        <f t="array" ref="Y6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3" s="13" t="str" cm="1">
        <f t="array" ref="Z6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84" spans="1:26">
      <c r="A684" s="4">
        <v>11876926</v>
      </c>
      <c r="B684" s="4" t="s">
        <v>26</v>
      </c>
      <c r="C684" s="4" t="s">
        <v>33</v>
      </c>
      <c r="D684" s="4" t="s">
        <v>470</v>
      </c>
      <c r="E684" s="4">
        <v>4.4000000000000004</v>
      </c>
      <c r="F684" s="4">
        <v>57</v>
      </c>
      <c r="G684" s="5">
        <v>1999</v>
      </c>
      <c r="H684" s="16">
        <v>80</v>
      </c>
      <c r="I684" s="5">
        <v>1999</v>
      </c>
      <c r="J684" s="4" t="s">
        <v>35</v>
      </c>
      <c r="K684" s="4" t="b">
        <v>1</v>
      </c>
      <c r="L684" s="4">
        <v>5</v>
      </c>
      <c r="M684" s="4">
        <v>1</v>
      </c>
      <c r="N684" s="4">
        <v>3</v>
      </c>
      <c r="O684" s="4">
        <v>7</v>
      </c>
      <c r="P684" s="4">
        <v>20</v>
      </c>
      <c r="Q684" s="4" t="s">
        <v>32</v>
      </c>
      <c r="R684" s="4" t="s">
        <v>32</v>
      </c>
      <c r="S684" s="4" t="s">
        <v>32</v>
      </c>
      <c r="T684" s="4" t="s">
        <v>32</v>
      </c>
      <c r="U684" s="4" t="s">
        <v>32</v>
      </c>
      <c r="V684" s="4" t="b">
        <v>0</v>
      </c>
      <c r="W684" s="4" t="b">
        <v>1</v>
      </c>
      <c r="X684" s="13" cm="1">
        <f t="array" ref="X684">_xlfn.IFS(ecomm[[#This Row],[rating]]&lt;=1,1, ecomm[[#This Row],[rating]]&lt;=2, 2, ecomm[[#This Row],[rating]]&lt;=3, 3, ecomm[[#This Row],[rating]]&lt;=4, 4, ecomm[[#This Row],[rating]]&gt;4, 5)</f>
        <v>5</v>
      </c>
      <c r="Y684" s="13" cm="1">
        <f t="array" ref="Y6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84" s="13" t="str" cm="1">
        <f t="array" ref="Z6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685" spans="1:26">
      <c r="A685" s="6">
        <v>18373380</v>
      </c>
      <c r="B685" s="6" t="s">
        <v>99</v>
      </c>
      <c r="C685" s="6" t="s">
        <v>218</v>
      </c>
      <c r="D685" s="6" t="s">
        <v>219</v>
      </c>
      <c r="E685" s="6">
        <v>4.2</v>
      </c>
      <c r="F685" s="6">
        <v>73</v>
      </c>
      <c r="G685" s="7">
        <v>4799</v>
      </c>
      <c r="H685" s="17">
        <v>35</v>
      </c>
      <c r="I685" s="7">
        <v>3119</v>
      </c>
      <c r="J685" s="6" t="s">
        <v>35</v>
      </c>
      <c r="K685" s="6" t="b">
        <v>1</v>
      </c>
      <c r="L685" s="6">
        <v>0</v>
      </c>
      <c r="M685" s="6">
        <v>3</v>
      </c>
      <c r="N685" s="6">
        <v>8</v>
      </c>
      <c r="O685" s="6">
        <v>32</v>
      </c>
      <c r="P685" s="6">
        <v>101</v>
      </c>
      <c r="Q685" s="6" t="s">
        <v>32</v>
      </c>
      <c r="R685" s="6" t="s">
        <v>32</v>
      </c>
      <c r="S685" s="6" t="s">
        <v>32</v>
      </c>
      <c r="T685" s="6" t="s">
        <v>32</v>
      </c>
      <c r="U685" s="6" t="s">
        <v>32</v>
      </c>
      <c r="V685" s="6" t="b">
        <v>1</v>
      </c>
      <c r="W685" s="6" t="b">
        <v>1</v>
      </c>
      <c r="X685" s="13" cm="1">
        <f t="array" ref="X685">_xlfn.IFS(ecomm[[#This Row],[rating]]&lt;=1,1, ecomm[[#This Row],[rating]]&lt;=2, 2, ecomm[[#This Row],[rating]]&lt;=3, 3, ecomm[[#This Row],[rating]]&lt;=4, 4, ecomm[[#This Row],[rating]]&gt;4, 5)</f>
        <v>5</v>
      </c>
      <c r="Y685" s="13" cm="1">
        <f t="array" ref="Y6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85" s="13" t="str" cm="1">
        <f t="array" ref="Z6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86" spans="1:26">
      <c r="A686" s="4">
        <v>16182066</v>
      </c>
      <c r="B686" s="4" t="s">
        <v>26</v>
      </c>
      <c r="C686" s="4" t="s">
        <v>46</v>
      </c>
      <c r="D686" s="4" t="s">
        <v>471</v>
      </c>
      <c r="E686" s="4">
        <v>4.3</v>
      </c>
      <c r="F686" s="4">
        <v>71</v>
      </c>
      <c r="G686" s="5">
        <v>1799</v>
      </c>
      <c r="H686" s="16">
        <v>48</v>
      </c>
      <c r="I686" s="5">
        <v>935</v>
      </c>
      <c r="J686" s="4" t="s">
        <v>32</v>
      </c>
      <c r="K686" s="4" t="b">
        <v>0</v>
      </c>
      <c r="L686" s="4">
        <v>7</v>
      </c>
      <c r="M686" s="4">
        <v>2</v>
      </c>
      <c r="N686" s="4">
        <v>4</v>
      </c>
      <c r="O686" s="4">
        <v>5</v>
      </c>
      <c r="P686" s="4">
        <v>11</v>
      </c>
      <c r="Q686" s="4" t="s">
        <v>234</v>
      </c>
      <c r="R686" s="4" t="s">
        <v>32</v>
      </c>
      <c r="S686" s="4" t="s">
        <v>32</v>
      </c>
      <c r="T686" s="4" t="s">
        <v>32</v>
      </c>
      <c r="U686" s="4" t="s">
        <v>30</v>
      </c>
      <c r="V686" s="4" t="b">
        <v>1</v>
      </c>
      <c r="W686" s="4" t="b">
        <v>1</v>
      </c>
      <c r="X686" s="13" cm="1">
        <f t="array" ref="X686">_xlfn.IFS(ecomm[[#This Row],[rating]]&lt;=1,1, ecomm[[#This Row],[rating]]&lt;=2, 2, ecomm[[#This Row],[rating]]&lt;=3, 3, ecomm[[#This Row],[rating]]&lt;=4, 4, ecomm[[#This Row],[rating]]&gt;4, 5)</f>
        <v>5</v>
      </c>
      <c r="Y686" s="13" cm="1">
        <f t="array" ref="Y6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6" s="13" t="str" cm="1">
        <f t="array" ref="Z6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87" spans="1:26">
      <c r="A687" s="6">
        <v>10591036</v>
      </c>
      <c r="B687" s="6" t="s">
        <v>26</v>
      </c>
      <c r="C687" s="6" t="s">
        <v>174</v>
      </c>
      <c r="D687" s="6" t="s">
        <v>306</v>
      </c>
      <c r="E687" s="6">
        <v>4.5</v>
      </c>
      <c r="F687" s="6">
        <v>65</v>
      </c>
      <c r="G687" s="7">
        <v>529</v>
      </c>
      <c r="H687" s="17">
        <v>0</v>
      </c>
      <c r="I687" s="7">
        <v>529</v>
      </c>
      <c r="J687" s="6" t="s">
        <v>32</v>
      </c>
      <c r="K687" s="6" t="b">
        <v>0</v>
      </c>
      <c r="L687" s="6">
        <v>23</v>
      </c>
      <c r="M687" s="6">
        <v>2</v>
      </c>
      <c r="N687" s="6">
        <v>1</v>
      </c>
      <c r="O687" s="6">
        <v>1</v>
      </c>
      <c r="P687" s="6">
        <v>10</v>
      </c>
      <c r="Q687" s="6" t="s">
        <v>32</v>
      </c>
      <c r="R687" s="6" t="s">
        <v>32</v>
      </c>
      <c r="S687" s="6" t="s">
        <v>32</v>
      </c>
      <c r="T687" s="6" t="s">
        <v>32</v>
      </c>
      <c r="U687" s="6" t="s">
        <v>32</v>
      </c>
      <c r="V687" s="6" t="b">
        <v>1</v>
      </c>
      <c r="W687" s="6" t="b">
        <v>1</v>
      </c>
      <c r="X687" s="13" cm="1">
        <f t="array" ref="X687">_xlfn.IFS(ecomm[[#This Row],[rating]]&lt;=1,1, ecomm[[#This Row],[rating]]&lt;=2, 2, ecomm[[#This Row],[rating]]&lt;=3, 3, ecomm[[#This Row],[rating]]&lt;=4, 4, ecomm[[#This Row],[rating]]&gt;4, 5)</f>
        <v>5</v>
      </c>
      <c r="Y687" s="13" cm="1">
        <f t="array" ref="Y6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7" s="13" t="str" cm="1">
        <f t="array" ref="Z6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88" spans="1:26">
      <c r="A688" s="4">
        <v>1605539</v>
      </c>
      <c r="B688" s="4" t="s">
        <v>26</v>
      </c>
      <c r="C688" s="4" t="s">
        <v>27</v>
      </c>
      <c r="D688" s="4" t="s">
        <v>359</v>
      </c>
      <c r="E688" s="4">
        <v>4</v>
      </c>
      <c r="F688" s="4">
        <v>76</v>
      </c>
      <c r="G688" s="5">
        <v>799</v>
      </c>
      <c r="H688" s="16">
        <v>23</v>
      </c>
      <c r="I688" s="5">
        <v>615</v>
      </c>
      <c r="J688" s="4" t="s">
        <v>35</v>
      </c>
      <c r="K688" s="4" t="b">
        <v>0</v>
      </c>
      <c r="L688" s="4">
        <v>5</v>
      </c>
      <c r="M688" s="4">
        <v>14</v>
      </c>
      <c r="N688" s="4">
        <v>15</v>
      </c>
      <c r="O688" s="4">
        <v>41</v>
      </c>
      <c r="P688" s="4">
        <v>138</v>
      </c>
      <c r="Q688" s="4" t="s">
        <v>32</v>
      </c>
      <c r="R688" s="4" t="s">
        <v>32</v>
      </c>
      <c r="S688" s="4" t="s">
        <v>32</v>
      </c>
      <c r="T688" s="4" t="s">
        <v>32</v>
      </c>
      <c r="U688" s="4" t="s">
        <v>32</v>
      </c>
      <c r="V688" s="4" t="b">
        <v>1</v>
      </c>
      <c r="W688" s="4" t="b">
        <v>1</v>
      </c>
      <c r="X688" s="13" cm="1">
        <f t="array" ref="X688">_xlfn.IFS(ecomm[[#This Row],[rating]]&lt;=1,1, ecomm[[#This Row],[rating]]&lt;=2, 2, ecomm[[#This Row],[rating]]&lt;=3, 3, ecomm[[#This Row],[rating]]&lt;=4, 4, ecomm[[#This Row],[rating]]&gt;4, 5)</f>
        <v>4</v>
      </c>
      <c r="Y688" s="13" cm="1">
        <f t="array" ref="Y6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88" s="13" t="str" cm="1">
        <f t="array" ref="Z6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89" spans="1:26">
      <c r="A689" s="6">
        <v>17108574</v>
      </c>
      <c r="B689" s="6" t="s">
        <v>26</v>
      </c>
      <c r="C689" s="6" t="s">
        <v>33</v>
      </c>
      <c r="D689" s="6" t="s">
        <v>472</v>
      </c>
      <c r="E689" s="6">
        <v>4.2</v>
      </c>
      <c r="F689" s="6">
        <v>68</v>
      </c>
      <c r="G689" s="7">
        <v>1199</v>
      </c>
      <c r="H689" s="17">
        <v>64</v>
      </c>
      <c r="I689" s="7">
        <v>431</v>
      </c>
      <c r="J689" s="6" t="s">
        <v>35</v>
      </c>
      <c r="K689" s="6" t="b">
        <v>1</v>
      </c>
      <c r="L689" s="6">
        <v>6</v>
      </c>
      <c r="M689" s="6">
        <v>5</v>
      </c>
      <c r="N689" s="6">
        <v>9</v>
      </c>
      <c r="O689" s="6">
        <v>23</v>
      </c>
      <c r="P689" s="6">
        <v>107</v>
      </c>
      <c r="Q689" s="6" t="s">
        <v>30</v>
      </c>
      <c r="R689" s="6" t="s">
        <v>31</v>
      </c>
      <c r="S689" s="6" t="s">
        <v>32</v>
      </c>
      <c r="T689" s="6" t="s">
        <v>32</v>
      </c>
      <c r="U689" s="6" t="s">
        <v>67</v>
      </c>
      <c r="V689" s="6" t="b">
        <v>1</v>
      </c>
      <c r="W689" s="6" t="b">
        <v>1</v>
      </c>
      <c r="X689" s="13" cm="1">
        <f t="array" ref="X689">_xlfn.IFS(ecomm[[#This Row],[rating]]&lt;=1,1, ecomm[[#This Row],[rating]]&lt;=2, 2, ecomm[[#This Row],[rating]]&lt;=3, 3, ecomm[[#This Row],[rating]]&lt;=4, 4, ecomm[[#This Row],[rating]]&gt;4, 5)</f>
        <v>5</v>
      </c>
      <c r="Y689" s="13" cm="1">
        <f t="array" ref="Y6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89" s="13" t="str" cm="1">
        <f t="array" ref="Z6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90" spans="1:26">
      <c r="A690" s="4">
        <v>13775106</v>
      </c>
      <c r="B690" s="4" t="s">
        <v>26</v>
      </c>
      <c r="C690" s="4" t="s">
        <v>117</v>
      </c>
      <c r="D690" s="4" t="s">
        <v>473</v>
      </c>
      <c r="E690" s="4">
        <v>4.4000000000000004</v>
      </c>
      <c r="F690" s="4">
        <v>63</v>
      </c>
      <c r="G690" s="5">
        <v>3299</v>
      </c>
      <c r="H690" s="16">
        <v>50</v>
      </c>
      <c r="I690" s="5">
        <v>3299</v>
      </c>
      <c r="J690" s="4" t="s">
        <v>32</v>
      </c>
      <c r="K690" s="4" t="b">
        <v>0</v>
      </c>
      <c r="L690" s="4">
        <v>2</v>
      </c>
      <c r="M690" s="4">
        <v>1</v>
      </c>
      <c r="N690" s="4">
        <v>3</v>
      </c>
      <c r="O690" s="4">
        <v>13</v>
      </c>
      <c r="P690" s="4">
        <v>29</v>
      </c>
      <c r="Q690" s="4" t="s">
        <v>30</v>
      </c>
      <c r="R690" s="4" t="s">
        <v>32</v>
      </c>
      <c r="S690" s="4" t="s">
        <v>32</v>
      </c>
      <c r="T690" s="4" t="s">
        <v>32</v>
      </c>
      <c r="U690" s="4" t="s">
        <v>32</v>
      </c>
      <c r="V690" s="4" t="b">
        <v>0</v>
      </c>
      <c r="W690" s="4" t="b">
        <v>1</v>
      </c>
      <c r="X690" s="13" cm="1">
        <f t="array" ref="X690">_xlfn.IFS(ecomm[[#This Row],[rating]]&lt;=1,1, ecomm[[#This Row],[rating]]&lt;=2, 2, ecomm[[#This Row],[rating]]&lt;=3, 3, ecomm[[#This Row],[rating]]&lt;=4, 4, ecomm[[#This Row],[rating]]&gt;4, 5)</f>
        <v>5</v>
      </c>
      <c r="Y690" s="13" cm="1">
        <f t="array" ref="Y6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690" s="13" t="str" cm="1">
        <f t="array" ref="Z6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91" spans="1:26">
      <c r="A691" s="6">
        <v>15067844</v>
      </c>
      <c r="B691" s="6" t="s">
        <v>26</v>
      </c>
      <c r="C691" s="6" t="s">
        <v>50</v>
      </c>
      <c r="D691" s="6" t="s">
        <v>294</v>
      </c>
      <c r="E691" s="6">
        <v>4.0999999999999996</v>
      </c>
      <c r="F691" s="6">
        <v>69</v>
      </c>
      <c r="G691" s="7">
        <v>2399</v>
      </c>
      <c r="H691" s="17">
        <v>50</v>
      </c>
      <c r="I691" s="7">
        <v>1199</v>
      </c>
      <c r="J691" s="6" t="s">
        <v>35</v>
      </c>
      <c r="K691" s="6" t="b">
        <v>1</v>
      </c>
      <c r="L691" s="6">
        <v>1</v>
      </c>
      <c r="M691" s="6">
        <v>2</v>
      </c>
      <c r="N691" s="6">
        <v>5</v>
      </c>
      <c r="O691" s="6">
        <v>4</v>
      </c>
      <c r="P691" s="6">
        <v>23</v>
      </c>
      <c r="Q691" s="6" t="s">
        <v>30</v>
      </c>
      <c r="R691" s="6" t="s">
        <v>32</v>
      </c>
      <c r="S691" s="6" t="s">
        <v>32</v>
      </c>
      <c r="T691" s="6" t="s">
        <v>43</v>
      </c>
      <c r="U691" s="6" t="s">
        <v>32</v>
      </c>
      <c r="V691" s="6" t="b">
        <v>1</v>
      </c>
      <c r="W691" s="6" t="b">
        <v>1</v>
      </c>
      <c r="X691" s="13" cm="1">
        <f t="array" ref="X691">_xlfn.IFS(ecomm[[#This Row],[rating]]&lt;=1,1, ecomm[[#This Row],[rating]]&lt;=2, 2, ecomm[[#This Row],[rating]]&lt;=3, 3, ecomm[[#This Row],[rating]]&lt;=4, 4, ecomm[[#This Row],[rating]]&gt;4, 5)</f>
        <v>5</v>
      </c>
      <c r="Y691" s="13" cm="1">
        <f t="array" ref="Y6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91" s="13" t="str" cm="1">
        <f t="array" ref="Z6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92" spans="1:26">
      <c r="A692" s="4">
        <v>18818696</v>
      </c>
      <c r="B692" s="4" t="s">
        <v>26</v>
      </c>
      <c r="C692" s="4" t="s">
        <v>58</v>
      </c>
      <c r="D692" s="4" t="s">
        <v>250</v>
      </c>
      <c r="E692" s="4">
        <v>4.4000000000000004</v>
      </c>
      <c r="F692" s="4">
        <v>58</v>
      </c>
      <c r="G692" s="5">
        <v>1999</v>
      </c>
      <c r="H692" s="16">
        <v>40</v>
      </c>
      <c r="I692" s="5">
        <v>1999</v>
      </c>
      <c r="J692" s="4" t="s">
        <v>32</v>
      </c>
      <c r="K692" s="4" t="b">
        <v>0</v>
      </c>
      <c r="L692" s="4">
        <v>5</v>
      </c>
      <c r="M692" s="4">
        <v>0</v>
      </c>
      <c r="N692" s="4">
        <v>0</v>
      </c>
      <c r="O692" s="4">
        <v>0</v>
      </c>
      <c r="P692" s="4">
        <v>2</v>
      </c>
      <c r="Q692" s="4" t="s">
        <v>30</v>
      </c>
      <c r="R692" s="4" t="s">
        <v>32</v>
      </c>
      <c r="S692" s="4" t="s">
        <v>32</v>
      </c>
      <c r="T692" s="4" t="s">
        <v>32</v>
      </c>
      <c r="U692" s="4" t="s">
        <v>32</v>
      </c>
      <c r="V692" s="4" t="b">
        <v>0</v>
      </c>
      <c r="W692" s="4" t="b">
        <v>1</v>
      </c>
      <c r="X692" s="13" cm="1">
        <f t="array" ref="X692">_xlfn.IFS(ecomm[[#This Row],[rating]]&lt;=1,1, ecomm[[#This Row],[rating]]&lt;=2, 2, ecomm[[#This Row],[rating]]&lt;=3, 3, ecomm[[#This Row],[rating]]&lt;=4, 4, ecomm[[#This Row],[rating]]&gt;4, 5)</f>
        <v>5</v>
      </c>
      <c r="Y692" s="13" cm="1">
        <f t="array" ref="Y6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92" s="13" t="str" cm="1">
        <f t="array" ref="Z6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693" spans="1:26">
      <c r="A693" s="6">
        <v>19017944</v>
      </c>
      <c r="B693" s="6" t="s">
        <v>26</v>
      </c>
      <c r="C693" s="6" t="s">
        <v>33</v>
      </c>
      <c r="D693" s="6" t="s">
        <v>289</v>
      </c>
      <c r="E693" s="6">
        <v>4.0999999999999996</v>
      </c>
      <c r="F693" s="6">
        <v>94</v>
      </c>
      <c r="G693" s="7">
        <v>799</v>
      </c>
      <c r="H693" s="17">
        <v>0</v>
      </c>
      <c r="I693" s="7">
        <v>799</v>
      </c>
      <c r="J693" s="6" t="s">
        <v>35</v>
      </c>
      <c r="K693" s="6" t="b">
        <v>1</v>
      </c>
      <c r="L693" s="6">
        <v>4</v>
      </c>
      <c r="M693" s="6">
        <v>3</v>
      </c>
      <c r="N693" s="6">
        <v>2</v>
      </c>
      <c r="O693" s="6">
        <v>7</v>
      </c>
      <c r="P693" s="6">
        <v>40</v>
      </c>
      <c r="Q693" s="6" t="s">
        <v>32</v>
      </c>
      <c r="R693" s="6" t="s">
        <v>32</v>
      </c>
      <c r="S693" s="6" t="s">
        <v>32</v>
      </c>
      <c r="T693" s="6" t="s">
        <v>32</v>
      </c>
      <c r="U693" s="6" t="s">
        <v>32</v>
      </c>
      <c r="V693" s="6" t="b">
        <v>0</v>
      </c>
      <c r="W693" s="6" t="b">
        <v>1</v>
      </c>
      <c r="X693" s="13" cm="1">
        <f t="array" ref="X693">_xlfn.IFS(ecomm[[#This Row],[rating]]&lt;=1,1, ecomm[[#This Row],[rating]]&lt;=2, 2, ecomm[[#This Row],[rating]]&lt;=3, 3, ecomm[[#This Row],[rating]]&lt;=4, 4, ecomm[[#This Row],[rating]]&gt;4, 5)</f>
        <v>5</v>
      </c>
      <c r="Y693" s="13" cm="1">
        <f t="array" ref="Y6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93" s="13" t="str" cm="1">
        <f t="array" ref="Z6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94" spans="1:26">
      <c r="A694" s="4">
        <v>18071360</v>
      </c>
      <c r="B694" s="4" t="s">
        <v>26</v>
      </c>
      <c r="C694" s="4" t="s">
        <v>53</v>
      </c>
      <c r="D694" s="4" t="s">
        <v>54</v>
      </c>
      <c r="E694" s="4">
        <v>4.2</v>
      </c>
      <c r="F694" s="4">
        <v>84</v>
      </c>
      <c r="G694" s="5">
        <v>1399</v>
      </c>
      <c r="H694" s="16">
        <v>0</v>
      </c>
      <c r="I694" s="5">
        <v>1399</v>
      </c>
      <c r="J694" s="4" t="s">
        <v>32</v>
      </c>
      <c r="K694" s="4" t="b">
        <v>0</v>
      </c>
      <c r="L694" s="4">
        <v>0</v>
      </c>
      <c r="M694" s="4">
        <v>0</v>
      </c>
      <c r="N694" s="4">
        <v>1</v>
      </c>
      <c r="O694" s="4">
        <v>1</v>
      </c>
      <c r="P694" s="4">
        <v>12</v>
      </c>
      <c r="Q694" s="4" t="s">
        <v>30</v>
      </c>
      <c r="R694" s="4" t="s">
        <v>32</v>
      </c>
      <c r="S694" s="4" t="s">
        <v>32</v>
      </c>
      <c r="T694" s="4" t="s">
        <v>32</v>
      </c>
      <c r="U694" s="4" t="s">
        <v>30</v>
      </c>
      <c r="V694" s="4" t="b">
        <v>0</v>
      </c>
      <c r="W694" s="4" t="b">
        <v>1</v>
      </c>
      <c r="X694" s="13" cm="1">
        <f t="array" ref="X694">_xlfn.IFS(ecomm[[#This Row],[rating]]&lt;=1,1, ecomm[[#This Row],[rating]]&lt;=2, 2, ecomm[[#This Row],[rating]]&lt;=3, 3, ecomm[[#This Row],[rating]]&lt;=4, 4, ecomm[[#This Row],[rating]]&gt;4, 5)</f>
        <v>5</v>
      </c>
      <c r="Y694" s="13" cm="1">
        <f t="array" ref="Y6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694" s="13" t="str" cm="1">
        <f t="array" ref="Z6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95" spans="1:26">
      <c r="A695" s="6">
        <v>19017874</v>
      </c>
      <c r="B695" s="6" t="s">
        <v>26</v>
      </c>
      <c r="C695" s="6" t="s">
        <v>33</v>
      </c>
      <c r="D695" s="6" t="s">
        <v>289</v>
      </c>
      <c r="E695" s="6">
        <v>3.3</v>
      </c>
      <c r="F695" s="6">
        <v>125</v>
      </c>
      <c r="G695" s="7">
        <v>1099</v>
      </c>
      <c r="H695" s="17">
        <v>65</v>
      </c>
      <c r="I695" s="7">
        <v>384</v>
      </c>
      <c r="J695" s="6" t="s">
        <v>35</v>
      </c>
      <c r="K695" s="6" t="b">
        <v>1</v>
      </c>
      <c r="L695" s="6">
        <v>2</v>
      </c>
      <c r="M695" s="6">
        <v>2</v>
      </c>
      <c r="N695" s="6">
        <v>1</v>
      </c>
      <c r="O695" s="6">
        <v>9</v>
      </c>
      <c r="P695" s="6">
        <v>8</v>
      </c>
      <c r="Q695" s="6" t="s">
        <v>30</v>
      </c>
      <c r="R695" s="6" t="s">
        <v>128</v>
      </c>
      <c r="S695" s="6" t="s">
        <v>32</v>
      </c>
      <c r="T695" s="6" t="s">
        <v>32</v>
      </c>
      <c r="U695" s="6" t="s">
        <v>30</v>
      </c>
      <c r="V695" s="6" t="b">
        <v>1</v>
      </c>
      <c r="W695" s="6" t="b">
        <v>1</v>
      </c>
      <c r="X695" s="13" cm="1">
        <f t="array" ref="X695">_xlfn.IFS(ecomm[[#This Row],[rating]]&lt;=1,1, ecomm[[#This Row],[rating]]&lt;=2, 2, ecomm[[#This Row],[rating]]&lt;=3, 3, ecomm[[#This Row],[rating]]&lt;=4, 4, ecomm[[#This Row],[rating]]&gt;4, 5)</f>
        <v>4</v>
      </c>
      <c r="Y695" s="13" cm="1">
        <f t="array" ref="Y6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5" s="13" t="str" cm="1">
        <f t="array" ref="Z6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696" spans="1:26">
      <c r="A696" s="4">
        <v>20308496</v>
      </c>
      <c r="B696" s="4" t="s">
        <v>26</v>
      </c>
      <c r="C696" s="4" t="s">
        <v>117</v>
      </c>
      <c r="D696" s="4" t="s">
        <v>388</v>
      </c>
      <c r="E696" s="4">
        <v>4.3</v>
      </c>
      <c r="F696" s="4">
        <v>70</v>
      </c>
      <c r="G696" s="5">
        <v>2499</v>
      </c>
      <c r="H696" s="16">
        <v>0</v>
      </c>
      <c r="I696" s="5">
        <v>2499</v>
      </c>
      <c r="J696" s="4" t="s">
        <v>35</v>
      </c>
      <c r="K696" s="4" t="b">
        <v>1</v>
      </c>
      <c r="L696" s="4">
        <v>2</v>
      </c>
      <c r="M696" s="4">
        <v>0</v>
      </c>
      <c r="N696" s="4">
        <v>8</v>
      </c>
      <c r="O696" s="4">
        <v>16</v>
      </c>
      <c r="P696" s="4">
        <v>24</v>
      </c>
      <c r="Q696" s="4" t="s">
        <v>30</v>
      </c>
      <c r="R696" s="4" t="s">
        <v>32</v>
      </c>
      <c r="S696" s="4" t="s">
        <v>32</v>
      </c>
      <c r="T696" s="4" t="s">
        <v>32</v>
      </c>
      <c r="U696" s="4" t="s">
        <v>32</v>
      </c>
      <c r="V696" s="4" t="b">
        <v>0</v>
      </c>
      <c r="W696" s="4" t="b">
        <v>1</v>
      </c>
      <c r="X696" s="13" cm="1">
        <f t="array" ref="X696">_xlfn.IFS(ecomm[[#This Row],[rating]]&lt;=1,1, ecomm[[#This Row],[rating]]&lt;=2, 2, ecomm[[#This Row],[rating]]&lt;=3, 3, ecomm[[#This Row],[rating]]&lt;=4, 4, ecomm[[#This Row],[rating]]&gt;4, 5)</f>
        <v>5</v>
      </c>
      <c r="Y696" s="13" cm="1">
        <f t="array" ref="Y6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696" s="13" t="str" cm="1">
        <f t="array" ref="Z6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697" spans="1:26">
      <c r="A697" s="6">
        <v>15177608</v>
      </c>
      <c r="B697" s="6" t="s">
        <v>26</v>
      </c>
      <c r="C697" s="6" t="s">
        <v>121</v>
      </c>
      <c r="D697" s="6" t="s">
        <v>474</v>
      </c>
      <c r="E697" s="6">
        <v>4.5</v>
      </c>
      <c r="F697" s="6">
        <v>61</v>
      </c>
      <c r="G697" s="7">
        <v>1399</v>
      </c>
      <c r="H697" s="17">
        <v>30</v>
      </c>
      <c r="I697" s="7">
        <v>979</v>
      </c>
      <c r="J697" s="6" t="s">
        <v>35</v>
      </c>
      <c r="K697" s="6" t="b">
        <v>1</v>
      </c>
      <c r="L697" s="6">
        <v>3</v>
      </c>
      <c r="M697" s="6">
        <v>0</v>
      </c>
      <c r="N697" s="6">
        <v>0</v>
      </c>
      <c r="O697" s="6">
        <v>0</v>
      </c>
      <c r="P697" s="6">
        <v>4</v>
      </c>
      <c r="Q697" s="6" t="s">
        <v>32</v>
      </c>
      <c r="R697" s="6" t="s">
        <v>32</v>
      </c>
      <c r="S697" s="6" t="s">
        <v>32</v>
      </c>
      <c r="T697" s="6" t="s">
        <v>32</v>
      </c>
      <c r="U697" s="6" t="s">
        <v>32</v>
      </c>
      <c r="V697" s="6" t="b">
        <v>1</v>
      </c>
      <c r="W697" s="6" t="b">
        <v>1</v>
      </c>
      <c r="X697" s="13" cm="1">
        <f t="array" ref="X697">_xlfn.IFS(ecomm[[#This Row],[rating]]&lt;=1,1, ecomm[[#This Row],[rating]]&lt;=2, 2, ecomm[[#This Row],[rating]]&lt;=3, 3, ecomm[[#This Row],[rating]]&lt;=4, 4, ecomm[[#This Row],[rating]]&gt;4, 5)</f>
        <v>5</v>
      </c>
      <c r="Y697" s="13" cm="1">
        <f t="array" ref="Y6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697" s="13" t="str" cm="1">
        <f t="array" ref="Z6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698" spans="1:26">
      <c r="A698" s="4">
        <v>14950128</v>
      </c>
      <c r="B698" s="4" t="s">
        <v>60</v>
      </c>
      <c r="C698" s="4" t="s">
        <v>475</v>
      </c>
      <c r="D698" s="4" t="s">
        <v>476</v>
      </c>
      <c r="E698" s="4">
        <v>4.5</v>
      </c>
      <c r="F698" s="4">
        <v>62</v>
      </c>
      <c r="G698" s="5">
        <v>699</v>
      </c>
      <c r="H698" s="16">
        <v>50</v>
      </c>
      <c r="I698" s="5">
        <v>349</v>
      </c>
      <c r="J698" s="4" t="s">
        <v>32</v>
      </c>
      <c r="K698" s="4" t="b">
        <v>0</v>
      </c>
      <c r="L698" s="4">
        <v>2</v>
      </c>
      <c r="M698" s="4">
        <v>3</v>
      </c>
      <c r="N698" s="4">
        <v>3</v>
      </c>
      <c r="O698" s="4">
        <v>16</v>
      </c>
      <c r="P698" s="4">
        <v>31</v>
      </c>
      <c r="Q698" s="4" t="s">
        <v>32</v>
      </c>
      <c r="R698" s="4" t="s">
        <v>32</v>
      </c>
      <c r="S698" s="4" t="s">
        <v>32</v>
      </c>
      <c r="T698" s="4" t="s">
        <v>32</v>
      </c>
      <c r="U698" s="4" t="s">
        <v>32</v>
      </c>
      <c r="V698" s="4" t="b">
        <v>1</v>
      </c>
      <c r="W698" s="4" t="b">
        <v>1</v>
      </c>
      <c r="X698" s="13" cm="1">
        <f t="array" ref="X698">_xlfn.IFS(ecomm[[#This Row],[rating]]&lt;=1,1, ecomm[[#This Row],[rating]]&lt;=2, 2, ecomm[[#This Row],[rating]]&lt;=3, 3, ecomm[[#This Row],[rating]]&lt;=4, 4, ecomm[[#This Row],[rating]]&gt;4, 5)</f>
        <v>5</v>
      </c>
      <c r="Y698" s="13" cm="1">
        <f t="array" ref="Y6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8" s="13" t="str" cm="1">
        <f t="array" ref="Z6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699" spans="1:26">
      <c r="A699" s="6">
        <v>10564232</v>
      </c>
      <c r="B699" s="6" t="s">
        <v>60</v>
      </c>
      <c r="C699" s="6" t="s">
        <v>139</v>
      </c>
      <c r="D699" s="6" t="s">
        <v>477</v>
      </c>
      <c r="E699" s="6">
        <v>4.3</v>
      </c>
      <c r="F699" s="6">
        <v>727</v>
      </c>
      <c r="G699" s="7">
        <v>1130</v>
      </c>
      <c r="H699" s="17">
        <v>69</v>
      </c>
      <c r="I699" s="7">
        <v>350</v>
      </c>
      <c r="J699" s="6" t="s">
        <v>35</v>
      </c>
      <c r="K699" s="6" t="b">
        <v>0</v>
      </c>
      <c r="L699" s="6">
        <v>4</v>
      </c>
      <c r="M699" s="6">
        <v>0</v>
      </c>
      <c r="N699" s="6">
        <v>0</v>
      </c>
      <c r="O699" s="6">
        <v>1</v>
      </c>
      <c r="P699" s="6">
        <v>5</v>
      </c>
      <c r="Q699" s="6" t="s">
        <v>32</v>
      </c>
      <c r="R699" s="6" t="s">
        <v>32</v>
      </c>
      <c r="S699" s="6" t="s">
        <v>32</v>
      </c>
      <c r="T699" s="6" t="s">
        <v>32</v>
      </c>
      <c r="U699" s="6" t="s">
        <v>32</v>
      </c>
      <c r="V699" s="6" t="b">
        <v>1</v>
      </c>
      <c r="W699" s="6" t="b">
        <v>1</v>
      </c>
      <c r="X699" s="13" cm="1">
        <f t="array" ref="X699">_xlfn.IFS(ecomm[[#This Row],[rating]]&lt;=1,1, ecomm[[#This Row],[rating]]&lt;=2, 2, ecomm[[#This Row],[rating]]&lt;=3, 3, ecomm[[#This Row],[rating]]&lt;=4, 4, ecomm[[#This Row],[rating]]&gt;4, 5)</f>
        <v>5</v>
      </c>
      <c r="Y699" s="13" cm="1">
        <f t="array" ref="Y6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699" s="13" t="str" cm="1">
        <f t="array" ref="Z6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00" spans="1:26">
      <c r="A700" s="4">
        <v>13610026</v>
      </c>
      <c r="B700" s="4" t="s">
        <v>26</v>
      </c>
      <c r="C700" s="4" t="s">
        <v>121</v>
      </c>
      <c r="D700" s="4" t="s">
        <v>474</v>
      </c>
      <c r="E700" s="4">
        <v>4.2</v>
      </c>
      <c r="F700" s="4">
        <v>84</v>
      </c>
      <c r="G700" s="5">
        <v>1899</v>
      </c>
      <c r="H700" s="16">
        <v>40</v>
      </c>
      <c r="I700" s="5">
        <v>1139</v>
      </c>
      <c r="J700" s="4" t="s">
        <v>35</v>
      </c>
      <c r="K700" s="4" t="b">
        <v>1</v>
      </c>
      <c r="L700" s="4">
        <v>1</v>
      </c>
      <c r="M700" s="4">
        <v>0</v>
      </c>
      <c r="N700" s="4">
        <v>1</v>
      </c>
      <c r="O700" s="4">
        <v>2</v>
      </c>
      <c r="P700" s="4">
        <v>4</v>
      </c>
      <c r="Q700" s="4" t="s">
        <v>32</v>
      </c>
      <c r="R700" s="4" t="s">
        <v>32</v>
      </c>
      <c r="S700" s="4" t="s">
        <v>32</v>
      </c>
      <c r="T700" s="4" t="s">
        <v>32</v>
      </c>
      <c r="U700" s="4" t="s">
        <v>32</v>
      </c>
      <c r="V700" s="4" t="b">
        <v>0</v>
      </c>
      <c r="W700" s="4" t="b">
        <v>1</v>
      </c>
      <c r="X700" s="13" cm="1">
        <f t="array" ref="X700">_xlfn.IFS(ecomm[[#This Row],[rating]]&lt;=1,1, ecomm[[#This Row],[rating]]&lt;=2, 2, ecomm[[#This Row],[rating]]&lt;=3, 3, ecomm[[#This Row],[rating]]&lt;=4, 4, ecomm[[#This Row],[rating]]&gt;4, 5)</f>
        <v>5</v>
      </c>
      <c r="Y700" s="13" cm="1">
        <f t="array" ref="Y7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0" s="13" t="str" cm="1">
        <f t="array" ref="Z7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701" spans="1:26">
      <c r="A701" s="6">
        <v>18675392</v>
      </c>
      <c r="B701" s="6" t="s">
        <v>26</v>
      </c>
      <c r="C701" s="6" t="s">
        <v>50</v>
      </c>
      <c r="D701" s="6" t="s">
        <v>269</v>
      </c>
      <c r="E701" s="6">
        <v>3.8</v>
      </c>
      <c r="F701" s="6">
        <v>81</v>
      </c>
      <c r="G701" s="7">
        <v>3499</v>
      </c>
      <c r="H701" s="17">
        <v>50</v>
      </c>
      <c r="I701" s="7">
        <v>1749</v>
      </c>
      <c r="J701" s="6" t="s">
        <v>35</v>
      </c>
      <c r="K701" s="6" t="b">
        <v>1</v>
      </c>
      <c r="L701" s="6">
        <v>2</v>
      </c>
      <c r="M701" s="6">
        <v>0</v>
      </c>
      <c r="N701" s="6">
        <v>0</v>
      </c>
      <c r="O701" s="6">
        <v>2</v>
      </c>
      <c r="P701" s="6">
        <v>6</v>
      </c>
      <c r="Q701" s="6" t="s">
        <v>30</v>
      </c>
      <c r="R701" s="6" t="s">
        <v>32</v>
      </c>
      <c r="S701" s="6" t="s">
        <v>32</v>
      </c>
      <c r="T701" s="6" t="s">
        <v>43</v>
      </c>
      <c r="U701" s="6" t="s">
        <v>32</v>
      </c>
      <c r="V701" s="6" t="b">
        <v>1</v>
      </c>
      <c r="W701" s="6" t="b">
        <v>1</v>
      </c>
      <c r="X701" s="13" cm="1">
        <f t="array" ref="X701">_xlfn.IFS(ecomm[[#This Row],[rating]]&lt;=1,1, ecomm[[#This Row],[rating]]&lt;=2, 2, ecomm[[#This Row],[rating]]&lt;=3, 3, ecomm[[#This Row],[rating]]&lt;=4, 4, ecomm[[#This Row],[rating]]&gt;4, 5)</f>
        <v>4</v>
      </c>
      <c r="Y701" s="13" cm="1">
        <f t="array" ref="Y7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1" s="13" t="str" cm="1">
        <f t="array" ref="Z7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02" spans="1:26">
      <c r="A702" s="4">
        <v>8901821</v>
      </c>
      <c r="B702" s="4" t="s">
        <v>26</v>
      </c>
      <c r="C702" s="4" t="s">
        <v>58</v>
      </c>
      <c r="D702" s="4" t="s">
        <v>478</v>
      </c>
      <c r="E702" s="4">
        <v>4.3</v>
      </c>
      <c r="F702" s="4">
        <v>64</v>
      </c>
      <c r="G702" s="5">
        <v>1999</v>
      </c>
      <c r="H702" s="16">
        <v>0</v>
      </c>
      <c r="I702" s="5">
        <v>1999</v>
      </c>
      <c r="J702" s="4" t="s">
        <v>35</v>
      </c>
      <c r="K702" s="4" t="b">
        <v>1</v>
      </c>
      <c r="L702" s="4">
        <v>1</v>
      </c>
      <c r="M702" s="4">
        <v>0</v>
      </c>
      <c r="N702" s="4">
        <v>0</v>
      </c>
      <c r="O702" s="4">
        <v>0</v>
      </c>
      <c r="P702" s="4">
        <v>2</v>
      </c>
      <c r="Q702" s="4" t="s">
        <v>30</v>
      </c>
      <c r="R702" s="4" t="s">
        <v>32</v>
      </c>
      <c r="S702" s="4" t="s">
        <v>32</v>
      </c>
      <c r="T702" s="4" t="s">
        <v>32</v>
      </c>
      <c r="U702" s="4" t="s">
        <v>32</v>
      </c>
      <c r="V702" s="4" t="b">
        <v>0</v>
      </c>
      <c r="W702" s="4" t="b">
        <v>1</v>
      </c>
      <c r="X702" s="13" cm="1">
        <f t="array" ref="X702">_xlfn.IFS(ecomm[[#This Row],[rating]]&lt;=1,1, ecomm[[#This Row],[rating]]&lt;=2, 2, ecomm[[#This Row],[rating]]&lt;=3, 3, ecomm[[#This Row],[rating]]&lt;=4, 4, ecomm[[#This Row],[rating]]&gt;4, 5)</f>
        <v>5</v>
      </c>
      <c r="Y702" s="13" cm="1">
        <f t="array" ref="Y7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2" s="13" t="str" cm="1">
        <f t="array" ref="Z7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03" spans="1:26">
      <c r="A703" s="6">
        <v>12524816</v>
      </c>
      <c r="B703" s="6" t="s">
        <v>26</v>
      </c>
      <c r="C703" s="6" t="s">
        <v>48</v>
      </c>
      <c r="D703" s="6" t="s">
        <v>272</v>
      </c>
      <c r="E703" s="6">
        <v>4.0999999999999996</v>
      </c>
      <c r="F703" s="6">
        <v>937</v>
      </c>
      <c r="G703" s="7">
        <v>1199</v>
      </c>
      <c r="H703" s="17">
        <v>0</v>
      </c>
      <c r="I703" s="7">
        <v>1199</v>
      </c>
      <c r="J703" s="6" t="s">
        <v>35</v>
      </c>
      <c r="K703" s="6" t="b">
        <v>1</v>
      </c>
      <c r="L703" s="6">
        <v>1</v>
      </c>
      <c r="M703" s="6">
        <v>0</v>
      </c>
      <c r="N703" s="6">
        <v>0</v>
      </c>
      <c r="O703" s="6">
        <v>0</v>
      </c>
      <c r="P703" s="6">
        <v>5</v>
      </c>
      <c r="Q703" s="6" t="s">
        <v>30</v>
      </c>
      <c r="R703" s="6" t="s">
        <v>31</v>
      </c>
      <c r="S703" s="6" t="s">
        <v>32</v>
      </c>
      <c r="T703" s="6" t="s">
        <v>32</v>
      </c>
      <c r="U703" s="6" t="s">
        <v>30</v>
      </c>
      <c r="V703" s="6" t="b">
        <v>0</v>
      </c>
      <c r="W703" s="6" t="b">
        <v>1</v>
      </c>
      <c r="X703" s="13" cm="1">
        <f t="array" ref="X703">_xlfn.IFS(ecomm[[#This Row],[rating]]&lt;=1,1, ecomm[[#This Row],[rating]]&lt;=2, 2, ecomm[[#This Row],[rating]]&lt;=3, 3, ecomm[[#This Row],[rating]]&lt;=4, 4, ecomm[[#This Row],[rating]]&gt;4, 5)</f>
        <v>5</v>
      </c>
      <c r="Y703" s="13" cm="1">
        <f t="array" ref="Y7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3" s="13" t="str" cm="1">
        <f t="array" ref="Z7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04" spans="1:26">
      <c r="A704" s="4">
        <v>17356740</v>
      </c>
      <c r="B704" s="4" t="s">
        <v>26</v>
      </c>
      <c r="C704" s="4" t="s">
        <v>117</v>
      </c>
      <c r="D704" s="4" t="s">
        <v>47</v>
      </c>
      <c r="E704" s="4">
        <v>3.9</v>
      </c>
      <c r="F704" s="4">
        <v>99</v>
      </c>
      <c r="G704" s="5">
        <v>1899</v>
      </c>
      <c r="H704" s="16">
        <v>73</v>
      </c>
      <c r="I704" s="5">
        <v>512</v>
      </c>
      <c r="J704" s="4" t="s">
        <v>35</v>
      </c>
      <c r="K704" s="4" t="b">
        <v>1</v>
      </c>
      <c r="L704" s="4">
        <v>6</v>
      </c>
      <c r="M704" s="4">
        <v>2</v>
      </c>
      <c r="N704" s="4">
        <v>0</v>
      </c>
      <c r="O704" s="4">
        <v>3</v>
      </c>
      <c r="P704" s="4">
        <v>13</v>
      </c>
      <c r="Q704" s="4" t="s">
        <v>30</v>
      </c>
      <c r="R704" s="4" t="s">
        <v>32</v>
      </c>
      <c r="S704" s="4" t="s">
        <v>32</v>
      </c>
      <c r="T704" s="4" t="s">
        <v>32</v>
      </c>
      <c r="U704" s="4" t="s">
        <v>32</v>
      </c>
      <c r="V704" s="4" t="b">
        <v>1</v>
      </c>
      <c r="W704" s="4" t="b">
        <v>1</v>
      </c>
      <c r="X704" s="13" cm="1">
        <f t="array" ref="X704">_xlfn.IFS(ecomm[[#This Row],[rating]]&lt;=1,1, ecomm[[#This Row],[rating]]&lt;=2, 2, ecomm[[#This Row],[rating]]&lt;=3, 3, ecomm[[#This Row],[rating]]&lt;=4, 4, ecomm[[#This Row],[rating]]&gt;4, 5)</f>
        <v>4</v>
      </c>
      <c r="Y704" s="13" cm="1">
        <f t="array" ref="Y7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04" s="13" t="str" cm="1">
        <f t="array" ref="Z7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05" spans="1:26">
      <c r="A705" s="6">
        <v>17377642</v>
      </c>
      <c r="B705" s="6" t="s">
        <v>26</v>
      </c>
      <c r="C705" s="6" t="s">
        <v>117</v>
      </c>
      <c r="D705" s="6" t="s">
        <v>34</v>
      </c>
      <c r="E705" s="6">
        <v>4</v>
      </c>
      <c r="F705" s="6">
        <v>94</v>
      </c>
      <c r="G705" s="7">
        <v>1499</v>
      </c>
      <c r="H705" s="17">
        <v>50</v>
      </c>
      <c r="I705" s="7">
        <v>1499</v>
      </c>
      <c r="J705" s="6" t="s">
        <v>35</v>
      </c>
      <c r="K705" s="6" t="b">
        <v>1</v>
      </c>
      <c r="L705" s="6">
        <v>7</v>
      </c>
      <c r="M705" s="6">
        <v>1</v>
      </c>
      <c r="N705" s="6">
        <v>10</v>
      </c>
      <c r="O705" s="6">
        <v>11</v>
      </c>
      <c r="P705" s="6">
        <v>48</v>
      </c>
      <c r="Q705" s="6" t="s">
        <v>234</v>
      </c>
      <c r="R705" s="6" t="s">
        <v>32</v>
      </c>
      <c r="S705" s="6" t="s">
        <v>32</v>
      </c>
      <c r="T705" s="6" t="s">
        <v>32</v>
      </c>
      <c r="U705" s="6" t="s">
        <v>32</v>
      </c>
      <c r="V705" s="6" t="b">
        <v>0</v>
      </c>
      <c r="W705" s="6" t="b">
        <v>1</v>
      </c>
      <c r="X705" s="13" cm="1">
        <f t="array" ref="X705">_xlfn.IFS(ecomm[[#This Row],[rating]]&lt;=1,1, ecomm[[#This Row],[rating]]&lt;=2, 2, ecomm[[#This Row],[rating]]&lt;=3, 3, ecomm[[#This Row],[rating]]&lt;=4, 4, ecomm[[#This Row],[rating]]&gt;4, 5)</f>
        <v>4</v>
      </c>
      <c r="Y705" s="13" cm="1">
        <f t="array" ref="Y7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5" s="13" t="str" cm="1">
        <f t="array" ref="Z7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06" spans="1:26">
      <c r="A706" s="4">
        <v>17306258</v>
      </c>
      <c r="B706" s="4" t="s">
        <v>26</v>
      </c>
      <c r="C706" s="4" t="s">
        <v>124</v>
      </c>
      <c r="D706" s="4" t="s">
        <v>479</v>
      </c>
      <c r="E706" s="4">
        <v>4.2</v>
      </c>
      <c r="F706" s="4">
        <v>81</v>
      </c>
      <c r="G706" s="5">
        <v>1499</v>
      </c>
      <c r="H706" s="16">
        <v>71</v>
      </c>
      <c r="I706" s="5">
        <v>434</v>
      </c>
      <c r="J706" s="4" t="s">
        <v>35</v>
      </c>
      <c r="K706" s="4" t="b">
        <v>1</v>
      </c>
      <c r="L706" s="4">
        <v>4</v>
      </c>
      <c r="M706" s="4">
        <v>1</v>
      </c>
      <c r="N706" s="4">
        <v>1</v>
      </c>
      <c r="O706" s="4">
        <v>8</v>
      </c>
      <c r="P706" s="4">
        <v>41</v>
      </c>
      <c r="Q706" s="4" t="s">
        <v>32</v>
      </c>
      <c r="R706" s="4" t="s">
        <v>32</v>
      </c>
      <c r="S706" s="4" t="s">
        <v>32</v>
      </c>
      <c r="T706" s="4" t="s">
        <v>32</v>
      </c>
      <c r="U706" s="4" t="s">
        <v>32</v>
      </c>
      <c r="V706" s="4" t="b">
        <v>1</v>
      </c>
      <c r="W706" s="4" t="b">
        <v>1</v>
      </c>
      <c r="X706" s="13" cm="1">
        <f t="array" ref="X706">_xlfn.IFS(ecomm[[#This Row],[rating]]&lt;=1,1, ecomm[[#This Row],[rating]]&lt;=2, 2, ecomm[[#This Row],[rating]]&lt;=3, 3, ecomm[[#This Row],[rating]]&lt;=4, 4, ecomm[[#This Row],[rating]]&gt;4, 5)</f>
        <v>5</v>
      </c>
      <c r="Y706" s="13" cm="1">
        <f t="array" ref="Y7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06" s="13" t="str" cm="1">
        <f t="array" ref="Z7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07" spans="1:26">
      <c r="A707" s="6">
        <v>18626976</v>
      </c>
      <c r="B707" s="6" t="s">
        <v>26</v>
      </c>
      <c r="C707" s="6" t="s">
        <v>33</v>
      </c>
      <c r="D707" s="6" t="s">
        <v>295</v>
      </c>
      <c r="E707" s="6">
        <v>4.2</v>
      </c>
      <c r="F707" s="6">
        <v>78</v>
      </c>
      <c r="G707" s="7">
        <v>2299</v>
      </c>
      <c r="H707" s="17">
        <v>65</v>
      </c>
      <c r="I707" s="7">
        <v>2299</v>
      </c>
      <c r="J707" s="6" t="s">
        <v>35</v>
      </c>
      <c r="K707" s="6" t="b">
        <v>1</v>
      </c>
      <c r="L707" s="6">
        <v>1</v>
      </c>
      <c r="M707" s="6">
        <v>3</v>
      </c>
      <c r="N707" s="6">
        <v>5</v>
      </c>
      <c r="O707" s="6">
        <v>8</v>
      </c>
      <c r="P707" s="6">
        <v>18</v>
      </c>
      <c r="Q707" s="6" t="s">
        <v>133</v>
      </c>
      <c r="R707" s="6" t="s">
        <v>31</v>
      </c>
      <c r="S707" s="6" t="s">
        <v>32</v>
      </c>
      <c r="T707" s="6" t="s">
        <v>32</v>
      </c>
      <c r="U707" s="6" t="s">
        <v>30</v>
      </c>
      <c r="V707" s="6" t="b">
        <v>0</v>
      </c>
      <c r="W707" s="6" t="b">
        <v>1</v>
      </c>
      <c r="X707" s="13" cm="1">
        <f t="array" ref="X707">_xlfn.IFS(ecomm[[#This Row],[rating]]&lt;=1,1, ecomm[[#This Row],[rating]]&lt;=2, 2, ecomm[[#This Row],[rating]]&lt;=3, 3, ecomm[[#This Row],[rating]]&lt;=4, 4, ecomm[[#This Row],[rating]]&gt;4, 5)</f>
        <v>5</v>
      </c>
      <c r="Y707" s="13" cm="1">
        <f t="array" ref="Y7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07" s="13" t="str" cm="1">
        <f t="array" ref="Z7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08" spans="1:26">
      <c r="A708" s="4">
        <v>15741088</v>
      </c>
      <c r="B708" s="4" t="s">
        <v>26</v>
      </c>
      <c r="C708" s="4" t="s">
        <v>168</v>
      </c>
      <c r="D708" s="4" t="s">
        <v>169</v>
      </c>
      <c r="E708" s="4">
        <v>4.0999999999999996</v>
      </c>
      <c r="F708" s="4">
        <v>88</v>
      </c>
      <c r="G708" s="5">
        <v>1799</v>
      </c>
      <c r="H708" s="16">
        <v>67</v>
      </c>
      <c r="I708" s="5">
        <v>593</v>
      </c>
      <c r="J708" s="4" t="s">
        <v>35</v>
      </c>
      <c r="K708" s="4" t="b">
        <v>0</v>
      </c>
      <c r="L708" s="4">
        <v>22</v>
      </c>
      <c r="M708" s="4">
        <v>1</v>
      </c>
      <c r="N708" s="4">
        <v>5</v>
      </c>
      <c r="O708" s="4">
        <v>8</v>
      </c>
      <c r="P708" s="4">
        <v>8</v>
      </c>
      <c r="Q708" s="4" t="s">
        <v>32</v>
      </c>
      <c r="R708" s="4" t="s">
        <v>32</v>
      </c>
      <c r="S708" s="4" t="s">
        <v>32</v>
      </c>
      <c r="T708" s="4" t="s">
        <v>32</v>
      </c>
      <c r="U708" s="4" t="s">
        <v>32</v>
      </c>
      <c r="V708" s="4" t="b">
        <v>1</v>
      </c>
      <c r="W708" s="4" t="b">
        <v>1</v>
      </c>
      <c r="X708" s="13" cm="1">
        <f t="array" ref="X708">_xlfn.IFS(ecomm[[#This Row],[rating]]&lt;=1,1, ecomm[[#This Row],[rating]]&lt;=2, 2, ecomm[[#This Row],[rating]]&lt;=3, 3, ecomm[[#This Row],[rating]]&lt;=4, 4, ecomm[[#This Row],[rating]]&gt;4, 5)</f>
        <v>5</v>
      </c>
      <c r="Y708" s="13" cm="1">
        <f t="array" ref="Y7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08" s="13" t="str" cm="1">
        <f t="array" ref="Z7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09" spans="1:26">
      <c r="A709" s="6">
        <v>20308670</v>
      </c>
      <c r="B709" s="6" t="s">
        <v>26</v>
      </c>
      <c r="C709" s="6" t="s">
        <v>117</v>
      </c>
      <c r="D709" s="6" t="s">
        <v>388</v>
      </c>
      <c r="E709" s="6">
        <v>4.7</v>
      </c>
      <c r="F709" s="6">
        <v>64</v>
      </c>
      <c r="G709" s="7">
        <v>2399</v>
      </c>
      <c r="H709" s="17">
        <v>40</v>
      </c>
      <c r="I709" s="7">
        <v>1199</v>
      </c>
      <c r="J709" s="6" t="s">
        <v>35</v>
      </c>
      <c r="K709" s="6" t="b">
        <v>1</v>
      </c>
      <c r="L709" s="6">
        <v>1</v>
      </c>
      <c r="M709" s="6">
        <v>3</v>
      </c>
      <c r="N709" s="6">
        <v>6</v>
      </c>
      <c r="O709" s="6">
        <v>19</v>
      </c>
      <c r="P709" s="6">
        <v>74</v>
      </c>
      <c r="Q709" s="6" t="s">
        <v>30</v>
      </c>
      <c r="R709" s="6" t="s">
        <v>32</v>
      </c>
      <c r="S709" s="6" t="s">
        <v>32</v>
      </c>
      <c r="T709" s="6" t="s">
        <v>32</v>
      </c>
      <c r="U709" s="6" t="s">
        <v>32</v>
      </c>
      <c r="V709" s="6" t="b">
        <v>1</v>
      </c>
      <c r="W709" s="6" t="b">
        <v>1</v>
      </c>
      <c r="X709" s="13" cm="1">
        <f t="array" ref="X709">_xlfn.IFS(ecomm[[#This Row],[rating]]&lt;=1,1, ecomm[[#This Row],[rating]]&lt;=2, 2, ecomm[[#This Row],[rating]]&lt;=3, 3, ecomm[[#This Row],[rating]]&lt;=4, 4, ecomm[[#This Row],[rating]]&gt;4, 5)</f>
        <v>5</v>
      </c>
      <c r="Y709" s="13" cm="1">
        <f t="array" ref="Y7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09" s="13" t="str" cm="1">
        <f t="array" ref="Z7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710" spans="1:26">
      <c r="A710" s="4">
        <v>13615634</v>
      </c>
      <c r="B710" s="4" t="s">
        <v>26</v>
      </c>
      <c r="C710" s="4" t="s">
        <v>58</v>
      </c>
      <c r="D710" s="4" t="s">
        <v>52</v>
      </c>
      <c r="E710" s="4">
        <v>4.5</v>
      </c>
      <c r="F710" s="4">
        <v>69</v>
      </c>
      <c r="G710" s="5">
        <v>1699</v>
      </c>
      <c r="H710" s="16">
        <v>40</v>
      </c>
      <c r="I710" s="5">
        <v>1699</v>
      </c>
      <c r="J710" s="4" t="s">
        <v>35</v>
      </c>
      <c r="K710" s="4" t="b">
        <v>1</v>
      </c>
      <c r="L710" s="4">
        <v>4</v>
      </c>
      <c r="M710" s="4">
        <v>0</v>
      </c>
      <c r="N710" s="4">
        <v>1</v>
      </c>
      <c r="O710" s="4">
        <v>1</v>
      </c>
      <c r="P710" s="4">
        <v>10</v>
      </c>
      <c r="Q710" s="4" t="s">
        <v>30</v>
      </c>
      <c r="R710" s="4" t="s">
        <v>32</v>
      </c>
      <c r="S710" s="4" t="s">
        <v>32</v>
      </c>
      <c r="T710" s="4" t="s">
        <v>32</v>
      </c>
      <c r="U710" s="4" t="s">
        <v>32</v>
      </c>
      <c r="V710" s="4" t="b">
        <v>0</v>
      </c>
      <c r="W710" s="4" t="b">
        <v>1</v>
      </c>
      <c r="X710" s="13" cm="1">
        <f t="array" ref="X710">_xlfn.IFS(ecomm[[#This Row],[rating]]&lt;=1,1, ecomm[[#This Row],[rating]]&lt;=2, 2, ecomm[[#This Row],[rating]]&lt;=3, 3, ecomm[[#This Row],[rating]]&lt;=4, 4, ecomm[[#This Row],[rating]]&gt;4, 5)</f>
        <v>5</v>
      </c>
      <c r="Y710" s="13" cm="1">
        <f t="array" ref="Y7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10" s="13" t="str" cm="1">
        <f t="array" ref="Z7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711" spans="1:26">
      <c r="A711" s="6">
        <v>11960808</v>
      </c>
      <c r="B711" s="6" t="s">
        <v>99</v>
      </c>
      <c r="C711" s="6" t="s">
        <v>218</v>
      </c>
      <c r="D711" s="6" t="s">
        <v>297</v>
      </c>
      <c r="E711" s="6">
        <v>4.2</v>
      </c>
      <c r="F711" s="6">
        <v>76</v>
      </c>
      <c r="G711" s="7">
        <v>1499</v>
      </c>
      <c r="H711" s="17">
        <v>56</v>
      </c>
      <c r="I711" s="7">
        <v>659</v>
      </c>
      <c r="J711" s="6" t="s">
        <v>35</v>
      </c>
      <c r="K711" s="6" t="b">
        <v>1</v>
      </c>
      <c r="L711" s="6">
        <v>8</v>
      </c>
      <c r="M711" s="6">
        <v>1</v>
      </c>
      <c r="N711" s="6">
        <v>0</v>
      </c>
      <c r="O711" s="6">
        <v>3</v>
      </c>
      <c r="P711" s="6">
        <v>16</v>
      </c>
      <c r="Q711" s="6" t="s">
        <v>32</v>
      </c>
      <c r="R711" s="6" t="s">
        <v>32</v>
      </c>
      <c r="S711" s="6" t="s">
        <v>32</v>
      </c>
      <c r="T711" s="6" t="s">
        <v>32</v>
      </c>
      <c r="U711" s="6" t="s">
        <v>32</v>
      </c>
      <c r="V711" s="6" t="b">
        <v>1</v>
      </c>
      <c r="W711" s="6" t="b">
        <v>1</v>
      </c>
      <c r="X711" s="13" cm="1">
        <f t="array" ref="X711">_xlfn.IFS(ecomm[[#This Row],[rating]]&lt;=1,1, ecomm[[#This Row],[rating]]&lt;=2, 2, ecomm[[#This Row],[rating]]&lt;=3, 3, ecomm[[#This Row],[rating]]&lt;=4, 4, ecomm[[#This Row],[rating]]&gt;4, 5)</f>
        <v>5</v>
      </c>
      <c r="Y711" s="13" cm="1">
        <f t="array" ref="Y7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11" s="13" t="str" cm="1">
        <f t="array" ref="Z7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12" spans="1:26">
      <c r="A712" s="4">
        <v>19018090</v>
      </c>
      <c r="B712" s="4" t="s">
        <v>26</v>
      </c>
      <c r="C712" s="4" t="s">
        <v>33</v>
      </c>
      <c r="D712" s="4" t="s">
        <v>289</v>
      </c>
      <c r="E712" s="4">
        <v>4.0999999999999996</v>
      </c>
      <c r="F712" s="4">
        <v>102</v>
      </c>
      <c r="G712" s="5">
        <v>799</v>
      </c>
      <c r="H712" s="16">
        <v>0</v>
      </c>
      <c r="I712" s="5">
        <v>799</v>
      </c>
      <c r="J712" s="4" t="s">
        <v>35</v>
      </c>
      <c r="K712" s="4" t="b">
        <v>1</v>
      </c>
      <c r="L712" s="4">
        <v>7</v>
      </c>
      <c r="M712" s="4">
        <v>1</v>
      </c>
      <c r="N712" s="4">
        <v>5</v>
      </c>
      <c r="O712" s="4">
        <v>18</v>
      </c>
      <c r="P712" s="4">
        <v>77</v>
      </c>
      <c r="Q712" s="4" t="s">
        <v>30</v>
      </c>
      <c r="R712" s="4" t="s">
        <v>31</v>
      </c>
      <c r="S712" s="4" t="s">
        <v>32</v>
      </c>
      <c r="T712" s="4" t="s">
        <v>32</v>
      </c>
      <c r="U712" s="4" t="s">
        <v>30</v>
      </c>
      <c r="V712" s="4" t="b">
        <v>0</v>
      </c>
      <c r="W712" s="4" t="b">
        <v>1</v>
      </c>
      <c r="X712" s="13" cm="1">
        <f t="array" ref="X712">_xlfn.IFS(ecomm[[#This Row],[rating]]&lt;=1,1, ecomm[[#This Row],[rating]]&lt;=2, 2, ecomm[[#This Row],[rating]]&lt;=3, 3, ecomm[[#This Row],[rating]]&lt;=4, 4, ecomm[[#This Row],[rating]]&gt;4, 5)</f>
        <v>5</v>
      </c>
      <c r="Y712" s="13" cm="1">
        <f t="array" ref="Y7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12" s="13" t="str" cm="1">
        <f t="array" ref="Z7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13" spans="1:26">
      <c r="A713" s="6">
        <v>18962100</v>
      </c>
      <c r="B713" s="6" t="s">
        <v>26</v>
      </c>
      <c r="C713" s="6" t="s">
        <v>33</v>
      </c>
      <c r="D713" s="6" t="s">
        <v>387</v>
      </c>
      <c r="E713" s="6">
        <v>4.4000000000000004</v>
      </c>
      <c r="F713" s="6">
        <v>72</v>
      </c>
      <c r="G713" s="7">
        <v>2495</v>
      </c>
      <c r="H713" s="17">
        <v>0</v>
      </c>
      <c r="I713" s="7">
        <v>2495</v>
      </c>
      <c r="J713" s="6" t="s">
        <v>35</v>
      </c>
      <c r="K713" s="6" t="b">
        <v>1</v>
      </c>
      <c r="L713" s="6">
        <v>12</v>
      </c>
      <c r="M713" s="6">
        <v>2</v>
      </c>
      <c r="N713" s="6">
        <v>6</v>
      </c>
      <c r="O713" s="6">
        <v>23</v>
      </c>
      <c r="P713" s="6">
        <v>89</v>
      </c>
      <c r="Q713" s="6" t="s">
        <v>30</v>
      </c>
      <c r="R713" s="6" t="s">
        <v>43</v>
      </c>
      <c r="S713" s="6" t="s">
        <v>32</v>
      </c>
      <c r="T713" s="6" t="s">
        <v>32</v>
      </c>
      <c r="U713" s="6" t="s">
        <v>30</v>
      </c>
      <c r="V713" s="6" t="b">
        <v>1</v>
      </c>
      <c r="W713" s="6" t="b">
        <v>1</v>
      </c>
      <c r="X713" s="13" cm="1">
        <f t="array" ref="X713">_xlfn.IFS(ecomm[[#This Row],[rating]]&lt;=1,1, ecomm[[#This Row],[rating]]&lt;=2, 2, ecomm[[#This Row],[rating]]&lt;=3, 3, ecomm[[#This Row],[rating]]&lt;=4, 4, ecomm[[#This Row],[rating]]&gt;4, 5)</f>
        <v>5</v>
      </c>
      <c r="Y713" s="13" cm="1">
        <f t="array" ref="Y7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3" s="13" t="str" cm="1">
        <f t="array" ref="Z7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14" spans="1:26">
      <c r="A714" s="4">
        <v>2184914</v>
      </c>
      <c r="B714" s="4" t="s">
        <v>221</v>
      </c>
      <c r="C714" s="4" t="s">
        <v>480</v>
      </c>
      <c r="D714" s="4" t="s">
        <v>440</v>
      </c>
      <c r="E714" s="4">
        <v>4.3</v>
      </c>
      <c r="F714" s="4">
        <v>76</v>
      </c>
      <c r="G714" s="5">
        <v>499</v>
      </c>
      <c r="H714" s="16">
        <v>13</v>
      </c>
      <c r="I714" s="5">
        <v>434</v>
      </c>
      <c r="J714" s="4" t="s">
        <v>35</v>
      </c>
      <c r="K714" s="4" t="b">
        <v>0</v>
      </c>
      <c r="L714" s="4">
        <v>0</v>
      </c>
      <c r="M714" s="4">
        <v>2</v>
      </c>
      <c r="N714" s="4">
        <v>13</v>
      </c>
      <c r="O714" s="4">
        <v>21</v>
      </c>
      <c r="P714" s="4">
        <v>65</v>
      </c>
      <c r="Q714" s="4" t="s">
        <v>32</v>
      </c>
      <c r="R714" s="4" t="s">
        <v>32</v>
      </c>
      <c r="S714" s="4" t="s">
        <v>32</v>
      </c>
      <c r="T714" s="4" t="s">
        <v>32</v>
      </c>
      <c r="U714" s="4" t="s">
        <v>32</v>
      </c>
      <c r="V714" s="4" t="b">
        <v>1</v>
      </c>
      <c r="W714" s="4" t="b">
        <v>1</v>
      </c>
      <c r="X714" s="13" cm="1">
        <f t="array" ref="X714">_xlfn.IFS(ecomm[[#This Row],[rating]]&lt;=1,1, ecomm[[#This Row],[rating]]&lt;=2, 2, ecomm[[#This Row],[rating]]&lt;=3, 3, ecomm[[#This Row],[rating]]&lt;=4, 4, ecomm[[#This Row],[rating]]&gt;4, 5)</f>
        <v>5</v>
      </c>
      <c r="Y714" s="13" cm="1">
        <f t="array" ref="Y7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14" s="13" t="str" cm="1">
        <f t="array" ref="Z7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715" spans="1:26">
      <c r="A715" s="6">
        <v>17944580</v>
      </c>
      <c r="B715" s="6" t="s">
        <v>26</v>
      </c>
      <c r="C715" s="6" t="s">
        <v>33</v>
      </c>
      <c r="D715" s="6" t="s">
        <v>295</v>
      </c>
      <c r="E715" s="6">
        <v>4.2</v>
      </c>
      <c r="F715" s="6">
        <v>76</v>
      </c>
      <c r="G715" s="7">
        <v>2299</v>
      </c>
      <c r="H715" s="17">
        <v>65</v>
      </c>
      <c r="I715" s="7">
        <v>2299</v>
      </c>
      <c r="J715" s="6" t="s">
        <v>35</v>
      </c>
      <c r="K715" s="6" t="b">
        <v>1</v>
      </c>
      <c r="L715" s="6">
        <v>1</v>
      </c>
      <c r="M715" s="6">
        <v>2</v>
      </c>
      <c r="N715" s="6">
        <v>1</v>
      </c>
      <c r="O715" s="6">
        <v>2</v>
      </c>
      <c r="P715" s="6">
        <v>9</v>
      </c>
      <c r="Q715" s="6" t="s">
        <v>30</v>
      </c>
      <c r="R715" s="6" t="s">
        <v>31</v>
      </c>
      <c r="S715" s="6" t="s">
        <v>32</v>
      </c>
      <c r="T715" s="6" t="s">
        <v>32</v>
      </c>
      <c r="U715" s="6" t="s">
        <v>30</v>
      </c>
      <c r="V715" s="6" t="b">
        <v>0</v>
      </c>
      <c r="W715" s="6" t="b">
        <v>1</v>
      </c>
      <c r="X715" s="13" cm="1">
        <f t="array" ref="X715">_xlfn.IFS(ecomm[[#This Row],[rating]]&lt;=1,1, ecomm[[#This Row],[rating]]&lt;=2, 2, ecomm[[#This Row],[rating]]&lt;=3, 3, ecomm[[#This Row],[rating]]&lt;=4, 4, ecomm[[#This Row],[rating]]&gt;4, 5)</f>
        <v>5</v>
      </c>
      <c r="Y715" s="13" cm="1">
        <f t="array" ref="Y7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5" s="13" t="str" cm="1">
        <f t="array" ref="Z7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16" spans="1:26">
      <c r="A716" s="4">
        <v>13446422</v>
      </c>
      <c r="B716" s="4" t="s">
        <v>26</v>
      </c>
      <c r="C716" s="4" t="s">
        <v>64</v>
      </c>
      <c r="D716" s="4" t="s">
        <v>481</v>
      </c>
      <c r="E716" s="4">
        <v>4.4000000000000004</v>
      </c>
      <c r="F716" s="4">
        <v>749</v>
      </c>
      <c r="G716" s="5">
        <v>4995</v>
      </c>
      <c r="H716" s="16">
        <v>50</v>
      </c>
      <c r="I716" s="5">
        <v>2997</v>
      </c>
      <c r="J716" s="4" t="s">
        <v>35</v>
      </c>
      <c r="K716" s="4" t="b">
        <v>0</v>
      </c>
      <c r="L716" s="4">
        <v>4</v>
      </c>
      <c r="M716" s="4">
        <v>0</v>
      </c>
      <c r="N716" s="4">
        <v>1</v>
      </c>
      <c r="O716" s="4">
        <v>5</v>
      </c>
      <c r="P716" s="4">
        <v>14</v>
      </c>
      <c r="Q716" s="4" t="s">
        <v>30</v>
      </c>
      <c r="R716" s="4" t="s">
        <v>31</v>
      </c>
      <c r="S716" s="4" t="s">
        <v>32</v>
      </c>
      <c r="T716" s="4" t="s">
        <v>32</v>
      </c>
      <c r="U716" s="4" t="s">
        <v>30</v>
      </c>
      <c r="V716" s="4" t="b">
        <v>1</v>
      </c>
      <c r="W716" s="4" t="b">
        <v>1</v>
      </c>
      <c r="X716" s="13" cm="1">
        <f t="array" ref="X716">_xlfn.IFS(ecomm[[#This Row],[rating]]&lt;=1,1, ecomm[[#This Row],[rating]]&lt;=2, 2, ecomm[[#This Row],[rating]]&lt;=3, 3, ecomm[[#This Row],[rating]]&lt;=4, 4, ecomm[[#This Row],[rating]]&gt;4, 5)</f>
        <v>5</v>
      </c>
      <c r="Y716" s="13" cm="1">
        <f t="array" ref="Y7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6" s="13" t="str" cm="1">
        <f t="array" ref="Z7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17" spans="1:26">
      <c r="A717" s="6">
        <v>15736838</v>
      </c>
      <c r="B717" s="6" t="s">
        <v>26</v>
      </c>
      <c r="C717" s="6" t="s">
        <v>38</v>
      </c>
      <c r="D717" s="6" t="s">
        <v>263</v>
      </c>
      <c r="E717" s="6">
        <v>3.8</v>
      </c>
      <c r="F717" s="6">
        <v>1023</v>
      </c>
      <c r="G717" s="7">
        <v>1999</v>
      </c>
      <c r="H717" s="17">
        <v>66</v>
      </c>
      <c r="I717" s="7">
        <v>679</v>
      </c>
      <c r="J717" s="6" t="s">
        <v>35</v>
      </c>
      <c r="K717" s="6" t="b">
        <v>1</v>
      </c>
      <c r="L717" s="6">
        <v>2</v>
      </c>
      <c r="M717" s="6">
        <v>0</v>
      </c>
      <c r="N717" s="6">
        <v>3</v>
      </c>
      <c r="O717" s="6">
        <v>5</v>
      </c>
      <c r="P717" s="6">
        <v>19</v>
      </c>
      <c r="Q717" s="6" t="s">
        <v>30</v>
      </c>
      <c r="R717" s="6" t="s">
        <v>43</v>
      </c>
      <c r="S717" s="6" t="s">
        <v>32</v>
      </c>
      <c r="T717" s="6" t="s">
        <v>32</v>
      </c>
      <c r="U717" s="6" t="s">
        <v>30</v>
      </c>
      <c r="V717" s="6" t="b">
        <v>1</v>
      </c>
      <c r="W717" s="6" t="b">
        <v>1</v>
      </c>
      <c r="X717" s="13" cm="1">
        <f t="array" ref="X717">_xlfn.IFS(ecomm[[#This Row],[rating]]&lt;=1,1, ecomm[[#This Row],[rating]]&lt;=2, 2, ecomm[[#This Row],[rating]]&lt;=3, 3, ecomm[[#This Row],[rating]]&lt;=4, 4, ecomm[[#This Row],[rating]]&gt;4, 5)</f>
        <v>4</v>
      </c>
      <c r="Y717" s="13" cm="1">
        <f t="array" ref="Y7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17" s="13" t="str" cm="1">
        <f t="array" ref="Z7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18" spans="1:26">
      <c r="A718" s="4">
        <v>17950338</v>
      </c>
      <c r="B718" s="4" t="s">
        <v>26</v>
      </c>
      <c r="C718" s="4" t="s">
        <v>33</v>
      </c>
      <c r="D718" s="4" t="s">
        <v>300</v>
      </c>
      <c r="E718" s="4">
        <v>4.2</v>
      </c>
      <c r="F718" s="4">
        <v>16</v>
      </c>
      <c r="G718" s="5">
        <v>2199</v>
      </c>
      <c r="H718" s="16">
        <v>81</v>
      </c>
      <c r="I718" s="5">
        <v>2199</v>
      </c>
      <c r="J718" s="4" t="s">
        <v>35</v>
      </c>
      <c r="K718" s="4" t="b">
        <v>1</v>
      </c>
      <c r="L718" s="4">
        <v>3</v>
      </c>
      <c r="M718" s="4">
        <v>1</v>
      </c>
      <c r="N718" s="4">
        <v>1</v>
      </c>
      <c r="O718" s="4">
        <v>4</v>
      </c>
      <c r="P718" s="4">
        <v>7</v>
      </c>
      <c r="Q718" s="4" t="s">
        <v>32</v>
      </c>
      <c r="R718" s="4" t="s">
        <v>32</v>
      </c>
      <c r="S718" s="4" t="s">
        <v>32</v>
      </c>
      <c r="T718" s="4" t="s">
        <v>32</v>
      </c>
      <c r="U718" s="4" t="s">
        <v>32</v>
      </c>
      <c r="V718" s="4" t="b">
        <v>0</v>
      </c>
      <c r="W718" s="4" t="b">
        <v>1</v>
      </c>
      <c r="X718" s="13" cm="1">
        <f t="array" ref="X718">_xlfn.IFS(ecomm[[#This Row],[rating]]&lt;=1,1, ecomm[[#This Row],[rating]]&lt;=2, 2, ecomm[[#This Row],[rating]]&lt;=3, 3, ecomm[[#This Row],[rating]]&lt;=4, 4, ecomm[[#This Row],[rating]]&gt;4, 5)</f>
        <v>5</v>
      </c>
      <c r="Y718" s="13" cm="1">
        <f t="array" ref="Y7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8" s="13" t="str" cm="1">
        <f t="array" ref="Z7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719" spans="1:26">
      <c r="A719" s="6">
        <v>17950208</v>
      </c>
      <c r="B719" s="6" t="s">
        <v>26</v>
      </c>
      <c r="C719" s="6" t="s">
        <v>33</v>
      </c>
      <c r="D719" s="6" t="s">
        <v>300</v>
      </c>
      <c r="E719" s="6">
        <v>3.5</v>
      </c>
      <c r="F719" s="6">
        <v>20</v>
      </c>
      <c r="G719" s="7">
        <v>2199</v>
      </c>
      <c r="H719" s="17">
        <v>81</v>
      </c>
      <c r="I719" s="7">
        <v>2199</v>
      </c>
      <c r="J719" s="6" t="s">
        <v>35</v>
      </c>
      <c r="K719" s="6" t="b">
        <v>1</v>
      </c>
      <c r="L719" s="6">
        <v>26</v>
      </c>
      <c r="M719" s="6">
        <v>0</v>
      </c>
      <c r="N719" s="6">
        <v>1</v>
      </c>
      <c r="O719" s="6">
        <v>3</v>
      </c>
      <c r="P719" s="6">
        <v>15</v>
      </c>
      <c r="Q719" s="6" t="s">
        <v>32</v>
      </c>
      <c r="R719" s="6" t="s">
        <v>32</v>
      </c>
      <c r="S719" s="6" t="s">
        <v>32</v>
      </c>
      <c r="T719" s="6" t="s">
        <v>32</v>
      </c>
      <c r="U719" s="6" t="s">
        <v>32</v>
      </c>
      <c r="V719" s="6" t="b">
        <v>0</v>
      </c>
      <c r="W719" s="6" t="b">
        <v>1</v>
      </c>
      <c r="X719" s="13" cm="1">
        <f t="array" ref="X719">_xlfn.IFS(ecomm[[#This Row],[rating]]&lt;=1,1, ecomm[[#This Row],[rating]]&lt;=2, 2, ecomm[[#This Row],[rating]]&lt;=3, 3, ecomm[[#This Row],[rating]]&lt;=4, 4, ecomm[[#This Row],[rating]]&gt;4, 5)</f>
        <v>4</v>
      </c>
      <c r="Y719" s="13" cm="1">
        <f t="array" ref="Y7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19" s="13" t="str" cm="1">
        <f t="array" ref="Z7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720" spans="1:26">
      <c r="A720" s="4">
        <v>17322090</v>
      </c>
      <c r="B720" s="4" t="s">
        <v>26</v>
      </c>
      <c r="C720" s="4" t="s">
        <v>117</v>
      </c>
      <c r="D720" s="4" t="s">
        <v>188</v>
      </c>
      <c r="E720" s="4">
        <v>3.3</v>
      </c>
      <c r="F720" s="4">
        <v>18</v>
      </c>
      <c r="G720" s="5">
        <v>1399</v>
      </c>
      <c r="H720" s="16">
        <v>61</v>
      </c>
      <c r="I720" s="5">
        <v>545</v>
      </c>
      <c r="J720" s="4" t="s">
        <v>35</v>
      </c>
      <c r="K720" s="4" t="b">
        <v>1</v>
      </c>
      <c r="L720" s="4">
        <v>21</v>
      </c>
      <c r="M720" s="4">
        <v>8</v>
      </c>
      <c r="N720" s="4">
        <v>12</v>
      </c>
      <c r="O720" s="4">
        <v>30</v>
      </c>
      <c r="P720" s="4">
        <v>66</v>
      </c>
      <c r="Q720" s="4" t="s">
        <v>32</v>
      </c>
      <c r="R720" s="4" t="s">
        <v>32</v>
      </c>
      <c r="S720" s="4" t="s">
        <v>32</v>
      </c>
      <c r="T720" s="4" t="s">
        <v>32</v>
      </c>
      <c r="U720" s="4" t="s">
        <v>32</v>
      </c>
      <c r="V720" s="4" t="b">
        <v>1</v>
      </c>
      <c r="W720" s="4" t="b">
        <v>1</v>
      </c>
      <c r="X720" s="13" cm="1">
        <f t="array" ref="X720">_xlfn.IFS(ecomm[[#This Row],[rating]]&lt;=1,1, ecomm[[#This Row],[rating]]&lt;=2, 2, ecomm[[#This Row],[rating]]&lt;=3, 3, ecomm[[#This Row],[rating]]&lt;=4, 4, ecomm[[#This Row],[rating]]&gt;4, 5)</f>
        <v>4</v>
      </c>
      <c r="Y720" s="13" cm="1">
        <f t="array" ref="Y7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0" s="13" t="str" cm="1">
        <f t="array" ref="Z7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21" spans="1:26">
      <c r="A721" s="6">
        <v>18953840</v>
      </c>
      <c r="B721" s="6" t="s">
        <v>26</v>
      </c>
      <c r="C721" s="6" t="s">
        <v>50</v>
      </c>
      <c r="D721" s="6" t="s">
        <v>94</v>
      </c>
      <c r="E721" s="6">
        <v>3.2</v>
      </c>
      <c r="F721" s="6">
        <v>24</v>
      </c>
      <c r="G721" s="7">
        <v>1899</v>
      </c>
      <c r="H721" s="17">
        <v>68</v>
      </c>
      <c r="I721" s="7">
        <v>607</v>
      </c>
      <c r="J721" s="6" t="s">
        <v>35</v>
      </c>
      <c r="K721" s="6" t="b">
        <v>1</v>
      </c>
      <c r="L721" s="6">
        <v>5</v>
      </c>
      <c r="M721" s="6">
        <v>5</v>
      </c>
      <c r="N721" s="6">
        <v>25</v>
      </c>
      <c r="O721" s="6">
        <v>65</v>
      </c>
      <c r="P721" s="6">
        <v>203</v>
      </c>
      <c r="Q721" s="6" t="s">
        <v>30</v>
      </c>
      <c r="R721" s="6" t="s">
        <v>32</v>
      </c>
      <c r="S721" s="6" t="s">
        <v>32</v>
      </c>
      <c r="T721" s="6" t="s">
        <v>128</v>
      </c>
      <c r="U721" s="6" t="s">
        <v>32</v>
      </c>
      <c r="V721" s="6" t="b">
        <v>1</v>
      </c>
      <c r="W721" s="6" t="b">
        <v>1</v>
      </c>
      <c r="X721" s="13" cm="1">
        <f t="array" ref="X721">_xlfn.IFS(ecomm[[#This Row],[rating]]&lt;=1,1, ecomm[[#This Row],[rating]]&lt;=2, 2, ecomm[[#This Row],[rating]]&lt;=3, 3, ecomm[[#This Row],[rating]]&lt;=4, 4, ecomm[[#This Row],[rating]]&gt;4, 5)</f>
        <v>4</v>
      </c>
      <c r="Y721" s="13" cm="1">
        <f t="array" ref="Y7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1" s="13" t="str" cm="1">
        <f t="array" ref="Z7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22" spans="1:26">
      <c r="A722" s="4">
        <v>20389784</v>
      </c>
      <c r="B722" s="4" t="s">
        <v>26</v>
      </c>
      <c r="C722" s="4" t="s">
        <v>53</v>
      </c>
      <c r="D722" s="4" t="s">
        <v>118</v>
      </c>
      <c r="E722" s="4">
        <v>4.5999999999999996</v>
      </c>
      <c r="F722" s="4">
        <v>9</v>
      </c>
      <c r="G722" s="5">
        <v>2999</v>
      </c>
      <c r="H722" s="16">
        <v>55</v>
      </c>
      <c r="I722" s="5">
        <v>2999</v>
      </c>
      <c r="J722" s="4" t="s">
        <v>32</v>
      </c>
      <c r="K722" s="4" t="b">
        <v>0</v>
      </c>
      <c r="L722" s="4">
        <v>0</v>
      </c>
      <c r="M722" s="4">
        <v>2</v>
      </c>
      <c r="N722" s="4">
        <v>7</v>
      </c>
      <c r="O722" s="4">
        <v>15</v>
      </c>
      <c r="P722" s="4">
        <v>44</v>
      </c>
      <c r="Q722" s="4" t="s">
        <v>78</v>
      </c>
      <c r="R722" s="4" t="s">
        <v>32</v>
      </c>
      <c r="S722" s="4" t="s">
        <v>32</v>
      </c>
      <c r="T722" s="4" t="s">
        <v>32</v>
      </c>
      <c r="U722" s="4" t="s">
        <v>243</v>
      </c>
      <c r="V722" s="4" t="b">
        <v>0</v>
      </c>
      <c r="W722" s="4" t="b">
        <v>1</v>
      </c>
      <c r="X722" s="13" cm="1">
        <f t="array" ref="X722">_xlfn.IFS(ecomm[[#This Row],[rating]]&lt;=1,1, ecomm[[#This Row],[rating]]&lt;=2, 2, ecomm[[#This Row],[rating]]&lt;=3, 3, ecomm[[#This Row],[rating]]&lt;=4, 4, ecomm[[#This Row],[rating]]&gt;4, 5)</f>
        <v>5</v>
      </c>
      <c r="Y722" s="13" cm="1">
        <f t="array" ref="Y7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22" s="13" t="str" cm="1">
        <f t="array" ref="Z7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23" spans="1:26">
      <c r="A723" s="6">
        <v>17889776</v>
      </c>
      <c r="B723" s="6" t="s">
        <v>26</v>
      </c>
      <c r="C723" s="6" t="s">
        <v>33</v>
      </c>
      <c r="D723" s="6" t="s">
        <v>482</v>
      </c>
      <c r="E723" s="6">
        <v>3.9</v>
      </c>
      <c r="F723" s="6">
        <v>13</v>
      </c>
      <c r="G723" s="7">
        <v>699</v>
      </c>
      <c r="H723" s="17">
        <v>47</v>
      </c>
      <c r="I723" s="7">
        <v>699</v>
      </c>
      <c r="J723" s="6" t="s">
        <v>35</v>
      </c>
      <c r="K723" s="6" t="b">
        <v>1</v>
      </c>
      <c r="L723" s="6">
        <v>5</v>
      </c>
      <c r="M723" s="6">
        <v>0</v>
      </c>
      <c r="N723" s="6">
        <v>0</v>
      </c>
      <c r="O723" s="6">
        <v>0</v>
      </c>
      <c r="P723" s="6">
        <v>3</v>
      </c>
      <c r="Q723" s="6" t="s">
        <v>30</v>
      </c>
      <c r="R723" s="6" t="s">
        <v>31</v>
      </c>
      <c r="S723" s="6" t="s">
        <v>32</v>
      </c>
      <c r="T723" s="6" t="s">
        <v>32</v>
      </c>
      <c r="U723" s="6" t="s">
        <v>67</v>
      </c>
      <c r="V723" s="6" t="b">
        <v>0</v>
      </c>
      <c r="W723" s="6" t="b">
        <v>1</v>
      </c>
      <c r="X723" s="13" cm="1">
        <f t="array" ref="X723">_xlfn.IFS(ecomm[[#This Row],[rating]]&lt;=1,1, ecomm[[#This Row],[rating]]&lt;=2, 2, ecomm[[#This Row],[rating]]&lt;=3, 3, ecomm[[#This Row],[rating]]&lt;=4, 4, ecomm[[#This Row],[rating]]&gt;4, 5)</f>
        <v>4</v>
      </c>
      <c r="Y723" s="13" cm="1">
        <f t="array" ref="Y7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3" s="13" t="str" cm="1">
        <f t="array" ref="Z7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24" spans="1:26">
      <c r="A724" s="4">
        <v>16295388</v>
      </c>
      <c r="B724" s="4" t="s">
        <v>60</v>
      </c>
      <c r="C724" s="4" t="s">
        <v>165</v>
      </c>
      <c r="D724" s="4" t="s">
        <v>167</v>
      </c>
      <c r="E724" s="4">
        <v>4.4000000000000004</v>
      </c>
      <c r="F724" s="4">
        <v>10</v>
      </c>
      <c r="G724" s="5">
        <v>4200</v>
      </c>
      <c r="H724" s="16">
        <v>75</v>
      </c>
      <c r="I724" s="5">
        <v>1050</v>
      </c>
      <c r="J724" s="4" t="s">
        <v>35</v>
      </c>
      <c r="K724" s="4" t="b">
        <v>1</v>
      </c>
      <c r="L724" s="4">
        <v>5</v>
      </c>
      <c r="M724" s="4">
        <v>3</v>
      </c>
      <c r="N724" s="4">
        <v>5</v>
      </c>
      <c r="O724" s="4">
        <v>17</v>
      </c>
      <c r="P724" s="4">
        <v>64</v>
      </c>
      <c r="Q724" s="4" t="s">
        <v>32</v>
      </c>
      <c r="R724" s="4" t="s">
        <v>32</v>
      </c>
      <c r="S724" s="4" t="s">
        <v>32</v>
      </c>
      <c r="T724" s="4" t="s">
        <v>32</v>
      </c>
      <c r="U724" s="4" t="s">
        <v>32</v>
      </c>
      <c r="V724" s="4" t="b">
        <v>1</v>
      </c>
      <c r="W724" s="4" t="b">
        <v>1</v>
      </c>
      <c r="X724" s="13" cm="1">
        <f t="array" ref="X724">_xlfn.IFS(ecomm[[#This Row],[rating]]&lt;=1,1, ecomm[[#This Row],[rating]]&lt;=2, 2, ecomm[[#This Row],[rating]]&lt;=3, 3, ecomm[[#This Row],[rating]]&lt;=4, 4, ecomm[[#This Row],[rating]]&gt;4, 5)</f>
        <v>5</v>
      </c>
      <c r="Y724" s="13" cm="1">
        <f t="array" ref="Y7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24" s="13" t="str" cm="1">
        <f t="array" ref="Z7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25" spans="1:26">
      <c r="A725" s="6">
        <v>12356000</v>
      </c>
      <c r="B725" s="6" t="s">
        <v>60</v>
      </c>
      <c r="C725" s="6" t="s">
        <v>137</v>
      </c>
      <c r="D725" s="6" t="s">
        <v>483</v>
      </c>
      <c r="E725" s="6">
        <v>4.5999999999999996</v>
      </c>
      <c r="F725" s="6">
        <v>8</v>
      </c>
      <c r="G725" s="7">
        <v>3499</v>
      </c>
      <c r="H725" s="17">
        <v>55</v>
      </c>
      <c r="I725" s="7">
        <v>3499</v>
      </c>
      <c r="J725" s="6" t="s">
        <v>32</v>
      </c>
      <c r="K725" s="6" t="b">
        <v>0</v>
      </c>
      <c r="L725" s="6">
        <v>1</v>
      </c>
      <c r="M725" s="6">
        <v>6</v>
      </c>
      <c r="N725" s="6">
        <v>3</v>
      </c>
      <c r="O725" s="6">
        <v>15</v>
      </c>
      <c r="P725" s="6">
        <v>64</v>
      </c>
      <c r="Q725" s="6" t="s">
        <v>32</v>
      </c>
      <c r="R725" s="6" t="s">
        <v>32</v>
      </c>
      <c r="S725" s="6" t="s">
        <v>32</v>
      </c>
      <c r="T725" s="6" t="s">
        <v>32</v>
      </c>
      <c r="U725" s="6" t="s">
        <v>32</v>
      </c>
      <c r="V725" s="6" t="b">
        <v>1</v>
      </c>
      <c r="W725" s="6" t="b">
        <v>1</v>
      </c>
      <c r="X725" s="13" cm="1">
        <f t="array" ref="X725">_xlfn.IFS(ecomm[[#This Row],[rating]]&lt;=1,1, ecomm[[#This Row],[rating]]&lt;=2, 2, ecomm[[#This Row],[rating]]&lt;=3, 3, ecomm[[#This Row],[rating]]&lt;=4, 4, ecomm[[#This Row],[rating]]&gt;4, 5)</f>
        <v>5</v>
      </c>
      <c r="Y725" s="13" cm="1">
        <f t="array" ref="Y7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25" s="13" t="str" cm="1">
        <f t="array" ref="Z7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26" spans="1:26">
      <c r="A726" s="4">
        <v>18996672</v>
      </c>
      <c r="B726" s="4" t="s">
        <v>26</v>
      </c>
      <c r="C726" s="4" t="s">
        <v>38</v>
      </c>
      <c r="D726" s="4" t="s">
        <v>484</v>
      </c>
      <c r="E726" s="4">
        <v>4.5999999999999996</v>
      </c>
      <c r="F726" s="4">
        <v>8</v>
      </c>
      <c r="G726" s="5">
        <v>2017</v>
      </c>
      <c r="H726" s="16">
        <v>70</v>
      </c>
      <c r="I726" s="5">
        <v>605</v>
      </c>
      <c r="J726" s="4" t="s">
        <v>35</v>
      </c>
      <c r="K726" s="4" t="b">
        <v>1</v>
      </c>
      <c r="L726" s="4">
        <v>1</v>
      </c>
      <c r="M726" s="4">
        <v>1</v>
      </c>
      <c r="N726" s="4">
        <v>0</v>
      </c>
      <c r="O726" s="4">
        <v>1</v>
      </c>
      <c r="P726" s="4">
        <v>8</v>
      </c>
      <c r="Q726" s="4" t="s">
        <v>32</v>
      </c>
      <c r="R726" s="4" t="s">
        <v>32</v>
      </c>
      <c r="S726" s="4" t="s">
        <v>32</v>
      </c>
      <c r="T726" s="4" t="s">
        <v>32</v>
      </c>
      <c r="U726" s="4" t="s">
        <v>32</v>
      </c>
      <c r="V726" s="4" t="b">
        <v>1</v>
      </c>
      <c r="W726" s="4" t="b">
        <v>1</v>
      </c>
      <c r="X726" s="13" cm="1">
        <f t="array" ref="X726">_xlfn.IFS(ecomm[[#This Row],[rating]]&lt;=1,1, ecomm[[#This Row],[rating]]&lt;=2, 2, ecomm[[#This Row],[rating]]&lt;=3, 3, ecomm[[#This Row],[rating]]&lt;=4, 4, ecomm[[#This Row],[rating]]&gt;4, 5)</f>
        <v>5</v>
      </c>
      <c r="Y726" s="13" cm="1">
        <f t="array" ref="Y7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6" s="13" t="str" cm="1">
        <f t="array" ref="Z7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27" spans="1:26">
      <c r="A727" s="6">
        <v>13387584</v>
      </c>
      <c r="B727" s="6" t="s">
        <v>26</v>
      </c>
      <c r="C727" s="6" t="s">
        <v>38</v>
      </c>
      <c r="D727" s="6" t="s">
        <v>274</v>
      </c>
      <c r="E727" s="6">
        <v>4.0999999999999996</v>
      </c>
      <c r="F727" s="6">
        <v>11</v>
      </c>
      <c r="G727" s="7">
        <v>1999</v>
      </c>
      <c r="H727" s="17">
        <v>65</v>
      </c>
      <c r="I727" s="7">
        <v>699</v>
      </c>
      <c r="J727" s="6" t="s">
        <v>35</v>
      </c>
      <c r="K727" s="6" t="b">
        <v>1</v>
      </c>
      <c r="L727" s="6">
        <v>0</v>
      </c>
      <c r="M727" s="6">
        <v>1</v>
      </c>
      <c r="N727" s="6">
        <v>1</v>
      </c>
      <c r="O727" s="6">
        <v>6</v>
      </c>
      <c r="P727" s="6">
        <v>14</v>
      </c>
      <c r="Q727" s="6" t="s">
        <v>32</v>
      </c>
      <c r="R727" s="6" t="s">
        <v>32</v>
      </c>
      <c r="S727" s="6" t="s">
        <v>32</v>
      </c>
      <c r="T727" s="6" t="s">
        <v>32</v>
      </c>
      <c r="U727" s="6" t="s">
        <v>32</v>
      </c>
      <c r="V727" s="6" t="b">
        <v>1</v>
      </c>
      <c r="W727" s="6" t="b">
        <v>1</v>
      </c>
      <c r="X727" s="13" cm="1">
        <f t="array" ref="X727">_xlfn.IFS(ecomm[[#This Row],[rating]]&lt;=1,1, ecomm[[#This Row],[rating]]&lt;=2, 2, ecomm[[#This Row],[rating]]&lt;=3, 3, ecomm[[#This Row],[rating]]&lt;=4, 4, ecomm[[#This Row],[rating]]&gt;4, 5)</f>
        <v>5</v>
      </c>
      <c r="Y727" s="13" cm="1">
        <f t="array" ref="Y7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7" s="13" t="str" cm="1">
        <f t="array" ref="Z7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28" spans="1:26">
      <c r="A728" s="4">
        <v>12944214</v>
      </c>
      <c r="B728" s="4" t="s">
        <v>26</v>
      </c>
      <c r="C728" s="4" t="s">
        <v>485</v>
      </c>
      <c r="D728" s="4" t="s">
        <v>486</v>
      </c>
      <c r="E728" s="4">
        <v>3.8</v>
      </c>
      <c r="F728" s="4">
        <v>11</v>
      </c>
      <c r="G728" s="5">
        <v>2599</v>
      </c>
      <c r="H728" s="16">
        <v>45</v>
      </c>
      <c r="I728" s="5">
        <v>1429</v>
      </c>
      <c r="J728" s="4" t="s">
        <v>35</v>
      </c>
      <c r="K728" s="4" t="b">
        <v>1</v>
      </c>
      <c r="L728" s="4">
        <v>0</v>
      </c>
      <c r="M728" s="4">
        <v>0</v>
      </c>
      <c r="N728" s="4">
        <v>1</v>
      </c>
      <c r="O728" s="4">
        <v>2</v>
      </c>
      <c r="P728" s="4">
        <v>3</v>
      </c>
      <c r="Q728" s="4" t="s">
        <v>32</v>
      </c>
      <c r="R728" s="4" t="s">
        <v>32</v>
      </c>
      <c r="S728" s="4" t="s">
        <v>32</v>
      </c>
      <c r="T728" s="4" t="s">
        <v>32</v>
      </c>
      <c r="U728" s="4" t="s">
        <v>32</v>
      </c>
      <c r="V728" s="4" t="b">
        <v>1</v>
      </c>
      <c r="W728" s="4" t="b">
        <v>1</v>
      </c>
      <c r="X728" s="13" cm="1">
        <f t="array" ref="X728">_xlfn.IFS(ecomm[[#This Row],[rating]]&lt;=1,1, ecomm[[#This Row],[rating]]&lt;=2, 2, ecomm[[#This Row],[rating]]&lt;=3, 3, ecomm[[#This Row],[rating]]&lt;=4, 4, ecomm[[#This Row],[rating]]&gt;4, 5)</f>
        <v>4</v>
      </c>
      <c r="Y728" s="13" cm="1">
        <f t="array" ref="Y7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28" s="13" t="str" cm="1">
        <f t="array" ref="Z7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29" spans="1:26">
      <c r="A729" s="6">
        <v>22603284</v>
      </c>
      <c r="B729" s="6" t="s">
        <v>26</v>
      </c>
      <c r="C729" s="6" t="s">
        <v>168</v>
      </c>
      <c r="D729" s="6" t="s">
        <v>487</v>
      </c>
      <c r="E729" s="6">
        <v>3.9</v>
      </c>
      <c r="F729" s="6">
        <v>10</v>
      </c>
      <c r="G729" s="7">
        <v>2899</v>
      </c>
      <c r="H729" s="17">
        <v>71</v>
      </c>
      <c r="I729" s="7">
        <v>840</v>
      </c>
      <c r="J729" s="6" t="s">
        <v>35</v>
      </c>
      <c r="K729" s="6" t="b">
        <v>0</v>
      </c>
      <c r="L729" s="6">
        <v>1</v>
      </c>
      <c r="M729" s="6">
        <v>0</v>
      </c>
      <c r="N729" s="6">
        <v>1</v>
      </c>
      <c r="O729" s="6">
        <v>0</v>
      </c>
      <c r="P729" s="6">
        <v>6</v>
      </c>
      <c r="Q729" s="6" t="s">
        <v>32</v>
      </c>
      <c r="R729" s="6" t="s">
        <v>32</v>
      </c>
      <c r="S729" s="6" t="s">
        <v>32</v>
      </c>
      <c r="T729" s="6" t="s">
        <v>32</v>
      </c>
      <c r="U729" s="6" t="s">
        <v>32</v>
      </c>
      <c r="V729" s="6" t="b">
        <v>1</v>
      </c>
      <c r="W729" s="6" t="b">
        <v>1</v>
      </c>
      <c r="X729" s="13" cm="1">
        <f t="array" ref="X729">_xlfn.IFS(ecomm[[#This Row],[rating]]&lt;=1,1, ecomm[[#This Row],[rating]]&lt;=2, 2, ecomm[[#This Row],[rating]]&lt;=3, 3, ecomm[[#This Row],[rating]]&lt;=4, 4, ecomm[[#This Row],[rating]]&gt;4, 5)</f>
        <v>4</v>
      </c>
      <c r="Y729" s="13" cm="1">
        <f t="array" ref="Y7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29" s="13" t="str" cm="1">
        <f t="array" ref="Z7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30" spans="1:26">
      <c r="A730" s="4">
        <v>22429820</v>
      </c>
      <c r="B730" s="4" t="s">
        <v>26</v>
      </c>
      <c r="C730" s="4" t="s">
        <v>27</v>
      </c>
      <c r="D730" s="4" t="s">
        <v>488</v>
      </c>
      <c r="E730" s="4">
        <v>3.5</v>
      </c>
      <c r="F730" s="4">
        <v>12</v>
      </c>
      <c r="G730" s="5">
        <v>1299</v>
      </c>
      <c r="H730" s="16">
        <v>61</v>
      </c>
      <c r="I730" s="5">
        <v>532</v>
      </c>
      <c r="J730" s="4" t="s">
        <v>32</v>
      </c>
      <c r="K730" s="4" t="b">
        <v>0</v>
      </c>
      <c r="L730" s="4">
        <v>3</v>
      </c>
      <c r="M730" s="4">
        <v>1</v>
      </c>
      <c r="N730" s="4">
        <v>2</v>
      </c>
      <c r="O730" s="4">
        <v>16</v>
      </c>
      <c r="P730" s="4">
        <v>51</v>
      </c>
      <c r="Q730" s="4" t="s">
        <v>32</v>
      </c>
      <c r="R730" s="4" t="s">
        <v>32</v>
      </c>
      <c r="S730" s="4" t="s">
        <v>32</v>
      </c>
      <c r="T730" s="4" t="s">
        <v>32</v>
      </c>
      <c r="U730" s="4" t="s">
        <v>32</v>
      </c>
      <c r="V730" s="4" t="b">
        <v>1</v>
      </c>
      <c r="W730" s="4" t="b">
        <v>1</v>
      </c>
      <c r="X730" s="13" cm="1">
        <f t="array" ref="X730">_xlfn.IFS(ecomm[[#This Row],[rating]]&lt;=1,1, ecomm[[#This Row],[rating]]&lt;=2, 2, ecomm[[#This Row],[rating]]&lt;=3, 3, ecomm[[#This Row],[rating]]&lt;=4, 4, ecomm[[#This Row],[rating]]&gt;4, 5)</f>
        <v>4</v>
      </c>
      <c r="Y730" s="13" cm="1">
        <f t="array" ref="Y7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30" s="13" t="str" cm="1">
        <f t="array" ref="Z7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31" spans="1:26">
      <c r="A731" s="6">
        <v>17760672</v>
      </c>
      <c r="B731" s="6" t="s">
        <v>26</v>
      </c>
      <c r="C731" s="6" t="s">
        <v>48</v>
      </c>
      <c r="D731" s="6" t="s">
        <v>489</v>
      </c>
      <c r="E731" s="6">
        <v>4</v>
      </c>
      <c r="F731" s="6">
        <v>11</v>
      </c>
      <c r="G731" s="7">
        <v>1345</v>
      </c>
      <c r="H731" s="17">
        <v>70</v>
      </c>
      <c r="I731" s="7">
        <v>1345</v>
      </c>
      <c r="J731" s="6" t="s">
        <v>35</v>
      </c>
      <c r="K731" s="6" t="b">
        <v>1</v>
      </c>
      <c r="L731" s="6">
        <v>2</v>
      </c>
      <c r="M731" s="6">
        <v>0</v>
      </c>
      <c r="N731" s="6">
        <v>0</v>
      </c>
      <c r="O731" s="6">
        <v>2</v>
      </c>
      <c r="P731" s="6">
        <v>0</v>
      </c>
      <c r="Q731" s="6" t="s">
        <v>32</v>
      </c>
      <c r="R731" s="6" t="s">
        <v>32</v>
      </c>
      <c r="S731" s="6" t="s">
        <v>32</v>
      </c>
      <c r="T731" s="6" t="s">
        <v>32</v>
      </c>
      <c r="U731" s="6" t="s">
        <v>32</v>
      </c>
      <c r="V731" s="6" t="b">
        <v>0</v>
      </c>
      <c r="W731" s="6" t="b">
        <v>1</v>
      </c>
      <c r="X731" s="13" cm="1">
        <f t="array" ref="X731">_xlfn.IFS(ecomm[[#This Row],[rating]]&lt;=1,1, ecomm[[#This Row],[rating]]&lt;=2, 2, ecomm[[#This Row],[rating]]&lt;=3, 3, ecomm[[#This Row],[rating]]&lt;=4, 4, ecomm[[#This Row],[rating]]&gt;4, 5)</f>
        <v>4</v>
      </c>
      <c r="Y731" s="13" cm="1">
        <f t="array" ref="Y7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1" s="13" t="str" cm="1">
        <f t="array" ref="Z7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32" spans="1:26">
      <c r="A732" s="4">
        <v>17313676</v>
      </c>
      <c r="B732" s="4" t="s">
        <v>26</v>
      </c>
      <c r="C732" s="4" t="s">
        <v>117</v>
      </c>
      <c r="D732" s="4" t="s">
        <v>188</v>
      </c>
      <c r="E732" s="4">
        <v>4</v>
      </c>
      <c r="F732" s="4">
        <v>11</v>
      </c>
      <c r="G732" s="5">
        <v>1499</v>
      </c>
      <c r="H732" s="16">
        <v>61</v>
      </c>
      <c r="I732" s="5">
        <v>584</v>
      </c>
      <c r="J732" s="4" t="s">
        <v>35</v>
      </c>
      <c r="K732" s="4" t="b">
        <v>1</v>
      </c>
      <c r="L732" s="4">
        <v>0</v>
      </c>
      <c r="M732" s="4">
        <v>1</v>
      </c>
      <c r="N732" s="4">
        <v>4</v>
      </c>
      <c r="O732" s="4">
        <v>25</v>
      </c>
      <c r="P732" s="4">
        <v>32</v>
      </c>
      <c r="Q732" s="4" t="s">
        <v>30</v>
      </c>
      <c r="R732" s="4" t="s">
        <v>32</v>
      </c>
      <c r="S732" s="4" t="s">
        <v>32</v>
      </c>
      <c r="T732" s="4" t="s">
        <v>32</v>
      </c>
      <c r="U732" s="4" t="s">
        <v>32</v>
      </c>
      <c r="V732" s="4" t="b">
        <v>1</v>
      </c>
      <c r="W732" s="4" t="b">
        <v>1</v>
      </c>
      <c r="X732" s="13" cm="1">
        <f t="array" ref="X732">_xlfn.IFS(ecomm[[#This Row],[rating]]&lt;=1,1, ecomm[[#This Row],[rating]]&lt;=2, 2, ecomm[[#This Row],[rating]]&lt;=3, 3, ecomm[[#This Row],[rating]]&lt;=4, 4, ecomm[[#This Row],[rating]]&gt;4, 5)</f>
        <v>4</v>
      </c>
      <c r="Y732" s="13" cm="1">
        <f t="array" ref="Y7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32" s="13" t="str" cm="1">
        <f t="array" ref="Z7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33" spans="1:26">
      <c r="A733" s="6">
        <v>18492504</v>
      </c>
      <c r="B733" s="6" t="s">
        <v>68</v>
      </c>
      <c r="C733" s="6" t="s">
        <v>69</v>
      </c>
      <c r="D733" s="6" t="s">
        <v>490</v>
      </c>
      <c r="E733" s="6">
        <v>3.9</v>
      </c>
      <c r="F733" s="6">
        <v>10</v>
      </c>
      <c r="G733" s="7">
        <v>3499</v>
      </c>
      <c r="H733" s="17">
        <v>65</v>
      </c>
      <c r="I733" s="7">
        <v>3499</v>
      </c>
      <c r="J733" s="6" t="s">
        <v>35</v>
      </c>
      <c r="K733" s="6" t="b">
        <v>0</v>
      </c>
      <c r="L733" s="6">
        <v>0</v>
      </c>
      <c r="M733" s="6">
        <v>1</v>
      </c>
      <c r="N733" s="6">
        <v>0</v>
      </c>
      <c r="O733" s="6">
        <v>1</v>
      </c>
      <c r="P733" s="6">
        <v>7</v>
      </c>
      <c r="Q733" s="6" t="s">
        <v>32</v>
      </c>
      <c r="R733" s="6" t="s">
        <v>32</v>
      </c>
      <c r="S733" s="6" t="s">
        <v>32</v>
      </c>
      <c r="T733" s="6" t="s">
        <v>32</v>
      </c>
      <c r="U733" s="6" t="s">
        <v>32</v>
      </c>
      <c r="V733" s="6" t="b">
        <v>1</v>
      </c>
      <c r="W733" s="6" t="b">
        <v>1</v>
      </c>
      <c r="X733" s="13" cm="1">
        <f t="array" ref="X733">_xlfn.IFS(ecomm[[#This Row],[rating]]&lt;=1,1, ecomm[[#This Row],[rating]]&lt;=2, 2, ecomm[[#This Row],[rating]]&lt;=3, 3, ecomm[[#This Row],[rating]]&lt;=4, 4, ecomm[[#This Row],[rating]]&gt;4, 5)</f>
        <v>4</v>
      </c>
      <c r="Y733" s="13" cm="1">
        <f t="array" ref="Y7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33" s="13" t="str" cm="1">
        <f t="array" ref="Z7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34" spans="1:26">
      <c r="A734" s="4">
        <v>18100576</v>
      </c>
      <c r="B734" s="4" t="s">
        <v>60</v>
      </c>
      <c r="C734" s="4" t="s">
        <v>293</v>
      </c>
      <c r="D734" s="4" t="s">
        <v>491</v>
      </c>
      <c r="E734" s="4">
        <v>3.2</v>
      </c>
      <c r="F734" s="4">
        <v>13</v>
      </c>
      <c r="G734" s="5">
        <v>1499</v>
      </c>
      <c r="H734" s="16">
        <v>70</v>
      </c>
      <c r="I734" s="5">
        <v>1499</v>
      </c>
      <c r="J734" s="4" t="s">
        <v>35</v>
      </c>
      <c r="K734" s="4" t="b">
        <v>0</v>
      </c>
      <c r="L734" s="4">
        <v>16</v>
      </c>
      <c r="M734" s="4">
        <v>1</v>
      </c>
      <c r="N734" s="4">
        <v>0</v>
      </c>
      <c r="O734" s="4">
        <v>1</v>
      </c>
      <c r="P734" s="4">
        <v>1</v>
      </c>
      <c r="Q734" s="4" t="s">
        <v>32</v>
      </c>
      <c r="R734" s="4" t="s">
        <v>32</v>
      </c>
      <c r="S734" s="4" t="s">
        <v>32</v>
      </c>
      <c r="T734" s="4" t="s">
        <v>32</v>
      </c>
      <c r="U734" s="4" t="s">
        <v>32</v>
      </c>
      <c r="V734" s="4" t="b">
        <v>1</v>
      </c>
      <c r="W734" s="4" t="b">
        <v>1</v>
      </c>
      <c r="X734" s="13" cm="1">
        <f t="array" ref="X734">_xlfn.IFS(ecomm[[#This Row],[rating]]&lt;=1,1, ecomm[[#This Row],[rating]]&lt;=2, 2, ecomm[[#This Row],[rating]]&lt;=3, 3, ecomm[[#This Row],[rating]]&lt;=4, 4, ecomm[[#This Row],[rating]]&gt;4, 5)</f>
        <v>4</v>
      </c>
      <c r="Y734" s="13" cm="1">
        <f t="array" ref="Y7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4" s="13" t="str" cm="1">
        <f t="array" ref="Z7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35" spans="1:26">
      <c r="A735" s="6">
        <v>21205620</v>
      </c>
      <c r="B735" s="6" t="s">
        <v>99</v>
      </c>
      <c r="C735" s="6" t="s">
        <v>149</v>
      </c>
      <c r="D735" s="6" t="s">
        <v>389</v>
      </c>
      <c r="E735" s="6">
        <v>4.3</v>
      </c>
      <c r="F735" s="6">
        <v>8</v>
      </c>
      <c r="G735" s="7">
        <v>2599</v>
      </c>
      <c r="H735" s="17">
        <v>30</v>
      </c>
      <c r="I735" s="7">
        <v>1559</v>
      </c>
      <c r="J735" s="6" t="s">
        <v>35</v>
      </c>
      <c r="K735" s="6" t="b">
        <v>1</v>
      </c>
      <c r="L735" s="6">
        <v>0</v>
      </c>
      <c r="M735" s="6">
        <v>14</v>
      </c>
      <c r="N735" s="6">
        <v>25</v>
      </c>
      <c r="O735" s="6">
        <v>53</v>
      </c>
      <c r="P735" s="6">
        <v>105</v>
      </c>
      <c r="Q735" s="6" t="s">
        <v>32</v>
      </c>
      <c r="R735" s="6" t="s">
        <v>32</v>
      </c>
      <c r="S735" s="6" t="s">
        <v>32</v>
      </c>
      <c r="T735" s="6" t="s">
        <v>32</v>
      </c>
      <c r="U735" s="6" t="s">
        <v>32</v>
      </c>
      <c r="V735" s="6" t="b">
        <v>1</v>
      </c>
      <c r="W735" s="6" t="b">
        <v>1</v>
      </c>
      <c r="X735" s="13" cm="1">
        <f t="array" ref="X735">_xlfn.IFS(ecomm[[#This Row],[rating]]&lt;=1,1, ecomm[[#This Row],[rating]]&lt;=2, 2, ecomm[[#This Row],[rating]]&lt;=3, 3, ecomm[[#This Row],[rating]]&lt;=4, 4, ecomm[[#This Row],[rating]]&gt;4, 5)</f>
        <v>5</v>
      </c>
      <c r="Y735" s="13" cm="1">
        <f t="array" ref="Y7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5" s="13" t="str" cm="1">
        <f t="array" ref="Z7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736" spans="1:26">
      <c r="A736" s="4">
        <v>15715190</v>
      </c>
      <c r="B736" s="4" t="s">
        <v>68</v>
      </c>
      <c r="C736" s="4" t="s">
        <v>69</v>
      </c>
      <c r="D736" s="4" t="s">
        <v>492</v>
      </c>
      <c r="E736" s="4">
        <v>3.7</v>
      </c>
      <c r="F736" s="4">
        <v>12</v>
      </c>
      <c r="G736" s="5">
        <v>499</v>
      </c>
      <c r="H736" s="16">
        <v>50</v>
      </c>
      <c r="I736" s="5">
        <v>249</v>
      </c>
      <c r="J736" s="4" t="s">
        <v>35</v>
      </c>
      <c r="K736" s="4" t="b">
        <v>1</v>
      </c>
      <c r="L736" s="4">
        <v>0</v>
      </c>
      <c r="M736" s="4">
        <v>1</v>
      </c>
      <c r="N736" s="4">
        <v>0</v>
      </c>
      <c r="O736" s="4">
        <v>5</v>
      </c>
      <c r="P736" s="4">
        <v>16</v>
      </c>
      <c r="Q736" s="4" t="s">
        <v>32</v>
      </c>
      <c r="R736" s="4" t="s">
        <v>32</v>
      </c>
      <c r="S736" s="4" t="s">
        <v>32</v>
      </c>
      <c r="T736" s="4" t="s">
        <v>32</v>
      </c>
      <c r="U736" s="4" t="s">
        <v>32</v>
      </c>
      <c r="V736" s="4" t="b">
        <v>1</v>
      </c>
      <c r="W736" s="4" t="b">
        <v>1</v>
      </c>
      <c r="X736" s="13" cm="1">
        <f t="array" ref="X736">_xlfn.IFS(ecomm[[#This Row],[rating]]&lt;=1,1, ecomm[[#This Row],[rating]]&lt;=2, 2, ecomm[[#This Row],[rating]]&lt;=3, 3, ecomm[[#This Row],[rating]]&lt;=4, 4, ecomm[[#This Row],[rating]]&gt;4, 5)</f>
        <v>4</v>
      </c>
      <c r="Y736" s="13" cm="1">
        <f t="array" ref="Y7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36" s="13" t="str" cm="1">
        <f t="array" ref="Z7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37" spans="1:26">
      <c r="A737" s="6">
        <v>22619942</v>
      </c>
      <c r="B737" s="6" t="s">
        <v>26</v>
      </c>
      <c r="C737" s="6" t="s">
        <v>38</v>
      </c>
      <c r="D737" s="6" t="s">
        <v>148</v>
      </c>
      <c r="E737" s="6">
        <v>3.7</v>
      </c>
      <c r="F737" s="6">
        <v>11</v>
      </c>
      <c r="G737" s="7">
        <v>2799</v>
      </c>
      <c r="H737" s="17">
        <v>51</v>
      </c>
      <c r="I737" s="7">
        <v>1371</v>
      </c>
      <c r="J737" s="6" t="s">
        <v>32</v>
      </c>
      <c r="K737" s="6" t="b">
        <v>0</v>
      </c>
      <c r="L737" s="6">
        <v>1</v>
      </c>
      <c r="M737" s="6">
        <v>0</v>
      </c>
      <c r="N737" s="6">
        <v>0</v>
      </c>
      <c r="O737" s="6">
        <v>3</v>
      </c>
      <c r="P737" s="6">
        <v>6</v>
      </c>
      <c r="Q737" s="6" t="s">
        <v>30</v>
      </c>
      <c r="R737" s="6" t="s">
        <v>31</v>
      </c>
      <c r="S737" s="6" t="s">
        <v>32</v>
      </c>
      <c r="T737" s="6" t="s">
        <v>32</v>
      </c>
      <c r="U737" s="6" t="s">
        <v>30</v>
      </c>
      <c r="V737" s="6" t="b">
        <v>1</v>
      </c>
      <c r="W737" s="6" t="b">
        <v>1</v>
      </c>
      <c r="X737" s="13" cm="1">
        <f t="array" ref="X737">_xlfn.IFS(ecomm[[#This Row],[rating]]&lt;=1,1, ecomm[[#This Row],[rating]]&lt;=2, 2, ecomm[[#This Row],[rating]]&lt;=3, 3, ecomm[[#This Row],[rating]]&lt;=4, 4, ecomm[[#This Row],[rating]]&gt;4, 5)</f>
        <v>4</v>
      </c>
      <c r="Y737" s="13" cm="1">
        <f t="array" ref="Y7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37" s="13" t="str" cm="1">
        <f t="array" ref="Z7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38" spans="1:26">
      <c r="A738" s="4">
        <v>19580226</v>
      </c>
      <c r="B738" s="4" t="s">
        <v>26</v>
      </c>
      <c r="C738" s="4" t="s">
        <v>48</v>
      </c>
      <c r="D738" s="4" t="s">
        <v>493</v>
      </c>
      <c r="E738" s="4">
        <v>4.7</v>
      </c>
      <c r="F738" s="4">
        <v>7</v>
      </c>
      <c r="G738" s="5">
        <v>2499</v>
      </c>
      <c r="H738" s="16">
        <v>55</v>
      </c>
      <c r="I738" s="5">
        <v>2499</v>
      </c>
      <c r="J738" s="4" t="s">
        <v>35</v>
      </c>
      <c r="K738" s="4" t="b">
        <v>1</v>
      </c>
      <c r="L738" s="4">
        <v>1</v>
      </c>
      <c r="M738" s="4">
        <v>1</v>
      </c>
      <c r="N738" s="4">
        <v>1</v>
      </c>
      <c r="O738" s="4">
        <v>2</v>
      </c>
      <c r="P738" s="4">
        <v>9</v>
      </c>
      <c r="Q738" s="4" t="s">
        <v>32</v>
      </c>
      <c r="R738" s="4" t="s">
        <v>32</v>
      </c>
      <c r="S738" s="4" t="s">
        <v>32</v>
      </c>
      <c r="T738" s="4" t="s">
        <v>32</v>
      </c>
      <c r="U738" s="4" t="s">
        <v>32</v>
      </c>
      <c r="V738" s="4" t="b">
        <v>0</v>
      </c>
      <c r="W738" s="4" t="b">
        <v>1</v>
      </c>
      <c r="X738" s="13" cm="1">
        <f t="array" ref="X738">_xlfn.IFS(ecomm[[#This Row],[rating]]&lt;=1,1, ecomm[[#This Row],[rating]]&lt;=2, 2, ecomm[[#This Row],[rating]]&lt;=3, 3, ecomm[[#This Row],[rating]]&lt;=4, 4, ecomm[[#This Row],[rating]]&gt;4, 5)</f>
        <v>5</v>
      </c>
      <c r="Y738" s="13" cm="1">
        <f t="array" ref="Y7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38" s="13" t="str" cm="1">
        <f t="array" ref="Z7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39" spans="1:26">
      <c r="A739" s="6">
        <v>19513786</v>
      </c>
      <c r="B739" s="6" t="s">
        <v>26</v>
      </c>
      <c r="C739" s="6" t="s">
        <v>48</v>
      </c>
      <c r="D739" s="6" t="s">
        <v>494</v>
      </c>
      <c r="E739" s="6">
        <v>4</v>
      </c>
      <c r="F739" s="6">
        <v>11</v>
      </c>
      <c r="G739" s="7">
        <v>400</v>
      </c>
      <c r="H739" s="17">
        <v>15</v>
      </c>
      <c r="I739" s="7">
        <v>400</v>
      </c>
      <c r="J739" s="6" t="s">
        <v>35</v>
      </c>
      <c r="K739" s="6" t="b">
        <v>1</v>
      </c>
      <c r="L739" s="6">
        <v>4</v>
      </c>
      <c r="M739" s="6">
        <v>0</v>
      </c>
      <c r="N739" s="6">
        <v>0</v>
      </c>
      <c r="O739" s="6">
        <v>2</v>
      </c>
      <c r="P739" s="6">
        <v>6</v>
      </c>
      <c r="Q739" s="6" t="s">
        <v>133</v>
      </c>
      <c r="R739" s="6" t="s">
        <v>31</v>
      </c>
      <c r="S739" s="6" t="s">
        <v>32</v>
      </c>
      <c r="T739" s="6" t="s">
        <v>32</v>
      </c>
      <c r="U739" s="6" t="s">
        <v>30</v>
      </c>
      <c r="V739" s="6" t="b">
        <v>0</v>
      </c>
      <c r="W739" s="6" t="b">
        <v>1</v>
      </c>
      <c r="X739" s="13" cm="1">
        <f t="array" ref="X739">_xlfn.IFS(ecomm[[#This Row],[rating]]&lt;=1,1, ecomm[[#This Row],[rating]]&lt;=2, 2, ecomm[[#This Row],[rating]]&lt;=3, 3, ecomm[[#This Row],[rating]]&lt;=4, 4, ecomm[[#This Row],[rating]]&gt;4, 5)</f>
        <v>4</v>
      </c>
      <c r="Y739" s="13" cm="1">
        <f t="array" ref="Y7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39" s="13" t="str" cm="1">
        <f t="array" ref="Z7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740" spans="1:26">
      <c r="A740" s="4">
        <v>18946592</v>
      </c>
      <c r="B740" s="4" t="s">
        <v>26</v>
      </c>
      <c r="C740" s="4" t="s">
        <v>64</v>
      </c>
      <c r="D740" s="4" t="s">
        <v>495</v>
      </c>
      <c r="E740" s="4">
        <v>4.3</v>
      </c>
      <c r="F740" s="4">
        <v>9</v>
      </c>
      <c r="G740" s="5">
        <v>2999</v>
      </c>
      <c r="H740" s="16">
        <v>72</v>
      </c>
      <c r="I740" s="5">
        <v>839</v>
      </c>
      <c r="J740" s="4" t="s">
        <v>32</v>
      </c>
      <c r="K740" s="4" t="b">
        <v>0</v>
      </c>
      <c r="L740" s="4">
        <v>43</v>
      </c>
      <c r="M740" s="4">
        <v>2</v>
      </c>
      <c r="N740" s="4">
        <v>9</v>
      </c>
      <c r="O740" s="4">
        <v>11</v>
      </c>
      <c r="P740" s="4">
        <v>22</v>
      </c>
      <c r="Q740" s="4" t="s">
        <v>30</v>
      </c>
      <c r="R740" s="4" t="s">
        <v>31</v>
      </c>
      <c r="S740" s="4" t="s">
        <v>32</v>
      </c>
      <c r="T740" s="4" t="s">
        <v>32</v>
      </c>
      <c r="U740" s="4" t="s">
        <v>30</v>
      </c>
      <c r="V740" s="4" t="b">
        <v>1</v>
      </c>
      <c r="W740" s="4" t="b">
        <v>1</v>
      </c>
      <c r="X740" s="13" cm="1">
        <f t="array" ref="X740">_xlfn.IFS(ecomm[[#This Row],[rating]]&lt;=1,1, ecomm[[#This Row],[rating]]&lt;=2, 2, ecomm[[#This Row],[rating]]&lt;=3, 3, ecomm[[#This Row],[rating]]&lt;=4, 4, ecomm[[#This Row],[rating]]&gt;4, 5)</f>
        <v>5</v>
      </c>
      <c r="Y740" s="13" cm="1">
        <f t="array" ref="Y7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0" s="13" t="str" cm="1">
        <f t="array" ref="Z7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41" spans="1:26">
      <c r="A741" s="6">
        <v>19027420</v>
      </c>
      <c r="B741" s="6" t="s">
        <v>26</v>
      </c>
      <c r="C741" s="6" t="s">
        <v>64</v>
      </c>
      <c r="D741" s="6" t="s">
        <v>97</v>
      </c>
      <c r="E741" s="6">
        <v>4</v>
      </c>
      <c r="F741" s="6">
        <v>10</v>
      </c>
      <c r="G741" s="7">
        <v>3499</v>
      </c>
      <c r="H741" s="17">
        <v>75</v>
      </c>
      <c r="I741" s="7">
        <v>874</v>
      </c>
      <c r="J741" s="6" t="s">
        <v>32</v>
      </c>
      <c r="K741" s="6" t="b">
        <v>0</v>
      </c>
      <c r="L741" s="6">
        <v>0</v>
      </c>
      <c r="M741" s="6">
        <v>12</v>
      </c>
      <c r="N741" s="6">
        <v>23</v>
      </c>
      <c r="O741" s="6">
        <v>41</v>
      </c>
      <c r="P741" s="6">
        <v>86</v>
      </c>
      <c r="Q741" s="6" t="s">
        <v>32</v>
      </c>
      <c r="R741" s="6" t="s">
        <v>32</v>
      </c>
      <c r="S741" s="6" t="s">
        <v>32</v>
      </c>
      <c r="T741" s="6" t="s">
        <v>32</v>
      </c>
      <c r="U741" s="6" t="s">
        <v>32</v>
      </c>
      <c r="V741" s="6" t="b">
        <v>1</v>
      </c>
      <c r="W741" s="6" t="b">
        <v>1</v>
      </c>
      <c r="X741" s="13" cm="1">
        <f t="array" ref="X741">_xlfn.IFS(ecomm[[#This Row],[rating]]&lt;=1,1, ecomm[[#This Row],[rating]]&lt;=2, 2, ecomm[[#This Row],[rating]]&lt;=3, 3, ecomm[[#This Row],[rating]]&lt;=4, 4, ecomm[[#This Row],[rating]]&gt;4, 5)</f>
        <v>4</v>
      </c>
      <c r="Y741" s="13" cm="1">
        <f t="array" ref="Y7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1" s="13" t="str" cm="1">
        <f t="array" ref="Z7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42" spans="1:26">
      <c r="A742" s="4">
        <v>19276504</v>
      </c>
      <c r="B742" s="4" t="s">
        <v>26</v>
      </c>
      <c r="C742" s="4" t="s">
        <v>117</v>
      </c>
      <c r="D742" s="4" t="s">
        <v>496</v>
      </c>
      <c r="E742" s="4">
        <v>4.7</v>
      </c>
      <c r="F742" s="4">
        <v>7</v>
      </c>
      <c r="G742" s="5">
        <v>1399</v>
      </c>
      <c r="H742" s="16">
        <v>40</v>
      </c>
      <c r="I742" s="5">
        <v>839</v>
      </c>
      <c r="J742" s="4" t="s">
        <v>35</v>
      </c>
      <c r="K742" s="4" t="b">
        <v>1</v>
      </c>
      <c r="L742" s="4">
        <v>9</v>
      </c>
      <c r="M742" s="4">
        <v>1</v>
      </c>
      <c r="N742" s="4">
        <v>0</v>
      </c>
      <c r="O742" s="4">
        <v>0</v>
      </c>
      <c r="P742" s="4">
        <v>4</v>
      </c>
      <c r="Q742" s="4" t="s">
        <v>78</v>
      </c>
      <c r="R742" s="4" t="s">
        <v>32</v>
      </c>
      <c r="S742" s="4" t="s">
        <v>32</v>
      </c>
      <c r="T742" s="4" t="s">
        <v>32</v>
      </c>
      <c r="U742" s="4" t="s">
        <v>32</v>
      </c>
      <c r="V742" s="4" t="b">
        <v>1</v>
      </c>
      <c r="W742" s="4" t="b">
        <v>1</v>
      </c>
      <c r="X742" s="13" cm="1">
        <f t="array" ref="X742">_xlfn.IFS(ecomm[[#This Row],[rating]]&lt;=1,1, ecomm[[#This Row],[rating]]&lt;=2, 2, ecomm[[#This Row],[rating]]&lt;=3, 3, ecomm[[#This Row],[rating]]&lt;=4, 4, ecomm[[#This Row],[rating]]&gt;4, 5)</f>
        <v>5</v>
      </c>
      <c r="Y742" s="13" cm="1">
        <f t="array" ref="Y7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2" s="13" t="str" cm="1">
        <f t="array" ref="Z7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743" spans="1:26">
      <c r="A743" s="6">
        <v>9818669</v>
      </c>
      <c r="B743" s="6" t="s">
        <v>26</v>
      </c>
      <c r="C743" s="6" t="s">
        <v>33</v>
      </c>
      <c r="D743" s="6" t="s">
        <v>276</v>
      </c>
      <c r="E743" s="6">
        <v>4.3</v>
      </c>
      <c r="F743" s="6">
        <v>8</v>
      </c>
      <c r="G743" s="7">
        <v>999</v>
      </c>
      <c r="H743" s="17">
        <v>60</v>
      </c>
      <c r="I743" s="7">
        <v>999</v>
      </c>
      <c r="J743" s="6" t="s">
        <v>35</v>
      </c>
      <c r="K743" s="6" t="b">
        <v>1</v>
      </c>
      <c r="L743" s="6">
        <v>0</v>
      </c>
      <c r="M743" s="6">
        <v>8</v>
      </c>
      <c r="N743" s="6">
        <v>15</v>
      </c>
      <c r="O743" s="6">
        <v>38</v>
      </c>
      <c r="P743" s="6">
        <v>109</v>
      </c>
      <c r="Q743" s="6" t="s">
        <v>30</v>
      </c>
      <c r="R743" s="6" t="s">
        <v>43</v>
      </c>
      <c r="S743" s="6" t="s">
        <v>32</v>
      </c>
      <c r="T743" s="6" t="s">
        <v>32</v>
      </c>
      <c r="U743" s="6" t="s">
        <v>30</v>
      </c>
      <c r="V743" s="6" t="b">
        <v>0</v>
      </c>
      <c r="W743" s="6" t="b">
        <v>1</v>
      </c>
      <c r="X743" s="13" cm="1">
        <f t="array" ref="X743">_xlfn.IFS(ecomm[[#This Row],[rating]]&lt;=1,1, ecomm[[#This Row],[rating]]&lt;=2, 2, ecomm[[#This Row],[rating]]&lt;=3, 3, ecomm[[#This Row],[rating]]&lt;=4, 4, ecomm[[#This Row],[rating]]&gt;4, 5)</f>
        <v>5</v>
      </c>
      <c r="Y743" s="13" cm="1">
        <f t="array" ref="Y7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3" s="13" t="str" cm="1">
        <f t="array" ref="Z7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44" spans="1:26">
      <c r="A744" s="4">
        <v>11878498</v>
      </c>
      <c r="B744" s="4" t="s">
        <v>26</v>
      </c>
      <c r="C744" s="4" t="s">
        <v>33</v>
      </c>
      <c r="D744" s="4" t="s">
        <v>181</v>
      </c>
      <c r="E744" s="4">
        <v>3.9</v>
      </c>
      <c r="F744" s="4">
        <v>9</v>
      </c>
      <c r="G744" s="5">
        <v>1290</v>
      </c>
      <c r="H744" s="16">
        <v>60</v>
      </c>
      <c r="I744" s="5">
        <v>1290</v>
      </c>
      <c r="J744" s="4" t="s">
        <v>32</v>
      </c>
      <c r="K744" s="4" t="b">
        <v>0</v>
      </c>
      <c r="L744" s="4">
        <v>25</v>
      </c>
      <c r="M744" s="4">
        <v>1</v>
      </c>
      <c r="N744" s="4">
        <v>5</v>
      </c>
      <c r="O744" s="4">
        <v>1</v>
      </c>
      <c r="P744" s="4">
        <v>11</v>
      </c>
      <c r="Q744" s="4" t="s">
        <v>32</v>
      </c>
      <c r="R744" s="4" t="s">
        <v>32</v>
      </c>
      <c r="S744" s="4" t="s">
        <v>32</v>
      </c>
      <c r="T744" s="4" t="s">
        <v>32</v>
      </c>
      <c r="U744" s="4" t="s">
        <v>32</v>
      </c>
      <c r="V744" s="4" t="b">
        <v>0</v>
      </c>
      <c r="W744" s="4" t="b">
        <v>1</v>
      </c>
      <c r="X744" s="13" cm="1">
        <f t="array" ref="X744">_xlfn.IFS(ecomm[[#This Row],[rating]]&lt;=1,1, ecomm[[#This Row],[rating]]&lt;=2, 2, ecomm[[#This Row],[rating]]&lt;=3, 3, ecomm[[#This Row],[rating]]&lt;=4, 4, ecomm[[#This Row],[rating]]&gt;4, 5)</f>
        <v>4</v>
      </c>
      <c r="Y744" s="13" cm="1">
        <f t="array" ref="Y7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4" s="13" t="str" cm="1">
        <f t="array" ref="Z7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45" spans="1:26">
      <c r="A745" s="6">
        <v>21739362</v>
      </c>
      <c r="B745" s="6" t="s">
        <v>99</v>
      </c>
      <c r="C745" s="6" t="s">
        <v>100</v>
      </c>
      <c r="D745" s="6" t="s">
        <v>497</v>
      </c>
      <c r="E745" s="6">
        <v>3.9</v>
      </c>
      <c r="F745" s="6">
        <v>8</v>
      </c>
      <c r="G745" s="7">
        <v>2660</v>
      </c>
      <c r="H745" s="17">
        <v>71</v>
      </c>
      <c r="I745" s="7">
        <v>771</v>
      </c>
      <c r="J745" s="6" t="s">
        <v>35</v>
      </c>
      <c r="K745" s="6" t="b">
        <v>1</v>
      </c>
      <c r="L745" s="6">
        <v>1</v>
      </c>
      <c r="M745" s="6">
        <v>7</v>
      </c>
      <c r="N745" s="6">
        <v>24</v>
      </c>
      <c r="O745" s="6">
        <v>32</v>
      </c>
      <c r="P745" s="6">
        <v>87</v>
      </c>
      <c r="Q745" s="6" t="s">
        <v>133</v>
      </c>
      <c r="R745" s="6" t="s">
        <v>32</v>
      </c>
      <c r="S745" s="6" t="s">
        <v>178</v>
      </c>
      <c r="T745" s="6" t="s">
        <v>32</v>
      </c>
      <c r="U745" s="6" t="s">
        <v>32</v>
      </c>
      <c r="V745" s="6" t="b">
        <v>1</v>
      </c>
      <c r="W745" s="6" t="b">
        <v>1</v>
      </c>
      <c r="X745" s="13" cm="1">
        <f t="array" ref="X745">_xlfn.IFS(ecomm[[#This Row],[rating]]&lt;=1,1, ecomm[[#This Row],[rating]]&lt;=2, 2, ecomm[[#This Row],[rating]]&lt;=3, 3, ecomm[[#This Row],[rating]]&lt;=4, 4, ecomm[[#This Row],[rating]]&gt;4, 5)</f>
        <v>4</v>
      </c>
      <c r="Y745" s="13" cm="1">
        <f t="array" ref="Y7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5" s="13" t="str" cm="1">
        <f t="array" ref="Z7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46" spans="1:26">
      <c r="A746" s="4">
        <v>11963938</v>
      </c>
      <c r="B746" s="4" t="s">
        <v>99</v>
      </c>
      <c r="C746" s="4" t="s">
        <v>218</v>
      </c>
      <c r="D746" s="4" t="s">
        <v>102</v>
      </c>
      <c r="E746" s="4">
        <v>3.9</v>
      </c>
      <c r="F746" s="4">
        <v>8</v>
      </c>
      <c r="G746" s="5">
        <v>899</v>
      </c>
      <c r="H746" s="16">
        <v>1</v>
      </c>
      <c r="I746" s="5">
        <v>899</v>
      </c>
      <c r="J746" s="4" t="s">
        <v>35</v>
      </c>
      <c r="K746" s="4" t="b">
        <v>1</v>
      </c>
      <c r="L746" s="4">
        <v>37</v>
      </c>
      <c r="M746" s="4">
        <v>0</v>
      </c>
      <c r="N746" s="4">
        <v>2</v>
      </c>
      <c r="O746" s="4">
        <v>2</v>
      </c>
      <c r="P746" s="4">
        <v>4</v>
      </c>
      <c r="Q746" s="4" t="s">
        <v>32</v>
      </c>
      <c r="R746" s="4" t="s">
        <v>32</v>
      </c>
      <c r="S746" s="4" t="s">
        <v>32</v>
      </c>
      <c r="T746" s="4" t="s">
        <v>32</v>
      </c>
      <c r="U746" s="4" t="s">
        <v>32</v>
      </c>
      <c r="V746" s="4" t="b">
        <v>1</v>
      </c>
      <c r="W746" s="4" t="b">
        <v>1</v>
      </c>
      <c r="X746" s="13" cm="1">
        <f t="array" ref="X746">_xlfn.IFS(ecomm[[#This Row],[rating]]&lt;=1,1, ecomm[[#This Row],[rating]]&lt;=2, 2, ecomm[[#This Row],[rating]]&lt;=3, 3, ecomm[[#This Row],[rating]]&lt;=4, 4, ecomm[[#This Row],[rating]]&gt;4, 5)</f>
        <v>4</v>
      </c>
      <c r="Y746" s="13" cm="1">
        <f t="array" ref="Y7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46" s="13" t="str" cm="1">
        <f t="array" ref="Z7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47" spans="1:26">
      <c r="A747" s="6">
        <v>19014822</v>
      </c>
      <c r="B747" s="6" t="s">
        <v>26</v>
      </c>
      <c r="C747" s="6" t="s">
        <v>46</v>
      </c>
      <c r="D747" s="6" t="s">
        <v>241</v>
      </c>
      <c r="E747" s="6">
        <v>4.5999999999999996</v>
      </c>
      <c r="F747" s="6">
        <v>7</v>
      </c>
      <c r="G747" s="7">
        <v>3499</v>
      </c>
      <c r="H747" s="17">
        <v>45</v>
      </c>
      <c r="I747" s="7">
        <v>2624</v>
      </c>
      <c r="J747" s="6" t="s">
        <v>32</v>
      </c>
      <c r="K747" s="6" t="b">
        <v>0</v>
      </c>
      <c r="L747" s="6">
        <v>10</v>
      </c>
      <c r="M747" s="6">
        <v>15</v>
      </c>
      <c r="N747" s="6">
        <v>39</v>
      </c>
      <c r="O747" s="6">
        <v>73</v>
      </c>
      <c r="P747" s="6">
        <v>181</v>
      </c>
      <c r="Q747" s="6" t="s">
        <v>32</v>
      </c>
      <c r="R747" s="6" t="s">
        <v>32</v>
      </c>
      <c r="S747" s="6" t="s">
        <v>32</v>
      </c>
      <c r="T747" s="6" t="s">
        <v>32</v>
      </c>
      <c r="U747" s="6" t="s">
        <v>32</v>
      </c>
      <c r="V747" s="6" t="b">
        <v>1</v>
      </c>
      <c r="W747" s="6" t="b">
        <v>1</v>
      </c>
      <c r="X747" s="13" cm="1">
        <f t="array" ref="X747">_xlfn.IFS(ecomm[[#This Row],[rating]]&lt;=1,1, ecomm[[#This Row],[rating]]&lt;=2, 2, ecomm[[#This Row],[rating]]&lt;=3, 3, ecomm[[#This Row],[rating]]&lt;=4, 4, ecomm[[#This Row],[rating]]&gt;4, 5)</f>
        <v>5</v>
      </c>
      <c r="Y747" s="13" cm="1">
        <f t="array" ref="Y7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47" s="13" t="str" cm="1">
        <f t="array" ref="Z7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48" spans="1:26">
      <c r="A748" s="4">
        <v>13478370</v>
      </c>
      <c r="B748" s="4" t="s">
        <v>26</v>
      </c>
      <c r="C748" s="4" t="s">
        <v>255</v>
      </c>
      <c r="D748" s="4" t="s">
        <v>269</v>
      </c>
      <c r="E748" s="4">
        <v>3.7</v>
      </c>
      <c r="F748" s="4">
        <v>10</v>
      </c>
      <c r="G748" s="5">
        <v>1199</v>
      </c>
      <c r="H748" s="16">
        <v>10</v>
      </c>
      <c r="I748" s="5">
        <v>1199</v>
      </c>
      <c r="J748" s="4" t="s">
        <v>35</v>
      </c>
      <c r="K748" s="4" t="b">
        <v>1</v>
      </c>
      <c r="L748" s="4">
        <v>17</v>
      </c>
      <c r="M748" s="4">
        <v>12</v>
      </c>
      <c r="N748" s="4">
        <v>18</v>
      </c>
      <c r="O748" s="4">
        <v>74</v>
      </c>
      <c r="P748" s="4">
        <v>188</v>
      </c>
      <c r="Q748" s="4" t="s">
        <v>32</v>
      </c>
      <c r="R748" s="4" t="s">
        <v>32</v>
      </c>
      <c r="S748" s="4" t="s">
        <v>32</v>
      </c>
      <c r="T748" s="4" t="s">
        <v>32</v>
      </c>
      <c r="U748" s="4" t="s">
        <v>32</v>
      </c>
      <c r="V748" s="4" t="b">
        <v>0</v>
      </c>
      <c r="W748" s="4" t="b">
        <v>1</v>
      </c>
      <c r="X748" s="13" cm="1">
        <f t="array" ref="X748">_xlfn.IFS(ecomm[[#This Row],[rating]]&lt;=1,1, ecomm[[#This Row],[rating]]&lt;=2, 2, ecomm[[#This Row],[rating]]&lt;=3, 3, ecomm[[#This Row],[rating]]&lt;=4, 4, ecomm[[#This Row],[rating]]&gt;4, 5)</f>
        <v>4</v>
      </c>
      <c r="Y748" s="13" cm="1">
        <f t="array" ref="Y7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8" s="13" t="str" cm="1">
        <f t="array" ref="Z7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49" spans="1:26">
      <c r="A749" s="6">
        <v>18719236</v>
      </c>
      <c r="B749" s="6" t="s">
        <v>26</v>
      </c>
      <c r="C749" s="6" t="s">
        <v>117</v>
      </c>
      <c r="D749" s="6" t="s">
        <v>118</v>
      </c>
      <c r="E749" s="6">
        <v>2.9</v>
      </c>
      <c r="F749" s="6">
        <v>12</v>
      </c>
      <c r="G749" s="7">
        <v>2999</v>
      </c>
      <c r="H749" s="17">
        <v>50</v>
      </c>
      <c r="I749" s="7">
        <v>1499</v>
      </c>
      <c r="J749" s="6" t="s">
        <v>35</v>
      </c>
      <c r="K749" s="6" t="b">
        <v>1</v>
      </c>
      <c r="L749" s="6">
        <v>33</v>
      </c>
      <c r="M749" s="6">
        <v>8</v>
      </c>
      <c r="N749" s="6">
        <v>20</v>
      </c>
      <c r="O749" s="6">
        <v>61</v>
      </c>
      <c r="P749" s="6">
        <v>107</v>
      </c>
      <c r="Q749" s="6" t="s">
        <v>30</v>
      </c>
      <c r="R749" s="6" t="s">
        <v>32</v>
      </c>
      <c r="S749" s="6" t="s">
        <v>32</v>
      </c>
      <c r="T749" s="6" t="s">
        <v>32</v>
      </c>
      <c r="U749" s="6" t="s">
        <v>32</v>
      </c>
      <c r="V749" s="6" t="b">
        <v>1</v>
      </c>
      <c r="W749" s="6" t="b">
        <v>1</v>
      </c>
      <c r="X749" s="13" cm="1">
        <f t="array" ref="X749">_xlfn.IFS(ecomm[[#This Row],[rating]]&lt;=1,1, ecomm[[#This Row],[rating]]&lt;=2, 2, ecomm[[#This Row],[rating]]&lt;=3, 3, ecomm[[#This Row],[rating]]&lt;=4, 4, ecomm[[#This Row],[rating]]&gt;4, 5)</f>
        <v>3</v>
      </c>
      <c r="Y749" s="13" cm="1">
        <f t="array" ref="Y7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49" s="13" t="str" cm="1">
        <f t="array" ref="Z7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50" spans="1:26">
      <c r="A750" s="4">
        <v>18959846</v>
      </c>
      <c r="B750" s="4" t="s">
        <v>26</v>
      </c>
      <c r="C750" s="4" t="s">
        <v>117</v>
      </c>
      <c r="D750" s="4" t="s">
        <v>498</v>
      </c>
      <c r="E750" s="4">
        <v>3.5</v>
      </c>
      <c r="F750" s="4">
        <v>11</v>
      </c>
      <c r="G750" s="5">
        <v>2399</v>
      </c>
      <c r="H750" s="16">
        <v>62</v>
      </c>
      <c r="I750" s="5">
        <v>911</v>
      </c>
      <c r="J750" s="4" t="s">
        <v>35</v>
      </c>
      <c r="K750" s="4" t="b">
        <v>1</v>
      </c>
      <c r="L750" s="4">
        <v>10</v>
      </c>
      <c r="M750" s="4">
        <v>11</v>
      </c>
      <c r="N750" s="4">
        <v>33</v>
      </c>
      <c r="O750" s="4">
        <v>96</v>
      </c>
      <c r="P750" s="4">
        <v>276</v>
      </c>
      <c r="Q750" s="4" t="s">
        <v>32</v>
      </c>
      <c r="R750" s="4" t="s">
        <v>32</v>
      </c>
      <c r="S750" s="4" t="s">
        <v>32</v>
      </c>
      <c r="T750" s="4" t="s">
        <v>32</v>
      </c>
      <c r="U750" s="4" t="s">
        <v>32</v>
      </c>
      <c r="V750" s="4" t="b">
        <v>1</v>
      </c>
      <c r="W750" s="4" t="b">
        <v>1</v>
      </c>
      <c r="X750" s="13" cm="1">
        <f t="array" ref="X750">_xlfn.IFS(ecomm[[#This Row],[rating]]&lt;=1,1, ecomm[[#This Row],[rating]]&lt;=2, 2, ecomm[[#This Row],[rating]]&lt;=3, 3, ecomm[[#This Row],[rating]]&lt;=4, 4, ecomm[[#This Row],[rating]]&gt;4, 5)</f>
        <v>4</v>
      </c>
      <c r="Y750" s="13" cm="1">
        <f t="array" ref="Y7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50" s="13" t="str" cm="1">
        <f t="array" ref="Z7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51" spans="1:26">
      <c r="A751" s="6">
        <v>13453254</v>
      </c>
      <c r="B751" s="6" t="s">
        <v>26</v>
      </c>
      <c r="C751" s="6" t="s">
        <v>117</v>
      </c>
      <c r="D751" s="6" t="s">
        <v>499</v>
      </c>
      <c r="E751" s="6">
        <v>4.5999999999999996</v>
      </c>
      <c r="F751" s="6">
        <v>7</v>
      </c>
      <c r="G751" s="7">
        <v>2199</v>
      </c>
      <c r="H751" s="17">
        <v>74</v>
      </c>
      <c r="I751" s="7">
        <v>2199</v>
      </c>
      <c r="J751" s="6" t="s">
        <v>35</v>
      </c>
      <c r="K751" s="6" t="b">
        <v>1</v>
      </c>
      <c r="L751" s="6">
        <v>16</v>
      </c>
      <c r="M751" s="6">
        <v>10</v>
      </c>
      <c r="N751" s="6">
        <v>5</v>
      </c>
      <c r="O751" s="6">
        <v>12</v>
      </c>
      <c r="P751" s="6">
        <v>35</v>
      </c>
      <c r="Q751" s="6" t="s">
        <v>234</v>
      </c>
      <c r="R751" s="6" t="s">
        <v>32</v>
      </c>
      <c r="S751" s="6" t="s">
        <v>32</v>
      </c>
      <c r="T751" s="6" t="s">
        <v>32</v>
      </c>
      <c r="U751" s="6" t="s">
        <v>32</v>
      </c>
      <c r="V751" s="6" t="b">
        <v>0</v>
      </c>
      <c r="W751" s="6" t="b">
        <v>1</v>
      </c>
      <c r="X751" s="13" cm="1">
        <f t="array" ref="X751">_xlfn.IFS(ecomm[[#This Row],[rating]]&lt;=1,1, ecomm[[#This Row],[rating]]&lt;=2, 2, ecomm[[#This Row],[rating]]&lt;=3, 3, ecomm[[#This Row],[rating]]&lt;=4, 4, ecomm[[#This Row],[rating]]&gt;4, 5)</f>
        <v>5</v>
      </c>
      <c r="Y751" s="13" cm="1">
        <f t="array" ref="Y7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51" s="13" t="str" cm="1">
        <f t="array" ref="Z7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52" spans="1:26">
      <c r="A752" s="4">
        <v>18972748</v>
      </c>
      <c r="B752" s="4" t="s">
        <v>26</v>
      </c>
      <c r="C752" s="4" t="s">
        <v>33</v>
      </c>
      <c r="D752" s="4" t="s">
        <v>500</v>
      </c>
      <c r="E752" s="4">
        <v>4.3</v>
      </c>
      <c r="F752" s="4">
        <v>7</v>
      </c>
      <c r="G752" s="5">
        <v>1499</v>
      </c>
      <c r="H752" s="16">
        <v>65</v>
      </c>
      <c r="I752" s="5">
        <v>524</v>
      </c>
      <c r="J752" s="4" t="s">
        <v>35</v>
      </c>
      <c r="K752" s="4" t="b">
        <v>1</v>
      </c>
      <c r="L752" s="4">
        <v>2</v>
      </c>
      <c r="M752" s="4">
        <v>1</v>
      </c>
      <c r="N752" s="4">
        <v>10</v>
      </c>
      <c r="O752" s="4">
        <v>3</v>
      </c>
      <c r="P752" s="4">
        <v>24</v>
      </c>
      <c r="Q752" s="4" t="s">
        <v>32</v>
      </c>
      <c r="R752" s="4" t="s">
        <v>32</v>
      </c>
      <c r="S752" s="4" t="s">
        <v>32</v>
      </c>
      <c r="T752" s="4" t="s">
        <v>32</v>
      </c>
      <c r="U752" s="4" t="s">
        <v>32</v>
      </c>
      <c r="V752" s="4" t="b">
        <v>1</v>
      </c>
      <c r="W752" s="4" t="b">
        <v>1</v>
      </c>
      <c r="X752" s="13" cm="1">
        <f t="array" ref="X752">_xlfn.IFS(ecomm[[#This Row],[rating]]&lt;=1,1, ecomm[[#This Row],[rating]]&lt;=2, 2, ecomm[[#This Row],[rating]]&lt;=3, 3, ecomm[[#This Row],[rating]]&lt;=4, 4, ecomm[[#This Row],[rating]]&gt;4, 5)</f>
        <v>5</v>
      </c>
      <c r="Y752" s="13" cm="1">
        <f t="array" ref="Y7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52" s="13" t="str" cm="1">
        <f t="array" ref="Z7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53" spans="1:26">
      <c r="A753" s="6">
        <v>13466462</v>
      </c>
      <c r="B753" s="6" t="s">
        <v>26</v>
      </c>
      <c r="C753" s="6" t="s">
        <v>33</v>
      </c>
      <c r="D753" s="6" t="s">
        <v>501</v>
      </c>
      <c r="E753" s="6">
        <v>3.4</v>
      </c>
      <c r="F753" s="6">
        <v>11</v>
      </c>
      <c r="G753" s="7">
        <v>1599</v>
      </c>
      <c r="H753" s="17">
        <v>80</v>
      </c>
      <c r="I753" s="7">
        <v>1599</v>
      </c>
      <c r="J753" s="6" t="s">
        <v>35</v>
      </c>
      <c r="K753" s="6" t="b">
        <v>1</v>
      </c>
      <c r="L753" s="6">
        <v>0</v>
      </c>
      <c r="M753" s="6">
        <v>2</v>
      </c>
      <c r="N753" s="6">
        <v>6</v>
      </c>
      <c r="O753" s="6">
        <v>11</v>
      </c>
      <c r="P753" s="6">
        <v>26</v>
      </c>
      <c r="Q753" s="6" t="s">
        <v>133</v>
      </c>
      <c r="R753" s="6" t="s">
        <v>43</v>
      </c>
      <c r="S753" s="6" t="s">
        <v>32</v>
      </c>
      <c r="T753" s="6" t="s">
        <v>32</v>
      </c>
      <c r="U753" s="6" t="s">
        <v>243</v>
      </c>
      <c r="V753" s="6" t="b">
        <v>0</v>
      </c>
      <c r="W753" s="6" t="b">
        <v>1</v>
      </c>
      <c r="X753" s="13" cm="1">
        <f t="array" ref="X753">_xlfn.IFS(ecomm[[#This Row],[rating]]&lt;=1,1, ecomm[[#This Row],[rating]]&lt;=2, 2, ecomm[[#This Row],[rating]]&lt;=3, 3, ecomm[[#This Row],[rating]]&lt;=4, 4, ecomm[[#This Row],[rating]]&gt;4, 5)</f>
        <v>4</v>
      </c>
      <c r="Y753" s="13" cm="1">
        <f t="array" ref="Y7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3" s="13" t="str" cm="1">
        <f t="array" ref="Z7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54" spans="1:26">
      <c r="A754" s="4">
        <v>22629260</v>
      </c>
      <c r="B754" s="4" t="s">
        <v>26</v>
      </c>
      <c r="C754" s="4" t="s">
        <v>58</v>
      </c>
      <c r="D754" s="4" t="s">
        <v>28</v>
      </c>
      <c r="E754" s="4">
        <v>4.4000000000000004</v>
      </c>
      <c r="F754" s="4">
        <v>7</v>
      </c>
      <c r="G754" s="5">
        <v>799</v>
      </c>
      <c r="H754" s="16">
        <v>40</v>
      </c>
      <c r="I754" s="5">
        <v>479</v>
      </c>
      <c r="J754" s="4" t="s">
        <v>35</v>
      </c>
      <c r="K754" s="4" t="b">
        <v>1</v>
      </c>
      <c r="L754" s="4">
        <v>5</v>
      </c>
      <c r="M754" s="4">
        <v>0</v>
      </c>
      <c r="N754" s="4">
        <v>4</v>
      </c>
      <c r="O754" s="4">
        <v>4</v>
      </c>
      <c r="P754" s="4">
        <v>17</v>
      </c>
      <c r="Q754" s="4" t="s">
        <v>32</v>
      </c>
      <c r="R754" s="4" t="s">
        <v>32</v>
      </c>
      <c r="S754" s="4" t="s">
        <v>32</v>
      </c>
      <c r="T754" s="4" t="s">
        <v>32</v>
      </c>
      <c r="U754" s="4" t="s">
        <v>32</v>
      </c>
      <c r="V754" s="4" t="b">
        <v>1</v>
      </c>
      <c r="W754" s="4" t="b">
        <v>1</v>
      </c>
      <c r="X754" s="13" cm="1">
        <f t="array" ref="X754">_xlfn.IFS(ecomm[[#This Row],[rating]]&lt;=1,1, ecomm[[#This Row],[rating]]&lt;=2, 2, ecomm[[#This Row],[rating]]&lt;=3, 3, ecomm[[#This Row],[rating]]&lt;=4, 4, ecomm[[#This Row],[rating]]&gt;4, 5)</f>
        <v>5</v>
      </c>
      <c r="Y754" s="13" cm="1">
        <f t="array" ref="Y7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54" s="13" t="str" cm="1">
        <f t="array" ref="Z7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755" spans="1:26">
      <c r="A755" s="6">
        <v>13698258</v>
      </c>
      <c r="B755" s="6" t="s">
        <v>60</v>
      </c>
      <c r="C755" s="6" t="s">
        <v>226</v>
      </c>
      <c r="D755" s="6" t="s">
        <v>502</v>
      </c>
      <c r="E755" s="6">
        <v>3.5</v>
      </c>
      <c r="F755" s="6">
        <v>11</v>
      </c>
      <c r="G755" s="7">
        <v>11890</v>
      </c>
      <c r="H755" s="17">
        <v>50</v>
      </c>
      <c r="I755" s="7">
        <v>11890</v>
      </c>
      <c r="J755" s="6" t="s">
        <v>35</v>
      </c>
      <c r="K755" s="6" t="b">
        <v>1</v>
      </c>
      <c r="L755" s="6">
        <v>2</v>
      </c>
      <c r="M755" s="6">
        <v>4</v>
      </c>
      <c r="N755" s="6">
        <v>13</v>
      </c>
      <c r="O755" s="6">
        <v>9</v>
      </c>
      <c r="P755" s="6">
        <v>26</v>
      </c>
      <c r="Q755" s="6" t="s">
        <v>32</v>
      </c>
      <c r="R755" s="6" t="s">
        <v>32</v>
      </c>
      <c r="S755" s="6" t="s">
        <v>32</v>
      </c>
      <c r="T755" s="6" t="s">
        <v>32</v>
      </c>
      <c r="U755" s="6" t="s">
        <v>32</v>
      </c>
      <c r="V755" s="6" t="b">
        <v>1</v>
      </c>
      <c r="W755" s="6" t="b">
        <v>1</v>
      </c>
      <c r="X755" s="13" cm="1">
        <f t="array" ref="X755">_xlfn.IFS(ecomm[[#This Row],[rating]]&lt;=1,1, ecomm[[#This Row],[rating]]&lt;=2, 2, ecomm[[#This Row],[rating]]&lt;=3, 3, ecomm[[#This Row],[rating]]&lt;=4, 4, ecomm[[#This Row],[rating]]&gt;4, 5)</f>
        <v>4</v>
      </c>
      <c r="Y755" s="13" cm="1">
        <f t="array" ref="Y7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11890</v>
      </c>
      <c r="Z755" s="13" t="str" cm="1">
        <f t="array" ref="Z7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56" spans="1:26">
      <c r="A756" s="4">
        <v>21321784</v>
      </c>
      <c r="B756" s="4" t="s">
        <v>99</v>
      </c>
      <c r="C756" s="4" t="s">
        <v>100</v>
      </c>
      <c r="D756" s="4" t="s">
        <v>155</v>
      </c>
      <c r="E756" s="4">
        <v>4.3</v>
      </c>
      <c r="F756" s="4">
        <v>6</v>
      </c>
      <c r="G756" s="5">
        <v>5995</v>
      </c>
      <c r="H756" s="16">
        <v>72</v>
      </c>
      <c r="I756" s="5">
        <v>1678</v>
      </c>
      <c r="J756" s="4" t="s">
        <v>35</v>
      </c>
      <c r="K756" s="4" t="b">
        <v>1</v>
      </c>
      <c r="L756" s="4">
        <v>2</v>
      </c>
      <c r="M756" s="4">
        <v>2</v>
      </c>
      <c r="N756" s="4">
        <v>3</v>
      </c>
      <c r="O756" s="4">
        <v>16</v>
      </c>
      <c r="P756" s="4">
        <v>32</v>
      </c>
      <c r="Q756" s="4" t="s">
        <v>133</v>
      </c>
      <c r="R756" s="4" t="s">
        <v>32</v>
      </c>
      <c r="S756" s="4" t="s">
        <v>178</v>
      </c>
      <c r="T756" s="4" t="s">
        <v>32</v>
      </c>
      <c r="U756" s="4" t="s">
        <v>32</v>
      </c>
      <c r="V756" s="4" t="b">
        <v>1</v>
      </c>
      <c r="W756" s="4" t="b">
        <v>1</v>
      </c>
      <c r="X756" s="13" cm="1">
        <f t="array" ref="X756">_xlfn.IFS(ecomm[[#This Row],[rating]]&lt;=1,1, ecomm[[#This Row],[rating]]&lt;=2, 2, ecomm[[#This Row],[rating]]&lt;=3, 3, ecomm[[#This Row],[rating]]&lt;=4, 4, ecomm[[#This Row],[rating]]&gt;4, 5)</f>
        <v>5</v>
      </c>
      <c r="Y756" s="13" cm="1">
        <f t="array" ref="Y7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6" s="13" t="str" cm="1">
        <f t="array" ref="Z7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57" spans="1:26">
      <c r="A757" s="6">
        <v>16185546</v>
      </c>
      <c r="B757" s="6" t="s">
        <v>68</v>
      </c>
      <c r="C757" s="6" t="s">
        <v>349</v>
      </c>
      <c r="D757" s="6" t="s">
        <v>503</v>
      </c>
      <c r="E757" s="6">
        <v>5</v>
      </c>
      <c r="F757" s="6">
        <v>5</v>
      </c>
      <c r="G757" s="7">
        <v>1750</v>
      </c>
      <c r="H757" s="17">
        <v>0</v>
      </c>
      <c r="I757" s="7">
        <v>1750</v>
      </c>
      <c r="J757" s="6" t="s">
        <v>32</v>
      </c>
      <c r="K757" s="6" t="b">
        <v>0</v>
      </c>
      <c r="L757" s="6">
        <v>3</v>
      </c>
      <c r="M757" s="6">
        <v>2</v>
      </c>
      <c r="N757" s="6">
        <v>4</v>
      </c>
      <c r="O757" s="6">
        <v>15</v>
      </c>
      <c r="P757" s="6">
        <v>30</v>
      </c>
      <c r="Q757" s="6" t="s">
        <v>32</v>
      </c>
      <c r="R757" s="6" t="s">
        <v>32</v>
      </c>
      <c r="S757" s="6" t="s">
        <v>32</v>
      </c>
      <c r="T757" s="6" t="s">
        <v>32</v>
      </c>
      <c r="U757" s="6" t="s">
        <v>32</v>
      </c>
      <c r="V757" s="6" t="b">
        <v>1</v>
      </c>
      <c r="W757" s="6" t="b">
        <v>1</v>
      </c>
      <c r="X757" s="13" cm="1">
        <f t="array" ref="X757">_xlfn.IFS(ecomm[[#This Row],[rating]]&lt;=1,1, ecomm[[#This Row],[rating]]&lt;=2, 2, ecomm[[#This Row],[rating]]&lt;=3, 3, ecomm[[#This Row],[rating]]&lt;=4, 4, ecomm[[#This Row],[rating]]&gt;4, 5)</f>
        <v>5</v>
      </c>
      <c r="Y757" s="13" cm="1">
        <f t="array" ref="Y7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57" s="13" t="str" cm="1">
        <f t="array" ref="Z7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58" spans="1:26">
      <c r="A758" s="4">
        <v>16293432</v>
      </c>
      <c r="B758" s="4" t="s">
        <v>60</v>
      </c>
      <c r="C758" s="4" t="s">
        <v>176</v>
      </c>
      <c r="D758" s="4" t="s">
        <v>177</v>
      </c>
      <c r="E758" s="4">
        <v>4.7</v>
      </c>
      <c r="F758" s="4">
        <v>6</v>
      </c>
      <c r="G758" s="5">
        <v>1499</v>
      </c>
      <c r="H758" s="16">
        <v>65</v>
      </c>
      <c r="I758" s="5">
        <v>524</v>
      </c>
      <c r="J758" s="4" t="s">
        <v>35</v>
      </c>
      <c r="K758" s="4" t="b">
        <v>1</v>
      </c>
      <c r="L758" s="4">
        <v>2</v>
      </c>
      <c r="M758" s="4">
        <v>0</v>
      </c>
      <c r="N758" s="4">
        <v>2</v>
      </c>
      <c r="O758" s="4">
        <v>8</v>
      </c>
      <c r="P758" s="4">
        <v>26</v>
      </c>
      <c r="Q758" s="4" t="s">
        <v>32</v>
      </c>
      <c r="R758" s="4" t="s">
        <v>32</v>
      </c>
      <c r="S758" s="4" t="s">
        <v>32</v>
      </c>
      <c r="T758" s="4" t="s">
        <v>32</v>
      </c>
      <c r="U758" s="4" t="s">
        <v>32</v>
      </c>
      <c r="V758" s="4" t="b">
        <v>1</v>
      </c>
      <c r="W758" s="4" t="b">
        <v>1</v>
      </c>
      <c r="X758" s="13" cm="1">
        <f t="array" ref="X758">_xlfn.IFS(ecomm[[#This Row],[rating]]&lt;=1,1, ecomm[[#This Row],[rating]]&lt;=2, 2, ecomm[[#This Row],[rating]]&lt;=3, 3, ecomm[[#This Row],[rating]]&lt;=4, 4, ecomm[[#This Row],[rating]]&gt;4, 5)</f>
        <v>5</v>
      </c>
      <c r="Y758" s="13" cm="1">
        <f t="array" ref="Y7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58" s="13" t="str" cm="1">
        <f t="array" ref="Z7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59" spans="1:26">
      <c r="A759" s="6">
        <v>19334942</v>
      </c>
      <c r="B759" s="6" t="s">
        <v>99</v>
      </c>
      <c r="C759" s="6" t="s">
        <v>218</v>
      </c>
      <c r="D759" s="6" t="s">
        <v>362</v>
      </c>
      <c r="E759" s="6">
        <v>4.3</v>
      </c>
      <c r="F759" s="6">
        <v>6</v>
      </c>
      <c r="G759" s="7">
        <v>5490</v>
      </c>
      <c r="H759" s="17">
        <v>0</v>
      </c>
      <c r="I759" s="7">
        <v>5490</v>
      </c>
      <c r="J759" s="6" t="s">
        <v>35</v>
      </c>
      <c r="K759" s="6" t="b">
        <v>1</v>
      </c>
      <c r="L759" s="6">
        <v>3</v>
      </c>
      <c r="M759" s="6">
        <v>1</v>
      </c>
      <c r="N759" s="6">
        <v>2</v>
      </c>
      <c r="O759" s="6">
        <v>8</v>
      </c>
      <c r="P759" s="6">
        <v>19</v>
      </c>
      <c r="Q759" s="6" t="s">
        <v>32</v>
      </c>
      <c r="R759" s="6" t="s">
        <v>32</v>
      </c>
      <c r="S759" s="6" t="s">
        <v>32</v>
      </c>
      <c r="T759" s="6" t="s">
        <v>32</v>
      </c>
      <c r="U759" s="6" t="s">
        <v>32</v>
      </c>
      <c r="V759" s="6" t="b">
        <v>1</v>
      </c>
      <c r="W759" s="6" t="b">
        <v>1</v>
      </c>
      <c r="X759" s="13" cm="1">
        <f t="array" ref="X759">_xlfn.IFS(ecomm[[#This Row],[rating]]&lt;=1,1, ecomm[[#This Row],[rating]]&lt;=2, 2, ecomm[[#This Row],[rating]]&lt;=3, 3, ecomm[[#This Row],[rating]]&lt;=4, 4, ecomm[[#This Row],[rating]]&gt;4, 5)</f>
        <v>5</v>
      </c>
      <c r="Y759" s="13" cm="1">
        <f t="array" ref="Y7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759" s="13" t="str" cm="1">
        <f t="array" ref="Z7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60" spans="1:26">
      <c r="A760" s="4">
        <v>13523458</v>
      </c>
      <c r="B760" s="4" t="s">
        <v>26</v>
      </c>
      <c r="C760" s="4" t="s">
        <v>27</v>
      </c>
      <c r="D760" s="4" t="s">
        <v>504</v>
      </c>
      <c r="E760" s="4">
        <v>4.3</v>
      </c>
      <c r="F760" s="4">
        <v>6</v>
      </c>
      <c r="G760" s="5">
        <v>2547</v>
      </c>
      <c r="H760" s="16">
        <v>52</v>
      </c>
      <c r="I760" s="5">
        <v>2547</v>
      </c>
      <c r="J760" s="4" t="s">
        <v>29</v>
      </c>
      <c r="K760" s="4" t="b">
        <v>0</v>
      </c>
      <c r="L760" s="4">
        <v>6</v>
      </c>
      <c r="M760" s="4">
        <v>1</v>
      </c>
      <c r="N760" s="4">
        <v>4</v>
      </c>
      <c r="O760" s="4">
        <v>7</v>
      </c>
      <c r="P760" s="4">
        <v>16</v>
      </c>
      <c r="Q760" s="4" t="s">
        <v>32</v>
      </c>
      <c r="R760" s="4" t="s">
        <v>32</v>
      </c>
      <c r="S760" s="4" t="s">
        <v>32</v>
      </c>
      <c r="T760" s="4" t="s">
        <v>32</v>
      </c>
      <c r="U760" s="4" t="s">
        <v>32</v>
      </c>
      <c r="V760" s="4" t="b">
        <v>0</v>
      </c>
      <c r="W760" s="4" t="b">
        <v>1</v>
      </c>
      <c r="X760" s="13" cm="1">
        <f t="array" ref="X760">_xlfn.IFS(ecomm[[#This Row],[rating]]&lt;=1,1, ecomm[[#This Row],[rating]]&lt;=2, 2, ecomm[[#This Row],[rating]]&lt;=3, 3, ecomm[[#This Row],[rating]]&lt;=4, 4, ecomm[[#This Row],[rating]]&gt;4, 5)</f>
        <v>5</v>
      </c>
      <c r="Y760" s="13" cm="1">
        <f t="array" ref="Y7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60" s="13" t="str" cm="1">
        <f t="array" ref="Z7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61" spans="1:26">
      <c r="A761" s="6">
        <v>13405888</v>
      </c>
      <c r="B761" s="6" t="s">
        <v>26</v>
      </c>
      <c r="C761" s="6" t="s">
        <v>168</v>
      </c>
      <c r="D761" s="6" t="s">
        <v>505</v>
      </c>
      <c r="E761" s="6">
        <v>4</v>
      </c>
      <c r="F761" s="6">
        <v>7</v>
      </c>
      <c r="G761" s="7">
        <v>1969</v>
      </c>
      <c r="H761" s="17">
        <v>62</v>
      </c>
      <c r="I761" s="7">
        <v>787</v>
      </c>
      <c r="J761" s="6" t="s">
        <v>35</v>
      </c>
      <c r="K761" s="6" t="b">
        <v>0</v>
      </c>
      <c r="L761" s="6">
        <v>8</v>
      </c>
      <c r="M761" s="6">
        <v>3</v>
      </c>
      <c r="N761" s="6">
        <v>9</v>
      </c>
      <c r="O761" s="6">
        <v>10</v>
      </c>
      <c r="P761" s="6">
        <v>20</v>
      </c>
      <c r="Q761" s="6" t="s">
        <v>32</v>
      </c>
      <c r="R761" s="6" t="s">
        <v>32</v>
      </c>
      <c r="S761" s="6" t="s">
        <v>32</v>
      </c>
      <c r="T761" s="6" t="s">
        <v>32</v>
      </c>
      <c r="U761" s="6" t="s">
        <v>32</v>
      </c>
      <c r="V761" s="6" t="b">
        <v>1</v>
      </c>
      <c r="W761" s="6" t="b">
        <v>1</v>
      </c>
      <c r="X761" s="13" cm="1">
        <f t="array" ref="X761">_xlfn.IFS(ecomm[[#This Row],[rating]]&lt;=1,1, ecomm[[#This Row],[rating]]&lt;=2, 2, ecomm[[#This Row],[rating]]&lt;=3, 3, ecomm[[#This Row],[rating]]&lt;=4, 4, ecomm[[#This Row],[rating]]&gt;4, 5)</f>
        <v>4</v>
      </c>
      <c r="Y761" s="13" cm="1">
        <f t="array" ref="Y7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1" s="13" t="str" cm="1">
        <f t="array" ref="Z7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62" spans="1:26">
      <c r="A762" s="4">
        <v>17844560</v>
      </c>
      <c r="B762" s="4" t="s">
        <v>68</v>
      </c>
      <c r="C762" s="4" t="s">
        <v>69</v>
      </c>
      <c r="D762" s="4" t="s">
        <v>506</v>
      </c>
      <c r="E762" s="4">
        <v>4.0999999999999996</v>
      </c>
      <c r="F762" s="4">
        <v>7</v>
      </c>
      <c r="G762" s="5">
        <v>999</v>
      </c>
      <c r="H762" s="16">
        <v>50</v>
      </c>
      <c r="I762" s="5">
        <v>999</v>
      </c>
      <c r="J762" s="4" t="s">
        <v>35</v>
      </c>
      <c r="K762" s="4" t="b">
        <v>0</v>
      </c>
      <c r="L762" s="4">
        <v>4</v>
      </c>
      <c r="M762" s="4">
        <v>0</v>
      </c>
      <c r="N762" s="4">
        <v>7</v>
      </c>
      <c r="O762" s="4">
        <v>21</v>
      </c>
      <c r="P762" s="4">
        <v>54</v>
      </c>
      <c r="Q762" s="4" t="s">
        <v>32</v>
      </c>
      <c r="R762" s="4" t="s">
        <v>32</v>
      </c>
      <c r="S762" s="4" t="s">
        <v>32</v>
      </c>
      <c r="T762" s="4" t="s">
        <v>32</v>
      </c>
      <c r="U762" s="4" t="s">
        <v>32</v>
      </c>
      <c r="V762" s="4" t="b">
        <v>1</v>
      </c>
      <c r="W762" s="4" t="b">
        <v>1</v>
      </c>
      <c r="X762" s="13" cm="1">
        <f t="array" ref="X762">_xlfn.IFS(ecomm[[#This Row],[rating]]&lt;=1,1, ecomm[[#This Row],[rating]]&lt;=2, 2, ecomm[[#This Row],[rating]]&lt;=3, 3, ecomm[[#This Row],[rating]]&lt;=4, 4, ecomm[[#This Row],[rating]]&gt;4, 5)</f>
        <v>5</v>
      </c>
      <c r="Y762" s="13" cm="1">
        <f t="array" ref="Y7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2" s="13" t="str" cm="1">
        <f t="array" ref="Z7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63" spans="1:26">
      <c r="A763" s="6">
        <v>17342230</v>
      </c>
      <c r="B763" s="6" t="s">
        <v>26</v>
      </c>
      <c r="C763" s="6" t="s">
        <v>117</v>
      </c>
      <c r="D763" s="6" t="s">
        <v>74</v>
      </c>
      <c r="E763" s="6">
        <v>4.3</v>
      </c>
      <c r="F763" s="6">
        <v>6</v>
      </c>
      <c r="G763" s="7">
        <v>1599</v>
      </c>
      <c r="H763" s="17">
        <v>55</v>
      </c>
      <c r="I763" s="7">
        <v>671</v>
      </c>
      <c r="J763" s="6" t="s">
        <v>35</v>
      </c>
      <c r="K763" s="6" t="b">
        <v>1</v>
      </c>
      <c r="L763" s="6">
        <v>3</v>
      </c>
      <c r="M763" s="6">
        <v>3</v>
      </c>
      <c r="N763" s="6">
        <v>3</v>
      </c>
      <c r="O763" s="6">
        <v>15</v>
      </c>
      <c r="P763" s="6">
        <v>20</v>
      </c>
      <c r="Q763" s="6" t="s">
        <v>32</v>
      </c>
      <c r="R763" s="6" t="s">
        <v>32</v>
      </c>
      <c r="S763" s="6" t="s">
        <v>32</v>
      </c>
      <c r="T763" s="6" t="s">
        <v>32</v>
      </c>
      <c r="U763" s="6" t="s">
        <v>32</v>
      </c>
      <c r="V763" s="6" t="b">
        <v>1</v>
      </c>
      <c r="W763" s="6" t="b">
        <v>1</v>
      </c>
      <c r="X763" s="13" cm="1">
        <f t="array" ref="X763">_xlfn.IFS(ecomm[[#This Row],[rating]]&lt;=1,1, ecomm[[#This Row],[rating]]&lt;=2, 2, ecomm[[#This Row],[rating]]&lt;=3, 3, ecomm[[#This Row],[rating]]&lt;=4, 4, ecomm[[#This Row],[rating]]&gt;4, 5)</f>
        <v>5</v>
      </c>
      <c r="Y763" s="13" cm="1">
        <f t="array" ref="Y7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63" s="13" t="str" cm="1">
        <f t="array" ref="Z7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64" spans="1:26">
      <c r="A764" s="4">
        <v>14561272</v>
      </c>
      <c r="B764" s="4" t="s">
        <v>26</v>
      </c>
      <c r="C764" s="4" t="s">
        <v>121</v>
      </c>
      <c r="D764" s="4" t="s">
        <v>507</v>
      </c>
      <c r="E764" s="4">
        <v>5</v>
      </c>
      <c r="F764" s="4">
        <v>5</v>
      </c>
      <c r="G764" s="5">
        <v>2299</v>
      </c>
      <c r="H764" s="16">
        <v>50</v>
      </c>
      <c r="I764" s="5">
        <v>1149</v>
      </c>
      <c r="J764" s="4" t="s">
        <v>35</v>
      </c>
      <c r="K764" s="4" t="b">
        <v>1</v>
      </c>
      <c r="L764" s="4">
        <v>2</v>
      </c>
      <c r="M764" s="4">
        <v>1</v>
      </c>
      <c r="N764" s="4">
        <v>8</v>
      </c>
      <c r="O764" s="4">
        <v>11</v>
      </c>
      <c r="P764" s="4">
        <v>36</v>
      </c>
      <c r="Q764" s="4" t="s">
        <v>32</v>
      </c>
      <c r="R764" s="4" t="s">
        <v>32</v>
      </c>
      <c r="S764" s="4" t="s">
        <v>32</v>
      </c>
      <c r="T764" s="4" t="s">
        <v>32</v>
      </c>
      <c r="U764" s="4" t="s">
        <v>32</v>
      </c>
      <c r="V764" s="4" t="b">
        <v>1</v>
      </c>
      <c r="W764" s="4" t="b">
        <v>1</v>
      </c>
      <c r="X764" s="13" cm="1">
        <f t="array" ref="X764">_xlfn.IFS(ecomm[[#This Row],[rating]]&lt;=1,1, ecomm[[#This Row],[rating]]&lt;=2, 2, ecomm[[#This Row],[rating]]&lt;=3, 3, ecomm[[#This Row],[rating]]&lt;=4, 4, ecomm[[#This Row],[rating]]&gt;4, 5)</f>
        <v>5</v>
      </c>
      <c r="Y764" s="13" cm="1">
        <f t="array" ref="Y7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64" s="13" t="str" cm="1">
        <f t="array" ref="Z7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65" spans="1:26">
      <c r="A765" s="6">
        <v>4380622</v>
      </c>
      <c r="B765" s="6" t="s">
        <v>26</v>
      </c>
      <c r="C765" s="6" t="s">
        <v>33</v>
      </c>
      <c r="D765" s="6" t="s">
        <v>508</v>
      </c>
      <c r="E765" s="6">
        <v>2.9</v>
      </c>
      <c r="F765" s="6">
        <v>15</v>
      </c>
      <c r="G765" s="7">
        <v>1799</v>
      </c>
      <c r="H765" s="17">
        <v>0</v>
      </c>
      <c r="I765" s="7">
        <v>1799</v>
      </c>
      <c r="J765" s="6" t="s">
        <v>35</v>
      </c>
      <c r="K765" s="6" t="b">
        <v>1</v>
      </c>
      <c r="L765" s="6">
        <v>0</v>
      </c>
      <c r="M765" s="6">
        <v>1</v>
      </c>
      <c r="N765" s="6">
        <v>3</v>
      </c>
      <c r="O765" s="6">
        <v>13</v>
      </c>
      <c r="P765" s="6">
        <v>43</v>
      </c>
      <c r="Q765" s="6" t="s">
        <v>30</v>
      </c>
      <c r="R765" s="6" t="s">
        <v>31</v>
      </c>
      <c r="S765" s="6" t="s">
        <v>32</v>
      </c>
      <c r="T765" s="6" t="s">
        <v>32</v>
      </c>
      <c r="U765" s="6" t="s">
        <v>369</v>
      </c>
      <c r="V765" s="6" t="b">
        <v>0</v>
      </c>
      <c r="W765" s="6" t="b">
        <v>1</v>
      </c>
      <c r="X765" s="13" cm="1">
        <f t="array" ref="X765">_xlfn.IFS(ecomm[[#This Row],[rating]]&lt;=1,1, ecomm[[#This Row],[rating]]&lt;=2, 2, ecomm[[#This Row],[rating]]&lt;=3, 3, ecomm[[#This Row],[rating]]&lt;=4, 4, ecomm[[#This Row],[rating]]&gt;4, 5)</f>
        <v>3</v>
      </c>
      <c r="Y765" s="13" cm="1">
        <f t="array" ref="Y7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65" s="13" t="str" cm="1">
        <f t="array" ref="Z7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66" spans="1:26">
      <c r="A766" s="4">
        <v>18537496</v>
      </c>
      <c r="B766" s="4" t="s">
        <v>26</v>
      </c>
      <c r="C766" s="4" t="s">
        <v>237</v>
      </c>
      <c r="D766" s="4" t="s">
        <v>509</v>
      </c>
      <c r="E766" s="4">
        <v>5</v>
      </c>
      <c r="F766" s="4">
        <v>5</v>
      </c>
      <c r="G766" s="5">
        <v>1699</v>
      </c>
      <c r="H766" s="16">
        <v>76</v>
      </c>
      <c r="I766" s="5">
        <v>1699</v>
      </c>
      <c r="J766" s="4" t="s">
        <v>35</v>
      </c>
      <c r="K766" s="4" t="b">
        <v>1</v>
      </c>
      <c r="L766" s="4">
        <v>2</v>
      </c>
      <c r="M766" s="4">
        <v>0</v>
      </c>
      <c r="N766" s="4">
        <v>0</v>
      </c>
      <c r="O766" s="4">
        <v>0</v>
      </c>
      <c r="P766" s="4">
        <v>0</v>
      </c>
      <c r="Q766" s="4" t="s">
        <v>32</v>
      </c>
      <c r="R766" s="4" t="s">
        <v>32</v>
      </c>
      <c r="S766" s="4" t="s">
        <v>32</v>
      </c>
      <c r="T766" s="4" t="s">
        <v>32</v>
      </c>
      <c r="U766" s="4" t="s">
        <v>32</v>
      </c>
      <c r="V766" s="4" t="b">
        <v>0</v>
      </c>
      <c r="W766" s="4" t="b">
        <v>1</v>
      </c>
      <c r="X766" s="13" cm="1">
        <f t="array" ref="X766">_xlfn.IFS(ecomm[[#This Row],[rating]]&lt;=1,1, ecomm[[#This Row],[rating]]&lt;=2, 2, ecomm[[#This Row],[rating]]&lt;=3, 3, ecomm[[#This Row],[rating]]&lt;=4, 4, ecomm[[#This Row],[rating]]&gt;4, 5)</f>
        <v>5</v>
      </c>
      <c r="Y766" s="13" cm="1">
        <f t="array" ref="Y7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66" s="13" t="str" cm="1">
        <f t="array" ref="Z7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67" spans="1:26">
      <c r="A767" s="6">
        <v>17956822</v>
      </c>
      <c r="B767" s="6" t="s">
        <v>60</v>
      </c>
      <c r="C767" s="6" t="s">
        <v>226</v>
      </c>
      <c r="D767" s="6" t="s">
        <v>510</v>
      </c>
      <c r="E767" s="6">
        <v>3.9</v>
      </c>
      <c r="F767" s="6">
        <v>7</v>
      </c>
      <c r="G767" s="7">
        <v>9995</v>
      </c>
      <c r="H767" s="17">
        <v>50</v>
      </c>
      <c r="I767" s="7">
        <v>4997</v>
      </c>
      <c r="J767" s="6" t="s">
        <v>35</v>
      </c>
      <c r="K767" s="6" t="b">
        <v>1</v>
      </c>
      <c r="L767" s="6">
        <v>15</v>
      </c>
      <c r="M767" s="6">
        <v>0</v>
      </c>
      <c r="N767" s="6">
        <v>1</v>
      </c>
      <c r="O767" s="6">
        <v>6</v>
      </c>
      <c r="P767" s="6">
        <v>15</v>
      </c>
      <c r="Q767" s="6" t="s">
        <v>32</v>
      </c>
      <c r="R767" s="6" t="s">
        <v>32</v>
      </c>
      <c r="S767" s="6" t="s">
        <v>32</v>
      </c>
      <c r="T767" s="6" t="s">
        <v>32</v>
      </c>
      <c r="U767" s="6" t="s">
        <v>32</v>
      </c>
      <c r="V767" s="6" t="b">
        <v>1</v>
      </c>
      <c r="W767" s="6" t="b">
        <v>1</v>
      </c>
      <c r="X767" s="13" cm="1">
        <f t="array" ref="X767">_xlfn.IFS(ecomm[[#This Row],[rating]]&lt;=1,1, ecomm[[#This Row],[rating]]&lt;=2, 2, ecomm[[#This Row],[rating]]&lt;=3, 3, ecomm[[#This Row],[rating]]&lt;=4, 4, ecomm[[#This Row],[rating]]&gt;4, 5)</f>
        <v>4</v>
      </c>
      <c r="Y767" s="13" cm="1">
        <f t="array" ref="Y7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767" s="13" t="str" cm="1">
        <f t="array" ref="Z7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68" spans="1:26">
      <c r="A768" s="4">
        <v>21948792</v>
      </c>
      <c r="B768" s="4" t="s">
        <v>60</v>
      </c>
      <c r="C768" s="4" t="s">
        <v>226</v>
      </c>
      <c r="D768" s="4" t="s">
        <v>144</v>
      </c>
      <c r="E768" s="4">
        <v>4.0999999999999996</v>
      </c>
      <c r="F768" s="4">
        <v>7</v>
      </c>
      <c r="G768" s="5">
        <v>9709</v>
      </c>
      <c r="H768" s="16">
        <v>72</v>
      </c>
      <c r="I768" s="5">
        <v>9709</v>
      </c>
      <c r="J768" s="4" t="s">
        <v>35</v>
      </c>
      <c r="K768" s="4" t="b">
        <v>1</v>
      </c>
      <c r="L768" s="4">
        <v>3</v>
      </c>
      <c r="M768" s="4">
        <v>9</v>
      </c>
      <c r="N768" s="4">
        <v>13</v>
      </c>
      <c r="O768" s="4">
        <v>18</v>
      </c>
      <c r="P768" s="4">
        <v>40</v>
      </c>
      <c r="Q768" s="4" t="s">
        <v>32</v>
      </c>
      <c r="R768" s="4" t="s">
        <v>32</v>
      </c>
      <c r="S768" s="4" t="s">
        <v>32</v>
      </c>
      <c r="T768" s="4" t="s">
        <v>32</v>
      </c>
      <c r="U768" s="4" t="s">
        <v>32</v>
      </c>
      <c r="V768" s="4" t="b">
        <v>1</v>
      </c>
      <c r="W768" s="4" t="b">
        <v>1</v>
      </c>
      <c r="X768" s="13" cm="1">
        <f t="array" ref="X768">_xlfn.IFS(ecomm[[#This Row],[rating]]&lt;=1,1, ecomm[[#This Row],[rating]]&lt;=2, 2, ecomm[[#This Row],[rating]]&lt;=3, 3, ecomm[[#This Row],[rating]]&lt;=4, 4, ecomm[[#This Row],[rating]]&gt;4, 5)</f>
        <v>5</v>
      </c>
      <c r="Y768" s="13" cm="1">
        <f t="array" ref="Y7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10000</v>
      </c>
      <c r="Z768" s="13" t="str" cm="1">
        <f t="array" ref="Z7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69" spans="1:26">
      <c r="A769" s="6">
        <v>18960016</v>
      </c>
      <c r="B769" s="6" t="s">
        <v>26</v>
      </c>
      <c r="C769" s="6" t="s">
        <v>117</v>
      </c>
      <c r="D769" s="6" t="s">
        <v>232</v>
      </c>
      <c r="E769" s="6">
        <v>4</v>
      </c>
      <c r="F769" s="6">
        <v>102</v>
      </c>
      <c r="G769" s="7">
        <v>1749</v>
      </c>
      <c r="H769" s="17">
        <v>74</v>
      </c>
      <c r="I769" s="7">
        <v>454</v>
      </c>
      <c r="J769" s="6" t="s">
        <v>35</v>
      </c>
      <c r="K769" s="6" t="b">
        <v>1</v>
      </c>
      <c r="L769" s="6">
        <v>2</v>
      </c>
      <c r="M769" s="6">
        <v>2</v>
      </c>
      <c r="N769" s="6">
        <v>3</v>
      </c>
      <c r="O769" s="6">
        <v>3</v>
      </c>
      <c r="P769" s="6">
        <v>9</v>
      </c>
      <c r="Q769" s="6" t="s">
        <v>30</v>
      </c>
      <c r="R769" s="6" t="s">
        <v>32</v>
      </c>
      <c r="S769" s="6" t="s">
        <v>32</v>
      </c>
      <c r="T769" s="6" t="s">
        <v>32</v>
      </c>
      <c r="U769" s="6" t="s">
        <v>32</v>
      </c>
      <c r="V769" s="6" t="b">
        <v>1</v>
      </c>
      <c r="W769" s="6" t="b">
        <v>1</v>
      </c>
      <c r="X769" s="13" cm="1">
        <f t="array" ref="X769">_xlfn.IFS(ecomm[[#This Row],[rating]]&lt;=1,1, ecomm[[#This Row],[rating]]&lt;=2, 2, ecomm[[#This Row],[rating]]&lt;=3, 3, ecomm[[#This Row],[rating]]&lt;=4, 4, ecomm[[#This Row],[rating]]&gt;4, 5)</f>
        <v>4</v>
      </c>
      <c r="Y769" s="13" cm="1">
        <f t="array" ref="Y7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69" s="13" t="str" cm="1">
        <f t="array" ref="Z7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70" spans="1:26">
      <c r="A770" s="4">
        <v>17302022</v>
      </c>
      <c r="B770" s="4" t="s">
        <v>26</v>
      </c>
      <c r="C770" s="4" t="s">
        <v>117</v>
      </c>
      <c r="D770" s="4" t="s">
        <v>315</v>
      </c>
      <c r="E770" s="4">
        <v>4.4000000000000004</v>
      </c>
      <c r="F770" s="4">
        <v>77</v>
      </c>
      <c r="G770" s="5">
        <v>799</v>
      </c>
      <c r="H770" s="16">
        <v>14</v>
      </c>
      <c r="I770" s="5">
        <v>687</v>
      </c>
      <c r="J770" s="4" t="s">
        <v>35</v>
      </c>
      <c r="K770" s="4" t="b">
        <v>1</v>
      </c>
      <c r="L770" s="4">
        <v>2</v>
      </c>
      <c r="M770" s="4">
        <v>2</v>
      </c>
      <c r="N770" s="4">
        <v>2</v>
      </c>
      <c r="O770" s="4">
        <v>5</v>
      </c>
      <c r="P770" s="4">
        <v>18</v>
      </c>
      <c r="Q770" s="4" t="s">
        <v>32</v>
      </c>
      <c r="R770" s="4" t="s">
        <v>32</v>
      </c>
      <c r="S770" s="4" t="s">
        <v>32</v>
      </c>
      <c r="T770" s="4" t="s">
        <v>32</v>
      </c>
      <c r="U770" s="4" t="s">
        <v>32</v>
      </c>
      <c r="V770" s="4" t="b">
        <v>1</v>
      </c>
      <c r="W770" s="4" t="b">
        <v>1</v>
      </c>
      <c r="X770" s="13" cm="1">
        <f t="array" ref="X770">_xlfn.IFS(ecomm[[#This Row],[rating]]&lt;=1,1, ecomm[[#This Row],[rating]]&lt;=2, 2, ecomm[[#This Row],[rating]]&lt;=3, 3, ecomm[[#This Row],[rating]]&lt;=4, 4, ecomm[[#This Row],[rating]]&gt;4, 5)</f>
        <v>5</v>
      </c>
      <c r="Y770" s="13" cm="1">
        <f t="array" ref="Y7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70" s="13" t="str" cm="1">
        <f t="array" ref="Z7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771" spans="1:26">
      <c r="A771" s="6">
        <v>18929548</v>
      </c>
      <c r="B771" s="6" t="s">
        <v>26</v>
      </c>
      <c r="C771" s="6" t="s">
        <v>53</v>
      </c>
      <c r="D771" s="6" t="s">
        <v>47</v>
      </c>
      <c r="E771" s="6">
        <v>4.4000000000000004</v>
      </c>
      <c r="F771" s="6">
        <v>79</v>
      </c>
      <c r="G771" s="7">
        <v>1599</v>
      </c>
      <c r="H771" s="17">
        <v>52</v>
      </c>
      <c r="I771" s="7">
        <v>1599</v>
      </c>
      <c r="J771" s="6" t="s">
        <v>32</v>
      </c>
      <c r="K771" s="6" t="b">
        <v>0</v>
      </c>
      <c r="L771" s="6">
        <v>7</v>
      </c>
      <c r="M771" s="6">
        <v>0</v>
      </c>
      <c r="N771" s="6">
        <v>2</v>
      </c>
      <c r="O771" s="6">
        <v>3</v>
      </c>
      <c r="P771" s="6">
        <v>3</v>
      </c>
      <c r="Q771" s="6" t="s">
        <v>32</v>
      </c>
      <c r="R771" s="6" t="s">
        <v>32</v>
      </c>
      <c r="S771" s="6" t="s">
        <v>32</v>
      </c>
      <c r="T771" s="6" t="s">
        <v>32</v>
      </c>
      <c r="U771" s="6" t="s">
        <v>32</v>
      </c>
      <c r="V771" s="6" t="b">
        <v>0</v>
      </c>
      <c r="W771" s="6" t="b">
        <v>1</v>
      </c>
      <c r="X771" s="13" cm="1">
        <f t="array" ref="X771">_xlfn.IFS(ecomm[[#This Row],[rating]]&lt;=1,1, ecomm[[#This Row],[rating]]&lt;=2, 2, ecomm[[#This Row],[rating]]&lt;=3, 3, ecomm[[#This Row],[rating]]&lt;=4, 4, ecomm[[#This Row],[rating]]&gt;4, 5)</f>
        <v>5</v>
      </c>
      <c r="Y771" s="13" cm="1">
        <f t="array" ref="Y7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1" s="13" t="str" cm="1">
        <f t="array" ref="Z7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72" spans="1:26">
      <c r="A772" s="4">
        <v>9136281</v>
      </c>
      <c r="B772" s="4" t="s">
        <v>60</v>
      </c>
      <c r="C772" s="4" t="s">
        <v>305</v>
      </c>
      <c r="D772" s="4" t="s">
        <v>389</v>
      </c>
      <c r="E772" s="4">
        <v>4.5</v>
      </c>
      <c r="F772" s="4">
        <v>67</v>
      </c>
      <c r="G772" s="5">
        <v>2899</v>
      </c>
      <c r="H772" s="16">
        <v>35</v>
      </c>
      <c r="I772" s="5">
        <v>2899</v>
      </c>
      <c r="J772" s="4" t="s">
        <v>35</v>
      </c>
      <c r="K772" s="4" t="b">
        <v>1</v>
      </c>
      <c r="L772" s="4">
        <v>2</v>
      </c>
      <c r="M772" s="4">
        <v>0</v>
      </c>
      <c r="N772" s="4">
        <v>4</v>
      </c>
      <c r="O772" s="4">
        <v>0</v>
      </c>
      <c r="P772" s="4">
        <v>9</v>
      </c>
      <c r="Q772" s="4" t="s">
        <v>32</v>
      </c>
      <c r="R772" s="4" t="s">
        <v>32</v>
      </c>
      <c r="S772" s="4" t="s">
        <v>32</v>
      </c>
      <c r="T772" s="4" t="s">
        <v>32</v>
      </c>
      <c r="U772" s="4" t="s">
        <v>32</v>
      </c>
      <c r="V772" s="4" t="b">
        <v>1</v>
      </c>
      <c r="W772" s="4" t="b">
        <v>1</v>
      </c>
      <c r="X772" s="13" cm="1">
        <f t="array" ref="X772">_xlfn.IFS(ecomm[[#This Row],[rating]]&lt;=1,1, ecomm[[#This Row],[rating]]&lt;=2, 2, ecomm[[#This Row],[rating]]&lt;=3, 3, ecomm[[#This Row],[rating]]&lt;=4, 4, ecomm[[#This Row],[rating]]&gt;4, 5)</f>
        <v>5</v>
      </c>
      <c r="Y772" s="13" cm="1">
        <f t="array" ref="Y7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72" s="13" t="str" cm="1">
        <f t="array" ref="Z7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773" spans="1:26">
      <c r="A773" s="6">
        <v>17255462</v>
      </c>
      <c r="B773" s="6" t="s">
        <v>26</v>
      </c>
      <c r="C773" s="6" t="s">
        <v>33</v>
      </c>
      <c r="D773" s="6" t="s">
        <v>375</v>
      </c>
      <c r="E773" s="6">
        <v>4.3</v>
      </c>
      <c r="F773" s="6">
        <v>71</v>
      </c>
      <c r="G773" s="7">
        <v>1499</v>
      </c>
      <c r="H773" s="17">
        <v>54</v>
      </c>
      <c r="I773" s="7">
        <v>1499</v>
      </c>
      <c r="J773" s="6" t="s">
        <v>32</v>
      </c>
      <c r="K773" s="6" t="b">
        <v>0</v>
      </c>
      <c r="L773" s="6">
        <v>37</v>
      </c>
      <c r="M773" s="6">
        <v>4</v>
      </c>
      <c r="N773" s="6">
        <v>7</v>
      </c>
      <c r="O773" s="6">
        <v>16</v>
      </c>
      <c r="P773" s="6">
        <v>50</v>
      </c>
      <c r="Q773" s="6" t="s">
        <v>30</v>
      </c>
      <c r="R773" s="6" t="s">
        <v>31</v>
      </c>
      <c r="S773" s="6" t="s">
        <v>32</v>
      </c>
      <c r="T773" s="6" t="s">
        <v>32</v>
      </c>
      <c r="U773" s="6" t="s">
        <v>30</v>
      </c>
      <c r="V773" s="6" t="b">
        <v>0</v>
      </c>
      <c r="W773" s="6" t="b">
        <v>1</v>
      </c>
      <c r="X773" s="13" cm="1">
        <f t="array" ref="X773">_xlfn.IFS(ecomm[[#This Row],[rating]]&lt;=1,1, ecomm[[#This Row],[rating]]&lt;=2, 2, ecomm[[#This Row],[rating]]&lt;=3, 3, ecomm[[#This Row],[rating]]&lt;=4, 4, ecomm[[#This Row],[rating]]&gt;4, 5)</f>
        <v>5</v>
      </c>
      <c r="Y773" s="13" cm="1">
        <f t="array" ref="Y7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3" s="13" t="str" cm="1">
        <f t="array" ref="Z7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74" spans="1:26">
      <c r="A774" s="4">
        <v>13558254</v>
      </c>
      <c r="B774" s="4" t="s">
        <v>26</v>
      </c>
      <c r="C774" s="4" t="s">
        <v>38</v>
      </c>
      <c r="D774" s="4" t="s">
        <v>39</v>
      </c>
      <c r="E774" s="4">
        <v>4.0999999999999996</v>
      </c>
      <c r="F774" s="4">
        <v>934</v>
      </c>
      <c r="G774" s="5">
        <v>1349</v>
      </c>
      <c r="H774" s="16">
        <v>59</v>
      </c>
      <c r="I774" s="5">
        <v>1349</v>
      </c>
      <c r="J774" s="4" t="s">
        <v>35</v>
      </c>
      <c r="K774" s="4" t="b">
        <v>1</v>
      </c>
      <c r="L774" s="4">
        <v>49</v>
      </c>
      <c r="M774" s="4">
        <v>25</v>
      </c>
      <c r="N774" s="4">
        <v>40</v>
      </c>
      <c r="O774" s="4">
        <v>85</v>
      </c>
      <c r="P774" s="4">
        <v>229</v>
      </c>
      <c r="Q774" s="4" t="s">
        <v>30</v>
      </c>
      <c r="R774" s="4" t="s">
        <v>31</v>
      </c>
      <c r="S774" s="4" t="s">
        <v>32</v>
      </c>
      <c r="T774" s="4" t="s">
        <v>32</v>
      </c>
      <c r="U774" s="4" t="s">
        <v>30</v>
      </c>
      <c r="V774" s="4" t="b">
        <v>0</v>
      </c>
      <c r="W774" s="4" t="b">
        <v>1</v>
      </c>
      <c r="X774" s="13" cm="1">
        <f t="array" ref="X774">_xlfn.IFS(ecomm[[#This Row],[rating]]&lt;=1,1, ecomm[[#This Row],[rating]]&lt;=2, 2, ecomm[[#This Row],[rating]]&lt;=3, 3, ecomm[[#This Row],[rating]]&lt;=4, 4, ecomm[[#This Row],[rating]]&gt;4, 5)</f>
        <v>5</v>
      </c>
      <c r="Y774" s="13" cm="1">
        <f t="array" ref="Y7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4" s="13" t="str" cm="1">
        <f t="array" ref="Z7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75" spans="1:26">
      <c r="A775" s="6">
        <v>10125225</v>
      </c>
      <c r="B775" s="6" t="s">
        <v>60</v>
      </c>
      <c r="C775" s="6" t="s">
        <v>139</v>
      </c>
      <c r="D775" s="6" t="s">
        <v>271</v>
      </c>
      <c r="E775" s="6">
        <v>4.0999999999999996</v>
      </c>
      <c r="F775" s="6">
        <v>872</v>
      </c>
      <c r="G775" s="7">
        <v>1568</v>
      </c>
      <c r="H775" s="17">
        <v>73</v>
      </c>
      <c r="I775" s="7">
        <v>423</v>
      </c>
      <c r="J775" s="6" t="s">
        <v>35</v>
      </c>
      <c r="K775" s="6" t="b">
        <v>0</v>
      </c>
      <c r="L775" s="6">
        <v>4</v>
      </c>
      <c r="M775" s="6">
        <v>29</v>
      </c>
      <c r="N775" s="6">
        <v>68</v>
      </c>
      <c r="O775" s="6">
        <v>255</v>
      </c>
      <c r="P775" s="6">
        <v>558</v>
      </c>
      <c r="Q775" s="6" t="s">
        <v>32</v>
      </c>
      <c r="R775" s="6" t="s">
        <v>32</v>
      </c>
      <c r="S775" s="6" t="s">
        <v>32</v>
      </c>
      <c r="T775" s="6" t="s">
        <v>32</v>
      </c>
      <c r="U775" s="6" t="s">
        <v>32</v>
      </c>
      <c r="V775" s="6" t="b">
        <v>1</v>
      </c>
      <c r="W775" s="6" t="b">
        <v>1</v>
      </c>
      <c r="X775" s="13" cm="1">
        <f t="array" ref="X775">_xlfn.IFS(ecomm[[#This Row],[rating]]&lt;=1,1, ecomm[[#This Row],[rating]]&lt;=2, 2, ecomm[[#This Row],[rating]]&lt;=3, 3, ecomm[[#This Row],[rating]]&lt;=4, 4, ecomm[[#This Row],[rating]]&gt;4, 5)</f>
        <v>5</v>
      </c>
      <c r="Y775" s="13" cm="1">
        <f t="array" ref="Y7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75" s="13" t="str" cm="1">
        <f t="array" ref="Z7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76" spans="1:26">
      <c r="A776" s="4">
        <v>19201678</v>
      </c>
      <c r="B776" s="4" t="s">
        <v>26</v>
      </c>
      <c r="C776" s="4" t="s">
        <v>58</v>
      </c>
      <c r="D776" s="4" t="s">
        <v>39</v>
      </c>
      <c r="E776" s="4">
        <v>4.0999999999999996</v>
      </c>
      <c r="F776" s="4">
        <v>103</v>
      </c>
      <c r="G776" s="5">
        <v>699</v>
      </c>
      <c r="H776" s="16">
        <v>58</v>
      </c>
      <c r="I776" s="5">
        <v>293</v>
      </c>
      <c r="J776" s="4" t="s">
        <v>35</v>
      </c>
      <c r="K776" s="4" t="b">
        <v>1</v>
      </c>
      <c r="L776" s="4">
        <v>5</v>
      </c>
      <c r="M776" s="4">
        <v>3</v>
      </c>
      <c r="N776" s="4">
        <v>7</v>
      </c>
      <c r="O776" s="4">
        <v>25</v>
      </c>
      <c r="P776" s="4">
        <v>45</v>
      </c>
      <c r="Q776" s="4" t="s">
        <v>30</v>
      </c>
      <c r="R776" s="4" t="s">
        <v>31</v>
      </c>
      <c r="S776" s="4" t="s">
        <v>32</v>
      </c>
      <c r="T776" s="4" t="s">
        <v>32</v>
      </c>
      <c r="U776" s="4" t="s">
        <v>30</v>
      </c>
      <c r="V776" s="4" t="b">
        <v>1</v>
      </c>
      <c r="W776" s="4" t="b">
        <v>1</v>
      </c>
      <c r="X776" s="13" cm="1">
        <f t="array" ref="X776">_xlfn.IFS(ecomm[[#This Row],[rating]]&lt;=1,1, ecomm[[#This Row],[rating]]&lt;=2, 2, ecomm[[#This Row],[rating]]&lt;=3, 3, ecomm[[#This Row],[rating]]&lt;=4, 4, ecomm[[#This Row],[rating]]&gt;4, 5)</f>
        <v>5</v>
      </c>
      <c r="Y776" s="13" cm="1">
        <f t="array" ref="Y7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76" s="13" t="str" cm="1">
        <f t="array" ref="Z7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77" spans="1:26">
      <c r="A777" s="6">
        <v>17754514</v>
      </c>
      <c r="B777" s="6" t="s">
        <v>26</v>
      </c>
      <c r="C777" s="6" t="s">
        <v>64</v>
      </c>
      <c r="D777" s="6" t="s">
        <v>242</v>
      </c>
      <c r="E777" s="6">
        <v>4.0999999999999996</v>
      </c>
      <c r="F777" s="6">
        <v>91</v>
      </c>
      <c r="G777" s="7">
        <v>6799</v>
      </c>
      <c r="H777" s="17">
        <v>75</v>
      </c>
      <c r="I777" s="7">
        <v>1699</v>
      </c>
      <c r="J777" s="6" t="s">
        <v>35</v>
      </c>
      <c r="K777" s="6" t="b">
        <v>0</v>
      </c>
      <c r="L777" s="6">
        <v>0</v>
      </c>
      <c r="M777" s="6">
        <v>0</v>
      </c>
      <c r="N777" s="6">
        <v>0</v>
      </c>
      <c r="O777" s="6">
        <v>6</v>
      </c>
      <c r="P777" s="6">
        <v>26</v>
      </c>
      <c r="Q777" s="6" t="s">
        <v>30</v>
      </c>
      <c r="R777" s="6" t="s">
        <v>43</v>
      </c>
      <c r="S777" s="6" t="s">
        <v>32</v>
      </c>
      <c r="T777" s="6" t="s">
        <v>32</v>
      </c>
      <c r="U777" s="6" t="s">
        <v>30</v>
      </c>
      <c r="V777" s="6" t="b">
        <v>1</v>
      </c>
      <c r="W777" s="6" t="b">
        <v>1</v>
      </c>
      <c r="X777" s="13" cm="1">
        <f t="array" ref="X777">_xlfn.IFS(ecomm[[#This Row],[rating]]&lt;=1,1, ecomm[[#This Row],[rating]]&lt;=2, 2, ecomm[[#This Row],[rating]]&lt;=3, 3, ecomm[[#This Row],[rating]]&lt;=4, 4, ecomm[[#This Row],[rating]]&gt;4, 5)</f>
        <v>5</v>
      </c>
      <c r="Y777" s="13" cm="1">
        <f t="array" ref="Y7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77" s="13" t="str" cm="1">
        <f t="array" ref="Z7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78" spans="1:26">
      <c r="A778" s="4">
        <v>17313952</v>
      </c>
      <c r="B778" s="4" t="s">
        <v>26</v>
      </c>
      <c r="C778" s="4" t="s">
        <v>117</v>
      </c>
      <c r="D778" s="4" t="s">
        <v>94</v>
      </c>
      <c r="E778" s="4">
        <v>3.9</v>
      </c>
      <c r="F778" s="4">
        <v>101</v>
      </c>
      <c r="G778" s="5">
        <v>999</v>
      </c>
      <c r="H778" s="16">
        <v>55</v>
      </c>
      <c r="I778" s="5">
        <v>369</v>
      </c>
      <c r="J778" s="4" t="s">
        <v>35</v>
      </c>
      <c r="K778" s="4" t="b">
        <v>1</v>
      </c>
      <c r="L778" s="4">
        <v>22</v>
      </c>
      <c r="M778" s="4">
        <v>0</v>
      </c>
      <c r="N778" s="4">
        <v>0</v>
      </c>
      <c r="O778" s="4">
        <v>8</v>
      </c>
      <c r="P778" s="4">
        <v>2</v>
      </c>
      <c r="Q778" s="4" t="s">
        <v>30</v>
      </c>
      <c r="R778" s="4" t="s">
        <v>32</v>
      </c>
      <c r="S778" s="4" t="s">
        <v>32</v>
      </c>
      <c r="T778" s="4" t="s">
        <v>32</v>
      </c>
      <c r="U778" s="4" t="s">
        <v>32</v>
      </c>
      <c r="V778" s="4" t="b">
        <v>1</v>
      </c>
      <c r="W778" s="4" t="b">
        <v>1</v>
      </c>
      <c r="X778" s="13" cm="1">
        <f t="array" ref="X778">_xlfn.IFS(ecomm[[#This Row],[rating]]&lt;=1,1, ecomm[[#This Row],[rating]]&lt;=2, 2, ecomm[[#This Row],[rating]]&lt;=3, 3, ecomm[[#This Row],[rating]]&lt;=4, 4, ecomm[[#This Row],[rating]]&gt;4, 5)</f>
        <v>4</v>
      </c>
      <c r="Y778" s="13" cm="1">
        <f t="array" ref="Y7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78" s="13" t="str" cm="1">
        <f t="array" ref="Z7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79" spans="1:26">
      <c r="A779" s="6">
        <v>18637234</v>
      </c>
      <c r="B779" s="6" t="s">
        <v>26</v>
      </c>
      <c r="C779" s="6" t="s">
        <v>48</v>
      </c>
      <c r="D779" s="6" t="s">
        <v>364</v>
      </c>
      <c r="E779" s="6">
        <v>4.2</v>
      </c>
      <c r="F779" s="6">
        <v>85</v>
      </c>
      <c r="G779" s="7">
        <v>2499</v>
      </c>
      <c r="H779" s="17">
        <v>0</v>
      </c>
      <c r="I779" s="7">
        <v>2499</v>
      </c>
      <c r="J779" s="6" t="s">
        <v>35</v>
      </c>
      <c r="K779" s="6" t="b">
        <v>1</v>
      </c>
      <c r="L779" s="6">
        <v>0</v>
      </c>
      <c r="M779" s="6">
        <v>12</v>
      </c>
      <c r="N779" s="6">
        <v>21</v>
      </c>
      <c r="O779" s="6">
        <v>57</v>
      </c>
      <c r="P779" s="6">
        <v>182</v>
      </c>
      <c r="Q779" s="6" t="s">
        <v>30</v>
      </c>
      <c r="R779" s="6" t="s">
        <v>43</v>
      </c>
      <c r="S779" s="6" t="s">
        <v>32</v>
      </c>
      <c r="T779" s="6" t="s">
        <v>32</v>
      </c>
      <c r="U779" s="6" t="s">
        <v>30</v>
      </c>
      <c r="V779" s="6" t="b">
        <v>0</v>
      </c>
      <c r="W779" s="6" t="b">
        <v>1</v>
      </c>
      <c r="X779" s="13" cm="1">
        <f t="array" ref="X779">_xlfn.IFS(ecomm[[#This Row],[rating]]&lt;=1,1, ecomm[[#This Row],[rating]]&lt;=2, 2, ecomm[[#This Row],[rating]]&lt;=3, 3, ecomm[[#This Row],[rating]]&lt;=4, 4, ecomm[[#This Row],[rating]]&gt;4, 5)</f>
        <v>5</v>
      </c>
      <c r="Y779" s="13" cm="1">
        <f t="array" ref="Y7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79" s="13" t="str" cm="1">
        <f t="array" ref="Z7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80" spans="1:26">
      <c r="A780" s="4">
        <v>19298764</v>
      </c>
      <c r="B780" s="4" t="s">
        <v>99</v>
      </c>
      <c r="C780" s="4" t="s">
        <v>218</v>
      </c>
      <c r="D780" s="4" t="s">
        <v>297</v>
      </c>
      <c r="E780" s="4">
        <v>4.5999999999999996</v>
      </c>
      <c r="F780" s="4">
        <v>71</v>
      </c>
      <c r="G780" s="5">
        <v>1299</v>
      </c>
      <c r="H780" s="16">
        <v>10</v>
      </c>
      <c r="I780" s="5">
        <v>909</v>
      </c>
      <c r="J780" s="4" t="s">
        <v>35</v>
      </c>
      <c r="K780" s="4" t="b">
        <v>1</v>
      </c>
      <c r="L780" s="4">
        <v>6</v>
      </c>
      <c r="M780" s="4">
        <v>0</v>
      </c>
      <c r="N780" s="4">
        <v>0</v>
      </c>
      <c r="O780" s="4">
        <v>4</v>
      </c>
      <c r="P780" s="4">
        <v>5</v>
      </c>
      <c r="Q780" s="4" t="s">
        <v>32</v>
      </c>
      <c r="R780" s="4" t="s">
        <v>32</v>
      </c>
      <c r="S780" s="4" t="s">
        <v>32</v>
      </c>
      <c r="T780" s="4" t="s">
        <v>32</v>
      </c>
      <c r="U780" s="4" t="s">
        <v>32</v>
      </c>
      <c r="V780" s="4" t="b">
        <v>1</v>
      </c>
      <c r="W780" s="4" t="b">
        <v>1</v>
      </c>
      <c r="X780" s="13" cm="1">
        <f t="array" ref="X780">_xlfn.IFS(ecomm[[#This Row],[rating]]&lt;=1,1, ecomm[[#This Row],[rating]]&lt;=2, 2, ecomm[[#This Row],[rating]]&lt;=3, 3, ecomm[[#This Row],[rating]]&lt;=4, 4, ecomm[[#This Row],[rating]]&gt;4, 5)</f>
        <v>5</v>
      </c>
      <c r="Y780" s="13" cm="1">
        <f t="array" ref="Y7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80" s="13" t="str" cm="1">
        <f t="array" ref="Z7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81" spans="1:26">
      <c r="A781" s="6">
        <v>19020358</v>
      </c>
      <c r="B781" s="6" t="s">
        <v>26</v>
      </c>
      <c r="C781" s="6" t="s">
        <v>46</v>
      </c>
      <c r="D781" s="6" t="s">
        <v>52</v>
      </c>
      <c r="E781" s="6">
        <v>3.5</v>
      </c>
      <c r="F781" s="6">
        <v>125</v>
      </c>
      <c r="G781" s="7">
        <v>5799</v>
      </c>
      <c r="H781" s="17">
        <v>50</v>
      </c>
      <c r="I781" s="7">
        <v>2899</v>
      </c>
      <c r="J781" s="6" t="s">
        <v>32</v>
      </c>
      <c r="K781" s="6" t="b">
        <v>0</v>
      </c>
      <c r="L781" s="6">
        <v>3</v>
      </c>
      <c r="M781" s="6">
        <v>2</v>
      </c>
      <c r="N781" s="6">
        <v>0</v>
      </c>
      <c r="O781" s="6">
        <v>6</v>
      </c>
      <c r="P781" s="6">
        <v>21</v>
      </c>
      <c r="Q781" s="6" t="s">
        <v>30</v>
      </c>
      <c r="R781" s="6" t="s">
        <v>32</v>
      </c>
      <c r="S781" s="6" t="s">
        <v>32</v>
      </c>
      <c r="T781" s="6" t="s">
        <v>32</v>
      </c>
      <c r="U781" s="6" t="s">
        <v>30</v>
      </c>
      <c r="V781" s="6" t="b">
        <v>1</v>
      </c>
      <c r="W781" s="6" t="b">
        <v>1</v>
      </c>
      <c r="X781" s="13" cm="1">
        <f t="array" ref="X781">_xlfn.IFS(ecomm[[#This Row],[rating]]&lt;=1,1, ecomm[[#This Row],[rating]]&lt;=2, 2, ecomm[[#This Row],[rating]]&lt;=3, 3, ecomm[[#This Row],[rating]]&lt;=4, 4, ecomm[[#This Row],[rating]]&gt;4, 5)</f>
        <v>4</v>
      </c>
      <c r="Y781" s="13" cm="1">
        <f t="array" ref="Y7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81" s="13" t="str" cm="1">
        <f t="array" ref="Z7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82" spans="1:26">
      <c r="A782" s="4">
        <v>19264534</v>
      </c>
      <c r="B782" s="4" t="s">
        <v>26</v>
      </c>
      <c r="C782" s="4" t="s">
        <v>58</v>
      </c>
      <c r="D782" s="4" t="s">
        <v>294</v>
      </c>
      <c r="E782" s="4">
        <v>4</v>
      </c>
      <c r="F782" s="4">
        <v>102</v>
      </c>
      <c r="G782" s="5">
        <v>999</v>
      </c>
      <c r="H782" s="16">
        <v>61</v>
      </c>
      <c r="I782" s="5">
        <v>389</v>
      </c>
      <c r="J782" s="4" t="s">
        <v>35</v>
      </c>
      <c r="K782" s="4" t="b">
        <v>1</v>
      </c>
      <c r="L782" s="4">
        <v>1</v>
      </c>
      <c r="M782" s="4">
        <v>0</v>
      </c>
      <c r="N782" s="4">
        <v>4</v>
      </c>
      <c r="O782" s="4">
        <v>7</v>
      </c>
      <c r="P782" s="4">
        <v>19</v>
      </c>
      <c r="Q782" s="4" t="s">
        <v>30</v>
      </c>
      <c r="R782" s="4" t="s">
        <v>32</v>
      </c>
      <c r="S782" s="4" t="s">
        <v>32</v>
      </c>
      <c r="T782" s="4" t="s">
        <v>32</v>
      </c>
      <c r="U782" s="4" t="s">
        <v>32</v>
      </c>
      <c r="V782" s="4" t="b">
        <v>1</v>
      </c>
      <c r="W782" s="4" t="b">
        <v>1</v>
      </c>
      <c r="X782" s="13" cm="1">
        <f t="array" ref="X782">_xlfn.IFS(ecomm[[#This Row],[rating]]&lt;=1,1, ecomm[[#This Row],[rating]]&lt;=2, 2, ecomm[[#This Row],[rating]]&lt;=3, 3, ecomm[[#This Row],[rating]]&lt;=4, 4, ecomm[[#This Row],[rating]]&gt;4, 5)</f>
        <v>4</v>
      </c>
      <c r="Y782" s="13" cm="1">
        <f t="array" ref="Y7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2" s="13" t="str" cm="1">
        <f t="array" ref="Z7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83" spans="1:26">
      <c r="A783" s="6">
        <v>19020572</v>
      </c>
      <c r="B783" s="6" t="s">
        <v>26</v>
      </c>
      <c r="C783" s="6" t="s">
        <v>46</v>
      </c>
      <c r="D783" s="6" t="s">
        <v>52</v>
      </c>
      <c r="E783" s="6">
        <v>4</v>
      </c>
      <c r="F783" s="6">
        <v>95</v>
      </c>
      <c r="G783" s="7">
        <v>5499</v>
      </c>
      <c r="H783" s="17">
        <v>40</v>
      </c>
      <c r="I783" s="7">
        <v>2749</v>
      </c>
      <c r="J783" s="6" t="s">
        <v>32</v>
      </c>
      <c r="K783" s="6" t="b">
        <v>0</v>
      </c>
      <c r="L783" s="6">
        <v>0</v>
      </c>
      <c r="M783" s="6">
        <v>0</v>
      </c>
      <c r="N783" s="6">
        <v>0</v>
      </c>
      <c r="O783" s="6">
        <v>4</v>
      </c>
      <c r="P783" s="6">
        <v>3</v>
      </c>
      <c r="Q783" s="6" t="s">
        <v>30</v>
      </c>
      <c r="R783" s="6" t="s">
        <v>32</v>
      </c>
      <c r="S783" s="6" t="s">
        <v>32</v>
      </c>
      <c r="T783" s="6" t="s">
        <v>32</v>
      </c>
      <c r="U783" s="6" t="s">
        <v>30</v>
      </c>
      <c r="V783" s="6" t="b">
        <v>1</v>
      </c>
      <c r="W783" s="6" t="b">
        <v>1</v>
      </c>
      <c r="X783" s="13" cm="1">
        <f t="array" ref="X783">_xlfn.IFS(ecomm[[#This Row],[rating]]&lt;=1,1, ecomm[[#This Row],[rating]]&lt;=2, 2, ecomm[[#This Row],[rating]]&lt;=3, 3, ecomm[[#This Row],[rating]]&lt;=4, 4, ecomm[[#This Row],[rating]]&gt;4, 5)</f>
        <v>4</v>
      </c>
      <c r="Y783" s="13" cm="1">
        <f t="array" ref="Y7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83" s="13" t="str" cm="1">
        <f t="array" ref="Z7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784" spans="1:26">
      <c r="A784" s="4">
        <v>19020536</v>
      </c>
      <c r="B784" s="4" t="s">
        <v>26</v>
      </c>
      <c r="C784" s="4" t="s">
        <v>46</v>
      </c>
      <c r="D784" s="4" t="s">
        <v>52</v>
      </c>
      <c r="E784" s="4">
        <v>4.0999999999999996</v>
      </c>
      <c r="F784" s="4">
        <v>91</v>
      </c>
      <c r="G784" s="5">
        <v>6999</v>
      </c>
      <c r="H784" s="16">
        <v>50</v>
      </c>
      <c r="I784" s="5">
        <v>3499</v>
      </c>
      <c r="J784" s="4" t="s">
        <v>32</v>
      </c>
      <c r="K784" s="4" t="b">
        <v>0</v>
      </c>
      <c r="L784" s="4">
        <v>1</v>
      </c>
      <c r="M784" s="4">
        <v>0</v>
      </c>
      <c r="N784" s="4">
        <v>1</v>
      </c>
      <c r="O784" s="4">
        <v>0</v>
      </c>
      <c r="P784" s="4">
        <v>3</v>
      </c>
      <c r="Q784" s="4" t="s">
        <v>30</v>
      </c>
      <c r="R784" s="4" t="s">
        <v>32</v>
      </c>
      <c r="S784" s="4" t="s">
        <v>32</v>
      </c>
      <c r="T784" s="4" t="s">
        <v>32</v>
      </c>
      <c r="U784" s="4" t="s">
        <v>30</v>
      </c>
      <c r="V784" s="4" t="b">
        <v>1</v>
      </c>
      <c r="W784" s="4" t="b">
        <v>1</v>
      </c>
      <c r="X784" s="13" cm="1">
        <f t="array" ref="X784">_xlfn.IFS(ecomm[[#This Row],[rating]]&lt;=1,1, ecomm[[#This Row],[rating]]&lt;=2, 2, ecomm[[#This Row],[rating]]&lt;=3, 3, ecomm[[#This Row],[rating]]&lt;=4, 4, ecomm[[#This Row],[rating]]&gt;4, 5)</f>
        <v>5</v>
      </c>
      <c r="Y784" s="13" cm="1">
        <f t="array" ref="Y7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84" s="13" t="str" cm="1">
        <f t="array" ref="Z7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85" spans="1:26">
      <c r="A785" s="6">
        <v>14519404</v>
      </c>
      <c r="B785" s="6" t="s">
        <v>26</v>
      </c>
      <c r="C785" s="6" t="s">
        <v>117</v>
      </c>
      <c r="D785" s="6" t="s">
        <v>232</v>
      </c>
      <c r="E785" s="6">
        <v>3.9</v>
      </c>
      <c r="F785" s="6">
        <v>117</v>
      </c>
      <c r="G785" s="7">
        <v>1749</v>
      </c>
      <c r="H785" s="17">
        <v>74</v>
      </c>
      <c r="I785" s="7">
        <v>489</v>
      </c>
      <c r="J785" s="6" t="s">
        <v>35</v>
      </c>
      <c r="K785" s="6" t="b">
        <v>1</v>
      </c>
      <c r="L785" s="6">
        <v>2</v>
      </c>
      <c r="M785" s="6">
        <v>0</v>
      </c>
      <c r="N785" s="6">
        <v>1</v>
      </c>
      <c r="O785" s="6">
        <v>3</v>
      </c>
      <c r="P785" s="6">
        <v>2</v>
      </c>
      <c r="Q785" s="6" t="s">
        <v>30</v>
      </c>
      <c r="R785" s="6" t="s">
        <v>32</v>
      </c>
      <c r="S785" s="6" t="s">
        <v>32</v>
      </c>
      <c r="T785" s="6" t="s">
        <v>32</v>
      </c>
      <c r="U785" s="6" t="s">
        <v>32</v>
      </c>
      <c r="V785" s="6" t="b">
        <v>1</v>
      </c>
      <c r="W785" s="6" t="b">
        <v>1</v>
      </c>
      <c r="X785" s="13" cm="1">
        <f t="array" ref="X785">_xlfn.IFS(ecomm[[#This Row],[rating]]&lt;=1,1, ecomm[[#This Row],[rating]]&lt;=2, 2, ecomm[[#This Row],[rating]]&lt;=3, 3, ecomm[[#This Row],[rating]]&lt;=4, 4, ecomm[[#This Row],[rating]]&gt;4, 5)</f>
        <v>4</v>
      </c>
      <c r="Y785" s="13" cm="1">
        <f t="array" ref="Y7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5" s="13" t="str" cm="1">
        <f t="array" ref="Z7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86" spans="1:26">
      <c r="A786" s="4">
        <v>17253026</v>
      </c>
      <c r="B786" s="4" t="s">
        <v>26</v>
      </c>
      <c r="C786" s="4" t="s">
        <v>33</v>
      </c>
      <c r="D786" s="4" t="s">
        <v>321</v>
      </c>
      <c r="E786" s="4">
        <v>3.9</v>
      </c>
      <c r="F786" s="4">
        <v>113</v>
      </c>
      <c r="G786" s="5">
        <v>1699</v>
      </c>
      <c r="H786" s="16">
        <v>70</v>
      </c>
      <c r="I786" s="5">
        <v>509</v>
      </c>
      <c r="J786" s="4" t="s">
        <v>35</v>
      </c>
      <c r="K786" s="4" t="b">
        <v>1</v>
      </c>
      <c r="L786" s="4">
        <v>1</v>
      </c>
      <c r="M786" s="4">
        <v>0</v>
      </c>
      <c r="N786" s="4">
        <v>2</v>
      </c>
      <c r="O786" s="4">
        <v>4</v>
      </c>
      <c r="P786" s="4">
        <v>22</v>
      </c>
      <c r="Q786" s="4" t="s">
        <v>30</v>
      </c>
      <c r="R786" s="4" t="s">
        <v>43</v>
      </c>
      <c r="S786" s="4" t="s">
        <v>32</v>
      </c>
      <c r="T786" s="4" t="s">
        <v>32</v>
      </c>
      <c r="U786" s="4" t="s">
        <v>30</v>
      </c>
      <c r="V786" s="4" t="b">
        <v>1</v>
      </c>
      <c r="W786" s="4" t="b">
        <v>1</v>
      </c>
      <c r="X786" s="13" cm="1">
        <f t="array" ref="X786">_xlfn.IFS(ecomm[[#This Row],[rating]]&lt;=1,1, ecomm[[#This Row],[rating]]&lt;=2, 2, ecomm[[#This Row],[rating]]&lt;=3, 3, ecomm[[#This Row],[rating]]&lt;=4, 4, ecomm[[#This Row],[rating]]&gt;4, 5)</f>
        <v>4</v>
      </c>
      <c r="Y786" s="13" cm="1">
        <f t="array" ref="Y7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86" s="13" t="str" cm="1">
        <f t="array" ref="Z7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787" spans="1:26">
      <c r="A787" s="6">
        <v>7349545</v>
      </c>
      <c r="B787" s="6" t="s">
        <v>60</v>
      </c>
      <c r="C787" s="6" t="s">
        <v>226</v>
      </c>
      <c r="D787" s="6" t="s">
        <v>511</v>
      </c>
      <c r="E787" s="6">
        <v>3.7</v>
      </c>
      <c r="F787" s="6">
        <v>119</v>
      </c>
      <c r="G787" s="7">
        <v>499</v>
      </c>
      <c r="H787" s="17">
        <v>20</v>
      </c>
      <c r="I787" s="7">
        <v>499</v>
      </c>
      <c r="J787" s="6" t="s">
        <v>35</v>
      </c>
      <c r="K787" s="6" t="b">
        <v>1</v>
      </c>
      <c r="L787" s="6">
        <v>7</v>
      </c>
      <c r="M787" s="6">
        <v>0</v>
      </c>
      <c r="N787" s="6">
        <v>1</v>
      </c>
      <c r="O787" s="6">
        <v>0</v>
      </c>
      <c r="P787" s="6">
        <v>5</v>
      </c>
      <c r="Q787" s="6" t="s">
        <v>32</v>
      </c>
      <c r="R787" s="6" t="s">
        <v>32</v>
      </c>
      <c r="S787" s="6" t="s">
        <v>32</v>
      </c>
      <c r="T787" s="6" t="s">
        <v>32</v>
      </c>
      <c r="U787" s="6" t="s">
        <v>32</v>
      </c>
      <c r="V787" s="6" t="b">
        <v>1</v>
      </c>
      <c r="W787" s="6" t="b">
        <v>1</v>
      </c>
      <c r="X787" s="13" cm="1">
        <f t="array" ref="X787">_xlfn.IFS(ecomm[[#This Row],[rating]]&lt;=1,1, ecomm[[#This Row],[rating]]&lt;=2, 2, ecomm[[#This Row],[rating]]&lt;=3, 3, ecomm[[#This Row],[rating]]&lt;=4, 4, ecomm[[#This Row],[rating]]&gt;4, 5)</f>
        <v>4</v>
      </c>
      <c r="Y787" s="13" cm="1">
        <f t="array" ref="Y7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7" s="13" t="str" cm="1">
        <f t="array" ref="Z7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788" spans="1:26">
      <c r="A788" s="4">
        <v>20042696</v>
      </c>
      <c r="B788" s="4" t="s">
        <v>26</v>
      </c>
      <c r="C788" s="4" t="s">
        <v>117</v>
      </c>
      <c r="D788" s="4" t="s">
        <v>294</v>
      </c>
      <c r="E788" s="4">
        <v>3.9</v>
      </c>
      <c r="F788" s="4">
        <v>102</v>
      </c>
      <c r="G788" s="5">
        <v>1999</v>
      </c>
      <c r="H788" s="16">
        <v>55</v>
      </c>
      <c r="I788" s="5">
        <v>1999</v>
      </c>
      <c r="J788" s="4" t="s">
        <v>35</v>
      </c>
      <c r="K788" s="4" t="b">
        <v>1</v>
      </c>
      <c r="L788" s="4">
        <v>6</v>
      </c>
      <c r="M788" s="4">
        <v>7</v>
      </c>
      <c r="N788" s="4">
        <v>6</v>
      </c>
      <c r="O788" s="4">
        <v>12</v>
      </c>
      <c r="P788" s="4">
        <v>44</v>
      </c>
      <c r="Q788" s="4" t="s">
        <v>30</v>
      </c>
      <c r="R788" s="4" t="s">
        <v>32</v>
      </c>
      <c r="S788" s="4" t="s">
        <v>32</v>
      </c>
      <c r="T788" s="4" t="s">
        <v>32</v>
      </c>
      <c r="U788" s="4" t="s">
        <v>32</v>
      </c>
      <c r="V788" s="4" t="b">
        <v>0</v>
      </c>
      <c r="W788" s="4" t="b">
        <v>1</v>
      </c>
      <c r="X788" s="13" cm="1">
        <f t="array" ref="X788">_xlfn.IFS(ecomm[[#This Row],[rating]]&lt;=1,1, ecomm[[#This Row],[rating]]&lt;=2, 2, ecomm[[#This Row],[rating]]&lt;=3, 3, ecomm[[#This Row],[rating]]&lt;=4, 4, ecomm[[#This Row],[rating]]&gt;4, 5)</f>
        <v>4</v>
      </c>
      <c r="Y788" s="13" cm="1">
        <f t="array" ref="Y7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88" s="13" t="str" cm="1">
        <f t="array" ref="Z7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89" spans="1:26">
      <c r="A789" s="6">
        <v>16186258</v>
      </c>
      <c r="B789" s="6" t="s">
        <v>26</v>
      </c>
      <c r="C789" s="6" t="s">
        <v>48</v>
      </c>
      <c r="D789" s="6" t="s">
        <v>302</v>
      </c>
      <c r="E789" s="6">
        <v>4.2</v>
      </c>
      <c r="F789" s="6">
        <v>87</v>
      </c>
      <c r="G789" s="7">
        <v>1799</v>
      </c>
      <c r="H789" s="17">
        <v>79</v>
      </c>
      <c r="I789" s="7">
        <v>377</v>
      </c>
      <c r="J789" s="6" t="s">
        <v>35</v>
      </c>
      <c r="K789" s="6" t="b">
        <v>1</v>
      </c>
      <c r="L789" s="6">
        <v>0</v>
      </c>
      <c r="M789" s="6">
        <v>1</v>
      </c>
      <c r="N789" s="6">
        <v>0</v>
      </c>
      <c r="O789" s="6">
        <v>4</v>
      </c>
      <c r="P789" s="6">
        <v>9</v>
      </c>
      <c r="Q789" s="6" t="s">
        <v>30</v>
      </c>
      <c r="R789" s="6" t="s">
        <v>31</v>
      </c>
      <c r="S789" s="6" t="s">
        <v>32</v>
      </c>
      <c r="T789" s="6" t="s">
        <v>32</v>
      </c>
      <c r="U789" s="6" t="s">
        <v>30</v>
      </c>
      <c r="V789" s="6" t="b">
        <v>1</v>
      </c>
      <c r="W789" s="6" t="b">
        <v>1</v>
      </c>
      <c r="X789" s="13" cm="1">
        <f t="array" ref="X789">_xlfn.IFS(ecomm[[#This Row],[rating]]&lt;=1,1, ecomm[[#This Row],[rating]]&lt;=2, 2, ecomm[[#This Row],[rating]]&lt;=3, 3, ecomm[[#This Row],[rating]]&lt;=4, 4, ecomm[[#This Row],[rating]]&gt;4, 5)</f>
        <v>5</v>
      </c>
      <c r="Y789" s="13" cm="1">
        <f t="array" ref="Y7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89" s="13" t="str" cm="1">
        <f t="array" ref="Z7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790" spans="1:26">
      <c r="A790" s="4">
        <v>17743820</v>
      </c>
      <c r="B790" s="4" t="s">
        <v>60</v>
      </c>
      <c r="C790" s="4" t="s">
        <v>351</v>
      </c>
      <c r="D790" s="4" t="s">
        <v>512</v>
      </c>
      <c r="E790" s="4">
        <v>3.8</v>
      </c>
      <c r="F790" s="4">
        <v>97</v>
      </c>
      <c r="G790" s="5">
        <v>3499</v>
      </c>
      <c r="H790" s="16">
        <v>0</v>
      </c>
      <c r="I790" s="5">
        <v>3499</v>
      </c>
      <c r="J790" s="4" t="s">
        <v>32</v>
      </c>
      <c r="K790" s="4" t="b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 t="s">
        <v>32</v>
      </c>
      <c r="R790" s="4" t="s">
        <v>32</v>
      </c>
      <c r="S790" s="4" t="s">
        <v>32</v>
      </c>
      <c r="T790" s="4" t="s">
        <v>32</v>
      </c>
      <c r="U790" s="4" t="s">
        <v>32</v>
      </c>
      <c r="V790" s="4" t="b">
        <v>1</v>
      </c>
      <c r="W790" s="4" t="b">
        <v>1</v>
      </c>
      <c r="X790" s="13" cm="1">
        <f t="array" ref="X790">_xlfn.IFS(ecomm[[#This Row],[rating]]&lt;=1,1, ecomm[[#This Row],[rating]]&lt;=2, 2, ecomm[[#This Row],[rating]]&lt;=3, 3, ecomm[[#This Row],[rating]]&lt;=4, 4, ecomm[[#This Row],[rating]]&gt;4, 5)</f>
        <v>4</v>
      </c>
      <c r="Y790" s="13" cm="1">
        <f t="array" ref="Y7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90" s="13" t="str" cm="1">
        <f t="array" ref="Z7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91" spans="1:26">
      <c r="A791" s="6">
        <v>18241294</v>
      </c>
      <c r="B791" s="6" t="s">
        <v>26</v>
      </c>
      <c r="C791" s="6" t="s">
        <v>36</v>
      </c>
      <c r="D791" s="6" t="s">
        <v>34</v>
      </c>
      <c r="E791" s="6">
        <v>4.3</v>
      </c>
      <c r="F791" s="6">
        <v>90</v>
      </c>
      <c r="G791" s="7">
        <v>1699</v>
      </c>
      <c r="H791" s="17">
        <v>5</v>
      </c>
      <c r="I791" s="7">
        <v>628</v>
      </c>
      <c r="J791" s="6" t="s">
        <v>32</v>
      </c>
      <c r="K791" s="6" t="b">
        <v>0</v>
      </c>
      <c r="L791" s="6">
        <v>2</v>
      </c>
      <c r="M791" s="6">
        <v>0</v>
      </c>
      <c r="N791" s="6">
        <v>0</v>
      </c>
      <c r="O791" s="6">
        <v>0</v>
      </c>
      <c r="P791" s="6">
        <v>0</v>
      </c>
      <c r="Q791" s="6" t="s">
        <v>30</v>
      </c>
      <c r="R791" s="6" t="s">
        <v>32</v>
      </c>
      <c r="S791" s="6" t="s">
        <v>32</v>
      </c>
      <c r="T791" s="6" t="s">
        <v>32</v>
      </c>
      <c r="U791" s="6" t="s">
        <v>30</v>
      </c>
      <c r="V791" s="6" t="b">
        <v>1</v>
      </c>
      <c r="W791" s="6" t="b">
        <v>1</v>
      </c>
      <c r="X791" s="13" cm="1">
        <f t="array" ref="X791">_xlfn.IFS(ecomm[[#This Row],[rating]]&lt;=1,1, ecomm[[#This Row],[rating]]&lt;=2, 2, ecomm[[#This Row],[rating]]&lt;=3, 3, ecomm[[#This Row],[rating]]&lt;=4, 4, ecomm[[#This Row],[rating]]&gt;4, 5)</f>
        <v>5</v>
      </c>
      <c r="Y791" s="13" cm="1">
        <f t="array" ref="Y7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1" s="13" t="str" cm="1">
        <f t="array" ref="Z7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92" spans="1:26">
      <c r="A792" s="4">
        <v>9213113</v>
      </c>
      <c r="B792" s="4" t="s">
        <v>26</v>
      </c>
      <c r="C792" s="4" t="s">
        <v>58</v>
      </c>
      <c r="D792" s="4" t="s">
        <v>34</v>
      </c>
      <c r="E792" s="4">
        <v>4.0999999999999996</v>
      </c>
      <c r="F792" s="4">
        <v>994</v>
      </c>
      <c r="G792" s="5">
        <v>799</v>
      </c>
      <c r="H792" s="16">
        <v>50</v>
      </c>
      <c r="I792" s="5">
        <v>799</v>
      </c>
      <c r="J792" s="4" t="s">
        <v>35</v>
      </c>
      <c r="K792" s="4" t="b">
        <v>1</v>
      </c>
      <c r="L792" s="4">
        <v>0</v>
      </c>
      <c r="M792" s="4">
        <v>0</v>
      </c>
      <c r="N792" s="4">
        <v>3</v>
      </c>
      <c r="O792" s="4">
        <v>8</v>
      </c>
      <c r="P792" s="4">
        <v>16</v>
      </c>
      <c r="Q792" s="4" t="s">
        <v>30</v>
      </c>
      <c r="R792" s="4" t="s">
        <v>32</v>
      </c>
      <c r="S792" s="4" t="s">
        <v>32</v>
      </c>
      <c r="T792" s="4" t="s">
        <v>32</v>
      </c>
      <c r="U792" s="4" t="s">
        <v>32</v>
      </c>
      <c r="V792" s="4" t="b">
        <v>0</v>
      </c>
      <c r="W792" s="4" t="b">
        <v>1</v>
      </c>
      <c r="X792" s="13" cm="1">
        <f t="array" ref="X792">_xlfn.IFS(ecomm[[#This Row],[rating]]&lt;=1,1, ecomm[[#This Row],[rating]]&lt;=2, 2, ecomm[[#This Row],[rating]]&lt;=3, 3, ecomm[[#This Row],[rating]]&lt;=4, 4, ecomm[[#This Row],[rating]]&gt;4, 5)</f>
        <v>5</v>
      </c>
      <c r="Y792" s="13" cm="1">
        <f t="array" ref="Y7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2" s="13" t="str" cm="1">
        <f t="array" ref="Z7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93" spans="1:26">
      <c r="A793" s="6">
        <v>17631178</v>
      </c>
      <c r="B793" s="6" t="s">
        <v>99</v>
      </c>
      <c r="C793" s="6" t="s">
        <v>218</v>
      </c>
      <c r="D793" s="6" t="s">
        <v>513</v>
      </c>
      <c r="E793" s="6">
        <v>3.7</v>
      </c>
      <c r="F793" s="6">
        <v>127</v>
      </c>
      <c r="G793" s="7">
        <v>3599</v>
      </c>
      <c r="H793" s="17">
        <v>0</v>
      </c>
      <c r="I793" s="7">
        <v>3599</v>
      </c>
      <c r="J793" s="6" t="s">
        <v>35</v>
      </c>
      <c r="K793" s="6" t="b">
        <v>1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 t="s">
        <v>32</v>
      </c>
      <c r="R793" s="6" t="s">
        <v>32</v>
      </c>
      <c r="S793" s="6" t="s">
        <v>32</v>
      </c>
      <c r="T793" s="6" t="s">
        <v>32</v>
      </c>
      <c r="U793" s="6" t="s">
        <v>32</v>
      </c>
      <c r="V793" s="6" t="b">
        <v>1</v>
      </c>
      <c r="W793" s="6" t="b">
        <v>1</v>
      </c>
      <c r="X793" s="13" cm="1">
        <f t="array" ref="X793">_xlfn.IFS(ecomm[[#This Row],[rating]]&lt;=1,1, ecomm[[#This Row],[rating]]&lt;=2, 2, ecomm[[#This Row],[rating]]&lt;=3, 3, ecomm[[#This Row],[rating]]&lt;=4, 4, ecomm[[#This Row],[rating]]&gt;4, 5)</f>
        <v>4</v>
      </c>
      <c r="Y793" s="13" cm="1">
        <f t="array" ref="Y7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793" s="13" t="str" cm="1">
        <f t="array" ref="Z7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94" spans="1:26">
      <c r="A794" s="4">
        <v>18506050</v>
      </c>
      <c r="B794" s="4" t="s">
        <v>99</v>
      </c>
      <c r="C794" s="4" t="s">
        <v>100</v>
      </c>
      <c r="D794" s="4" t="s">
        <v>378</v>
      </c>
      <c r="E794" s="4">
        <v>4.4000000000000004</v>
      </c>
      <c r="F794" s="4">
        <v>86</v>
      </c>
      <c r="G794" s="5">
        <v>1199</v>
      </c>
      <c r="H794" s="16">
        <v>55</v>
      </c>
      <c r="I794" s="5">
        <v>539</v>
      </c>
      <c r="J794" s="4" t="s">
        <v>35</v>
      </c>
      <c r="K794" s="4" t="b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 t="s">
        <v>32</v>
      </c>
      <c r="R794" s="4" t="s">
        <v>32</v>
      </c>
      <c r="S794" s="4" t="s">
        <v>32</v>
      </c>
      <c r="T794" s="4" t="s">
        <v>32</v>
      </c>
      <c r="U794" s="4" t="s">
        <v>32</v>
      </c>
      <c r="V794" s="4" t="b">
        <v>1</v>
      </c>
      <c r="W794" s="4" t="b">
        <v>1</v>
      </c>
      <c r="X794" s="13" cm="1">
        <f t="array" ref="X794">_xlfn.IFS(ecomm[[#This Row],[rating]]&lt;=1,1, ecomm[[#This Row],[rating]]&lt;=2, 2, ecomm[[#This Row],[rating]]&lt;=3, 3, ecomm[[#This Row],[rating]]&lt;=4, 4, ecomm[[#This Row],[rating]]&gt;4, 5)</f>
        <v>5</v>
      </c>
      <c r="Y794" s="13" cm="1">
        <f t="array" ref="Y7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4" s="13" t="str" cm="1">
        <f t="array" ref="Z7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795" spans="1:26">
      <c r="A795" s="6">
        <v>15787112</v>
      </c>
      <c r="B795" s="6" t="s">
        <v>221</v>
      </c>
      <c r="C795" s="6" t="s">
        <v>447</v>
      </c>
      <c r="D795" s="6" t="s">
        <v>514</v>
      </c>
      <c r="E795" s="6">
        <v>4.3</v>
      </c>
      <c r="F795" s="6">
        <v>903</v>
      </c>
      <c r="G795" s="7">
        <v>319</v>
      </c>
      <c r="H795" s="17">
        <v>12</v>
      </c>
      <c r="I795" s="7">
        <v>280</v>
      </c>
      <c r="J795" s="6" t="s">
        <v>254</v>
      </c>
      <c r="K795" s="6" t="b">
        <v>0</v>
      </c>
      <c r="L795" s="6">
        <v>1</v>
      </c>
      <c r="M795" s="6">
        <v>0</v>
      </c>
      <c r="N795" s="6">
        <v>0</v>
      </c>
      <c r="O795" s="6">
        <v>0</v>
      </c>
      <c r="P795" s="6">
        <v>0</v>
      </c>
      <c r="Q795" s="6" t="s">
        <v>32</v>
      </c>
      <c r="R795" s="6" t="s">
        <v>32</v>
      </c>
      <c r="S795" s="6" t="s">
        <v>32</v>
      </c>
      <c r="T795" s="6" t="s">
        <v>32</v>
      </c>
      <c r="U795" s="6" t="s">
        <v>32</v>
      </c>
      <c r="V795" s="6" t="b">
        <v>1</v>
      </c>
      <c r="W795" s="6" t="b">
        <v>1</v>
      </c>
      <c r="X795" s="13" cm="1">
        <f t="array" ref="X795">_xlfn.IFS(ecomm[[#This Row],[rating]]&lt;=1,1, ecomm[[#This Row],[rating]]&lt;=2, 2, ecomm[[#This Row],[rating]]&lt;=3, 3, ecomm[[#This Row],[rating]]&lt;=4, 4, ecomm[[#This Row],[rating]]&gt;4, 5)</f>
        <v>5</v>
      </c>
      <c r="Y795" s="13" cm="1">
        <f t="array" ref="Y7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795" s="13" t="str" cm="1">
        <f t="array" ref="Z7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796" spans="1:26">
      <c r="A796" s="4">
        <v>6510138</v>
      </c>
      <c r="B796" s="4" t="s">
        <v>26</v>
      </c>
      <c r="C796" s="4" t="s">
        <v>53</v>
      </c>
      <c r="D796" s="4" t="s">
        <v>34</v>
      </c>
      <c r="E796" s="4">
        <v>4.3</v>
      </c>
      <c r="F796" s="4">
        <v>959</v>
      </c>
      <c r="G796" s="5">
        <v>1999</v>
      </c>
      <c r="H796" s="16">
        <v>50</v>
      </c>
      <c r="I796" s="5">
        <v>1999</v>
      </c>
      <c r="J796" s="4" t="s">
        <v>32</v>
      </c>
      <c r="K796" s="4" t="b">
        <v>0</v>
      </c>
      <c r="L796" s="4">
        <v>1</v>
      </c>
      <c r="M796" s="4">
        <v>0</v>
      </c>
      <c r="N796" s="4">
        <v>1</v>
      </c>
      <c r="O796" s="4">
        <v>2</v>
      </c>
      <c r="P796" s="4">
        <v>11</v>
      </c>
      <c r="Q796" s="4" t="s">
        <v>30</v>
      </c>
      <c r="R796" s="4" t="s">
        <v>32</v>
      </c>
      <c r="S796" s="4" t="s">
        <v>32</v>
      </c>
      <c r="T796" s="4" t="s">
        <v>32</v>
      </c>
      <c r="U796" s="4" t="s">
        <v>30</v>
      </c>
      <c r="V796" s="4" t="b">
        <v>0</v>
      </c>
      <c r="W796" s="4" t="b">
        <v>1</v>
      </c>
      <c r="X796" s="13" cm="1">
        <f t="array" ref="X796">_xlfn.IFS(ecomm[[#This Row],[rating]]&lt;=1,1, ecomm[[#This Row],[rating]]&lt;=2, 2, ecomm[[#This Row],[rating]]&lt;=3, 3, ecomm[[#This Row],[rating]]&lt;=4, 4, ecomm[[#This Row],[rating]]&gt;4, 5)</f>
        <v>5</v>
      </c>
      <c r="Y796" s="13" cm="1">
        <f t="array" ref="Y7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96" s="13" t="str" cm="1">
        <f t="array" ref="Z7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97" spans="1:26">
      <c r="A797" s="6">
        <v>14325388</v>
      </c>
      <c r="B797" s="6" t="s">
        <v>26</v>
      </c>
      <c r="C797" s="6" t="s">
        <v>64</v>
      </c>
      <c r="D797" s="6" t="s">
        <v>259</v>
      </c>
      <c r="E797" s="6">
        <v>4.0999999999999996</v>
      </c>
      <c r="F797" s="6">
        <v>99</v>
      </c>
      <c r="G797" s="7">
        <v>2899</v>
      </c>
      <c r="H797" s="17">
        <v>0</v>
      </c>
      <c r="I797" s="7">
        <v>2899</v>
      </c>
      <c r="J797" s="6" t="s">
        <v>35</v>
      </c>
      <c r="K797" s="6" t="b">
        <v>0</v>
      </c>
      <c r="L797" s="6">
        <v>0</v>
      </c>
      <c r="M797" s="6">
        <v>0</v>
      </c>
      <c r="N797" s="6">
        <v>0</v>
      </c>
      <c r="O797" s="6">
        <v>1</v>
      </c>
      <c r="P797" s="6">
        <v>5</v>
      </c>
      <c r="Q797" s="6" t="s">
        <v>30</v>
      </c>
      <c r="R797" s="6" t="s">
        <v>31</v>
      </c>
      <c r="S797" s="6" t="s">
        <v>32</v>
      </c>
      <c r="T797" s="6" t="s">
        <v>32</v>
      </c>
      <c r="U797" s="6" t="s">
        <v>30</v>
      </c>
      <c r="V797" s="6" t="b">
        <v>0</v>
      </c>
      <c r="W797" s="6" t="b">
        <v>1</v>
      </c>
      <c r="X797" s="13" cm="1">
        <f t="array" ref="X797">_xlfn.IFS(ecomm[[#This Row],[rating]]&lt;=1,1, ecomm[[#This Row],[rating]]&lt;=2, 2, ecomm[[#This Row],[rating]]&lt;=3, 3, ecomm[[#This Row],[rating]]&lt;=4, 4, ecomm[[#This Row],[rating]]&gt;4, 5)</f>
        <v>5</v>
      </c>
      <c r="Y797" s="13" cm="1">
        <f t="array" ref="Y7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797" s="13" t="str" cm="1">
        <f t="array" ref="Z7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798" spans="1:26">
      <c r="A798" s="4">
        <v>18521180</v>
      </c>
      <c r="B798" s="4" t="s">
        <v>99</v>
      </c>
      <c r="C798" s="4" t="s">
        <v>149</v>
      </c>
      <c r="D798" s="4" t="s">
        <v>515</v>
      </c>
      <c r="E798" s="4">
        <v>4.5</v>
      </c>
      <c r="F798" s="4">
        <v>75</v>
      </c>
      <c r="G798" s="5">
        <v>1999</v>
      </c>
      <c r="H798" s="16">
        <v>50</v>
      </c>
      <c r="I798" s="5">
        <v>999</v>
      </c>
      <c r="J798" s="4" t="s">
        <v>35</v>
      </c>
      <c r="K798" s="4" t="b">
        <v>1</v>
      </c>
      <c r="L798" s="4">
        <v>4</v>
      </c>
      <c r="M798" s="4">
        <v>0</v>
      </c>
      <c r="N798" s="4">
        <v>0</v>
      </c>
      <c r="O798" s="4">
        <v>0</v>
      </c>
      <c r="P798" s="4">
        <v>0</v>
      </c>
      <c r="Q798" s="4" t="s">
        <v>32</v>
      </c>
      <c r="R798" s="4" t="s">
        <v>32</v>
      </c>
      <c r="S798" s="4" t="s">
        <v>32</v>
      </c>
      <c r="T798" s="4" t="s">
        <v>32</v>
      </c>
      <c r="U798" s="4" t="s">
        <v>32</v>
      </c>
      <c r="V798" s="4" t="b">
        <v>1</v>
      </c>
      <c r="W798" s="4" t="b">
        <v>1</v>
      </c>
      <c r="X798" s="13" cm="1">
        <f t="array" ref="X798">_xlfn.IFS(ecomm[[#This Row],[rating]]&lt;=1,1, ecomm[[#This Row],[rating]]&lt;=2, 2, ecomm[[#This Row],[rating]]&lt;=3, 3, ecomm[[#This Row],[rating]]&lt;=4, 4, ecomm[[#This Row],[rating]]&gt;4, 5)</f>
        <v>5</v>
      </c>
      <c r="Y798" s="13" cm="1">
        <f t="array" ref="Y7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798" s="13" t="str" cm="1">
        <f t="array" ref="Z7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799" spans="1:26">
      <c r="A799" s="6">
        <v>18814970</v>
      </c>
      <c r="B799" s="6" t="s">
        <v>26</v>
      </c>
      <c r="C799" s="6" t="s">
        <v>33</v>
      </c>
      <c r="D799" s="6" t="s">
        <v>203</v>
      </c>
      <c r="E799" s="6">
        <v>4.5999999999999996</v>
      </c>
      <c r="F799" s="6">
        <v>75</v>
      </c>
      <c r="G799" s="7">
        <v>1299</v>
      </c>
      <c r="H799" s="17">
        <v>62</v>
      </c>
      <c r="I799" s="7">
        <v>1299</v>
      </c>
      <c r="J799" s="6" t="s">
        <v>35</v>
      </c>
      <c r="K799" s="6" t="b">
        <v>1</v>
      </c>
      <c r="L799" s="6">
        <v>0</v>
      </c>
      <c r="M799" s="6">
        <v>1</v>
      </c>
      <c r="N799" s="6">
        <v>2</v>
      </c>
      <c r="O799" s="6">
        <v>7</v>
      </c>
      <c r="P799" s="6">
        <v>36</v>
      </c>
      <c r="Q799" s="6" t="s">
        <v>30</v>
      </c>
      <c r="R799" s="6" t="s">
        <v>31</v>
      </c>
      <c r="S799" s="6" t="s">
        <v>32</v>
      </c>
      <c r="T799" s="6" t="s">
        <v>32</v>
      </c>
      <c r="U799" s="6" t="s">
        <v>67</v>
      </c>
      <c r="V799" s="6" t="b">
        <v>0</v>
      </c>
      <c r="W799" s="6" t="b">
        <v>1</v>
      </c>
      <c r="X799" s="13" cm="1">
        <f t="array" ref="X799">_xlfn.IFS(ecomm[[#This Row],[rating]]&lt;=1,1, ecomm[[#This Row],[rating]]&lt;=2, 2, ecomm[[#This Row],[rating]]&lt;=3, 3, ecomm[[#This Row],[rating]]&lt;=4, 4, ecomm[[#This Row],[rating]]&gt;4, 5)</f>
        <v>5</v>
      </c>
      <c r="Y799" s="13" cm="1">
        <f t="array" ref="Y7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799" s="13" t="str" cm="1">
        <f t="array" ref="Z7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00" spans="1:26">
      <c r="A800" s="4">
        <v>14975360</v>
      </c>
      <c r="B800" s="4" t="s">
        <v>26</v>
      </c>
      <c r="C800" s="4" t="s">
        <v>40</v>
      </c>
      <c r="D800" s="4" t="s">
        <v>129</v>
      </c>
      <c r="E800" s="4">
        <v>3.9</v>
      </c>
      <c r="F800" s="4">
        <v>1194</v>
      </c>
      <c r="G800" s="5">
        <v>2396</v>
      </c>
      <c r="H800" s="16">
        <v>75</v>
      </c>
      <c r="I800" s="5">
        <v>599</v>
      </c>
      <c r="J800" s="4" t="s">
        <v>35</v>
      </c>
      <c r="K800" s="4" t="b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 t="s">
        <v>32</v>
      </c>
      <c r="R800" s="4" t="s">
        <v>32</v>
      </c>
      <c r="S800" s="4" t="s">
        <v>32</v>
      </c>
      <c r="T800" s="4" t="s">
        <v>32</v>
      </c>
      <c r="U800" s="4" t="s">
        <v>32</v>
      </c>
      <c r="V800" s="4" t="b">
        <v>1</v>
      </c>
      <c r="W800" s="4" t="b">
        <v>1</v>
      </c>
      <c r="X800" s="13" cm="1">
        <f t="array" ref="X800">_xlfn.IFS(ecomm[[#This Row],[rating]]&lt;=1,1, ecomm[[#This Row],[rating]]&lt;=2, 2, ecomm[[#This Row],[rating]]&lt;=3, 3, ecomm[[#This Row],[rating]]&lt;=4, 4, ecomm[[#This Row],[rating]]&gt;4, 5)</f>
        <v>4</v>
      </c>
      <c r="Y800" s="13" cm="1">
        <f t="array" ref="Y8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0" s="13" t="str" cm="1">
        <f t="array" ref="Z8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01" spans="1:26">
      <c r="A801" s="6">
        <v>17090208</v>
      </c>
      <c r="B801" s="6" t="s">
        <v>26</v>
      </c>
      <c r="C801" s="6" t="s">
        <v>64</v>
      </c>
      <c r="D801" s="6" t="s">
        <v>259</v>
      </c>
      <c r="E801" s="6">
        <v>4.3</v>
      </c>
      <c r="F801" s="6">
        <v>100</v>
      </c>
      <c r="G801" s="7">
        <v>3399</v>
      </c>
      <c r="H801" s="17">
        <v>0</v>
      </c>
      <c r="I801" s="7">
        <v>3399</v>
      </c>
      <c r="J801" s="6" t="s">
        <v>35</v>
      </c>
      <c r="K801" s="6" t="b">
        <v>0</v>
      </c>
      <c r="L801" s="6">
        <v>0</v>
      </c>
      <c r="M801" s="6">
        <v>1</v>
      </c>
      <c r="N801" s="6">
        <v>2</v>
      </c>
      <c r="O801" s="6">
        <v>4</v>
      </c>
      <c r="P801" s="6">
        <v>13</v>
      </c>
      <c r="Q801" s="6" t="s">
        <v>30</v>
      </c>
      <c r="R801" s="6" t="s">
        <v>31</v>
      </c>
      <c r="S801" s="6" t="s">
        <v>32</v>
      </c>
      <c r="T801" s="6" t="s">
        <v>32</v>
      </c>
      <c r="U801" s="6" t="s">
        <v>30</v>
      </c>
      <c r="V801" s="6" t="b">
        <v>1</v>
      </c>
      <c r="W801" s="6" t="b">
        <v>1</v>
      </c>
      <c r="X801" s="13" cm="1">
        <f t="array" ref="X801">_xlfn.IFS(ecomm[[#This Row],[rating]]&lt;=1,1, ecomm[[#This Row],[rating]]&lt;=2, 2, ecomm[[#This Row],[rating]]&lt;=3, 3, ecomm[[#This Row],[rating]]&lt;=4, 4, ecomm[[#This Row],[rating]]&gt;4, 5)</f>
        <v>5</v>
      </c>
      <c r="Y801" s="13" cm="1">
        <f t="array" ref="Y8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01" s="13" t="str" cm="1">
        <f t="array" ref="Z8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02" spans="1:26">
      <c r="A802" s="4">
        <v>21621752</v>
      </c>
      <c r="B802" s="4" t="s">
        <v>60</v>
      </c>
      <c r="C802" s="4" t="s">
        <v>158</v>
      </c>
      <c r="D802" s="4" t="s">
        <v>203</v>
      </c>
      <c r="E802" s="4">
        <v>4</v>
      </c>
      <c r="F802" s="4">
        <v>111</v>
      </c>
      <c r="G802" s="5">
        <v>3299</v>
      </c>
      <c r="H802" s="16">
        <v>59</v>
      </c>
      <c r="I802" s="5">
        <v>1349</v>
      </c>
      <c r="J802" s="4" t="s">
        <v>35</v>
      </c>
      <c r="K802" s="4" t="b">
        <v>1</v>
      </c>
      <c r="L802" s="4">
        <v>3</v>
      </c>
      <c r="M802" s="4">
        <v>2</v>
      </c>
      <c r="N802" s="4">
        <v>0</v>
      </c>
      <c r="O802" s="4">
        <v>1</v>
      </c>
      <c r="P802" s="4">
        <v>3</v>
      </c>
      <c r="Q802" s="4" t="s">
        <v>32</v>
      </c>
      <c r="R802" s="4" t="s">
        <v>32</v>
      </c>
      <c r="S802" s="4" t="s">
        <v>32</v>
      </c>
      <c r="T802" s="4" t="s">
        <v>32</v>
      </c>
      <c r="U802" s="4" t="s">
        <v>32</v>
      </c>
      <c r="V802" s="4" t="b">
        <v>1</v>
      </c>
      <c r="W802" s="4" t="b">
        <v>1</v>
      </c>
      <c r="X802" s="13" cm="1">
        <f t="array" ref="X802">_xlfn.IFS(ecomm[[#This Row],[rating]]&lt;=1,1, ecomm[[#This Row],[rating]]&lt;=2, 2, ecomm[[#This Row],[rating]]&lt;=3, 3, ecomm[[#This Row],[rating]]&lt;=4, 4, ecomm[[#This Row],[rating]]&gt;4, 5)</f>
        <v>4</v>
      </c>
      <c r="Y802" s="13" cm="1">
        <f t="array" ref="Y8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2" s="13" t="str" cm="1">
        <f t="array" ref="Z8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03" spans="1:26">
      <c r="A803" s="6">
        <v>20405594</v>
      </c>
      <c r="B803" s="6" t="s">
        <v>26</v>
      </c>
      <c r="C803" s="6" t="s">
        <v>33</v>
      </c>
      <c r="D803" s="6" t="s">
        <v>516</v>
      </c>
      <c r="E803" s="6">
        <v>3.2</v>
      </c>
      <c r="F803" s="6">
        <v>166</v>
      </c>
      <c r="G803" s="7">
        <v>999</v>
      </c>
      <c r="H803" s="17">
        <v>50</v>
      </c>
      <c r="I803" s="7">
        <v>999</v>
      </c>
      <c r="J803" s="6" t="s">
        <v>35</v>
      </c>
      <c r="K803" s="6" t="b">
        <v>1</v>
      </c>
      <c r="L803" s="6">
        <v>15</v>
      </c>
      <c r="M803" s="6">
        <v>1</v>
      </c>
      <c r="N803" s="6">
        <v>1</v>
      </c>
      <c r="O803" s="6">
        <v>1</v>
      </c>
      <c r="P803" s="6">
        <v>5</v>
      </c>
      <c r="Q803" s="6" t="s">
        <v>30</v>
      </c>
      <c r="R803" s="6" t="s">
        <v>128</v>
      </c>
      <c r="S803" s="6" t="s">
        <v>32</v>
      </c>
      <c r="T803" s="6" t="s">
        <v>32</v>
      </c>
      <c r="U803" s="6" t="s">
        <v>30</v>
      </c>
      <c r="V803" s="6" t="b">
        <v>0</v>
      </c>
      <c r="W803" s="6" t="b">
        <v>1</v>
      </c>
      <c r="X803" s="13" cm="1">
        <f t="array" ref="X803">_xlfn.IFS(ecomm[[#This Row],[rating]]&lt;=1,1, ecomm[[#This Row],[rating]]&lt;=2, 2, ecomm[[#This Row],[rating]]&lt;=3, 3, ecomm[[#This Row],[rating]]&lt;=4, 4, ecomm[[#This Row],[rating]]&gt;4, 5)</f>
        <v>4</v>
      </c>
      <c r="Y803" s="13" cm="1">
        <f t="array" ref="Y8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3" s="13" t="str" cm="1">
        <f t="array" ref="Z8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04" spans="1:26">
      <c r="A804" s="4">
        <v>18973700</v>
      </c>
      <c r="B804" s="4" t="s">
        <v>26</v>
      </c>
      <c r="C804" s="4" t="s">
        <v>50</v>
      </c>
      <c r="D804" s="4" t="s">
        <v>51</v>
      </c>
      <c r="E804" s="4">
        <v>3.8</v>
      </c>
      <c r="F804" s="4">
        <v>116</v>
      </c>
      <c r="G804" s="5">
        <v>4699</v>
      </c>
      <c r="H804" s="16">
        <v>0</v>
      </c>
      <c r="I804" s="5">
        <v>4699</v>
      </c>
      <c r="J804" s="4" t="s">
        <v>35</v>
      </c>
      <c r="K804" s="4" t="b">
        <v>1</v>
      </c>
      <c r="L804" s="4">
        <v>0</v>
      </c>
      <c r="M804" s="4">
        <v>6</v>
      </c>
      <c r="N804" s="4">
        <v>25</v>
      </c>
      <c r="O804" s="4">
        <v>81</v>
      </c>
      <c r="P804" s="4">
        <v>139</v>
      </c>
      <c r="Q804" s="4" t="s">
        <v>30</v>
      </c>
      <c r="R804" s="4" t="s">
        <v>32</v>
      </c>
      <c r="S804" s="4" t="s">
        <v>32</v>
      </c>
      <c r="T804" s="4" t="s">
        <v>43</v>
      </c>
      <c r="U804" s="4" t="s">
        <v>32</v>
      </c>
      <c r="V804" s="4" t="b">
        <v>1</v>
      </c>
      <c r="W804" s="4" t="b">
        <v>1</v>
      </c>
      <c r="X804" s="13" cm="1">
        <f t="array" ref="X804">_xlfn.IFS(ecomm[[#This Row],[rating]]&lt;=1,1, ecomm[[#This Row],[rating]]&lt;=2, 2, ecomm[[#This Row],[rating]]&lt;=3, 3, ecomm[[#This Row],[rating]]&lt;=4, 4, ecomm[[#This Row],[rating]]&gt;4, 5)</f>
        <v>4</v>
      </c>
      <c r="Y804" s="13" cm="1">
        <f t="array" ref="Y8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804" s="13" t="str" cm="1">
        <f t="array" ref="Z8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05" spans="1:26">
      <c r="A805" s="6">
        <v>21169272</v>
      </c>
      <c r="B805" s="6" t="s">
        <v>99</v>
      </c>
      <c r="C805" s="6" t="s">
        <v>100</v>
      </c>
      <c r="D805" s="6" t="s">
        <v>517</v>
      </c>
      <c r="E805" s="6">
        <v>3.9</v>
      </c>
      <c r="F805" s="6">
        <v>107</v>
      </c>
      <c r="G805" s="7">
        <v>3299</v>
      </c>
      <c r="H805" s="17">
        <v>50</v>
      </c>
      <c r="I805" s="7">
        <v>1649</v>
      </c>
      <c r="J805" s="6" t="s">
        <v>35</v>
      </c>
      <c r="K805" s="6" t="b">
        <v>1</v>
      </c>
      <c r="L805" s="6">
        <v>7</v>
      </c>
      <c r="M805" s="6">
        <v>0</v>
      </c>
      <c r="N805" s="6">
        <v>0</v>
      </c>
      <c r="O805" s="6">
        <v>3</v>
      </c>
      <c r="P805" s="6">
        <v>3</v>
      </c>
      <c r="Q805" s="6" t="s">
        <v>30</v>
      </c>
      <c r="R805" s="6" t="s">
        <v>32</v>
      </c>
      <c r="S805" s="6" t="s">
        <v>178</v>
      </c>
      <c r="T805" s="6" t="s">
        <v>32</v>
      </c>
      <c r="U805" s="6" t="s">
        <v>32</v>
      </c>
      <c r="V805" s="6" t="b">
        <v>1</v>
      </c>
      <c r="W805" s="6" t="b">
        <v>1</v>
      </c>
      <c r="X805" s="13" cm="1">
        <f t="array" ref="X805">_xlfn.IFS(ecomm[[#This Row],[rating]]&lt;=1,1, ecomm[[#This Row],[rating]]&lt;=2, 2, ecomm[[#This Row],[rating]]&lt;=3, 3, ecomm[[#This Row],[rating]]&lt;=4, 4, ecomm[[#This Row],[rating]]&gt;4, 5)</f>
        <v>4</v>
      </c>
      <c r="Y805" s="13" cm="1">
        <f t="array" ref="Y8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5" s="13" t="str" cm="1">
        <f t="array" ref="Z8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06" spans="1:26">
      <c r="A806" s="4">
        <v>19027352</v>
      </c>
      <c r="B806" s="4" t="s">
        <v>26</v>
      </c>
      <c r="C806" s="4" t="s">
        <v>64</v>
      </c>
      <c r="D806" s="4" t="s">
        <v>97</v>
      </c>
      <c r="E806" s="4">
        <v>4.2</v>
      </c>
      <c r="F806" s="4">
        <v>104</v>
      </c>
      <c r="G806" s="5">
        <v>2199</v>
      </c>
      <c r="H806" s="16">
        <v>66</v>
      </c>
      <c r="I806" s="5">
        <v>747</v>
      </c>
      <c r="J806" s="4" t="s">
        <v>32</v>
      </c>
      <c r="K806" s="4" t="b">
        <v>0</v>
      </c>
      <c r="L806" s="4">
        <v>20</v>
      </c>
      <c r="M806" s="4">
        <v>7</v>
      </c>
      <c r="N806" s="4">
        <v>7</v>
      </c>
      <c r="O806" s="4">
        <v>10</v>
      </c>
      <c r="P806" s="4">
        <v>30</v>
      </c>
      <c r="Q806" s="4" t="s">
        <v>32</v>
      </c>
      <c r="R806" s="4" t="s">
        <v>32</v>
      </c>
      <c r="S806" s="4" t="s">
        <v>32</v>
      </c>
      <c r="T806" s="4" t="s">
        <v>32</v>
      </c>
      <c r="U806" s="4" t="s">
        <v>32</v>
      </c>
      <c r="V806" s="4" t="b">
        <v>1</v>
      </c>
      <c r="W806" s="4" t="b">
        <v>1</v>
      </c>
      <c r="X806" s="13" cm="1">
        <f t="array" ref="X806">_xlfn.IFS(ecomm[[#This Row],[rating]]&lt;=1,1, ecomm[[#This Row],[rating]]&lt;=2, 2, ecomm[[#This Row],[rating]]&lt;=3, 3, ecomm[[#This Row],[rating]]&lt;=4, 4, ecomm[[#This Row],[rating]]&gt;4, 5)</f>
        <v>5</v>
      </c>
      <c r="Y806" s="13" cm="1">
        <f t="array" ref="Y8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6" s="13" t="str" cm="1">
        <f t="array" ref="Z8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07" spans="1:26">
      <c r="A807" s="6">
        <v>22618882</v>
      </c>
      <c r="B807" s="6" t="s">
        <v>60</v>
      </c>
      <c r="C807" s="6" t="s">
        <v>139</v>
      </c>
      <c r="D807" s="6" t="s">
        <v>518</v>
      </c>
      <c r="E807" s="6">
        <v>4.2</v>
      </c>
      <c r="F807" s="6">
        <v>99</v>
      </c>
      <c r="G807" s="7">
        <v>3795</v>
      </c>
      <c r="H807" s="17">
        <v>77</v>
      </c>
      <c r="I807" s="7">
        <v>872</v>
      </c>
      <c r="J807" s="6" t="s">
        <v>35</v>
      </c>
      <c r="K807" s="6" t="b">
        <v>0</v>
      </c>
      <c r="L807" s="6">
        <v>3</v>
      </c>
      <c r="M807" s="6">
        <v>17</v>
      </c>
      <c r="N807" s="6">
        <v>44</v>
      </c>
      <c r="O807" s="6">
        <v>69</v>
      </c>
      <c r="P807" s="6">
        <v>130</v>
      </c>
      <c r="Q807" s="6" t="s">
        <v>32</v>
      </c>
      <c r="R807" s="6" t="s">
        <v>32</v>
      </c>
      <c r="S807" s="6" t="s">
        <v>32</v>
      </c>
      <c r="T807" s="6" t="s">
        <v>32</v>
      </c>
      <c r="U807" s="6" t="s">
        <v>32</v>
      </c>
      <c r="V807" s="6" t="b">
        <v>1</v>
      </c>
      <c r="W807" s="6" t="b">
        <v>1</v>
      </c>
      <c r="X807" s="13" cm="1">
        <f t="array" ref="X807">_xlfn.IFS(ecomm[[#This Row],[rating]]&lt;=1,1, ecomm[[#This Row],[rating]]&lt;=2, 2, ecomm[[#This Row],[rating]]&lt;=3, 3, ecomm[[#This Row],[rating]]&lt;=4, 4, ecomm[[#This Row],[rating]]&gt;4, 5)</f>
        <v>5</v>
      </c>
      <c r="Y807" s="13" cm="1">
        <f t="array" ref="Y8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7" s="13" t="str" cm="1">
        <f t="array" ref="Z8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08" spans="1:26">
      <c r="A808" s="4">
        <v>21431930</v>
      </c>
      <c r="B808" s="4" t="s">
        <v>99</v>
      </c>
      <c r="C808" s="4" t="s">
        <v>149</v>
      </c>
      <c r="D808" s="4" t="s">
        <v>519</v>
      </c>
      <c r="E808" s="4">
        <v>4</v>
      </c>
      <c r="F808" s="4">
        <v>24</v>
      </c>
      <c r="G808" s="5">
        <v>1499</v>
      </c>
      <c r="H808" s="16">
        <v>63</v>
      </c>
      <c r="I808" s="5">
        <v>554</v>
      </c>
      <c r="J808" s="4" t="s">
        <v>35</v>
      </c>
      <c r="K808" s="4" t="b">
        <v>1</v>
      </c>
      <c r="L808" s="4">
        <v>6</v>
      </c>
      <c r="M808" s="4">
        <v>0</v>
      </c>
      <c r="N808" s="4">
        <v>1</v>
      </c>
      <c r="O808" s="4">
        <v>3</v>
      </c>
      <c r="P808" s="4">
        <v>9</v>
      </c>
      <c r="Q808" s="4" t="s">
        <v>32</v>
      </c>
      <c r="R808" s="4" t="s">
        <v>32</v>
      </c>
      <c r="S808" s="4" t="s">
        <v>32</v>
      </c>
      <c r="T808" s="4" t="s">
        <v>32</v>
      </c>
      <c r="U808" s="4" t="s">
        <v>32</v>
      </c>
      <c r="V808" s="4" t="b">
        <v>1</v>
      </c>
      <c r="W808" s="4" t="b">
        <v>1</v>
      </c>
      <c r="X808" s="13" cm="1">
        <f t="array" ref="X808">_xlfn.IFS(ecomm[[#This Row],[rating]]&lt;=1,1, ecomm[[#This Row],[rating]]&lt;=2, 2, ecomm[[#This Row],[rating]]&lt;=3, 3, ecomm[[#This Row],[rating]]&lt;=4, 4, ecomm[[#This Row],[rating]]&gt;4, 5)</f>
        <v>4</v>
      </c>
      <c r="Y808" s="13" cm="1">
        <f t="array" ref="Y8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08" s="13" t="str" cm="1">
        <f t="array" ref="Z8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09" spans="1:26">
      <c r="A809" s="6">
        <v>17288308</v>
      </c>
      <c r="B809" s="6" t="s">
        <v>26</v>
      </c>
      <c r="C809" s="6" t="s">
        <v>520</v>
      </c>
      <c r="D809" s="6" t="s">
        <v>110</v>
      </c>
      <c r="E809" s="6">
        <v>4</v>
      </c>
      <c r="F809" s="6">
        <v>16</v>
      </c>
      <c r="G809" s="7">
        <v>1499</v>
      </c>
      <c r="H809" s="17">
        <v>40</v>
      </c>
      <c r="I809" s="7">
        <v>1499</v>
      </c>
      <c r="J809" s="6" t="s">
        <v>35</v>
      </c>
      <c r="K809" s="6" t="b">
        <v>1</v>
      </c>
      <c r="L809" s="6">
        <v>47</v>
      </c>
      <c r="M809" s="6">
        <v>0</v>
      </c>
      <c r="N809" s="6">
        <v>5</v>
      </c>
      <c r="O809" s="6">
        <v>6</v>
      </c>
      <c r="P809" s="6">
        <v>30</v>
      </c>
      <c r="Q809" s="6" t="s">
        <v>32</v>
      </c>
      <c r="R809" s="6" t="s">
        <v>32</v>
      </c>
      <c r="S809" s="6" t="s">
        <v>32</v>
      </c>
      <c r="T809" s="6" t="s">
        <v>32</v>
      </c>
      <c r="U809" s="6" t="s">
        <v>32</v>
      </c>
      <c r="V809" s="6" t="b">
        <v>0</v>
      </c>
      <c r="W809" s="6" t="b">
        <v>1</v>
      </c>
      <c r="X809" s="13" cm="1">
        <f t="array" ref="X809">_xlfn.IFS(ecomm[[#This Row],[rating]]&lt;=1,1, ecomm[[#This Row],[rating]]&lt;=2, 2, ecomm[[#This Row],[rating]]&lt;=3, 3, ecomm[[#This Row],[rating]]&lt;=4, 4, ecomm[[#This Row],[rating]]&gt;4, 5)</f>
        <v>4</v>
      </c>
      <c r="Y809" s="13" cm="1">
        <f t="array" ref="Y8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09" s="13" t="str" cm="1">
        <f t="array" ref="Z8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10" spans="1:26">
      <c r="A810" s="4">
        <v>8376765</v>
      </c>
      <c r="B810" s="4" t="s">
        <v>60</v>
      </c>
      <c r="C810" s="4" t="s">
        <v>305</v>
      </c>
      <c r="D810" s="4" t="s">
        <v>401</v>
      </c>
      <c r="E810" s="4">
        <v>3.8</v>
      </c>
      <c r="F810" s="4">
        <v>15</v>
      </c>
      <c r="G810" s="5">
        <v>3995</v>
      </c>
      <c r="H810" s="16">
        <v>58</v>
      </c>
      <c r="I810" s="5">
        <v>3995</v>
      </c>
      <c r="J810" s="4" t="s">
        <v>35</v>
      </c>
      <c r="K810" s="4" t="b">
        <v>1</v>
      </c>
      <c r="L810" s="4">
        <v>1</v>
      </c>
      <c r="M810" s="4">
        <v>13</v>
      </c>
      <c r="N810" s="4">
        <v>24</v>
      </c>
      <c r="O810" s="4">
        <v>24</v>
      </c>
      <c r="P810" s="4">
        <v>58</v>
      </c>
      <c r="Q810" s="4" t="s">
        <v>32</v>
      </c>
      <c r="R810" s="4" t="s">
        <v>32</v>
      </c>
      <c r="S810" s="4" t="s">
        <v>32</v>
      </c>
      <c r="T810" s="4" t="s">
        <v>32</v>
      </c>
      <c r="U810" s="4" t="s">
        <v>32</v>
      </c>
      <c r="V810" s="4" t="b">
        <v>1</v>
      </c>
      <c r="W810" s="4" t="b">
        <v>1</v>
      </c>
      <c r="X810" s="13" cm="1">
        <f t="array" ref="X810">_xlfn.IFS(ecomm[[#This Row],[rating]]&lt;=1,1, ecomm[[#This Row],[rating]]&lt;=2, 2, ecomm[[#This Row],[rating]]&lt;=3, 3, ecomm[[#This Row],[rating]]&lt;=4, 4, ecomm[[#This Row],[rating]]&gt;4, 5)</f>
        <v>4</v>
      </c>
      <c r="Y810" s="13" cm="1">
        <f t="array" ref="Y8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10" s="13" t="str" cm="1">
        <f t="array" ref="Z8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11" spans="1:26">
      <c r="A811" s="6">
        <v>21877640</v>
      </c>
      <c r="B811" s="6" t="s">
        <v>26</v>
      </c>
      <c r="C811" s="6" t="s">
        <v>27</v>
      </c>
      <c r="D811" s="6" t="s">
        <v>289</v>
      </c>
      <c r="E811" s="6">
        <v>3.7</v>
      </c>
      <c r="F811" s="6">
        <v>14</v>
      </c>
      <c r="G811" s="7">
        <v>299</v>
      </c>
      <c r="H811" s="17">
        <v>23</v>
      </c>
      <c r="I811" s="7">
        <v>230</v>
      </c>
      <c r="J811" s="6" t="s">
        <v>35</v>
      </c>
      <c r="K811" s="6" t="b">
        <v>0</v>
      </c>
      <c r="L811" s="6">
        <v>1</v>
      </c>
      <c r="M811" s="6">
        <v>0</v>
      </c>
      <c r="N811" s="6">
        <v>4</v>
      </c>
      <c r="O811" s="6">
        <v>7</v>
      </c>
      <c r="P811" s="6">
        <v>28</v>
      </c>
      <c r="Q811" s="6" t="s">
        <v>32</v>
      </c>
      <c r="R811" s="6" t="s">
        <v>32</v>
      </c>
      <c r="S811" s="6" t="s">
        <v>32</v>
      </c>
      <c r="T811" s="6" t="s">
        <v>32</v>
      </c>
      <c r="U811" s="6" t="s">
        <v>32</v>
      </c>
      <c r="V811" s="6" t="b">
        <v>1</v>
      </c>
      <c r="W811" s="6" t="b">
        <v>1</v>
      </c>
      <c r="X811" s="13" cm="1">
        <f t="array" ref="X811">_xlfn.IFS(ecomm[[#This Row],[rating]]&lt;=1,1, ecomm[[#This Row],[rating]]&lt;=2, 2, ecomm[[#This Row],[rating]]&lt;=3, 3, ecomm[[#This Row],[rating]]&lt;=4, 4, ecomm[[#This Row],[rating]]&gt;4, 5)</f>
        <v>4</v>
      </c>
      <c r="Y811" s="13" cm="1">
        <f t="array" ref="Y8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11" s="13" t="str" cm="1">
        <f t="array" ref="Z8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12" spans="1:26">
      <c r="A812" s="4">
        <v>13467444</v>
      </c>
      <c r="B812" s="4" t="s">
        <v>26</v>
      </c>
      <c r="C812" s="4" t="s">
        <v>38</v>
      </c>
      <c r="D812" s="4" t="s">
        <v>521</v>
      </c>
      <c r="E812" s="4">
        <v>3.8</v>
      </c>
      <c r="F812" s="4">
        <v>14</v>
      </c>
      <c r="G812" s="5">
        <v>899</v>
      </c>
      <c r="H812" s="16">
        <v>30</v>
      </c>
      <c r="I812" s="5">
        <v>899</v>
      </c>
      <c r="J812" s="4" t="s">
        <v>35</v>
      </c>
      <c r="K812" s="4" t="b">
        <v>1</v>
      </c>
      <c r="L812" s="4">
        <v>0</v>
      </c>
      <c r="M812" s="4">
        <v>1</v>
      </c>
      <c r="N812" s="4">
        <v>2</v>
      </c>
      <c r="O812" s="4">
        <v>5</v>
      </c>
      <c r="P812" s="4">
        <v>17</v>
      </c>
      <c r="Q812" s="4" t="s">
        <v>30</v>
      </c>
      <c r="R812" s="4" t="s">
        <v>31</v>
      </c>
      <c r="S812" s="4" t="s">
        <v>32</v>
      </c>
      <c r="T812" s="4" t="s">
        <v>32</v>
      </c>
      <c r="U812" s="4" t="s">
        <v>30</v>
      </c>
      <c r="V812" s="4" t="b">
        <v>0</v>
      </c>
      <c r="W812" s="4" t="b">
        <v>1</v>
      </c>
      <c r="X812" s="13" cm="1">
        <f t="array" ref="X812">_xlfn.IFS(ecomm[[#This Row],[rating]]&lt;=1,1, ecomm[[#This Row],[rating]]&lt;=2, 2, ecomm[[#This Row],[rating]]&lt;=3, 3, ecomm[[#This Row],[rating]]&lt;=4, 4, ecomm[[#This Row],[rating]]&gt;4, 5)</f>
        <v>4</v>
      </c>
      <c r="Y812" s="13" cm="1">
        <f t="array" ref="Y8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2" s="13" t="str" cm="1">
        <f t="array" ref="Z8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13" spans="1:26">
      <c r="A813" s="6">
        <v>7206166</v>
      </c>
      <c r="B813" s="6" t="s">
        <v>26</v>
      </c>
      <c r="C813" s="6" t="s">
        <v>33</v>
      </c>
      <c r="D813" s="6" t="s">
        <v>522</v>
      </c>
      <c r="E813" s="6">
        <v>2.4</v>
      </c>
      <c r="F813" s="6">
        <v>34</v>
      </c>
      <c r="G813" s="7">
        <v>895</v>
      </c>
      <c r="H813" s="17">
        <v>70</v>
      </c>
      <c r="I813" s="7">
        <v>895</v>
      </c>
      <c r="J813" s="6" t="s">
        <v>35</v>
      </c>
      <c r="K813" s="6" t="b">
        <v>1</v>
      </c>
      <c r="L813" s="6">
        <v>0</v>
      </c>
      <c r="M813" s="6">
        <v>1</v>
      </c>
      <c r="N813" s="6">
        <v>2</v>
      </c>
      <c r="O813" s="6">
        <v>3</v>
      </c>
      <c r="P813" s="6">
        <v>4</v>
      </c>
      <c r="Q813" s="6" t="s">
        <v>234</v>
      </c>
      <c r="R813" s="6" t="s">
        <v>43</v>
      </c>
      <c r="S813" s="6" t="s">
        <v>32</v>
      </c>
      <c r="T813" s="6" t="s">
        <v>32</v>
      </c>
      <c r="U813" s="6" t="s">
        <v>30</v>
      </c>
      <c r="V813" s="6" t="b">
        <v>0</v>
      </c>
      <c r="W813" s="6" t="b">
        <v>1</v>
      </c>
      <c r="X813" s="13" cm="1">
        <f t="array" ref="X813">_xlfn.IFS(ecomm[[#This Row],[rating]]&lt;=1,1, ecomm[[#This Row],[rating]]&lt;=2, 2, ecomm[[#This Row],[rating]]&lt;=3, 3, ecomm[[#This Row],[rating]]&lt;=4, 4, ecomm[[#This Row],[rating]]&gt;4, 5)</f>
        <v>3</v>
      </c>
      <c r="Y813" s="13" cm="1">
        <f t="array" ref="Y8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3" s="13" t="str" cm="1">
        <f t="array" ref="Z8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14" spans="1:26">
      <c r="A814" s="4">
        <v>8807033</v>
      </c>
      <c r="B814" s="4" t="s">
        <v>26</v>
      </c>
      <c r="C814" s="4" t="s">
        <v>33</v>
      </c>
      <c r="D814" s="4" t="s">
        <v>294</v>
      </c>
      <c r="E814" s="4">
        <v>3.7</v>
      </c>
      <c r="F814" s="4">
        <v>14</v>
      </c>
      <c r="G814" s="5">
        <v>799</v>
      </c>
      <c r="H814" s="16">
        <v>60</v>
      </c>
      <c r="I814" s="5">
        <v>799</v>
      </c>
      <c r="J814" s="4" t="s">
        <v>35</v>
      </c>
      <c r="K814" s="4" t="b">
        <v>1</v>
      </c>
      <c r="L814" s="4">
        <v>2</v>
      </c>
      <c r="M814" s="4">
        <v>0</v>
      </c>
      <c r="N814" s="4">
        <v>0</v>
      </c>
      <c r="O814" s="4">
        <v>0</v>
      </c>
      <c r="P814" s="4">
        <v>0</v>
      </c>
      <c r="Q814" s="4" t="s">
        <v>30</v>
      </c>
      <c r="R814" s="4" t="s">
        <v>31</v>
      </c>
      <c r="S814" s="4" t="s">
        <v>32</v>
      </c>
      <c r="T814" s="4" t="s">
        <v>32</v>
      </c>
      <c r="U814" s="4" t="s">
        <v>30</v>
      </c>
      <c r="V814" s="4" t="b">
        <v>0</v>
      </c>
      <c r="W814" s="4" t="b">
        <v>1</v>
      </c>
      <c r="X814" s="13" cm="1">
        <f t="array" ref="X814">_xlfn.IFS(ecomm[[#This Row],[rating]]&lt;=1,1, ecomm[[#This Row],[rating]]&lt;=2, 2, ecomm[[#This Row],[rating]]&lt;=3, 3, ecomm[[#This Row],[rating]]&lt;=4, 4, ecomm[[#This Row],[rating]]&gt;4, 5)</f>
        <v>4</v>
      </c>
      <c r="Y814" s="13" cm="1">
        <f t="array" ref="Y8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4" s="13" t="str" cm="1">
        <f t="array" ref="Z8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15" spans="1:26">
      <c r="A815" s="6">
        <v>19990734</v>
      </c>
      <c r="B815" s="6" t="s">
        <v>26</v>
      </c>
      <c r="C815" s="6" t="s">
        <v>168</v>
      </c>
      <c r="D815" s="6" t="s">
        <v>432</v>
      </c>
      <c r="E815" s="6">
        <v>4.7</v>
      </c>
      <c r="F815" s="6">
        <v>9</v>
      </c>
      <c r="G815" s="7">
        <v>2499</v>
      </c>
      <c r="H815" s="17">
        <v>61</v>
      </c>
      <c r="I815" s="7">
        <v>974</v>
      </c>
      <c r="J815" s="6" t="s">
        <v>35</v>
      </c>
      <c r="K815" s="6" t="b">
        <v>0</v>
      </c>
      <c r="L815" s="6">
        <v>0</v>
      </c>
      <c r="M815" s="6">
        <v>0</v>
      </c>
      <c r="N815" s="6">
        <v>0</v>
      </c>
      <c r="O815" s="6">
        <v>2</v>
      </c>
      <c r="P815" s="6">
        <v>6</v>
      </c>
      <c r="Q815" s="6" t="s">
        <v>32</v>
      </c>
      <c r="R815" s="6" t="s">
        <v>32</v>
      </c>
      <c r="S815" s="6" t="s">
        <v>32</v>
      </c>
      <c r="T815" s="6" t="s">
        <v>32</v>
      </c>
      <c r="U815" s="6" t="s">
        <v>32</v>
      </c>
      <c r="V815" s="6" t="b">
        <v>1</v>
      </c>
      <c r="W815" s="6" t="b">
        <v>1</v>
      </c>
      <c r="X815" s="13" cm="1">
        <f t="array" ref="X815">_xlfn.IFS(ecomm[[#This Row],[rating]]&lt;=1,1, ecomm[[#This Row],[rating]]&lt;=2, 2, ecomm[[#This Row],[rating]]&lt;=3, 3, ecomm[[#This Row],[rating]]&lt;=4, 4, ecomm[[#This Row],[rating]]&gt;4, 5)</f>
        <v>5</v>
      </c>
      <c r="Y815" s="13" cm="1">
        <f t="array" ref="Y8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5" s="13" t="str" cm="1">
        <f t="array" ref="Z8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16" spans="1:26">
      <c r="A816" s="4">
        <v>18947596</v>
      </c>
      <c r="B816" s="4" t="s">
        <v>26</v>
      </c>
      <c r="C816" s="4" t="s">
        <v>121</v>
      </c>
      <c r="D816" s="4" t="s">
        <v>429</v>
      </c>
      <c r="E816" s="4">
        <v>4.7</v>
      </c>
      <c r="F816" s="4">
        <v>9</v>
      </c>
      <c r="G816" s="5">
        <v>1799</v>
      </c>
      <c r="H816" s="16">
        <v>67</v>
      </c>
      <c r="I816" s="5">
        <v>593</v>
      </c>
      <c r="J816" s="4" t="s">
        <v>35</v>
      </c>
      <c r="K816" s="4" t="b">
        <v>1</v>
      </c>
      <c r="L816" s="4">
        <v>7</v>
      </c>
      <c r="M816" s="4">
        <v>0</v>
      </c>
      <c r="N816" s="4">
        <v>0</v>
      </c>
      <c r="O816" s="4">
        <v>0</v>
      </c>
      <c r="P816" s="4">
        <v>0</v>
      </c>
      <c r="Q816" s="4" t="s">
        <v>32</v>
      </c>
      <c r="R816" s="4" t="s">
        <v>32</v>
      </c>
      <c r="S816" s="4" t="s">
        <v>32</v>
      </c>
      <c r="T816" s="4" t="s">
        <v>32</v>
      </c>
      <c r="U816" s="4" t="s">
        <v>32</v>
      </c>
      <c r="V816" s="4" t="b">
        <v>1</v>
      </c>
      <c r="W816" s="4" t="b">
        <v>1</v>
      </c>
      <c r="X816" s="13" cm="1">
        <f t="array" ref="X816">_xlfn.IFS(ecomm[[#This Row],[rating]]&lt;=1,1, ecomm[[#This Row],[rating]]&lt;=2, 2, ecomm[[#This Row],[rating]]&lt;=3, 3, ecomm[[#This Row],[rating]]&lt;=4, 4, ecomm[[#This Row],[rating]]&gt;4, 5)</f>
        <v>5</v>
      </c>
      <c r="Y816" s="13" cm="1">
        <f t="array" ref="Y8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6" s="13" t="str" cm="1">
        <f t="array" ref="Z8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17" spans="1:26">
      <c r="A817" s="6">
        <v>17332648</v>
      </c>
      <c r="B817" s="6" t="s">
        <v>26</v>
      </c>
      <c r="C817" s="6" t="s">
        <v>121</v>
      </c>
      <c r="D817" s="6" t="s">
        <v>250</v>
      </c>
      <c r="E817" s="6">
        <v>4.7</v>
      </c>
      <c r="F817" s="6">
        <v>9</v>
      </c>
      <c r="G817" s="7">
        <v>2999</v>
      </c>
      <c r="H817" s="17">
        <v>40</v>
      </c>
      <c r="I817" s="7">
        <v>1499</v>
      </c>
      <c r="J817" s="6" t="s">
        <v>32</v>
      </c>
      <c r="K817" s="6" t="b">
        <v>0</v>
      </c>
      <c r="L817" s="6">
        <v>2</v>
      </c>
      <c r="M817" s="6">
        <v>2</v>
      </c>
      <c r="N817" s="6">
        <v>0</v>
      </c>
      <c r="O817" s="6">
        <v>5</v>
      </c>
      <c r="P817" s="6">
        <v>13</v>
      </c>
      <c r="Q817" s="6" t="s">
        <v>32</v>
      </c>
      <c r="R817" s="6" t="s">
        <v>32</v>
      </c>
      <c r="S817" s="6" t="s">
        <v>32</v>
      </c>
      <c r="T817" s="6" t="s">
        <v>32</v>
      </c>
      <c r="U817" s="6" t="s">
        <v>32</v>
      </c>
      <c r="V817" s="6" t="b">
        <v>1</v>
      </c>
      <c r="W817" s="6" t="b">
        <v>1</v>
      </c>
      <c r="X817" s="13" cm="1">
        <f t="array" ref="X817">_xlfn.IFS(ecomm[[#This Row],[rating]]&lt;=1,1, ecomm[[#This Row],[rating]]&lt;=2, 2, ecomm[[#This Row],[rating]]&lt;=3, 3, ecomm[[#This Row],[rating]]&lt;=4, 4, ecomm[[#This Row],[rating]]&gt;4, 5)</f>
        <v>5</v>
      </c>
      <c r="Y817" s="13" cm="1">
        <f t="array" ref="Y8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17" s="13" t="str" cm="1">
        <f t="array" ref="Z8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18" spans="1:26">
      <c r="A818" s="4">
        <v>20721298</v>
      </c>
      <c r="B818" s="4" t="s">
        <v>26</v>
      </c>
      <c r="C818" s="4" t="s">
        <v>36</v>
      </c>
      <c r="D818" s="4" t="s">
        <v>523</v>
      </c>
      <c r="E818" s="4">
        <v>4.7</v>
      </c>
      <c r="F818" s="4">
        <v>9</v>
      </c>
      <c r="G818" s="5">
        <v>599</v>
      </c>
      <c r="H818" s="16">
        <v>35</v>
      </c>
      <c r="I818" s="5">
        <v>599</v>
      </c>
      <c r="J818" s="4" t="s">
        <v>32</v>
      </c>
      <c r="K818" s="4" t="b">
        <v>0</v>
      </c>
      <c r="L818" s="4">
        <v>58</v>
      </c>
      <c r="M818" s="4">
        <v>0</v>
      </c>
      <c r="N818" s="4">
        <v>0</v>
      </c>
      <c r="O818" s="4">
        <v>2</v>
      </c>
      <c r="P818" s="4">
        <v>1</v>
      </c>
      <c r="Q818" s="4" t="s">
        <v>32</v>
      </c>
      <c r="R818" s="4" t="s">
        <v>32</v>
      </c>
      <c r="S818" s="4" t="s">
        <v>32</v>
      </c>
      <c r="T818" s="4" t="s">
        <v>32</v>
      </c>
      <c r="U818" s="4" t="s">
        <v>32</v>
      </c>
      <c r="V818" s="4" t="b">
        <v>0</v>
      </c>
      <c r="W818" s="4" t="b">
        <v>1</v>
      </c>
      <c r="X818" s="13" cm="1">
        <f t="array" ref="X818">_xlfn.IFS(ecomm[[#This Row],[rating]]&lt;=1,1, ecomm[[#This Row],[rating]]&lt;=2, 2, ecomm[[#This Row],[rating]]&lt;=3, 3, ecomm[[#This Row],[rating]]&lt;=4, 4, ecomm[[#This Row],[rating]]&gt;4, 5)</f>
        <v>5</v>
      </c>
      <c r="Y818" s="13" cm="1">
        <f t="array" ref="Y8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8" s="13" t="str" cm="1">
        <f t="array" ref="Z8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19" spans="1:26">
      <c r="A819" s="6">
        <v>21888172</v>
      </c>
      <c r="B819" s="6" t="s">
        <v>99</v>
      </c>
      <c r="C819" s="6" t="s">
        <v>146</v>
      </c>
      <c r="D819" s="6" t="s">
        <v>161</v>
      </c>
      <c r="E819" s="6">
        <v>4</v>
      </c>
      <c r="F819" s="6">
        <v>10</v>
      </c>
      <c r="G819" s="7">
        <v>1499</v>
      </c>
      <c r="H819" s="17">
        <v>60</v>
      </c>
      <c r="I819" s="7">
        <v>599</v>
      </c>
      <c r="J819" s="6" t="s">
        <v>35</v>
      </c>
      <c r="K819" s="6" t="b">
        <v>1</v>
      </c>
      <c r="L819" s="6">
        <v>5</v>
      </c>
      <c r="M819" s="6">
        <v>35</v>
      </c>
      <c r="N819" s="6">
        <v>68</v>
      </c>
      <c r="O819" s="6">
        <v>98</v>
      </c>
      <c r="P819" s="6">
        <v>195</v>
      </c>
      <c r="Q819" s="6" t="s">
        <v>78</v>
      </c>
      <c r="R819" s="6" t="s">
        <v>32</v>
      </c>
      <c r="S819" s="6" t="s">
        <v>178</v>
      </c>
      <c r="T819" s="6" t="s">
        <v>32</v>
      </c>
      <c r="U819" s="6" t="s">
        <v>32</v>
      </c>
      <c r="V819" s="6" t="b">
        <v>1</v>
      </c>
      <c r="W819" s="6" t="b">
        <v>1</v>
      </c>
      <c r="X819" s="13" cm="1">
        <f t="array" ref="X819">_xlfn.IFS(ecomm[[#This Row],[rating]]&lt;=1,1, ecomm[[#This Row],[rating]]&lt;=2, 2, ecomm[[#This Row],[rating]]&lt;=3, 3, ecomm[[#This Row],[rating]]&lt;=4, 4, ecomm[[#This Row],[rating]]&gt;4, 5)</f>
        <v>4</v>
      </c>
      <c r="Y819" s="13" cm="1">
        <f t="array" ref="Y8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19" s="13" t="str" cm="1">
        <f t="array" ref="Z8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20" spans="1:26">
      <c r="A820" s="4">
        <v>11986876</v>
      </c>
      <c r="B820" s="4" t="s">
        <v>99</v>
      </c>
      <c r="C820" s="4" t="s">
        <v>218</v>
      </c>
      <c r="D820" s="4" t="s">
        <v>102</v>
      </c>
      <c r="E820" s="4">
        <v>4.3</v>
      </c>
      <c r="F820" s="4">
        <v>9</v>
      </c>
      <c r="G820" s="5">
        <v>899</v>
      </c>
      <c r="H820" s="16">
        <v>1</v>
      </c>
      <c r="I820" s="5">
        <v>899</v>
      </c>
      <c r="J820" s="4" t="s">
        <v>35</v>
      </c>
      <c r="K820" s="4" t="b">
        <v>1</v>
      </c>
      <c r="L820" s="4">
        <v>1</v>
      </c>
      <c r="M820" s="4">
        <v>1</v>
      </c>
      <c r="N820" s="4">
        <v>9</v>
      </c>
      <c r="O820" s="4">
        <v>32</v>
      </c>
      <c r="P820" s="4">
        <v>92</v>
      </c>
      <c r="Q820" s="4" t="s">
        <v>32</v>
      </c>
      <c r="R820" s="4" t="s">
        <v>32</v>
      </c>
      <c r="S820" s="4" t="s">
        <v>32</v>
      </c>
      <c r="T820" s="4" t="s">
        <v>32</v>
      </c>
      <c r="U820" s="4" t="s">
        <v>32</v>
      </c>
      <c r="V820" s="4" t="b">
        <v>1</v>
      </c>
      <c r="W820" s="4" t="b">
        <v>1</v>
      </c>
      <c r="X820" s="13" cm="1">
        <f t="array" ref="X820">_xlfn.IFS(ecomm[[#This Row],[rating]]&lt;=1,1, ecomm[[#This Row],[rating]]&lt;=2, 2, ecomm[[#This Row],[rating]]&lt;=3, 3, ecomm[[#This Row],[rating]]&lt;=4, 4, ecomm[[#This Row],[rating]]&gt;4, 5)</f>
        <v>5</v>
      </c>
      <c r="Y820" s="13" cm="1">
        <f t="array" ref="Y8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20" s="13" t="str" cm="1">
        <f t="array" ref="Z8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21" spans="1:26">
      <c r="A821" s="6">
        <v>18985918</v>
      </c>
      <c r="B821" s="6" t="s">
        <v>26</v>
      </c>
      <c r="C821" s="6" t="s">
        <v>27</v>
      </c>
      <c r="D821" s="6" t="s">
        <v>250</v>
      </c>
      <c r="E821" s="6">
        <v>4.0999999999999996</v>
      </c>
      <c r="F821" s="6">
        <v>11</v>
      </c>
      <c r="G821" s="7">
        <v>2999</v>
      </c>
      <c r="H821" s="17">
        <v>40</v>
      </c>
      <c r="I821" s="7">
        <v>1799</v>
      </c>
      <c r="J821" s="6" t="s">
        <v>35</v>
      </c>
      <c r="K821" s="6" t="b">
        <v>1</v>
      </c>
      <c r="L821" s="6">
        <v>1</v>
      </c>
      <c r="M821" s="6">
        <v>2</v>
      </c>
      <c r="N821" s="6">
        <v>1</v>
      </c>
      <c r="O821" s="6">
        <v>4</v>
      </c>
      <c r="P821" s="6">
        <v>7</v>
      </c>
      <c r="Q821" s="6" t="s">
        <v>32</v>
      </c>
      <c r="R821" s="6" t="s">
        <v>32</v>
      </c>
      <c r="S821" s="6" t="s">
        <v>32</v>
      </c>
      <c r="T821" s="6" t="s">
        <v>32</v>
      </c>
      <c r="U821" s="6" t="s">
        <v>32</v>
      </c>
      <c r="V821" s="6" t="b">
        <v>1</v>
      </c>
      <c r="W821" s="6" t="b">
        <v>1</v>
      </c>
      <c r="X821" s="13" cm="1">
        <f t="array" ref="X821">_xlfn.IFS(ecomm[[#This Row],[rating]]&lt;=1,1, ecomm[[#This Row],[rating]]&lt;=2, 2, ecomm[[#This Row],[rating]]&lt;=3, 3, ecomm[[#This Row],[rating]]&lt;=4, 4, ecomm[[#This Row],[rating]]&gt;4, 5)</f>
        <v>5</v>
      </c>
      <c r="Y821" s="13" cm="1">
        <f t="array" ref="Y8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21" s="13" t="str" cm="1">
        <f t="array" ref="Z8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22" spans="1:26">
      <c r="A822" s="4">
        <v>21426422</v>
      </c>
      <c r="B822" s="4" t="s">
        <v>26</v>
      </c>
      <c r="C822" s="4" t="s">
        <v>38</v>
      </c>
      <c r="D822" s="4" t="s">
        <v>370</v>
      </c>
      <c r="E822" s="4">
        <v>4.0999999999999996</v>
      </c>
      <c r="F822" s="4">
        <v>10</v>
      </c>
      <c r="G822" s="5">
        <v>4399</v>
      </c>
      <c r="H822" s="16">
        <v>45</v>
      </c>
      <c r="I822" s="5">
        <v>2419</v>
      </c>
      <c r="J822" s="4" t="s">
        <v>32</v>
      </c>
      <c r="K822" s="4" t="b">
        <v>0</v>
      </c>
      <c r="L822" s="4">
        <v>0</v>
      </c>
      <c r="M822" s="4">
        <v>0</v>
      </c>
      <c r="N822" s="4">
        <v>1</v>
      </c>
      <c r="O822" s="4">
        <v>1</v>
      </c>
      <c r="P822" s="4">
        <v>4</v>
      </c>
      <c r="Q822" s="4" t="s">
        <v>30</v>
      </c>
      <c r="R822" s="4" t="s">
        <v>31</v>
      </c>
      <c r="S822" s="4" t="s">
        <v>32</v>
      </c>
      <c r="T822" s="4" t="s">
        <v>32</v>
      </c>
      <c r="U822" s="4" t="s">
        <v>243</v>
      </c>
      <c r="V822" s="4" t="b">
        <v>1</v>
      </c>
      <c r="W822" s="4" t="b">
        <v>1</v>
      </c>
      <c r="X822" s="13" cm="1">
        <f t="array" ref="X822">_xlfn.IFS(ecomm[[#This Row],[rating]]&lt;=1,1, ecomm[[#This Row],[rating]]&lt;=2, 2, ecomm[[#This Row],[rating]]&lt;=3, 3, ecomm[[#This Row],[rating]]&lt;=4, 4, ecomm[[#This Row],[rating]]&gt;4, 5)</f>
        <v>5</v>
      </c>
      <c r="Y822" s="13" cm="1">
        <f t="array" ref="Y8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22" s="13" t="str" cm="1">
        <f t="array" ref="Z8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23" spans="1:26">
      <c r="A823" s="6">
        <v>17692718</v>
      </c>
      <c r="B823" s="6" t="s">
        <v>26</v>
      </c>
      <c r="C823" s="6" t="s">
        <v>38</v>
      </c>
      <c r="D823" s="6" t="s">
        <v>87</v>
      </c>
      <c r="E823" s="6">
        <v>4.8</v>
      </c>
      <c r="F823" s="6">
        <v>8</v>
      </c>
      <c r="G823" s="7">
        <v>1599</v>
      </c>
      <c r="H823" s="17">
        <v>69</v>
      </c>
      <c r="I823" s="7">
        <v>495</v>
      </c>
      <c r="J823" s="6" t="s">
        <v>35</v>
      </c>
      <c r="K823" s="6" t="b">
        <v>1</v>
      </c>
      <c r="L823" s="6">
        <v>2</v>
      </c>
      <c r="M823" s="6">
        <v>0</v>
      </c>
      <c r="N823" s="6">
        <v>0</v>
      </c>
      <c r="O823" s="6">
        <v>3</v>
      </c>
      <c r="P823" s="6">
        <v>4</v>
      </c>
      <c r="Q823" s="6" t="s">
        <v>30</v>
      </c>
      <c r="R823" s="6" t="s">
        <v>43</v>
      </c>
      <c r="S823" s="6" t="s">
        <v>32</v>
      </c>
      <c r="T823" s="6" t="s">
        <v>32</v>
      </c>
      <c r="U823" s="6" t="s">
        <v>30</v>
      </c>
      <c r="V823" s="6" t="b">
        <v>1</v>
      </c>
      <c r="W823" s="6" t="b">
        <v>1</v>
      </c>
      <c r="X823" s="13" cm="1">
        <f t="array" ref="X823">_xlfn.IFS(ecomm[[#This Row],[rating]]&lt;=1,1, ecomm[[#This Row],[rating]]&lt;=2, 2, ecomm[[#This Row],[rating]]&lt;=3, 3, ecomm[[#This Row],[rating]]&lt;=4, 4, ecomm[[#This Row],[rating]]&gt;4, 5)</f>
        <v>5</v>
      </c>
      <c r="Y823" s="13" cm="1">
        <f t="array" ref="Y8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23" s="13" t="str" cm="1">
        <f t="array" ref="Z8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24" spans="1:26">
      <c r="A824" s="4">
        <v>22411344</v>
      </c>
      <c r="B824" s="4" t="s">
        <v>26</v>
      </c>
      <c r="C824" s="4" t="s">
        <v>168</v>
      </c>
      <c r="D824" s="4" t="s">
        <v>45</v>
      </c>
      <c r="E824" s="4">
        <v>3.9</v>
      </c>
      <c r="F824" s="4">
        <v>11</v>
      </c>
      <c r="G824" s="5">
        <v>4149</v>
      </c>
      <c r="H824" s="16">
        <v>75</v>
      </c>
      <c r="I824" s="5">
        <v>1037</v>
      </c>
      <c r="J824" s="4" t="s">
        <v>35</v>
      </c>
      <c r="K824" s="4" t="b">
        <v>0</v>
      </c>
      <c r="L824" s="4">
        <v>5</v>
      </c>
      <c r="M824" s="4">
        <v>1</v>
      </c>
      <c r="N824" s="4">
        <v>2</v>
      </c>
      <c r="O824" s="4">
        <v>6</v>
      </c>
      <c r="P824" s="4">
        <v>14</v>
      </c>
      <c r="Q824" s="4" t="s">
        <v>32</v>
      </c>
      <c r="R824" s="4" t="s">
        <v>32</v>
      </c>
      <c r="S824" s="4" t="s">
        <v>32</v>
      </c>
      <c r="T824" s="4" t="s">
        <v>32</v>
      </c>
      <c r="U824" s="4" t="s">
        <v>32</v>
      </c>
      <c r="V824" s="4" t="b">
        <v>1</v>
      </c>
      <c r="W824" s="4" t="b">
        <v>1</v>
      </c>
      <c r="X824" s="13" cm="1">
        <f t="array" ref="X824">_xlfn.IFS(ecomm[[#This Row],[rating]]&lt;=1,1, ecomm[[#This Row],[rating]]&lt;=2, 2, ecomm[[#This Row],[rating]]&lt;=3, 3, ecomm[[#This Row],[rating]]&lt;=4, 4, ecomm[[#This Row],[rating]]&gt;4, 5)</f>
        <v>4</v>
      </c>
      <c r="Y824" s="13" cm="1">
        <f t="array" ref="Y8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24" s="13" t="str" cm="1">
        <f t="array" ref="Z8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25" spans="1:26">
      <c r="A825" s="6">
        <v>10132319</v>
      </c>
      <c r="B825" s="6" t="s">
        <v>26</v>
      </c>
      <c r="C825" s="6" t="s">
        <v>168</v>
      </c>
      <c r="D825" s="6" t="s">
        <v>524</v>
      </c>
      <c r="E825" s="6">
        <v>3.9</v>
      </c>
      <c r="F825" s="6">
        <v>12</v>
      </c>
      <c r="G825" s="7">
        <v>4999</v>
      </c>
      <c r="H825" s="17">
        <v>53</v>
      </c>
      <c r="I825" s="7">
        <v>2349</v>
      </c>
      <c r="J825" s="6" t="s">
        <v>35</v>
      </c>
      <c r="K825" s="6" t="b">
        <v>0</v>
      </c>
      <c r="L825" s="6">
        <v>1</v>
      </c>
      <c r="M825" s="6">
        <v>1</v>
      </c>
      <c r="N825" s="6">
        <v>3</v>
      </c>
      <c r="O825" s="6">
        <v>7</v>
      </c>
      <c r="P825" s="6">
        <v>8</v>
      </c>
      <c r="Q825" s="6" t="s">
        <v>32</v>
      </c>
      <c r="R825" s="6" t="s">
        <v>32</v>
      </c>
      <c r="S825" s="6" t="s">
        <v>32</v>
      </c>
      <c r="T825" s="6" t="s">
        <v>32</v>
      </c>
      <c r="U825" s="6" t="s">
        <v>32</v>
      </c>
      <c r="V825" s="6" t="b">
        <v>1</v>
      </c>
      <c r="W825" s="6" t="b">
        <v>1</v>
      </c>
      <c r="X825" s="13" cm="1">
        <f t="array" ref="X825">_xlfn.IFS(ecomm[[#This Row],[rating]]&lt;=1,1, ecomm[[#This Row],[rating]]&lt;=2, 2, ecomm[[#This Row],[rating]]&lt;=3, 3, ecomm[[#This Row],[rating]]&lt;=4, 4, ecomm[[#This Row],[rating]]&gt;4, 5)</f>
        <v>4</v>
      </c>
      <c r="Y825" s="13" cm="1">
        <f t="array" ref="Y8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25" s="13" t="str" cm="1">
        <f t="array" ref="Z8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26" spans="1:26">
      <c r="A826" s="4">
        <v>18996778</v>
      </c>
      <c r="B826" s="4" t="s">
        <v>26</v>
      </c>
      <c r="C826" s="4" t="s">
        <v>117</v>
      </c>
      <c r="D826" s="4" t="s">
        <v>52</v>
      </c>
      <c r="E826" s="4">
        <v>4.2</v>
      </c>
      <c r="F826" s="4">
        <v>10</v>
      </c>
      <c r="G826" s="5">
        <v>2599</v>
      </c>
      <c r="H826" s="16">
        <v>50</v>
      </c>
      <c r="I826" s="5">
        <v>1559</v>
      </c>
      <c r="J826" s="4" t="s">
        <v>35</v>
      </c>
      <c r="K826" s="4" t="b">
        <v>1</v>
      </c>
      <c r="L826" s="4">
        <v>2</v>
      </c>
      <c r="M826" s="4">
        <v>0</v>
      </c>
      <c r="N826" s="4">
        <v>0</v>
      </c>
      <c r="O826" s="4">
        <v>3</v>
      </c>
      <c r="P826" s="4">
        <v>7</v>
      </c>
      <c r="Q826" s="4" t="s">
        <v>30</v>
      </c>
      <c r="R826" s="4" t="s">
        <v>32</v>
      </c>
      <c r="S826" s="4" t="s">
        <v>32</v>
      </c>
      <c r="T826" s="4" t="s">
        <v>32</v>
      </c>
      <c r="U826" s="4" t="s">
        <v>32</v>
      </c>
      <c r="V826" s="4" t="b">
        <v>1</v>
      </c>
      <c r="W826" s="4" t="b">
        <v>1</v>
      </c>
      <c r="X826" s="13" cm="1">
        <f t="array" ref="X826">_xlfn.IFS(ecomm[[#This Row],[rating]]&lt;=1,1, ecomm[[#This Row],[rating]]&lt;=2, 2, ecomm[[#This Row],[rating]]&lt;=3, 3, ecomm[[#This Row],[rating]]&lt;=4, 4, ecomm[[#This Row],[rating]]&gt;4, 5)</f>
        <v>5</v>
      </c>
      <c r="Y826" s="13" cm="1">
        <f t="array" ref="Y8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26" s="13" t="str" cm="1">
        <f t="array" ref="Z8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27" spans="1:26">
      <c r="A827" s="6">
        <v>11843058</v>
      </c>
      <c r="B827" s="6" t="s">
        <v>26</v>
      </c>
      <c r="C827" s="6" t="s">
        <v>36</v>
      </c>
      <c r="D827" s="6" t="s">
        <v>190</v>
      </c>
      <c r="E827" s="6">
        <v>4.3</v>
      </c>
      <c r="F827" s="6">
        <v>9</v>
      </c>
      <c r="G827" s="7">
        <v>2590</v>
      </c>
      <c r="H827" s="17">
        <v>25</v>
      </c>
      <c r="I827" s="7">
        <v>2590</v>
      </c>
      <c r="J827" s="6" t="s">
        <v>32</v>
      </c>
      <c r="K827" s="6" t="b">
        <v>0</v>
      </c>
      <c r="L827" s="6">
        <v>29</v>
      </c>
      <c r="M827" s="6">
        <v>1</v>
      </c>
      <c r="N827" s="6">
        <v>1</v>
      </c>
      <c r="O827" s="6">
        <v>0</v>
      </c>
      <c r="P827" s="6">
        <v>6</v>
      </c>
      <c r="Q827" s="6" t="s">
        <v>78</v>
      </c>
      <c r="R827" s="6" t="s">
        <v>32</v>
      </c>
      <c r="S827" s="6" t="s">
        <v>32</v>
      </c>
      <c r="T827" s="6" t="s">
        <v>32</v>
      </c>
      <c r="U827" s="6" t="s">
        <v>30</v>
      </c>
      <c r="V827" s="6" t="b">
        <v>0</v>
      </c>
      <c r="W827" s="6" t="b">
        <v>1</v>
      </c>
      <c r="X827" s="13" cm="1">
        <f t="array" ref="X827">_xlfn.IFS(ecomm[[#This Row],[rating]]&lt;=1,1, ecomm[[#This Row],[rating]]&lt;=2, 2, ecomm[[#This Row],[rating]]&lt;=3, 3, ecomm[[#This Row],[rating]]&lt;=4, 4, ecomm[[#This Row],[rating]]&gt;4, 5)</f>
        <v>5</v>
      </c>
      <c r="Y827" s="13" cm="1">
        <f t="array" ref="Y8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27" s="13" t="str" cm="1">
        <f t="array" ref="Z8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28" spans="1:26">
      <c r="A828" s="4">
        <v>14538300</v>
      </c>
      <c r="B828" s="4" t="s">
        <v>26</v>
      </c>
      <c r="C828" s="4" t="s">
        <v>33</v>
      </c>
      <c r="D828" s="4" t="s">
        <v>131</v>
      </c>
      <c r="E828" s="4">
        <v>4</v>
      </c>
      <c r="F828" s="4">
        <v>10</v>
      </c>
      <c r="G828" s="5">
        <v>499</v>
      </c>
      <c r="H828" s="16">
        <v>24</v>
      </c>
      <c r="I828" s="5">
        <v>379</v>
      </c>
      <c r="J828" s="4" t="s">
        <v>35</v>
      </c>
      <c r="K828" s="4" t="b">
        <v>1</v>
      </c>
      <c r="L828" s="4">
        <v>14</v>
      </c>
      <c r="M828" s="4">
        <v>13</v>
      </c>
      <c r="N828" s="4">
        <v>16</v>
      </c>
      <c r="O828" s="4">
        <v>22</v>
      </c>
      <c r="P828" s="4">
        <v>45</v>
      </c>
      <c r="Q828" s="4" t="s">
        <v>30</v>
      </c>
      <c r="R828" s="4" t="s">
        <v>31</v>
      </c>
      <c r="S828" s="4" t="s">
        <v>32</v>
      </c>
      <c r="T828" s="4" t="s">
        <v>32</v>
      </c>
      <c r="U828" s="4" t="s">
        <v>30</v>
      </c>
      <c r="V828" s="4" t="b">
        <v>1</v>
      </c>
      <c r="W828" s="4" t="b">
        <v>1</v>
      </c>
      <c r="X828" s="13" cm="1">
        <f t="array" ref="X828">_xlfn.IFS(ecomm[[#This Row],[rating]]&lt;=1,1, ecomm[[#This Row],[rating]]&lt;=2, 2, ecomm[[#This Row],[rating]]&lt;=3, 3, ecomm[[#This Row],[rating]]&lt;=4, 4, ecomm[[#This Row],[rating]]&gt;4, 5)</f>
        <v>4</v>
      </c>
      <c r="Y828" s="13" cm="1">
        <f t="array" ref="Y8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28" s="13" t="str" cm="1">
        <f t="array" ref="Z8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29" spans="1:26">
      <c r="A829" s="6">
        <v>20041906</v>
      </c>
      <c r="B829" s="6" t="s">
        <v>60</v>
      </c>
      <c r="C829" s="6" t="s">
        <v>139</v>
      </c>
      <c r="D829" s="6" t="s">
        <v>271</v>
      </c>
      <c r="E829" s="6">
        <v>4.3</v>
      </c>
      <c r="F829" s="6">
        <v>9</v>
      </c>
      <c r="G829" s="7">
        <v>1730</v>
      </c>
      <c r="H829" s="17">
        <v>65</v>
      </c>
      <c r="I829" s="7">
        <v>605</v>
      </c>
      <c r="J829" s="6" t="s">
        <v>35</v>
      </c>
      <c r="K829" s="6" t="b">
        <v>0</v>
      </c>
      <c r="L829" s="6">
        <v>8</v>
      </c>
      <c r="M829" s="6">
        <v>7</v>
      </c>
      <c r="N829" s="6">
        <v>8</v>
      </c>
      <c r="O829" s="6">
        <v>15</v>
      </c>
      <c r="P829" s="6">
        <v>34</v>
      </c>
      <c r="Q829" s="6" t="s">
        <v>32</v>
      </c>
      <c r="R829" s="6" t="s">
        <v>32</v>
      </c>
      <c r="S829" s="6" t="s">
        <v>32</v>
      </c>
      <c r="T829" s="6" t="s">
        <v>32</v>
      </c>
      <c r="U829" s="6" t="s">
        <v>32</v>
      </c>
      <c r="V829" s="6" t="b">
        <v>1</v>
      </c>
      <c r="W829" s="6" t="b">
        <v>1</v>
      </c>
      <c r="X829" s="13" cm="1">
        <f t="array" ref="X829">_xlfn.IFS(ecomm[[#This Row],[rating]]&lt;=1,1, ecomm[[#This Row],[rating]]&lt;=2, 2, ecomm[[#This Row],[rating]]&lt;=3, 3, ecomm[[#This Row],[rating]]&lt;=4, 4, ecomm[[#This Row],[rating]]&gt;4, 5)</f>
        <v>5</v>
      </c>
      <c r="Y829" s="13" cm="1">
        <f t="array" ref="Y8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29" s="13" t="str" cm="1">
        <f t="array" ref="Z8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30" spans="1:26">
      <c r="A830" s="4">
        <v>13359482</v>
      </c>
      <c r="B830" s="4" t="s">
        <v>60</v>
      </c>
      <c r="C830" s="4" t="s">
        <v>158</v>
      </c>
      <c r="D830" s="4" t="s">
        <v>525</v>
      </c>
      <c r="E830" s="4">
        <v>4.9000000000000004</v>
      </c>
      <c r="F830" s="4">
        <v>7</v>
      </c>
      <c r="G830" s="5">
        <v>2999</v>
      </c>
      <c r="H830" s="16">
        <v>44</v>
      </c>
      <c r="I830" s="5">
        <v>1679</v>
      </c>
      <c r="J830" s="4" t="s">
        <v>35</v>
      </c>
      <c r="K830" s="4" t="b">
        <v>1</v>
      </c>
      <c r="L830" s="4">
        <v>0</v>
      </c>
      <c r="M830" s="4">
        <v>2</v>
      </c>
      <c r="N830" s="4">
        <v>3</v>
      </c>
      <c r="O830" s="4">
        <v>11</v>
      </c>
      <c r="P830" s="4">
        <v>44</v>
      </c>
      <c r="Q830" s="4" t="s">
        <v>32</v>
      </c>
      <c r="R830" s="4" t="s">
        <v>32</v>
      </c>
      <c r="S830" s="4" t="s">
        <v>32</v>
      </c>
      <c r="T830" s="4" t="s">
        <v>32</v>
      </c>
      <c r="U830" s="4" t="s">
        <v>32</v>
      </c>
      <c r="V830" s="4" t="b">
        <v>1</v>
      </c>
      <c r="W830" s="4" t="b">
        <v>1</v>
      </c>
      <c r="X830" s="13" cm="1">
        <f t="array" ref="X830">_xlfn.IFS(ecomm[[#This Row],[rating]]&lt;=1,1, ecomm[[#This Row],[rating]]&lt;=2, 2, ecomm[[#This Row],[rating]]&lt;=3, 3, ecomm[[#This Row],[rating]]&lt;=4, 4, ecomm[[#This Row],[rating]]&gt;4, 5)</f>
        <v>5</v>
      </c>
      <c r="Y830" s="13" cm="1">
        <f t="array" ref="Y8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0" s="13" t="str" cm="1">
        <f t="array" ref="Z8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31" spans="1:26">
      <c r="A831" s="6">
        <v>15880308</v>
      </c>
      <c r="B831" s="6" t="s">
        <v>221</v>
      </c>
      <c r="C831" s="6" t="s">
        <v>526</v>
      </c>
      <c r="D831" s="6" t="s">
        <v>527</v>
      </c>
      <c r="E831" s="6">
        <v>4.9000000000000004</v>
      </c>
      <c r="F831" s="6">
        <v>7</v>
      </c>
      <c r="G831" s="7">
        <v>294</v>
      </c>
      <c r="H831" s="17">
        <v>3</v>
      </c>
      <c r="I831" s="7">
        <v>285</v>
      </c>
      <c r="J831" s="6" t="s">
        <v>254</v>
      </c>
      <c r="K831" s="6" t="b">
        <v>0</v>
      </c>
      <c r="L831" s="6">
        <v>12</v>
      </c>
      <c r="M831" s="6">
        <v>0</v>
      </c>
      <c r="N831" s="6">
        <v>0</v>
      </c>
      <c r="O831" s="6">
        <v>0</v>
      </c>
      <c r="P831" s="6">
        <v>0</v>
      </c>
      <c r="Q831" s="6" t="s">
        <v>32</v>
      </c>
      <c r="R831" s="6" t="s">
        <v>32</v>
      </c>
      <c r="S831" s="6" t="s">
        <v>32</v>
      </c>
      <c r="T831" s="6" t="s">
        <v>32</v>
      </c>
      <c r="U831" s="6" t="s">
        <v>32</v>
      </c>
      <c r="V831" s="6" t="b">
        <v>1</v>
      </c>
      <c r="W831" s="6" t="b">
        <v>1</v>
      </c>
      <c r="X831" s="13" cm="1">
        <f t="array" ref="X831">_xlfn.IFS(ecomm[[#This Row],[rating]]&lt;=1,1, ecomm[[#This Row],[rating]]&lt;=2, 2, ecomm[[#This Row],[rating]]&lt;=3, 3, ecomm[[#This Row],[rating]]&lt;=4, 4, ecomm[[#This Row],[rating]]&gt;4, 5)</f>
        <v>5</v>
      </c>
      <c r="Y831" s="13" cm="1">
        <f t="array" ref="Y8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31" s="13" t="str" cm="1">
        <f t="array" ref="Z8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32" spans="1:26">
      <c r="A832" s="4">
        <v>17774350</v>
      </c>
      <c r="B832" s="4" t="s">
        <v>26</v>
      </c>
      <c r="C832" s="4" t="s">
        <v>27</v>
      </c>
      <c r="D832" s="4" t="s">
        <v>407</v>
      </c>
      <c r="E832" s="4">
        <v>4.2</v>
      </c>
      <c r="F832" s="4">
        <v>9</v>
      </c>
      <c r="G832" s="5">
        <v>995</v>
      </c>
      <c r="H832" s="16">
        <v>50</v>
      </c>
      <c r="I832" s="5">
        <v>995</v>
      </c>
      <c r="J832" s="4" t="s">
        <v>29</v>
      </c>
      <c r="K832" s="4" t="b">
        <v>0</v>
      </c>
      <c r="L832" s="4">
        <v>2</v>
      </c>
      <c r="M832" s="4">
        <v>8</v>
      </c>
      <c r="N832" s="4">
        <v>14</v>
      </c>
      <c r="O832" s="4">
        <v>26</v>
      </c>
      <c r="P832" s="4">
        <v>53</v>
      </c>
      <c r="Q832" s="4" t="s">
        <v>32</v>
      </c>
      <c r="R832" s="4" t="s">
        <v>32</v>
      </c>
      <c r="S832" s="4" t="s">
        <v>32</v>
      </c>
      <c r="T832" s="4" t="s">
        <v>32</v>
      </c>
      <c r="U832" s="4" t="s">
        <v>32</v>
      </c>
      <c r="V832" s="4" t="b">
        <v>0</v>
      </c>
      <c r="W832" s="4" t="b">
        <v>1</v>
      </c>
      <c r="X832" s="13" cm="1">
        <f t="array" ref="X832">_xlfn.IFS(ecomm[[#This Row],[rating]]&lt;=1,1, ecomm[[#This Row],[rating]]&lt;=2, 2, ecomm[[#This Row],[rating]]&lt;=3, 3, ecomm[[#This Row],[rating]]&lt;=4, 4, ecomm[[#This Row],[rating]]&gt;4, 5)</f>
        <v>5</v>
      </c>
      <c r="Y832" s="13" cm="1">
        <f t="array" ref="Y8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32" s="13" t="str" cm="1">
        <f t="array" ref="Z8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33" spans="1:26">
      <c r="A833" s="6">
        <v>19197596</v>
      </c>
      <c r="B833" s="6" t="s">
        <v>26</v>
      </c>
      <c r="C833" s="6" t="s">
        <v>168</v>
      </c>
      <c r="D833" s="6" t="s">
        <v>210</v>
      </c>
      <c r="E833" s="6">
        <v>3.9</v>
      </c>
      <c r="F833" s="6">
        <v>10</v>
      </c>
      <c r="G833" s="7">
        <v>2799</v>
      </c>
      <c r="H833" s="17">
        <v>49</v>
      </c>
      <c r="I833" s="7">
        <v>1420</v>
      </c>
      <c r="J833" s="6" t="s">
        <v>35</v>
      </c>
      <c r="K833" s="6" t="b">
        <v>0</v>
      </c>
      <c r="L833" s="6">
        <v>4</v>
      </c>
      <c r="M833" s="6">
        <v>1</v>
      </c>
      <c r="N833" s="6">
        <v>0</v>
      </c>
      <c r="O833" s="6">
        <v>1</v>
      </c>
      <c r="P833" s="6">
        <v>2</v>
      </c>
      <c r="Q833" s="6" t="s">
        <v>32</v>
      </c>
      <c r="R833" s="6" t="s">
        <v>32</v>
      </c>
      <c r="S833" s="6" t="s">
        <v>32</v>
      </c>
      <c r="T833" s="6" t="s">
        <v>32</v>
      </c>
      <c r="U833" s="6" t="s">
        <v>32</v>
      </c>
      <c r="V833" s="6" t="b">
        <v>1</v>
      </c>
      <c r="W833" s="6" t="b">
        <v>1</v>
      </c>
      <c r="X833" s="13" cm="1">
        <f t="array" ref="X833">_xlfn.IFS(ecomm[[#This Row],[rating]]&lt;=1,1, ecomm[[#This Row],[rating]]&lt;=2, 2, ecomm[[#This Row],[rating]]&lt;=3, 3, ecomm[[#This Row],[rating]]&lt;=4, 4, ecomm[[#This Row],[rating]]&gt;4, 5)</f>
        <v>4</v>
      </c>
      <c r="Y833" s="13" cm="1">
        <f t="array" ref="Y8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3" s="13" t="str" cm="1">
        <f t="array" ref="Z8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34" spans="1:26">
      <c r="A834" s="4">
        <v>19842706</v>
      </c>
      <c r="B834" s="4" t="s">
        <v>26</v>
      </c>
      <c r="C834" s="4" t="s">
        <v>50</v>
      </c>
      <c r="D834" s="4" t="s">
        <v>528</v>
      </c>
      <c r="E834" s="4">
        <v>4.2</v>
      </c>
      <c r="F834" s="4">
        <v>9</v>
      </c>
      <c r="G834" s="5">
        <v>2299</v>
      </c>
      <c r="H834" s="16">
        <v>75</v>
      </c>
      <c r="I834" s="5">
        <v>2299</v>
      </c>
      <c r="J834" s="4" t="s">
        <v>35</v>
      </c>
      <c r="K834" s="4" t="b">
        <v>1</v>
      </c>
      <c r="L834" s="4">
        <v>7</v>
      </c>
      <c r="M834" s="4">
        <v>1</v>
      </c>
      <c r="N834" s="4">
        <v>1</v>
      </c>
      <c r="O834" s="4">
        <v>0</v>
      </c>
      <c r="P834" s="4">
        <v>8</v>
      </c>
      <c r="Q834" s="4" t="s">
        <v>30</v>
      </c>
      <c r="R834" s="4" t="s">
        <v>32</v>
      </c>
      <c r="S834" s="4" t="s">
        <v>32</v>
      </c>
      <c r="T834" s="4" t="s">
        <v>43</v>
      </c>
      <c r="U834" s="4" t="s">
        <v>32</v>
      </c>
      <c r="V834" s="4" t="b">
        <v>0</v>
      </c>
      <c r="W834" s="4" t="b">
        <v>1</v>
      </c>
      <c r="X834" s="13" cm="1">
        <f t="array" ref="X834">_xlfn.IFS(ecomm[[#This Row],[rating]]&lt;=1,1, ecomm[[#This Row],[rating]]&lt;=2, 2, ecomm[[#This Row],[rating]]&lt;=3, 3, ecomm[[#This Row],[rating]]&lt;=4, 4, ecomm[[#This Row],[rating]]&gt;4, 5)</f>
        <v>5</v>
      </c>
      <c r="Y834" s="13" cm="1">
        <f t="array" ref="Y8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34" s="13" t="str" cm="1">
        <f t="array" ref="Z8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35" spans="1:26">
      <c r="A835" s="6">
        <v>18708638</v>
      </c>
      <c r="B835" s="6" t="s">
        <v>26</v>
      </c>
      <c r="C835" s="6" t="s">
        <v>50</v>
      </c>
      <c r="D835" s="6" t="s">
        <v>173</v>
      </c>
      <c r="E835" s="6">
        <v>3.4</v>
      </c>
      <c r="F835" s="6">
        <v>13</v>
      </c>
      <c r="G835" s="7">
        <v>3199</v>
      </c>
      <c r="H835" s="17">
        <v>73</v>
      </c>
      <c r="I835" s="7">
        <v>863</v>
      </c>
      <c r="J835" s="6" t="s">
        <v>35</v>
      </c>
      <c r="K835" s="6" t="b">
        <v>1</v>
      </c>
      <c r="L835" s="6">
        <v>8</v>
      </c>
      <c r="M835" s="6">
        <v>8</v>
      </c>
      <c r="N835" s="6">
        <v>15</v>
      </c>
      <c r="O835" s="6">
        <v>30</v>
      </c>
      <c r="P835" s="6">
        <v>105</v>
      </c>
      <c r="Q835" s="6" t="s">
        <v>32</v>
      </c>
      <c r="R835" s="6" t="s">
        <v>32</v>
      </c>
      <c r="S835" s="6" t="s">
        <v>32</v>
      </c>
      <c r="T835" s="6" t="s">
        <v>32</v>
      </c>
      <c r="U835" s="6" t="s">
        <v>32</v>
      </c>
      <c r="V835" s="6" t="b">
        <v>1</v>
      </c>
      <c r="W835" s="6" t="b">
        <v>1</v>
      </c>
      <c r="X835" s="13" cm="1">
        <f t="array" ref="X835">_xlfn.IFS(ecomm[[#This Row],[rating]]&lt;=1,1, ecomm[[#This Row],[rating]]&lt;=2, 2, ecomm[[#This Row],[rating]]&lt;=3, 3, ecomm[[#This Row],[rating]]&lt;=4, 4, ecomm[[#This Row],[rating]]&gt;4, 5)</f>
        <v>4</v>
      </c>
      <c r="Y835" s="13" cm="1">
        <f t="array" ref="Y8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35" s="13" t="str" cm="1">
        <f t="array" ref="Z8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36" spans="1:26">
      <c r="A836" s="4">
        <v>18996754</v>
      </c>
      <c r="B836" s="4" t="s">
        <v>26</v>
      </c>
      <c r="C836" s="4" t="s">
        <v>117</v>
      </c>
      <c r="D836" s="4" t="s">
        <v>52</v>
      </c>
      <c r="E836" s="4">
        <v>4.0999999999999996</v>
      </c>
      <c r="F836" s="4">
        <v>9</v>
      </c>
      <c r="G836" s="5">
        <v>2599</v>
      </c>
      <c r="H836" s="16">
        <v>50</v>
      </c>
      <c r="I836" s="5">
        <v>1299</v>
      </c>
      <c r="J836" s="4" t="s">
        <v>35</v>
      </c>
      <c r="K836" s="4" t="b">
        <v>1</v>
      </c>
      <c r="L836" s="4">
        <v>8</v>
      </c>
      <c r="M836" s="4">
        <v>3</v>
      </c>
      <c r="N836" s="4">
        <v>4</v>
      </c>
      <c r="O836" s="4">
        <v>16</v>
      </c>
      <c r="P836" s="4">
        <v>47</v>
      </c>
      <c r="Q836" s="4" t="s">
        <v>30</v>
      </c>
      <c r="R836" s="4" t="s">
        <v>32</v>
      </c>
      <c r="S836" s="4" t="s">
        <v>32</v>
      </c>
      <c r="T836" s="4" t="s">
        <v>32</v>
      </c>
      <c r="U836" s="4" t="s">
        <v>32</v>
      </c>
      <c r="V836" s="4" t="b">
        <v>1</v>
      </c>
      <c r="W836" s="4" t="b">
        <v>1</v>
      </c>
      <c r="X836" s="13" cm="1">
        <f t="array" ref="X836">_xlfn.IFS(ecomm[[#This Row],[rating]]&lt;=1,1, ecomm[[#This Row],[rating]]&lt;=2, 2, ecomm[[#This Row],[rating]]&lt;=3, 3, ecomm[[#This Row],[rating]]&lt;=4, 4, ecomm[[#This Row],[rating]]&gt;4, 5)</f>
        <v>5</v>
      </c>
      <c r="Y836" s="13" cm="1">
        <f t="array" ref="Y8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6" s="13" t="str" cm="1">
        <f t="array" ref="Z8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37" spans="1:26">
      <c r="A837" s="6">
        <v>19024468</v>
      </c>
      <c r="B837" s="6" t="s">
        <v>26</v>
      </c>
      <c r="C837" s="6" t="s">
        <v>121</v>
      </c>
      <c r="D837" s="6" t="s">
        <v>312</v>
      </c>
      <c r="E837" s="6">
        <v>4.0999999999999996</v>
      </c>
      <c r="F837" s="6">
        <v>9</v>
      </c>
      <c r="G837" s="7">
        <v>1695</v>
      </c>
      <c r="H837" s="17">
        <v>40</v>
      </c>
      <c r="I837" s="7">
        <v>1017</v>
      </c>
      <c r="J837" s="6" t="s">
        <v>35</v>
      </c>
      <c r="K837" s="6" t="b">
        <v>1</v>
      </c>
      <c r="L837" s="6">
        <v>4</v>
      </c>
      <c r="M837" s="6">
        <v>4</v>
      </c>
      <c r="N837" s="6">
        <v>11</v>
      </c>
      <c r="O837" s="6">
        <v>30</v>
      </c>
      <c r="P837" s="6">
        <v>49</v>
      </c>
      <c r="Q837" s="6" t="s">
        <v>32</v>
      </c>
      <c r="R837" s="6" t="s">
        <v>32</v>
      </c>
      <c r="S837" s="6" t="s">
        <v>32</v>
      </c>
      <c r="T837" s="6" t="s">
        <v>32</v>
      </c>
      <c r="U837" s="6" t="s">
        <v>32</v>
      </c>
      <c r="V837" s="6" t="b">
        <v>1</v>
      </c>
      <c r="W837" s="6" t="b">
        <v>1</v>
      </c>
      <c r="X837" s="13" cm="1">
        <f t="array" ref="X837">_xlfn.IFS(ecomm[[#This Row],[rating]]&lt;=1,1, ecomm[[#This Row],[rating]]&lt;=2, 2, ecomm[[#This Row],[rating]]&lt;=3, 3, ecomm[[#This Row],[rating]]&lt;=4, 4, ecomm[[#This Row],[rating]]&gt;4, 5)</f>
        <v>5</v>
      </c>
      <c r="Y837" s="13" cm="1">
        <f t="array" ref="Y8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7" s="13" t="str" cm="1">
        <f t="array" ref="Z8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38" spans="1:26">
      <c r="A838" s="4">
        <v>18847712</v>
      </c>
      <c r="B838" s="4" t="s">
        <v>26</v>
      </c>
      <c r="C838" s="4" t="s">
        <v>33</v>
      </c>
      <c r="D838" s="4" t="s">
        <v>129</v>
      </c>
      <c r="E838" s="4">
        <v>4.4000000000000004</v>
      </c>
      <c r="F838" s="4">
        <v>9</v>
      </c>
      <c r="G838" s="5">
        <v>1975</v>
      </c>
      <c r="H838" s="16">
        <v>70</v>
      </c>
      <c r="I838" s="5">
        <v>1975</v>
      </c>
      <c r="J838" s="4" t="s">
        <v>35</v>
      </c>
      <c r="K838" s="4" t="b">
        <v>1</v>
      </c>
      <c r="L838" s="4">
        <v>1</v>
      </c>
      <c r="M838" s="4">
        <v>1</v>
      </c>
      <c r="N838" s="4">
        <v>0</v>
      </c>
      <c r="O838" s="4">
        <v>0</v>
      </c>
      <c r="P838" s="4">
        <v>6</v>
      </c>
      <c r="Q838" s="4" t="s">
        <v>30</v>
      </c>
      <c r="R838" s="4" t="s">
        <v>32</v>
      </c>
      <c r="S838" s="4" t="s">
        <v>32</v>
      </c>
      <c r="T838" s="4" t="s">
        <v>32</v>
      </c>
      <c r="U838" s="4" t="s">
        <v>32</v>
      </c>
      <c r="V838" s="4" t="b">
        <v>0</v>
      </c>
      <c r="W838" s="4" t="b">
        <v>1</v>
      </c>
      <c r="X838" s="13" cm="1">
        <f t="array" ref="X838">_xlfn.IFS(ecomm[[#This Row],[rating]]&lt;=1,1, ecomm[[#This Row],[rating]]&lt;=2, 2, ecomm[[#This Row],[rating]]&lt;=3, 3, ecomm[[#This Row],[rating]]&lt;=4, 4, ecomm[[#This Row],[rating]]&gt;4, 5)</f>
        <v>5</v>
      </c>
      <c r="Y838" s="13" cm="1">
        <f t="array" ref="Y8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38" s="13" t="str" cm="1">
        <f t="array" ref="Z8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39" spans="1:26">
      <c r="A839" s="6">
        <v>16277914</v>
      </c>
      <c r="B839" s="6" t="s">
        <v>26</v>
      </c>
      <c r="C839" s="6" t="s">
        <v>58</v>
      </c>
      <c r="D839" s="6" t="s">
        <v>529</v>
      </c>
      <c r="E839" s="6">
        <v>4.9000000000000004</v>
      </c>
      <c r="F839" s="6">
        <v>7</v>
      </c>
      <c r="G839" s="7">
        <v>1399</v>
      </c>
      <c r="H839" s="17">
        <v>53</v>
      </c>
      <c r="I839" s="7">
        <v>699</v>
      </c>
      <c r="J839" s="6" t="s">
        <v>35</v>
      </c>
      <c r="K839" s="6" t="b">
        <v>1</v>
      </c>
      <c r="L839" s="6">
        <v>12</v>
      </c>
      <c r="M839" s="6">
        <v>3</v>
      </c>
      <c r="N839" s="6">
        <v>0</v>
      </c>
      <c r="O839" s="6">
        <v>3</v>
      </c>
      <c r="P839" s="6">
        <v>9</v>
      </c>
      <c r="Q839" s="6" t="s">
        <v>30</v>
      </c>
      <c r="R839" s="6" t="s">
        <v>32</v>
      </c>
      <c r="S839" s="6" t="s">
        <v>32</v>
      </c>
      <c r="T839" s="6" t="s">
        <v>32</v>
      </c>
      <c r="U839" s="6" t="s">
        <v>32</v>
      </c>
      <c r="V839" s="6" t="b">
        <v>1</v>
      </c>
      <c r="W839" s="6" t="b">
        <v>1</v>
      </c>
      <c r="X839" s="13" cm="1">
        <f t="array" ref="X839">_xlfn.IFS(ecomm[[#This Row],[rating]]&lt;=1,1, ecomm[[#This Row],[rating]]&lt;=2, 2, ecomm[[#This Row],[rating]]&lt;=3, 3, ecomm[[#This Row],[rating]]&lt;=4, 4, ecomm[[#This Row],[rating]]&gt;4, 5)</f>
        <v>5</v>
      </c>
      <c r="Y839" s="13" cm="1">
        <f t="array" ref="Y8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39" s="13" t="str" cm="1">
        <f t="array" ref="Z8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40" spans="1:26">
      <c r="A840" s="4">
        <v>13340876</v>
      </c>
      <c r="B840" s="4" t="s">
        <v>60</v>
      </c>
      <c r="C840" s="4" t="s">
        <v>139</v>
      </c>
      <c r="D840" s="4" t="s">
        <v>530</v>
      </c>
      <c r="E840" s="4">
        <v>4.4000000000000004</v>
      </c>
      <c r="F840" s="4">
        <v>7</v>
      </c>
      <c r="G840" s="5">
        <v>4524</v>
      </c>
      <c r="H840" s="16">
        <v>88</v>
      </c>
      <c r="I840" s="5">
        <v>542</v>
      </c>
      <c r="J840" s="4" t="s">
        <v>35</v>
      </c>
      <c r="K840" s="4" t="b">
        <v>0</v>
      </c>
      <c r="L840" s="4">
        <v>6</v>
      </c>
      <c r="M840" s="4">
        <v>11</v>
      </c>
      <c r="N840" s="4">
        <v>7</v>
      </c>
      <c r="O840" s="4">
        <v>19</v>
      </c>
      <c r="P840" s="4">
        <v>61</v>
      </c>
      <c r="Q840" s="4" t="s">
        <v>32</v>
      </c>
      <c r="R840" s="4" t="s">
        <v>32</v>
      </c>
      <c r="S840" s="4" t="s">
        <v>32</v>
      </c>
      <c r="T840" s="4" t="s">
        <v>32</v>
      </c>
      <c r="U840" s="4" t="s">
        <v>32</v>
      </c>
      <c r="V840" s="4" t="b">
        <v>1</v>
      </c>
      <c r="W840" s="4" t="b">
        <v>1</v>
      </c>
      <c r="X840" s="13" cm="1">
        <f t="array" ref="X840">_xlfn.IFS(ecomm[[#This Row],[rating]]&lt;=1,1, ecomm[[#This Row],[rating]]&lt;=2, 2, ecomm[[#This Row],[rating]]&lt;=3, 3, ecomm[[#This Row],[rating]]&lt;=4, 4, ecomm[[#This Row],[rating]]&gt;4, 5)</f>
        <v>5</v>
      </c>
      <c r="Y840" s="13" cm="1">
        <f t="array" ref="Y8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40" s="13" t="str" cm="1">
        <f t="array" ref="Z8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841" spans="1:26">
      <c r="A841" s="6">
        <v>13374286</v>
      </c>
      <c r="B841" s="6" t="s">
        <v>68</v>
      </c>
      <c r="C841" s="6" t="s">
        <v>151</v>
      </c>
      <c r="D841" s="6" t="s">
        <v>152</v>
      </c>
      <c r="E841" s="6">
        <v>4.7</v>
      </c>
      <c r="F841" s="6">
        <v>7</v>
      </c>
      <c r="G841" s="7">
        <v>1999</v>
      </c>
      <c r="H841" s="17">
        <v>27</v>
      </c>
      <c r="I841" s="7">
        <v>1459</v>
      </c>
      <c r="J841" s="6" t="s">
        <v>35</v>
      </c>
      <c r="K841" s="6" t="b">
        <v>1</v>
      </c>
      <c r="L841" s="6">
        <v>0</v>
      </c>
      <c r="M841" s="6">
        <v>8</v>
      </c>
      <c r="N841" s="6">
        <v>12</v>
      </c>
      <c r="O841" s="6">
        <v>41</v>
      </c>
      <c r="P841" s="6">
        <v>136</v>
      </c>
      <c r="Q841" s="6" t="s">
        <v>32</v>
      </c>
      <c r="R841" s="6" t="s">
        <v>32</v>
      </c>
      <c r="S841" s="6" t="s">
        <v>32</v>
      </c>
      <c r="T841" s="6" t="s">
        <v>32</v>
      </c>
      <c r="U841" s="6" t="s">
        <v>32</v>
      </c>
      <c r="V841" s="6" t="b">
        <v>1</v>
      </c>
      <c r="W841" s="6" t="b">
        <v>1</v>
      </c>
      <c r="X841" s="13" cm="1">
        <f t="array" ref="X841">_xlfn.IFS(ecomm[[#This Row],[rating]]&lt;=1,1, ecomm[[#This Row],[rating]]&lt;=2, 2, ecomm[[#This Row],[rating]]&lt;=3, 3, ecomm[[#This Row],[rating]]&lt;=4, 4, ecomm[[#This Row],[rating]]&gt;4, 5)</f>
        <v>5</v>
      </c>
      <c r="Y841" s="13" cm="1">
        <f t="array" ref="Y8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1" s="13" t="str" cm="1">
        <f t="array" ref="Z8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42" spans="1:26">
      <c r="A842" s="4">
        <v>13072098</v>
      </c>
      <c r="B842" s="4" t="s">
        <v>99</v>
      </c>
      <c r="C842" s="4" t="s">
        <v>218</v>
      </c>
      <c r="D842" s="4" t="s">
        <v>270</v>
      </c>
      <c r="E842" s="4">
        <v>4.7</v>
      </c>
      <c r="F842" s="4">
        <v>7</v>
      </c>
      <c r="G842" s="5">
        <v>4499</v>
      </c>
      <c r="H842" s="16">
        <v>45</v>
      </c>
      <c r="I842" s="5">
        <v>2474</v>
      </c>
      <c r="J842" s="4" t="s">
        <v>35</v>
      </c>
      <c r="K842" s="4" t="b">
        <v>1</v>
      </c>
      <c r="L842" s="4">
        <v>2</v>
      </c>
      <c r="M842" s="4">
        <v>0</v>
      </c>
      <c r="N842" s="4">
        <v>0</v>
      </c>
      <c r="O842" s="4">
        <v>0</v>
      </c>
      <c r="P842" s="4">
        <v>4</v>
      </c>
      <c r="Q842" s="4" t="s">
        <v>32</v>
      </c>
      <c r="R842" s="4" t="s">
        <v>32</v>
      </c>
      <c r="S842" s="4" t="s">
        <v>32</v>
      </c>
      <c r="T842" s="4" t="s">
        <v>32</v>
      </c>
      <c r="U842" s="4" t="s">
        <v>32</v>
      </c>
      <c r="V842" s="4" t="b">
        <v>1</v>
      </c>
      <c r="W842" s="4" t="b">
        <v>1</v>
      </c>
      <c r="X842" s="13" cm="1">
        <f t="array" ref="X842">_xlfn.IFS(ecomm[[#This Row],[rating]]&lt;=1,1, ecomm[[#This Row],[rating]]&lt;=2, 2, ecomm[[#This Row],[rating]]&lt;=3, 3, ecomm[[#This Row],[rating]]&lt;=4, 4, ecomm[[#This Row],[rating]]&gt;4, 5)</f>
        <v>5</v>
      </c>
      <c r="Y842" s="13" cm="1">
        <f t="array" ref="Y8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42" s="13" t="str" cm="1">
        <f t="array" ref="Z8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43" spans="1:26">
      <c r="A843" s="6">
        <v>22196594</v>
      </c>
      <c r="B843" s="6" t="s">
        <v>26</v>
      </c>
      <c r="C843" s="6" t="s">
        <v>73</v>
      </c>
      <c r="D843" s="6" t="s">
        <v>531</v>
      </c>
      <c r="E843" s="6">
        <v>5</v>
      </c>
      <c r="F843" s="6">
        <v>6</v>
      </c>
      <c r="G843" s="7">
        <v>499</v>
      </c>
      <c r="H843" s="17">
        <v>0</v>
      </c>
      <c r="I843" s="7">
        <v>499</v>
      </c>
      <c r="J843" s="6" t="s">
        <v>32</v>
      </c>
      <c r="K843" s="6" t="b">
        <v>0</v>
      </c>
      <c r="L843" s="6">
        <v>0</v>
      </c>
      <c r="M843" s="6">
        <v>1</v>
      </c>
      <c r="N843" s="6">
        <v>1</v>
      </c>
      <c r="O843" s="6">
        <v>12</v>
      </c>
      <c r="P843" s="6">
        <v>28</v>
      </c>
      <c r="Q843" s="6" t="s">
        <v>32</v>
      </c>
      <c r="R843" s="6" t="s">
        <v>32</v>
      </c>
      <c r="S843" s="6" t="s">
        <v>32</v>
      </c>
      <c r="T843" s="6" t="s">
        <v>32</v>
      </c>
      <c r="U843" s="6" t="s">
        <v>32</v>
      </c>
      <c r="V843" s="6" t="b">
        <v>1</v>
      </c>
      <c r="W843" s="6" t="b">
        <v>1</v>
      </c>
      <c r="X843" s="13" cm="1">
        <f t="array" ref="X843">_xlfn.IFS(ecomm[[#This Row],[rating]]&lt;=1,1, ecomm[[#This Row],[rating]]&lt;=2, 2, ecomm[[#This Row],[rating]]&lt;=3, 3, ecomm[[#This Row],[rating]]&lt;=4, 4, ecomm[[#This Row],[rating]]&gt;4, 5)</f>
        <v>5</v>
      </c>
      <c r="Y843" s="13" cm="1">
        <f t="array" ref="Y8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43" s="13" t="str" cm="1">
        <f t="array" ref="Z8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44" spans="1:26">
      <c r="A844" s="4">
        <v>17333612</v>
      </c>
      <c r="B844" s="4" t="s">
        <v>26</v>
      </c>
      <c r="C844" s="4" t="s">
        <v>121</v>
      </c>
      <c r="D844" s="4" t="s">
        <v>478</v>
      </c>
      <c r="E844" s="4">
        <v>3.6</v>
      </c>
      <c r="F844" s="4">
        <v>10</v>
      </c>
      <c r="G844" s="5">
        <v>2499</v>
      </c>
      <c r="H844" s="16">
        <v>25</v>
      </c>
      <c r="I844" s="5">
        <v>1874</v>
      </c>
      <c r="J844" s="4" t="s">
        <v>35</v>
      </c>
      <c r="K844" s="4" t="b">
        <v>1</v>
      </c>
      <c r="L844" s="4">
        <v>5</v>
      </c>
      <c r="M844" s="4">
        <v>0</v>
      </c>
      <c r="N844" s="4">
        <v>0</v>
      </c>
      <c r="O844" s="4">
        <v>0</v>
      </c>
      <c r="P844" s="4">
        <v>0</v>
      </c>
      <c r="Q844" s="4" t="s">
        <v>32</v>
      </c>
      <c r="R844" s="4" t="s">
        <v>32</v>
      </c>
      <c r="S844" s="4" t="s">
        <v>32</v>
      </c>
      <c r="T844" s="4" t="s">
        <v>32</v>
      </c>
      <c r="U844" s="4" t="s">
        <v>32</v>
      </c>
      <c r="V844" s="4" t="b">
        <v>1</v>
      </c>
      <c r="W844" s="4" t="b">
        <v>1</v>
      </c>
      <c r="X844" s="13" cm="1">
        <f t="array" ref="X844">_xlfn.IFS(ecomm[[#This Row],[rating]]&lt;=1,1, ecomm[[#This Row],[rating]]&lt;=2, 2, ecomm[[#This Row],[rating]]&lt;=3, 3, ecomm[[#This Row],[rating]]&lt;=4, 4, ecomm[[#This Row],[rating]]&gt;4, 5)</f>
        <v>4</v>
      </c>
      <c r="Y844" s="13" cm="1">
        <f t="array" ref="Y8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4" s="13" t="str" cm="1">
        <f t="array" ref="Z8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45" spans="1:26">
      <c r="A845" s="6">
        <v>17132266</v>
      </c>
      <c r="B845" s="6" t="s">
        <v>26</v>
      </c>
      <c r="C845" s="6" t="s">
        <v>33</v>
      </c>
      <c r="D845" s="6" t="s">
        <v>321</v>
      </c>
      <c r="E845" s="6">
        <v>3.7</v>
      </c>
      <c r="F845" s="6">
        <v>10</v>
      </c>
      <c r="G845" s="7">
        <v>1499</v>
      </c>
      <c r="H845" s="17">
        <v>64</v>
      </c>
      <c r="I845" s="7">
        <v>539</v>
      </c>
      <c r="J845" s="6" t="s">
        <v>35</v>
      </c>
      <c r="K845" s="6" t="b">
        <v>1</v>
      </c>
      <c r="L845" s="6">
        <v>5</v>
      </c>
      <c r="M845" s="6">
        <v>2</v>
      </c>
      <c r="N845" s="6">
        <v>0</v>
      </c>
      <c r="O845" s="6">
        <v>7</v>
      </c>
      <c r="P845" s="6">
        <v>11</v>
      </c>
      <c r="Q845" s="6" t="s">
        <v>32</v>
      </c>
      <c r="R845" s="6" t="s">
        <v>32</v>
      </c>
      <c r="S845" s="6" t="s">
        <v>32</v>
      </c>
      <c r="T845" s="6" t="s">
        <v>32</v>
      </c>
      <c r="U845" s="6" t="s">
        <v>32</v>
      </c>
      <c r="V845" s="6" t="b">
        <v>1</v>
      </c>
      <c r="W845" s="6" t="b">
        <v>1</v>
      </c>
      <c r="X845" s="13" cm="1">
        <f t="array" ref="X845">_xlfn.IFS(ecomm[[#This Row],[rating]]&lt;=1,1, ecomm[[#This Row],[rating]]&lt;=2, 2, ecomm[[#This Row],[rating]]&lt;=3, 3, ecomm[[#This Row],[rating]]&lt;=4, 4, ecomm[[#This Row],[rating]]&gt;4, 5)</f>
        <v>4</v>
      </c>
      <c r="Y845" s="13" cm="1">
        <f t="array" ref="Y8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45" s="13" t="str" cm="1">
        <f t="array" ref="Z8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46" spans="1:26">
      <c r="A846" s="4">
        <v>18972770</v>
      </c>
      <c r="B846" s="4" t="s">
        <v>26</v>
      </c>
      <c r="C846" s="4" t="s">
        <v>33</v>
      </c>
      <c r="D846" s="4" t="s">
        <v>500</v>
      </c>
      <c r="E846" s="4">
        <v>3.3</v>
      </c>
      <c r="F846" s="4">
        <v>11</v>
      </c>
      <c r="G846" s="5">
        <v>1299</v>
      </c>
      <c r="H846" s="16">
        <v>65</v>
      </c>
      <c r="I846" s="5">
        <v>454</v>
      </c>
      <c r="J846" s="4" t="s">
        <v>35</v>
      </c>
      <c r="K846" s="4" t="b">
        <v>1</v>
      </c>
      <c r="L846" s="4">
        <v>4</v>
      </c>
      <c r="M846" s="4">
        <v>3</v>
      </c>
      <c r="N846" s="4">
        <v>6</v>
      </c>
      <c r="O846" s="4">
        <v>7</v>
      </c>
      <c r="P846" s="4">
        <v>50</v>
      </c>
      <c r="Q846" s="4" t="s">
        <v>30</v>
      </c>
      <c r="R846" s="4" t="s">
        <v>31</v>
      </c>
      <c r="S846" s="4" t="s">
        <v>32</v>
      </c>
      <c r="T846" s="4" t="s">
        <v>32</v>
      </c>
      <c r="U846" s="4" t="s">
        <v>30</v>
      </c>
      <c r="V846" s="4" t="b">
        <v>1</v>
      </c>
      <c r="W846" s="4" t="b">
        <v>1</v>
      </c>
      <c r="X846" s="13" cm="1">
        <f t="array" ref="X846">_xlfn.IFS(ecomm[[#This Row],[rating]]&lt;=1,1, ecomm[[#This Row],[rating]]&lt;=2, 2, ecomm[[#This Row],[rating]]&lt;=3, 3, ecomm[[#This Row],[rating]]&lt;=4, 4, ecomm[[#This Row],[rating]]&gt;4, 5)</f>
        <v>4</v>
      </c>
      <c r="Y846" s="13" cm="1">
        <f t="array" ref="Y8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46" s="13" t="str" cm="1">
        <f t="array" ref="Z8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47" spans="1:26">
      <c r="A847" s="6">
        <v>9029979</v>
      </c>
      <c r="B847" s="6" t="s">
        <v>60</v>
      </c>
      <c r="C847" s="6" t="s">
        <v>165</v>
      </c>
      <c r="D847" s="6" t="s">
        <v>532</v>
      </c>
      <c r="E847" s="6">
        <v>4.4000000000000004</v>
      </c>
      <c r="F847" s="6">
        <v>8</v>
      </c>
      <c r="G847" s="7">
        <v>2595</v>
      </c>
      <c r="H847" s="17">
        <v>0</v>
      </c>
      <c r="I847" s="7">
        <v>2595</v>
      </c>
      <c r="J847" s="6" t="s">
        <v>32</v>
      </c>
      <c r="K847" s="6" t="b">
        <v>0</v>
      </c>
      <c r="L847" s="6">
        <v>7</v>
      </c>
      <c r="M847" s="6">
        <v>2</v>
      </c>
      <c r="N847" s="6">
        <v>8</v>
      </c>
      <c r="O847" s="6">
        <v>9</v>
      </c>
      <c r="P847" s="6">
        <v>29</v>
      </c>
      <c r="Q847" s="6" t="s">
        <v>32</v>
      </c>
      <c r="R847" s="6" t="s">
        <v>32</v>
      </c>
      <c r="S847" s="6" t="s">
        <v>32</v>
      </c>
      <c r="T847" s="6" t="s">
        <v>32</v>
      </c>
      <c r="U847" s="6" t="s">
        <v>32</v>
      </c>
      <c r="V847" s="6" t="b">
        <v>1</v>
      </c>
      <c r="W847" s="6" t="b">
        <v>1</v>
      </c>
      <c r="X847" s="13" cm="1">
        <f t="array" ref="X847">_xlfn.IFS(ecomm[[#This Row],[rating]]&lt;=1,1, ecomm[[#This Row],[rating]]&lt;=2, 2, ecomm[[#This Row],[rating]]&lt;=3, 3, ecomm[[#This Row],[rating]]&lt;=4, 4, ecomm[[#This Row],[rating]]&gt;4, 5)</f>
        <v>5</v>
      </c>
      <c r="Y847" s="13" cm="1">
        <f t="array" ref="Y8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47" s="13" t="str" cm="1">
        <f t="array" ref="Z8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48" spans="1:26">
      <c r="A848" s="4">
        <v>19020450</v>
      </c>
      <c r="B848" s="4" t="s">
        <v>26</v>
      </c>
      <c r="C848" s="4" t="s">
        <v>46</v>
      </c>
      <c r="D848" s="4" t="s">
        <v>52</v>
      </c>
      <c r="E848" s="4">
        <v>4.3</v>
      </c>
      <c r="F848" s="4">
        <v>96</v>
      </c>
      <c r="G848" s="5">
        <v>6499</v>
      </c>
      <c r="H848" s="16">
        <v>40</v>
      </c>
      <c r="I848" s="5">
        <v>3249</v>
      </c>
      <c r="J848" s="4" t="s">
        <v>32</v>
      </c>
      <c r="K848" s="4" t="b">
        <v>0</v>
      </c>
      <c r="L848" s="4">
        <v>1</v>
      </c>
      <c r="M848" s="4">
        <v>0</v>
      </c>
      <c r="N848" s="4">
        <v>3</v>
      </c>
      <c r="O848" s="4">
        <v>0</v>
      </c>
      <c r="P848" s="4">
        <v>10</v>
      </c>
      <c r="Q848" s="4" t="s">
        <v>30</v>
      </c>
      <c r="R848" s="4" t="s">
        <v>32</v>
      </c>
      <c r="S848" s="4" t="s">
        <v>32</v>
      </c>
      <c r="T848" s="4" t="s">
        <v>32</v>
      </c>
      <c r="U848" s="4" t="s">
        <v>30</v>
      </c>
      <c r="V848" s="4" t="b">
        <v>1</v>
      </c>
      <c r="W848" s="4" t="b">
        <v>1</v>
      </c>
      <c r="X848" s="13" cm="1">
        <f t="array" ref="X848">_xlfn.IFS(ecomm[[#This Row],[rating]]&lt;=1,1, ecomm[[#This Row],[rating]]&lt;=2, 2, ecomm[[#This Row],[rating]]&lt;=3, 3, ecomm[[#This Row],[rating]]&lt;=4, 4, ecomm[[#This Row],[rating]]&gt;4, 5)</f>
        <v>5</v>
      </c>
      <c r="Y848" s="13" cm="1">
        <f t="array" ref="Y8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48" s="13" t="str" cm="1">
        <f t="array" ref="Z8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49" spans="1:26">
      <c r="A849" s="6">
        <v>8367605</v>
      </c>
      <c r="B849" s="6" t="s">
        <v>26</v>
      </c>
      <c r="C849" s="6" t="s">
        <v>33</v>
      </c>
      <c r="D849" s="6" t="s">
        <v>203</v>
      </c>
      <c r="E849" s="6">
        <v>4.3</v>
      </c>
      <c r="F849" s="6">
        <v>93</v>
      </c>
      <c r="G849" s="7">
        <v>1290</v>
      </c>
      <c r="H849" s="17">
        <v>62</v>
      </c>
      <c r="I849" s="7">
        <v>1290</v>
      </c>
      <c r="J849" s="6" t="s">
        <v>35</v>
      </c>
      <c r="K849" s="6" t="b">
        <v>1</v>
      </c>
      <c r="L849" s="6">
        <v>1</v>
      </c>
      <c r="M849" s="6">
        <v>1</v>
      </c>
      <c r="N849" s="6">
        <v>6</v>
      </c>
      <c r="O849" s="6">
        <v>10</v>
      </c>
      <c r="P849" s="6">
        <v>57</v>
      </c>
      <c r="Q849" s="6" t="s">
        <v>30</v>
      </c>
      <c r="R849" s="6" t="s">
        <v>31</v>
      </c>
      <c r="S849" s="6" t="s">
        <v>32</v>
      </c>
      <c r="T849" s="6" t="s">
        <v>32</v>
      </c>
      <c r="U849" s="6" t="s">
        <v>30</v>
      </c>
      <c r="V849" s="6" t="b">
        <v>0</v>
      </c>
      <c r="W849" s="6" t="b">
        <v>1</v>
      </c>
      <c r="X849" s="13" cm="1">
        <f t="array" ref="X849">_xlfn.IFS(ecomm[[#This Row],[rating]]&lt;=1,1, ecomm[[#This Row],[rating]]&lt;=2, 2, ecomm[[#This Row],[rating]]&lt;=3, 3, ecomm[[#This Row],[rating]]&lt;=4, 4, ecomm[[#This Row],[rating]]&gt;4, 5)</f>
        <v>5</v>
      </c>
      <c r="Y849" s="13" cm="1">
        <f t="array" ref="Y8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49" s="13" t="str" cm="1">
        <f t="array" ref="Z8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50" spans="1:26">
      <c r="A850" s="4">
        <v>19018146</v>
      </c>
      <c r="B850" s="4" t="s">
        <v>26</v>
      </c>
      <c r="C850" s="4" t="s">
        <v>33</v>
      </c>
      <c r="D850" s="4" t="s">
        <v>289</v>
      </c>
      <c r="E850" s="4">
        <v>4</v>
      </c>
      <c r="F850" s="4">
        <v>110</v>
      </c>
      <c r="G850" s="5">
        <v>899</v>
      </c>
      <c r="H850" s="16">
        <v>56</v>
      </c>
      <c r="I850" s="5">
        <v>899</v>
      </c>
      <c r="J850" s="4" t="s">
        <v>35</v>
      </c>
      <c r="K850" s="4" t="b">
        <v>1</v>
      </c>
      <c r="L850" s="4">
        <v>0</v>
      </c>
      <c r="M850" s="4">
        <v>0</v>
      </c>
      <c r="N850" s="4">
        <v>0</v>
      </c>
      <c r="O850" s="4">
        <v>0</v>
      </c>
      <c r="P850" s="4">
        <v>1</v>
      </c>
      <c r="Q850" s="4" t="s">
        <v>30</v>
      </c>
      <c r="R850" s="4" t="s">
        <v>43</v>
      </c>
      <c r="S850" s="4" t="s">
        <v>32</v>
      </c>
      <c r="T850" s="4" t="s">
        <v>32</v>
      </c>
      <c r="U850" s="4" t="s">
        <v>30</v>
      </c>
      <c r="V850" s="4" t="b">
        <v>0</v>
      </c>
      <c r="W850" s="4" t="b">
        <v>1</v>
      </c>
      <c r="X850" s="13" cm="1">
        <f t="array" ref="X850">_xlfn.IFS(ecomm[[#This Row],[rating]]&lt;=1,1, ecomm[[#This Row],[rating]]&lt;=2, 2, ecomm[[#This Row],[rating]]&lt;=3, 3, ecomm[[#This Row],[rating]]&lt;=4, 4, ecomm[[#This Row],[rating]]&gt;4, 5)</f>
        <v>4</v>
      </c>
      <c r="Y850" s="13" cm="1">
        <f t="array" ref="Y8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50" s="13" t="str" cm="1">
        <f t="array" ref="Z8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51" spans="1:26">
      <c r="A851" s="6">
        <v>13562488</v>
      </c>
      <c r="B851" s="6" t="s">
        <v>26</v>
      </c>
      <c r="C851" s="6" t="s">
        <v>48</v>
      </c>
      <c r="D851" s="6" t="s">
        <v>533</v>
      </c>
      <c r="E851" s="6">
        <v>4.3</v>
      </c>
      <c r="F851" s="6">
        <v>95</v>
      </c>
      <c r="G851" s="7">
        <v>1599</v>
      </c>
      <c r="H851" s="17">
        <v>57</v>
      </c>
      <c r="I851" s="7">
        <v>1599</v>
      </c>
      <c r="J851" s="6" t="s">
        <v>35</v>
      </c>
      <c r="K851" s="6" t="b">
        <v>1</v>
      </c>
      <c r="L851" s="6">
        <v>43</v>
      </c>
      <c r="M851" s="6">
        <v>0</v>
      </c>
      <c r="N851" s="6">
        <v>2</v>
      </c>
      <c r="O851" s="6">
        <v>1</v>
      </c>
      <c r="P851" s="6">
        <v>0</v>
      </c>
      <c r="Q851" s="6" t="s">
        <v>30</v>
      </c>
      <c r="R851" s="6" t="s">
        <v>43</v>
      </c>
      <c r="S851" s="6" t="s">
        <v>32</v>
      </c>
      <c r="T851" s="6" t="s">
        <v>32</v>
      </c>
      <c r="U851" s="6" t="s">
        <v>30</v>
      </c>
      <c r="V851" s="6" t="b">
        <v>0</v>
      </c>
      <c r="W851" s="6" t="b">
        <v>1</v>
      </c>
      <c r="X851" s="13" cm="1">
        <f t="array" ref="X851">_xlfn.IFS(ecomm[[#This Row],[rating]]&lt;=1,1, ecomm[[#This Row],[rating]]&lt;=2, 2, ecomm[[#This Row],[rating]]&lt;=3, 3, ecomm[[#This Row],[rating]]&lt;=4, 4, ecomm[[#This Row],[rating]]&gt;4, 5)</f>
        <v>5</v>
      </c>
      <c r="Y851" s="13" cm="1">
        <f t="array" ref="Y8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51" s="13" t="str" cm="1">
        <f t="array" ref="Z8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52" spans="1:26">
      <c r="A852" s="4">
        <v>2466414</v>
      </c>
      <c r="B852" s="4" t="s">
        <v>60</v>
      </c>
      <c r="C852" s="4" t="s">
        <v>226</v>
      </c>
      <c r="D852" s="4" t="s">
        <v>534</v>
      </c>
      <c r="E852" s="4">
        <v>4.4000000000000004</v>
      </c>
      <c r="F852" s="4">
        <v>940</v>
      </c>
      <c r="G852" s="5">
        <v>6950</v>
      </c>
      <c r="H852" s="16">
        <v>53</v>
      </c>
      <c r="I852" s="5">
        <v>3266</v>
      </c>
      <c r="J852" s="4" t="s">
        <v>35</v>
      </c>
      <c r="K852" s="4" t="b">
        <v>1</v>
      </c>
      <c r="L852" s="4">
        <v>5</v>
      </c>
      <c r="M852" s="4">
        <v>27</v>
      </c>
      <c r="N852" s="4">
        <v>64</v>
      </c>
      <c r="O852" s="4">
        <v>64</v>
      </c>
      <c r="P852" s="4">
        <v>134</v>
      </c>
      <c r="Q852" s="4" t="s">
        <v>32</v>
      </c>
      <c r="R852" s="4" t="s">
        <v>32</v>
      </c>
      <c r="S852" s="4" t="s">
        <v>32</v>
      </c>
      <c r="T852" s="4" t="s">
        <v>32</v>
      </c>
      <c r="U852" s="4" t="s">
        <v>32</v>
      </c>
      <c r="V852" s="4" t="b">
        <v>1</v>
      </c>
      <c r="W852" s="4" t="b">
        <v>1</v>
      </c>
      <c r="X852" s="13" cm="1">
        <f t="array" ref="X852">_xlfn.IFS(ecomm[[#This Row],[rating]]&lt;=1,1, ecomm[[#This Row],[rating]]&lt;=2, 2, ecomm[[#This Row],[rating]]&lt;=3, 3, ecomm[[#This Row],[rating]]&lt;=4, 4, ecomm[[#This Row],[rating]]&gt;4, 5)</f>
        <v>5</v>
      </c>
      <c r="Y852" s="13" cm="1">
        <f t="array" ref="Y8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2" s="13" t="str" cm="1">
        <f t="array" ref="Z8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53" spans="1:26">
      <c r="A853" s="6">
        <v>13675502</v>
      </c>
      <c r="B853" s="6" t="s">
        <v>26</v>
      </c>
      <c r="C853" s="6" t="s">
        <v>117</v>
      </c>
      <c r="D853" s="6" t="s">
        <v>294</v>
      </c>
      <c r="E853" s="6">
        <v>4.0999999999999996</v>
      </c>
      <c r="F853" s="6">
        <v>108</v>
      </c>
      <c r="G853" s="7">
        <v>1799</v>
      </c>
      <c r="H853" s="17">
        <v>0</v>
      </c>
      <c r="I853" s="7">
        <v>1799</v>
      </c>
      <c r="J853" s="6" t="s">
        <v>35</v>
      </c>
      <c r="K853" s="6" t="b">
        <v>1</v>
      </c>
      <c r="L853" s="6">
        <v>4</v>
      </c>
      <c r="M853" s="6">
        <v>0</v>
      </c>
      <c r="N853" s="6">
        <v>2</v>
      </c>
      <c r="O853" s="6">
        <v>5</v>
      </c>
      <c r="P853" s="6">
        <v>25</v>
      </c>
      <c r="Q853" s="6" t="s">
        <v>30</v>
      </c>
      <c r="R853" s="6" t="s">
        <v>32</v>
      </c>
      <c r="S853" s="6" t="s">
        <v>32</v>
      </c>
      <c r="T853" s="6" t="s">
        <v>32</v>
      </c>
      <c r="U853" s="6" t="s">
        <v>32</v>
      </c>
      <c r="V853" s="6" t="b">
        <v>0</v>
      </c>
      <c r="W853" s="6" t="b">
        <v>1</v>
      </c>
      <c r="X853" s="13" cm="1">
        <f t="array" ref="X853">_xlfn.IFS(ecomm[[#This Row],[rating]]&lt;=1,1, ecomm[[#This Row],[rating]]&lt;=2, 2, ecomm[[#This Row],[rating]]&lt;=3, 3, ecomm[[#This Row],[rating]]&lt;=4, 4, ecomm[[#This Row],[rating]]&gt;4, 5)</f>
        <v>5</v>
      </c>
      <c r="Y853" s="13" cm="1">
        <f t="array" ref="Y8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53" s="13" t="str" cm="1">
        <f t="array" ref="Z8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54" spans="1:26">
      <c r="A854" s="4">
        <v>21497770</v>
      </c>
      <c r="B854" s="4" t="s">
        <v>99</v>
      </c>
      <c r="C854" s="4" t="s">
        <v>100</v>
      </c>
      <c r="D854" s="4" t="s">
        <v>270</v>
      </c>
      <c r="E854" s="4">
        <v>4.0999999999999996</v>
      </c>
      <c r="F854" s="4">
        <v>111</v>
      </c>
      <c r="G854" s="5">
        <v>4999</v>
      </c>
      <c r="H854" s="16">
        <v>55</v>
      </c>
      <c r="I854" s="5">
        <v>2249</v>
      </c>
      <c r="J854" s="4" t="s">
        <v>35</v>
      </c>
      <c r="K854" s="4" t="b">
        <v>1</v>
      </c>
      <c r="L854" s="4">
        <v>1</v>
      </c>
      <c r="M854" s="4">
        <v>1</v>
      </c>
      <c r="N854" s="4">
        <v>5</v>
      </c>
      <c r="O854" s="4">
        <v>12</v>
      </c>
      <c r="P854" s="4">
        <v>22</v>
      </c>
      <c r="Q854" s="4" t="s">
        <v>30</v>
      </c>
      <c r="R854" s="4" t="s">
        <v>32</v>
      </c>
      <c r="S854" s="4" t="s">
        <v>106</v>
      </c>
      <c r="T854" s="4" t="s">
        <v>32</v>
      </c>
      <c r="U854" s="4" t="s">
        <v>32</v>
      </c>
      <c r="V854" s="4" t="b">
        <v>1</v>
      </c>
      <c r="W854" s="4" t="b">
        <v>1</v>
      </c>
      <c r="X854" s="13" cm="1">
        <f t="array" ref="X854">_xlfn.IFS(ecomm[[#This Row],[rating]]&lt;=1,1, ecomm[[#This Row],[rating]]&lt;=2, 2, ecomm[[#This Row],[rating]]&lt;=3, 3, ecomm[[#This Row],[rating]]&lt;=4, 4, ecomm[[#This Row],[rating]]&gt;4, 5)</f>
        <v>5</v>
      </c>
      <c r="Y854" s="13" cm="1">
        <f t="array" ref="Y8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54" s="13" t="str" cm="1">
        <f t="array" ref="Z8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55" spans="1:26">
      <c r="A855" s="6">
        <v>18374978</v>
      </c>
      <c r="B855" s="6" t="s">
        <v>99</v>
      </c>
      <c r="C855" s="6" t="s">
        <v>218</v>
      </c>
      <c r="D855" s="6" t="s">
        <v>219</v>
      </c>
      <c r="E855" s="6">
        <v>4.4000000000000004</v>
      </c>
      <c r="F855" s="6">
        <v>94</v>
      </c>
      <c r="G855" s="7">
        <v>4999</v>
      </c>
      <c r="H855" s="17">
        <v>35.00700140028006</v>
      </c>
      <c r="I855" s="7">
        <v>3249</v>
      </c>
      <c r="J855" s="6" t="s">
        <v>35</v>
      </c>
      <c r="K855" s="6" t="b">
        <v>1</v>
      </c>
      <c r="L855" s="6">
        <v>6</v>
      </c>
      <c r="M855" s="6">
        <v>0</v>
      </c>
      <c r="N855" s="6">
        <v>0</v>
      </c>
      <c r="O855" s="6">
        <v>1</v>
      </c>
      <c r="P855" s="6">
        <v>3</v>
      </c>
      <c r="Q855" s="6" t="s">
        <v>32</v>
      </c>
      <c r="R855" s="6" t="s">
        <v>32</v>
      </c>
      <c r="S855" s="6" t="s">
        <v>32</v>
      </c>
      <c r="T855" s="6" t="s">
        <v>32</v>
      </c>
      <c r="U855" s="6" t="s">
        <v>32</v>
      </c>
      <c r="V855" s="6" t="b">
        <v>1</v>
      </c>
      <c r="W855" s="6" t="b">
        <v>1</v>
      </c>
      <c r="X855" s="13" cm="1">
        <f t="array" ref="X855">_xlfn.IFS(ecomm[[#This Row],[rating]]&lt;=1,1, ecomm[[#This Row],[rating]]&lt;=2, 2, ecomm[[#This Row],[rating]]&lt;=3, 3, ecomm[[#This Row],[rating]]&lt;=4, 4, ecomm[[#This Row],[rating]]&gt;4, 5)</f>
        <v>5</v>
      </c>
      <c r="Y855" s="13" cm="1">
        <f t="array" ref="Y8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5" s="13" t="str" cm="1">
        <f t="array" ref="Z8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56" spans="1:26">
      <c r="A856" s="4">
        <v>18906226</v>
      </c>
      <c r="B856" s="4" t="s">
        <v>99</v>
      </c>
      <c r="C856" s="4" t="s">
        <v>218</v>
      </c>
      <c r="D856" s="4" t="s">
        <v>535</v>
      </c>
      <c r="E856" s="4">
        <v>4.4000000000000004</v>
      </c>
      <c r="F856" s="4">
        <v>93</v>
      </c>
      <c r="G856" s="5">
        <v>6499</v>
      </c>
      <c r="H856" s="16">
        <v>40</v>
      </c>
      <c r="I856" s="5">
        <v>3899</v>
      </c>
      <c r="J856" s="4" t="s">
        <v>35</v>
      </c>
      <c r="K856" s="4" t="b">
        <v>1</v>
      </c>
      <c r="L856" s="4">
        <v>3</v>
      </c>
      <c r="M856" s="4">
        <v>3</v>
      </c>
      <c r="N856" s="4">
        <v>12</v>
      </c>
      <c r="O856" s="4">
        <v>28</v>
      </c>
      <c r="P856" s="4">
        <v>45</v>
      </c>
      <c r="Q856" s="4" t="s">
        <v>32</v>
      </c>
      <c r="R856" s="4" t="s">
        <v>32</v>
      </c>
      <c r="S856" s="4" t="s">
        <v>32</v>
      </c>
      <c r="T856" s="4" t="s">
        <v>32</v>
      </c>
      <c r="U856" s="4" t="s">
        <v>32</v>
      </c>
      <c r="V856" s="4" t="b">
        <v>1</v>
      </c>
      <c r="W856" s="4" t="b">
        <v>1</v>
      </c>
      <c r="X856" s="13" cm="1">
        <f t="array" ref="X856">_xlfn.IFS(ecomm[[#This Row],[rating]]&lt;=1,1, ecomm[[#This Row],[rating]]&lt;=2, 2, ecomm[[#This Row],[rating]]&lt;=3, 3, ecomm[[#This Row],[rating]]&lt;=4, 4, ecomm[[#This Row],[rating]]&gt;4, 5)</f>
        <v>5</v>
      </c>
      <c r="Y856" s="13" cm="1">
        <f t="array" ref="Y8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6" s="13" t="str" cm="1">
        <f t="array" ref="Z8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57" spans="1:26">
      <c r="A857" s="6">
        <v>1376949</v>
      </c>
      <c r="B857" s="6" t="s">
        <v>60</v>
      </c>
      <c r="C857" s="6" t="s">
        <v>305</v>
      </c>
      <c r="D857" s="6" t="s">
        <v>536</v>
      </c>
      <c r="E857" s="6">
        <v>4.4000000000000004</v>
      </c>
      <c r="F857" s="6">
        <v>1052</v>
      </c>
      <c r="G857" s="7">
        <v>1675</v>
      </c>
      <c r="H857" s="17">
        <v>52</v>
      </c>
      <c r="I857" s="7">
        <v>1675</v>
      </c>
      <c r="J857" s="6" t="s">
        <v>35</v>
      </c>
      <c r="K857" s="6" t="b">
        <v>1</v>
      </c>
      <c r="L857" s="6">
        <v>1</v>
      </c>
      <c r="M857" s="6">
        <v>4</v>
      </c>
      <c r="N857" s="6">
        <v>9</v>
      </c>
      <c r="O857" s="6">
        <v>5</v>
      </c>
      <c r="P857" s="6">
        <v>30</v>
      </c>
      <c r="Q857" s="6" t="s">
        <v>32</v>
      </c>
      <c r="R857" s="6" t="s">
        <v>32</v>
      </c>
      <c r="S857" s="6" t="s">
        <v>32</v>
      </c>
      <c r="T857" s="6" t="s">
        <v>32</v>
      </c>
      <c r="U857" s="6" t="s">
        <v>32</v>
      </c>
      <c r="V857" s="6" t="b">
        <v>1</v>
      </c>
      <c r="W857" s="6" t="b">
        <v>1</v>
      </c>
      <c r="X857" s="13" cm="1">
        <f t="array" ref="X857">_xlfn.IFS(ecomm[[#This Row],[rating]]&lt;=1,1, ecomm[[#This Row],[rating]]&lt;=2, 2, ecomm[[#This Row],[rating]]&lt;=3, 3, ecomm[[#This Row],[rating]]&lt;=4, 4, ecomm[[#This Row],[rating]]&gt;4, 5)</f>
        <v>5</v>
      </c>
      <c r="Y857" s="13" cm="1">
        <f t="array" ref="Y8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57" s="13" t="str" cm="1">
        <f t="array" ref="Z8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58" spans="1:26">
      <c r="A858" s="4">
        <v>18373464</v>
      </c>
      <c r="B858" s="4" t="s">
        <v>99</v>
      </c>
      <c r="C858" s="4" t="s">
        <v>218</v>
      </c>
      <c r="D858" s="4" t="s">
        <v>219</v>
      </c>
      <c r="E858" s="4">
        <v>4.0999999999999996</v>
      </c>
      <c r="F858" s="4">
        <v>113</v>
      </c>
      <c r="G858" s="5">
        <v>3599</v>
      </c>
      <c r="H858" s="16">
        <v>0</v>
      </c>
      <c r="I858" s="5">
        <v>3599</v>
      </c>
      <c r="J858" s="4" t="s">
        <v>35</v>
      </c>
      <c r="K858" s="4" t="b">
        <v>1</v>
      </c>
      <c r="L858" s="4">
        <v>2</v>
      </c>
      <c r="M858" s="4">
        <v>1</v>
      </c>
      <c r="N858" s="4">
        <v>0</v>
      </c>
      <c r="O858" s="4">
        <v>2</v>
      </c>
      <c r="P858" s="4">
        <v>7</v>
      </c>
      <c r="Q858" s="4" t="s">
        <v>32</v>
      </c>
      <c r="R858" s="4" t="s">
        <v>32</v>
      </c>
      <c r="S858" s="4" t="s">
        <v>32</v>
      </c>
      <c r="T858" s="4" t="s">
        <v>32</v>
      </c>
      <c r="U858" s="4" t="s">
        <v>32</v>
      </c>
      <c r="V858" s="4" t="b">
        <v>1</v>
      </c>
      <c r="W858" s="4" t="b">
        <v>1</v>
      </c>
      <c r="X858" s="13" cm="1">
        <f t="array" ref="X858">_xlfn.IFS(ecomm[[#This Row],[rating]]&lt;=1,1, ecomm[[#This Row],[rating]]&lt;=2, 2, ecomm[[#This Row],[rating]]&lt;=3, 3, ecomm[[#This Row],[rating]]&lt;=4, 4, ecomm[[#This Row],[rating]]&gt;4, 5)</f>
        <v>5</v>
      </c>
      <c r="Y858" s="13" cm="1">
        <f t="array" ref="Y8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8" s="13" t="str" cm="1">
        <f t="array" ref="Z8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59" spans="1:26">
      <c r="A859" s="6">
        <v>19020676</v>
      </c>
      <c r="B859" s="6" t="s">
        <v>26</v>
      </c>
      <c r="C859" s="6" t="s">
        <v>46</v>
      </c>
      <c r="D859" s="6" t="s">
        <v>52</v>
      </c>
      <c r="E859" s="6">
        <v>4.5999999999999996</v>
      </c>
      <c r="F859" s="6">
        <v>85</v>
      </c>
      <c r="G859" s="7">
        <v>5699</v>
      </c>
      <c r="H859" s="17">
        <v>45</v>
      </c>
      <c r="I859" s="7">
        <v>3134</v>
      </c>
      <c r="J859" s="6" t="s">
        <v>32</v>
      </c>
      <c r="K859" s="6" t="b">
        <v>0</v>
      </c>
      <c r="L859" s="6">
        <v>3</v>
      </c>
      <c r="M859" s="6">
        <v>0</v>
      </c>
      <c r="N859" s="6">
        <v>3</v>
      </c>
      <c r="O859" s="6">
        <v>3</v>
      </c>
      <c r="P859" s="6">
        <v>2</v>
      </c>
      <c r="Q859" s="6" t="s">
        <v>30</v>
      </c>
      <c r="R859" s="6" t="s">
        <v>32</v>
      </c>
      <c r="S859" s="6" t="s">
        <v>32</v>
      </c>
      <c r="T859" s="6" t="s">
        <v>32</v>
      </c>
      <c r="U859" s="6" t="s">
        <v>30</v>
      </c>
      <c r="V859" s="6" t="b">
        <v>1</v>
      </c>
      <c r="W859" s="6" t="b">
        <v>1</v>
      </c>
      <c r="X859" s="13" cm="1">
        <f t="array" ref="X859">_xlfn.IFS(ecomm[[#This Row],[rating]]&lt;=1,1, ecomm[[#This Row],[rating]]&lt;=2, 2, ecomm[[#This Row],[rating]]&lt;=3, 3, ecomm[[#This Row],[rating]]&lt;=4, 4, ecomm[[#This Row],[rating]]&gt;4, 5)</f>
        <v>5</v>
      </c>
      <c r="Y859" s="13" cm="1">
        <f t="array" ref="Y8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59" s="13" t="str" cm="1">
        <f t="array" ref="Z8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60" spans="1:26">
      <c r="A860" s="4">
        <v>18382842</v>
      </c>
      <c r="B860" s="4" t="s">
        <v>99</v>
      </c>
      <c r="C860" s="4" t="s">
        <v>218</v>
      </c>
      <c r="D860" s="4" t="s">
        <v>537</v>
      </c>
      <c r="E860" s="4">
        <v>3.7</v>
      </c>
      <c r="F860" s="4">
        <v>142</v>
      </c>
      <c r="G860" s="5">
        <v>3599</v>
      </c>
      <c r="H860" s="16">
        <v>60</v>
      </c>
      <c r="I860" s="5">
        <v>1439</v>
      </c>
      <c r="J860" s="4" t="s">
        <v>35</v>
      </c>
      <c r="K860" s="4" t="b">
        <v>1</v>
      </c>
      <c r="L860" s="4">
        <v>0</v>
      </c>
      <c r="M860" s="4">
        <v>5</v>
      </c>
      <c r="N860" s="4">
        <v>2</v>
      </c>
      <c r="O860" s="4">
        <v>0</v>
      </c>
      <c r="P860" s="4">
        <v>5</v>
      </c>
      <c r="Q860" s="4" t="s">
        <v>32</v>
      </c>
      <c r="R860" s="4" t="s">
        <v>32</v>
      </c>
      <c r="S860" s="4" t="s">
        <v>32</v>
      </c>
      <c r="T860" s="4" t="s">
        <v>32</v>
      </c>
      <c r="U860" s="4" t="s">
        <v>32</v>
      </c>
      <c r="V860" s="4" t="b">
        <v>1</v>
      </c>
      <c r="W860" s="4" t="b">
        <v>1</v>
      </c>
      <c r="X860" s="13" cm="1">
        <f t="array" ref="X860">_xlfn.IFS(ecomm[[#This Row],[rating]]&lt;=1,1, ecomm[[#This Row],[rating]]&lt;=2, 2, ecomm[[#This Row],[rating]]&lt;=3, 3, ecomm[[#This Row],[rating]]&lt;=4, 4, ecomm[[#This Row],[rating]]&gt;4, 5)</f>
        <v>4</v>
      </c>
      <c r="Y860" s="13" cm="1">
        <f t="array" ref="Y8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60" s="13" t="str" cm="1">
        <f t="array" ref="Z8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61" spans="1:26">
      <c r="A861" s="6">
        <v>14281506</v>
      </c>
      <c r="B861" s="6" t="s">
        <v>26</v>
      </c>
      <c r="C861" s="6" t="s">
        <v>46</v>
      </c>
      <c r="D861" s="6" t="s">
        <v>474</v>
      </c>
      <c r="E861" s="6">
        <v>3.9</v>
      </c>
      <c r="F861" s="6">
        <v>127</v>
      </c>
      <c r="G861" s="7">
        <v>3299</v>
      </c>
      <c r="H861" s="17">
        <v>0</v>
      </c>
      <c r="I861" s="7">
        <v>3299</v>
      </c>
      <c r="J861" s="6" t="s">
        <v>32</v>
      </c>
      <c r="K861" s="6" t="b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 t="s">
        <v>30</v>
      </c>
      <c r="R861" s="6" t="s">
        <v>32</v>
      </c>
      <c r="S861" s="6" t="s">
        <v>32</v>
      </c>
      <c r="T861" s="6" t="s">
        <v>32</v>
      </c>
      <c r="U861" s="6" t="s">
        <v>30</v>
      </c>
      <c r="V861" s="6" t="b">
        <v>0</v>
      </c>
      <c r="W861" s="6" t="b">
        <v>1</v>
      </c>
      <c r="X861" s="13" cm="1">
        <f t="array" ref="X861">_xlfn.IFS(ecomm[[#This Row],[rating]]&lt;=1,1, ecomm[[#This Row],[rating]]&lt;=2, 2, ecomm[[#This Row],[rating]]&lt;=3, 3, ecomm[[#This Row],[rating]]&lt;=4, 4, ecomm[[#This Row],[rating]]&gt;4, 5)</f>
        <v>4</v>
      </c>
      <c r="Y861" s="13" cm="1">
        <f t="array" ref="Y8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61" s="13" t="str" cm="1">
        <f t="array" ref="Z8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62" spans="1:26">
      <c r="A862" s="4">
        <v>15750524</v>
      </c>
      <c r="B862" s="4" t="s">
        <v>60</v>
      </c>
      <c r="C862" s="4" t="s">
        <v>139</v>
      </c>
      <c r="D862" s="4" t="s">
        <v>267</v>
      </c>
      <c r="E862" s="4">
        <v>4.4000000000000004</v>
      </c>
      <c r="F862" s="4">
        <v>97</v>
      </c>
      <c r="G862" s="5">
        <v>7999</v>
      </c>
      <c r="H862" s="16">
        <v>74</v>
      </c>
      <c r="I862" s="5">
        <v>2079</v>
      </c>
      <c r="J862" s="4" t="s">
        <v>35</v>
      </c>
      <c r="K862" s="4" t="b">
        <v>0</v>
      </c>
      <c r="L862" s="4">
        <v>7</v>
      </c>
      <c r="M862" s="4">
        <v>0</v>
      </c>
      <c r="N862" s="4">
        <v>0</v>
      </c>
      <c r="O862" s="4">
        <v>0</v>
      </c>
      <c r="P862" s="4">
        <v>0</v>
      </c>
      <c r="Q862" s="4" t="s">
        <v>32</v>
      </c>
      <c r="R862" s="4" t="s">
        <v>32</v>
      </c>
      <c r="S862" s="4" t="s">
        <v>32</v>
      </c>
      <c r="T862" s="4" t="s">
        <v>32</v>
      </c>
      <c r="U862" s="4" t="s">
        <v>32</v>
      </c>
      <c r="V862" s="4" t="b">
        <v>1</v>
      </c>
      <c r="W862" s="4" t="b">
        <v>1</v>
      </c>
      <c r="X862" s="13" cm="1">
        <f t="array" ref="X862">_xlfn.IFS(ecomm[[#This Row],[rating]]&lt;=1,1, ecomm[[#This Row],[rating]]&lt;=2, 2, ecomm[[#This Row],[rating]]&lt;=3, 3, ecomm[[#This Row],[rating]]&lt;=4, 4, ecomm[[#This Row],[rating]]&gt;4, 5)</f>
        <v>5</v>
      </c>
      <c r="Y862" s="13" cm="1">
        <f t="array" ref="Y8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62" s="13" t="str" cm="1">
        <f t="array" ref="Z8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63" spans="1:26">
      <c r="A863" s="6">
        <v>17627254</v>
      </c>
      <c r="B863" s="6" t="s">
        <v>26</v>
      </c>
      <c r="C863" s="6" t="s">
        <v>48</v>
      </c>
      <c r="D863" s="6" t="s">
        <v>272</v>
      </c>
      <c r="E863" s="6">
        <v>3.9</v>
      </c>
      <c r="F863" s="6">
        <v>131</v>
      </c>
      <c r="G863" s="7">
        <v>1599</v>
      </c>
      <c r="H863" s="17">
        <v>70</v>
      </c>
      <c r="I863" s="7">
        <v>1599</v>
      </c>
      <c r="J863" s="6" t="s">
        <v>35</v>
      </c>
      <c r="K863" s="6" t="b">
        <v>1</v>
      </c>
      <c r="L863" s="6">
        <v>1</v>
      </c>
      <c r="M863" s="6">
        <v>1</v>
      </c>
      <c r="N863" s="6">
        <v>10</v>
      </c>
      <c r="O863" s="6">
        <v>9</v>
      </c>
      <c r="P863" s="6">
        <v>49</v>
      </c>
      <c r="Q863" s="6" t="s">
        <v>30</v>
      </c>
      <c r="R863" s="6" t="s">
        <v>31</v>
      </c>
      <c r="S863" s="6" t="s">
        <v>32</v>
      </c>
      <c r="T863" s="6" t="s">
        <v>32</v>
      </c>
      <c r="U863" s="6" t="s">
        <v>30</v>
      </c>
      <c r="V863" s="6" t="b">
        <v>0</v>
      </c>
      <c r="W863" s="6" t="b">
        <v>1</v>
      </c>
      <c r="X863" s="13" cm="1">
        <f t="array" ref="X863">_xlfn.IFS(ecomm[[#This Row],[rating]]&lt;=1,1, ecomm[[#This Row],[rating]]&lt;=2, 2, ecomm[[#This Row],[rating]]&lt;=3, 3, ecomm[[#This Row],[rating]]&lt;=4, 4, ecomm[[#This Row],[rating]]&gt;4, 5)</f>
        <v>4</v>
      </c>
      <c r="Y863" s="13" cm="1">
        <f t="array" ref="Y8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63" s="13" t="str" cm="1">
        <f t="array" ref="Z8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64" spans="1:26">
      <c r="A864" s="4">
        <v>10054817</v>
      </c>
      <c r="B864" s="4" t="s">
        <v>26</v>
      </c>
      <c r="C864" s="4" t="s">
        <v>38</v>
      </c>
      <c r="D864" s="4" t="s">
        <v>55</v>
      </c>
      <c r="E864" s="4">
        <v>4.3</v>
      </c>
      <c r="F864" s="4">
        <v>110</v>
      </c>
      <c r="G864" s="5">
        <v>1890</v>
      </c>
      <c r="H864" s="16">
        <v>60</v>
      </c>
      <c r="I864" s="5">
        <v>756</v>
      </c>
      <c r="J864" s="4" t="s">
        <v>35</v>
      </c>
      <c r="K864" s="4" t="b">
        <v>1</v>
      </c>
      <c r="L864" s="4">
        <v>18</v>
      </c>
      <c r="M864" s="4">
        <v>0</v>
      </c>
      <c r="N864" s="4">
        <v>1</v>
      </c>
      <c r="O864" s="4">
        <v>1</v>
      </c>
      <c r="P864" s="4">
        <v>1</v>
      </c>
      <c r="Q864" s="4" t="s">
        <v>30</v>
      </c>
      <c r="R864" s="4" t="s">
        <v>31</v>
      </c>
      <c r="S864" s="4" t="s">
        <v>32</v>
      </c>
      <c r="T864" s="4" t="s">
        <v>32</v>
      </c>
      <c r="U864" s="4" t="s">
        <v>30</v>
      </c>
      <c r="V864" s="4" t="b">
        <v>1</v>
      </c>
      <c r="W864" s="4" t="b">
        <v>1</v>
      </c>
      <c r="X864" s="13" cm="1">
        <f t="array" ref="X864">_xlfn.IFS(ecomm[[#This Row],[rating]]&lt;=1,1, ecomm[[#This Row],[rating]]&lt;=2, 2, ecomm[[#This Row],[rating]]&lt;=3, 3, ecomm[[#This Row],[rating]]&lt;=4, 4, ecomm[[#This Row],[rating]]&gt;4, 5)</f>
        <v>5</v>
      </c>
      <c r="Y864" s="13" cm="1">
        <f t="array" ref="Y8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64" s="13" t="str" cm="1">
        <f t="array" ref="Z8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65" spans="1:26">
      <c r="A865" s="6">
        <v>22601210</v>
      </c>
      <c r="B865" s="6" t="s">
        <v>26</v>
      </c>
      <c r="C865" s="6" t="s">
        <v>88</v>
      </c>
      <c r="D865" s="6" t="s">
        <v>90</v>
      </c>
      <c r="E865" s="6">
        <v>4.5</v>
      </c>
      <c r="F865" s="6">
        <v>13</v>
      </c>
      <c r="G865" s="7">
        <v>999</v>
      </c>
      <c r="H865" s="17">
        <v>60</v>
      </c>
      <c r="I865" s="7">
        <v>399</v>
      </c>
      <c r="J865" s="6" t="s">
        <v>32</v>
      </c>
      <c r="K865" s="6" t="b">
        <v>0</v>
      </c>
      <c r="L865" s="6">
        <v>9</v>
      </c>
      <c r="M865" s="6">
        <v>1</v>
      </c>
      <c r="N865" s="6">
        <v>5</v>
      </c>
      <c r="O865" s="6">
        <v>4</v>
      </c>
      <c r="P865" s="6">
        <v>6</v>
      </c>
      <c r="Q865" s="6" t="s">
        <v>32</v>
      </c>
      <c r="R865" s="6" t="s">
        <v>32</v>
      </c>
      <c r="S865" s="6" t="s">
        <v>32</v>
      </c>
      <c r="T865" s="6" t="s">
        <v>32</v>
      </c>
      <c r="U865" s="6" t="s">
        <v>32</v>
      </c>
      <c r="V865" s="6" t="b">
        <v>1</v>
      </c>
      <c r="W865" s="6" t="b">
        <v>1</v>
      </c>
      <c r="X865" s="13" cm="1">
        <f t="array" ref="X865">_xlfn.IFS(ecomm[[#This Row],[rating]]&lt;=1,1, ecomm[[#This Row],[rating]]&lt;=2, 2, ecomm[[#This Row],[rating]]&lt;=3, 3, ecomm[[#This Row],[rating]]&lt;=4, 4, ecomm[[#This Row],[rating]]&gt;4, 5)</f>
        <v>5</v>
      </c>
      <c r="Y865" s="13" cm="1">
        <f t="array" ref="Y8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65" s="13" t="str" cm="1">
        <f t="array" ref="Z8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66" spans="1:26">
      <c r="A866" s="4">
        <v>15788632</v>
      </c>
      <c r="B866" s="4" t="s">
        <v>26</v>
      </c>
      <c r="C866" s="4" t="s">
        <v>168</v>
      </c>
      <c r="D866" s="4" t="s">
        <v>538</v>
      </c>
      <c r="E866" s="4">
        <v>4.2</v>
      </c>
      <c r="F866" s="4">
        <v>14</v>
      </c>
      <c r="G866" s="5">
        <v>2499</v>
      </c>
      <c r="H866" s="16">
        <v>44</v>
      </c>
      <c r="I866" s="5">
        <v>1380</v>
      </c>
      <c r="J866" s="4" t="s">
        <v>35</v>
      </c>
      <c r="K866" s="4" t="b">
        <v>0</v>
      </c>
      <c r="L866" s="4">
        <v>1</v>
      </c>
      <c r="M866" s="4">
        <v>0</v>
      </c>
      <c r="N866" s="4">
        <v>5</v>
      </c>
      <c r="O866" s="4">
        <v>8</v>
      </c>
      <c r="P866" s="4">
        <v>9</v>
      </c>
      <c r="Q866" s="4" t="s">
        <v>32</v>
      </c>
      <c r="R866" s="4" t="s">
        <v>32</v>
      </c>
      <c r="S866" s="4" t="s">
        <v>32</v>
      </c>
      <c r="T866" s="4" t="s">
        <v>32</v>
      </c>
      <c r="U866" s="4" t="s">
        <v>32</v>
      </c>
      <c r="V866" s="4" t="b">
        <v>1</v>
      </c>
      <c r="W866" s="4" t="b">
        <v>1</v>
      </c>
      <c r="X866" s="13" cm="1">
        <f t="array" ref="X866">_xlfn.IFS(ecomm[[#This Row],[rating]]&lt;=1,1, ecomm[[#This Row],[rating]]&lt;=2, 2, ecomm[[#This Row],[rating]]&lt;=3, 3, ecomm[[#This Row],[rating]]&lt;=4, 4, ecomm[[#This Row],[rating]]&gt;4, 5)</f>
        <v>5</v>
      </c>
      <c r="Y866" s="13" cm="1">
        <f t="array" ref="Y8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66" s="13" t="str" cm="1">
        <f t="array" ref="Z8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67" spans="1:26">
      <c r="A867" s="6">
        <v>17696210</v>
      </c>
      <c r="B867" s="6" t="s">
        <v>99</v>
      </c>
      <c r="C867" s="6" t="s">
        <v>205</v>
      </c>
      <c r="D867" s="6" t="s">
        <v>539</v>
      </c>
      <c r="E867" s="6">
        <v>4</v>
      </c>
      <c r="F867" s="6">
        <v>15</v>
      </c>
      <c r="G867" s="7">
        <v>499</v>
      </c>
      <c r="H867" s="17">
        <v>15</v>
      </c>
      <c r="I867" s="7">
        <v>424</v>
      </c>
      <c r="J867" s="6" t="s">
        <v>35</v>
      </c>
      <c r="K867" s="6" t="b">
        <v>1</v>
      </c>
      <c r="L867" s="6">
        <v>0</v>
      </c>
      <c r="M867" s="6">
        <v>1</v>
      </c>
      <c r="N867" s="6">
        <v>0</v>
      </c>
      <c r="O867" s="6">
        <v>0</v>
      </c>
      <c r="P867" s="6">
        <v>1</v>
      </c>
      <c r="Q867" s="6" t="s">
        <v>32</v>
      </c>
      <c r="R867" s="6" t="s">
        <v>32</v>
      </c>
      <c r="S867" s="6" t="s">
        <v>32</v>
      </c>
      <c r="T867" s="6" t="s">
        <v>32</v>
      </c>
      <c r="U867" s="6" t="s">
        <v>32</v>
      </c>
      <c r="V867" s="6" t="b">
        <v>1</v>
      </c>
      <c r="W867" s="6" t="b">
        <v>1</v>
      </c>
      <c r="X867" s="13" cm="1">
        <f t="array" ref="X867">_xlfn.IFS(ecomm[[#This Row],[rating]]&lt;=1,1, ecomm[[#This Row],[rating]]&lt;=2, 2, ecomm[[#This Row],[rating]]&lt;=3, 3, ecomm[[#This Row],[rating]]&lt;=4, 4, ecomm[[#This Row],[rating]]&gt;4, 5)</f>
        <v>4</v>
      </c>
      <c r="Y867" s="13" cm="1">
        <f t="array" ref="Y8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67" s="13" t="str" cm="1">
        <f t="array" ref="Z8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868" spans="1:26">
      <c r="A868" s="4">
        <v>18374200</v>
      </c>
      <c r="B868" s="4" t="s">
        <v>99</v>
      </c>
      <c r="C868" s="4" t="s">
        <v>218</v>
      </c>
      <c r="D868" s="4" t="s">
        <v>219</v>
      </c>
      <c r="E868" s="4">
        <v>3.9</v>
      </c>
      <c r="F868" s="4">
        <v>15</v>
      </c>
      <c r="G868" s="5">
        <v>16999</v>
      </c>
      <c r="H868" s="16">
        <v>40.002353079592915</v>
      </c>
      <c r="I868" s="5">
        <v>10199</v>
      </c>
      <c r="J868" s="4" t="s">
        <v>35</v>
      </c>
      <c r="K868" s="4" t="b">
        <v>1</v>
      </c>
      <c r="L868" s="4">
        <v>1</v>
      </c>
      <c r="M868" s="4">
        <v>1</v>
      </c>
      <c r="N868" s="4">
        <v>1</v>
      </c>
      <c r="O868" s="4">
        <v>4</v>
      </c>
      <c r="P868" s="4">
        <v>11</v>
      </c>
      <c r="Q868" s="4" t="s">
        <v>32</v>
      </c>
      <c r="R868" s="4" t="s">
        <v>32</v>
      </c>
      <c r="S868" s="4" t="s">
        <v>32</v>
      </c>
      <c r="T868" s="4" t="s">
        <v>32</v>
      </c>
      <c r="U868" s="4" t="s">
        <v>32</v>
      </c>
      <c r="V868" s="4" t="b">
        <v>1</v>
      </c>
      <c r="W868" s="4" t="b">
        <v>1</v>
      </c>
      <c r="X868" s="13" cm="1">
        <f t="array" ref="X868">_xlfn.IFS(ecomm[[#This Row],[rating]]&lt;=1,1, ecomm[[#This Row],[rating]]&lt;=2, 2, ecomm[[#This Row],[rating]]&lt;=3, 3, ecomm[[#This Row],[rating]]&lt;=4, 4, ecomm[[#This Row],[rating]]&gt;4, 5)</f>
        <v>4</v>
      </c>
      <c r="Y868" s="13" cm="1">
        <f t="array" ref="Y8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10199</v>
      </c>
      <c r="Z868" s="13" t="str" cm="1">
        <f t="array" ref="Z8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69" spans="1:26">
      <c r="A869" s="6">
        <v>18969276</v>
      </c>
      <c r="B869" s="6" t="s">
        <v>26</v>
      </c>
      <c r="C869" s="6" t="s">
        <v>117</v>
      </c>
      <c r="D869" s="6" t="s">
        <v>540</v>
      </c>
      <c r="E869" s="6">
        <v>4.0999999999999996</v>
      </c>
      <c r="F869" s="6">
        <v>14</v>
      </c>
      <c r="G869" s="7">
        <v>1399</v>
      </c>
      <c r="H869" s="17">
        <v>54</v>
      </c>
      <c r="I869" s="7">
        <v>643</v>
      </c>
      <c r="J869" s="6" t="s">
        <v>35</v>
      </c>
      <c r="K869" s="6" t="b">
        <v>1</v>
      </c>
      <c r="L869" s="6">
        <v>5</v>
      </c>
      <c r="M869" s="6">
        <v>0</v>
      </c>
      <c r="N869" s="6">
        <v>3</v>
      </c>
      <c r="O869" s="6">
        <v>4</v>
      </c>
      <c r="P869" s="6">
        <v>5</v>
      </c>
      <c r="Q869" s="6" t="s">
        <v>32</v>
      </c>
      <c r="R869" s="6" t="s">
        <v>32</v>
      </c>
      <c r="S869" s="6" t="s">
        <v>32</v>
      </c>
      <c r="T869" s="6" t="s">
        <v>32</v>
      </c>
      <c r="U869" s="6" t="s">
        <v>32</v>
      </c>
      <c r="V869" s="6" t="b">
        <v>1</v>
      </c>
      <c r="W869" s="6" t="b">
        <v>1</v>
      </c>
      <c r="X869" s="13" cm="1">
        <f t="array" ref="X869">_xlfn.IFS(ecomm[[#This Row],[rating]]&lt;=1,1, ecomm[[#This Row],[rating]]&lt;=2, 2, ecomm[[#This Row],[rating]]&lt;=3, 3, ecomm[[#This Row],[rating]]&lt;=4, 4, ecomm[[#This Row],[rating]]&gt;4, 5)</f>
        <v>5</v>
      </c>
      <c r="Y869" s="13" cm="1">
        <f t="array" ref="Y8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69" s="13" t="str" cm="1">
        <f t="array" ref="Z8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70" spans="1:26">
      <c r="A870" s="4">
        <v>18389746</v>
      </c>
      <c r="B870" s="4" t="s">
        <v>26</v>
      </c>
      <c r="C870" s="4" t="s">
        <v>33</v>
      </c>
      <c r="D870" s="4" t="s">
        <v>541</v>
      </c>
      <c r="E870" s="4">
        <v>3.9</v>
      </c>
      <c r="F870" s="4">
        <v>15</v>
      </c>
      <c r="G870" s="5">
        <v>499</v>
      </c>
      <c r="H870" s="16">
        <v>20</v>
      </c>
      <c r="I870" s="5">
        <v>499</v>
      </c>
      <c r="J870" s="4" t="s">
        <v>35</v>
      </c>
      <c r="K870" s="4" t="b">
        <v>1</v>
      </c>
      <c r="L870" s="4">
        <v>2</v>
      </c>
      <c r="M870" s="4">
        <v>2</v>
      </c>
      <c r="N870" s="4">
        <v>5</v>
      </c>
      <c r="O870" s="4">
        <v>4</v>
      </c>
      <c r="P870" s="4">
        <v>13</v>
      </c>
      <c r="Q870" s="4" t="s">
        <v>32</v>
      </c>
      <c r="R870" s="4" t="s">
        <v>32</v>
      </c>
      <c r="S870" s="4" t="s">
        <v>32</v>
      </c>
      <c r="T870" s="4" t="s">
        <v>32</v>
      </c>
      <c r="U870" s="4" t="s">
        <v>32</v>
      </c>
      <c r="V870" s="4" t="b">
        <v>0</v>
      </c>
      <c r="W870" s="4" t="b">
        <v>1</v>
      </c>
      <c r="X870" s="13" cm="1">
        <f t="array" ref="X870">_xlfn.IFS(ecomm[[#This Row],[rating]]&lt;=1,1, ecomm[[#This Row],[rating]]&lt;=2, 2, ecomm[[#This Row],[rating]]&lt;=3, 3, ecomm[[#This Row],[rating]]&lt;=4, 4, ecomm[[#This Row],[rating]]&gt;4, 5)</f>
        <v>4</v>
      </c>
      <c r="Y870" s="13" cm="1">
        <f t="array" ref="Y8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0" s="13" t="str" cm="1">
        <f t="array" ref="Z8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871" spans="1:26">
      <c r="A871" s="6">
        <v>18001072</v>
      </c>
      <c r="B871" s="6" t="s">
        <v>26</v>
      </c>
      <c r="C871" s="6" t="s">
        <v>33</v>
      </c>
      <c r="D871" s="6" t="s">
        <v>63</v>
      </c>
      <c r="E871" s="6">
        <v>3.9</v>
      </c>
      <c r="F871" s="6">
        <v>14</v>
      </c>
      <c r="G871" s="7">
        <v>1299</v>
      </c>
      <c r="H871" s="17">
        <v>53</v>
      </c>
      <c r="I871" s="7">
        <v>1299</v>
      </c>
      <c r="J871" s="6" t="s">
        <v>35</v>
      </c>
      <c r="K871" s="6" t="b">
        <v>1</v>
      </c>
      <c r="L871" s="6">
        <v>1</v>
      </c>
      <c r="M871" s="6">
        <v>1</v>
      </c>
      <c r="N871" s="6">
        <v>0</v>
      </c>
      <c r="O871" s="6">
        <v>4</v>
      </c>
      <c r="P871" s="6">
        <v>7</v>
      </c>
      <c r="Q871" s="6" t="s">
        <v>32</v>
      </c>
      <c r="R871" s="6" t="s">
        <v>32</v>
      </c>
      <c r="S871" s="6" t="s">
        <v>32</v>
      </c>
      <c r="T871" s="6" t="s">
        <v>32</v>
      </c>
      <c r="U871" s="6" t="s">
        <v>32</v>
      </c>
      <c r="V871" s="6" t="b">
        <v>0</v>
      </c>
      <c r="W871" s="6" t="b">
        <v>1</v>
      </c>
      <c r="X871" s="13" cm="1">
        <f t="array" ref="X871">_xlfn.IFS(ecomm[[#This Row],[rating]]&lt;=1,1, ecomm[[#This Row],[rating]]&lt;=2, 2, ecomm[[#This Row],[rating]]&lt;=3, 3, ecomm[[#This Row],[rating]]&lt;=4, 4, ecomm[[#This Row],[rating]]&gt;4, 5)</f>
        <v>4</v>
      </c>
      <c r="Y871" s="13" cm="1">
        <f t="array" ref="Y8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71" s="13" t="str" cm="1">
        <f t="array" ref="Z8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72" spans="1:26">
      <c r="A872" s="4">
        <v>18970196</v>
      </c>
      <c r="B872" s="4" t="s">
        <v>26</v>
      </c>
      <c r="C872" s="4" t="s">
        <v>237</v>
      </c>
      <c r="D872" s="4" t="s">
        <v>238</v>
      </c>
      <c r="E872" s="4">
        <v>4.3</v>
      </c>
      <c r="F872" s="4">
        <v>12</v>
      </c>
      <c r="G872" s="5">
        <v>1499</v>
      </c>
      <c r="H872" s="16">
        <v>30</v>
      </c>
      <c r="I872" s="5">
        <v>749</v>
      </c>
      <c r="J872" s="4" t="s">
        <v>35</v>
      </c>
      <c r="K872" s="4" t="b">
        <v>1</v>
      </c>
      <c r="L872" s="4">
        <v>2</v>
      </c>
      <c r="M872" s="4">
        <v>0</v>
      </c>
      <c r="N872" s="4">
        <v>2</v>
      </c>
      <c r="O872" s="4">
        <v>3</v>
      </c>
      <c r="P872" s="4">
        <v>11</v>
      </c>
      <c r="Q872" s="4" t="s">
        <v>32</v>
      </c>
      <c r="R872" s="4" t="s">
        <v>32</v>
      </c>
      <c r="S872" s="4" t="s">
        <v>32</v>
      </c>
      <c r="T872" s="4" t="s">
        <v>32</v>
      </c>
      <c r="U872" s="4" t="s">
        <v>32</v>
      </c>
      <c r="V872" s="4" t="b">
        <v>1</v>
      </c>
      <c r="W872" s="4" t="b">
        <v>1</v>
      </c>
      <c r="X872" s="13" cm="1">
        <f t="array" ref="X872">_xlfn.IFS(ecomm[[#This Row],[rating]]&lt;=1,1, ecomm[[#This Row],[rating]]&lt;=2, 2, ecomm[[#This Row],[rating]]&lt;=3, 3, ecomm[[#This Row],[rating]]&lt;=4, 4, ecomm[[#This Row],[rating]]&gt;4, 5)</f>
        <v>5</v>
      </c>
      <c r="Y872" s="13" cm="1">
        <f t="array" ref="Y8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72" s="13" t="str" cm="1">
        <f t="array" ref="Z8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73" spans="1:26">
      <c r="A873" s="6">
        <v>18602872</v>
      </c>
      <c r="B873" s="6" t="s">
        <v>68</v>
      </c>
      <c r="C873" s="6" t="s">
        <v>69</v>
      </c>
      <c r="D873" s="6" t="s">
        <v>329</v>
      </c>
      <c r="E873" s="6">
        <v>4.7</v>
      </c>
      <c r="F873" s="6">
        <v>10</v>
      </c>
      <c r="G873" s="7">
        <v>2999</v>
      </c>
      <c r="H873" s="17">
        <v>54</v>
      </c>
      <c r="I873" s="7">
        <v>2999</v>
      </c>
      <c r="J873" s="6" t="s">
        <v>35</v>
      </c>
      <c r="K873" s="6" t="b">
        <v>0</v>
      </c>
      <c r="L873" s="6">
        <v>2</v>
      </c>
      <c r="M873" s="6">
        <v>0</v>
      </c>
      <c r="N873" s="6">
        <v>1</v>
      </c>
      <c r="O873" s="6">
        <v>2</v>
      </c>
      <c r="P873" s="6">
        <v>10</v>
      </c>
      <c r="Q873" s="6" t="s">
        <v>32</v>
      </c>
      <c r="R873" s="6" t="s">
        <v>32</v>
      </c>
      <c r="S873" s="6" t="s">
        <v>32</v>
      </c>
      <c r="T873" s="6" t="s">
        <v>32</v>
      </c>
      <c r="U873" s="6" t="s">
        <v>32</v>
      </c>
      <c r="V873" s="6" t="b">
        <v>1</v>
      </c>
      <c r="W873" s="6" t="b">
        <v>1</v>
      </c>
      <c r="X873" s="13" cm="1">
        <f t="array" ref="X873">_xlfn.IFS(ecomm[[#This Row],[rating]]&lt;=1,1, ecomm[[#This Row],[rating]]&lt;=2, 2, ecomm[[#This Row],[rating]]&lt;=3, 3, ecomm[[#This Row],[rating]]&lt;=4, 4, ecomm[[#This Row],[rating]]&gt;4, 5)</f>
        <v>5</v>
      </c>
      <c r="Y873" s="13" cm="1">
        <f t="array" ref="Y8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73" s="13" t="str" cm="1">
        <f t="array" ref="Z8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74" spans="1:26">
      <c r="A874" s="4">
        <v>18346134</v>
      </c>
      <c r="B874" s="4" t="s">
        <v>68</v>
      </c>
      <c r="C874" s="4" t="s">
        <v>69</v>
      </c>
      <c r="D874" s="4" t="s">
        <v>70</v>
      </c>
      <c r="E874" s="4">
        <v>4.3</v>
      </c>
      <c r="F874" s="4">
        <v>12</v>
      </c>
      <c r="G874" s="5">
        <v>6329</v>
      </c>
      <c r="H874" s="16">
        <v>76</v>
      </c>
      <c r="I874" s="5">
        <v>6329</v>
      </c>
      <c r="J874" s="4" t="s">
        <v>35</v>
      </c>
      <c r="K874" s="4" t="b">
        <v>0</v>
      </c>
      <c r="L874" s="4">
        <v>1</v>
      </c>
      <c r="M874" s="4">
        <v>0</v>
      </c>
      <c r="N874" s="4">
        <v>1</v>
      </c>
      <c r="O874" s="4">
        <v>3</v>
      </c>
      <c r="P874" s="4">
        <v>15</v>
      </c>
      <c r="Q874" s="4" t="s">
        <v>32</v>
      </c>
      <c r="R874" s="4" t="s">
        <v>32</v>
      </c>
      <c r="S874" s="4" t="s">
        <v>32</v>
      </c>
      <c r="T874" s="4" t="s">
        <v>32</v>
      </c>
      <c r="U874" s="4" t="s">
        <v>32</v>
      </c>
      <c r="V874" s="4" t="b">
        <v>1</v>
      </c>
      <c r="W874" s="4" t="b">
        <v>1</v>
      </c>
      <c r="X874" s="13" cm="1">
        <f t="array" ref="X874">_xlfn.IFS(ecomm[[#This Row],[rating]]&lt;=1,1, ecomm[[#This Row],[rating]]&lt;=2, 2, ecomm[[#This Row],[rating]]&lt;=3, 3, ecomm[[#This Row],[rating]]&lt;=4, 4, ecomm[[#This Row],[rating]]&gt;4, 5)</f>
        <v>5</v>
      </c>
      <c r="Y874" s="13" cm="1">
        <f t="array" ref="Y8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874" s="13" t="str" cm="1">
        <f t="array" ref="Z8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75" spans="1:26">
      <c r="A875" s="6">
        <v>19925208</v>
      </c>
      <c r="B875" s="6" t="s">
        <v>60</v>
      </c>
      <c r="C875" s="6" t="s">
        <v>139</v>
      </c>
      <c r="D875" s="6" t="s">
        <v>542</v>
      </c>
      <c r="E875" s="6">
        <v>4.0999999999999996</v>
      </c>
      <c r="F875" s="6">
        <v>14</v>
      </c>
      <c r="G875" s="7">
        <v>774</v>
      </c>
      <c r="H875" s="17">
        <v>44</v>
      </c>
      <c r="I875" s="7">
        <v>433</v>
      </c>
      <c r="J875" s="6" t="s">
        <v>35</v>
      </c>
      <c r="K875" s="6" t="b">
        <v>0</v>
      </c>
      <c r="L875" s="6">
        <v>7</v>
      </c>
      <c r="M875" s="6">
        <v>4</v>
      </c>
      <c r="N875" s="6">
        <v>3</v>
      </c>
      <c r="O875" s="6">
        <v>12</v>
      </c>
      <c r="P875" s="6">
        <v>20</v>
      </c>
      <c r="Q875" s="6" t="s">
        <v>32</v>
      </c>
      <c r="R875" s="6" t="s">
        <v>32</v>
      </c>
      <c r="S875" s="6" t="s">
        <v>32</v>
      </c>
      <c r="T875" s="6" t="s">
        <v>32</v>
      </c>
      <c r="U875" s="6" t="s">
        <v>32</v>
      </c>
      <c r="V875" s="6" t="b">
        <v>1</v>
      </c>
      <c r="W875" s="6" t="b">
        <v>1</v>
      </c>
      <c r="X875" s="13" cm="1">
        <f t="array" ref="X875">_xlfn.IFS(ecomm[[#This Row],[rating]]&lt;=1,1, ecomm[[#This Row],[rating]]&lt;=2, 2, ecomm[[#This Row],[rating]]&lt;=3, 3, ecomm[[#This Row],[rating]]&lt;=4, 4, ecomm[[#This Row],[rating]]&gt;4, 5)</f>
        <v>5</v>
      </c>
      <c r="Y875" s="13" cm="1">
        <f t="array" ref="Y8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5" s="13" t="str" cm="1">
        <f t="array" ref="Z8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76" spans="1:26">
      <c r="A876" s="4">
        <v>12930940</v>
      </c>
      <c r="B876" s="4" t="s">
        <v>60</v>
      </c>
      <c r="C876" s="4" t="s">
        <v>139</v>
      </c>
      <c r="D876" s="4" t="s">
        <v>543</v>
      </c>
      <c r="E876" s="4">
        <v>3.9</v>
      </c>
      <c r="F876" s="4">
        <v>14</v>
      </c>
      <c r="G876" s="5">
        <v>1650</v>
      </c>
      <c r="H876" s="16">
        <v>81</v>
      </c>
      <c r="I876" s="5">
        <v>313</v>
      </c>
      <c r="J876" s="4" t="s">
        <v>35</v>
      </c>
      <c r="K876" s="4" t="b">
        <v>0</v>
      </c>
      <c r="L876" s="4">
        <v>0</v>
      </c>
      <c r="M876" s="4">
        <v>3</v>
      </c>
      <c r="N876" s="4">
        <v>3</v>
      </c>
      <c r="O876" s="4">
        <v>2</v>
      </c>
      <c r="P876" s="4">
        <v>14</v>
      </c>
      <c r="Q876" s="4" t="s">
        <v>32</v>
      </c>
      <c r="R876" s="4" t="s">
        <v>32</v>
      </c>
      <c r="S876" s="4" t="s">
        <v>32</v>
      </c>
      <c r="T876" s="4" t="s">
        <v>32</v>
      </c>
      <c r="U876" s="4" t="s">
        <v>32</v>
      </c>
      <c r="V876" s="4" t="b">
        <v>1</v>
      </c>
      <c r="W876" s="4" t="b">
        <v>1</v>
      </c>
      <c r="X876" s="13" cm="1">
        <f t="array" ref="X876">_xlfn.IFS(ecomm[[#This Row],[rating]]&lt;=1,1, ecomm[[#This Row],[rating]]&lt;=2, 2, ecomm[[#This Row],[rating]]&lt;=3, 3, ecomm[[#This Row],[rating]]&lt;=4, 4, ecomm[[#This Row],[rating]]&gt;4, 5)</f>
        <v>4</v>
      </c>
      <c r="Y876" s="13" cm="1">
        <f t="array" ref="Y8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6" s="13" t="str" cm="1">
        <f t="array" ref="Z8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877" spans="1:26">
      <c r="A877" s="6">
        <v>17661682</v>
      </c>
      <c r="B877" s="6" t="s">
        <v>26</v>
      </c>
      <c r="C877" s="6" t="s">
        <v>38</v>
      </c>
      <c r="D877" s="6" t="s">
        <v>39</v>
      </c>
      <c r="E877" s="6">
        <v>4.0999999999999996</v>
      </c>
      <c r="F877" s="6">
        <v>13</v>
      </c>
      <c r="G877" s="7">
        <v>1549</v>
      </c>
      <c r="H877" s="17">
        <v>61</v>
      </c>
      <c r="I877" s="7">
        <v>340</v>
      </c>
      <c r="J877" s="6" t="s">
        <v>35</v>
      </c>
      <c r="K877" s="6" t="b">
        <v>1</v>
      </c>
      <c r="L877" s="6">
        <v>0</v>
      </c>
      <c r="M877" s="6">
        <v>0</v>
      </c>
      <c r="N877" s="6">
        <v>2</v>
      </c>
      <c r="O877" s="6">
        <v>1</v>
      </c>
      <c r="P877" s="6">
        <v>6</v>
      </c>
      <c r="Q877" s="6" t="s">
        <v>30</v>
      </c>
      <c r="R877" s="6" t="s">
        <v>31</v>
      </c>
      <c r="S877" s="6" t="s">
        <v>32</v>
      </c>
      <c r="T877" s="6" t="s">
        <v>32</v>
      </c>
      <c r="U877" s="6" t="s">
        <v>30</v>
      </c>
      <c r="V877" s="6" t="b">
        <v>1</v>
      </c>
      <c r="W877" s="6" t="b">
        <v>1</v>
      </c>
      <c r="X877" s="13" cm="1">
        <f t="array" ref="X877">_xlfn.IFS(ecomm[[#This Row],[rating]]&lt;=1,1, ecomm[[#This Row],[rating]]&lt;=2, 2, ecomm[[#This Row],[rating]]&lt;=3, 3, ecomm[[#This Row],[rating]]&lt;=4, 4, ecomm[[#This Row],[rating]]&gt;4, 5)</f>
        <v>5</v>
      </c>
      <c r="Y877" s="13" cm="1">
        <f t="array" ref="Y8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77" s="13" t="str" cm="1">
        <f t="array" ref="Z8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78" spans="1:26">
      <c r="A878" s="4">
        <v>20195790</v>
      </c>
      <c r="B878" s="4" t="s">
        <v>26</v>
      </c>
      <c r="C878" s="4" t="s">
        <v>88</v>
      </c>
      <c r="D878" s="4" t="s">
        <v>336</v>
      </c>
      <c r="E878" s="4">
        <v>4.7</v>
      </c>
      <c r="F878" s="4">
        <v>10</v>
      </c>
      <c r="G878" s="5">
        <v>999</v>
      </c>
      <c r="H878" s="16">
        <v>48</v>
      </c>
      <c r="I878" s="5">
        <v>999</v>
      </c>
      <c r="J878" s="4" t="s">
        <v>35</v>
      </c>
      <c r="K878" s="4" t="b">
        <v>1</v>
      </c>
      <c r="L878" s="4">
        <v>3</v>
      </c>
      <c r="M878" s="4">
        <v>0</v>
      </c>
      <c r="N878" s="4">
        <v>0</v>
      </c>
      <c r="O878" s="4">
        <v>2</v>
      </c>
      <c r="P878" s="4">
        <v>12</v>
      </c>
      <c r="Q878" s="4" t="s">
        <v>32</v>
      </c>
      <c r="R878" s="4" t="s">
        <v>32</v>
      </c>
      <c r="S878" s="4" t="s">
        <v>32</v>
      </c>
      <c r="T878" s="4" t="s">
        <v>32</v>
      </c>
      <c r="U878" s="4" t="s">
        <v>32</v>
      </c>
      <c r="V878" s="4" t="b">
        <v>0</v>
      </c>
      <c r="W878" s="4" t="b">
        <v>1</v>
      </c>
      <c r="X878" s="13" cm="1">
        <f t="array" ref="X878">_xlfn.IFS(ecomm[[#This Row],[rating]]&lt;=1,1, ecomm[[#This Row],[rating]]&lt;=2, 2, ecomm[[#This Row],[rating]]&lt;=3, 3, ecomm[[#This Row],[rating]]&lt;=4, 4, ecomm[[#This Row],[rating]]&gt;4, 5)</f>
        <v>5</v>
      </c>
      <c r="Y878" s="13" cm="1">
        <f t="array" ref="Y8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78" s="13" t="str" cm="1">
        <f t="array" ref="Z8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79" spans="1:26">
      <c r="A879" s="6">
        <v>14654046</v>
      </c>
      <c r="B879" s="6" t="s">
        <v>26</v>
      </c>
      <c r="C879" s="6" t="s">
        <v>544</v>
      </c>
      <c r="D879" s="6" t="s">
        <v>545</v>
      </c>
      <c r="E879" s="6">
        <v>4.4000000000000004</v>
      </c>
      <c r="F879" s="6">
        <v>12</v>
      </c>
      <c r="G879" s="7">
        <v>4995</v>
      </c>
      <c r="H879" s="17">
        <v>56</v>
      </c>
      <c r="I879" s="7">
        <v>2197</v>
      </c>
      <c r="J879" s="6" t="s">
        <v>35</v>
      </c>
      <c r="K879" s="6" t="b">
        <v>1</v>
      </c>
      <c r="L879" s="6">
        <v>1</v>
      </c>
      <c r="M879" s="6">
        <v>2</v>
      </c>
      <c r="N879" s="6">
        <v>3</v>
      </c>
      <c r="O879" s="6">
        <v>9</v>
      </c>
      <c r="P879" s="6">
        <v>33</v>
      </c>
      <c r="Q879" s="6" t="s">
        <v>32</v>
      </c>
      <c r="R879" s="6" t="s">
        <v>32</v>
      </c>
      <c r="S879" s="6" t="s">
        <v>32</v>
      </c>
      <c r="T879" s="6" t="s">
        <v>32</v>
      </c>
      <c r="U879" s="6" t="s">
        <v>32</v>
      </c>
      <c r="V879" s="6" t="b">
        <v>1</v>
      </c>
      <c r="W879" s="6" t="b">
        <v>1</v>
      </c>
      <c r="X879" s="13" cm="1">
        <f t="array" ref="X879">_xlfn.IFS(ecomm[[#This Row],[rating]]&lt;=1,1, ecomm[[#This Row],[rating]]&lt;=2, 2, ecomm[[#This Row],[rating]]&lt;=3, 3, ecomm[[#This Row],[rating]]&lt;=4, 4, ecomm[[#This Row],[rating]]&gt;4, 5)</f>
        <v>5</v>
      </c>
      <c r="Y879" s="13" cm="1">
        <f t="array" ref="Y8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79" s="13" t="str" cm="1">
        <f t="array" ref="Z8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80" spans="1:26">
      <c r="A880" s="4">
        <v>17178948</v>
      </c>
      <c r="B880" s="4" t="s">
        <v>26</v>
      </c>
      <c r="C880" s="4" t="s">
        <v>33</v>
      </c>
      <c r="D880" s="4" t="s">
        <v>421</v>
      </c>
      <c r="E880" s="4">
        <v>4.4000000000000004</v>
      </c>
      <c r="F880" s="4">
        <v>11</v>
      </c>
      <c r="G880" s="5">
        <v>1049</v>
      </c>
      <c r="H880" s="16">
        <v>50</v>
      </c>
      <c r="I880" s="5">
        <v>524</v>
      </c>
      <c r="J880" s="4" t="s">
        <v>35</v>
      </c>
      <c r="K880" s="4" t="b">
        <v>1</v>
      </c>
      <c r="L880" s="4">
        <v>1</v>
      </c>
      <c r="M880" s="4">
        <v>0</v>
      </c>
      <c r="N880" s="4">
        <v>0</v>
      </c>
      <c r="O880" s="4">
        <v>2</v>
      </c>
      <c r="P880" s="4">
        <v>5</v>
      </c>
      <c r="Q880" s="4" t="s">
        <v>32</v>
      </c>
      <c r="R880" s="4" t="s">
        <v>32</v>
      </c>
      <c r="S880" s="4" t="s">
        <v>32</v>
      </c>
      <c r="T880" s="4" t="s">
        <v>32</v>
      </c>
      <c r="U880" s="4" t="s">
        <v>32</v>
      </c>
      <c r="V880" s="4" t="b">
        <v>1</v>
      </c>
      <c r="W880" s="4" t="b">
        <v>1</v>
      </c>
      <c r="X880" s="13" cm="1">
        <f t="array" ref="X880">_xlfn.IFS(ecomm[[#This Row],[rating]]&lt;=1,1, ecomm[[#This Row],[rating]]&lt;=2, 2, ecomm[[#This Row],[rating]]&lt;=3, 3, ecomm[[#This Row],[rating]]&lt;=4, 4, ecomm[[#This Row],[rating]]&gt;4, 5)</f>
        <v>5</v>
      </c>
      <c r="Y880" s="13" cm="1">
        <f t="array" ref="Y8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0" s="13" t="str" cm="1">
        <f t="array" ref="Z8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81" spans="1:26">
      <c r="A881" s="6">
        <v>21762808</v>
      </c>
      <c r="B881" s="6" t="s">
        <v>60</v>
      </c>
      <c r="C881" s="6" t="s">
        <v>158</v>
      </c>
      <c r="D881" s="6" t="s">
        <v>278</v>
      </c>
      <c r="E881" s="6">
        <v>4.5999999999999996</v>
      </c>
      <c r="F881" s="6">
        <v>10</v>
      </c>
      <c r="G881" s="7">
        <v>1690</v>
      </c>
      <c r="H881" s="17">
        <v>50</v>
      </c>
      <c r="I881" s="7">
        <v>845</v>
      </c>
      <c r="J881" s="6" t="s">
        <v>35</v>
      </c>
      <c r="K881" s="6" t="b">
        <v>1</v>
      </c>
      <c r="L881" s="6">
        <v>1</v>
      </c>
      <c r="M881" s="6">
        <v>7</v>
      </c>
      <c r="N881" s="6">
        <v>13</v>
      </c>
      <c r="O881" s="6">
        <v>12</v>
      </c>
      <c r="P881" s="6">
        <v>60</v>
      </c>
      <c r="Q881" s="6" t="s">
        <v>32</v>
      </c>
      <c r="R881" s="6" t="s">
        <v>32</v>
      </c>
      <c r="S881" s="6" t="s">
        <v>32</v>
      </c>
      <c r="T881" s="6" t="s">
        <v>32</v>
      </c>
      <c r="U881" s="6" t="s">
        <v>32</v>
      </c>
      <c r="V881" s="6" t="b">
        <v>1</v>
      </c>
      <c r="W881" s="6" t="b">
        <v>1</v>
      </c>
      <c r="X881" s="13" cm="1">
        <f t="array" ref="X881">_xlfn.IFS(ecomm[[#This Row],[rating]]&lt;=1,1, ecomm[[#This Row],[rating]]&lt;=2, 2, ecomm[[#This Row],[rating]]&lt;=3, 3, ecomm[[#This Row],[rating]]&lt;=4, 4, ecomm[[#This Row],[rating]]&gt;4, 5)</f>
        <v>5</v>
      </c>
      <c r="Y881" s="13" cm="1">
        <f t="array" ref="Y8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1" s="13" t="str" cm="1">
        <f t="array" ref="Z8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82" spans="1:26">
      <c r="A882" s="4">
        <v>20022902</v>
      </c>
      <c r="B882" s="4" t="s">
        <v>26</v>
      </c>
      <c r="C882" s="4" t="s">
        <v>38</v>
      </c>
      <c r="D882" s="4" t="s">
        <v>546</v>
      </c>
      <c r="E882" s="4">
        <v>4.4000000000000004</v>
      </c>
      <c r="F882" s="4">
        <v>10</v>
      </c>
      <c r="G882" s="5">
        <v>3599</v>
      </c>
      <c r="H882" s="16">
        <v>59</v>
      </c>
      <c r="I882" s="5">
        <v>1475</v>
      </c>
      <c r="J882" s="4" t="s">
        <v>35</v>
      </c>
      <c r="K882" s="4" t="b">
        <v>1</v>
      </c>
      <c r="L882" s="4">
        <v>0</v>
      </c>
      <c r="M882" s="4">
        <v>1</v>
      </c>
      <c r="N882" s="4">
        <v>5</v>
      </c>
      <c r="O882" s="4">
        <v>7</v>
      </c>
      <c r="P882" s="4">
        <v>15</v>
      </c>
      <c r="Q882" s="4" t="s">
        <v>30</v>
      </c>
      <c r="R882" s="4" t="s">
        <v>43</v>
      </c>
      <c r="S882" s="4" t="s">
        <v>32</v>
      </c>
      <c r="T882" s="4" t="s">
        <v>32</v>
      </c>
      <c r="U882" s="4" t="s">
        <v>67</v>
      </c>
      <c r="V882" s="4" t="b">
        <v>1</v>
      </c>
      <c r="W882" s="4" t="b">
        <v>1</v>
      </c>
      <c r="X882" s="13" cm="1">
        <f t="array" ref="X882">_xlfn.IFS(ecomm[[#This Row],[rating]]&lt;=1,1, ecomm[[#This Row],[rating]]&lt;=2, 2, ecomm[[#This Row],[rating]]&lt;=3, 3, ecomm[[#This Row],[rating]]&lt;=4, 4, ecomm[[#This Row],[rating]]&gt;4, 5)</f>
        <v>5</v>
      </c>
      <c r="Y882" s="13" cm="1">
        <f t="array" ref="Y8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82" s="13" t="str" cm="1">
        <f t="array" ref="Z8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83" spans="1:26">
      <c r="A883" s="6">
        <v>18925586</v>
      </c>
      <c r="B883" s="6" t="s">
        <v>26</v>
      </c>
      <c r="C883" s="6" t="s">
        <v>50</v>
      </c>
      <c r="D883" s="6" t="s">
        <v>94</v>
      </c>
      <c r="E883" s="6">
        <v>3.6</v>
      </c>
      <c r="F883" s="6">
        <v>15</v>
      </c>
      <c r="G883" s="7">
        <v>1749</v>
      </c>
      <c r="H883" s="17">
        <v>62</v>
      </c>
      <c r="I883" s="7">
        <v>649</v>
      </c>
      <c r="J883" s="6" t="s">
        <v>35</v>
      </c>
      <c r="K883" s="6" t="b">
        <v>1</v>
      </c>
      <c r="L883" s="6">
        <v>0</v>
      </c>
      <c r="M883" s="6">
        <v>0</v>
      </c>
      <c r="N883" s="6">
        <v>0</v>
      </c>
      <c r="O883" s="6">
        <v>0</v>
      </c>
      <c r="P883" s="6">
        <v>1</v>
      </c>
      <c r="Q883" s="6" t="s">
        <v>32</v>
      </c>
      <c r="R883" s="6" t="s">
        <v>32</v>
      </c>
      <c r="S883" s="6" t="s">
        <v>32</v>
      </c>
      <c r="T883" s="6" t="s">
        <v>32</v>
      </c>
      <c r="U883" s="6" t="s">
        <v>32</v>
      </c>
      <c r="V883" s="6" t="b">
        <v>1</v>
      </c>
      <c r="W883" s="6" t="b">
        <v>1</v>
      </c>
      <c r="X883" s="13" cm="1">
        <f t="array" ref="X883">_xlfn.IFS(ecomm[[#This Row],[rating]]&lt;=1,1, ecomm[[#This Row],[rating]]&lt;=2, 2, ecomm[[#This Row],[rating]]&lt;=3, 3, ecomm[[#This Row],[rating]]&lt;=4, 4, ecomm[[#This Row],[rating]]&gt;4, 5)</f>
        <v>4</v>
      </c>
      <c r="Y883" s="13" cm="1">
        <f t="array" ref="Y8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3" s="13" t="str" cm="1">
        <f t="array" ref="Z8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84" spans="1:26">
      <c r="A884" s="4">
        <v>16287830</v>
      </c>
      <c r="B884" s="4" t="s">
        <v>26</v>
      </c>
      <c r="C884" s="4" t="s">
        <v>40</v>
      </c>
      <c r="D884" s="4" t="s">
        <v>41</v>
      </c>
      <c r="E884" s="4">
        <v>4.2</v>
      </c>
      <c r="F884" s="4">
        <v>12</v>
      </c>
      <c r="G884" s="5">
        <v>4099</v>
      </c>
      <c r="H884" s="16">
        <v>76</v>
      </c>
      <c r="I884" s="5">
        <v>983</v>
      </c>
      <c r="J884" s="4" t="s">
        <v>35</v>
      </c>
      <c r="K884" s="4" t="b">
        <v>0</v>
      </c>
      <c r="L884" s="4">
        <v>4</v>
      </c>
      <c r="M884" s="4">
        <v>0</v>
      </c>
      <c r="N884" s="4">
        <v>2</v>
      </c>
      <c r="O884" s="4">
        <v>1</v>
      </c>
      <c r="P884" s="4">
        <v>1</v>
      </c>
      <c r="Q884" s="4" t="s">
        <v>32</v>
      </c>
      <c r="R884" s="4" t="s">
        <v>32</v>
      </c>
      <c r="S884" s="4" t="s">
        <v>32</v>
      </c>
      <c r="T884" s="4" t="s">
        <v>32</v>
      </c>
      <c r="U884" s="4" t="s">
        <v>32</v>
      </c>
      <c r="V884" s="4" t="b">
        <v>1</v>
      </c>
      <c r="W884" s="4" t="b">
        <v>1</v>
      </c>
      <c r="X884" s="13" cm="1">
        <f t="array" ref="X884">_xlfn.IFS(ecomm[[#This Row],[rating]]&lt;=1,1, ecomm[[#This Row],[rating]]&lt;=2, 2, ecomm[[#This Row],[rating]]&lt;=3, 3, ecomm[[#This Row],[rating]]&lt;=4, 4, ecomm[[#This Row],[rating]]&gt;4, 5)</f>
        <v>5</v>
      </c>
      <c r="Y884" s="13" cm="1">
        <f t="array" ref="Y8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4" s="13" t="str" cm="1">
        <f t="array" ref="Z8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85" spans="1:26">
      <c r="A885" s="6">
        <v>17332132</v>
      </c>
      <c r="B885" s="6" t="s">
        <v>26</v>
      </c>
      <c r="C885" s="6" t="s">
        <v>124</v>
      </c>
      <c r="D885" s="6" t="s">
        <v>522</v>
      </c>
      <c r="E885" s="6">
        <v>3.8</v>
      </c>
      <c r="F885" s="6">
        <v>13</v>
      </c>
      <c r="G885" s="7">
        <v>1895</v>
      </c>
      <c r="H885" s="17">
        <v>70</v>
      </c>
      <c r="I885" s="7">
        <v>568</v>
      </c>
      <c r="J885" s="6" t="s">
        <v>35</v>
      </c>
      <c r="K885" s="6" t="b">
        <v>1</v>
      </c>
      <c r="L885" s="6">
        <v>5</v>
      </c>
      <c r="M885" s="6">
        <v>0</v>
      </c>
      <c r="N885" s="6">
        <v>5</v>
      </c>
      <c r="O885" s="6">
        <v>5</v>
      </c>
      <c r="P885" s="6">
        <v>22</v>
      </c>
      <c r="Q885" s="6" t="s">
        <v>32</v>
      </c>
      <c r="R885" s="6" t="s">
        <v>32</v>
      </c>
      <c r="S885" s="6" t="s">
        <v>32</v>
      </c>
      <c r="T885" s="6" t="s">
        <v>32</v>
      </c>
      <c r="U885" s="6" t="s">
        <v>32</v>
      </c>
      <c r="V885" s="6" t="b">
        <v>1</v>
      </c>
      <c r="W885" s="6" t="b">
        <v>1</v>
      </c>
      <c r="X885" s="13" cm="1">
        <f t="array" ref="X885">_xlfn.IFS(ecomm[[#This Row],[rating]]&lt;=1,1, ecomm[[#This Row],[rating]]&lt;=2, 2, ecomm[[#This Row],[rating]]&lt;=3, 3, ecomm[[#This Row],[rating]]&lt;=4, 4, ecomm[[#This Row],[rating]]&gt;4, 5)</f>
        <v>4</v>
      </c>
      <c r="Y885" s="13" cm="1">
        <f t="array" ref="Y8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5" s="13" t="str" cm="1">
        <f t="array" ref="Z8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86" spans="1:26">
      <c r="A886" s="4">
        <v>18948348</v>
      </c>
      <c r="B886" s="4" t="s">
        <v>26</v>
      </c>
      <c r="C886" s="4" t="s">
        <v>33</v>
      </c>
      <c r="D886" s="4" t="s">
        <v>327</v>
      </c>
      <c r="E886" s="4">
        <v>4.2</v>
      </c>
      <c r="F886" s="4">
        <v>11</v>
      </c>
      <c r="G886" s="5">
        <v>1899</v>
      </c>
      <c r="H886" s="16">
        <v>60</v>
      </c>
      <c r="I886" s="5">
        <v>1899</v>
      </c>
      <c r="J886" s="4" t="s">
        <v>35</v>
      </c>
      <c r="K886" s="4" t="b">
        <v>1</v>
      </c>
      <c r="L886" s="4">
        <v>5</v>
      </c>
      <c r="M886" s="4">
        <v>1</v>
      </c>
      <c r="N886" s="4">
        <v>6</v>
      </c>
      <c r="O886" s="4">
        <v>6</v>
      </c>
      <c r="P886" s="4">
        <v>13</v>
      </c>
      <c r="Q886" s="4" t="s">
        <v>234</v>
      </c>
      <c r="R886" s="4" t="s">
        <v>31</v>
      </c>
      <c r="S886" s="4" t="s">
        <v>32</v>
      </c>
      <c r="T886" s="4" t="s">
        <v>32</v>
      </c>
      <c r="U886" s="4" t="s">
        <v>67</v>
      </c>
      <c r="V886" s="4" t="b">
        <v>0</v>
      </c>
      <c r="W886" s="4" t="b">
        <v>1</v>
      </c>
      <c r="X886" s="13" cm="1">
        <f t="array" ref="X886">_xlfn.IFS(ecomm[[#This Row],[rating]]&lt;=1,1, ecomm[[#This Row],[rating]]&lt;=2, 2, ecomm[[#This Row],[rating]]&lt;=3, 3, ecomm[[#This Row],[rating]]&lt;=4, 4, ecomm[[#This Row],[rating]]&gt;4, 5)</f>
        <v>5</v>
      </c>
      <c r="Y886" s="13" cm="1">
        <f t="array" ref="Y8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86" s="13" t="str" cm="1">
        <f t="array" ref="Z8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87" spans="1:26">
      <c r="A887" s="6">
        <v>12939888</v>
      </c>
      <c r="B887" s="6" t="s">
        <v>26</v>
      </c>
      <c r="C887" s="6" t="s">
        <v>174</v>
      </c>
      <c r="D887" s="6" t="s">
        <v>547</v>
      </c>
      <c r="E887" s="6">
        <v>3.5</v>
      </c>
      <c r="F887" s="6">
        <v>19</v>
      </c>
      <c r="G887" s="7">
        <v>718</v>
      </c>
      <c r="H887" s="17">
        <v>12</v>
      </c>
      <c r="I887" s="7">
        <v>625</v>
      </c>
      <c r="J887" s="6" t="s">
        <v>32</v>
      </c>
      <c r="K887" s="6" t="b">
        <v>0</v>
      </c>
      <c r="L887" s="6">
        <v>2</v>
      </c>
      <c r="M887" s="6">
        <v>4</v>
      </c>
      <c r="N887" s="6">
        <v>11</v>
      </c>
      <c r="O887" s="6">
        <v>8</v>
      </c>
      <c r="P887" s="6">
        <v>28</v>
      </c>
      <c r="Q887" s="6" t="s">
        <v>32</v>
      </c>
      <c r="R887" s="6" t="s">
        <v>32</v>
      </c>
      <c r="S887" s="6" t="s">
        <v>32</v>
      </c>
      <c r="T887" s="6" t="s">
        <v>32</v>
      </c>
      <c r="U887" s="6" t="s">
        <v>32</v>
      </c>
      <c r="V887" s="6" t="b">
        <v>1</v>
      </c>
      <c r="W887" s="6" t="b">
        <v>1</v>
      </c>
      <c r="X887" s="13" cm="1">
        <f t="array" ref="X887">_xlfn.IFS(ecomm[[#This Row],[rating]]&lt;=1,1, ecomm[[#This Row],[rating]]&lt;=2, 2, ecomm[[#This Row],[rating]]&lt;=3, 3, ecomm[[#This Row],[rating]]&lt;=4, 4, ecomm[[#This Row],[rating]]&gt;4, 5)</f>
        <v>4</v>
      </c>
      <c r="Y887" s="13" cm="1">
        <f t="array" ref="Y8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87" s="13" t="str" cm="1">
        <f t="array" ref="Z8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888" spans="1:26">
      <c r="A888" s="4">
        <v>20129438</v>
      </c>
      <c r="B888" s="4" t="s">
        <v>99</v>
      </c>
      <c r="C888" s="4" t="s">
        <v>100</v>
      </c>
      <c r="D888" s="4" t="s">
        <v>535</v>
      </c>
      <c r="E888" s="4">
        <v>3.8</v>
      </c>
      <c r="F888" s="4">
        <v>11</v>
      </c>
      <c r="G888" s="5">
        <v>12999</v>
      </c>
      <c r="H888" s="16">
        <v>30</v>
      </c>
      <c r="I888" s="5">
        <v>7799</v>
      </c>
      <c r="J888" s="4" t="s">
        <v>35</v>
      </c>
      <c r="K888" s="4" t="b">
        <v>1</v>
      </c>
      <c r="L888" s="4">
        <v>3</v>
      </c>
      <c r="M888" s="4">
        <v>0</v>
      </c>
      <c r="N888" s="4">
        <v>3</v>
      </c>
      <c r="O888" s="4">
        <v>5</v>
      </c>
      <c r="P888" s="4">
        <v>4</v>
      </c>
      <c r="Q888" s="4" t="s">
        <v>30</v>
      </c>
      <c r="R888" s="4" t="s">
        <v>32</v>
      </c>
      <c r="S888" s="4" t="s">
        <v>178</v>
      </c>
      <c r="T888" s="4" t="s">
        <v>32</v>
      </c>
      <c r="U888" s="4" t="s">
        <v>32</v>
      </c>
      <c r="V888" s="4" t="b">
        <v>1</v>
      </c>
      <c r="W888" s="4" t="b">
        <v>1</v>
      </c>
      <c r="X888" s="13" cm="1">
        <f t="array" ref="X888">_xlfn.IFS(ecomm[[#This Row],[rating]]&lt;=1,1, ecomm[[#This Row],[rating]]&lt;=2, 2, ecomm[[#This Row],[rating]]&lt;=3, 3, ecomm[[#This Row],[rating]]&lt;=4, 4, ecomm[[#This Row],[rating]]&gt;4, 5)</f>
        <v>4</v>
      </c>
      <c r="Y888" s="13" cm="1">
        <f t="array" ref="Y8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8000</v>
      </c>
      <c r="Z888" s="13" t="str" cm="1">
        <f t="array" ref="Z8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889" spans="1:26">
      <c r="A889" s="6">
        <v>17761230</v>
      </c>
      <c r="B889" s="6" t="s">
        <v>60</v>
      </c>
      <c r="C889" s="6" t="s">
        <v>158</v>
      </c>
      <c r="D889" s="6" t="s">
        <v>390</v>
      </c>
      <c r="E889" s="6">
        <v>4.0999999999999996</v>
      </c>
      <c r="F889" s="6">
        <v>10</v>
      </c>
      <c r="G889" s="7">
        <v>3999</v>
      </c>
      <c r="H889" s="17">
        <v>70</v>
      </c>
      <c r="I889" s="7">
        <v>3999</v>
      </c>
      <c r="J889" s="6" t="s">
        <v>35</v>
      </c>
      <c r="K889" s="6" t="b">
        <v>1</v>
      </c>
      <c r="L889" s="6">
        <v>3</v>
      </c>
      <c r="M889" s="6">
        <v>0</v>
      </c>
      <c r="N889" s="6">
        <v>1</v>
      </c>
      <c r="O889" s="6">
        <v>4</v>
      </c>
      <c r="P889" s="6">
        <v>6</v>
      </c>
      <c r="Q889" s="6" t="s">
        <v>32</v>
      </c>
      <c r="R889" s="6" t="s">
        <v>32</v>
      </c>
      <c r="S889" s="6" t="s">
        <v>32</v>
      </c>
      <c r="T889" s="6" t="s">
        <v>32</v>
      </c>
      <c r="U889" s="6" t="s">
        <v>32</v>
      </c>
      <c r="V889" s="6" t="b">
        <v>1</v>
      </c>
      <c r="W889" s="6" t="b">
        <v>1</v>
      </c>
      <c r="X889" s="13" cm="1">
        <f t="array" ref="X889">_xlfn.IFS(ecomm[[#This Row],[rating]]&lt;=1,1, ecomm[[#This Row],[rating]]&lt;=2, 2, ecomm[[#This Row],[rating]]&lt;=3, 3, ecomm[[#This Row],[rating]]&lt;=4, 4, ecomm[[#This Row],[rating]]&gt;4, 5)</f>
        <v>5</v>
      </c>
      <c r="Y889" s="13" cm="1">
        <f t="array" ref="Y8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889" s="13" t="str" cm="1">
        <f t="array" ref="Z8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890" spans="1:26">
      <c r="A890" s="4">
        <v>15188034</v>
      </c>
      <c r="B890" s="4" t="s">
        <v>60</v>
      </c>
      <c r="C890" s="4" t="s">
        <v>158</v>
      </c>
      <c r="D890" s="4" t="s">
        <v>548</v>
      </c>
      <c r="E890" s="4">
        <v>4.3</v>
      </c>
      <c r="F890" s="4">
        <v>10</v>
      </c>
      <c r="G890" s="5">
        <v>1290</v>
      </c>
      <c r="H890" s="16">
        <v>0</v>
      </c>
      <c r="I890" s="5">
        <v>1290</v>
      </c>
      <c r="J890" s="4" t="s">
        <v>35</v>
      </c>
      <c r="K890" s="4" t="b">
        <v>1</v>
      </c>
      <c r="L890" s="4">
        <v>0</v>
      </c>
      <c r="M890" s="4">
        <v>1</v>
      </c>
      <c r="N890" s="4">
        <v>4</v>
      </c>
      <c r="O890" s="4">
        <v>7</v>
      </c>
      <c r="P890" s="4">
        <v>5</v>
      </c>
      <c r="Q890" s="4" t="s">
        <v>32</v>
      </c>
      <c r="R890" s="4" t="s">
        <v>32</v>
      </c>
      <c r="S890" s="4" t="s">
        <v>32</v>
      </c>
      <c r="T890" s="4" t="s">
        <v>32</v>
      </c>
      <c r="U890" s="4" t="s">
        <v>32</v>
      </c>
      <c r="V890" s="4" t="b">
        <v>1</v>
      </c>
      <c r="W890" s="4" t="b">
        <v>1</v>
      </c>
      <c r="X890" s="13" cm="1">
        <f t="array" ref="X890">_xlfn.IFS(ecomm[[#This Row],[rating]]&lt;=1,1, ecomm[[#This Row],[rating]]&lt;=2, 2, ecomm[[#This Row],[rating]]&lt;=3, 3, ecomm[[#This Row],[rating]]&lt;=4, 4, ecomm[[#This Row],[rating]]&gt;4, 5)</f>
        <v>5</v>
      </c>
      <c r="Y890" s="13" cm="1">
        <f t="array" ref="Y8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0" s="13" t="str" cm="1">
        <f t="array" ref="Z8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891" spans="1:26">
      <c r="A891" s="6">
        <v>19206416</v>
      </c>
      <c r="B891" s="6" t="s">
        <v>26</v>
      </c>
      <c r="C891" s="6" t="s">
        <v>73</v>
      </c>
      <c r="D891" s="6" t="s">
        <v>549</v>
      </c>
      <c r="E891" s="6">
        <v>3.6</v>
      </c>
      <c r="F891" s="6">
        <v>14</v>
      </c>
      <c r="G891" s="7">
        <v>1899</v>
      </c>
      <c r="H891" s="17">
        <v>80</v>
      </c>
      <c r="I891" s="7">
        <v>379</v>
      </c>
      <c r="J891" s="6" t="s">
        <v>32</v>
      </c>
      <c r="K891" s="6" t="b">
        <v>0</v>
      </c>
      <c r="L891" s="6">
        <v>4</v>
      </c>
      <c r="M891" s="6">
        <v>0</v>
      </c>
      <c r="N891" s="6">
        <v>0</v>
      </c>
      <c r="O891" s="6">
        <v>0</v>
      </c>
      <c r="P891" s="6">
        <v>0</v>
      </c>
      <c r="Q891" s="6" t="s">
        <v>32</v>
      </c>
      <c r="R891" s="6" t="s">
        <v>32</v>
      </c>
      <c r="S891" s="6" t="s">
        <v>32</v>
      </c>
      <c r="T891" s="6" t="s">
        <v>32</v>
      </c>
      <c r="U891" s="6" t="s">
        <v>32</v>
      </c>
      <c r="V891" s="6" t="b">
        <v>1</v>
      </c>
      <c r="W891" s="6" t="b">
        <v>1</v>
      </c>
      <c r="X891" s="13" cm="1">
        <f t="array" ref="X891">_xlfn.IFS(ecomm[[#This Row],[rating]]&lt;=1,1, ecomm[[#This Row],[rating]]&lt;=2, 2, ecomm[[#This Row],[rating]]&lt;=3, 3, ecomm[[#This Row],[rating]]&lt;=4, 4, ecomm[[#This Row],[rating]]&gt;4, 5)</f>
        <v>4</v>
      </c>
      <c r="Y891" s="13" cm="1">
        <f t="array" ref="Y8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891" s="13" t="str" cm="1">
        <f t="array" ref="Z8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892" spans="1:26">
      <c r="A892" s="4">
        <v>21242962</v>
      </c>
      <c r="B892" s="4" t="s">
        <v>26</v>
      </c>
      <c r="C892" s="4" t="s">
        <v>38</v>
      </c>
      <c r="D892" s="4" t="s">
        <v>250</v>
      </c>
      <c r="E892" s="4">
        <v>4.4000000000000004</v>
      </c>
      <c r="F892" s="4">
        <v>9</v>
      </c>
      <c r="G892" s="5">
        <v>5999</v>
      </c>
      <c r="H892" s="16">
        <v>40</v>
      </c>
      <c r="I892" s="5">
        <v>5699</v>
      </c>
      <c r="J892" s="4" t="s">
        <v>32</v>
      </c>
      <c r="K892" s="4" t="b">
        <v>0</v>
      </c>
      <c r="L892" s="4">
        <v>0</v>
      </c>
      <c r="M892" s="4">
        <v>5</v>
      </c>
      <c r="N892" s="4">
        <v>12</v>
      </c>
      <c r="O892" s="4">
        <v>20</v>
      </c>
      <c r="P892" s="4">
        <v>41</v>
      </c>
      <c r="Q892" s="4" t="s">
        <v>78</v>
      </c>
      <c r="R892" s="4" t="s">
        <v>31</v>
      </c>
      <c r="S892" s="4" t="s">
        <v>32</v>
      </c>
      <c r="T892" s="4" t="s">
        <v>32</v>
      </c>
      <c r="U892" s="4" t="s">
        <v>30</v>
      </c>
      <c r="V892" s="4" t="b">
        <v>1</v>
      </c>
      <c r="W892" s="4" t="b">
        <v>1</v>
      </c>
      <c r="X892" s="13" cm="1">
        <f t="array" ref="X892">_xlfn.IFS(ecomm[[#This Row],[rating]]&lt;=1,1, ecomm[[#This Row],[rating]]&lt;=2, 2, ecomm[[#This Row],[rating]]&lt;=3, 3, ecomm[[#This Row],[rating]]&lt;=4, 4, ecomm[[#This Row],[rating]]&gt;4, 5)</f>
        <v>5</v>
      </c>
      <c r="Y892" s="13" cm="1">
        <f t="array" ref="Y8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892" s="13" t="str" cm="1">
        <f t="array" ref="Z8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893" spans="1:26">
      <c r="A893" s="6">
        <v>18734380</v>
      </c>
      <c r="B893" s="6" t="s">
        <v>26</v>
      </c>
      <c r="C893" s="6" t="s">
        <v>50</v>
      </c>
      <c r="D893" s="6" t="s">
        <v>294</v>
      </c>
      <c r="E893" s="6">
        <v>3.6</v>
      </c>
      <c r="F893" s="6">
        <v>12</v>
      </c>
      <c r="G893" s="7">
        <v>2599</v>
      </c>
      <c r="H893" s="17">
        <v>50</v>
      </c>
      <c r="I893" s="7">
        <v>2599</v>
      </c>
      <c r="J893" s="6" t="s">
        <v>35</v>
      </c>
      <c r="K893" s="6" t="b">
        <v>1</v>
      </c>
      <c r="L893" s="6">
        <v>1</v>
      </c>
      <c r="M893" s="6">
        <v>2</v>
      </c>
      <c r="N893" s="6">
        <v>6</v>
      </c>
      <c r="O893" s="6">
        <v>13</v>
      </c>
      <c r="P893" s="6">
        <v>23</v>
      </c>
      <c r="Q893" s="6" t="s">
        <v>30</v>
      </c>
      <c r="R893" s="6" t="s">
        <v>32</v>
      </c>
      <c r="S893" s="6" t="s">
        <v>32</v>
      </c>
      <c r="T893" s="6" t="s">
        <v>43</v>
      </c>
      <c r="U893" s="6" t="s">
        <v>32</v>
      </c>
      <c r="V893" s="6" t="b">
        <v>1</v>
      </c>
      <c r="W893" s="6" t="b">
        <v>1</v>
      </c>
      <c r="X893" s="13" cm="1">
        <f t="array" ref="X893">_xlfn.IFS(ecomm[[#This Row],[rating]]&lt;=1,1, ecomm[[#This Row],[rating]]&lt;=2, 2, ecomm[[#This Row],[rating]]&lt;=3, 3, ecomm[[#This Row],[rating]]&lt;=4, 4, ecomm[[#This Row],[rating]]&gt;4, 5)</f>
        <v>4</v>
      </c>
      <c r="Y893" s="13" cm="1">
        <f t="array" ref="Y8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893" s="13" t="str" cm="1">
        <f t="array" ref="Z8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94" spans="1:26">
      <c r="A894" s="4">
        <v>19688180</v>
      </c>
      <c r="B894" s="4" t="s">
        <v>26</v>
      </c>
      <c r="C894" s="4" t="s">
        <v>48</v>
      </c>
      <c r="D894" s="4" t="s">
        <v>129</v>
      </c>
      <c r="E894" s="4">
        <v>4.0999999999999996</v>
      </c>
      <c r="F894" s="4">
        <v>11</v>
      </c>
      <c r="G894" s="5">
        <v>1499</v>
      </c>
      <c r="H894" s="16">
        <v>47</v>
      </c>
      <c r="I894" s="5">
        <v>1499</v>
      </c>
      <c r="J894" s="4" t="s">
        <v>35</v>
      </c>
      <c r="K894" s="4" t="b">
        <v>1</v>
      </c>
      <c r="L894" s="4">
        <v>0</v>
      </c>
      <c r="M894" s="4">
        <v>0</v>
      </c>
      <c r="N894" s="4">
        <v>2</v>
      </c>
      <c r="O894" s="4">
        <v>1</v>
      </c>
      <c r="P894" s="4">
        <v>11</v>
      </c>
      <c r="Q894" s="4" t="s">
        <v>30</v>
      </c>
      <c r="R894" s="4" t="s">
        <v>43</v>
      </c>
      <c r="S894" s="4" t="s">
        <v>32</v>
      </c>
      <c r="T894" s="4" t="s">
        <v>32</v>
      </c>
      <c r="U894" s="4" t="s">
        <v>30</v>
      </c>
      <c r="V894" s="4" t="b">
        <v>0</v>
      </c>
      <c r="W894" s="4" t="b">
        <v>1</v>
      </c>
      <c r="X894" s="13" cm="1">
        <f t="array" ref="X894">_xlfn.IFS(ecomm[[#This Row],[rating]]&lt;=1,1, ecomm[[#This Row],[rating]]&lt;=2, 2, ecomm[[#This Row],[rating]]&lt;=3, 3, ecomm[[#This Row],[rating]]&lt;=4, 4, ecomm[[#This Row],[rating]]&gt;4, 5)</f>
        <v>5</v>
      </c>
      <c r="Y894" s="13" cm="1">
        <f t="array" ref="Y8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4" s="13" t="str" cm="1">
        <f t="array" ref="Z8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95" spans="1:26">
      <c r="A895" s="6">
        <v>17300314</v>
      </c>
      <c r="B895" s="6" t="s">
        <v>26</v>
      </c>
      <c r="C895" s="6" t="s">
        <v>117</v>
      </c>
      <c r="D895" s="6" t="s">
        <v>550</v>
      </c>
      <c r="E895" s="6">
        <v>3.8</v>
      </c>
      <c r="F895" s="6">
        <v>11</v>
      </c>
      <c r="G895" s="7">
        <v>1899</v>
      </c>
      <c r="H895" s="17">
        <v>55</v>
      </c>
      <c r="I895" s="7">
        <v>854</v>
      </c>
      <c r="J895" s="6" t="s">
        <v>35</v>
      </c>
      <c r="K895" s="6" t="b">
        <v>1</v>
      </c>
      <c r="L895" s="6">
        <v>3</v>
      </c>
      <c r="M895" s="6">
        <v>1</v>
      </c>
      <c r="N895" s="6">
        <v>1</v>
      </c>
      <c r="O895" s="6">
        <v>0</v>
      </c>
      <c r="P895" s="6">
        <v>3</v>
      </c>
      <c r="Q895" s="6" t="s">
        <v>32</v>
      </c>
      <c r="R895" s="6" t="s">
        <v>32</v>
      </c>
      <c r="S895" s="6" t="s">
        <v>32</v>
      </c>
      <c r="T895" s="6" t="s">
        <v>32</v>
      </c>
      <c r="U895" s="6" t="s">
        <v>32</v>
      </c>
      <c r="V895" s="6" t="b">
        <v>1</v>
      </c>
      <c r="W895" s="6" t="b">
        <v>1</v>
      </c>
      <c r="X895" s="13" cm="1">
        <f t="array" ref="X895">_xlfn.IFS(ecomm[[#This Row],[rating]]&lt;=1,1, ecomm[[#This Row],[rating]]&lt;=2, 2, ecomm[[#This Row],[rating]]&lt;=3, 3, ecomm[[#This Row],[rating]]&lt;=4, 4, ecomm[[#This Row],[rating]]&gt;4, 5)</f>
        <v>4</v>
      </c>
      <c r="Y895" s="13" cm="1">
        <f t="array" ref="Y8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95" s="13" t="str" cm="1">
        <f t="array" ref="Z8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896" spans="1:26">
      <c r="A896" s="4">
        <v>10349091</v>
      </c>
      <c r="B896" s="4" t="s">
        <v>26</v>
      </c>
      <c r="C896" s="4" t="s">
        <v>36</v>
      </c>
      <c r="D896" s="4" t="s">
        <v>212</v>
      </c>
      <c r="E896" s="4">
        <v>4.5999999999999996</v>
      </c>
      <c r="F896" s="4">
        <v>9</v>
      </c>
      <c r="G896" s="5">
        <v>2840</v>
      </c>
      <c r="H896" s="16">
        <v>50</v>
      </c>
      <c r="I896" s="5">
        <v>1420</v>
      </c>
      <c r="J896" s="4" t="s">
        <v>32</v>
      </c>
      <c r="K896" s="4" t="b">
        <v>0</v>
      </c>
      <c r="L896" s="4">
        <v>6</v>
      </c>
      <c r="M896" s="4">
        <v>1</v>
      </c>
      <c r="N896" s="4">
        <v>3</v>
      </c>
      <c r="O896" s="4">
        <v>7</v>
      </c>
      <c r="P896" s="4">
        <v>38</v>
      </c>
      <c r="Q896" s="4" t="s">
        <v>30</v>
      </c>
      <c r="R896" s="4" t="s">
        <v>32</v>
      </c>
      <c r="S896" s="4" t="s">
        <v>32</v>
      </c>
      <c r="T896" s="4" t="s">
        <v>32</v>
      </c>
      <c r="U896" s="4" t="s">
        <v>30</v>
      </c>
      <c r="V896" s="4" t="b">
        <v>1</v>
      </c>
      <c r="W896" s="4" t="b">
        <v>1</v>
      </c>
      <c r="X896" s="13" cm="1">
        <f t="array" ref="X896">_xlfn.IFS(ecomm[[#This Row],[rating]]&lt;=1,1, ecomm[[#This Row],[rating]]&lt;=2, 2, ecomm[[#This Row],[rating]]&lt;=3, 3, ecomm[[#This Row],[rating]]&lt;=4, 4, ecomm[[#This Row],[rating]]&gt;4, 5)</f>
        <v>5</v>
      </c>
      <c r="Y896" s="13" cm="1">
        <f t="array" ref="Y8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6" s="13" t="str" cm="1">
        <f t="array" ref="Z8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897" spans="1:26">
      <c r="A897" s="6">
        <v>18670518</v>
      </c>
      <c r="B897" s="6" t="s">
        <v>26</v>
      </c>
      <c r="C897" s="6" t="s">
        <v>237</v>
      </c>
      <c r="D897" s="6" t="s">
        <v>28</v>
      </c>
      <c r="E897" s="6">
        <v>4.9000000000000004</v>
      </c>
      <c r="F897" s="6">
        <v>8</v>
      </c>
      <c r="G897" s="7">
        <v>599</v>
      </c>
      <c r="H897" s="17">
        <v>20</v>
      </c>
      <c r="I897" s="7">
        <v>599</v>
      </c>
      <c r="J897" s="6" t="s">
        <v>35</v>
      </c>
      <c r="K897" s="6" t="b">
        <v>1</v>
      </c>
      <c r="L897" s="6">
        <v>0</v>
      </c>
      <c r="M897" s="6">
        <v>3</v>
      </c>
      <c r="N897" s="6">
        <v>1</v>
      </c>
      <c r="O897" s="6">
        <v>3</v>
      </c>
      <c r="P897" s="6">
        <v>10</v>
      </c>
      <c r="Q897" s="6" t="s">
        <v>32</v>
      </c>
      <c r="R897" s="6" t="s">
        <v>32</v>
      </c>
      <c r="S897" s="6" t="s">
        <v>32</v>
      </c>
      <c r="T897" s="6" t="s">
        <v>32</v>
      </c>
      <c r="U897" s="6" t="s">
        <v>32</v>
      </c>
      <c r="V897" s="6" t="b">
        <v>0</v>
      </c>
      <c r="W897" s="6" t="b">
        <v>1</v>
      </c>
      <c r="X897" s="13" cm="1">
        <f t="array" ref="X897">_xlfn.IFS(ecomm[[#This Row],[rating]]&lt;=1,1, ecomm[[#This Row],[rating]]&lt;=2, 2, ecomm[[#This Row],[rating]]&lt;=3, 3, ecomm[[#This Row],[rating]]&lt;=4, 4, ecomm[[#This Row],[rating]]&gt;4, 5)</f>
        <v>5</v>
      </c>
      <c r="Y897" s="13" cm="1">
        <f t="array" ref="Y8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897" s="13" t="str" cm="1">
        <f t="array" ref="Z8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898" spans="1:26">
      <c r="A898" s="4">
        <v>10019547</v>
      </c>
      <c r="B898" s="4" t="s">
        <v>26</v>
      </c>
      <c r="C898" s="4" t="s">
        <v>174</v>
      </c>
      <c r="D898" s="4" t="s">
        <v>235</v>
      </c>
      <c r="E898" s="4">
        <v>4.7</v>
      </c>
      <c r="F898" s="4">
        <v>9</v>
      </c>
      <c r="G898" s="5">
        <v>1197</v>
      </c>
      <c r="H898" s="16">
        <v>14</v>
      </c>
      <c r="I898" s="5">
        <v>1029</v>
      </c>
      <c r="J898" s="4" t="s">
        <v>32</v>
      </c>
      <c r="K898" s="4" t="b">
        <v>0</v>
      </c>
      <c r="L898" s="4">
        <v>7</v>
      </c>
      <c r="M898" s="4">
        <v>0</v>
      </c>
      <c r="N898" s="4">
        <v>2</v>
      </c>
      <c r="O898" s="4">
        <v>9</v>
      </c>
      <c r="P898" s="4">
        <v>5</v>
      </c>
      <c r="Q898" s="4" t="s">
        <v>32</v>
      </c>
      <c r="R898" s="4" t="s">
        <v>32</v>
      </c>
      <c r="S898" s="4" t="s">
        <v>32</v>
      </c>
      <c r="T898" s="4" t="s">
        <v>32</v>
      </c>
      <c r="U898" s="4" t="s">
        <v>32</v>
      </c>
      <c r="V898" s="4" t="b">
        <v>1</v>
      </c>
      <c r="W898" s="4" t="b">
        <v>1</v>
      </c>
      <c r="X898" s="13" cm="1">
        <f t="array" ref="X898">_xlfn.IFS(ecomm[[#This Row],[rating]]&lt;=1,1, ecomm[[#This Row],[rating]]&lt;=2, 2, ecomm[[#This Row],[rating]]&lt;=3, 3, ecomm[[#This Row],[rating]]&lt;=4, 4, ecomm[[#This Row],[rating]]&gt;4, 5)</f>
        <v>5</v>
      </c>
      <c r="Y898" s="13" cm="1">
        <f t="array" ref="Y8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8" s="13" t="str" cm="1">
        <f t="array" ref="Z8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899" spans="1:26">
      <c r="A899" s="6">
        <v>17697474</v>
      </c>
      <c r="B899" s="6" t="s">
        <v>60</v>
      </c>
      <c r="C899" s="6" t="s">
        <v>226</v>
      </c>
      <c r="D899" s="6" t="s">
        <v>551</v>
      </c>
      <c r="E899" s="6">
        <v>4.9000000000000004</v>
      </c>
      <c r="F899" s="6">
        <v>8</v>
      </c>
      <c r="G899" s="7">
        <v>1995</v>
      </c>
      <c r="H899" s="17">
        <v>20</v>
      </c>
      <c r="I899" s="7">
        <v>1596</v>
      </c>
      <c r="J899" s="6" t="s">
        <v>35</v>
      </c>
      <c r="K899" s="6" t="b">
        <v>1</v>
      </c>
      <c r="L899" s="6">
        <v>3</v>
      </c>
      <c r="M899" s="6">
        <v>0</v>
      </c>
      <c r="N899" s="6">
        <v>1</v>
      </c>
      <c r="O899" s="6">
        <v>6</v>
      </c>
      <c r="P899" s="6">
        <v>43</v>
      </c>
      <c r="Q899" s="6" t="s">
        <v>32</v>
      </c>
      <c r="R899" s="6" t="s">
        <v>32</v>
      </c>
      <c r="S899" s="6" t="s">
        <v>32</v>
      </c>
      <c r="T899" s="6" t="s">
        <v>32</v>
      </c>
      <c r="U899" s="6" t="s">
        <v>32</v>
      </c>
      <c r="V899" s="6" t="b">
        <v>1</v>
      </c>
      <c r="W899" s="6" t="b">
        <v>1</v>
      </c>
      <c r="X899" s="13" cm="1">
        <f t="array" ref="X899">_xlfn.IFS(ecomm[[#This Row],[rating]]&lt;=1,1, ecomm[[#This Row],[rating]]&lt;=2, 2, ecomm[[#This Row],[rating]]&lt;=3, 3, ecomm[[#This Row],[rating]]&lt;=4, 4, ecomm[[#This Row],[rating]]&gt;4, 5)</f>
        <v>5</v>
      </c>
      <c r="Y899" s="13" cm="1">
        <f t="array" ref="Y8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899" s="13" t="str" cm="1">
        <f t="array" ref="Z8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900" spans="1:26">
      <c r="A900" s="4">
        <v>13669894</v>
      </c>
      <c r="B900" s="4" t="s">
        <v>60</v>
      </c>
      <c r="C900" s="4" t="s">
        <v>399</v>
      </c>
      <c r="D900" s="4" t="s">
        <v>552</v>
      </c>
      <c r="E900" s="4">
        <v>3.5</v>
      </c>
      <c r="F900" s="4">
        <v>13</v>
      </c>
      <c r="G900" s="5">
        <v>1699</v>
      </c>
      <c r="H900" s="16">
        <v>70</v>
      </c>
      <c r="I900" s="5">
        <v>1699</v>
      </c>
      <c r="J900" s="4" t="s">
        <v>35</v>
      </c>
      <c r="K900" s="4" t="b">
        <v>1</v>
      </c>
      <c r="L900" s="4">
        <v>0</v>
      </c>
      <c r="M900" s="4">
        <v>0</v>
      </c>
      <c r="N900" s="4">
        <v>1</v>
      </c>
      <c r="O900" s="4">
        <v>2</v>
      </c>
      <c r="P900" s="4">
        <v>4</v>
      </c>
      <c r="Q900" s="4" t="s">
        <v>32</v>
      </c>
      <c r="R900" s="4" t="s">
        <v>32</v>
      </c>
      <c r="S900" s="4" t="s">
        <v>32</v>
      </c>
      <c r="T900" s="4" t="s">
        <v>32</v>
      </c>
      <c r="U900" s="4" t="s">
        <v>32</v>
      </c>
      <c r="V900" s="4" t="b">
        <v>1</v>
      </c>
      <c r="W900" s="4" t="b">
        <v>1</v>
      </c>
      <c r="X900" s="13" cm="1">
        <f t="array" ref="X900">_xlfn.IFS(ecomm[[#This Row],[rating]]&lt;=1,1, ecomm[[#This Row],[rating]]&lt;=2, 2, ecomm[[#This Row],[rating]]&lt;=3, 3, ecomm[[#This Row],[rating]]&lt;=4, 4, ecomm[[#This Row],[rating]]&gt;4, 5)</f>
        <v>4</v>
      </c>
      <c r="Y900" s="13" cm="1">
        <f t="array" ref="Y9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00" s="13" t="str" cm="1">
        <f t="array" ref="Z9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01" spans="1:26">
      <c r="A901" s="6">
        <v>20046216</v>
      </c>
      <c r="B901" s="6" t="s">
        <v>26</v>
      </c>
      <c r="C901" s="6" t="s">
        <v>38</v>
      </c>
      <c r="D901" s="6" t="s">
        <v>553</v>
      </c>
      <c r="E901" s="6">
        <v>5</v>
      </c>
      <c r="F901" s="6">
        <v>7</v>
      </c>
      <c r="G901" s="7">
        <v>999</v>
      </c>
      <c r="H901" s="17">
        <v>67</v>
      </c>
      <c r="I901" s="7">
        <v>329</v>
      </c>
      <c r="J901" s="6" t="s">
        <v>35</v>
      </c>
      <c r="K901" s="6" t="b">
        <v>1</v>
      </c>
      <c r="L901" s="6">
        <v>2</v>
      </c>
      <c r="M901" s="6">
        <v>1</v>
      </c>
      <c r="N901" s="6">
        <v>3</v>
      </c>
      <c r="O901" s="6">
        <v>4</v>
      </c>
      <c r="P901" s="6">
        <v>9</v>
      </c>
      <c r="Q901" s="6" t="s">
        <v>32</v>
      </c>
      <c r="R901" s="6" t="s">
        <v>32</v>
      </c>
      <c r="S901" s="6" t="s">
        <v>32</v>
      </c>
      <c r="T901" s="6" t="s">
        <v>32</v>
      </c>
      <c r="U901" s="6" t="s">
        <v>32</v>
      </c>
      <c r="V901" s="6" t="b">
        <v>1</v>
      </c>
      <c r="W901" s="6" t="b">
        <v>1</v>
      </c>
      <c r="X901" s="13" cm="1">
        <f t="array" ref="X901">_xlfn.IFS(ecomm[[#This Row],[rating]]&lt;=1,1, ecomm[[#This Row],[rating]]&lt;=2, 2, ecomm[[#This Row],[rating]]&lt;=3, 3, ecomm[[#This Row],[rating]]&lt;=4, 4, ecomm[[#This Row],[rating]]&gt;4, 5)</f>
        <v>5</v>
      </c>
      <c r="Y901" s="13" cm="1">
        <f t="array" ref="Y90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01" s="13" t="str" cm="1">
        <f t="array" ref="Z90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02" spans="1:26">
      <c r="A902" s="4">
        <v>13406942</v>
      </c>
      <c r="B902" s="4" t="s">
        <v>26</v>
      </c>
      <c r="C902" s="4" t="s">
        <v>38</v>
      </c>
      <c r="D902" s="4" t="s">
        <v>501</v>
      </c>
      <c r="E902" s="4">
        <v>4.8</v>
      </c>
      <c r="F902" s="4">
        <v>8</v>
      </c>
      <c r="G902" s="5">
        <v>1799</v>
      </c>
      <c r="H902" s="16">
        <v>75</v>
      </c>
      <c r="I902" s="5">
        <v>449</v>
      </c>
      <c r="J902" s="4" t="s">
        <v>35</v>
      </c>
      <c r="K902" s="4" t="b">
        <v>1</v>
      </c>
      <c r="L902" s="4">
        <v>0</v>
      </c>
      <c r="M902" s="4">
        <v>0</v>
      </c>
      <c r="N902" s="4">
        <v>0</v>
      </c>
      <c r="O902" s="4">
        <v>2</v>
      </c>
      <c r="P902" s="4">
        <v>5</v>
      </c>
      <c r="Q902" s="4" t="s">
        <v>32</v>
      </c>
      <c r="R902" s="4" t="s">
        <v>32</v>
      </c>
      <c r="S902" s="4" t="s">
        <v>32</v>
      </c>
      <c r="T902" s="4" t="s">
        <v>32</v>
      </c>
      <c r="U902" s="4" t="s">
        <v>32</v>
      </c>
      <c r="V902" s="4" t="b">
        <v>1</v>
      </c>
      <c r="W902" s="4" t="b">
        <v>1</v>
      </c>
      <c r="X902" s="13" cm="1">
        <f t="array" ref="X902">_xlfn.IFS(ecomm[[#This Row],[rating]]&lt;=1,1, ecomm[[#This Row],[rating]]&lt;=2, 2, ecomm[[#This Row],[rating]]&lt;=3, 3, ecomm[[#This Row],[rating]]&lt;=4, 4, ecomm[[#This Row],[rating]]&gt;4, 5)</f>
        <v>5</v>
      </c>
      <c r="Y902" s="13" cm="1">
        <f t="array" ref="Y90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02" s="13" t="str" cm="1">
        <f t="array" ref="Z90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903" spans="1:26">
      <c r="A903" s="6">
        <v>13449506</v>
      </c>
      <c r="B903" s="6" t="s">
        <v>26</v>
      </c>
      <c r="C903" s="6" t="s">
        <v>38</v>
      </c>
      <c r="D903" s="6" t="s">
        <v>554</v>
      </c>
      <c r="E903" s="6">
        <v>5</v>
      </c>
      <c r="F903" s="6">
        <v>7</v>
      </c>
      <c r="G903" s="7">
        <v>2399</v>
      </c>
      <c r="H903" s="17">
        <v>70</v>
      </c>
      <c r="I903" s="7">
        <v>719</v>
      </c>
      <c r="J903" s="6" t="s">
        <v>35</v>
      </c>
      <c r="K903" s="6" t="b">
        <v>1</v>
      </c>
      <c r="L903" s="6">
        <v>1</v>
      </c>
      <c r="M903" s="6">
        <v>1</v>
      </c>
      <c r="N903" s="6">
        <v>2</v>
      </c>
      <c r="O903" s="6">
        <v>1</v>
      </c>
      <c r="P903" s="6">
        <v>21</v>
      </c>
      <c r="Q903" s="6" t="s">
        <v>32</v>
      </c>
      <c r="R903" s="6" t="s">
        <v>32</v>
      </c>
      <c r="S903" s="6" t="s">
        <v>32</v>
      </c>
      <c r="T903" s="6" t="s">
        <v>32</v>
      </c>
      <c r="U903" s="6" t="s">
        <v>32</v>
      </c>
      <c r="V903" s="6" t="b">
        <v>1</v>
      </c>
      <c r="W903" s="6" t="b">
        <v>1</v>
      </c>
      <c r="X903" s="13" cm="1">
        <f t="array" ref="X903">_xlfn.IFS(ecomm[[#This Row],[rating]]&lt;=1,1, ecomm[[#This Row],[rating]]&lt;=2, 2, ecomm[[#This Row],[rating]]&lt;=3, 3, ecomm[[#This Row],[rating]]&lt;=4, 4, ecomm[[#This Row],[rating]]&gt;4, 5)</f>
        <v>5</v>
      </c>
      <c r="Y903" s="13" cm="1">
        <f t="array" ref="Y90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03" s="13" t="str" cm="1">
        <f t="array" ref="Z90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04" spans="1:26">
      <c r="A904" s="4">
        <v>18928362</v>
      </c>
      <c r="B904" s="4" t="s">
        <v>26</v>
      </c>
      <c r="C904" s="4" t="s">
        <v>50</v>
      </c>
      <c r="D904" s="4" t="s">
        <v>416</v>
      </c>
      <c r="E904" s="4">
        <v>4.0999999999999996</v>
      </c>
      <c r="F904" s="4">
        <v>9</v>
      </c>
      <c r="G904" s="5">
        <v>4499</v>
      </c>
      <c r="H904" s="16">
        <v>60</v>
      </c>
      <c r="I904" s="5">
        <v>1799</v>
      </c>
      <c r="J904" s="4" t="s">
        <v>35</v>
      </c>
      <c r="K904" s="4" t="b">
        <v>1</v>
      </c>
      <c r="L904" s="4">
        <v>1</v>
      </c>
      <c r="M904" s="4">
        <v>0</v>
      </c>
      <c r="N904" s="4">
        <v>0</v>
      </c>
      <c r="O904" s="4">
        <v>2</v>
      </c>
      <c r="P904" s="4">
        <v>8</v>
      </c>
      <c r="Q904" s="4" t="s">
        <v>30</v>
      </c>
      <c r="R904" s="4" t="s">
        <v>32</v>
      </c>
      <c r="S904" s="4" t="s">
        <v>32</v>
      </c>
      <c r="T904" s="4" t="s">
        <v>43</v>
      </c>
      <c r="U904" s="4" t="s">
        <v>32</v>
      </c>
      <c r="V904" s="4" t="b">
        <v>1</v>
      </c>
      <c r="W904" s="4" t="b">
        <v>1</v>
      </c>
      <c r="X904" s="13" cm="1">
        <f t="array" ref="X904">_xlfn.IFS(ecomm[[#This Row],[rating]]&lt;=1,1, ecomm[[#This Row],[rating]]&lt;=2, 2, ecomm[[#This Row],[rating]]&lt;=3, 3, ecomm[[#This Row],[rating]]&lt;=4, 4, ecomm[[#This Row],[rating]]&gt;4, 5)</f>
        <v>5</v>
      </c>
      <c r="Y904" s="13" cm="1">
        <f t="array" ref="Y90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04" s="13" t="str" cm="1">
        <f t="array" ref="Z90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05" spans="1:26">
      <c r="A905" s="6">
        <v>18450788</v>
      </c>
      <c r="B905" s="6" t="s">
        <v>26</v>
      </c>
      <c r="C905" s="6" t="s">
        <v>117</v>
      </c>
      <c r="D905" s="6" t="s">
        <v>284</v>
      </c>
      <c r="E905" s="6">
        <v>4.3</v>
      </c>
      <c r="F905" s="6">
        <v>118</v>
      </c>
      <c r="G905" s="7">
        <v>4299</v>
      </c>
      <c r="H905" s="17">
        <v>0</v>
      </c>
      <c r="I905" s="7">
        <v>4299</v>
      </c>
      <c r="J905" s="6" t="s">
        <v>35</v>
      </c>
      <c r="K905" s="6" t="b">
        <v>1</v>
      </c>
      <c r="L905" s="6">
        <v>7</v>
      </c>
      <c r="M905" s="6">
        <v>0</v>
      </c>
      <c r="N905" s="6">
        <v>1</v>
      </c>
      <c r="O905" s="6">
        <v>7</v>
      </c>
      <c r="P905" s="6">
        <v>12</v>
      </c>
      <c r="Q905" s="6" t="s">
        <v>30</v>
      </c>
      <c r="R905" s="6" t="s">
        <v>32</v>
      </c>
      <c r="S905" s="6" t="s">
        <v>32</v>
      </c>
      <c r="T905" s="6" t="s">
        <v>32</v>
      </c>
      <c r="U905" s="6" t="s">
        <v>32</v>
      </c>
      <c r="V905" s="6" t="b">
        <v>0</v>
      </c>
      <c r="W905" s="6" t="b">
        <v>1</v>
      </c>
      <c r="X905" s="13" cm="1">
        <f t="array" ref="X905">_xlfn.IFS(ecomm[[#This Row],[rating]]&lt;=1,1, ecomm[[#This Row],[rating]]&lt;=2, 2, ecomm[[#This Row],[rating]]&lt;=3, 3, ecomm[[#This Row],[rating]]&lt;=4, 4, ecomm[[#This Row],[rating]]&gt;4, 5)</f>
        <v>5</v>
      </c>
      <c r="Y905" s="13" cm="1">
        <f t="array" ref="Y90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05" s="13" t="str" cm="1">
        <f t="array" ref="Z90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06" spans="1:26">
      <c r="A906" s="4">
        <v>16287764</v>
      </c>
      <c r="B906" s="4" t="s">
        <v>26</v>
      </c>
      <c r="C906" s="4" t="s">
        <v>40</v>
      </c>
      <c r="D906" s="4" t="s">
        <v>41</v>
      </c>
      <c r="E906" s="4">
        <v>4.0999999999999996</v>
      </c>
      <c r="F906" s="4">
        <v>129</v>
      </c>
      <c r="G906" s="5">
        <v>4799</v>
      </c>
      <c r="H906" s="16">
        <v>72</v>
      </c>
      <c r="I906" s="5">
        <v>1343</v>
      </c>
      <c r="J906" s="4" t="s">
        <v>35</v>
      </c>
      <c r="K906" s="4" t="b">
        <v>0</v>
      </c>
      <c r="L906" s="4">
        <v>5</v>
      </c>
      <c r="M906" s="4">
        <v>4</v>
      </c>
      <c r="N906" s="4">
        <v>6</v>
      </c>
      <c r="O906" s="4">
        <v>10</v>
      </c>
      <c r="P906" s="4">
        <v>30</v>
      </c>
      <c r="Q906" s="4" t="s">
        <v>32</v>
      </c>
      <c r="R906" s="4" t="s">
        <v>32</v>
      </c>
      <c r="S906" s="4" t="s">
        <v>32</v>
      </c>
      <c r="T906" s="4" t="s">
        <v>32</v>
      </c>
      <c r="U906" s="4" t="s">
        <v>32</v>
      </c>
      <c r="V906" s="4" t="b">
        <v>1</v>
      </c>
      <c r="W906" s="4" t="b">
        <v>1</v>
      </c>
      <c r="X906" s="13" cm="1">
        <f t="array" ref="X906">_xlfn.IFS(ecomm[[#This Row],[rating]]&lt;=1,1, ecomm[[#This Row],[rating]]&lt;=2, 2, ecomm[[#This Row],[rating]]&lt;=3, 3, ecomm[[#This Row],[rating]]&lt;=4, 4, ecomm[[#This Row],[rating]]&gt;4, 5)</f>
        <v>5</v>
      </c>
      <c r="Y906" s="13" cm="1">
        <f t="array" ref="Y90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06" s="13" t="str" cm="1">
        <f t="array" ref="Z90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907" spans="1:26">
      <c r="A907" s="6">
        <v>19402102</v>
      </c>
      <c r="B907" s="6" t="s">
        <v>99</v>
      </c>
      <c r="C907" s="6" t="s">
        <v>218</v>
      </c>
      <c r="D907" s="6" t="s">
        <v>216</v>
      </c>
      <c r="E907" s="6">
        <v>4</v>
      </c>
      <c r="F907" s="6">
        <v>124</v>
      </c>
      <c r="G907" s="7">
        <v>4999</v>
      </c>
      <c r="H907" s="17">
        <v>50</v>
      </c>
      <c r="I907" s="7">
        <v>4999</v>
      </c>
      <c r="J907" s="6" t="s">
        <v>35</v>
      </c>
      <c r="K907" s="6" t="b">
        <v>1</v>
      </c>
      <c r="L907" s="6">
        <v>0</v>
      </c>
      <c r="M907" s="6">
        <v>0</v>
      </c>
      <c r="N907" s="6">
        <v>3</v>
      </c>
      <c r="O907" s="6">
        <v>15</v>
      </c>
      <c r="P907" s="6">
        <v>49</v>
      </c>
      <c r="Q907" s="6" t="s">
        <v>32</v>
      </c>
      <c r="R907" s="6" t="s">
        <v>32</v>
      </c>
      <c r="S907" s="6" t="s">
        <v>32</v>
      </c>
      <c r="T907" s="6" t="s">
        <v>32</v>
      </c>
      <c r="U907" s="6" t="s">
        <v>32</v>
      </c>
      <c r="V907" s="6" t="b">
        <v>1</v>
      </c>
      <c r="W907" s="6" t="b">
        <v>1</v>
      </c>
      <c r="X907" s="13" cm="1">
        <f t="array" ref="X907">_xlfn.IFS(ecomm[[#This Row],[rating]]&lt;=1,1, ecomm[[#This Row],[rating]]&lt;=2, 2, ecomm[[#This Row],[rating]]&lt;=3, 3, ecomm[[#This Row],[rating]]&lt;=4, 4, ecomm[[#This Row],[rating]]&gt;4, 5)</f>
        <v>4</v>
      </c>
      <c r="Y907" s="13" cm="1">
        <f t="array" ref="Y90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07" s="13" t="str" cm="1">
        <f t="array" ref="Z90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08" spans="1:26">
      <c r="A908" s="4">
        <v>18960048</v>
      </c>
      <c r="B908" s="4" t="s">
        <v>26</v>
      </c>
      <c r="C908" s="4" t="s">
        <v>117</v>
      </c>
      <c r="D908" s="4" t="s">
        <v>232</v>
      </c>
      <c r="E908" s="4">
        <v>4.2</v>
      </c>
      <c r="F908" s="4">
        <v>128</v>
      </c>
      <c r="G908" s="5">
        <v>1749</v>
      </c>
      <c r="H908" s="16">
        <v>74</v>
      </c>
      <c r="I908" s="5">
        <v>507</v>
      </c>
      <c r="J908" s="4" t="s">
        <v>35</v>
      </c>
      <c r="K908" s="4" t="b">
        <v>1</v>
      </c>
      <c r="L908" s="4">
        <v>7</v>
      </c>
      <c r="M908" s="4">
        <v>0</v>
      </c>
      <c r="N908" s="4">
        <v>0</v>
      </c>
      <c r="O908" s="4">
        <v>0</v>
      </c>
      <c r="P908" s="4">
        <v>0</v>
      </c>
      <c r="Q908" s="4" t="s">
        <v>30</v>
      </c>
      <c r="R908" s="4" t="s">
        <v>32</v>
      </c>
      <c r="S908" s="4" t="s">
        <v>32</v>
      </c>
      <c r="T908" s="4" t="s">
        <v>32</v>
      </c>
      <c r="U908" s="4" t="s">
        <v>32</v>
      </c>
      <c r="V908" s="4" t="b">
        <v>1</v>
      </c>
      <c r="W908" s="4" t="b">
        <v>1</v>
      </c>
      <c r="X908" s="13" cm="1">
        <f t="array" ref="X908">_xlfn.IFS(ecomm[[#This Row],[rating]]&lt;=1,1, ecomm[[#This Row],[rating]]&lt;=2, 2, ecomm[[#This Row],[rating]]&lt;=3, 3, ecomm[[#This Row],[rating]]&lt;=4, 4, ecomm[[#This Row],[rating]]&gt;4, 5)</f>
        <v>5</v>
      </c>
      <c r="Y908" s="13" cm="1">
        <f t="array" ref="Y90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08" s="13" t="str" cm="1">
        <f t="array" ref="Z90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909" spans="1:26">
      <c r="A909" s="6">
        <v>19020564</v>
      </c>
      <c r="B909" s="6" t="s">
        <v>26</v>
      </c>
      <c r="C909" s="6" t="s">
        <v>46</v>
      </c>
      <c r="D909" s="6" t="s">
        <v>52</v>
      </c>
      <c r="E909" s="6">
        <v>4.3</v>
      </c>
      <c r="F909" s="6">
        <v>112</v>
      </c>
      <c r="G909" s="7">
        <v>5299</v>
      </c>
      <c r="H909" s="17">
        <v>50</v>
      </c>
      <c r="I909" s="7">
        <v>2649</v>
      </c>
      <c r="J909" s="6" t="s">
        <v>32</v>
      </c>
      <c r="K909" s="6" t="b">
        <v>0</v>
      </c>
      <c r="L909" s="6">
        <v>6</v>
      </c>
      <c r="M909" s="6">
        <v>3</v>
      </c>
      <c r="N909" s="6">
        <v>4</v>
      </c>
      <c r="O909" s="6">
        <v>4</v>
      </c>
      <c r="P909" s="6">
        <v>17</v>
      </c>
      <c r="Q909" s="6" t="s">
        <v>30</v>
      </c>
      <c r="R909" s="6" t="s">
        <v>32</v>
      </c>
      <c r="S909" s="6" t="s">
        <v>32</v>
      </c>
      <c r="T909" s="6" t="s">
        <v>32</v>
      </c>
      <c r="U909" s="6" t="s">
        <v>30</v>
      </c>
      <c r="V909" s="6" t="b">
        <v>1</v>
      </c>
      <c r="W909" s="6" t="b">
        <v>1</v>
      </c>
      <c r="X909" s="13" cm="1">
        <f t="array" ref="X909">_xlfn.IFS(ecomm[[#This Row],[rating]]&lt;=1,1, ecomm[[#This Row],[rating]]&lt;=2, 2, ecomm[[#This Row],[rating]]&lt;=3, 3, ecomm[[#This Row],[rating]]&lt;=4, 4, ecomm[[#This Row],[rating]]&gt;4, 5)</f>
        <v>5</v>
      </c>
      <c r="Y909" s="13" cm="1">
        <f t="array" ref="Y90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09" s="13" t="str" cm="1">
        <f t="array" ref="Z90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10" spans="1:26">
      <c r="A910" s="4">
        <v>17280264</v>
      </c>
      <c r="B910" s="4" t="s">
        <v>26</v>
      </c>
      <c r="C910" s="4" t="s">
        <v>117</v>
      </c>
      <c r="D910" s="4" t="s">
        <v>207</v>
      </c>
      <c r="E910" s="4">
        <v>4.2</v>
      </c>
      <c r="F910" s="4">
        <v>1246</v>
      </c>
      <c r="G910" s="5">
        <v>1199</v>
      </c>
      <c r="H910" s="16">
        <v>59</v>
      </c>
      <c r="I910" s="5">
        <v>491</v>
      </c>
      <c r="J910" s="4" t="s">
        <v>35</v>
      </c>
      <c r="K910" s="4" t="b">
        <v>1</v>
      </c>
      <c r="L910" s="4">
        <v>0</v>
      </c>
      <c r="M910" s="4">
        <v>0</v>
      </c>
      <c r="N910" s="4">
        <v>2</v>
      </c>
      <c r="O910" s="4">
        <v>11</v>
      </c>
      <c r="P910" s="4">
        <v>11</v>
      </c>
      <c r="Q910" s="4" t="s">
        <v>30</v>
      </c>
      <c r="R910" s="4" t="s">
        <v>32</v>
      </c>
      <c r="S910" s="4" t="s">
        <v>32</v>
      </c>
      <c r="T910" s="4" t="s">
        <v>32</v>
      </c>
      <c r="U910" s="4" t="s">
        <v>32</v>
      </c>
      <c r="V910" s="4" t="b">
        <v>1</v>
      </c>
      <c r="W910" s="4" t="b">
        <v>1</v>
      </c>
      <c r="X910" s="13" cm="1">
        <f t="array" ref="X910">_xlfn.IFS(ecomm[[#This Row],[rating]]&lt;=1,1, ecomm[[#This Row],[rating]]&lt;=2, 2, ecomm[[#This Row],[rating]]&lt;=3, 3, ecomm[[#This Row],[rating]]&lt;=4, 4, ecomm[[#This Row],[rating]]&gt;4, 5)</f>
        <v>5</v>
      </c>
      <c r="Y910" s="13" cm="1">
        <f t="array" ref="Y91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10" s="13" t="str" cm="1">
        <f t="array" ref="Z91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11" spans="1:26">
      <c r="A911" s="6">
        <v>18974084</v>
      </c>
      <c r="B911" s="6" t="s">
        <v>26</v>
      </c>
      <c r="C911" s="6" t="s">
        <v>50</v>
      </c>
      <c r="D911" s="6" t="s">
        <v>51</v>
      </c>
      <c r="E911" s="6">
        <v>4.2</v>
      </c>
      <c r="F911" s="6">
        <v>135</v>
      </c>
      <c r="G911" s="7">
        <v>4399</v>
      </c>
      <c r="H911" s="17">
        <v>57</v>
      </c>
      <c r="I911" s="7">
        <v>1891</v>
      </c>
      <c r="J911" s="6" t="s">
        <v>35</v>
      </c>
      <c r="K911" s="6" t="b">
        <v>1</v>
      </c>
      <c r="L911" s="6">
        <v>1</v>
      </c>
      <c r="M911" s="6">
        <v>0</v>
      </c>
      <c r="N911" s="6">
        <v>0</v>
      </c>
      <c r="O911" s="6">
        <v>0</v>
      </c>
      <c r="P911" s="6">
        <v>0</v>
      </c>
      <c r="Q911" s="6" t="s">
        <v>30</v>
      </c>
      <c r="R911" s="6" t="s">
        <v>32</v>
      </c>
      <c r="S911" s="6" t="s">
        <v>32</v>
      </c>
      <c r="T911" s="6" t="s">
        <v>43</v>
      </c>
      <c r="U911" s="6" t="s">
        <v>32</v>
      </c>
      <c r="V911" s="6" t="b">
        <v>1</v>
      </c>
      <c r="W911" s="6" t="b">
        <v>1</v>
      </c>
      <c r="X911" s="13" cm="1">
        <f t="array" ref="X911">_xlfn.IFS(ecomm[[#This Row],[rating]]&lt;=1,1, ecomm[[#This Row],[rating]]&lt;=2, 2, ecomm[[#This Row],[rating]]&lt;=3, 3, ecomm[[#This Row],[rating]]&lt;=4, 4, ecomm[[#This Row],[rating]]&gt;4, 5)</f>
        <v>5</v>
      </c>
      <c r="Y911" s="13" cm="1">
        <f t="array" ref="Y91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1" s="13" t="str" cm="1">
        <f t="array" ref="Z91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12" spans="1:26">
      <c r="A912" s="4">
        <v>18356356</v>
      </c>
      <c r="B912" s="4" t="s">
        <v>99</v>
      </c>
      <c r="C912" s="4" t="s">
        <v>218</v>
      </c>
      <c r="D912" s="4" t="s">
        <v>284</v>
      </c>
      <c r="E912" s="4">
        <v>4.4000000000000004</v>
      </c>
      <c r="F912" s="4">
        <v>109</v>
      </c>
      <c r="G912" s="5">
        <v>5499</v>
      </c>
      <c r="H912" s="16">
        <v>60</v>
      </c>
      <c r="I912" s="5">
        <v>2199</v>
      </c>
      <c r="J912" s="4" t="s">
        <v>35</v>
      </c>
      <c r="K912" s="4" t="b">
        <v>1</v>
      </c>
      <c r="L912" s="4">
        <v>2</v>
      </c>
      <c r="M912" s="4">
        <v>0</v>
      </c>
      <c r="N912" s="4">
        <v>1</v>
      </c>
      <c r="O912" s="4">
        <v>5</v>
      </c>
      <c r="P912" s="4">
        <v>9</v>
      </c>
      <c r="Q912" s="4" t="s">
        <v>32</v>
      </c>
      <c r="R912" s="4" t="s">
        <v>32</v>
      </c>
      <c r="S912" s="4" t="s">
        <v>32</v>
      </c>
      <c r="T912" s="4" t="s">
        <v>32</v>
      </c>
      <c r="U912" s="4" t="s">
        <v>32</v>
      </c>
      <c r="V912" s="4" t="b">
        <v>1</v>
      </c>
      <c r="W912" s="4" t="b">
        <v>1</v>
      </c>
      <c r="X912" s="13" cm="1">
        <f t="array" ref="X912">_xlfn.IFS(ecomm[[#This Row],[rating]]&lt;=1,1, ecomm[[#This Row],[rating]]&lt;=2, 2, ecomm[[#This Row],[rating]]&lt;=3, 3, ecomm[[#This Row],[rating]]&lt;=4, 4, ecomm[[#This Row],[rating]]&gt;4, 5)</f>
        <v>5</v>
      </c>
      <c r="Y912" s="13" cm="1">
        <f t="array" ref="Y91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12" s="13" t="str" cm="1">
        <f t="array" ref="Z91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13" spans="1:26">
      <c r="A913" s="6">
        <v>19027424</v>
      </c>
      <c r="B913" s="6" t="s">
        <v>26</v>
      </c>
      <c r="C913" s="6" t="s">
        <v>64</v>
      </c>
      <c r="D913" s="6" t="s">
        <v>97</v>
      </c>
      <c r="E913" s="6">
        <v>4.0999999999999996</v>
      </c>
      <c r="F913" s="6">
        <v>151</v>
      </c>
      <c r="G913" s="7">
        <v>2199</v>
      </c>
      <c r="H913" s="17">
        <v>66</v>
      </c>
      <c r="I913" s="7">
        <v>747</v>
      </c>
      <c r="J913" s="6" t="s">
        <v>32</v>
      </c>
      <c r="K913" s="6" t="b">
        <v>0</v>
      </c>
      <c r="L913" s="6">
        <v>0</v>
      </c>
      <c r="M913" s="6">
        <v>0</v>
      </c>
      <c r="N913" s="6">
        <v>1</v>
      </c>
      <c r="O913" s="6">
        <v>6</v>
      </c>
      <c r="P913" s="6">
        <v>26</v>
      </c>
      <c r="Q913" s="6" t="s">
        <v>32</v>
      </c>
      <c r="R913" s="6" t="s">
        <v>32</v>
      </c>
      <c r="S913" s="6" t="s">
        <v>32</v>
      </c>
      <c r="T913" s="6" t="s">
        <v>32</v>
      </c>
      <c r="U913" s="6" t="s">
        <v>32</v>
      </c>
      <c r="V913" s="6" t="b">
        <v>1</v>
      </c>
      <c r="W913" s="6" t="b">
        <v>1</v>
      </c>
      <c r="X913" s="13" cm="1">
        <f t="array" ref="X913">_xlfn.IFS(ecomm[[#This Row],[rating]]&lt;=1,1, ecomm[[#This Row],[rating]]&lt;=2, 2, ecomm[[#This Row],[rating]]&lt;=3, 3, ecomm[[#This Row],[rating]]&lt;=4, 4, ecomm[[#This Row],[rating]]&gt;4, 5)</f>
        <v>5</v>
      </c>
      <c r="Y913" s="13" cm="1">
        <f t="array" ref="Y91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13" s="13" t="str" cm="1">
        <f t="array" ref="Z91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14" spans="1:26">
      <c r="A914" s="4">
        <v>13620624</v>
      </c>
      <c r="B914" s="4" t="s">
        <v>26</v>
      </c>
      <c r="C914" s="4" t="s">
        <v>58</v>
      </c>
      <c r="D914" s="4" t="s">
        <v>34</v>
      </c>
      <c r="E914" s="4">
        <v>4</v>
      </c>
      <c r="F914" s="4">
        <v>154</v>
      </c>
      <c r="G914" s="5">
        <v>1399</v>
      </c>
      <c r="H914" s="16">
        <v>73</v>
      </c>
      <c r="I914" s="5">
        <v>1399</v>
      </c>
      <c r="J914" s="4" t="s">
        <v>35</v>
      </c>
      <c r="K914" s="4" t="b">
        <v>1</v>
      </c>
      <c r="L914" s="4">
        <v>1</v>
      </c>
      <c r="M914" s="4">
        <v>1</v>
      </c>
      <c r="N914" s="4">
        <v>1</v>
      </c>
      <c r="O914" s="4">
        <v>8</v>
      </c>
      <c r="P914" s="4">
        <v>20</v>
      </c>
      <c r="Q914" s="4" t="s">
        <v>30</v>
      </c>
      <c r="R914" s="4" t="s">
        <v>32</v>
      </c>
      <c r="S914" s="4" t="s">
        <v>32</v>
      </c>
      <c r="T914" s="4" t="s">
        <v>32</v>
      </c>
      <c r="U914" s="4" t="s">
        <v>32</v>
      </c>
      <c r="V914" s="4" t="b">
        <v>0</v>
      </c>
      <c r="W914" s="4" t="b">
        <v>1</v>
      </c>
      <c r="X914" s="13" cm="1">
        <f t="array" ref="X914">_xlfn.IFS(ecomm[[#This Row],[rating]]&lt;=1,1, ecomm[[#This Row],[rating]]&lt;=2, 2, ecomm[[#This Row],[rating]]&lt;=3, 3, ecomm[[#This Row],[rating]]&lt;=4, 4, ecomm[[#This Row],[rating]]&gt;4, 5)</f>
        <v>4</v>
      </c>
      <c r="Y914" s="13" cm="1">
        <f t="array" ref="Y91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4" s="13" t="str" cm="1">
        <f t="array" ref="Z91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915" spans="1:26">
      <c r="A915" s="6">
        <v>18977246</v>
      </c>
      <c r="B915" s="6" t="s">
        <v>26</v>
      </c>
      <c r="C915" s="6" t="s">
        <v>38</v>
      </c>
      <c r="D915" s="6" t="s">
        <v>538</v>
      </c>
      <c r="E915" s="6">
        <v>4.0999999999999996</v>
      </c>
      <c r="F915" s="6">
        <v>140</v>
      </c>
      <c r="G915" s="7">
        <v>4299</v>
      </c>
      <c r="H915" s="17">
        <v>59</v>
      </c>
      <c r="I915" s="7">
        <v>1750</v>
      </c>
      <c r="J915" s="6" t="s">
        <v>35</v>
      </c>
      <c r="K915" s="6" t="b">
        <v>1</v>
      </c>
      <c r="L915" s="6">
        <v>0</v>
      </c>
      <c r="M915" s="6">
        <v>0</v>
      </c>
      <c r="N915" s="6">
        <v>1</v>
      </c>
      <c r="O915" s="6">
        <v>6</v>
      </c>
      <c r="P915" s="6">
        <v>20</v>
      </c>
      <c r="Q915" s="6" t="s">
        <v>30</v>
      </c>
      <c r="R915" s="6" t="s">
        <v>31</v>
      </c>
      <c r="S915" s="6" t="s">
        <v>32</v>
      </c>
      <c r="T915" s="6" t="s">
        <v>32</v>
      </c>
      <c r="U915" s="6" t="s">
        <v>30</v>
      </c>
      <c r="V915" s="6" t="b">
        <v>1</v>
      </c>
      <c r="W915" s="6" t="b">
        <v>1</v>
      </c>
      <c r="X915" s="13" cm="1">
        <f t="array" ref="X915">_xlfn.IFS(ecomm[[#This Row],[rating]]&lt;=1,1, ecomm[[#This Row],[rating]]&lt;=2, 2, ecomm[[#This Row],[rating]]&lt;=3, 3, ecomm[[#This Row],[rating]]&lt;=4, 4, ecomm[[#This Row],[rating]]&gt;4, 5)</f>
        <v>5</v>
      </c>
      <c r="Y915" s="13" cm="1">
        <f t="array" ref="Y91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5" s="13" t="str" cm="1">
        <f t="array" ref="Z91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16" spans="1:26">
      <c r="A916" s="4">
        <v>13389422</v>
      </c>
      <c r="B916" s="4" t="s">
        <v>60</v>
      </c>
      <c r="C916" s="4" t="s">
        <v>158</v>
      </c>
      <c r="D916" s="4" t="s">
        <v>163</v>
      </c>
      <c r="E916" s="4">
        <v>4.3</v>
      </c>
      <c r="F916" s="4">
        <v>123</v>
      </c>
      <c r="G916" s="5">
        <v>2999</v>
      </c>
      <c r="H916" s="16">
        <v>62</v>
      </c>
      <c r="I916" s="5">
        <v>1139</v>
      </c>
      <c r="J916" s="4" t="s">
        <v>35</v>
      </c>
      <c r="K916" s="4" t="b">
        <v>1</v>
      </c>
      <c r="L916" s="4">
        <v>6</v>
      </c>
      <c r="M916" s="4">
        <v>0</v>
      </c>
      <c r="N916" s="4">
        <v>0</v>
      </c>
      <c r="O916" s="4">
        <v>1</v>
      </c>
      <c r="P916" s="4">
        <v>7</v>
      </c>
      <c r="Q916" s="4" t="s">
        <v>32</v>
      </c>
      <c r="R916" s="4" t="s">
        <v>32</v>
      </c>
      <c r="S916" s="4" t="s">
        <v>32</v>
      </c>
      <c r="T916" s="4" t="s">
        <v>32</v>
      </c>
      <c r="U916" s="4" t="s">
        <v>32</v>
      </c>
      <c r="V916" s="4" t="b">
        <v>1</v>
      </c>
      <c r="W916" s="4" t="b">
        <v>1</v>
      </c>
      <c r="X916" s="13" cm="1">
        <f t="array" ref="X916">_xlfn.IFS(ecomm[[#This Row],[rating]]&lt;=1,1, ecomm[[#This Row],[rating]]&lt;=2, 2, ecomm[[#This Row],[rating]]&lt;=3, 3, ecomm[[#This Row],[rating]]&lt;=4, 4, ecomm[[#This Row],[rating]]&gt;4, 5)</f>
        <v>5</v>
      </c>
      <c r="Y916" s="13" cm="1">
        <f t="array" ref="Y91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6" s="13" t="str" cm="1">
        <f t="array" ref="Z91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17" spans="1:26">
      <c r="A917" s="6">
        <v>13480184</v>
      </c>
      <c r="B917" s="6" t="s">
        <v>26</v>
      </c>
      <c r="C917" s="6" t="s">
        <v>117</v>
      </c>
      <c r="D917" s="6" t="s">
        <v>294</v>
      </c>
      <c r="E917" s="6">
        <v>3.7</v>
      </c>
      <c r="F917" s="6">
        <v>25</v>
      </c>
      <c r="G917" s="7">
        <v>1699</v>
      </c>
      <c r="H917" s="17">
        <v>0</v>
      </c>
      <c r="I917" s="7">
        <v>1699</v>
      </c>
      <c r="J917" s="6" t="s">
        <v>35</v>
      </c>
      <c r="K917" s="6" t="b">
        <v>1</v>
      </c>
      <c r="L917" s="6">
        <v>2</v>
      </c>
      <c r="M917" s="6">
        <v>3</v>
      </c>
      <c r="N917" s="6">
        <v>12</v>
      </c>
      <c r="O917" s="6">
        <v>19</v>
      </c>
      <c r="P917" s="6">
        <v>41</v>
      </c>
      <c r="Q917" s="6" t="s">
        <v>30</v>
      </c>
      <c r="R917" s="6" t="s">
        <v>32</v>
      </c>
      <c r="S917" s="6" t="s">
        <v>32</v>
      </c>
      <c r="T917" s="6" t="s">
        <v>32</v>
      </c>
      <c r="U917" s="6" t="s">
        <v>32</v>
      </c>
      <c r="V917" s="6" t="b">
        <v>0</v>
      </c>
      <c r="W917" s="6" t="b">
        <v>1</v>
      </c>
      <c r="X917" s="13" cm="1">
        <f t="array" ref="X917">_xlfn.IFS(ecomm[[#This Row],[rating]]&lt;=1,1, ecomm[[#This Row],[rating]]&lt;=2, 2, ecomm[[#This Row],[rating]]&lt;=3, 3, ecomm[[#This Row],[rating]]&lt;=4, 4, ecomm[[#This Row],[rating]]&gt;4, 5)</f>
        <v>4</v>
      </c>
      <c r="Y917" s="13" cm="1">
        <f t="array" ref="Y91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7" s="13" t="str" cm="1">
        <f t="array" ref="Z91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18" spans="1:26">
      <c r="A918" s="4">
        <v>14208408</v>
      </c>
      <c r="B918" s="4" t="s">
        <v>99</v>
      </c>
      <c r="C918" s="4" t="s">
        <v>218</v>
      </c>
      <c r="D918" s="4" t="s">
        <v>220</v>
      </c>
      <c r="E918" s="4">
        <v>4.2</v>
      </c>
      <c r="F918" s="4">
        <v>20</v>
      </c>
      <c r="G918" s="5">
        <v>999</v>
      </c>
      <c r="H918" s="16">
        <v>0</v>
      </c>
      <c r="I918" s="5">
        <v>999</v>
      </c>
      <c r="J918" s="4" t="s">
        <v>35</v>
      </c>
      <c r="K918" s="4" t="b">
        <v>1</v>
      </c>
      <c r="L918" s="4">
        <v>0</v>
      </c>
      <c r="M918" s="4">
        <v>3</v>
      </c>
      <c r="N918" s="4">
        <v>5</v>
      </c>
      <c r="O918" s="4">
        <v>20</v>
      </c>
      <c r="P918" s="4">
        <v>35</v>
      </c>
      <c r="Q918" s="4" t="s">
        <v>32</v>
      </c>
      <c r="R918" s="4" t="s">
        <v>32</v>
      </c>
      <c r="S918" s="4" t="s">
        <v>32</v>
      </c>
      <c r="T918" s="4" t="s">
        <v>32</v>
      </c>
      <c r="U918" s="4" t="s">
        <v>32</v>
      </c>
      <c r="V918" s="4" t="b">
        <v>1</v>
      </c>
      <c r="W918" s="4" t="b">
        <v>1</v>
      </c>
      <c r="X918" s="13" cm="1">
        <f t="array" ref="X918">_xlfn.IFS(ecomm[[#This Row],[rating]]&lt;=1,1, ecomm[[#This Row],[rating]]&lt;=2, 2, ecomm[[#This Row],[rating]]&lt;=3, 3, ecomm[[#This Row],[rating]]&lt;=4, 4, ecomm[[#This Row],[rating]]&gt;4, 5)</f>
        <v>5</v>
      </c>
      <c r="Y918" s="13" cm="1">
        <f t="array" ref="Y91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18" s="13" t="str" cm="1">
        <f t="array" ref="Z91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19" spans="1:26">
      <c r="A919" s="6">
        <v>14323336</v>
      </c>
      <c r="B919" s="6" t="s">
        <v>99</v>
      </c>
      <c r="C919" s="6" t="s">
        <v>218</v>
      </c>
      <c r="D919" s="6" t="s">
        <v>220</v>
      </c>
      <c r="E919" s="6">
        <v>3.9</v>
      </c>
      <c r="F919" s="6">
        <v>23</v>
      </c>
      <c r="G919" s="7">
        <v>1299</v>
      </c>
      <c r="H919" s="17">
        <v>0</v>
      </c>
      <c r="I919" s="7">
        <v>1299</v>
      </c>
      <c r="J919" s="6" t="s">
        <v>35</v>
      </c>
      <c r="K919" s="6" t="b">
        <v>1</v>
      </c>
      <c r="L919" s="6">
        <v>1</v>
      </c>
      <c r="M919" s="6">
        <v>0</v>
      </c>
      <c r="N919" s="6">
        <v>0</v>
      </c>
      <c r="O919" s="6">
        <v>0</v>
      </c>
      <c r="P919" s="6">
        <v>5</v>
      </c>
      <c r="Q919" s="6" t="s">
        <v>32</v>
      </c>
      <c r="R919" s="6" t="s">
        <v>32</v>
      </c>
      <c r="S919" s="6" t="s">
        <v>32</v>
      </c>
      <c r="T919" s="6" t="s">
        <v>32</v>
      </c>
      <c r="U919" s="6" t="s">
        <v>32</v>
      </c>
      <c r="V919" s="6" t="b">
        <v>1</v>
      </c>
      <c r="W919" s="6" t="b">
        <v>1</v>
      </c>
      <c r="X919" s="13" cm="1">
        <f t="array" ref="X919">_xlfn.IFS(ecomm[[#This Row],[rating]]&lt;=1,1, ecomm[[#This Row],[rating]]&lt;=2, 2, ecomm[[#This Row],[rating]]&lt;=3, 3, ecomm[[#This Row],[rating]]&lt;=4, 4, ecomm[[#This Row],[rating]]&gt;4, 5)</f>
        <v>4</v>
      </c>
      <c r="Y919" s="13" cm="1">
        <f t="array" ref="Y91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19" s="13" t="str" cm="1">
        <f t="array" ref="Z91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20" spans="1:26">
      <c r="A920" s="4">
        <v>18873126</v>
      </c>
      <c r="B920" s="4" t="s">
        <v>26</v>
      </c>
      <c r="C920" s="4" t="s">
        <v>50</v>
      </c>
      <c r="D920" s="4" t="s">
        <v>94</v>
      </c>
      <c r="E920" s="4">
        <v>4</v>
      </c>
      <c r="F920" s="4">
        <v>20</v>
      </c>
      <c r="G920" s="5">
        <v>1749</v>
      </c>
      <c r="H920" s="16">
        <v>64</v>
      </c>
      <c r="I920" s="5">
        <v>629</v>
      </c>
      <c r="J920" s="4" t="s">
        <v>35</v>
      </c>
      <c r="K920" s="4" t="b">
        <v>1</v>
      </c>
      <c r="L920" s="4">
        <v>0</v>
      </c>
      <c r="M920" s="4">
        <v>0</v>
      </c>
      <c r="N920" s="4">
        <v>0</v>
      </c>
      <c r="O920" s="4">
        <v>4</v>
      </c>
      <c r="P920" s="4">
        <v>7</v>
      </c>
      <c r="Q920" s="4" t="s">
        <v>30</v>
      </c>
      <c r="R920" s="4" t="s">
        <v>32</v>
      </c>
      <c r="S920" s="4" t="s">
        <v>32</v>
      </c>
      <c r="T920" s="4" t="s">
        <v>128</v>
      </c>
      <c r="U920" s="4" t="s">
        <v>32</v>
      </c>
      <c r="V920" s="4" t="b">
        <v>1</v>
      </c>
      <c r="W920" s="4" t="b">
        <v>1</v>
      </c>
      <c r="X920" s="13" cm="1">
        <f t="array" ref="X920">_xlfn.IFS(ecomm[[#This Row],[rating]]&lt;=1,1, ecomm[[#This Row],[rating]]&lt;=2, 2, ecomm[[#This Row],[rating]]&lt;=3, 3, ecomm[[#This Row],[rating]]&lt;=4, 4, ecomm[[#This Row],[rating]]&gt;4, 5)</f>
        <v>4</v>
      </c>
      <c r="Y920" s="13" cm="1">
        <f t="array" ref="Y92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0" s="13" t="str" cm="1">
        <f t="array" ref="Z92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21" spans="1:26">
      <c r="A921" s="6">
        <v>17292364</v>
      </c>
      <c r="B921" s="6" t="s">
        <v>26</v>
      </c>
      <c r="C921" s="6" t="s">
        <v>40</v>
      </c>
      <c r="D921" s="6" t="s">
        <v>112</v>
      </c>
      <c r="E921" s="6">
        <v>4</v>
      </c>
      <c r="F921" s="6">
        <v>18</v>
      </c>
      <c r="G921" s="7">
        <v>4199</v>
      </c>
      <c r="H921" s="17">
        <v>76</v>
      </c>
      <c r="I921" s="7">
        <v>1007</v>
      </c>
      <c r="J921" s="6" t="s">
        <v>35</v>
      </c>
      <c r="K921" s="6" t="b">
        <v>0</v>
      </c>
      <c r="L921" s="6">
        <v>3</v>
      </c>
      <c r="M921" s="6">
        <v>0</v>
      </c>
      <c r="N921" s="6">
        <v>0</v>
      </c>
      <c r="O921" s="6">
        <v>3</v>
      </c>
      <c r="P921" s="6">
        <v>11</v>
      </c>
      <c r="Q921" s="6" t="s">
        <v>32</v>
      </c>
      <c r="R921" s="6" t="s">
        <v>32</v>
      </c>
      <c r="S921" s="6" t="s">
        <v>32</v>
      </c>
      <c r="T921" s="6" t="s">
        <v>32</v>
      </c>
      <c r="U921" s="6" t="s">
        <v>32</v>
      </c>
      <c r="V921" s="6" t="b">
        <v>1</v>
      </c>
      <c r="W921" s="6" t="b">
        <v>1</v>
      </c>
      <c r="X921" s="13" cm="1">
        <f t="array" ref="X921">_xlfn.IFS(ecomm[[#This Row],[rating]]&lt;=1,1, ecomm[[#This Row],[rating]]&lt;=2, 2, ecomm[[#This Row],[rating]]&lt;=3, 3, ecomm[[#This Row],[rating]]&lt;=4, 4, ecomm[[#This Row],[rating]]&gt;4, 5)</f>
        <v>4</v>
      </c>
      <c r="Y921" s="13" cm="1">
        <f t="array" ref="Y92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21" s="13" t="str" cm="1">
        <f t="array" ref="Z92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922" spans="1:26">
      <c r="A922" s="4">
        <v>17342236</v>
      </c>
      <c r="B922" s="4" t="s">
        <v>26</v>
      </c>
      <c r="C922" s="4" t="s">
        <v>117</v>
      </c>
      <c r="D922" s="4" t="s">
        <v>74</v>
      </c>
      <c r="E922" s="4">
        <v>4.4000000000000004</v>
      </c>
      <c r="F922" s="4">
        <v>16</v>
      </c>
      <c r="G922" s="5">
        <v>1599</v>
      </c>
      <c r="H922" s="16">
        <v>55</v>
      </c>
      <c r="I922" s="5">
        <v>671</v>
      </c>
      <c r="J922" s="4" t="s">
        <v>35</v>
      </c>
      <c r="K922" s="4" t="b">
        <v>1</v>
      </c>
      <c r="L922" s="4">
        <v>0</v>
      </c>
      <c r="M922" s="4">
        <v>0</v>
      </c>
      <c r="N922" s="4">
        <v>0</v>
      </c>
      <c r="O922" s="4">
        <v>2</v>
      </c>
      <c r="P922" s="4">
        <v>3</v>
      </c>
      <c r="Q922" s="4" t="s">
        <v>32</v>
      </c>
      <c r="R922" s="4" t="s">
        <v>32</v>
      </c>
      <c r="S922" s="4" t="s">
        <v>32</v>
      </c>
      <c r="T922" s="4" t="s">
        <v>32</v>
      </c>
      <c r="U922" s="4" t="s">
        <v>32</v>
      </c>
      <c r="V922" s="4" t="b">
        <v>1</v>
      </c>
      <c r="W922" s="4" t="b">
        <v>1</v>
      </c>
      <c r="X922" s="13" cm="1">
        <f t="array" ref="X922">_xlfn.IFS(ecomm[[#This Row],[rating]]&lt;=1,1, ecomm[[#This Row],[rating]]&lt;=2, 2, ecomm[[#This Row],[rating]]&lt;=3, 3, ecomm[[#This Row],[rating]]&lt;=4, 4, ecomm[[#This Row],[rating]]&gt;4, 5)</f>
        <v>5</v>
      </c>
      <c r="Y922" s="13" cm="1">
        <f t="array" ref="Y92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2" s="13" t="str" cm="1">
        <f t="array" ref="Z92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23" spans="1:26">
      <c r="A923" s="6">
        <v>4441374</v>
      </c>
      <c r="B923" s="6" t="s">
        <v>26</v>
      </c>
      <c r="C923" s="6" t="s">
        <v>33</v>
      </c>
      <c r="D923" s="6" t="s">
        <v>522</v>
      </c>
      <c r="E923" s="6">
        <v>3.5</v>
      </c>
      <c r="F923" s="6">
        <v>24</v>
      </c>
      <c r="G923" s="7">
        <v>1095</v>
      </c>
      <c r="H923" s="17">
        <v>70</v>
      </c>
      <c r="I923" s="7">
        <v>328</v>
      </c>
      <c r="J923" s="6" t="s">
        <v>35</v>
      </c>
      <c r="K923" s="6" t="b">
        <v>1</v>
      </c>
      <c r="L923" s="6">
        <v>53</v>
      </c>
      <c r="M923" s="6">
        <v>0</v>
      </c>
      <c r="N923" s="6">
        <v>2</v>
      </c>
      <c r="O923" s="6">
        <v>7</v>
      </c>
      <c r="P923" s="6">
        <v>16</v>
      </c>
      <c r="Q923" s="6" t="s">
        <v>30</v>
      </c>
      <c r="R923" s="6" t="s">
        <v>43</v>
      </c>
      <c r="S923" s="6" t="s">
        <v>32</v>
      </c>
      <c r="T923" s="6" t="s">
        <v>32</v>
      </c>
      <c r="U923" s="6" t="s">
        <v>67</v>
      </c>
      <c r="V923" s="6" t="b">
        <v>1</v>
      </c>
      <c r="W923" s="6" t="b">
        <v>1</v>
      </c>
      <c r="X923" s="13" cm="1">
        <f t="array" ref="X923">_xlfn.IFS(ecomm[[#This Row],[rating]]&lt;=1,1, ecomm[[#This Row],[rating]]&lt;=2, 2, ecomm[[#This Row],[rating]]&lt;=3, 3, ecomm[[#This Row],[rating]]&lt;=4, 4, ecomm[[#This Row],[rating]]&gt;4, 5)</f>
        <v>4</v>
      </c>
      <c r="Y923" s="13" cm="1">
        <f t="array" ref="Y92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23" s="13" t="str" cm="1">
        <f t="array" ref="Z92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24" spans="1:26">
      <c r="A924" s="4">
        <v>17586858</v>
      </c>
      <c r="B924" s="4" t="s">
        <v>26</v>
      </c>
      <c r="C924" s="4" t="s">
        <v>38</v>
      </c>
      <c r="D924" s="4" t="s">
        <v>555</v>
      </c>
      <c r="E924" s="4">
        <v>3.4</v>
      </c>
      <c r="F924" s="4">
        <v>23</v>
      </c>
      <c r="G924" s="5">
        <v>1799</v>
      </c>
      <c r="H924" s="16">
        <v>55</v>
      </c>
      <c r="I924" s="5">
        <v>809</v>
      </c>
      <c r="J924" s="4" t="s">
        <v>35</v>
      </c>
      <c r="K924" s="4" t="b">
        <v>1</v>
      </c>
      <c r="L924" s="4">
        <v>3</v>
      </c>
      <c r="M924" s="4">
        <v>30</v>
      </c>
      <c r="N924" s="4">
        <v>38</v>
      </c>
      <c r="O924" s="4">
        <v>103</v>
      </c>
      <c r="P924" s="4">
        <v>384</v>
      </c>
      <c r="Q924" s="4" t="s">
        <v>30</v>
      </c>
      <c r="R924" s="4" t="s">
        <v>31</v>
      </c>
      <c r="S924" s="4" t="s">
        <v>32</v>
      </c>
      <c r="T924" s="4" t="s">
        <v>32</v>
      </c>
      <c r="U924" s="4" t="s">
        <v>30</v>
      </c>
      <c r="V924" s="4" t="b">
        <v>1</v>
      </c>
      <c r="W924" s="4" t="b">
        <v>1</v>
      </c>
      <c r="X924" s="13" cm="1">
        <f t="array" ref="X924">_xlfn.IFS(ecomm[[#This Row],[rating]]&lt;=1,1, ecomm[[#This Row],[rating]]&lt;=2, 2, ecomm[[#This Row],[rating]]&lt;=3, 3, ecomm[[#This Row],[rating]]&lt;=4, 4, ecomm[[#This Row],[rating]]&gt;4, 5)</f>
        <v>4</v>
      </c>
      <c r="Y924" s="13" cm="1">
        <f t="array" ref="Y92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4" s="13" t="str" cm="1">
        <f t="array" ref="Z92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25" spans="1:26">
      <c r="A925" s="6">
        <v>12418812</v>
      </c>
      <c r="B925" s="6" t="s">
        <v>26</v>
      </c>
      <c r="C925" s="6" t="s">
        <v>48</v>
      </c>
      <c r="D925" s="6" t="s">
        <v>242</v>
      </c>
      <c r="E925" s="6">
        <v>3.7</v>
      </c>
      <c r="F925" s="6">
        <v>22</v>
      </c>
      <c r="G925" s="7">
        <v>1599</v>
      </c>
      <c r="H925" s="17">
        <v>50</v>
      </c>
      <c r="I925" s="7">
        <v>1599</v>
      </c>
      <c r="J925" s="6" t="s">
        <v>35</v>
      </c>
      <c r="K925" s="6" t="b">
        <v>1</v>
      </c>
      <c r="L925" s="6">
        <v>7</v>
      </c>
      <c r="M925" s="6">
        <v>3</v>
      </c>
      <c r="N925" s="6">
        <v>3</v>
      </c>
      <c r="O925" s="6">
        <v>4</v>
      </c>
      <c r="P925" s="6">
        <v>25</v>
      </c>
      <c r="Q925" s="6" t="s">
        <v>30</v>
      </c>
      <c r="R925" s="6" t="s">
        <v>31</v>
      </c>
      <c r="S925" s="6" t="s">
        <v>32</v>
      </c>
      <c r="T925" s="6" t="s">
        <v>32</v>
      </c>
      <c r="U925" s="6" t="s">
        <v>30</v>
      </c>
      <c r="V925" s="6" t="b">
        <v>0</v>
      </c>
      <c r="W925" s="6" t="b">
        <v>1</v>
      </c>
      <c r="X925" s="13" cm="1">
        <f t="array" ref="X925">_xlfn.IFS(ecomm[[#This Row],[rating]]&lt;=1,1, ecomm[[#This Row],[rating]]&lt;=2, 2, ecomm[[#This Row],[rating]]&lt;=3, 3, ecomm[[#This Row],[rating]]&lt;=4, 4, ecomm[[#This Row],[rating]]&gt;4, 5)</f>
        <v>4</v>
      </c>
      <c r="Y925" s="13" cm="1">
        <f t="array" ref="Y92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25" s="13" t="str" cm="1">
        <f t="array" ref="Z92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26" spans="1:26">
      <c r="A926" s="4">
        <v>20296382</v>
      </c>
      <c r="B926" s="4" t="s">
        <v>68</v>
      </c>
      <c r="C926" s="4" t="s">
        <v>69</v>
      </c>
      <c r="D926" s="4" t="s">
        <v>506</v>
      </c>
      <c r="E926" s="4">
        <v>3.8</v>
      </c>
      <c r="F926" s="4">
        <v>18</v>
      </c>
      <c r="G926" s="5">
        <v>2599</v>
      </c>
      <c r="H926" s="16">
        <v>78</v>
      </c>
      <c r="I926" s="5">
        <v>2599</v>
      </c>
      <c r="J926" s="4" t="s">
        <v>35</v>
      </c>
      <c r="K926" s="4" t="b">
        <v>0</v>
      </c>
      <c r="L926" s="4">
        <v>0</v>
      </c>
      <c r="M926" s="4">
        <v>5</v>
      </c>
      <c r="N926" s="4">
        <v>12</v>
      </c>
      <c r="O926" s="4">
        <v>18</v>
      </c>
      <c r="P926" s="4">
        <v>86</v>
      </c>
      <c r="Q926" s="4" t="s">
        <v>32</v>
      </c>
      <c r="R926" s="4" t="s">
        <v>32</v>
      </c>
      <c r="S926" s="4" t="s">
        <v>32</v>
      </c>
      <c r="T926" s="4" t="s">
        <v>32</v>
      </c>
      <c r="U926" s="4" t="s">
        <v>32</v>
      </c>
      <c r="V926" s="4" t="b">
        <v>1</v>
      </c>
      <c r="W926" s="4" t="b">
        <v>1</v>
      </c>
      <c r="X926" s="13" cm="1">
        <f t="array" ref="X926">_xlfn.IFS(ecomm[[#This Row],[rating]]&lt;=1,1, ecomm[[#This Row],[rating]]&lt;=2, 2, ecomm[[#This Row],[rating]]&lt;=3, 3, ecomm[[#This Row],[rating]]&lt;=4, 4, ecomm[[#This Row],[rating]]&gt;4, 5)</f>
        <v>4</v>
      </c>
      <c r="Y926" s="13" cm="1">
        <f t="array" ref="Y92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26" s="13" t="str" cm="1">
        <f t="array" ref="Z92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927" spans="1:26">
      <c r="A927" s="6">
        <v>7743355</v>
      </c>
      <c r="B927" s="6" t="s">
        <v>60</v>
      </c>
      <c r="C927" s="6" t="s">
        <v>158</v>
      </c>
      <c r="D927" s="6" t="s">
        <v>401</v>
      </c>
      <c r="E927" s="6">
        <v>4.3</v>
      </c>
      <c r="F927" s="6">
        <v>14</v>
      </c>
      <c r="G927" s="7">
        <v>3495</v>
      </c>
      <c r="H927" s="17">
        <v>60</v>
      </c>
      <c r="I927" s="7">
        <v>3495</v>
      </c>
      <c r="J927" s="6" t="s">
        <v>35</v>
      </c>
      <c r="K927" s="6" t="b">
        <v>1</v>
      </c>
      <c r="L927" s="6">
        <v>2</v>
      </c>
      <c r="M927" s="6">
        <v>0</v>
      </c>
      <c r="N927" s="6">
        <v>2</v>
      </c>
      <c r="O927" s="6">
        <v>2</v>
      </c>
      <c r="P927" s="6">
        <v>1</v>
      </c>
      <c r="Q927" s="6" t="s">
        <v>32</v>
      </c>
      <c r="R927" s="6" t="s">
        <v>32</v>
      </c>
      <c r="S927" s="6" t="s">
        <v>32</v>
      </c>
      <c r="T927" s="6" t="s">
        <v>32</v>
      </c>
      <c r="U927" s="6" t="s">
        <v>32</v>
      </c>
      <c r="V927" s="6" t="b">
        <v>1</v>
      </c>
      <c r="W927" s="6" t="b">
        <v>1</v>
      </c>
      <c r="X927" s="13" cm="1">
        <f t="array" ref="X927">_xlfn.IFS(ecomm[[#This Row],[rating]]&lt;=1,1, ecomm[[#This Row],[rating]]&lt;=2, 2, ecomm[[#This Row],[rating]]&lt;=3, 3, ecomm[[#This Row],[rating]]&lt;=4, 4, ecomm[[#This Row],[rating]]&gt;4, 5)</f>
        <v>5</v>
      </c>
      <c r="Y927" s="13" cm="1">
        <f t="array" ref="Y92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27" s="13" t="str" cm="1">
        <f t="array" ref="Z92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28" spans="1:26">
      <c r="A928" s="4">
        <v>19235554</v>
      </c>
      <c r="B928" s="4" t="s">
        <v>60</v>
      </c>
      <c r="C928" s="4" t="s">
        <v>556</v>
      </c>
      <c r="D928" s="4" t="s">
        <v>557</v>
      </c>
      <c r="E928" s="4">
        <v>3.8</v>
      </c>
      <c r="F928" s="4">
        <v>16</v>
      </c>
      <c r="G928" s="5">
        <v>899</v>
      </c>
      <c r="H928" s="16">
        <v>0</v>
      </c>
      <c r="I928" s="5">
        <v>899</v>
      </c>
      <c r="J928" s="4" t="s">
        <v>35</v>
      </c>
      <c r="K928" s="4" t="b">
        <v>1</v>
      </c>
      <c r="L928" s="4">
        <v>1</v>
      </c>
      <c r="M928" s="4">
        <v>0</v>
      </c>
      <c r="N928" s="4">
        <v>1</v>
      </c>
      <c r="O928" s="4">
        <v>2</v>
      </c>
      <c r="P928" s="4">
        <v>8</v>
      </c>
      <c r="Q928" s="4" t="s">
        <v>32</v>
      </c>
      <c r="R928" s="4" t="s">
        <v>32</v>
      </c>
      <c r="S928" s="4" t="s">
        <v>32</v>
      </c>
      <c r="T928" s="4" t="s">
        <v>32</v>
      </c>
      <c r="U928" s="4" t="s">
        <v>32</v>
      </c>
      <c r="V928" s="4" t="b">
        <v>1</v>
      </c>
      <c r="W928" s="4" t="b">
        <v>1</v>
      </c>
      <c r="X928" s="13" cm="1">
        <f t="array" ref="X928">_xlfn.IFS(ecomm[[#This Row],[rating]]&lt;=1,1, ecomm[[#This Row],[rating]]&lt;=2, 2, ecomm[[#This Row],[rating]]&lt;=3, 3, ecomm[[#This Row],[rating]]&lt;=4, 4, ecomm[[#This Row],[rating]]&gt;4, 5)</f>
        <v>4</v>
      </c>
      <c r="Y928" s="13" cm="1">
        <f t="array" ref="Y92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8" s="13" t="str" cm="1">
        <f t="array" ref="Z92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29" spans="1:26">
      <c r="A929" s="6">
        <v>17321108</v>
      </c>
      <c r="B929" s="6" t="s">
        <v>26</v>
      </c>
      <c r="C929" s="6" t="s">
        <v>111</v>
      </c>
      <c r="D929" s="6" t="s">
        <v>558</v>
      </c>
      <c r="E929" s="6">
        <v>3.6</v>
      </c>
      <c r="F929" s="6">
        <v>19</v>
      </c>
      <c r="G929" s="7">
        <v>1579</v>
      </c>
      <c r="H929" s="17">
        <v>65</v>
      </c>
      <c r="I929" s="7">
        <v>552</v>
      </c>
      <c r="J929" s="6" t="s">
        <v>35</v>
      </c>
      <c r="K929" s="6" t="b">
        <v>0</v>
      </c>
      <c r="L929" s="6">
        <v>5</v>
      </c>
      <c r="M929" s="6">
        <v>1</v>
      </c>
      <c r="N929" s="6">
        <v>0</v>
      </c>
      <c r="O929" s="6">
        <v>2</v>
      </c>
      <c r="P929" s="6">
        <v>1</v>
      </c>
      <c r="Q929" s="6" t="s">
        <v>32</v>
      </c>
      <c r="R929" s="6" t="s">
        <v>32</v>
      </c>
      <c r="S929" s="6" t="s">
        <v>32</v>
      </c>
      <c r="T929" s="6" t="s">
        <v>32</v>
      </c>
      <c r="U929" s="6" t="s">
        <v>32</v>
      </c>
      <c r="V929" s="6" t="b">
        <v>1</v>
      </c>
      <c r="W929" s="6" t="b">
        <v>1</v>
      </c>
      <c r="X929" s="13" cm="1">
        <f t="array" ref="X929">_xlfn.IFS(ecomm[[#This Row],[rating]]&lt;=1,1, ecomm[[#This Row],[rating]]&lt;=2, 2, ecomm[[#This Row],[rating]]&lt;=3, 3, ecomm[[#This Row],[rating]]&lt;=4, 4, ecomm[[#This Row],[rating]]&gt;4, 5)</f>
        <v>4</v>
      </c>
      <c r="Y929" s="13" cm="1">
        <f t="array" ref="Y92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29" s="13" t="str" cm="1">
        <f t="array" ref="Z92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30" spans="1:26">
      <c r="A930" s="4">
        <v>16042682</v>
      </c>
      <c r="B930" s="4" t="s">
        <v>26</v>
      </c>
      <c r="C930" s="4" t="s">
        <v>117</v>
      </c>
      <c r="D930" s="4" t="s">
        <v>284</v>
      </c>
      <c r="E930" s="4">
        <v>4.2</v>
      </c>
      <c r="F930" s="4">
        <v>15</v>
      </c>
      <c r="G930" s="5">
        <v>3599</v>
      </c>
      <c r="H930" s="16">
        <v>50</v>
      </c>
      <c r="I930" s="5">
        <v>1799</v>
      </c>
      <c r="J930" s="4" t="s">
        <v>35</v>
      </c>
      <c r="K930" s="4" t="b">
        <v>1</v>
      </c>
      <c r="L930" s="4">
        <v>0</v>
      </c>
      <c r="M930" s="4">
        <v>1</v>
      </c>
      <c r="N930" s="4">
        <v>0</v>
      </c>
      <c r="O930" s="4">
        <v>6</v>
      </c>
      <c r="P930" s="4">
        <v>14</v>
      </c>
      <c r="Q930" s="4" t="s">
        <v>30</v>
      </c>
      <c r="R930" s="4" t="s">
        <v>32</v>
      </c>
      <c r="S930" s="4" t="s">
        <v>32</v>
      </c>
      <c r="T930" s="4" t="s">
        <v>32</v>
      </c>
      <c r="U930" s="4" t="s">
        <v>32</v>
      </c>
      <c r="V930" s="4" t="b">
        <v>1</v>
      </c>
      <c r="W930" s="4" t="b">
        <v>1</v>
      </c>
      <c r="X930" s="13" cm="1">
        <f t="array" ref="X930">_xlfn.IFS(ecomm[[#This Row],[rating]]&lt;=1,1, ecomm[[#This Row],[rating]]&lt;=2, 2, ecomm[[#This Row],[rating]]&lt;=3, 3, ecomm[[#This Row],[rating]]&lt;=4, 4, ecomm[[#This Row],[rating]]&gt;4, 5)</f>
        <v>5</v>
      </c>
      <c r="Y930" s="13" cm="1">
        <f t="array" ref="Y93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30" s="13" t="str" cm="1">
        <f t="array" ref="Z93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31" spans="1:26">
      <c r="A931" s="6">
        <v>18465340</v>
      </c>
      <c r="B931" s="6" t="s">
        <v>26</v>
      </c>
      <c r="C931" s="6" t="s">
        <v>40</v>
      </c>
      <c r="D931" s="6" t="s">
        <v>559</v>
      </c>
      <c r="E931" s="6">
        <v>4.0999999999999996</v>
      </c>
      <c r="F931" s="6">
        <v>15</v>
      </c>
      <c r="G931" s="7">
        <v>4125</v>
      </c>
      <c r="H931" s="17">
        <v>70</v>
      </c>
      <c r="I931" s="7">
        <v>4125</v>
      </c>
      <c r="J931" s="6" t="s">
        <v>35</v>
      </c>
      <c r="K931" s="6" t="b">
        <v>0</v>
      </c>
      <c r="L931" s="6">
        <v>0</v>
      </c>
      <c r="M931" s="6">
        <v>0</v>
      </c>
      <c r="N931" s="6">
        <v>1</v>
      </c>
      <c r="O931" s="6">
        <v>1</v>
      </c>
      <c r="P931" s="6">
        <v>7</v>
      </c>
      <c r="Q931" s="6" t="s">
        <v>32</v>
      </c>
      <c r="R931" s="6" t="s">
        <v>32</v>
      </c>
      <c r="S931" s="6" t="s">
        <v>32</v>
      </c>
      <c r="T931" s="6" t="s">
        <v>32</v>
      </c>
      <c r="U931" s="6" t="s">
        <v>32</v>
      </c>
      <c r="V931" s="6" t="b">
        <v>0</v>
      </c>
      <c r="W931" s="6" t="b">
        <v>1</v>
      </c>
      <c r="X931" s="13" cm="1">
        <f t="array" ref="X931">_xlfn.IFS(ecomm[[#This Row],[rating]]&lt;=1,1, ecomm[[#This Row],[rating]]&lt;=2, 2, ecomm[[#This Row],[rating]]&lt;=3, 3, ecomm[[#This Row],[rating]]&lt;=4, 4, ecomm[[#This Row],[rating]]&gt;4, 5)</f>
        <v>5</v>
      </c>
      <c r="Y931" s="13" cm="1">
        <f t="array" ref="Y93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31" s="13" t="str" cm="1">
        <f t="array" ref="Z93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32" spans="1:26">
      <c r="A932" s="4">
        <v>13729978</v>
      </c>
      <c r="B932" s="4" t="s">
        <v>68</v>
      </c>
      <c r="C932" s="4" t="s">
        <v>69</v>
      </c>
      <c r="D932" s="4" t="s">
        <v>560</v>
      </c>
      <c r="E932" s="4">
        <v>3.6</v>
      </c>
      <c r="F932" s="4">
        <v>15</v>
      </c>
      <c r="G932" s="5">
        <v>1599</v>
      </c>
      <c r="H932" s="16">
        <v>20</v>
      </c>
      <c r="I932" s="5">
        <v>1599</v>
      </c>
      <c r="J932" s="4" t="s">
        <v>35</v>
      </c>
      <c r="K932" s="4" t="b">
        <v>0</v>
      </c>
      <c r="L932" s="4">
        <v>2</v>
      </c>
      <c r="M932" s="4">
        <v>2</v>
      </c>
      <c r="N932" s="4">
        <v>6</v>
      </c>
      <c r="O932" s="4">
        <v>13</v>
      </c>
      <c r="P932" s="4">
        <v>44</v>
      </c>
      <c r="Q932" s="4" t="s">
        <v>32</v>
      </c>
      <c r="R932" s="4" t="s">
        <v>32</v>
      </c>
      <c r="S932" s="4" t="s">
        <v>32</v>
      </c>
      <c r="T932" s="4" t="s">
        <v>32</v>
      </c>
      <c r="U932" s="4" t="s">
        <v>32</v>
      </c>
      <c r="V932" s="4" t="b">
        <v>1</v>
      </c>
      <c r="W932" s="4" t="b">
        <v>1</v>
      </c>
      <c r="X932" s="13" cm="1">
        <f t="array" ref="X932">_xlfn.IFS(ecomm[[#This Row],[rating]]&lt;=1,1, ecomm[[#This Row],[rating]]&lt;=2, 2, ecomm[[#This Row],[rating]]&lt;=3, 3, ecomm[[#This Row],[rating]]&lt;=4, 4, ecomm[[#This Row],[rating]]&gt;4, 5)</f>
        <v>4</v>
      </c>
      <c r="Y932" s="13" cm="1">
        <f t="array" ref="Y93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32" s="13" t="str" cm="1">
        <f t="array" ref="Z93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933" spans="1:26">
      <c r="A933" s="6">
        <v>18882294</v>
      </c>
      <c r="B933" s="6" t="s">
        <v>26</v>
      </c>
      <c r="C933" s="6" t="s">
        <v>27</v>
      </c>
      <c r="D933" s="6" t="s">
        <v>406</v>
      </c>
      <c r="E933" s="6">
        <v>4.8</v>
      </c>
      <c r="F933" s="6">
        <v>10</v>
      </c>
      <c r="G933" s="7">
        <v>265</v>
      </c>
      <c r="H933" s="17">
        <v>0</v>
      </c>
      <c r="I933" s="7">
        <v>265</v>
      </c>
      <c r="J933" s="6" t="s">
        <v>35</v>
      </c>
      <c r="K933" s="6" t="b">
        <v>0</v>
      </c>
      <c r="L933" s="6">
        <v>3</v>
      </c>
      <c r="M933" s="6">
        <v>0</v>
      </c>
      <c r="N933" s="6">
        <v>1</v>
      </c>
      <c r="O933" s="6">
        <v>4</v>
      </c>
      <c r="P933" s="6">
        <v>11</v>
      </c>
      <c r="Q933" s="6" t="s">
        <v>32</v>
      </c>
      <c r="R933" s="6" t="s">
        <v>32</v>
      </c>
      <c r="S933" s="6" t="s">
        <v>32</v>
      </c>
      <c r="T933" s="6" t="s">
        <v>32</v>
      </c>
      <c r="U933" s="6" t="s">
        <v>32</v>
      </c>
      <c r="V933" s="6" t="b">
        <v>1</v>
      </c>
      <c r="W933" s="6" t="b">
        <v>1</v>
      </c>
      <c r="X933" s="13" cm="1">
        <f t="array" ref="X933">_xlfn.IFS(ecomm[[#This Row],[rating]]&lt;=1,1, ecomm[[#This Row],[rating]]&lt;=2, 2, ecomm[[#This Row],[rating]]&lt;=3, 3, ecomm[[#This Row],[rating]]&lt;=4, 4, ecomm[[#This Row],[rating]]&gt;4, 5)</f>
        <v>5</v>
      </c>
      <c r="Y933" s="13" cm="1">
        <f t="array" ref="Y93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33" s="13" t="str" cm="1">
        <f t="array" ref="Z93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34" spans="1:26">
      <c r="A934" s="4">
        <v>18826658</v>
      </c>
      <c r="B934" s="4" t="s">
        <v>26</v>
      </c>
      <c r="C934" s="4" t="s">
        <v>50</v>
      </c>
      <c r="D934" s="4" t="s">
        <v>233</v>
      </c>
      <c r="E934" s="4">
        <v>3.7</v>
      </c>
      <c r="F934" s="4">
        <v>15</v>
      </c>
      <c r="G934" s="5">
        <v>1899</v>
      </c>
      <c r="H934" s="16">
        <v>55</v>
      </c>
      <c r="I934" s="5">
        <v>854</v>
      </c>
      <c r="J934" s="4" t="s">
        <v>35</v>
      </c>
      <c r="K934" s="4" t="b">
        <v>1</v>
      </c>
      <c r="L934" s="4">
        <v>2</v>
      </c>
      <c r="M934" s="4">
        <v>1</v>
      </c>
      <c r="N934" s="4">
        <v>6</v>
      </c>
      <c r="O934" s="4">
        <v>2</v>
      </c>
      <c r="P934" s="4">
        <v>7</v>
      </c>
      <c r="Q934" s="4" t="s">
        <v>32</v>
      </c>
      <c r="R934" s="4" t="s">
        <v>32</v>
      </c>
      <c r="S934" s="4" t="s">
        <v>32</v>
      </c>
      <c r="T934" s="4" t="s">
        <v>32</v>
      </c>
      <c r="U934" s="4" t="s">
        <v>32</v>
      </c>
      <c r="V934" s="4" t="b">
        <v>1</v>
      </c>
      <c r="W934" s="4" t="b">
        <v>1</v>
      </c>
      <c r="X934" s="13" cm="1">
        <f t="array" ref="X934">_xlfn.IFS(ecomm[[#This Row],[rating]]&lt;=1,1, ecomm[[#This Row],[rating]]&lt;=2, 2, ecomm[[#This Row],[rating]]&lt;=3, 3, ecomm[[#This Row],[rating]]&lt;=4, 4, ecomm[[#This Row],[rating]]&gt;4, 5)</f>
        <v>4</v>
      </c>
      <c r="Y934" s="13" cm="1">
        <f t="array" ref="Y93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34" s="13" t="str" cm="1">
        <f t="array" ref="Z93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35" spans="1:26">
      <c r="A935" s="6">
        <v>15973760</v>
      </c>
      <c r="B935" s="6" t="s">
        <v>26</v>
      </c>
      <c r="C935" s="6" t="s">
        <v>520</v>
      </c>
      <c r="D935" s="6" t="s">
        <v>561</v>
      </c>
      <c r="E935" s="6">
        <v>4.8</v>
      </c>
      <c r="F935" s="6">
        <v>10</v>
      </c>
      <c r="G935" s="7">
        <v>1299</v>
      </c>
      <c r="H935" s="17">
        <v>69</v>
      </c>
      <c r="I935" s="7">
        <v>402</v>
      </c>
      <c r="J935" s="6" t="s">
        <v>35</v>
      </c>
      <c r="K935" s="6" t="b">
        <v>1</v>
      </c>
      <c r="L935" s="6">
        <v>14</v>
      </c>
      <c r="M935" s="6">
        <v>1</v>
      </c>
      <c r="N935" s="6">
        <v>7</v>
      </c>
      <c r="O935" s="6">
        <v>17</v>
      </c>
      <c r="P935" s="6">
        <v>43</v>
      </c>
      <c r="Q935" s="6" t="s">
        <v>32</v>
      </c>
      <c r="R935" s="6" t="s">
        <v>32</v>
      </c>
      <c r="S935" s="6" t="s">
        <v>32</v>
      </c>
      <c r="T935" s="6" t="s">
        <v>32</v>
      </c>
      <c r="U935" s="6" t="s">
        <v>32</v>
      </c>
      <c r="V935" s="6" t="b">
        <v>1</v>
      </c>
      <c r="W935" s="6" t="b">
        <v>1</v>
      </c>
      <c r="X935" s="13" cm="1">
        <f t="array" ref="X935">_xlfn.IFS(ecomm[[#This Row],[rating]]&lt;=1,1, ecomm[[#This Row],[rating]]&lt;=2, 2, ecomm[[#This Row],[rating]]&lt;=3, 3, ecomm[[#This Row],[rating]]&lt;=4, 4, ecomm[[#This Row],[rating]]&gt;4, 5)</f>
        <v>5</v>
      </c>
      <c r="Y935" s="13" cm="1">
        <f t="array" ref="Y93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35" s="13" t="str" cm="1">
        <f t="array" ref="Z93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36" spans="1:26">
      <c r="A936" s="4">
        <v>586846</v>
      </c>
      <c r="B936" s="4" t="s">
        <v>26</v>
      </c>
      <c r="C936" s="4" t="s">
        <v>33</v>
      </c>
      <c r="D936" s="4" t="s">
        <v>130</v>
      </c>
      <c r="E936" s="4">
        <v>4.5</v>
      </c>
      <c r="F936" s="4">
        <v>11</v>
      </c>
      <c r="G936" s="5">
        <v>899</v>
      </c>
      <c r="H936" s="16">
        <v>40</v>
      </c>
      <c r="I936" s="5">
        <v>899</v>
      </c>
      <c r="J936" s="4" t="s">
        <v>35</v>
      </c>
      <c r="K936" s="4" t="b">
        <v>1</v>
      </c>
      <c r="L936" s="4">
        <v>6</v>
      </c>
      <c r="M936" s="4">
        <v>10</v>
      </c>
      <c r="N936" s="4">
        <v>16</v>
      </c>
      <c r="O936" s="4">
        <v>52</v>
      </c>
      <c r="P936" s="4">
        <v>108</v>
      </c>
      <c r="Q936" s="4" t="s">
        <v>30</v>
      </c>
      <c r="R936" s="4" t="s">
        <v>31</v>
      </c>
      <c r="S936" s="4" t="s">
        <v>32</v>
      </c>
      <c r="T936" s="4" t="s">
        <v>32</v>
      </c>
      <c r="U936" s="4" t="s">
        <v>30</v>
      </c>
      <c r="V936" s="4" t="b">
        <v>0</v>
      </c>
      <c r="W936" s="4" t="b">
        <v>1</v>
      </c>
      <c r="X936" s="13" cm="1">
        <f t="array" ref="X936">_xlfn.IFS(ecomm[[#This Row],[rating]]&lt;=1,1, ecomm[[#This Row],[rating]]&lt;=2, 2, ecomm[[#This Row],[rating]]&lt;=3, 3, ecomm[[#This Row],[rating]]&lt;=4, 4, ecomm[[#This Row],[rating]]&gt;4, 5)</f>
        <v>5</v>
      </c>
      <c r="Y936" s="13" cm="1">
        <f t="array" ref="Y93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36" s="13" t="str" cm="1">
        <f t="array" ref="Z93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937" spans="1:26">
      <c r="A937" s="6">
        <v>19289426</v>
      </c>
      <c r="B937" s="6" t="s">
        <v>26</v>
      </c>
      <c r="C937" s="6" t="s">
        <v>172</v>
      </c>
      <c r="D937" s="6" t="s">
        <v>562</v>
      </c>
      <c r="E937" s="6">
        <v>4.0999999999999996</v>
      </c>
      <c r="F937" s="6">
        <v>13</v>
      </c>
      <c r="G937" s="7">
        <v>2499</v>
      </c>
      <c r="H937" s="17">
        <v>5</v>
      </c>
      <c r="I937" s="7">
        <v>1224</v>
      </c>
      <c r="J937" s="6" t="s">
        <v>35</v>
      </c>
      <c r="K937" s="6" t="b">
        <v>1</v>
      </c>
      <c r="L937" s="6">
        <v>2</v>
      </c>
      <c r="M937" s="6">
        <v>6</v>
      </c>
      <c r="N937" s="6">
        <v>9</v>
      </c>
      <c r="O937" s="6">
        <v>17</v>
      </c>
      <c r="P937" s="6">
        <v>34</v>
      </c>
      <c r="Q937" s="6" t="s">
        <v>32</v>
      </c>
      <c r="R937" s="6" t="s">
        <v>32</v>
      </c>
      <c r="S937" s="6" t="s">
        <v>32</v>
      </c>
      <c r="T937" s="6" t="s">
        <v>32</v>
      </c>
      <c r="U937" s="6" t="s">
        <v>32</v>
      </c>
      <c r="V937" s="6" t="b">
        <v>1</v>
      </c>
      <c r="W937" s="6" t="b">
        <v>1</v>
      </c>
      <c r="X937" s="13" cm="1">
        <f t="array" ref="X937">_xlfn.IFS(ecomm[[#This Row],[rating]]&lt;=1,1, ecomm[[#This Row],[rating]]&lt;=2, 2, ecomm[[#This Row],[rating]]&lt;=3, 3, ecomm[[#This Row],[rating]]&lt;=4, 4, ecomm[[#This Row],[rating]]&gt;4, 5)</f>
        <v>5</v>
      </c>
      <c r="Y937" s="13" cm="1">
        <f t="array" ref="Y93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37" s="13" t="str" cm="1">
        <f t="array" ref="Z93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38" spans="1:26">
      <c r="A938" s="4">
        <v>17981742</v>
      </c>
      <c r="B938" s="4" t="s">
        <v>60</v>
      </c>
      <c r="C938" s="4" t="s">
        <v>226</v>
      </c>
      <c r="D938" s="4" t="s">
        <v>563</v>
      </c>
      <c r="E938" s="4">
        <v>4.5</v>
      </c>
      <c r="F938" s="4">
        <v>11</v>
      </c>
      <c r="G938" s="5">
        <v>20832</v>
      </c>
      <c r="H938" s="16">
        <v>50</v>
      </c>
      <c r="I938" s="5">
        <v>10416</v>
      </c>
      <c r="J938" s="4" t="s">
        <v>32</v>
      </c>
      <c r="K938" s="4" t="b">
        <v>0</v>
      </c>
      <c r="L938" s="4">
        <v>0</v>
      </c>
      <c r="M938" s="4">
        <v>1</v>
      </c>
      <c r="N938" s="4">
        <v>0</v>
      </c>
      <c r="O938" s="4">
        <v>0</v>
      </c>
      <c r="P938" s="4">
        <v>3</v>
      </c>
      <c r="Q938" s="4" t="s">
        <v>32</v>
      </c>
      <c r="R938" s="4" t="s">
        <v>32</v>
      </c>
      <c r="S938" s="4" t="s">
        <v>32</v>
      </c>
      <c r="T938" s="4" t="s">
        <v>32</v>
      </c>
      <c r="U938" s="4" t="s">
        <v>32</v>
      </c>
      <c r="V938" s="4" t="b">
        <v>1</v>
      </c>
      <c r="W938" s="4" t="b">
        <v>1</v>
      </c>
      <c r="X938" s="13" cm="1">
        <f t="array" ref="X938">_xlfn.IFS(ecomm[[#This Row],[rating]]&lt;=1,1, ecomm[[#This Row],[rating]]&lt;=2, 2, ecomm[[#This Row],[rating]]&lt;=3, 3, ecomm[[#This Row],[rating]]&lt;=4, 4, ecomm[[#This Row],[rating]]&gt;4, 5)</f>
        <v>5</v>
      </c>
      <c r="Y938" s="13" cm="1">
        <f t="array" ref="Y93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10416</v>
      </c>
      <c r="Z938" s="13" t="str" cm="1">
        <f t="array" ref="Z93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39" spans="1:26">
      <c r="A939" s="6">
        <v>18374614</v>
      </c>
      <c r="B939" s="6" t="s">
        <v>99</v>
      </c>
      <c r="C939" s="6" t="s">
        <v>218</v>
      </c>
      <c r="D939" s="6" t="s">
        <v>219</v>
      </c>
      <c r="E939" s="6">
        <v>4.3</v>
      </c>
      <c r="F939" s="6">
        <v>11</v>
      </c>
      <c r="G939" s="7">
        <v>18999</v>
      </c>
      <c r="H939" s="17">
        <v>25</v>
      </c>
      <c r="I939" s="7">
        <v>14249</v>
      </c>
      <c r="J939" s="6" t="s">
        <v>35</v>
      </c>
      <c r="K939" s="6" t="b">
        <v>1</v>
      </c>
      <c r="L939" s="6">
        <v>6</v>
      </c>
      <c r="M939" s="6">
        <v>0</v>
      </c>
      <c r="N939" s="6">
        <v>0</v>
      </c>
      <c r="O939" s="6">
        <v>0</v>
      </c>
      <c r="P939" s="6">
        <v>0</v>
      </c>
      <c r="Q939" s="6" t="s">
        <v>32</v>
      </c>
      <c r="R939" s="6" t="s">
        <v>32</v>
      </c>
      <c r="S939" s="6" t="s">
        <v>32</v>
      </c>
      <c r="T939" s="6" t="s">
        <v>32</v>
      </c>
      <c r="U939" s="6" t="s">
        <v>32</v>
      </c>
      <c r="V939" s="6" t="b">
        <v>1</v>
      </c>
      <c r="W939" s="6" t="b">
        <v>1</v>
      </c>
      <c r="X939" s="13" cm="1">
        <f t="array" ref="X939">_xlfn.IFS(ecomm[[#This Row],[rating]]&lt;=1,1, ecomm[[#This Row],[rating]]&lt;=2, 2, ecomm[[#This Row],[rating]]&lt;=3, 3, ecomm[[#This Row],[rating]]&lt;=4, 4, ecomm[[#This Row],[rating]]&gt;4, 5)</f>
        <v>5</v>
      </c>
      <c r="Y939" s="13" cm="1">
        <f t="array" ref="Y93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14249</v>
      </c>
      <c r="Z939" s="13" t="str" cm="1">
        <f t="array" ref="Z93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940" spans="1:26">
      <c r="A940" s="4">
        <v>19219450</v>
      </c>
      <c r="B940" s="4" t="s">
        <v>26</v>
      </c>
      <c r="C940" s="4" t="s">
        <v>27</v>
      </c>
      <c r="D940" s="4" t="s">
        <v>460</v>
      </c>
      <c r="E940" s="4">
        <v>4.3</v>
      </c>
      <c r="F940" s="4">
        <v>12</v>
      </c>
      <c r="G940" s="5">
        <v>749</v>
      </c>
      <c r="H940" s="16">
        <v>50</v>
      </c>
      <c r="I940" s="5">
        <v>374</v>
      </c>
      <c r="J940" s="4" t="s">
        <v>29</v>
      </c>
      <c r="K940" s="4" t="b">
        <v>0</v>
      </c>
      <c r="L940" s="4">
        <v>73</v>
      </c>
      <c r="M940" s="4">
        <v>2</v>
      </c>
      <c r="N940" s="4">
        <v>4</v>
      </c>
      <c r="O940" s="4">
        <v>6</v>
      </c>
      <c r="P940" s="4">
        <v>46</v>
      </c>
      <c r="Q940" s="4" t="s">
        <v>32</v>
      </c>
      <c r="R940" s="4" t="s">
        <v>32</v>
      </c>
      <c r="S940" s="4" t="s">
        <v>32</v>
      </c>
      <c r="T940" s="4" t="s">
        <v>32</v>
      </c>
      <c r="U940" s="4" t="s">
        <v>32</v>
      </c>
      <c r="V940" s="4" t="b">
        <v>1</v>
      </c>
      <c r="W940" s="4" t="b">
        <v>1</v>
      </c>
      <c r="X940" s="13" cm="1">
        <f t="array" ref="X940">_xlfn.IFS(ecomm[[#This Row],[rating]]&lt;=1,1, ecomm[[#This Row],[rating]]&lt;=2, 2, ecomm[[#This Row],[rating]]&lt;=3, 3, ecomm[[#This Row],[rating]]&lt;=4, 4, ecomm[[#This Row],[rating]]&gt;4, 5)</f>
        <v>5</v>
      </c>
      <c r="Y940" s="13" cm="1">
        <f t="array" ref="Y94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40" s="13" t="str" cm="1">
        <f t="array" ref="Z94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41" spans="1:26">
      <c r="A941" s="6">
        <v>18970712</v>
      </c>
      <c r="B941" s="6" t="s">
        <v>26</v>
      </c>
      <c r="C941" s="6" t="s">
        <v>117</v>
      </c>
      <c r="D941" s="6" t="s">
        <v>250</v>
      </c>
      <c r="E941" s="6">
        <v>4.5</v>
      </c>
      <c r="F941" s="6">
        <v>10</v>
      </c>
      <c r="G941" s="7">
        <v>3299</v>
      </c>
      <c r="H941" s="17">
        <v>40</v>
      </c>
      <c r="I941" s="7">
        <v>1979</v>
      </c>
      <c r="J941" s="6" t="s">
        <v>35</v>
      </c>
      <c r="K941" s="6" t="b">
        <v>1</v>
      </c>
      <c r="L941" s="6">
        <v>5</v>
      </c>
      <c r="M941" s="6">
        <v>46</v>
      </c>
      <c r="N941" s="6">
        <v>86</v>
      </c>
      <c r="O941" s="6">
        <v>137</v>
      </c>
      <c r="P941" s="6">
        <v>299</v>
      </c>
      <c r="Q941" s="6" t="s">
        <v>32</v>
      </c>
      <c r="R941" s="6" t="s">
        <v>32</v>
      </c>
      <c r="S941" s="6" t="s">
        <v>32</v>
      </c>
      <c r="T941" s="6" t="s">
        <v>32</v>
      </c>
      <c r="U941" s="6" t="s">
        <v>32</v>
      </c>
      <c r="V941" s="6" t="b">
        <v>1</v>
      </c>
      <c r="W941" s="6" t="b">
        <v>1</v>
      </c>
      <c r="X941" s="13" cm="1">
        <f t="array" ref="X941">_xlfn.IFS(ecomm[[#This Row],[rating]]&lt;=1,1, ecomm[[#This Row],[rating]]&lt;=2, 2, ecomm[[#This Row],[rating]]&lt;=3, 3, ecomm[[#This Row],[rating]]&lt;=4, 4, ecomm[[#This Row],[rating]]&gt;4, 5)</f>
        <v>5</v>
      </c>
      <c r="Y941" s="13" cm="1">
        <f t="array" ref="Y94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41" s="13" t="str" cm="1">
        <f t="array" ref="Z94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942" spans="1:26">
      <c r="A942" s="4">
        <v>14494548</v>
      </c>
      <c r="B942" s="4" t="s">
        <v>26</v>
      </c>
      <c r="C942" s="4" t="s">
        <v>121</v>
      </c>
      <c r="D942" s="4" t="s">
        <v>425</v>
      </c>
      <c r="E942" s="4">
        <v>4.3</v>
      </c>
      <c r="F942" s="4">
        <v>11</v>
      </c>
      <c r="G942" s="5">
        <v>650</v>
      </c>
      <c r="H942" s="16">
        <v>0</v>
      </c>
      <c r="I942" s="5">
        <v>650</v>
      </c>
      <c r="J942" s="4" t="s">
        <v>35</v>
      </c>
      <c r="K942" s="4" t="b">
        <v>1</v>
      </c>
      <c r="L942" s="4">
        <v>36</v>
      </c>
      <c r="M942" s="4">
        <v>0</v>
      </c>
      <c r="N942" s="4">
        <v>2</v>
      </c>
      <c r="O942" s="4">
        <v>10</v>
      </c>
      <c r="P942" s="4">
        <v>41</v>
      </c>
      <c r="Q942" s="4" t="s">
        <v>32</v>
      </c>
      <c r="R942" s="4" t="s">
        <v>32</v>
      </c>
      <c r="S942" s="4" t="s">
        <v>32</v>
      </c>
      <c r="T942" s="4" t="s">
        <v>32</v>
      </c>
      <c r="U942" s="4" t="s">
        <v>32</v>
      </c>
      <c r="V942" s="4" t="b">
        <v>1</v>
      </c>
      <c r="W942" s="4" t="b">
        <v>1</v>
      </c>
      <c r="X942" s="13" cm="1">
        <f t="array" ref="X942">_xlfn.IFS(ecomm[[#This Row],[rating]]&lt;=1,1, ecomm[[#This Row],[rating]]&lt;=2, 2, ecomm[[#This Row],[rating]]&lt;=3, 3, ecomm[[#This Row],[rating]]&lt;=4, 4, ecomm[[#This Row],[rating]]&gt;4, 5)</f>
        <v>5</v>
      </c>
      <c r="Y942" s="13" cm="1">
        <f t="array" ref="Y94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2" s="13" t="str" cm="1">
        <f t="array" ref="Z94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43" spans="1:26">
      <c r="A943" s="6">
        <v>12926546</v>
      </c>
      <c r="B943" s="6" t="s">
        <v>221</v>
      </c>
      <c r="C943" s="6" t="s">
        <v>564</v>
      </c>
      <c r="D943" s="6" t="s">
        <v>565</v>
      </c>
      <c r="E943" s="6">
        <v>4.8</v>
      </c>
      <c r="F943" s="6">
        <v>9</v>
      </c>
      <c r="G943" s="7">
        <v>449</v>
      </c>
      <c r="H943" s="17">
        <v>5</v>
      </c>
      <c r="I943" s="7">
        <v>426</v>
      </c>
      <c r="J943" s="6" t="s">
        <v>254</v>
      </c>
      <c r="K943" s="6" t="b">
        <v>0</v>
      </c>
      <c r="L943" s="6">
        <v>6</v>
      </c>
      <c r="M943" s="6">
        <v>16</v>
      </c>
      <c r="N943" s="6">
        <v>46</v>
      </c>
      <c r="O943" s="6">
        <v>130</v>
      </c>
      <c r="P943" s="6">
        <v>286</v>
      </c>
      <c r="Q943" s="6" t="s">
        <v>32</v>
      </c>
      <c r="R943" s="6" t="s">
        <v>32</v>
      </c>
      <c r="S943" s="6" t="s">
        <v>32</v>
      </c>
      <c r="T943" s="6" t="s">
        <v>32</v>
      </c>
      <c r="U943" s="6" t="s">
        <v>32</v>
      </c>
      <c r="V943" s="6" t="b">
        <v>1</v>
      </c>
      <c r="W943" s="6" t="b">
        <v>1</v>
      </c>
      <c r="X943" s="13" cm="1">
        <f t="array" ref="X943">_xlfn.IFS(ecomm[[#This Row],[rating]]&lt;=1,1, ecomm[[#This Row],[rating]]&lt;=2, 2, ecomm[[#This Row],[rating]]&lt;=3, 3, ecomm[[#This Row],[rating]]&lt;=4, 4, ecomm[[#This Row],[rating]]&gt;4, 5)</f>
        <v>5</v>
      </c>
      <c r="Y943" s="13" cm="1">
        <f t="array" ref="Y94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43" s="13" t="str" cm="1">
        <f t="array" ref="Z94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44" spans="1:26">
      <c r="A944" s="4">
        <v>21928414</v>
      </c>
      <c r="B944" s="4" t="s">
        <v>99</v>
      </c>
      <c r="C944" s="4" t="s">
        <v>146</v>
      </c>
      <c r="D944" s="4" t="s">
        <v>356</v>
      </c>
      <c r="E944" s="4">
        <v>4</v>
      </c>
      <c r="F944" s="4">
        <v>11</v>
      </c>
      <c r="G944" s="5">
        <v>3499</v>
      </c>
      <c r="H944" s="16">
        <v>0</v>
      </c>
      <c r="I944" s="5">
        <v>3499</v>
      </c>
      <c r="J944" s="4" t="s">
        <v>35</v>
      </c>
      <c r="K944" s="4" t="b">
        <v>1</v>
      </c>
      <c r="L944" s="4">
        <v>4</v>
      </c>
      <c r="M944" s="4">
        <v>1</v>
      </c>
      <c r="N944" s="4">
        <v>6</v>
      </c>
      <c r="O944" s="4">
        <v>19</v>
      </c>
      <c r="P944" s="4">
        <v>42</v>
      </c>
      <c r="Q944" s="4" t="s">
        <v>78</v>
      </c>
      <c r="R944" s="4" t="s">
        <v>32</v>
      </c>
      <c r="S944" s="4" t="s">
        <v>178</v>
      </c>
      <c r="T944" s="4" t="s">
        <v>32</v>
      </c>
      <c r="U944" s="4" t="s">
        <v>32</v>
      </c>
      <c r="V944" s="4" t="b">
        <v>1</v>
      </c>
      <c r="W944" s="4" t="b">
        <v>1</v>
      </c>
      <c r="X944" s="13" cm="1">
        <f t="array" ref="X944">_xlfn.IFS(ecomm[[#This Row],[rating]]&lt;=1,1, ecomm[[#This Row],[rating]]&lt;=2, 2, ecomm[[#This Row],[rating]]&lt;=3, 3, ecomm[[#This Row],[rating]]&lt;=4, 4, ecomm[[#This Row],[rating]]&gt;4, 5)</f>
        <v>4</v>
      </c>
      <c r="Y944" s="13" cm="1">
        <f t="array" ref="Y94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44" s="13" t="str" cm="1">
        <f t="array" ref="Z94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45" spans="1:26">
      <c r="A945" s="6">
        <v>17692606</v>
      </c>
      <c r="B945" s="6" t="s">
        <v>26</v>
      </c>
      <c r="C945" s="6" t="s">
        <v>38</v>
      </c>
      <c r="D945" s="6" t="s">
        <v>87</v>
      </c>
      <c r="E945" s="6">
        <v>3.9</v>
      </c>
      <c r="F945" s="6">
        <v>12</v>
      </c>
      <c r="G945" s="7">
        <v>1899</v>
      </c>
      <c r="H945" s="17">
        <v>53</v>
      </c>
      <c r="I945" s="7">
        <v>892</v>
      </c>
      <c r="J945" s="6" t="s">
        <v>35</v>
      </c>
      <c r="K945" s="6" t="b">
        <v>1</v>
      </c>
      <c r="L945" s="6">
        <v>74</v>
      </c>
      <c r="M945" s="6">
        <v>0</v>
      </c>
      <c r="N945" s="6">
        <v>6</v>
      </c>
      <c r="O945" s="6">
        <v>4</v>
      </c>
      <c r="P945" s="6">
        <v>44</v>
      </c>
      <c r="Q945" s="6" t="s">
        <v>32</v>
      </c>
      <c r="R945" s="6" t="s">
        <v>32</v>
      </c>
      <c r="S945" s="6" t="s">
        <v>32</v>
      </c>
      <c r="T945" s="6" t="s">
        <v>32</v>
      </c>
      <c r="U945" s="6" t="s">
        <v>32</v>
      </c>
      <c r="V945" s="6" t="b">
        <v>1</v>
      </c>
      <c r="W945" s="6" t="b">
        <v>1</v>
      </c>
      <c r="X945" s="13" cm="1">
        <f t="array" ref="X945">_xlfn.IFS(ecomm[[#This Row],[rating]]&lt;=1,1, ecomm[[#This Row],[rating]]&lt;=2, 2, ecomm[[#This Row],[rating]]&lt;=3, 3, ecomm[[#This Row],[rating]]&lt;=4, 4, ecomm[[#This Row],[rating]]&gt;4, 5)</f>
        <v>4</v>
      </c>
      <c r="Y945" s="13" cm="1">
        <f t="array" ref="Y94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5" s="13" t="str" cm="1">
        <f t="array" ref="Z94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46" spans="1:26">
      <c r="A946" s="4">
        <v>19008496</v>
      </c>
      <c r="B946" s="4" t="s">
        <v>26</v>
      </c>
      <c r="C946" s="4" t="s">
        <v>50</v>
      </c>
      <c r="D946" s="4" t="s">
        <v>566</v>
      </c>
      <c r="E946" s="4">
        <v>5</v>
      </c>
      <c r="F946" s="4">
        <v>8</v>
      </c>
      <c r="G946" s="5">
        <v>7999</v>
      </c>
      <c r="H946" s="16">
        <v>40</v>
      </c>
      <c r="I946" s="5">
        <v>4799</v>
      </c>
      <c r="J946" s="4" t="s">
        <v>32</v>
      </c>
      <c r="K946" s="4" t="b">
        <v>0</v>
      </c>
      <c r="L946" s="4">
        <v>11</v>
      </c>
      <c r="M946" s="4">
        <v>41</v>
      </c>
      <c r="N946" s="4">
        <v>108</v>
      </c>
      <c r="O946" s="4">
        <v>222</v>
      </c>
      <c r="P946" s="4">
        <v>549</v>
      </c>
      <c r="Q946" s="4" t="s">
        <v>32</v>
      </c>
      <c r="R946" s="4" t="s">
        <v>32</v>
      </c>
      <c r="S946" s="4" t="s">
        <v>32</v>
      </c>
      <c r="T946" s="4" t="s">
        <v>32</v>
      </c>
      <c r="U946" s="4" t="s">
        <v>32</v>
      </c>
      <c r="V946" s="4" t="b">
        <v>1</v>
      </c>
      <c r="W946" s="4" t="b">
        <v>1</v>
      </c>
      <c r="X946" s="13" cm="1">
        <f t="array" ref="X946">_xlfn.IFS(ecomm[[#This Row],[rating]]&lt;=1,1, ecomm[[#This Row],[rating]]&lt;=2, 2, ecomm[[#This Row],[rating]]&lt;=3, 3, ecomm[[#This Row],[rating]]&lt;=4, 4, ecomm[[#This Row],[rating]]&gt;4, 5)</f>
        <v>5</v>
      </c>
      <c r="Y946" s="13" cm="1">
        <f t="array" ref="Y94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46" s="13" t="str" cm="1">
        <f t="array" ref="Z94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947" spans="1:26">
      <c r="A947" s="6">
        <v>12531668</v>
      </c>
      <c r="B947" s="6" t="s">
        <v>26</v>
      </c>
      <c r="C947" s="6" t="s">
        <v>48</v>
      </c>
      <c r="D947" s="6" t="s">
        <v>567</v>
      </c>
      <c r="E947" s="6">
        <v>4.4000000000000004</v>
      </c>
      <c r="F947" s="6">
        <v>10</v>
      </c>
      <c r="G947" s="7">
        <v>2900</v>
      </c>
      <c r="H947" s="17">
        <v>55</v>
      </c>
      <c r="I947" s="7">
        <v>2900</v>
      </c>
      <c r="J947" s="6" t="s">
        <v>32</v>
      </c>
      <c r="K947" s="6" t="b">
        <v>0</v>
      </c>
      <c r="L947" s="6">
        <v>0</v>
      </c>
      <c r="M947" s="6">
        <v>6</v>
      </c>
      <c r="N947" s="6">
        <v>7</v>
      </c>
      <c r="O947" s="6">
        <v>23</v>
      </c>
      <c r="P947" s="6">
        <v>120</v>
      </c>
      <c r="Q947" s="6" t="s">
        <v>30</v>
      </c>
      <c r="R947" s="6" t="s">
        <v>31</v>
      </c>
      <c r="S947" s="6" t="s">
        <v>32</v>
      </c>
      <c r="T947" s="6" t="s">
        <v>32</v>
      </c>
      <c r="U947" s="6" t="s">
        <v>30</v>
      </c>
      <c r="V947" s="6" t="b">
        <v>0</v>
      </c>
      <c r="W947" s="6" t="b">
        <v>1</v>
      </c>
      <c r="X947" s="13" cm="1">
        <f t="array" ref="X947">_xlfn.IFS(ecomm[[#This Row],[rating]]&lt;=1,1, ecomm[[#This Row],[rating]]&lt;=2, 2, ecomm[[#This Row],[rating]]&lt;=3, 3, ecomm[[#This Row],[rating]]&lt;=4, 4, ecomm[[#This Row],[rating]]&gt;4, 5)</f>
        <v>5</v>
      </c>
      <c r="Y947" s="13" cm="1">
        <f t="array" ref="Y94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47" s="13" t="str" cm="1">
        <f t="array" ref="Z94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48" spans="1:26">
      <c r="A948" s="4">
        <v>2511559</v>
      </c>
      <c r="B948" s="4" t="s">
        <v>26</v>
      </c>
      <c r="C948" s="4" t="s">
        <v>33</v>
      </c>
      <c r="D948" s="4" t="s">
        <v>568</v>
      </c>
      <c r="E948" s="4">
        <v>3.5</v>
      </c>
      <c r="F948" s="4">
        <v>14</v>
      </c>
      <c r="G948" s="5">
        <v>1998</v>
      </c>
      <c r="H948" s="16">
        <v>0</v>
      </c>
      <c r="I948" s="5">
        <v>1998</v>
      </c>
      <c r="J948" s="4" t="s">
        <v>35</v>
      </c>
      <c r="K948" s="4" t="b">
        <v>0</v>
      </c>
      <c r="L948" s="4">
        <v>3</v>
      </c>
      <c r="M948" s="4">
        <v>1</v>
      </c>
      <c r="N948" s="4">
        <v>0</v>
      </c>
      <c r="O948" s="4">
        <v>0</v>
      </c>
      <c r="P948" s="4">
        <v>1</v>
      </c>
      <c r="Q948" s="4" t="s">
        <v>32</v>
      </c>
      <c r="R948" s="4" t="s">
        <v>32</v>
      </c>
      <c r="S948" s="4" t="s">
        <v>32</v>
      </c>
      <c r="T948" s="4" t="s">
        <v>32</v>
      </c>
      <c r="U948" s="4" t="s">
        <v>32</v>
      </c>
      <c r="V948" s="4" t="b">
        <v>1</v>
      </c>
      <c r="W948" s="4" t="b">
        <v>1</v>
      </c>
      <c r="X948" s="13" cm="1">
        <f t="array" ref="X948">_xlfn.IFS(ecomm[[#This Row],[rating]]&lt;=1,1, ecomm[[#This Row],[rating]]&lt;=2, 2, ecomm[[#This Row],[rating]]&lt;=3, 3, ecomm[[#This Row],[rating]]&lt;=4, 4, ecomm[[#This Row],[rating]]&gt;4, 5)</f>
        <v>4</v>
      </c>
      <c r="Y948" s="13" cm="1">
        <f t="array" ref="Y94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48" s="13" t="str" cm="1">
        <f t="array" ref="Z94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49" spans="1:26">
      <c r="A949" s="6">
        <v>21184968</v>
      </c>
      <c r="B949" s="6" t="s">
        <v>26</v>
      </c>
      <c r="C949" s="6" t="s">
        <v>50</v>
      </c>
      <c r="D949" s="6" t="s">
        <v>272</v>
      </c>
      <c r="E949" s="6">
        <v>4.5999999999999996</v>
      </c>
      <c r="F949" s="6">
        <v>111</v>
      </c>
      <c r="G949" s="7">
        <v>2399</v>
      </c>
      <c r="H949" s="17">
        <v>68</v>
      </c>
      <c r="I949" s="7">
        <v>767</v>
      </c>
      <c r="J949" s="6" t="s">
        <v>35</v>
      </c>
      <c r="K949" s="6" t="b">
        <v>1</v>
      </c>
      <c r="L949" s="6">
        <v>2</v>
      </c>
      <c r="M949" s="6">
        <v>0</v>
      </c>
      <c r="N949" s="6">
        <v>0</v>
      </c>
      <c r="O949" s="6">
        <v>4</v>
      </c>
      <c r="P949" s="6">
        <v>2</v>
      </c>
      <c r="Q949" s="6" t="s">
        <v>30</v>
      </c>
      <c r="R949" s="6" t="s">
        <v>32</v>
      </c>
      <c r="S949" s="6" t="s">
        <v>32</v>
      </c>
      <c r="T949" s="6" t="s">
        <v>43</v>
      </c>
      <c r="U949" s="6" t="s">
        <v>32</v>
      </c>
      <c r="V949" s="6" t="b">
        <v>1</v>
      </c>
      <c r="W949" s="6" t="b">
        <v>1</v>
      </c>
      <c r="X949" s="13" cm="1">
        <f t="array" ref="X949">_xlfn.IFS(ecomm[[#This Row],[rating]]&lt;=1,1, ecomm[[#This Row],[rating]]&lt;=2, 2, ecomm[[#This Row],[rating]]&lt;=3, 3, ecomm[[#This Row],[rating]]&lt;=4, 4, ecomm[[#This Row],[rating]]&gt;4, 5)</f>
        <v>5</v>
      </c>
      <c r="Y949" s="13" cm="1">
        <f t="array" ref="Y94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49" s="13" t="str" cm="1">
        <f t="array" ref="Z94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50" spans="1:26">
      <c r="A950" s="4">
        <v>22196924</v>
      </c>
      <c r="B950" s="4" t="s">
        <v>26</v>
      </c>
      <c r="C950" s="4" t="s">
        <v>27</v>
      </c>
      <c r="D950" s="4" t="s">
        <v>407</v>
      </c>
      <c r="E950" s="4">
        <v>4.3</v>
      </c>
      <c r="F950" s="4">
        <v>118</v>
      </c>
      <c r="G950" s="5">
        <v>999</v>
      </c>
      <c r="H950" s="16">
        <v>50</v>
      </c>
      <c r="I950" s="5">
        <v>499</v>
      </c>
      <c r="J950" s="4" t="s">
        <v>29</v>
      </c>
      <c r="K950" s="4" t="b">
        <v>0</v>
      </c>
      <c r="L950" s="4">
        <v>12</v>
      </c>
      <c r="M950" s="4">
        <v>3</v>
      </c>
      <c r="N950" s="4">
        <v>4</v>
      </c>
      <c r="O950" s="4">
        <v>12</v>
      </c>
      <c r="P950" s="4">
        <v>48</v>
      </c>
      <c r="Q950" s="4" t="s">
        <v>32</v>
      </c>
      <c r="R950" s="4" t="s">
        <v>32</v>
      </c>
      <c r="S950" s="4" t="s">
        <v>32</v>
      </c>
      <c r="T950" s="4" t="s">
        <v>32</v>
      </c>
      <c r="U950" s="4" t="s">
        <v>32</v>
      </c>
      <c r="V950" s="4" t="b">
        <v>1</v>
      </c>
      <c r="W950" s="4" t="b">
        <v>1</v>
      </c>
      <c r="X950" s="13" cm="1">
        <f t="array" ref="X950">_xlfn.IFS(ecomm[[#This Row],[rating]]&lt;=1,1, ecomm[[#This Row],[rating]]&lt;=2, 2, ecomm[[#This Row],[rating]]&lt;=3, 3, ecomm[[#This Row],[rating]]&lt;=4, 4, ecomm[[#This Row],[rating]]&gt;4, 5)</f>
        <v>5</v>
      </c>
      <c r="Y950" s="13" cm="1">
        <f t="array" ref="Y95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50" s="13" t="str" cm="1">
        <f t="array" ref="Z95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51" spans="1:26">
      <c r="A951" s="6">
        <v>18601682</v>
      </c>
      <c r="B951" s="6" t="s">
        <v>68</v>
      </c>
      <c r="C951" s="6" t="s">
        <v>569</v>
      </c>
      <c r="D951" s="6" t="s">
        <v>570</v>
      </c>
      <c r="E951" s="6">
        <v>3.8</v>
      </c>
      <c r="F951" s="6">
        <v>161</v>
      </c>
      <c r="G951" s="7">
        <v>699</v>
      </c>
      <c r="H951" s="17">
        <v>31</v>
      </c>
      <c r="I951" s="7">
        <v>699</v>
      </c>
      <c r="J951" s="6" t="s">
        <v>32</v>
      </c>
      <c r="K951" s="6" t="b">
        <v>0</v>
      </c>
      <c r="L951" s="6">
        <v>22</v>
      </c>
      <c r="M951" s="6">
        <v>10</v>
      </c>
      <c r="N951" s="6">
        <v>18</v>
      </c>
      <c r="O951" s="6">
        <v>35</v>
      </c>
      <c r="P951" s="6">
        <v>79</v>
      </c>
      <c r="Q951" s="6" t="s">
        <v>32</v>
      </c>
      <c r="R951" s="6" t="s">
        <v>32</v>
      </c>
      <c r="S951" s="6" t="s">
        <v>32</v>
      </c>
      <c r="T951" s="6" t="s">
        <v>32</v>
      </c>
      <c r="U951" s="6" t="s">
        <v>32</v>
      </c>
      <c r="V951" s="6" t="b">
        <v>1</v>
      </c>
      <c r="W951" s="6" t="b">
        <v>1</v>
      </c>
      <c r="X951" s="13" cm="1">
        <f t="array" ref="X951">_xlfn.IFS(ecomm[[#This Row],[rating]]&lt;=1,1, ecomm[[#This Row],[rating]]&lt;=2, 2, ecomm[[#This Row],[rating]]&lt;=3, 3, ecomm[[#This Row],[rating]]&lt;=4, 4, ecomm[[#This Row],[rating]]&gt;4, 5)</f>
        <v>4</v>
      </c>
      <c r="Y951" s="13" cm="1">
        <f t="array" ref="Y95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51" s="13" t="str" cm="1">
        <f t="array" ref="Z95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952" spans="1:26">
      <c r="A952" s="4">
        <v>17355884</v>
      </c>
      <c r="B952" s="4" t="s">
        <v>26</v>
      </c>
      <c r="C952" s="4" t="s">
        <v>117</v>
      </c>
      <c r="D952" s="4" t="s">
        <v>47</v>
      </c>
      <c r="E952" s="4">
        <v>4.0999999999999996</v>
      </c>
      <c r="F952" s="4">
        <v>167</v>
      </c>
      <c r="G952" s="5">
        <v>1999</v>
      </c>
      <c r="H952" s="16">
        <v>65</v>
      </c>
      <c r="I952" s="5">
        <v>699</v>
      </c>
      <c r="J952" s="4" t="s">
        <v>35</v>
      </c>
      <c r="K952" s="4" t="b">
        <v>1</v>
      </c>
      <c r="L952" s="4">
        <v>27</v>
      </c>
      <c r="M952" s="4">
        <v>11</v>
      </c>
      <c r="N952" s="4">
        <v>22</v>
      </c>
      <c r="O952" s="4">
        <v>59</v>
      </c>
      <c r="P952" s="4">
        <v>213</v>
      </c>
      <c r="Q952" s="4" t="s">
        <v>30</v>
      </c>
      <c r="R952" s="4" t="s">
        <v>32</v>
      </c>
      <c r="S952" s="4" t="s">
        <v>32</v>
      </c>
      <c r="T952" s="4" t="s">
        <v>32</v>
      </c>
      <c r="U952" s="4" t="s">
        <v>32</v>
      </c>
      <c r="V952" s="4" t="b">
        <v>1</v>
      </c>
      <c r="W952" s="4" t="b">
        <v>1</v>
      </c>
      <c r="X952" s="13" cm="1">
        <f t="array" ref="X952">_xlfn.IFS(ecomm[[#This Row],[rating]]&lt;=1,1, ecomm[[#This Row],[rating]]&lt;=2, 2, ecomm[[#This Row],[rating]]&lt;=3, 3, ecomm[[#This Row],[rating]]&lt;=4, 4, ecomm[[#This Row],[rating]]&gt;4, 5)</f>
        <v>5</v>
      </c>
      <c r="Y952" s="13" cm="1">
        <f t="array" ref="Y95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52" s="13" t="str" cm="1">
        <f t="array" ref="Z95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53" spans="1:26">
      <c r="A953" s="6">
        <v>14335774</v>
      </c>
      <c r="B953" s="6" t="s">
        <v>26</v>
      </c>
      <c r="C953" s="6" t="s">
        <v>36</v>
      </c>
      <c r="D953" s="6" t="s">
        <v>37</v>
      </c>
      <c r="E953" s="6">
        <v>3.6</v>
      </c>
      <c r="F953" s="6">
        <v>205</v>
      </c>
      <c r="G953" s="7">
        <v>1699</v>
      </c>
      <c r="H953" s="17">
        <v>0</v>
      </c>
      <c r="I953" s="7">
        <v>1699</v>
      </c>
      <c r="J953" s="6" t="s">
        <v>32</v>
      </c>
      <c r="K953" s="6" t="b">
        <v>0</v>
      </c>
      <c r="L953" s="6">
        <v>1</v>
      </c>
      <c r="M953" s="6">
        <v>18</v>
      </c>
      <c r="N953" s="6">
        <v>31</v>
      </c>
      <c r="O953" s="6">
        <v>69</v>
      </c>
      <c r="P953" s="6">
        <v>167</v>
      </c>
      <c r="Q953" s="6" t="s">
        <v>30</v>
      </c>
      <c r="R953" s="6" t="s">
        <v>32</v>
      </c>
      <c r="S953" s="6" t="s">
        <v>32</v>
      </c>
      <c r="T953" s="6" t="s">
        <v>32</v>
      </c>
      <c r="U953" s="6" t="s">
        <v>30</v>
      </c>
      <c r="V953" s="6" t="b">
        <v>0</v>
      </c>
      <c r="W953" s="6" t="b">
        <v>1</v>
      </c>
      <c r="X953" s="13" cm="1">
        <f t="array" ref="X953">_xlfn.IFS(ecomm[[#This Row],[rating]]&lt;=1,1, ecomm[[#This Row],[rating]]&lt;=2, 2, ecomm[[#This Row],[rating]]&lt;=3, 3, ecomm[[#This Row],[rating]]&lt;=4, 4, ecomm[[#This Row],[rating]]&gt;4, 5)</f>
        <v>4</v>
      </c>
      <c r="Y953" s="13" cm="1">
        <f t="array" ref="Y95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3" s="13" t="str" cm="1">
        <f t="array" ref="Z95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54" spans="1:26">
      <c r="A954" s="4">
        <v>17760038</v>
      </c>
      <c r="B954" s="4" t="s">
        <v>26</v>
      </c>
      <c r="C954" s="4" t="s">
        <v>172</v>
      </c>
      <c r="D954" s="4" t="s">
        <v>98</v>
      </c>
      <c r="E954" s="4">
        <v>4.3</v>
      </c>
      <c r="F954" s="4">
        <v>128</v>
      </c>
      <c r="G954" s="5">
        <v>1299</v>
      </c>
      <c r="H954" s="16">
        <v>25</v>
      </c>
      <c r="I954" s="5">
        <v>1299</v>
      </c>
      <c r="J954" s="4" t="s">
        <v>35</v>
      </c>
      <c r="K954" s="4" t="b">
        <v>1</v>
      </c>
      <c r="L954" s="4">
        <v>0</v>
      </c>
      <c r="M954" s="4">
        <v>0</v>
      </c>
      <c r="N954" s="4">
        <v>4</v>
      </c>
      <c r="O954" s="4">
        <v>3</v>
      </c>
      <c r="P954" s="4">
        <v>15</v>
      </c>
      <c r="Q954" s="4" t="s">
        <v>78</v>
      </c>
      <c r="R954" s="4" t="s">
        <v>32</v>
      </c>
      <c r="S954" s="4" t="s">
        <v>32</v>
      </c>
      <c r="T954" s="4" t="s">
        <v>43</v>
      </c>
      <c r="U954" s="4" t="s">
        <v>32</v>
      </c>
      <c r="V954" s="4" t="b">
        <v>0</v>
      </c>
      <c r="W954" s="4" t="b">
        <v>1</v>
      </c>
      <c r="X954" s="13" cm="1">
        <f t="array" ref="X954">_xlfn.IFS(ecomm[[#This Row],[rating]]&lt;=1,1, ecomm[[#This Row],[rating]]&lt;=2, 2, ecomm[[#This Row],[rating]]&lt;=3, 3, ecomm[[#This Row],[rating]]&lt;=4, 4, ecomm[[#This Row],[rating]]&gt;4, 5)</f>
        <v>5</v>
      </c>
      <c r="Y954" s="13" cm="1">
        <f t="array" ref="Y95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4" s="13" t="str" cm="1">
        <f t="array" ref="Z95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955" spans="1:26">
      <c r="A955" s="6">
        <v>14280312</v>
      </c>
      <c r="B955" s="6" t="s">
        <v>26</v>
      </c>
      <c r="C955" s="6" t="s">
        <v>36</v>
      </c>
      <c r="D955" s="6" t="s">
        <v>376</v>
      </c>
      <c r="E955" s="6">
        <v>3.9</v>
      </c>
      <c r="F955" s="6">
        <v>175</v>
      </c>
      <c r="G955" s="7">
        <v>1999</v>
      </c>
      <c r="H955" s="17">
        <v>0</v>
      </c>
      <c r="I955" s="7">
        <v>1999</v>
      </c>
      <c r="J955" s="6" t="s">
        <v>32</v>
      </c>
      <c r="K955" s="6" t="b">
        <v>0</v>
      </c>
      <c r="L955" s="6">
        <v>2</v>
      </c>
      <c r="M955" s="6">
        <v>0</v>
      </c>
      <c r="N955" s="6">
        <v>0</v>
      </c>
      <c r="O955" s="6">
        <v>3</v>
      </c>
      <c r="P955" s="6">
        <v>10</v>
      </c>
      <c r="Q955" s="6" t="s">
        <v>30</v>
      </c>
      <c r="R955" s="6" t="s">
        <v>32</v>
      </c>
      <c r="S955" s="6" t="s">
        <v>32</v>
      </c>
      <c r="T955" s="6" t="s">
        <v>32</v>
      </c>
      <c r="U955" s="6" t="s">
        <v>30</v>
      </c>
      <c r="V955" s="6" t="b">
        <v>0</v>
      </c>
      <c r="W955" s="6" t="b">
        <v>1</v>
      </c>
      <c r="X955" s="13" cm="1">
        <f t="array" ref="X955">_xlfn.IFS(ecomm[[#This Row],[rating]]&lt;=1,1, ecomm[[#This Row],[rating]]&lt;=2, 2, ecomm[[#This Row],[rating]]&lt;=3, 3, ecomm[[#This Row],[rating]]&lt;=4, 4, ecomm[[#This Row],[rating]]&gt;4, 5)</f>
        <v>4</v>
      </c>
      <c r="Y955" s="13" cm="1">
        <f t="array" ref="Y95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5" s="13" t="str" cm="1">
        <f t="array" ref="Z95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56" spans="1:26">
      <c r="A956" s="4">
        <v>20042586</v>
      </c>
      <c r="B956" s="4" t="s">
        <v>26</v>
      </c>
      <c r="C956" s="4" t="s">
        <v>117</v>
      </c>
      <c r="D956" s="4" t="s">
        <v>294</v>
      </c>
      <c r="E956" s="4">
        <v>4.4000000000000004</v>
      </c>
      <c r="F956" s="4">
        <v>140</v>
      </c>
      <c r="G956" s="5">
        <v>1799</v>
      </c>
      <c r="H956" s="16">
        <v>45</v>
      </c>
      <c r="I956" s="5">
        <v>1799</v>
      </c>
      <c r="J956" s="4" t="s">
        <v>35</v>
      </c>
      <c r="K956" s="4" t="b">
        <v>1</v>
      </c>
      <c r="L956" s="4">
        <v>1</v>
      </c>
      <c r="M956" s="4">
        <v>0</v>
      </c>
      <c r="N956" s="4">
        <v>0</v>
      </c>
      <c r="O956" s="4">
        <v>2</v>
      </c>
      <c r="P956" s="4">
        <v>9</v>
      </c>
      <c r="Q956" s="4" t="s">
        <v>30</v>
      </c>
      <c r="R956" s="4" t="s">
        <v>32</v>
      </c>
      <c r="S956" s="4" t="s">
        <v>32</v>
      </c>
      <c r="T956" s="4" t="s">
        <v>32</v>
      </c>
      <c r="U956" s="4" t="s">
        <v>32</v>
      </c>
      <c r="V956" s="4" t="b">
        <v>0</v>
      </c>
      <c r="W956" s="4" t="b">
        <v>1</v>
      </c>
      <c r="X956" s="13" cm="1">
        <f t="array" ref="X956">_xlfn.IFS(ecomm[[#This Row],[rating]]&lt;=1,1, ecomm[[#This Row],[rating]]&lt;=2, 2, ecomm[[#This Row],[rating]]&lt;=3, 3, ecomm[[#This Row],[rating]]&lt;=4, 4, ecomm[[#This Row],[rating]]&gt;4, 5)</f>
        <v>5</v>
      </c>
      <c r="Y956" s="13" cm="1">
        <f t="array" ref="Y95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6" s="13" t="str" cm="1">
        <f t="array" ref="Z95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57" spans="1:26">
      <c r="A957" s="6">
        <v>1728397</v>
      </c>
      <c r="B957" s="6" t="s">
        <v>99</v>
      </c>
      <c r="C957" s="6" t="s">
        <v>458</v>
      </c>
      <c r="D957" s="6" t="s">
        <v>571</v>
      </c>
      <c r="E957" s="6">
        <v>3.9</v>
      </c>
      <c r="F957" s="6">
        <v>1727</v>
      </c>
      <c r="G957" s="7">
        <v>9060</v>
      </c>
      <c r="H957" s="17">
        <v>88</v>
      </c>
      <c r="I957" s="7">
        <v>1087</v>
      </c>
      <c r="J957" s="6" t="s">
        <v>35</v>
      </c>
      <c r="K957" s="6" t="b">
        <v>0</v>
      </c>
      <c r="L957" s="6">
        <v>1</v>
      </c>
      <c r="M957" s="6">
        <v>3</v>
      </c>
      <c r="N957" s="6">
        <v>2</v>
      </c>
      <c r="O957" s="6">
        <v>18</v>
      </c>
      <c r="P957" s="6">
        <v>30</v>
      </c>
      <c r="Q957" s="6" t="s">
        <v>32</v>
      </c>
      <c r="R957" s="6" t="s">
        <v>32</v>
      </c>
      <c r="S957" s="6" t="s">
        <v>32</v>
      </c>
      <c r="T957" s="6" t="s">
        <v>32</v>
      </c>
      <c r="U957" s="6" t="s">
        <v>32</v>
      </c>
      <c r="V957" s="6" t="b">
        <v>1</v>
      </c>
      <c r="W957" s="6" t="b">
        <v>1</v>
      </c>
      <c r="X957" s="13" cm="1">
        <f t="array" ref="X957">_xlfn.IFS(ecomm[[#This Row],[rating]]&lt;=1,1, ecomm[[#This Row],[rating]]&lt;=2, 2, ecomm[[#This Row],[rating]]&lt;=3, 3, ecomm[[#This Row],[rating]]&lt;=4, 4, ecomm[[#This Row],[rating]]&gt;4, 5)</f>
        <v>4</v>
      </c>
      <c r="Y957" s="13" cm="1">
        <f t="array" ref="Y95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7" s="13" t="str" cm="1">
        <f t="array" ref="Z95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958" spans="1:26">
      <c r="A958" s="4">
        <v>18906230</v>
      </c>
      <c r="B958" s="4" t="s">
        <v>99</v>
      </c>
      <c r="C958" s="4" t="s">
        <v>218</v>
      </c>
      <c r="D958" s="4" t="s">
        <v>535</v>
      </c>
      <c r="E958" s="4">
        <v>4.5</v>
      </c>
      <c r="F958" s="4">
        <v>127</v>
      </c>
      <c r="G958" s="5">
        <v>7499</v>
      </c>
      <c r="H958" s="16">
        <v>40</v>
      </c>
      <c r="I958" s="5">
        <v>4499</v>
      </c>
      <c r="J958" s="4" t="s">
        <v>35</v>
      </c>
      <c r="K958" s="4" t="b">
        <v>1</v>
      </c>
      <c r="L958" s="4">
        <v>0</v>
      </c>
      <c r="M958" s="4">
        <v>1</v>
      </c>
      <c r="N958" s="4">
        <v>0</v>
      </c>
      <c r="O958" s="4">
        <v>1</v>
      </c>
      <c r="P958" s="4">
        <v>4</v>
      </c>
      <c r="Q958" s="4" t="s">
        <v>32</v>
      </c>
      <c r="R958" s="4" t="s">
        <v>32</v>
      </c>
      <c r="S958" s="4" t="s">
        <v>32</v>
      </c>
      <c r="T958" s="4" t="s">
        <v>32</v>
      </c>
      <c r="U958" s="4" t="s">
        <v>32</v>
      </c>
      <c r="V958" s="4" t="b">
        <v>1</v>
      </c>
      <c r="W958" s="4" t="b">
        <v>1</v>
      </c>
      <c r="X958" s="13" cm="1">
        <f t="array" ref="X958">_xlfn.IFS(ecomm[[#This Row],[rating]]&lt;=1,1, ecomm[[#This Row],[rating]]&lt;=2, 2, ecomm[[#This Row],[rating]]&lt;=3, 3, ecomm[[#This Row],[rating]]&lt;=4, 4, ecomm[[#This Row],[rating]]&gt;4, 5)</f>
        <v>5</v>
      </c>
      <c r="Y958" s="13" cm="1">
        <f t="array" ref="Y95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58" s="13" t="str" cm="1">
        <f t="array" ref="Z95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959" spans="1:26">
      <c r="A959" s="6">
        <v>9540499</v>
      </c>
      <c r="B959" s="6" t="s">
        <v>26</v>
      </c>
      <c r="C959" s="6" t="s">
        <v>33</v>
      </c>
      <c r="D959" s="6" t="s">
        <v>572</v>
      </c>
      <c r="E959" s="6">
        <v>3.3</v>
      </c>
      <c r="F959" s="6">
        <v>31</v>
      </c>
      <c r="G959" s="7">
        <v>1499</v>
      </c>
      <c r="H959" s="17">
        <v>62</v>
      </c>
      <c r="I959" s="7">
        <v>1499</v>
      </c>
      <c r="J959" s="6" t="s">
        <v>35</v>
      </c>
      <c r="K959" s="6" t="b">
        <v>1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 t="s">
        <v>30</v>
      </c>
      <c r="R959" s="6" t="s">
        <v>31</v>
      </c>
      <c r="S959" s="6" t="s">
        <v>32</v>
      </c>
      <c r="T959" s="6" t="s">
        <v>32</v>
      </c>
      <c r="U959" s="6" t="s">
        <v>30</v>
      </c>
      <c r="V959" s="6" t="b">
        <v>0</v>
      </c>
      <c r="W959" s="6" t="b">
        <v>1</v>
      </c>
      <c r="X959" s="13" cm="1">
        <f t="array" ref="X959">_xlfn.IFS(ecomm[[#This Row],[rating]]&lt;=1,1, ecomm[[#This Row],[rating]]&lt;=2, 2, ecomm[[#This Row],[rating]]&lt;=3, 3, ecomm[[#This Row],[rating]]&lt;=4, 4, ecomm[[#This Row],[rating]]&gt;4, 5)</f>
        <v>4</v>
      </c>
      <c r="Y959" s="13" cm="1">
        <f t="array" ref="Y95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59" s="13" t="str" cm="1">
        <f t="array" ref="Z95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60" spans="1:26">
      <c r="A960" s="4">
        <v>17289046</v>
      </c>
      <c r="B960" s="4" t="s">
        <v>26</v>
      </c>
      <c r="C960" s="4" t="s">
        <v>117</v>
      </c>
      <c r="D960" s="4" t="s">
        <v>34</v>
      </c>
      <c r="E960" s="4">
        <v>3.7</v>
      </c>
      <c r="F960" s="4">
        <v>23</v>
      </c>
      <c r="G960" s="5">
        <v>1699</v>
      </c>
      <c r="H960" s="16">
        <v>57</v>
      </c>
      <c r="I960" s="5">
        <v>730</v>
      </c>
      <c r="J960" s="4" t="s">
        <v>35</v>
      </c>
      <c r="K960" s="4" t="b">
        <v>1</v>
      </c>
      <c r="L960" s="4">
        <v>3</v>
      </c>
      <c r="M960" s="4">
        <v>0</v>
      </c>
      <c r="N960" s="4">
        <v>0</v>
      </c>
      <c r="O960" s="4">
        <v>1</v>
      </c>
      <c r="P960" s="4">
        <v>6</v>
      </c>
      <c r="Q960" s="4" t="s">
        <v>32</v>
      </c>
      <c r="R960" s="4" t="s">
        <v>32</v>
      </c>
      <c r="S960" s="4" t="s">
        <v>32</v>
      </c>
      <c r="T960" s="4" t="s">
        <v>32</v>
      </c>
      <c r="U960" s="4" t="s">
        <v>32</v>
      </c>
      <c r="V960" s="4" t="b">
        <v>1</v>
      </c>
      <c r="W960" s="4" t="b">
        <v>1</v>
      </c>
      <c r="X960" s="13" cm="1">
        <f t="array" ref="X960">_xlfn.IFS(ecomm[[#This Row],[rating]]&lt;=1,1, ecomm[[#This Row],[rating]]&lt;=2, 2, ecomm[[#This Row],[rating]]&lt;=3, 3, ecomm[[#This Row],[rating]]&lt;=4, 4, ecomm[[#This Row],[rating]]&gt;4, 5)</f>
        <v>4</v>
      </c>
      <c r="Y960" s="13" cm="1">
        <f t="array" ref="Y96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0" s="13" t="str" cm="1">
        <f t="array" ref="Z96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61" spans="1:26">
      <c r="A961" s="6">
        <v>22492614</v>
      </c>
      <c r="B961" s="6" t="s">
        <v>26</v>
      </c>
      <c r="C961" s="6" t="s">
        <v>255</v>
      </c>
      <c r="D961" s="6" t="s">
        <v>52</v>
      </c>
      <c r="E961" s="6">
        <v>4.2</v>
      </c>
      <c r="F961" s="6">
        <v>19</v>
      </c>
      <c r="G961" s="7">
        <v>699</v>
      </c>
      <c r="H961" s="17">
        <v>5</v>
      </c>
      <c r="I961" s="7">
        <v>664</v>
      </c>
      <c r="J961" s="6" t="s">
        <v>35</v>
      </c>
      <c r="K961" s="6" t="b">
        <v>1</v>
      </c>
      <c r="L961" s="6">
        <v>4</v>
      </c>
      <c r="M961" s="6">
        <v>0</v>
      </c>
      <c r="N961" s="6">
        <v>0</v>
      </c>
      <c r="O961" s="6">
        <v>1</v>
      </c>
      <c r="P961" s="6">
        <v>13</v>
      </c>
      <c r="Q961" s="6" t="s">
        <v>32</v>
      </c>
      <c r="R961" s="6" t="s">
        <v>32</v>
      </c>
      <c r="S961" s="6" t="s">
        <v>32</v>
      </c>
      <c r="T961" s="6" t="s">
        <v>32</v>
      </c>
      <c r="U961" s="6" t="s">
        <v>32</v>
      </c>
      <c r="V961" s="6" t="b">
        <v>1</v>
      </c>
      <c r="W961" s="6" t="b">
        <v>1</v>
      </c>
      <c r="X961" s="13" cm="1">
        <f t="array" ref="X961">_xlfn.IFS(ecomm[[#This Row],[rating]]&lt;=1,1, ecomm[[#This Row],[rating]]&lt;=2, 2, ecomm[[#This Row],[rating]]&lt;=3, 3, ecomm[[#This Row],[rating]]&lt;=4, 4, ecomm[[#This Row],[rating]]&gt;4, 5)</f>
        <v>5</v>
      </c>
      <c r="Y961" s="13" cm="1">
        <f t="array" ref="Y96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1" s="13" t="str" cm="1">
        <f t="array" ref="Z96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62" spans="1:26">
      <c r="A962" s="4">
        <v>18974594</v>
      </c>
      <c r="B962" s="4" t="s">
        <v>68</v>
      </c>
      <c r="C962" s="4" t="s">
        <v>345</v>
      </c>
      <c r="D962" s="4" t="s">
        <v>573</v>
      </c>
      <c r="E962" s="4">
        <v>4.3</v>
      </c>
      <c r="F962" s="4">
        <v>16</v>
      </c>
      <c r="G962" s="5">
        <v>3799</v>
      </c>
      <c r="H962" s="16">
        <v>70</v>
      </c>
      <c r="I962" s="5">
        <v>1139</v>
      </c>
      <c r="J962" s="4" t="s">
        <v>35</v>
      </c>
      <c r="K962" s="4" t="b">
        <v>1</v>
      </c>
      <c r="L962" s="4">
        <v>0</v>
      </c>
      <c r="M962" s="4">
        <v>8</v>
      </c>
      <c r="N962" s="4">
        <v>10</v>
      </c>
      <c r="O962" s="4">
        <v>30</v>
      </c>
      <c r="P962" s="4">
        <v>51</v>
      </c>
      <c r="Q962" s="4" t="s">
        <v>32</v>
      </c>
      <c r="R962" s="4" t="s">
        <v>32</v>
      </c>
      <c r="S962" s="4" t="s">
        <v>32</v>
      </c>
      <c r="T962" s="4" t="s">
        <v>32</v>
      </c>
      <c r="U962" s="4" t="s">
        <v>32</v>
      </c>
      <c r="V962" s="4" t="b">
        <v>1</v>
      </c>
      <c r="W962" s="4" t="b">
        <v>1</v>
      </c>
      <c r="X962" s="13" cm="1">
        <f t="array" ref="X962">_xlfn.IFS(ecomm[[#This Row],[rating]]&lt;=1,1, ecomm[[#This Row],[rating]]&lt;=2, 2, ecomm[[#This Row],[rating]]&lt;=3, 3, ecomm[[#This Row],[rating]]&lt;=4, 4, ecomm[[#This Row],[rating]]&gt;4, 5)</f>
        <v>5</v>
      </c>
      <c r="Y962" s="13" cm="1">
        <f t="array" ref="Y96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62" s="13" t="str" cm="1">
        <f t="array" ref="Z96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63" spans="1:26">
      <c r="A963" s="6">
        <v>19574714</v>
      </c>
      <c r="B963" s="6" t="s">
        <v>26</v>
      </c>
      <c r="C963" s="6" t="s">
        <v>48</v>
      </c>
      <c r="D963" s="6" t="s">
        <v>489</v>
      </c>
      <c r="E963" s="6">
        <v>4.3</v>
      </c>
      <c r="F963" s="6">
        <v>17</v>
      </c>
      <c r="G963" s="7">
        <v>5995</v>
      </c>
      <c r="H963" s="17">
        <v>50</v>
      </c>
      <c r="I963" s="7">
        <v>5995</v>
      </c>
      <c r="J963" s="6" t="s">
        <v>35</v>
      </c>
      <c r="K963" s="6" t="b">
        <v>1</v>
      </c>
      <c r="L963" s="6">
        <v>10</v>
      </c>
      <c r="M963" s="6">
        <v>0</v>
      </c>
      <c r="N963" s="6">
        <v>0</v>
      </c>
      <c r="O963" s="6">
        <v>3</v>
      </c>
      <c r="P963" s="6">
        <v>10</v>
      </c>
      <c r="Q963" s="6" t="s">
        <v>32</v>
      </c>
      <c r="R963" s="6" t="s">
        <v>32</v>
      </c>
      <c r="S963" s="6" t="s">
        <v>32</v>
      </c>
      <c r="T963" s="6" t="s">
        <v>32</v>
      </c>
      <c r="U963" s="6" t="s">
        <v>32</v>
      </c>
      <c r="V963" s="6" t="b">
        <v>0</v>
      </c>
      <c r="W963" s="6" t="b">
        <v>1</v>
      </c>
      <c r="X963" s="13" cm="1">
        <f t="array" ref="X963">_xlfn.IFS(ecomm[[#This Row],[rating]]&lt;=1,1, ecomm[[#This Row],[rating]]&lt;=2, 2, ecomm[[#This Row],[rating]]&lt;=3, 3, ecomm[[#This Row],[rating]]&lt;=4, 4, ecomm[[#This Row],[rating]]&gt;4, 5)</f>
        <v>5</v>
      </c>
      <c r="Y963" s="13" cm="1">
        <f t="array" ref="Y96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6000</v>
      </c>
      <c r="Z963" s="13" t="str" cm="1">
        <f t="array" ref="Z96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64" spans="1:26">
      <c r="A964" s="4">
        <v>18734674</v>
      </c>
      <c r="B964" s="4" t="s">
        <v>26</v>
      </c>
      <c r="C964" s="4" t="s">
        <v>117</v>
      </c>
      <c r="D964" s="4" t="s">
        <v>294</v>
      </c>
      <c r="E964" s="4">
        <v>3.9</v>
      </c>
      <c r="F964" s="4">
        <v>18</v>
      </c>
      <c r="G964" s="5">
        <v>999</v>
      </c>
      <c r="H964" s="16">
        <v>50</v>
      </c>
      <c r="I964" s="5">
        <v>999</v>
      </c>
      <c r="J964" s="4" t="s">
        <v>35</v>
      </c>
      <c r="K964" s="4" t="b">
        <v>1</v>
      </c>
      <c r="L964" s="4">
        <v>0</v>
      </c>
      <c r="M964" s="4">
        <v>1</v>
      </c>
      <c r="N964" s="4">
        <v>11</v>
      </c>
      <c r="O964" s="4">
        <v>5</v>
      </c>
      <c r="P964" s="4">
        <v>26</v>
      </c>
      <c r="Q964" s="4" t="s">
        <v>32</v>
      </c>
      <c r="R964" s="4" t="s">
        <v>32</v>
      </c>
      <c r="S964" s="4" t="s">
        <v>32</v>
      </c>
      <c r="T964" s="4" t="s">
        <v>32</v>
      </c>
      <c r="U964" s="4" t="s">
        <v>32</v>
      </c>
      <c r="V964" s="4" t="b">
        <v>0</v>
      </c>
      <c r="W964" s="4" t="b">
        <v>1</v>
      </c>
      <c r="X964" s="13" cm="1">
        <f t="array" ref="X964">_xlfn.IFS(ecomm[[#This Row],[rating]]&lt;=1,1, ecomm[[#This Row],[rating]]&lt;=2, 2, ecomm[[#This Row],[rating]]&lt;=3, 3, ecomm[[#This Row],[rating]]&lt;=4, 4, ecomm[[#This Row],[rating]]&gt;4, 5)</f>
        <v>4</v>
      </c>
      <c r="Y964" s="13" cm="1">
        <f t="array" ref="Y96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4" s="13" t="str" cm="1">
        <f t="array" ref="Z96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65" spans="1:26">
      <c r="A965" s="6">
        <v>18645102</v>
      </c>
      <c r="B965" s="6" t="s">
        <v>26</v>
      </c>
      <c r="C965" s="6" t="s">
        <v>121</v>
      </c>
      <c r="D965" s="6" t="s">
        <v>574</v>
      </c>
      <c r="E965" s="6">
        <v>4.3</v>
      </c>
      <c r="F965" s="6">
        <v>16</v>
      </c>
      <c r="G965" s="7">
        <v>599</v>
      </c>
      <c r="H965" s="17">
        <v>53</v>
      </c>
      <c r="I965" s="7">
        <v>599</v>
      </c>
      <c r="J965" s="6" t="s">
        <v>35</v>
      </c>
      <c r="K965" s="6" t="b">
        <v>1</v>
      </c>
      <c r="L965" s="6">
        <v>0</v>
      </c>
      <c r="M965" s="6">
        <v>0</v>
      </c>
      <c r="N965" s="6">
        <v>0</v>
      </c>
      <c r="O965" s="6">
        <v>3</v>
      </c>
      <c r="P965" s="6">
        <v>9</v>
      </c>
      <c r="Q965" s="6" t="s">
        <v>32</v>
      </c>
      <c r="R965" s="6" t="s">
        <v>32</v>
      </c>
      <c r="S965" s="6" t="s">
        <v>32</v>
      </c>
      <c r="T965" s="6" t="s">
        <v>32</v>
      </c>
      <c r="U965" s="6" t="s">
        <v>32</v>
      </c>
      <c r="V965" s="6" t="b">
        <v>0</v>
      </c>
      <c r="W965" s="6" t="b">
        <v>1</v>
      </c>
      <c r="X965" s="13" cm="1">
        <f t="array" ref="X965">_xlfn.IFS(ecomm[[#This Row],[rating]]&lt;=1,1, ecomm[[#This Row],[rating]]&lt;=2, 2, ecomm[[#This Row],[rating]]&lt;=3, 3, ecomm[[#This Row],[rating]]&lt;=4, 4, ecomm[[#This Row],[rating]]&gt;4, 5)</f>
        <v>5</v>
      </c>
      <c r="Y965" s="13" cm="1">
        <f t="array" ref="Y96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5" s="13" t="str" cm="1">
        <f t="array" ref="Z96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66" spans="1:26">
      <c r="A966" s="4">
        <v>18942852</v>
      </c>
      <c r="B966" s="4" t="s">
        <v>26</v>
      </c>
      <c r="C966" s="4" t="s">
        <v>121</v>
      </c>
      <c r="D966" s="4" t="s">
        <v>575</v>
      </c>
      <c r="E966" s="4">
        <v>4.4000000000000004</v>
      </c>
      <c r="F966" s="4">
        <v>14</v>
      </c>
      <c r="G966" s="5">
        <v>999</v>
      </c>
      <c r="H966" s="16">
        <v>55</v>
      </c>
      <c r="I966" s="5">
        <v>449</v>
      </c>
      <c r="J966" s="4" t="s">
        <v>35</v>
      </c>
      <c r="K966" s="4" t="b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 t="s">
        <v>32</v>
      </c>
      <c r="R966" s="4" t="s">
        <v>32</v>
      </c>
      <c r="S966" s="4" t="s">
        <v>32</v>
      </c>
      <c r="T966" s="4" t="s">
        <v>32</v>
      </c>
      <c r="U966" s="4" t="s">
        <v>32</v>
      </c>
      <c r="V966" s="4" t="b">
        <v>1</v>
      </c>
      <c r="W966" s="4" t="b">
        <v>1</v>
      </c>
      <c r="X966" s="13" cm="1">
        <f t="array" ref="X966">_xlfn.IFS(ecomm[[#This Row],[rating]]&lt;=1,1, ecomm[[#This Row],[rating]]&lt;=2, 2, ecomm[[#This Row],[rating]]&lt;=3, 3, ecomm[[#This Row],[rating]]&lt;=4, 4, ecomm[[#This Row],[rating]]&gt;4, 5)</f>
        <v>5</v>
      </c>
      <c r="Y966" s="13" cm="1">
        <f t="array" ref="Y96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66" s="13" t="str" cm="1">
        <f t="array" ref="Z96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67" spans="1:26">
      <c r="A967" s="6">
        <v>17634528</v>
      </c>
      <c r="B967" s="6" t="s">
        <v>26</v>
      </c>
      <c r="C967" s="6" t="s">
        <v>576</v>
      </c>
      <c r="D967" s="6" t="s">
        <v>455</v>
      </c>
      <c r="E967" s="6">
        <v>3.5</v>
      </c>
      <c r="F967" s="6">
        <v>20</v>
      </c>
      <c r="G967" s="7">
        <v>749</v>
      </c>
      <c r="H967" s="17">
        <v>19</v>
      </c>
      <c r="I967" s="7">
        <v>606</v>
      </c>
      <c r="J967" s="6" t="s">
        <v>35</v>
      </c>
      <c r="K967" s="6" t="b">
        <v>1</v>
      </c>
      <c r="L967" s="6">
        <v>17</v>
      </c>
      <c r="M967" s="6">
        <v>0</v>
      </c>
      <c r="N967" s="6">
        <v>1</v>
      </c>
      <c r="O967" s="6">
        <v>1</v>
      </c>
      <c r="P967" s="6">
        <v>3</v>
      </c>
      <c r="Q967" s="6" t="s">
        <v>32</v>
      </c>
      <c r="R967" s="6" t="s">
        <v>32</v>
      </c>
      <c r="S967" s="6" t="s">
        <v>32</v>
      </c>
      <c r="T967" s="6" t="s">
        <v>32</v>
      </c>
      <c r="U967" s="6" t="s">
        <v>32</v>
      </c>
      <c r="V967" s="6" t="b">
        <v>1</v>
      </c>
      <c r="W967" s="6" t="b">
        <v>1</v>
      </c>
      <c r="X967" s="13" cm="1">
        <f t="array" ref="X967">_xlfn.IFS(ecomm[[#This Row],[rating]]&lt;=1,1, ecomm[[#This Row],[rating]]&lt;=2, 2, ecomm[[#This Row],[rating]]&lt;=3, 3, ecomm[[#This Row],[rating]]&lt;=4, 4, ecomm[[#This Row],[rating]]&gt;4, 5)</f>
        <v>4</v>
      </c>
      <c r="Y967" s="13" cm="1">
        <f t="array" ref="Y96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7" s="13" t="str" cm="1">
        <f t="array" ref="Z96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968" spans="1:26">
      <c r="A968" s="4">
        <v>11538822</v>
      </c>
      <c r="B968" s="4" t="s">
        <v>26</v>
      </c>
      <c r="C968" s="4" t="s">
        <v>33</v>
      </c>
      <c r="D968" s="4" t="s">
        <v>577</v>
      </c>
      <c r="E968" s="4">
        <v>4.2</v>
      </c>
      <c r="F968" s="4">
        <v>17</v>
      </c>
      <c r="G968" s="5">
        <v>599</v>
      </c>
      <c r="H968" s="16">
        <v>8</v>
      </c>
      <c r="I968" s="5">
        <v>599</v>
      </c>
      <c r="J968" s="4" t="s">
        <v>35</v>
      </c>
      <c r="K968" s="4" t="b">
        <v>1</v>
      </c>
      <c r="L968" s="4">
        <v>0</v>
      </c>
      <c r="M968" s="4">
        <v>6</v>
      </c>
      <c r="N968" s="4">
        <v>26</v>
      </c>
      <c r="O968" s="4">
        <v>95</v>
      </c>
      <c r="P968" s="4">
        <v>265</v>
      </c>
      <c r="Q968" s="4" t="s">
        <v>30</v>
      </c>
      <c r="R968" s="4" t="s">
        <v>43</v>
      </c>
      <c r="S968" s="4" t="s">
        <v>32</v>
      </c>
      <c r="T968" s="4" t="s">
        <v>32</v>
      </c>
      <c r="U968" s="4" t="s">
        <v>30</v>
      </c>
      <c r="V968" s="4" t="b">
        <v>0</v>
      </c>
      <c r="W968" s="4" t="b">
        <v>1</v>
      </c>
      <c r="X968" s="13" cm="1">
        <f t="array" ref="X968">_xlfn.IFS(ecomm[[#This Row],[rating]]&lt;=1,1, ecomm[[#This Row],[rating]]&lt;=2, 2, ecomm[[#This Row],[rating]]&lt;=3, 3, ecomm[[#This Row],[rating]]&lt;=4, 4, ecomm[[#This Row],[rating]]&gt;4, 5)</f>
        <v>5</v>
      </c>
      <c r="Y968" s="13" cm="1">
        <f t="array" ref="Y96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68" s="13" t="str" cm="1">
        <f t="array" ref="Z96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69" spans="1:26">
      <c r="A969" s="6">
        <v>19217010</v>
      </c>
      <c r="B969" s="6" t="s">
        <v>99</v>
      </c>
      <c r="C969" s="6" t="s">
        <v>160</v>
      </c>
      <c r="D969" s="6" t="s">
        <v>578</v>
      </c>
      <c r="E969" s="6">
        <v>4.4000000000000004</v>
      </c>
      <c r="F969" s="6">
        <v>14</v>
      </c>
      <c r="G969" s="7">
        <v>2690</v>
      </c>
      <c r="H969" s="17">
        <v>0</v>
      </c>
      <c r="I969" s="7">
        <v>2690</v>
      </c>
      <c r="J969" s="6" t="s">
        <v>35</v>
      </c>
      <c r="K969" s="6" t="b">
        <v>1</v>
      </c>
      <c r="L969" s="6">
        <v>0</v>
      </c>
      <c r="M969" s="6">
        <v>1</v>
      </c>
      <c r="N969" s="6">
        <v>0</v>
      </c>
      <c r="O969" s="6">
        <v>1</v>
      </c>
      <c r="P969" s="6">
        <v>5</v>
      </c>
      <c r="Q969" s="6" t="s">
        <v>32</v>
      </c>
      <c r="R969" s="6" t="s">
        <v>32</v>
      </c>
      <c r="S969" s="6" t="s">
        <v>32</v>
      </c>
      <c r="T969" s="6" t="s">
        <v>32</v>
      </c>
      <c r="U969" s="6" t="s">
        <v>32</v>
      </c>
      <c r="V969" s="6" t="b">
        <v>1</v>
      </c>
      <c r="W969" s="6" t="b">
        <v>1</v>
      </c>
      <c r="X969" s="13" cm="1">
        <f t="array" ref="X969">_xlfn.IFS(ecomm[[#This Row],[rating]]&lt;=1,1, ecomm[[#This Row],[rating]]&lt;=2, 2, ecomm[[#This Row],[rating]]&lt;=3, 3, ecomm[[#This Row],[rating]]&lt;=4, 4, ecomm[[#This Row],[rating]]&gt;4, 5)</f>
        <v>5</v>
      </c>
      <c r="Y969" s="13" cm="1">
        <f t="array" ref="Y96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69" s="13" t="str" cm="1">
        <f t="array" ref="Z96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70" spans="1:26">
      <c r="A970" s="4">
        <v>10018911</v>
      </c>
      <c r="B970" s="4" t="s">
        <v>68</v>
      </c>
      <c r="C970" s="4" t="s">
        <v>151</v>
      </c>
      <c r="D970" s="4" t="s">
        <v>579</v>
      </c>
      <c r="E970" s="4">
        <v>4.5</v>
      </c>
      <c r="F970" s="4">
        <v>13</v>
      </c>
      <c r="G970" s="5">
        <v>1849</v>
      </c>
      <c r="H970" s="16">
        <v>70</v>
      </c>
      <c r="I970" s="5">
        <v>554</v>
      </c>
      <c r="J970" s="4" t="s">
        <v>35</v>
      </c>
      <c r="K970" s="4" t="b">
        <v>0</v>
      </c>
      <c r="L970" s="4">
        <v>1</v>
      </c>
      <c r="M970" s="4">
        <v>0</v>
      </c>
      <c r="N970" s="4">
        <v>0</v>
      </c>
      <c r="O970" s="4">
        <v>1</v>
      </c>
      <c r="P970" s="4">
        <v>4</v>
      </c>
      <c r="Q970" s="4" t="s">
        <v>32</v>
      </c>
      <c r="R970" s="4" t="s">
        <v>32</v>
      </c>
      <c r="S970" s="4" t="s">
        <v>32</v>
      </c>
      <c r="T970" s="4" t="s">
        <v>32</v>
      </c>
      <c r="U970" s="4" t="s">
        <v>32</v>
      </c>
      <c r="V970" s="4" t="b">
        <v>1</v>
      </c>
      <c r="W970" s="4" t="b">
        <v>1</v>
      </c>
      <c r="X970" s="13" cm="1">
        <f t="array" ref="X970">_xlfn.IFS(ecomm[[#This Row],[rating]]&lt;=1,1, ecomm[[#This Row],[rating]]&lt;=2, 2, ecomm[[#This Row],[rating]]&lt;=3, 3, ecomm[[#This Row],[rating]]&lt;=4, 4, ecomm[[#This Row],[rating]]&gt;4, 5)</f>
        <v>5</v>
      </c>
      <c r="Y970" s="13" cm="1">
        <f t="array" ref="Y97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0" s="13" t="str" cm="1">
        <f t="array" ref="Z97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71" spans="1:26">
      <c r="A971" s="6">
        <v>22590642</v>
      </c>
      <c r="B971" s="6" t="s">
        <v>26</v>
      </c>
      <c r="C971" s="6" t="s">
        <v>38</v>
      </c>
      <c r="D971" s="6" t="s">
        <v>301</v>
      </c>
      <c r="E971" s="6">
        <v>4.8</v>
      </c>
      <c r="F971" s="6">
        <v>12</v>
      </c>
      <c r="G971" s="7">
        <v>1499</v>
      </c>
      <c r="H971" s="17">
        <v>52</v>
      </c>
      <c r="I971" s="7">
        <v>719</v>
      </c>
      <c r="J971" s="6" t="s">
        <v>35</v>
      </c>
      <c r="K971" s="6" t="b">
        <v>1</v>
      </c>
      <c r="L971" s="6">
        <v>8</v>
      </c>
      <c r="M971" s="6">
        <v>0</v>
      </c>
      <c r="N971" s="6">
        <v>5</v>
      </c>
      <c r="O971" s="6">
        <v>2</v>
      </c>
      <c r="P971" s="6">
        <v>13</v>
      </c>
      <c r="Q971" s="6" t="s">
        <v>30</v>
      </c>
      <c r="R971" s="6" t="s">
        <v>31</v>
      </c>
      <c r="S971" s="6" t="s">
        <v>32</v>
      </c>
      <c r="T971" s="6" t="s">
        <v>32</v>
      </c>
      <c r="U971" s="6" t="s">
        <v>30</v>
      </c>
      <c r="V971" s="6" t="b">
        <v>1</v>
      </c>
      <c r="W971" s="6" t="b">
        <v>1</v>
      </c>
      <c r="X971" s="13" cm="1">
        <f t="array" ref="X971">_xlfn.IFS(ecomm[[#This Row],[rating]]&lt;=1,1, ecomm[[#This Row],[rating]]&lt;=2, 2, ecomm[[#This Row],[rating]]&lt;=3, 3, ecomm[[#This Row],[rating]]&lt;=4, 4, ecomm[[#This Row],[rating]]&gt;4, 5)</f>
        <v>5</v>
      </c>
      <c r="Y971" s="13" cm="1">
        <f t="array" ref="Y97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1" s="13" t="str" cm="1">
        <f t="array" ref="Z97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72" spans="1:26">
      <c r="A972" s="4">
        <v>18650484</v>
      </c>
      <c r="B972" s="4" t="s">
        <v>26</v>
      </c>
      <c r="C972" s="4" t="s">
        <v>121</v>
      </c>
      <c r="D972" s="4" t="s">
        <v>580</v>
      </c>
      <c r="E972" s="4">
        <v>4.5</v>
      </c>
      <c r="F972" s="4">
        <v>14</v>
      </c>
      <c r="G972" s="5">
        <v>699</v>
      </c>
      <c r="H972" s="16">
        <v>54</v>
      </c>
      <c r="I972" s="5">
        <v>321</v>
      </c>
      <c r="J972" s="4" t="s">
        <v>35</v>
      </c>
      <c r="K972" s="4" t="b">
        <v>1</v>
      </c>
      <c r="L972" s="4">
        <v>5</v>
      </c>
      <c r="M972" s="4">
        <v>4</v>
      </c>
      <c r="N972" s="4">
        <v>15</v>
      </c>
      <c r="O972" s="4">
        <v>23</v>
      </c>
      <c r="P972" s="4">
        <v>52</v>
      </c>
      <c r="Q972" s="4" t="s">
        <v>32</v>
      </c>
      <c r="R972" s="4" t="s">
        <v>32</v>
      </c>
      <c r="S972" s="4" t="s">
        <v>32</v>
      </c>
      <c r="T972" s="4" t="s">
        <v>32</v>
      </c>
      <c r="U972" s="4" t="s">
        <v>32</v>
      </c>
      <c r="V972" s="4" t="b">
        <v>1</v>
      </c>
      <c r="W972" s="4" t="b">
        <v>1</v>
      </c>
      <c r="X972" s="13" cm="1">
        <f t="array" ref="X972">_xlfn.IFS(ecomm[[#This Row],[rating]]&lt;=1,1, ecomm[[#This Row],[rating]]&lt;=2, 2, ecomm[[#This Row],[rating]]&lt;=3, 3, ecomm[[#This Row],[rating]]&lt;=4, 4, ecomm[[#This Row],[rating]]&gt;4, 5)</f>
        <v>5</v>
      </c>
      <c r="Y972" s="13" cm="1">
        <f t="array" ref="Y97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72" s="13" t="str" cm="1">
        <f t="array" ref="Z97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73" spans="1:26">
      <c r="A973" s="6">
        <v>17156676</v>
      </c>
      <c r="B973" s="6" t="s">
        <v>26</v>
      </c>
      <c r="C973" s="6" t="s">
        <v>53</v>
      </c>
      <c r="D973" s="6" t="s">
        <v>403</v>
      </c>
      <c r="E973" s="6">
        <v>3.6</v>
      </c>
      <c r="F973" s="6">
        <v>20</v>
      </c>
      <c r="G973" s="7">
        <v>4799</v>
      </c>
      <c r="H973" s="17">
        <v>85</v>
      </c>
      <c r="I973" s="7">
        <v>4799</v>
      </c>
      <c r="J973" s="6" t="s">
        <v>32</v>
      </c>
      <c r="K973" s="6" t="b">
        <v>0</v>
      </c>
      <c r="L973" s="6">
        <v>16</v>
      </c>
      <c r="M973" s="6">
        <v>7</v>
      </c>
      <c r="N973" s="6">
        <v>7</v>
      </c>
      <c r="O973" s="6">
        <v>20</v>
      </c>
      <c r="P973" s="6">
        <v>21</v>
      </c>
      <c r="Q973" s="6" t="s">
        <v>30</v>
      </c>
      <c r="R973" s="6" t="s">
        <v>32</v>
      </c>
      <c r="S973" s="6" t="s">
        <v>32</v>
      </c>
      <c r="T973" s="6" t="s">
        <v>32</v>
      </c>
      <c r="U973" s="6" t="s">
        <v>30</v>
      </c>
      <c r="V973" s="6" t="b">
        <v>0</v>
      </c>
      <c r="W973" s="6" t="b">
        <v>1</v>
      </c>
      <c r="X973" s="13" cm="1">
        <f t="array" ref="X973">_xlfn.IFS(ecomm[[#This Row],[rating]]&lt;=1,1, ecomm[[#This Row],[rating]]&lt;=2, 2, ecomm[[#This Row],[rating]]&lt;=3, 3, ecomm[[#This Row],[rating]]&lt;=4, 4, ecomm[[#This Row],[rating]]&gt;4, 5)</f>
        <v>4</v>
      </c>
      <c r="Y973" s="13" cm="1">
        <f t="array" ref="Y97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73" s="13" t="str" cm="1">
        <f t="array" ref="Z97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Over 80</v>
      </c>
    </row>
    <row r="974" spans="1:26">
      <c r="A974" s="4">
        <v>13616586</v>
      </c>
      <c r="B974" s="4" t="s">
        <v>26</v>
      </c>
      <c r="C974" s="4" t="s">
        <v>33</v>
      </c>
      <c r="D974" s="4" t="s">
        <v>581</v>
      </c>
      <c r="E974" s="4">
        <v>3.9</v>
      </c>
      <c r="F974" s="4">
        <v>16</v>
      </c>
      <c r="G974" s="5">
        <v>1590</v>
      </c>
      <c r="H974" s="16">
        <v>60</v>
      </c>
      <c r="I974" s="5">
        <v>1590</v>
      </c>
      <c r="J974" s="4" t="s">
        <v>32</v>
      </c>
      <c r="K974" s="4" t="b">
        <v>0</v>
      </c>
      <c r="L974" s="4">
        <v>16</v>
      </c>
      <c r="M974" s="4">
        <v>14</v>
      </c>
      <c r="N974" s="4">
        <v>35</v>
      </c>
      <c r="O974" s="4">
        <v>83</v>
      </c>
      <c r="P974" s="4">
        <v>198</v>
      </c>
      <c r="Q974" s="4" t="s">
        <v>30</v>
      </c>
      <c r="R974" s="4" t="s">
        <v>31</v>
      </c>
      <c r="S974" s="4" t="s">
        <v>32</v>
      </c>
      <c r="T974" s="4" t="s">
        <v>32</v>
      </c>
      <c r="U974" s="4" t="s">
        <v>30</v>
      </c>
      <c r="V974" s="4" t="b">
        <v>0</v>
      </c>
      <c r="W974" s="4" t="b">
        <v>1</v>
      </c>
      <c r="X974" s="13" cm="1">
        <f t="array" ref="X974">_xlfn.IFS(ecomm[[#This Row],[rating]]&lt;=1,1, ecomm[[#This Row],[rating]]&lt;=2, 2, ecomm[[#This Row],[rating]]&lt;=3, 3, ecomm[[#This Row],[rating]]&lt;=4, 4, ecomm[[#This Row],[rating]]&gt;4, 5)</f>
        <v>4</v>
      </c>
      <c r="Y974" s="13" cm="1">
        <f t="array" ref="Y97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74" s="13" t="str" cm="1">
        <f t="array" ref="Z97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75" spans="1:26">
      <c r="A975" s="6">
        <v>17121092</v>
      </c>
      <c r="B975" s="6" t="s">
        <v>26</v>
      </c>
      <c r="C975" s="6" t="s">
        <v>33</v>
      </c>
      <c r="D975" s="6" t="s">
        <v>262</v>
      </c>
      <c r="E975" s="6">
        <v>4</v>
      </c>
      <c r="F975" s="6">
        <v>16</v>
      </c>
      <c r="G975" s="7">
        <v>2999</v>
      </c>
      <c r="H975" s="17">
        <v>60</v>
      </c>
      <c r="I975" s="7">
        <v>2999</v>
      </c>
      <c r="J975" s="6" t="s">
        <v>35</v>
      </c>
      <c r="K975" s="6" t="b">
        <v>1</v>
      </c>
      <c r="L975" s="6">
        <v>31</v>
      </c>
      <c r="M975" s="6">
        <v>13</v>
      </c>
      <c r="N975" s="6">
        <v>29</v>
      </c>
      <c r="O975" s="6">
        <v>78</v>
      </c>
      <c r="P975" s="6">
        <v>199</v>
      </c>
      <c r="Q975" s="6" t="s">
        <v>30</v>
      </c>
      <c r="R975" s="6" t="s">
        <v>31</v>
      </c>
      <c r="S975" s="6" t="s">
        <v>32</v>
      </c>
      <c r="T975" s="6" t="s">
        <v>32</v>
      </c>
      <c r="U975" s="6" t="s">
        <v>30</v>
      </c>
      <c r="V975" s="6" t="b">
        <v>0</v>
      </c>
      <c r="W975" s="6" t="b">
        <v>1</v>
      </c>
      <c r="X975" s="13" cm="1">
        <f t="array" ref="X975">_xlfn.IFS(ecomm[[#This Row],[rating]]&lt;=1,1, ecomm[[#This Row],[rating]]&lt;=2, 2, ecomm[[#This Row],[rating]]&lt;=3, 3, ecomm[[#This Row],[rating]]&lt;=4, 4, ecomm[[#This Row],[rating]]&gt;4, 5)</f>
        <v>4</v>
      </c>
      <c r="Y975" s="13" cm="1">
        <f t="array" ref="Y97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75" s="13" t="str" cm="1">
        <f t="array" ref="Z97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76" spans="1:26">
      <c r="A976" s="4">
        <v>20085320</v>
      </c>
      <c r="B976" s="4" t="s">
        <v>26</v>
      </c>
      <c r="C976" s="4" t="s">
        <v>58</v>
      </c>
      <c r="D976" s="4" t="s">
        <v>582</v>
      </c>
      <c r="E976" s="4">
        <v>4.8</v>
      </c>
      <c r="F976" s="4">
        <v>12</v>
      </c>
      <c r="G976" s="5">
        <v>3998</v>
      </c>
      <c r="H976" s="16">
        <v>80</v>
      </c>
      <c r="I976" s="5">
        <v>799</v>
      </c>
      <c r="J976" s="4" t="s">
        <v>35</v>
      </c>
      <c r="K976" s="4" t="b">
        <v>1</v>
      </c>
      <c r="L976" s="4">
        <v>32</v>
      </c>
      <c r="M976" s="4">
        <v>24</v>
      </c>
      <c r="N976" s="4">
        <v>54</v>
      </c>
      <c r="O976" s="4">
        <v>102</v>
      </c>
      <c r="P976" s="4">
        <v>303</v>
      </c>
      <c r="Q976" s="4" t="s">
        <v>32</v>
      </c>
      <c r="R976" s="4" t="s">
        <v>32</v>
      </c>
      <c r="S976" s="4" t="s">
        <v>32</v>
      </c>
      <c r="T976" s="4" t="s">
        <v>32</v>
      </c>
      <c r="U976" s="4" t="s">
        <v>32</v>
      </c>
      <c r="V976" s="4" t="b">
        <v>1</v>
      </c>
      <c r="W976" s="4" t="b">
        <v>1</v>
      </c>
      <c r="X976" s="13" cm="1">
        <f t="array" ref="X976">_xlfn.IFS(ecomm[[#This Row],[rating]]&lt;=1,1, ecomm[[#This Row],[rating]]&lt;=2, 2, ecomm[[#This Row],[rating]]&lt;=3, 3, ecomm[[#This Row],[rating]]&lt;=4, 4, ecomm[[#This Row],[rating]]&gt;4, 5)</f>
        <v>5</v>
      </c>
      <c r="Y976" s="13" cm="1">
        <f t="array" ref="Y97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76" s="13" t="str" cm="1">
        <f t="array" ref="Z97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71-80</v>
      </c>
    </row>
    <row r="977" spans="1:26">
      <c r="A977" s="6">
        <v>16704788</v>
      </c>
      <c r="B977" s="6" t="s">
        <v>99</v>
      </c>
      <c r="C977" s="6" t="s">
        <v>146</v>
      </c>
      <c r="D977" s="6" t="s">
        <v>451</v>
      </c>
      <c r="E977" s="6">
        <v>4.5</v>
      </c>
      <c r="F977" s="6">
        <v>12</v>
      </c>
      <c r="G977" s="7">
        <v>4990</v>
      </c>
      <c r="H977" s="17">
        <v>0</v>
      </c>
      <c r="I977" s="7">
        <v>4990</v>
      </c>
      <c r="J977" s="6" t="s">
        <v>32</v>
      </c>
      <c r="K977" s="6" t="b">
        <v>0</v>
      </c>
      <c r="L977" s="6">
        <v>1</v>
      </c>
      <c r="M977" s="6">
        <v>28</v>
      </c>
      <c r="N977" s="6">
        <v>51</v>
      </c>
      <c r="O977" s="6">
        <v>149</v>
      </c>
      <c r="P977" s="6">
        <v>427</v>
      </c>
      <c r="Q977" s="6" t="s">
        <v>32</v>
      </c>
      <c r="R977" s="6" t="s">
        <v>32</v>
      </c>
      <c r="S977" s="6" t="s">
        <v>32</v>
      </c>
      <c r="T977" s="6" t="s">
        <v>32</v>
      </c>
      <c r="U977" s="6" t="s">
        <v>32</v>
      </c>
      <c r="V977" s="6" t="b">
        <v>1</v>
      </c>
      <c r="W977" s="6" t="b">
        <v>1</v>
      </c>
      <c r="X977" s="13" cm="1">
        <f t="array" ref="X977">_xlfn.IFS(ecomm[[#This Row],[rating]]&lt;=1,1, ecomm[[#This Row],[rating]]&lt;=2, 2, ecomm[[#This Row],[rating]]&lt;=3, 3, ecomm[[#This Row],[rating]]&lt;=4, 4, ecomm[[#This Row],[rating]]&gt;4, 5)</f>
        <v>5</v>
      </c>
      <c r="Y977" s="13" cm="1">
        <f t="array" ref="Y97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77" s="13" t="str" cm="1">
        <f t="array" ref="Z97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78" spans="1:26">
      <c r="A978" s="4">
        <v>19790160</v>
      </c>
      <c r="B978" s="4" t="s">
        <v>99</v>
      </c>
      <c r="C978" s="4" t="s">
        <v>149</v>
      </c>
      <c r="D978" s="4" t="s">
        <v>583</v>
      </c>
      <c r="E978" s="4">
        <v>4.0999999999999996</v>
      </c>
      <c r="F978" s="4">
        <v>15</v>
      </c>
      <c r="G978" s="5">
        <v>499</v>
      </c>
      <c r="H978" s="16">
        <v>60</v>
      </c>
      <c r="I978" s="5">
        <v>199</v>
      </c>
      <c r="J978" s="4" t="s">
        <v>35</v>
      </c>
      <c r="K978" s="4" t="b">
        <v>1</v>
      </c>
      <c r="L978" s="4">
        <v>1</v>
      </c>
      <c r="M978" s="4">
        <v>1</v>
      </c>
      <c r="N978" s="4">
        <v>0</v>
      </c>
      <c r="O978" s="4">
        <v>2</v>
      </c>
      <c r="P978" s="4">
        <v>4</v>
      </c>
      <c r="Q978" s="4" t="s">
        <v>32</v>
      </c>
      <c r="R978" s="4" t="s">
        <v>32</v>
      </c>
      <c r="S978" s="4" t="s">
        <v>32</v>
      </c>
      <c r="T978" s="4" t="s">
        <v>32</v>
      </c>
      <c r="U978" s="4" t="s">
        <v>32</v>
      </c>
      <c r="V978" s="4" t="b">
        <v>1</v>
      </c>
      <c r="W978" s="4" t="b">
        <v>1</v>
      </c>
      <c r="X978" s="13" cm="1">
        <f t="array" ref="X978">_xlfn.IFS(ecomm[[#This Row],[rating]]&lt;=1,1, ecomm[[#This Row],[rating]]&lt;=2, 2, ecomm[[#This Row],[rating]]&lt;=3, 3, ecomm[[#This Row],[rating]]&lt;=4, 4, ecomm[[#This Row],[rating]]&gt;4, 5)</f>
        <v>5</v>
      </c>
      <c r="Y978" s="13" cm="1">
        <f t="array" ref="Y97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78" s="13" t="str" cm="1">
        <f t="array" ref="Z97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79" spans="1:26">
      <c r="A979" s="6">
        <v>16721772</v>
      </c>
      <c r="B979" s="6" t="s">
        <v>221</v>
      </c>
      <c r="C979" s="6" t="s">
        <v>584</v>
      </c>
      <c r="D979" s="6" t="s">
        <v>585</v>
      </c>
      <c r="E979" s="6">
        <v>4.4000000000000004</v>
      </c>
      <c r="F979" s="6">
        <v>14</v>
      </c>
      <c r="G979" s="7">
        <v>399</v>
      </c>
      <c r="H979" s="17">
        <v>16</v>
      </c>
      <c r="I979" s="7">
        <v>335</v>
      </c>
      <c r="J979" s="6" t="s">
        <v>254</v>
      </c>
      <c r="K979" s="6" t="b">
        <v>0</v>
      </c>
      <c r="L979" s="6">
        <v>0</v>
      </c>
      <c r="M979" s="6">
        <v>0</v>
      </c>
      <c r="N979" s="6">
        <v>3</v>
      </c>
      <c r="O979" s="6">
        <v>8</v>
      </c>
      <c r="P979" s="6">
        <v>27</v>
      </c>
      <c r="Q979" s="6" t="s">
        <v>32</v>
      </c>
      <c r="R979" s="6" t="s">
        <v>32</v>
      </c>
      <c r="S979" s="6" t="s">
        <v>32</v>
      </c>
      <c r="T979" s="6" t="s">
        <v>32</v>
      </c>
      <c r="U979" s="6" t="s">
        <v>32</v>
      </c>
      <c r="V979" s="6" t="b">
        <v>1</v>
      </c>
      <c r="W979" s="6" t="b">
        <v>1</v>
      </c>
      <c r="X979" s="13" cm="1">
        <f t="array" ref="X979">_xlfn.IFS(ecomm[[#This Row],[rating]]&lt;=1,1, ecomm[[#This Row],[rating]]&lt;=2, 2, ecomm[[#This Row],[rating]]&lt;=3, 3, ecomm[[#This Row],[rating]]&lt;=4, 4, ecomm[[#This Row],[rating]]&gt;4, 5)</f>
        <v>5</v>
      </c>
      <c r="Y979" s="13" cm="1">
        <f t="array" ref="Y97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79" s="13" t="str" cm="1">
        <f t="array" ref="Z97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980" spans="1:26">
      <c r="A980" s="4">
        <v>16824638</v>
      </c>
      <c r="B980" s="4" t="s">
        <v>99</v>
      </c>
      <c r="C980" s="4" t="s">
        <v>218</v>
      </c>
      <c r="D980" s="4" t="s">
        <v>270</v>
      </c>
      <c r="E980" s="4">
        <v>4.3</v>
      </c>
      <c r="F980" s="4">
        <v>14</v>
      </c>
      <c r="G980" s="5">
        <v>9999</v>
      </c>
      <c r="H980" s="16">
        <v>50</v>
      </c>
      <c r="I980" s="5">
        <v>4999</v>
      </c>
      <c r="J980" s="4" t="s">
        <v>35</v>
      </c>
      <c r="K980" s="4" t="b">
        <v>1</v>
      </c>
      <c r="L980" s="4">
        <v>23</v>
      </c>
      <c r="M980" s="4">
        <v>0</v>
      </c>
      <c r="N980" s="4">
        <v>0</v>
      </c>
      <c r="O980" s="4">
        <v>0</v>
      </c>
      <c r="P980" s="4">
        <v>0</v>
      </c>
      <c r="Q980" s="4" t="s">
        <v>32</v>
      </c>
      <c r="R980" s="4" t="s">
        <v>32</v>
      </c>
      <c r="S980" s="4" t="s">
        <v>32</v>
      </c>
      <c r="T980" s="4" t="s">
        <v>32</v>
      </c>
      <c r="U980" s="4" t="s">
        <v>32</v>
      </c>
      <c r="V980" s="4" t="b">
        <v>1</v>
      </c>
      <c r="W980" s="4" t="b">
        <v>1</v>
      </c>
      <c r="X980" s="13" cm="1">
        <f t="array" ref="X980">_xlfn.IFS(ecomm[[#This Row],[rating]]&lt;=1,1, ecomm[[#This Row],[rating]]&lt;=2, 2, ecomm[[#This Row],[rating]]&lt;=3, 3, ecomm[[#This Row],[rating]]&lt;=4, 4, ecomm[[#This Row],[rating]]&gt;4, 5)</f>
        <v>5</v>
      </c>
      <c r="Y980" s="13" cm="1">
        <f t="array" ref="Y98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80" s="13" t="str" cm="1">
        <f t="array" ref="Z98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81" spans="1:26">
      <c r="A981" s="6">
        <v>21867416</v>
      </c>
      <c r="B981" s="6" t="s">
        <v>26</v>
      </c>
      <c r="C981" s="6" t="s">
        <v>73</v>
      </c>
      <c r="D981" s="6" t="s">
        <v>289</v>
      </c>
      <c r="E981" s="6">
        <v>4.0999999999999996</v>
      </c>
      <c r="F981" s="6">
        <v>14</v>
      </c>
      <c r="G981" s="7">
        <v>299</v>
      </c>
      <c r="H981" s="17">
        <v>28</v>
      </c>
      <c r="I981" s="7">
        <v>215</v>
      </c>
      <c r="J981" s="6" t="s">
        <v>32</v>
      </c>
      <c r="K981" s="6" t="b">
        <v>0</v>
      </c>
      <c r="L981" s="6">
        <v>0</v>
      </c>
      <c r="M981" s="6">
        <v>5</v>
      </c>
      <c r="N981" s="6">
        <v>21</v>
      </c>
      <c r="O981" s="6">
        <v>112</v>
      </c>
      <c r="P981" s="6">
        <v>240</v>
      </c>
      <c r="Q981" s="6" t="s">
        <v>32</v>
      </c>
      <c r="R981" s="6" t="s">
        <v>32</v>
      </c>
      <c r="S981" s="6" t="s">
        <v>32</v>
      </c>
      <c r="T981" s="6" t="s">
        <v>32</v>
      </c>
      <c r="U981" s="6" t="s">
        <v>32</v>
      </c>
      <c r="V981" s="6" t="b">
        <v>1</v>
      </c>
      <c r="W981" s="6" t="b">
        <v>1</v>
      </c>
      <c r="X981" s="13" cm="1">
        <f t="array" ref="X981">_xlfn.IFS(ecomm[[#This Row],[rating]]&lt;=1,1, ecomm[[#This Row],[rating]]&lt;=2, 2, ecomm[[#This Row],[rating]]&lt;=3, 3, ecomm[[#This Row],[rating]]&lt;=4, 4, ecomm[[#This Row],[rating]]&gt;4, 5)</f>
        <v>5</v>
      </c>
      <c r="Y981" s="13" cm="1">
        <f t="array" ref="Y98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81" s="13" t="str" cm="1">
        <f t="array" ref="Z98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982" spans="1:26">
      <c r="A982" s="4">
        <v>19432310</v>
      </c>
      <c r="B982" s="4" t="s">
        <v>26</v>
      </c>
      <c r="C982" s="4" t="s">
        <v>36</v>
      </c>
      <c r="D982" s="4" t="s">
        <v>262</v>
      </c>
      <c r="E982" s="4">
        <v>4.2</v>
      </c>
      <c r="F982" s="4">
        <v>14</v>
      </c>
      <c r="G982" s="5">
        <v>3999</v>
      </c>
      <c r="H982" s="16">
        <v>60</v>
      </c>
      <c r="I982" s="5">
        <v>3999</v>
      </c>
      <c r="J982" s="4" t="s">
        <v>32</v>
      </c>
      <c r="K982" s="4" t="b">
        <v>0</v>
      </c>
      <c r="L982" s="4">
        <v>0</v>
      </c>
      <c r="M982" s="4">
        <v>0</v>
      </c>
      <c r="N982" s="4">
        <v>3</v>
      </c>
      <c r="O982" s="4">
        <v>7</v>
      </c>
      <c r="P982" s="4">
        <v>11</v>
      </c>
      <c r="Q982" s="4" t="s">
        <v>32</v>
      </c>
      <c r="R982" s="4" t="s">
        <v>32</v>
      </c>
      <c r="S982" s="4" t="s">
        <v>32</v>
      </c>
      <c r="T982" s="4" t="s">
        <v>32</v>
      </c>
      <c r="U982" s="4" t="s">
        <v>32</v>
      </c>
      <c r="V982" s="4" t="b">
        <v>0</v>
      </c>
      <c r="W982" s="4" t="b">
        <v>1</v>
      </c>
      <c r="X982" s="13" cm="1">
        <f t="array" ref="X982">_xlfn.IFS(ecomm[[#This Row],[rating]]&lt;=1,1, ecomm[[#This Row],[rating]]&lt;=2, 2, ecomm[[#This Row],[rating]]&lt;=3, 3, ecomm[[#This Row],[rating]]&lt;=4, 4, ecomm[[#This Row],[rating]]&gt;4, 5)</f>
        <v>5</v>
      </c>
      <c r="Y982" s="13" cm="1">
        <f t="array" ref="Y98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82" s="13" t="str" cm="1">
        <f t="array" ref="Z98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83" spans="1:26">
      <c r="A983" s="6">
        <v>13480864</v>
      </c>
      <c r="B983" s="6" t="s">
        <v>26</v>
      </c>
      <c r="C983" s="6" t="s">
        <v>58</v>
      </c>
      <c r="D983" s="6" t="s">
        <v>586</v>
      </c>
      <c r="E983" s="6">
        <v>4.2</v>
      </c>
      <c r="F983" s="6">
        <v>13</v>
      </c>
      <c r="G983" s="7">
        <v>1199</v>
      </c>
      <c r="H983" s="17">
        <v>0</v>
      </c>
      <c r="I983" s="7">
        <v>1199</v>
      </c>
      <c r="J983" s="6" t="s">
        <v>35</v>
      </c>
      <c r="K983" s="6" t="b">
        <v>1</v>
      </c>
      <c r="L983" s="6">
        <v>0</v>
      </c>
      <c r="M983" s="6">
        <v>1</v>
      </c>
      <c r="N983" s="6">
        <v>1</v>
      </c>
      <c r="O983" s="6">
        <v>0</v>
      </c>
      <c r="P983" s="6">
        <v>6</v>
      </c>
      <c r="Q983" s="6" t="s">
        <v>30</v>
      </c>
      <c r="R983" s="6" t="s">
        <v>32</v>
      </c>
      <c r="S983" s="6" t="s">
        <v>32</v>
      </c>
      <c r="T983" s="6" t="s">
        <v>32</v>
      </c>
      <c r="U983" s="6" t="s">
        <v>32</v>
      </c>
      <c r="V983" s="6" t="b">
        <v>0</v>
      </c>
      <c r="W983" s="6" t="b">
        <v>1</v>
      </c>
      <c r="X983" s="13" cm="1">
        <f t="array" ref="X983">_xlfn.IFS(ecomm[[#This Row],[rating]]&lt;=1,1, ecomm[[#This Row],[rating]]&lt;=2, 2, ecomm[[#This Row],[rating]]&lt;=3, 3, ecomm[[#This Row],[rating]]&lt;=4, 4, ecomm[[#This Row],[rating]]&gt;4, 5)</f>
        <v>5</v>
      </c>
      <c r="Y983" s="13" cm="1">
        <f t="array" ref="Y98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83" s="13" t="str" cm="1">
        <f t="array" ref="Z98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84" spans="1:26">
      <c r="A984" s="4">
        <v>21735080</v>
      </c>
      <c r="B984" s="4" t="s">
        <v>99</v>
      </c>
      <c r="C984" s="4" t="s">
        <v>146</v>
      </c>
      <c r="D984" s="4" t="s">
        <v>451</v>
      </c>
      <c r="E984" s="4">
        <v>4.5</v>
      </c>
      <c r="F984" s="4">
        <v>11</v>
      </c>
      <c r="G984" s="5">
        <v>6990</v>
      </c>
      <c r="H984" s="16">
        <v>0</v>
      </c>
      <c r="I984" s="5">
        <v>6990</v>
      </c>
      <c r="J984" s="4" t="s">
        <v>32</v>
      </c>
      <c r="K984" s="4" t="b">
        <v>0</v>
      </c>
      <c r="L984" s="4">
        <v>0</v>
      </c>
      <c r="M984" s="4">
        <v>0</v>
      </c>
      <c r="N984" s="4">
        <v>1</v>
      </c>
      <c r="O984" s="4">
        <v>4</v>
      </c>
      <c r="P984" s="4">
        <v>5</v>
      </c>
      <c r="Q984" s="4" t="s">
        <v>32</v>
      </c>
      <c r="R984" s="4" t="s">
        <v>32</v>
      </c>
      <c r="S984" s="4" t="s">
        <v>32</v>
      </c>
      <c r="T984" s="4" t="s">
        <v>32</v>
      </c>
      <c r="U984" s="4" t="s">
        <v>32</v>
      </c>
      <c r="V984" s="4" t="b">
        <v>1</v>
      </c>
      <c r="W984" s="4" t="b">
        <v>1</v>
      </c>
      <c r="X984" s="13" cm="1">
        <f t="array" ref="X984">_xlfn.IFS(ecomm[[#This Row],[rating]]&lt;=1,1, ecomm[[#This Row],[rating]]&lt;=2, 2, ecomm[[#This Row],[rating]]&lt;=3, 3, ecomm[[#This Row],[rating]]&lt;=4, 4, ecomm[[#This Row],[rating]]&gt;4, 5)</f>
        <v>5</v>
      </c>
      <c r="Y984" s="13" cm="1">
        <f t="array" ref="Y98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7000</v>
      </c>
      <c r="Z984" s="13" t="str" cm="1">
        <f t="array" ref="Z98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85" spans="1:26">
      <c r="A985" s="6">
        <v>22596522</v>
      </c>
      <c r="B985" s="6" t="s">
        <v>26</v>
      </c>
      <c r="C985" s="6" t="s">
        <v>38</v>
      </c>
      <c r="D985" s="6" t="s">
        <v>587</v>
      </c>
      <c r="E985" s="6">
        <v>4.3</v>
      </c>
      <c r="F985" s="6">
        <v>12</v>
      </c>
      <c r="G985" s="7">
        <v>3799</v>
      </c>
      <c r="H985" s="17">
        <v>65</v>
      </c>
      <c r="I985" s="7">
        <v>1329</v>
      </c>
      <c r="J985" s="6" t="s">
        <v>35</v>
      </c>
      <c r="K985" s="6" t="b">
        <v>1</v>
      </c>
      <c r="L985" s="6">
        <v>2</v>
      </c>
      <c r="M985" s="6">
        <v>0</v>
      </c>
      <c r="N985" s="6">
        <v>0</v>
      </c>
      <c r="O985" s="6">
        <v>0</v>
      </c>
      <c r="P985" s="6">
        <v>0</v>
      </c>
      <c r="Q985" s="6" t="s">
        <v>30</v>
      </c>
      <c r="R985" s="6" t="s">
        <v>31</v>
      </c>
      <c r="S985" s="6" t="s">
        <v>32</v>
      </c>
      <c r="T985" s="6" t="s">
        <v>32</v>
      </c>
      <c r="U985" s="6" t="s">
        <v>30</v>
      </c>
      <c r="V985" s="6" t="b">
        <v>1</v>
      </c>
      <c r="W985" s="6" t="b">
        <v>1</v>
      </c>
      <c r="X985" s="13" cm="1">
        <f t="array" ref="X985">_xlfn.IFS(ecomm[[#This Row],[rating]]&lt;=1,1, ecomm[[#This Row],[rating]]&lt;=2, 2, ecomm[[#This Row],[rating]]&lt;=3, 3, ecomm[[#This Row],[rating]]&lt;=4, 4, ecomm[[#This Row],[rating]]&gt;4, 5)</f>
        <v>5</v>
      </c>
      <c r="Y985" s="13" cm="1">
        <f t="array" ref="Y98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85" s="13" t="str" cm="1">
        <f t="array" ref="Z98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86" spans="1:26">
      <c r="A986" s="4">
        <v>19008522</v>
      </c>
      <c r="B986" s="4" t="s">
        <v>26</v>
      </c>
      <c r="C986" s="4" t="s">
        <v>50</v>
      </c>
      <c r="D986" s="4" t="s">
        <v>566</v>
      </c>
      <c r="E986" s="4">
        <v>3.8</v>
      </c>
      <c r="F986" s="4">
        <v>14</v>
      </c>
      <c r="G986" s="5">
        <v>7999</v>
      </c>
      <c r="H986" s="16">
        <v>20</v>
      </c>
      <c r="I986" s="5">
        <v>4799</v>
      </c>
      <c r="J986" s="4" t="s">
        <v>32</v>
      </c>
      <c r="K986" s="4" t="b">
        <v>0</v>
      </c>
      <c r="L986" s="4">
        <v>1</v>
      </c>
      <c r="M986" s="4">
        <v>0</v>
      </c>
      <c r="N986" s="4">
        <v>0</v>
      </c>
      <c r="O986" s="4">
        <v>0</v>
      </c>
      <c r="P986" s="4">
        <v>5</v>
      </c>
      <c r="Q986" s="4" t="s">
        <v>32</v>
      </c>
      <c r="R986" s="4" t="s">
        <v>32</v>
      </c>
      <c r="S986" s="4" t="s">
        <v>32</v>
      </c>
      <c r="T986" s="4" t="s">
        <v>32</v>
      </c>
      <c r="U986" s="4" t="s">
        <v>32</v>
      </c>
      <c r="V986" s="4" t="b">
        <v>1</v>
      </c>
      <c r="W986" s="4" t="b">
        <v>1</v>
      </c>
      <c r="X986" s="13" cm="1">
        <f t="array" ref="X986">_xlfn.IFS(ecomm[[#This Row],[rating]]&lt;=1,1, ecomm[[#This Row],[rating]]&lt;=2, 2, ecomm[[#This Row],[rating]]&lt;=3, 3, ecomm[[#This Row],[rating]]&lt;=4, 4, ecomm[[#This Row],[rating]]&gt;4, 5)</f>
        <v>4</v>
      </c>
      <c r="Y986" s="13" cm="1">
        <f t="array" ref="Y98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5000</v>
      </c>
      <c r="Z986" s="13" t="str" cm="1">
        <f t="array" ref="Z98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987" spans="1:26">
      <c r="A987" s="6">
        <v>18996772</v>
      </c>
      <c r="B987" s="6" t="s">
        <v>26</v>
      </c>
      <c r="C987" s="6" t="s">
        <v>117</v>
      </c>
      <c r="D987" s="6" t="s">
        <v>52</v>
      </c>
      <c r="E987" s="6">
        <v>4.9000000000000004</v>
      </c>
      <c r="F987" s="6">
        <v>10</v>
      </c>
      <c r="G987" s="7">
        <v>2799</v>
      </c>
      <c r="H987" s="17">
        <v>50</v>
      </c>
      <c r="I987" s="7">
        <v>1399</v>
      </c>
      <c r="J987" s="6" t="s">
        <v>35</v>
      </c>
      <c r="K987" s="6" t="b">
        <v>1</v>
      </c>
      <c r="L987" s="6">
        <v>0</v>
      </c>
      <c r="M987" s="6">
        <v>0</v>
      </c>
      <c r="N987" s="6">
        <v>0</v>
      </c>
      <c r="O987" s="6">
        <v>2</v>
      </c>
      <c r="P987" s="6">
        <v>8</v>
      </c>
      <c r="Q987" s="6" t="s">
        <v>234</v>
      </c>
      <c r="R987" s="6" t="s">
        <v>32</v>
      </c>
      <c r="S987" s="6" t="s">
        <v>32</v>
      </c>
      <c r="T987" s="6" t="s">
        <v>32</v>
      </c>
      <c r="U987" s="6" t="s">
        <v>32</v>
      </c>
      <c r="V987" s="6" t="b">
        <v>1</v>
      </c>
      <c r="W987" s="6" t="b">
        <v>1</v>
      </c>
      <c r="X987" s="13" cm="1">
        <f t="array" ref="X987">_xlfn.IFS(ecomm[[#This Row],[rating]]&lt;=1,1, ecomm[[#This Row],[rating]]&lt;=2, 2, ecomm[[#This Row],[rating]]&lt;=3, 3, ecomm[[#This Row],[rating]]&lt;=4, 4, ecomm[[#This Row],[rating]]&gt;4, 5)</f>
        <v>5</v>
      </c>
      <c r="Y987" s="13" cm="1">
        <f t="array" ref="Y98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87" s="13" t="str" cm="1">
        <f t="array" ref="Z98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88" spans="1:26">
      <c r="A988" s="4">
        <v>18584190</v>
      </c>
      <c r="B988" s="4" t="s">
        <v>221</v>
      </c>
      <c r="C988" s="4" t="s">
        <v>588</v>
      </c>
      <c r="D988" s="4" t="s">
        <v>253</v>
      </c>
      <c r="E988" s="4">
        <v>4.4000000000000004</v>
      </c>
      <c r="F988" s="4">
        <v>11</v>
      </c>
      <c r="G988" s="5">
        <v>499</v>
      </c>
      <c r="H988" s="16">
        <v>56</v>
      </c>
      <c r="I988" s="5">
        <v>219</v>
      </c>
      <c r="J988" s="4" t="s">
        <v>254</v>
      </c>
      <c r="K988" s="4" t="b">
        <v>0</v>
      </c>
      <c r="L988" s="4">
        <v>20</v>
      </c>
      <c r="M988" s="4">
        <v>0</v>
      </c>
      <c r="N988" s="4">
        <v>0</v>
      </c>
      <c r="O988" s="4">
        <v>1</v>
      </c>
      <c r="P988" s="4">
        <v>7</v>
      </c>
      <c r="Q988" s="4" t="s">
        <v>32</v>
      </c>
      <c r="R988" s="4" t="s">
        <v>32</v>
      </c>
      <c r="S988" s="4" t="s">
        <v>32</v>
      </c>
      <c r="T988" s="4" t="s">
        <v>32</v>
      </c>
      <c r="U988" s="4" t="s">
        <v>32</v>
      </c>
      <c r="V988" s="4" t="b">
        <v>1</v>
      </c>
      <c r="W988" s="4" t="b">
        <v>1</v>
      </c>
      <c r="X988" s="13" cm="1">
        <f t="array" ref="X988">_xlfn.IFS(ecomm[[#This Row],[rating]]&lt;=1,1, ecomm[[#This Row],[rating]]&lt;=2, 2, ecomm[[#This Row],[rating]]&lt;=3, 3, ecomm[[#This Row],[rating]]&lt;=4, 4, ecomm[[#This Row],[rating]]&gt;4, 5)</f>
        <v>5</v>
      </c>
      <c r="Y988" s="13" cm="1">
        <f t="array" ref="Y98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88" s="13" t="str" cm="1">
        <f t="array" ref="Z98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89" spans="1:26">
      <c r="A989" s="6">
        <v>19219056</v>
      </c>
      <c r="B989" s="6" t="s">
        <v>60</v>
      </c>
      <c r="C989" s="6" t="s">
        <v>351</v>
      </c>
      <c r="D989" s="6" t="s">
        <v>589</v>
      </c>
      <c r="E989" s="6">
        <v>4.5</v>
      </c>
      <c r="F989" s="6">
        <v>11</v>
      </c>
      <c r="G989" s="7">
        <v>5999</v>
      </c>
      <c r="H989" s="17">
        <v>33</v>
      </c>
      <c r="I989" s="7">
        <v>3999</v>
      </c>
      <c r="J989" s="6" t="s">
        <v>32</v>
      </c>
      <c r="K989" s="6" t="b">
        <v>0</v>
      </c>
      <c r="L989" s="6">
        <v>35</v>
      </c>
      <c r="M989" s="6">
        <v>8</v>
      </c>
      <c r="N989" s="6">
        <v>13</v>
      </c>
      <c r="O989" s="6">
        <v>25</v>
      </c>
      <c r="P989" s="6">
        <v>53</v>
      </c>
      <c r="Q989" s="6" t="s">
        <v>32</v>
      </c>
      <c r="R989" s="6" t="s">
        <v>32</v>
      </c>
      <c r="S989" s="6" t="s">
        <v>32</v>
      </c>
      <c r="T989" s="6" t="s">
        <v>32</v>
      </c>
      <c r="U989" s="6" t="s">
        <v>32</v>
      </c>
      <c r="V989" s="6" t="b">
        <v>1</v>
      </c>
      <c r="W989" s="6" t="b">
        <v>1</v>
      </c>
      <c r="X989" s="13" cm="1">
        <f t="array" ref="X989">_xlfn.IFS(ecomm[[#This Row],[rating]]&lt;=1,1, ecomm[[#This Row],[rating]]&lt;=2, 2, ecomm[[#This Row],[rating]]&lt;=3, 3, ecomm[[#This Row],[rating]]&lt;=4, 4, ecomm[[#This Row],[rating]]&gt;4, 5)</f>
        <v>5</v>
      </c>
      <c r="Y989" s="13" cm="1">
        <f t="array" ref="Y98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89" s="13" t="str" cm="1">
        <f t="array" ref="Z98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990" spans="1:26">
      <c r="A990" s="4">
        <v>19513066</v>
      </c>
      <c r="B990" s="4" t="s">
        <v>26</v>
      </c>
      <c r="C990" s="4" t="s">
        <v>38</v>
      </c>
      <c r="D990" s="4" t="s">
        <v>590</v>
      </c>
      <c r="E990" s="4">
        <v>4.5</v>
      </c>
      <c r="F990" s="4">
        <v>11</v>
      </c>
      <c r="G990" s="5">
        <v>2559</v>
      </c>
      <c r="H990" s="16">
        <v>54</v>
      </c>
      <c r="I990" s="5">
        <v>2559</v>
      </c>
      <c r="J990" s="4" t="s">
        <v>32</v>
      </c>
      <c r="K990" s="4" t="b">
        <v>0</v>
      </c>
      <c r="L990" s="4">
        <v>1</v>
      </c>
      <c r="M990" s="4">
        <v>21</v>
      </c>
      <c r="N990" s="4">
        <v>22</v>
      </c>
      <c r="O990" s="4">
        <v>112</v>
      </c>
      <c r="P990" s="4">
        <v>373</v>
      </c>
      <c r="Q990" s="4" t="s">
        <v>30</v>
      </c>
      <c r="R990" s="4" t="s">
        <v>31</v>
      </c>
      <c r="S990" s="4" t="s">
        <v>32</v>
      </c>
      <c r="T990" s="4" t="s">
        <v>32</v>
      </c>
      <c r="U990" s="4" t="s">
        <v>67</v>
      </c>
      <c r="V990" s="4" t="b">
        <v>0</v>
      </c>
      <c r="W990" s="4" t="b">
        <v>1</v>
      </c>
      <c r="X990" s="13" cm="1">
        <f t="array" ref="X990">_xlfn.IFS(ecomm[[#This Row],[rating]]&lt;=1,1, ecomm[[#This Row],[rating]]&lt;=2, 2, ecomm[[#This Row],[rating]]&lt;=3, 3, ecomm[[#This Row],[rating]]&lt;=4, 4, ecomm[[#This Row],[rating]]&gt;4, 5)</f>
        <v>5</v>
      </c>
      <c r="Y990" s="13" cm="1">
        <f t="array" ref="Y99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0" s="13" t="str" cm="1">
        <f t="array" ref="Z99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91" spans="1:26">
      <c r="A991" s="6">
        <v>18209958</v>
      </c>
      <c r="B991" s="6" t="s">
        <v>26</v>
      </c>
      <c r="C991" s="6" t="s">
        <v>520</v>
      </c>
      <c r="D991" s="6" t="s">
        <v>455</v>
      </c>
      <c r="E991" s="6">
        <v>4.0999999999999996</v>
      </c>
      <c r="F991" s="6">
        <v>13</v>
      </c>
      <c r="G991" s="7">
        <v>2099</v>
      </c>
      <c r="H991" s="17">
        <v>44</v>
      </c>
      <c r="I991" s="7">
        <v>2099</v>
      </c>
      <c r="J991" s="6" t="s">
        <v>35</v>
      </c>
      <c r="K991" s="6" t="b">
        <v>1</v>
      </c>
      <c r="L991" s="6">
        <v>54</v>
      </c>
      <c r="M991" s="6">
        <v>0</v>
      </c>
      <c r="N991" s="6">
        <v>1</v>
      </c>
      <c r="O991" s="6">
        <v>0</v>
      </c>
      <c r="P991" s="6">
        <v>5</v>
      </c>
      <c r="Q991" s="6" t="s">
        <v>32</v>
      </c>
      <c r="R991" s="6" t="s">
        <v>32</v>
      </c>
      <c r="S991" s="6" t="s">
        <v>32</v>
      </c>
      <c r="T991" s="6" t="s">
        <v>32</v>
      </c>
      <c r="U991" s="6" t="s">
        <v>32</v>
      </c>
      <c r="V991" s="6" t="b">
        <v>0</v>
      </c>
      <c r="W991" s="6" t="b">
        <v>1</v>
      </c>
      <c r="X991" s="13" cm="1">
        <f t="array" ref="X991">_xlfn.IFS(ecomm[[#This Row],[rating]]&lt;=1,1, ecomm[[#This Row],[rating]]&lt;=2, 2, ecomm[[#This Row],[rating]]&lt;=3, 3, ecomm[[#This Row],[rating]]&lt;=4, 4, ecomm[[#This Row],[rating]]&gt;4, 5)</f>
        <v>5</v>
      </c>
      <c r="Y991" s="13" cm="1">
        <f t="array" ref="Y991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1" s="13" t="str" cm="1">
        <f t="array" ref="Z991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92" spans="1:26">
      <c r="A992" s="4">
        <v>15725544</v>
      </c>
      <c r="B992" s="4" t="s">
        <v>26</v>
      </c>
      <c r="C992" s="4" t="s">
        <v>544</v>
      </c>
      <c r="D992" s="4" t="s">
        <v>545</v>
      </c>
      <c r="E992" s="4">
        <v>4.0999999999999996</v>
      </c>
      <c r="F992" s="4">
        <v>12</v>
      </c>
      <c r="G992" s="5">
        <v>3555</v>
      </c>
      <c r="H992" s="16">
        <v>49</v>
      </c>
      <c r="I992" s="5">
        <v>1813</v>
      </c>
      <c r="J992" s="4" t="s">
        <v>35</v>
      </c>
      <c r="K992" s="4" t="b">
        <v>1</v>
      </c>
      <c r="L992" s="4">
        <v>56</v>
      </c>
      <c r="M992" s="4">
        <v>20</v>
      </c>
      <c r="N992" s="4">
        <v>34</v>
      </c>
      <c r="O992" s="4">
        <v>45</v>
      </c>
      <c r="P992" s="4">
        <v>151</v>
      </c>
      <c r="Q992" s="4" t="s">
        <v>32</v>
      </c>
      <c r="R992" s="4" t="s">
        <v>32</v>
      </c>
      <c r="S992" s="4" t="s">
        <v>32</v>
      </c>
      <c r="T992" s="4" t="s">
        <v>32</v>
      </c>
      <c r="U992" s="4" t="s">
        <v>32</v>
      </c>
      <c r="V992" s="4" t="b">
        <v>1</v>
      </c>
      <c r="W992" s="4" t="b">
        <v>1</v>
      </c>
      <c r="X992" s="13" cm="1">
        <f t="array" ref="X992">_xlfn.IFS(ecomm[[#This Row],[rating]]&lt;=1,1, ecomm[[#This Row],[rating]]&lt;=2, 2, ecomm[[#This Row],[rating]]&lt;=3, 3, ecomm[[#This Row],[rating]]&lt;=4, 4, ecomm[[#This Row],[rating]]&gt;4, 5)</f>
        <v>5</v>
      </c>
      <c r="Y992" s="13" cm="1">
        <f t="array" ref="Y992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92" s="13" t="str" cm="1">
        <f t="array" ref="Z992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41-50</v>
      </c>
    </row>
    <row r="993" spans="1:26">
      <c r="A993" s="6">
        <v>18825174</v>
      </c>
      <c r="B993" s="6" t="s">
        <v>26</v>
      </c>
      <c r="C993" s="6" t="s">
        <v>53</v>
      </c>
      <c r="D993" s="6" t="s">
        <v>250</v>
      </c>
      <c r="E993" s="6">
        <v>3.2</v>
      </c>
      <c r="F993" s="6">
        <v>20</v>
      </c>
      <c r="G993" s="7">
        <v>5599</v>
      </c>
      <c r="H993" s="17">
        <v>40</v>
      </c>
      <c r="I993" s="7">
        <v>3359</v>
      </c>
      <c r="J993" s="6" t="s">
        <v>32</v>
      </c>
      <c r="K993" s="6" t="b">
        <v>0</v>
      </c>
      <c r="L993" s="6">
        <v>1</v>
      </c>
      <c r="M993" s="6">
        <v>21</v>
      </c>
      <c r="N993" s="6">
        <v>42</v>
      </c>
      <c r="O993" s="6">
        <v>201</v>
      </c>
      <c r="P993" s="6">
        <v>620</v>
      </c>
      <c r="Q993" s="6" t="s">
        <v>208</v>
      </c>
      <c r="R993" s="6" t="s">
        <v>32</v>
      </c>
      <c r="S993" s="6" t="s">
        <v>32</v>
      </c>
      <c r="T993" s="6" t="s">
        <v>32</v>
      </c>
      <c r="U993" s="6" t="s">
        <v>369</v>
      </c>
      <c r="V993" s="6" t="b">
        <v>1</v>
      </c>
      <c r="W993" s="6" t="b">
        <v>1</v>
      </c>
      <c r="X993" s="13" cm="1">
        <f t="array" ref="X993">_xlfn.IFS(ecomm[[#This Row],[rating]]&lt;=1,1, ecomm[[#This Row],[rating]]&lt;=2, 2, ecomm[[#This Row],[rating]]&lt;=3, 3, ecomm[[#This Row],[rating]]&lt;=4, 4, ecomm[[#This Row],[rating]]&gt;4, 5)</f>
        <v>4</v>
      </c>
      <c r="Y993" s="13" cm="1">
        <f t="array" ref="Y993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4000</v>
      </c>
      <c r="Z993" s="13" t="str" cm="1">
        <f t="array" ref="Z993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994" spans="1:26">
      <c r="A994" s="4">
        <v>13391600</v>
      </c>
      <c r="B994" s="4" t="s">
        <v>26</v>
      </c>
      <c r="C994" s="4" t="s">
        <v>38</v>
      </c>
      <c r="D994" s="4" t="s">
        <v>47</v>
      </c>
      <c r="E994" s="4">
        <v>3.7</v>
      </c>
      <c r="F994" s="4">
        <v>200</v>
      </c>
      <c r="G994" s="5">
        <v>1499</v>
      </c>
      <c r="H994" s="16">
        <v>65</v>
      </c>
      <c r="I994" s="5">
        <v>524</v>
      </c>
      <c r="J994" s="4" t="s">
        <v>35</v>
      </c>
      <c r="K994" s="4" t="b">
        <v>1</v>
      </c>
      <c r="L994" s="4">
        <v>1</v>
      </c>
      <c r="M994" s="4">
        <v>1</v>
      </c>
      <c r="N994" s="4">
        <v>0</v>
      </c>
      <c r="O994" s="4">
        <v>5</v>
      </c>
      <c r="P994" s="4">
        <v>22</v>
      </c>
      <c r="Q994" s="4" t="s">
        <v>30</v>
      </c>
      <c r="R994" s="4" t="s">
        <v>31</v>
      </c>
      <c r="S994" s="4" t="s">
        <v>32</v>
      </c>
      <c r="T994" s="4" t="s">
        <v>32</v>
      </c>
      <c r="U994" s="4" t="s">
        <v>30</v>
      </c>
      <c r="V994" s="4" t="b">
        <v>1</v>
      </c>
      <c r="W994" s="4" t="b">
        <v>1</v>
      </c>
      <c r="X994" s="13" cm="1">
        <f t="array" ref="X994">_xlfn.IFS(ecomm[[#This Row],[rating]]&lt;=1,1, ecomm[[#This Row],[rating]]&lt;=2, 2, ecomm[[#This Row],[rating]]&lt;=3, 3, ecomm[[#This Row],[rating]]&lt;=4, 4, ecomm[[#This Row],[rating]]&gt;4, 5)</f>
        <v>4</v>
      </c>
      <c r="Y994" s="13" cm="1">
        <f t="array" ref="Y994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94" s="13" t="str" cm="1">
        <f t="array" ref="Z994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995" spans="1:26">
      <c r="A995" s="6">
        <v>18639246</v>
      </c>
      <c r="B995" s="6" t="s">
        <v>26</v>
      </c>
      <c r="C995" s="6" t="s">
        <v>33</v>
      </c>
      <c r="D995" s="6" t="s">
        <v>228</v>
      </c>
      <c r="E995" s="6">
        <v>4.5</v>
      </c>
      <c r="F995" s="6">
        <v>139</v>
      </c>
      <c r="G995" s="7">
        <v>329</v>
      </c>
      <c r="H995" s="17">
        <v>0</v>
      </c>
      <c r="I995" s="7">
        <v>329</v>
      </c>
      <c r="J995" s="6" t="s">
        <v>35</v>
      </c>
      <c r="K995" s="6" t="b">
        <v>1</v>
      </c>
      <c r="L995" s="6">
        <v>7</v>
      </c>
      <c r="M995" s="6">
        <v>0</v>
      </c>
      <c r="N995" s="6">
        <v>1</v>
      </c>
      <c r="O995" s="6">
        <v>0</v>
      </c>
      <c r="P995" s="6">
        <v>4</v>
      </c>
      <c r="Q995" s="6" t="s">
        <v>30</v>
      </c>
      <c r="R995" s="6" t="s">
        <v>31</v>
      </c>
      <c r="S995" s="6" t="s">
        <v>32</v>
      </c>
      <c r="T995" s="6" t="s">
        <v>32</v>
      </c>
      <c r="U995" s="6" t="s">
        <v>30</v>
      </c>
      <c r="V995" s="6" t="b">
        <v>0</v>
      </c>
      <c r="W995" s="6" t="b">
        <v>1</v>
      </c>
      <c r="X995" s="13" cm="1">
        <f t="array" ref="X995">_xlfn.IFS(ecomm[[#This Row],[rating]]&lt;=1,1, ecomm[[#This Row],[rating]]&lt;=2, 2, ecomm[[#This Row],[rating]]&lt;=3, 3, ecomm[[#This Row],[rating]]&lt;=4, 4, ecomm[[#This Row],[rating]]&gt;4, 5)</f>
        <v>5</v>
      </c>
      <c r="Y995" s="13" cm="1">
        <f t="array" ref="Y995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500</v>
      </c>
      <c r="Z995" s="13" t="str" cm="1">
        <f t="array" ref="Z995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0-10</v>
      </c>
    </row>
    <row r="996" spans="1:26">
      <c r="A996" s="4">
        <v>13695234</v>
      </c>
      <c r="B996" s="4" t="s">
        <v>26</v>
      </c>
      <c r="C996" s="4" t="s">
        <v>121</v>
      </c>
      <c r="D996" s="4" t="s">
        <v>474</v>
      </c>
      <c r="E996" s="4">
        <v>4.4000000000000004</v>
      </c>
      <c r="F996" s="4">
        <v>150</v>
      </c>
      <c r="G996" s="5">
        <v>1499</v>
      </c>
      <c r="H996" s="16">
        <v>30</v>
      </c>
      <c r="I996" s="5">
        <v>1049</v>
      </c>
      <c r="J996" s="4" t="s">
        <v>35</v>
      </c>
      <c r="K996" s="4" t="b">
        <v>1</v>
      </c>
      <c r="L996" s="4">
        <v>3</v>
      </c>
      <c r="M996" s="4">
        <v>1</v>
      </c>
      <c r="N996" s="4">
        <v>8</v>
      </c>
      <c r="O996" s="4">
        <v>25</v>
      </c>
      <c r="P996" s="4">
        <v>108</v>
      </c>
      <c r="Q996" s="4" t="s">
        <v>32</v>
      </c>
      <c r="R996" s="4" t="s">
        <v>32</v>
      </c>
      <c r="S996" s="4" t="s">
        <v>32</v>
      </c>
      <c r="T996" s="4" t="s">
        <v>32</v>
      </c>
      <c r="U996" s="4" t="s">
        <v>32</v>
      </c>
      <c r="V996" s="4" t="b">
        <v>0</v>
      </c>
      <c r="W996" s="4" t="b">
        <v>1</v>
      </c>
      <c r="X996" s="13" cm="1">
        <f t="array" ref="X996">_xlfn.IFS(ecomm[[#This Row],[rating]]&lt;=1,1, ecomm[[#This Row],[rating]]&lt;=2, 2, ecomm[[#This Row],[rating]]&lt;=3, 3, ecomm[[#This Row],[rating]]&lt;=4, 4, ecomm[[#This Row],[rating]]&gt;4, 5)</f>
        <v>5</v>
      </c>
      <c r="Y996" s="13" cm="1">
        <f t="array" ref="Y996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2000</v>
      </c>
      <c r="Z996" s="13" t="str" cm="1">
        <f t="array" ref="Z996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21-30</v>
      </c>
    </row>
    <row r="997" spans="1:26">
      <c r="A997" s="6">
        <v>18903148</v>
      </c>
      <c r="B997" s="6" t="s">
        <v>26</v>
      </c>
      <c r="C997" s="6" t="s">
        <v>50</v>
      </c>
      <c r="D997" s="6" t="s">
        <v>51</v>
      </c>
      <c r="E997" s="6">
        <v>4.3</v>
      </c>
      <c r="F997" s="6">
        <v>150</v>
      </c>
      <c r="G997" s="7">
        <v>3899</v>
      </c>
      <c r="H997" s="17">
        <v>20</v>
      </c>
      <c r="I997" s="7">
        <v>2027</v>
      </c>
      <c r="J997" s="6" t="s">
        <v>35</v>
      </c>
      <c r="K997" s="6" t="b">
        <v>1</v>
      </c>
      <c r="L997" s="6">
        <v>0</v>
      </c>
      <c r="M997" s="6">
        <v>0</v>
      </c>
      <c r="N997" s="6">
        <v>2</v>
      </c>
      <c r="O997" s="6">
        <v>1</v>
      </c>
      <c r="P997" s="6">
        <v>5</v>
      </c>
      <c r="Q997" s="6" t="s">
        <v>30</v>
      </c>
      <c r="R997" s="6" t="s">
        <v>32</v>
      </c>
      <c r="S997" s="6" t="s">
        <v>32</v>
      </c>
      <c r="T997" s="6" t="s">
        <v>43</v>
      </c>
      <c r="U997" s="6" t="s">
        <v>32</v>
      </c>
      <c r="V997" s="6" t="b">
        <v>1</v>
      </c>
      <c r="W997" s="6" t="b">
        <v>1</v>
      </c>
      <c r="X997" s="13" cm="1">
        <f t="array" ref="X997">_xlfn.IFS(ecomm[[#This Row],[rating]]&lt;=1,1, ecomm[[#This Row],[rating]]&lt;=2, 2, ecomm[[#This Row],[rating]]&lt;=3, 3, ecomm[[#This Row],[rating]]&lt;=4, 4, ecomm[[#This Row],[rating]]&gt;4, 5)</f>
        <v>5</v>
      </c>
      <c r="Y997" s="13" cm="1">
        <f t="array" ref="Y997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7" s="13" t="str" cm="1">
        <f t="array" ref="Z997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11-20</v>
      </c>
    </row>
    <row r="998" spans="1:26">
      <c r="A998" s="4">
        <v>18973950</v>
      </c>
      <c r="B998" s="4" t="s">
        <v>26</v>
      </c>
      <c r="C998" s="4" t="s">
        <v>50</v>
      </c>
      <c r="D998" s="4" t="s">
        <v>51</v>
      </c>
      <c r="E998" s="4">
        <v>4.0999999999999996</v>
      </c>
      <c r="F998" s="4">
        <v>156</v>
      </c>
      <c r="G998" s="5">
        <v>4999</v>
      </c>
      <c r="H998" s="16">
        <v>51</v>
      </c>
      <c r="I998" s="5">
        <v>2449</v>
      </c>
      <c r="J998" s="4" t="s">
        <v>35</v>
      </c>
      <c r="K998" s="4" t="b">
        <v>1</v>
      </c>
      <c r="L998" s="4">
        <v>2</v>
      </c>
      <c r="M998" s="4">
        <v>0</v>
      </c>
      <c r="N998" s="4">
        <v>0</v>
      </c>
      <c r="O998" s="4">
        <v>1</v>
      </c>
      <c r="P998" s="4">
        <v>21</v>
      </c>
      <c r="Q998" s="4" t="s">
        <v>30</v>
      </c>
      <c r="R998" s="4" t="s">
        <v>32</v>
      </c>
      <c r="S998" s="4" t="s">
        <v>32</v>
      </c>
      <c r="T998" s="4" t="s">
        <v>43</v>
      </c>
      <c r="U998" s="4" t="s">
        <v>32</v>
      </c>
      <c r="V998" s="4" t="b">
        <v>1</v>
      </c>
      <c r="W998" s="4" t="b">
        <v>1</v>
      </c>
      <c r="X998" s="13" cm="1">
        <f t="array" ref="X998">_xlfn.IFS(ecomm[[#This Row],[rating]]&lt;=1,1, ecomm[[#This Row],[rating]]&lt;=2, 2, ecomm[[#This Row],[rating]]&lt;=3, 3, ecomm[[#This Row],[rating]]&lt;=4, 4, ecomm[[#This Row],[rating]]&gt;4, 5)</f>
        <v>5</v>
      </c>
      <c r="Y998" s="13" cm="1">
        <f t="array" ref="Y998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998" s="13" t="str" cm="1">
        <f t="array" ref="Z998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51-60</v>
      </c>
    </row>
    <row r="999" spans="1:26">
      <c r="A999" s="6">
        <v>17352294</v>
      </c>
      <c r="B999" s="6" t="s">
        <v>26</v>
      </c>
      <c r="C999" s="6" t="s">
        <v>117</v>
      </c>
      <c r="D999" s="6" t="s">
        <v>47</v>
      </c>
      <c r="E999" s="6">
        <v>4</v>
      </c>
      <c r="F999" s="6">
        <v>195</v>
      </c>
      <c r="G999" s="7">
        <v>2099</v>
      </c>
      <c r="H999" s="17">
        <v>63</v>
      </c>
      <c r="I999" s="7">
        <v>776</v>
      </c>
      <c r="J999" s="6" t="s">
        <v>35</v>
      </c>
      <c r="K999" s="6" t="b">
        <v>1</v>
      </c>
      <c r="L999" s="6">
        <v>1</v>
      </c>
      <c r="M999" s="6">
        <v>1</v>
      </c>
      <c r="N999" s="6">
        <v>0</v>
      </c>
      <c r="O999" s="6">
        <v>0</v>
      </c>
      <c r="P999" s="6">
        <v>2</v>
      </c>
      <c r="Q999" s="6" t="s">
        <v>30</v>
      </c>
      <c r="R999" s="6" t="s">
        <v>32</v>
      </c>
      <c r="S999" s="6" t="s">
        <v>32</v>
      </c>
      <c r="T999" s="6" t="s">
        <v>32</v>
      </c>
      <c r="U999" s="6" t="s">
        <v>32</v>
      </c>
      <c r="V999" s="6" t="b">
        <v>1</v>
      </c>
      <c r="W999" s="6" t="b">
        <v>1</v>
      </c>
      <c r="X999" s="13" cm="1">
        <f t="array" ref="X999">_xlfn.IFS(ecomm[[#This Row],[rating]]&lt;=1,1, ecomm[[#This Row],[rating]]&lt;=2, 2, ecomm[[#This Row],[rating]]&lt;=3, 3, ecomm[[#This Row],[rating]]&lt;=4, 4, ecomm[[#This Row],[rating]]&gt;4, 5)</f>
        <v>4</v>
      </c>
      <c r="Y999" s="13" cm="1">
        <f t="array" ref="Y999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1000</v>
      </c>
      <c r="Z999" s="13" t="str" cm="1">
        <f t="array" ref="Z999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61-70</v>
      </c>
    </row>
    <row r="1000" spans="1:26">
      <c r="A1000" s="4">
        <v>19020478</v>
      </c>
      <c r="B1000" s="4" t="s">
        <v>26</v>
      </c>
      <c r="C1000" s="4" t="s">
        <v>46</v>
      </c>
      <c r="D1000" s="4" t="s">
        <v>52</v>
      </c>
      <c r="E1000" s="4">
        <v>4.3</v>
      </c>
      <c r="F1000" s="4">
        <v>150</v>
      </c>
      <c r="G1000" s="5">
        <v>4599</v>
      </c>
      <c r="H1000" s="16">
        <v>40</v>
      </c>
      <c r="I1000" s="5">
        <v>2759</v>
      </c>
      <c r="J1000" s="4" t="s">
        <v>32</v>
      </c>
      <c r="K1000" s="4" t="b">
        <v>0</v>
      </c>
      <c r="L1000" s="4">
        <v>24</v>
      </c>
      <c r="M1000" s="4">
        <v>2</v>
      </c>
      <c r="N1000" s="4">
        <v>0</v>
      </c>
      <c r="O1000" s="4">
        <v>2</v>
      </c>
      <c r="P1000" s="4">
        <v>12</v>
      </c>
      <c r="Q1000" s="4" t="s">
        <v>30</v>
      </c>
      <c r="R1000" s="4" t="s">
        <v>32</v>
      </c>
      <c r="S1000" s="4" t="s">
        <v>32</v>
      </c>
      <c r="T1000" s="4" t="s">
        <v>32</v>
      </c>
      <c r="U1000" s="4" t="s">
        <v>30</v>
      </c>
      <c r="V1000" s="4" t="b">
        <v>1</v>
      </c>
      <c r="W1000" s="4" t="b">
        <v>1</v>
      </c>
      <c r="X1000" s="13" cm="1">
        <f t="array" ref="X1000">_xlfn.IFS(ecomm[[#This Row],[rating]]&lt;=1,1, ecomm[[#This Row],[rating]]&lt;=2, 2, ecomm[[#This Row],[rating]]&lt;=3, 3, ecomm[[#This Row],[rating]]&lt;=4, 4, ecomm[[#This Row],[rating]]&gt;4, 5)</f>
        <v>5</v>
      </c>
      <c r="Y1000" s="13" cm="1">
        <f t="array" ref="Y1000">_xlfn.IFS(ecomm[[#This Row],[final_price]]&lt;=500,500, ecomm[[#This Row],[final_price]]&lt;=1000, 1000, ecomm[[#This Row],[final_price]]&lt;=2000, 2000, ecomm[[#This Row],[final_price]]&lt;=3000, 3000, ecomm[[#This Row],[final_price]]&lt;=4000, 4000, ecomm[[#This Row],[final_price]]&lt;=5000, 5000, ecomm[[#This Row],[final_price]]&lt;=6000, 6000,  ecomm[[#This Row],[final_price]]&lt;=7000, 7000, ecomm[[#This Row],[final_price]]&lt;=8000, 8000, ecomm[[#This Row],[final_price]]&lt;=9000, 9000, ecomm[[#This Row],[final_price]]&lt;=10000, 10000, TRUE, ecomm[[#This Row],[final_price]])</f>
        <v>3000</v>
      </c>
      <c r="Z1000" s="13" t="str" cm="1">
        <f t="array" ref="Z1000">_xlfn.IFS(ecomm[[#This Row],[discount]]&lt;=10,"0-10", ecomm[[#This Row],[discount]]&lt;=20,"11-20",ecomm[[#This Row],[discount]]&lt;=30,"21-30",ecomm[[#This Row],[discount]]&lt;=40,"31-40",ecomm[[#This Row],[discount]]&lt;=50,"41-50",ecomm[[#This Row],[discount]]&lt;=60,"51-60",ecomm[[#This Row],[discount]]&lt;=70,"61-70", ecomm[[#This Row],[discount]]&lt;=80,"71-80", TRUE, "Over 80")</f>
        <v>31-40</v>
      </c>
    </row>
    <row r="1003" spans="1:26">
      <c r="A1003">
        <f>COUNTBLANK(ecomm[product_id])</f>
        <v>0</v>
      </c>
      <c r="B1003">
        <f>COUNTBLANK(ecomm[category])</f>
        <v>0</v>
      </c>
      <c r="C1003">
        <f>COUNTBLANK(ecomm[subcategory])</f>
        <v>0</v>
      </c>
      <c r="D1003">
        <f>COUNTBLANK(ecomm[brand])</f>
        <v>0</v>
      </c>
      <c r="E1003">
        <f>COUNTBLANK(ecomm[rating])</f>
        <v>0</v>
      </c>
      <c r="F1003">
        <f>COUNTBLANK(ecomm[ratings_count])</f>
        <v>0</v>
      </c>
      <c r="G1003">
        <f>COUNTBLANK(ecomm[initial_price])</f>
        <v>0</v>
      </c>
      <c r="I1003">
        <f>COUNTBLANK(ecomm[final_price])</f>
        <v>0</v>
      </c>
      <c r="J1003">
        <f>COUNTBLANK(ecomm[return&amp;exchange])</f>
        <v>0</v>
      </c>
      <c r="K1003">
        <f>COUNTBLANK(ecomm[try&amp;buy])</f>
        <v>0</v>
      </c>
      <c r="L1003">
        <f>COUNTBLANK(ecomm[1_star])</f>
        <v>0</v>
      </c>
      <c r="M1003">
        <f>COUNTBLANK(ecomm[2_star])</f>
        <v>0</v>
      </c>
      <c r="N1003">
        <f>COUNTBLANK(ecomm[3_star])</f>
        <v>0</v>
      </c>
      <c r="O1003">
        <f>COUNTBLANK(ecomm[4_star])</f>
        <v>0</v>
      </c>
      <c r="P1003">
        <f>COUNTBLANK(ecomm[5_star])</f>
        <v>0</v>
      </c>
      <c r="Q1003">
        <f>COUNTBLANK(ecomm[fit])</f>
        <v>0</v>
      </c>
      <c r="R1003">
        <f>COUNTBLANK(ecomm[transparency])</f>
        <v>0</v>
      </c>
      <c r="S1003">
        <f>COUNTBLANK(ecomm[comfort])</f>
        <v>0</v>
      </c>
      <c r="T1003">
        <f>COUNTBLANK(ecomm[stretch])</f>
        <v>0</v>
      </c>
      <c r="U1003">
        <f>COUNTBLANK(ecomm[length])</f>
        <v>0</v>
      </c>
      <c r="V1003">
        <f>COUNTBLANK(ecomm[is_best_offer])</f>
        <v>0</v>
      </c>
      <c r="W1003">
        <f>COUNTBLANK(ecomm[is_more_offer])</f>
        <v>0</v>
      </c>
    </row>
    <row r="1005" spans="1:26">
      <c r="H100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FAAA-630B-4C50-A40A-54DB510ADEAF}">
  <dimension ref="A1:HO1004"/>
  <sheetViews>
    <sheetView workbookViewId="0">
      <selection activeCell="A4" sqref="A4:C10"/>
    </sheetView>
  </sheetViews>
  <sheetFormatPr defaultRowHeight="15"/>
  <cols>
    <col min="1" max="1" width="12.85546875" style="1" bestFit="1" customWidth="1"/>
    <col min="2" max="2" width="13.42578125" style="1" bestFit="1" customWidth="1"/>
    <col min="3" max="3" width="14.140625" style="1" bestFit="1" customWidth="1"/>
    <col min="4" max="4" width="14.140625" style="1" customWidth="1"/>
    <col min="5" max="96" width="3" style="1" bestFit="1" customWidth="1"/>
    <col min="97" max="214" width="4.140625" style="1" bestFit="1" customWidth="1"/>
    <col min="215" max="222" width="5.140625" style="1" bestFit="1" customWidth="1"/>
    <col min="223" max="223" width="11.140625" style="1" bestFit="1" customWidth="1"/>
    <col min="224" max="16384" width="9.140625" style="1"/>
  </cols>
  <sheetData>
    <row r="1" spans="1:223">
      <c r="A1"/>
      <c r="B1"/>
    </row>
    <row r="2" spans="1:223">
      <c r="A2"/>
      <c r="B2"/>
    </row>
    <row r="3" spans="1:223">
      <c r="A3"/>
      <c r="B3"/>
      <c r="C3"/>
      <c r="D3"/>
    </row>
    <row r="4" spans="1:223">
      <c r="A4" s="8" t="s">
        <v>1</v>
      </c>
      <c r="B4" s="8" t="s">
        <v>8</v>
      </c>
      <c r="C4" s="1" t="s">
        <v>591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>
      <c r="A5" s="1" t="s">
        <v>60</v>
      </c>
      <c r="C5" s="9">
        <v>105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>
      <c r="A6" s="1" t="s">
        <v>26</v>
      </c>
      <c r="C6" s="9">
        <v>717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>
      <c r="A7" s="1" t="s">
        <v>99</v>
      </c>
      <c r="C7" s="9">
        <v>130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>
      <c r="A8" s="1" t="s">
        <v>221</v>
      </c>
      <c r="C8" s="9">
        <v>13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>
      <c r="A9" s="1" t="s">
        <v>68</v>
      </c>
      <c r="C9" s="9">
        <v>34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>
      <c r="A10" s="1" t="s">
        <v>592</v>
      </c>
      <c r="C10" s="9">
        <v>999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</row>
    <row r="16" spans="1:22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</row>
    <row r="17" spans="1:223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</row>
    <row r="18" spans="1:22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</row>
    <row r="19" spans="1:22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</row>
    <row r="20" spans="1:22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</row>
    <row r="21" spans="1:22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</row>
    <row r="22" spans="1:22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</row>
    <row r="23" spans="1:2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</row>
    <row r="24" spans="1:22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</row>
    <row r="25" spans="1:22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</row>
    <row r="26" spans="1:22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</row>
    <row r="27" spans="1:223" collapsed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</row>
    <row r="28" spans="1:22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</row>
    <row r="29" spans="1:22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</row>
    <row r="30" spans="1:22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</row>
    <row r="31" spans="1:22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</row>
    <row r="32" spans="1:22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</row>
    <row r="33" spans="1:22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</row>
    <row r="34" spans="1:22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</row>
    <row r="35" spans="1:22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</row>
    <row r="36" spans="1:22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</row>
    <row r="37" spans="1:22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</row>
    <row r="38" spans="1:22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</row>
    <row r="39" spans="1:22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</row>
    <row r="40" spans="1:22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</row>
    <row r="41" spans="1:223">
      <c r="A41"/>
      <c r="B41"/>
      <c r="C41"/>
      <c r="D41"/>
      <c r="E41"/>
    </row>
    <row r="42" spans="1:223">
      <c r="A42"/>
      <c r="B42"/>
      <c r="C42"/>
      <c r="D42"/>
      <c r="E42"/>
    </row>
    <row r="43" spans="1:223">
      <c r="A43"/>
      <c r="B43"/>
      <c r="C43"/>
      <c r="D43"/>
      <c r="E43"/>
    </row>
    <row r="44" spans="1:223">
      <c r="A44"/>
      <c r="B44"/>
      <c r="C44"/>
      <c r="D44"/>
    </row>
    <row r="45" spans="1:223">
      <c r="A45"/>
      <c r="B45"/>
      <c r="C45"/>
      <c r="D45"/>
    </row>
    <row r="46" spans="1:223">
      <c r="A46"/>
      <c r="B46"/>
      <c r="C46"/>
      <c r="D46"/>
    </row>
    <row r="47" spans="1:223">
      <c r="A47"/>
      <c r="B47"/>
      <c r="C47"/>
      <c r="D47"/>
    </row>
    <row r="48" spans="1:223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</row>
    <row r="540" spans="1:4">
      <c r="A540"/>
      <c r="B540"/>
      <c r="C540"/>
    </row>
    <row r="541" spans="1:4">
      <c r="A541"/>
      <c r="B541"/>
      <c r="C541"/>
    </row>
    <row r="542" spans="1:4">
      <c r="A542"/>
      <c r="B542"/>
      <c r="C542"/>
    </row>
    <row r="543" spans="1:4">
      <c r="A543"/>
      <c r="B543"/>
      <c r="C543"/>
    </row>
    <row r="544" spans="1:4">
      <c r="A544"/>
      <c r="B544"/>
      <c r="C544"/>
    </row>
    <row r="545" spans="1:3">
      <c r="A545"/>
      <c r="B545"/>
      <c r="C545"/>
    </row>
    <row r="546" spans="1:3">
      <c r="A546"/>
      <c r="B546"/>
      <c r="C546"/>
    </row>
    <row r="547" spans="1:3">
      <c r="A547"/>
      <c r="B547"/>
      <c r="C547"/>
    </row>
    <row r="548" spans="1:3">
      <c r="A548"/>
      <c r="B548"/>
      <c r="C548"/>
    </row>
    <row r="549" spans="1:3">
      <c r="A549"/>
      <c r="B549"/>
      <c r="C549"/>
    </row>
    <row r="550" spans="1:3">
      <c r="A550"/>
      <c r="B550"/>
      <c r="C550"/>
    </row>
    <row r="551" spans="1:3">
      <c r="A551"/>
      <c r="B551"/>
      <c r="C551"/>
    </row>
    <row r="552" spans="1:3">
      <c r="A552"/>
      <c r="B552"/>
      <c r="C552"/>
    </row>
    <row r="553" spans="1:3">
      <c r="A553"/>
      <c r="B553"/>
      <c r="C553"/>
    </row>
    <row r="554" spans="1:3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6F4F-C9F2-4C5E-B435-386494724EDA}">
  <dimension ref="A4:E11"/>
  <sheetViews>
    <sheetView workbookViewId="0">
      <selection activeCell="C6" sqref="C6"/>
    </sheetView>
  </sheetViews>
  <sheetFormatPr defaultRowHeight="15"/>
  <cols>
    <col min="1" max="1" width="23.140625" bestFit="1" customWidth="1"/>
    <col min="2" max="2" width="14.85546875" bestFit="1" customWidth="1"/>
    <col min="3" max="3" width="15.42578125" customWidth="1"/>
    <col min="4" max="4" width="5.42578125" bestFit="1" customWidth="1"/>
    <col min="5" max="5" width="11.140625" bestFit="1" customWidth="1"/>
    <col min="6" max="8" width="2" bestFit="1" customWidth="1"/>
    <col min="9" max="81" width="3" bestFit="1" customWidth="1"/>
    <col min="82" max="82" width="4.140625" bestFit="1" customWidth="1"/>
    <col min="83" max="87" width="12.28515625" bestFit="1" customWidth="1"/>
    <col min="88" max="89" width="11.140625" bestFit="1" customWidth="1"/>
    <col min="90" max="90" width="12.28515625" bestFit="1" customWidth="1"/>
    <col min="91" max="91" width="11.140625" bestFit="1" customWidth="1"/>
    <col min="92" max="166" width="4.140625" bestFit="1" customWidth="1"/>
    <col min="167" max="169" width="5.140625" bestFit="1" customWidth="1"/>
    <col min="170" max="170" width="11.140625" bestFit="1" customWidth="1"/>
    <col min="171" max="171" width="3" bestFit="1" customWidth="1"/>
    <col min="172" max="172" width="7.85546875" bestFit="1" customWidth="1"/>
    <col min="173" max="173" width="4.85546875" bestFit="1" customWidth="1"/>
    <col min="174" max="178" width="2" bestFit="1" customWidth="1"/>
    <col min="179" max="181" width="3" bestFit="1" customWidth="1"/>
    <col min="182" max="182" width="7.85546875" bestFit="1" customWidth="1"/>
    <col min="183" max="183" width="4.85546875" bestFit="1" customWidth="1"/>
    <col min="184" max="187" width="2" bestFit="1" customWidth="1"/>
    <col min="188" max="189" width="3" bestFit="1" customWidth="1"/>
    <col min="190" max="190" width="7.85546875" bestFit="1" customWidth="1"/>
    <col min="191" max="191" width="4.85546875" bestFit="1" customWidth="1"/>
    <col min="192" max="193" width="2" bestFit="1" customWidth="1"/>
    <col min="194" max="195" width="3" bestFit="1" customWidth="1"/>
    <col min="196" max="196" width="7.85546875" bestFit="1" customWidth="1"/>
    <col min="197" max="197" width="4.85546875" bestFit="1" customWidth="1"/>
    <col min="198" max="200" width="2" bestFit="1" customWidth="1"/>
    <col min="201" max="202" width="3" bestFit="1" customWidth="1"/>
    <col min="203" max="203" width="7.85546875" bestFit="1" customWidth="1"/>
    <col min="204" max="204" width="4.85546875" bestFit="1" customWidth="1"/>
    <col min="205" max="205" width="2" bestFit="1" customWidth="1"/>
    <col min="206" max="206" width="3" bestFit="1" customWidth="1"/>
    <col min="207" max="207" width="7.85546875" bestFit="1" customWidth="1"/>
    <col min="208" max="208" width="4.85546875" bestFit="1" customWidth="1"/>
    <col min="209" max="211" width="2" bestFit="1" customWidth="1"/>
    <col min="212" max="215" width="3" bestFit="1" customWidth="1"/>
    <col min="216" max="216" width="7.85546875" bestFit="1" customWidth="1"/>
    <col min="217" max="217" width="4.85546875" bestFit="1" customWidth="1"/>
    <col min="218" max="219" width="2" bestFit="1" customWidth="1"/>
    <col min="220" max="223" width="3" bestFit="1" customWidth="1"/>
    <col min="224" max="224" width="7.85546875" bestFit="1" customWidth="1"/>
    <col min="225" max="225" width="4.85546875" bestFit="1" customWidth="1"/>
    <col min="226" max="227" width="2" bestFit="1" customWidth="1"/>
    <col min="228" max="230" width="3" bestFit="1" customWidth="1"/>
    <col min="231" max="231" width="7.85546875" bestFit="1" customWidth="1"/>
    <col min="232" max="232" width="4.85546875" bestFit="1" customWidth="1"/>
    <col min="233" max="235" width="3" bestFit="1" customWidth="1"/>
    <col min="236" max="236" width="7.85546875" bestFit="1" customWidth="1"/>
    <col min="237" max="237" width="4.85546875" bestFit="1" customWidth="1"/>
    <col min="238" max="238" width="2" bestFit="1" customWidth="1"/>
    <col min="239" max="242" width="3" bestFit="1" customWidth="1"/>
    <col min="243" max="243" width="7.85546875" bestFit="1" customWidth="1"/>
    <col min="244" max="244" width="4.85546875" bestFit="1" customWidth="1"/>
    <col min="245" max="245" width="3" bestFit="1" customWidth="1"/>
    <col min="246" max="246" width="7.85546875" bestFit="1" customWidth="1"/>
    <col min="247" max="247" width="4.85546875" bestFit="1" customWidth="1"/>
    <col min="248" max="248" width="2" bestFit="1" customWidth="1"/>
    <col min="249" max="252" width="3" bestFit="1" customWidth="1"/>
    <col min="253" max="253" width="7.85546875" bestFit="1" customWidth="1"/>
    <col min="254" max="254" width="4.85546875" bestFit="1" customWidth="1"/>
    <col min="255" max="256" width="2" bestFit="1" customWidth="1"/>
    <col min="257" max="257" width="7.85546875" bestFit="1" customWidth="1"/>
    <col min="258" max="258" width="4.85546875" bestFit="1" customWidth="1"/>
    <col min="259" max="264" width="3" bestFit="1" customWidth="1"/>
    <col min="265" max="265" width="7.85546875" bestFit="1" customWidth="1"/>
    <col min="266" max="266" width="4.85546875" bestFit="1" customWidth="1"/>
    <col min="267" max="271" width="3" bestFit="1" customWidth="1"/>
    <col min="272" max="272" width="7.85546875" bestFit="1" customWidth="1"/>
    <col min="273" max="273" width="4.85546875" bestFit="1" customWidth="1"/>
    <col min="274" max="277" width="3" bestFit="1" customWidth="1"/>
    <col min="278" max="278" width="7.85546875" bestFit="1" customWidth="1"/>
    <col min="279" max="279" width="4.85546875" bestFit="1" customWidth="1"/>
    <col min="280" max="280" width="7.85546875" bestFit="1" customWidth="1"/>
    <col min="281" max="281" width="4.85546875" bestFit="1" customWidth="1"/>
    <col min="282" max="282" width="2" bestFit="1" customWidth="1"/>
    <col min="283" max="285" width="3" bestFit="1" customWidth="1"/>
    <col min="286" max="286" width="7.85546875" bestFit="1" customWidth="1"/>
    <col min="287" max="287" width="4.85546875" bestFit="1" customWidth="1"/>
    <col min="288" max="288" width="3" bestFit="1" customWidth="1"/>
    <col min="289" max="289" width="7.85546875" bestFit="1" customWidth="1"/>
    <col min="290" max="290" width="4.85546875" bestFit="1" customWidth="1"/>
    <col min="291" max="291" width="3" bestFit="1" customWidth="1"/>
    <col min="292" max="292" width="7.85546875" bestFit="1" customWidth="1"/>
    <col min="293" max="293" width="4.85546875" bestFit="1" customWidth="1"/>
    <col min="294" max="294" width="2" bestFit="1" customWidth="1"/>
    <col min="295" max="298" width="3" bestFit="1" customWidth="1"/>
    <col min="299" max="299" width="7.85546875" bestFit="1" customWidth="1"/>
    <col min="300" max="300" width="4.85546875" bestFit="1" customWidth="1"/>
    <col min="301" max="302" width="3" bestFit="1" customWidth="1"/>
    <col min="303" max="303" width="7.85546875" bestFit="1" customWidth="1"/>
    <col min="304" max="304" width="4.85546875" bestFit="1" customWidth="1"/>
    <col min="305" max="306" width="3" bestFit="1" customWidth="1"/>
    <col min="307" max="307" width="7.85546875" bestFit="1" customWidth="1"/>
    <col min="308" max="308" width="4.85546875" bestFit="1" customWidth="1"/>
    <col min="309" max="309" width="2" bestFit="1" customWidth="1"/>
    <col min="310" max="314" width="3" bestFit="1" customWidth="1"/>
    <col min="315" max="315" width="7.85546875" bestFit="1" customWidth="1"/>
    <col min="316" max="316" width="4.85546875" bestFit="1" customWidth="1"/>
    <col min="317" max="321" width="3" bestFit="1" customWidth="1"/>
    <col min="322" max="322" width="7.85546875" bestFit="1" customWidth="1"/>
    <col min="323" max="323" width="4.85546875" bestFit="1" customWidth="1"/>
    <col min="324" max="325" width="3" bestFit="1" customWidth="1"/>
    <col min="326" max="326" width="7.85546875" bestFit="1" customWidth="1"/>
    <col min="327" max="327" width="4.85546875" bestFit="1" customWidth="1"/>
    <col min="328" max="330" width="3" bestFit="1" customWidth="1"/>
    <col min="331" max="331" width="7.85546875" bestFit="1" customWidth="1"/>
    <col min="332" max="332" width="4.85546875" bestFit="1" customWidth="1"/>
    <col min="333" max="335" width="3" bestFit="1" customWidth="1"/>
    <col min="336" max="336" width="7.85546875" bestFit="1" customWidth="1"/>
    <col min="337" max="337" width="4.85546875" bestFit="1" customWidth="1"/>
    <col min="338" max="340" width="3" bestFit="1" customWidth="1"/>
    <col min="341" max="341" width="7.85546875" bestFit="1" customWidth="1"/>
    <col min="342" max="342" width="4.85546875" bestFit="1" customWidth="1"/>
    <col min="343" max="343" width="2" bestFit="1" customWidth="1"/>
    <col min="344" max="345" width="3" bestFit="1" customWidth="1"/>
    <col min="346" max="346" width="7.85546875" bestFit="1" customWidth="1"/>
    <col min="347" max="347" width="4.85546875" bestFit="1" customWidth="1"/>
    <col min="348" max="351" width="3" bestFit="1" customWidth="1"/>
    <col min="352" max="352" width="7.85546875" bestFit="1" customWidth="1"/>
    <col min="353" max="353" width="4.85546875" bestFit="1" customWidth="1"/>
    <col min="354" max="356" width="3" bestFit="1" customWidth="1"/>
    <col min="357" max="357" width="7.85546875" bestFit="1" customWidth="1"/>
    <col min="358" max="358" width="4.85546875" bestFit="1" customWidth="1"/>
    <col min="359" max="363" width="3" bestFit="1" customWidth="1"/>
    <col min="364" max="364" width="7.85546875" bestFit="1" customWidth="1"/>
    <col min="365" max="365" width="4.85546875" bestFit="1" customWidth="1"/>
    <col min="366" max="366" width="7.85546875" bestFit="1" customWidth="1"/>
    <col min="367" max="367" width="4.85546875" bestFit="1" customWidth="1"/>
    <col min="368" max="368" width="3" bestFit="1" customWidth="1"/>
    <col min="369" max="369" width="7.85546875" bestFit="1" customWidth="1"/>
    <col min="370" max="370" width="4.85546875" bestFit="1" customWidth="1"/>
    <col min="371" max="371" width="3" bestFit="1" customWidth="1"/>
    <col min="372" max="372" width="7.85546875" bestFit="1" customWidth="1"/>
    <col min="373" max="373" width="4.85546875" bestFit="1" customWidth="1"/>
    <col min="374" max="377" width="3" bestFit="1" customWidth="1"/>
    <col min="378" max="378" width="7.85546875" bestFit="1" customWidth="1"/>
    <col min="379" max="379" width="4.85546875" bestFit="1" customWidth="1"/>
    <col min="380" max="380" width="3" bestFit="1" customWidth="1"/>
    <col min="381" max="381" width="7.85546875" bestFit="1" customWidth="1"/>
    <col min="382" max="382" width="4.85546875" bestFit="1" customWidth="1"/>
    <col min="383" max="383" width="3" bestFit="1" customWidth="1"/>
    <col min="384" max="384" width="7.85546875" bestFit="1" customWidth="1"/>
    <col min="385" max="385" width="4.85546875" bestFit="1" customWidth="1"/>
    <col min="386" max="386" width="3" bestFit="1" customWidth="1"/>
    <col min="387" max="387" width="7.85546875" bestFit="1" customWidth="1"/>
    <col min="388" max="388" width="4.85546875" bestFit="1" customWidth="1"/>
    <col min="389" max="389" width="7.85546875" bestFit="1" customWidth="1"/>
    <col min="390" max="390" width="4.85546875" bestFit="1" customWidth="1"/>
    <col min="391" max="392" width="3" bestFit="1" customWidth="1"/>
    <col min="393" max="393" width="7.85546875" bestFit="1" customWidth="1"/>
    <col min="394" max="394" width="4.85546875" bestFit="1" customWidth="1"/>
    <col min="395" max="395" width="3" bestFit="1" customWidth="1"/>
    <col min="396" max="396" width="7.85546875" bestFit="1" customWidth="1"/>
    <col min="397" max="397" width="4.85546875" bestFit="1" customWidth="1"/>
    <col min="398" max="398" width="3" bestFit="1" customWidth="1"/>
    <col min="399" max="399" width="7.85546875" bestFit="1" customWidth="1"/>
    <col min="400" max="400" width="4.85546875" bestFit="1" customWidth="1"/>
    <col min="401" max="401" width="7.85546875" bestFit="1" customWidth="1"/>
    <col min="402" max="402" width="4.85546875" bestFit="1" customWidth="1"/>
    <col min="403" max="403" width="3" bestFit="1" customWidth="1"/>
    <col min="404" max="404" width="7.85546875" bestFit="1" customWidth="1"/>
    <col min="405" max="405" width="4.85546875" bestFit="1" customWidth="1"/>
    <col min="406" max="406" width="7.85546875" bestFit="1" customWidth="1"/>
    <col min="407" max="407" width="4.85546875" bestFit="1" customWidth="1"/>
    <col min="408" max="408" width="3" bestFit="1" customWidth="1"/>
    <col min="409" max="409" width="7.85546875" bestFit="1" customWidth="1"/>
    <col min="410" max="410" width="4.85546875" bestFit="1" customWidth="1"/>
    <col min="411" max="411" width="3" bestFit="1" customWidth="1"/>
    <col min="412" max="412" width="7.85546875" bestFit="1" customWidth="1"/>
    <col min="413" max="413" width="4.85546875" bestFit="1" customWidth="1"/>
    <col min="414" max="414" width="3" bestFit="1" customWidth="1"/>
    <col min="415" max="415" width="7.85546875" bestFit="1" customWidth="1"/>
    <col min="416" max="416" width="4.85546875" bestFit="1" customWidth="1"/>
    <col min="417" max="419" width="3" bestFit="1" customWidth="1"/>
    <col min="420" max="420" width="7.85546875" bestFit="1" customWidth="1"/>
    <col min="421" max="421" width="4.85546875" bestFit="1" customWidth="1"/>
    <col min="422" max="422" width="3" bestFit="1" customWidth="1"/>
    <col min="423" max="423" width="7.85546875" bestFit="1" customWidth="1"/>
    <col min="424" max="424" width="4.85546875" bestFit="1" customWidth="1"/>
    <col min="425" max="425" width="7.85546875" bestFit="1" customWidth="1"/>
    <col min="426" max="426" width="4.85546875" bestFit="1" customWidth="1"/>
    <col min="427" max="427" width="3" bestFit="1" customWidth="1"/>
    <col min="428" max="428" width="7.85546875" bestFit="1" customWidth="1"/>
    <col min="429" max="429" width="4.85546875" bestFit="1" customWidth="1"/>
    <col min="430" max="430" width="7.85546875" bestFit="1" customWidth="1"/>
    <col min="431" max="431" width="4.85546875" bestFit="1" customWidth="1"/>
    <col min="432" max="432" width="7.85546875" bestFit="1" customWidth="1"/>
    <col min="433" max="433" width="4.85546875" bestFit="1" customWidth="1"/>
    <col min="434" max="434" width="7.85546875" bestFit="1" customWidth="1"/>
    <col min="435" max="435" width="4.85546875" bestFit="1" customWidth="1"/>
    <col min="436" max="436" width="7.85546875" bestFit="1" customWidth="1"/>
    <col min="437" max="437" width="4.85546875" bestFit="1" customWidth="1"/>
    <col min="438" max="438" width="7.85546875" bestFit="1" customWidth="1"/>
    <col min="439" max="439" width="4.85546875" bestFit="1" customWidth="1"/>
    <col min="440" max="440" width="7.85546875" bestFit="1" customWidth="1"/>
    <col min="441" max="441" width="4.85546875" bestFit="1" customWidth="1"/>
    <col min="442" max="442" width="3" bestFit="1" customWidth="1"/>
    <col min="443" max="443" width="7.85546875" bestFit="1" customWidth="1"/>
    <col min="444" max="444" width="4.85546875" bestFit="1" customWidth="1"/>
    <col min="445" max="445" width="3" bestFit="1" customWidth="1"/>
    <col min="446" max="446" width="7.85546875" bestFit="1" customWidth="1"/>
    <col min="447" max="447" width="6" bestFit="1" customWidth="1"/>
    <col min="448" max="448" width="8.85546875" bestFit="1" customWidth="1"/>
    <col min="449" max="449" width="6" bestFit="1" customWidth="1"/>
    <col min="450" max="450" width="8.85546875" bestFit="1" customWidth="1"/>
    <col min="451" max="451" width="6" bestFit="1" customWidth="1"/>
    <col min="452" max="452" width="8.85546875" bestFit="1" customWidth="1"/>
    <col min="453" max="453" width="6" bestFit="1" customWidth="1"/>
    <col min="454" max="456" width="3" bestFit="1" customWidth="1"/>
    <col min="457" max="457" width="8.85546875" bestFit="1" customWidth="1"/>
    <col min="458" max="458" width="6" bestFit="1" customWidth="1"/>
    <col min="459" max="460" width="3" bestFit="1" customWidth="1"/>
    <col min="461" max="461" width="8.85546875" bestFit="1" customWidth="1"/>
    <col min="462" max="462" width="6" bestFit="1" customWidth="1"/>
    <col min="463" max="464" width="3" bestFit="1" customWidth="1"/>
    <col min="465" max="465" width="8.85546875" bestFit="1" customWidth="1"/>
    <col min="466" max="466" width="6" bestFit="1" customWidth="1"/>
    <col min="467" max="467" width="8.85546875" bestFit="1" customWidth="1"/>
    <col min="468" max="468" width="6" bestFit="1" customWidth="1"/>
    <col min="469" max="469" width="8.85546875" bestFit="1" customWidth="1"/>
    <col min="470" max="470" width="6" bestFit="1" customWidth="1"/>
    <col min="471" max="471" width="8.85546875" bestFit="1" customWidth="1"/>
    <col min="472" max="472" width="6" bestFit="1" customWidth="1"/>
    <col min="473" max="473" width="8.85546875" bestFit="1" customWidth="1"/>
    <col min="474" max="474" width="6" bestFit="1" customWidth="1"/>
    <col min="475" max="475" width="8.85546875" bestFit="1" customWidth="1"/>
    <col min="476" max="476" width="6" bestFit="1" customWidth="1"/>
    <col min="477" max="477" width="8.85546875" bestFit="1" customWidth="1"/>
    <col min="478" max="478" width="6" bestFit="1" customWidth="1"/>
    <col min="479" max="479" width="8.85546875" bestFit="1" customWidth="1"/>
    <col min="480" max="480" width="6" bestFit="1" customWidth="1"/>
    <col min="481" max="481" width="8.85546875" bestFit="1" customWidth="1"/>
    <col min="482" max="482" width="6" bestFit="1" customWidth="1"/>
    <col min="483" max="483" width="8.85546875" bestFit="1" customWidth="1"/>
    <col min="484" max="484" width="6" bestFit="1" customWidth="1"/>
    <col min="485" max="485" width="8.85546875" bestFit="1" customWidth="1"/>
    <col min="486" max="486" width="6" bestFit="1" customWidth="1"/>
    <col min="487" max="487" width="3" bestFit="1" customWidth="1"/>
    <col min="488" max="488" width="8.85546875" bestFit="1" customWidth="1"/>
    <col min="489" max="489" width="6" bestFit="1" customWidth="1"/>
    <col min="490" max="490" width="3" bestFit="1" customWidth="1"/>
    <col min="491" max="491" width="8.85546875" bestFit="1" customWidth="1"/>
    <col min="492" max="492" width="6" bestFit="1" customWidth="1"/>
    <col min="493" max="493" width="8.85546875" bestFit="1" customWidth="1"/>
    <col min="494" max="494" width="6" bestFit="1" customWidth="1"/>
    <col min="495" max="495" width="3" bestFit="1" customWidth="1"/>
    <col min="496" max="496" width="8.85546875" bestFit="1" customWidth="1"/>
    <col min="497" max="497" width="6" bestFit="1" customWidth="1"/>
    <col min="498" max="498" width="3" bestFit="1" customWidth="1"/>
    <col min="499" max="499" width="8.85546875" bestFit="1" customWidth="1"/>
    <col min="500" max="500" width="6" bestFit="1" customWidth="1"/>
    <col min="501" max="501" width="8.85546875" bestFit="1" customWidth="1"/>
    <col min="502" max="502" width="6" bestFit="1" customWidth="1"/>
    <col min="503" max="503" width="8.85546875" bestFit="1" customWidth="1"/>
    <col min="504" max="504" width="6" bestFit="1" customWidth="1"/>
    <col min="505" max="505" width="8.85546875" bestFit="1" customWidth="1"/>
    <col min="506" max="506" width="6" bestFit="1" customWidth="1"/>
    <col min="507" max="507" width="8.85546875" bestFit="1" customWidth="1"/>
    <col min="508" max="508" width="6" bestFit="1" customWidth="1"/>
    <col min="509" max="509" width="8.85546875" bestFit="1" customWidth="1"/>
    <col min="510" max="510" width="6" bestFit="1" customWidth="1"/>
    <col min="511" max="511" width="8.85546875" bestFit="1" customWidth="1"/>
    <col min="512" max="512" width="6" bestFit="1" customWidth="1"/>
    <col min="513" max="513" width="8.85546875" bestFit="1" customWidth="1"/>
    <col min="514" max="514" width="6" bestFit="1" customWidth="1"/>
    <col min="515" max="515" width="8.85546875" bestFit="1" customWidth="1"/>
    <col min="516" max="516" width="6" bestFit="1" customWidth="1"/>
    <col min="517" max="517" width="8.85546875" bestFit="1" customWidth="1"/>
    <col min="518" max="518" width="6" bestFit="1" customWidth="1"/>
    <col min="519" max="519" width="8.85546875" bestFit="1" customWidth="1"/>
    <col min="520" max="520" width="6" bestFit="1" customWidth="1"/>
    <col min="521" max="521" width="8.85546875" bestFit="1" customWidth="1"/>
    <col min="522" max="522" width="6" bestFit="1" customWidth="1"/>
    <col min="523" max="523" width="8.85546875" bestFit="1" customWidth="1"/>
    <col min="524" max="524" width="6" bestFit="1" customWidth="1"/>
    <col min="525" max="525" width="8.85546875" bestFit="1" customWidth="1"/>
    <col min="526" max="526" width="6" bestFit="1" customWidth="1"/>
    <col min="527" max="527" width="8.85546875" bestFit="1" customWidth="1"/>
    <col min="528" max="528" width="6" bestFit="1" customWidth="1"/>
    <col min="529" max="529" width="8.85546875" bestFit="1" customWidth="1"/>
    <col min="530" max="530" width="6" bestFit="1" customWidth="1"/>
    <col min="531" max="531" width="8.85546875" bestFit="1" customWidth="1"/>
    <col min="532" max="532" width="6" bestFit="1" customWidth="1"/>
    <col min="533" max="533" width="8.85546875" bestFit="1" customWidth="1"/>
    <col min="534" max="534" width="6" bestFit="1" customWidth="1"/>
    <col min="535" max="535" width="8.85546875" bestFit="1" customWidth="1"/>
    <col min="536" max="536" width="6" bestFit="1" customWidth="1"/>
    <col min="537" max="537" width="3" bestFit="1" customWidth="1"/>
    <col min="538" max="538" width="8.85546875" bestFit="1" customWidth="1"/>
    <col min="539" max="539" width="6" bestFit="1" customWidth="1"/>
    <col min="540" max="540" width="8.85546875" bestFit="1" customWidth="1"/>
    <col min="541" max="541" width="6" bestFit="1" customWidth="1"/>
    <col min="542" max="542" width="3" bestFit="1" customWidth="1"/>
    <col min="543" max="543" width="8.85546875" bestFit="1" customWidth="1"/>
    <col min="544" max="544" width="6" bestFit="1" customWidth="1"/>
    <col min="545" max="545" width="8.85546875" bestFit="1" customWidth="1"/>
    <col min="546" max="546" width="6" bestFit="1" customWidth="1"/>
    <col min="547" max="547" width="8.85546875" bestFit="1" customWidth="1"/>
    <col min="548" max="548" width="6" bestFit="1" customWidth="1"/>
    <col min="549" max="549" width="3" bestFit="1" customWidth="1"/>
    <col min="550" max="550" width="8.85546875" bestFit="1" customWidth="1"/>
    <col min="551" max="551" width="6" bestFit="1" customWidth="1"/>
    <col min="552" max="552" width="8.85546875" bestFit="1" customWidth="1"/>
    <col min="553" max="553" width="6" bestFit="1" customWidth="1"/>
    <col min="554" max="554" width="8.85546875" bestFit="1" customWidth="1"/>
    <col min="555" max="555" width="6" bestFit="1" customWidth="1"/>
    <col min="556" max="556" width="3" bestFit="1" customWidth="1"/>
    <col min="557" max="557" width="8.85546875" bestFit="1" customWidth="1"/>
    <col min="558" max="558" width="6" bestFit="1" customWidth="1"/>
    <col min="559" max="559" width="8.85546875" bestFit="1" customWidth="1"/>
    <col min="560" max="560" width="6" bestFit="1" customWidth="1"/>
    <col min="561" max="561" width="4.140625" bestFit="1" customWidth="1"/>
    <col min="562" max="562" width="8.85546875" bestFit="1" customWidth="1"/>
    <col min="563" max="563" width="6" bestFit="1" customWidth="1"/>
    <col min="564" max="564" width="8.85546875" bestFit="1" customWidth="1"/>
    <col min="565" max="565" width="6" bestFit="1" customWidth="1"/>
    <col min="566" max="566" width="8.85546875" bestFit="1" customWidth="1"/>
    <col min="567" max="567" width="6" bestFit="1" customWidth="1"/>
    <col min="568" max="568" width="8.85546875" bestFit="1" customWidth="1"/>
    <col min="569" max="569" width="6" bestFit="1" customWidth="1"/>
    <col min="570" max="570" width="8.85546875" bestFit="1" customWidth="1"/>
    <col min="571" max="571" width="6" bestFit="1" customWidth="1"/>
    <col min="572" max="572" width="8.85546875" bestFit="1" customWidth="1"/>
    <col min="573" max="573" width="6" bestFit="1" customWidth="1"/>
    <col min="574" max="574" width="8.85546875" bestFit="1" customWidth="1"/>
    <col min="575" max="575" width="6" bestFit="1" customWidth="1"/>
    <col min="576" max="576" width="8.85546875" bestFit="1" customWidth="1"/>
    <col min="577" max="577" width="6" bestFit="1" customWidth="1"/>
    <col min="578" max="578" width="8.85546875" bestFit="1" customWidth="1"/>
    <col min="579" max="579" width="6" bestFit="1" customWidth="1"/>
    <col min="580" max="580" width="8.85546875" bestFit="1" customWidth="1"/>
    <col min="581" max="581" width="6" bestFit="1" customWidth="1"/>
    <col min="582" max="582" width="8.85546875" bestFit="1" customWidth="1"/>
    <col min="583" max="583" width="6" bestFit="1" customWidth="1"/>
    <col min="584" max="584" width="8.85546875" bestFit="1" customWidth="1"/>
    <col min="585" max="585" width="6" bestFit="1" customWidth="1"/>
    <col min="586" max="586" width="8.85546875" bestFit="1" customWidth="1"/>
    <col min="587" max="587" width="6" bestFit="1" customWidth="1"/>
    <col min="588" max="588" width="8.85546875" bestFit="1" customWidth="1"/>
    <col min="589" max="589" width="6" bestFit="1" customWidth="1"/>
    <col min="590" max="590" width="8.85546875" bestFit="1" customWidth="1"/>
    <col min="591" max="591" width="6" bestFit="1" customWidth="1"/>
    <col min="592" max="592" width="8.85546875" bestFit="1" customWidth="1"/>
    <col min="593" max="593" width="6" bestFit="1" customWidth="1"/>
    <col min="594" max="594" width="8.85546875" bestFit="1" customWidth="1"/>
    <col min="595" max="595" width="6" bestFit="1" customWidth="1"/>
    <col min="596" max="596" width="8.85546875" bestFit="1" customWidth="1"/>
    <col min="597" max="597" width="6" bestFit="1" customWidth="1"/>
    <col min="598" max="598" width="8.85546875" bestFit="1" customWidth="1"/>
    <col min="599" max="599" width="6" bestFit="1" customWidth="1"/>
    <col min="600" max="600" width="8.85546875" bestFit="1" customWidth="1"/>
    <col min="601" max="601" width="6" bestFit="1" customWidth="1"/>
    <col min="602" max="602" width="8.85546875" bestFit="1" customWidth="1"/>
    <col min="603" max="603" width="6" bestFit="1" customWidth="1"/>
    <col min="604" max="604" width="8.85546875" bestFit="1" customWidth="1"/>
    <col min="605" max="605" width="6" bestFit="1" customWidth="1"/>
    <col min="606" max="606" width="8.85546875" bestFit="1" customWidth="1"/>
    <col min="607" max="607" width="6" bestFit="1" customWidth="1"/>
    <col min="608" max="608" width="8.85546875" bestFit="1" customWidth="1"/>
    <col min="609" max="609" width="6" bestFit="1" customWidth="1"/>
    <col min="610" max="610" width="8.85546875" bestFit="1" customWidth="1"/>
    <col min="611" max="611" width="6" bestFit="1" customWidth="1"/>
    <col min="612" max="612" width="8.85546875" bestFit="1" customWidth="1"/>
    <col min="613" max="613" width="6" bestFit="1" customWidth="1"/>
    <col min="614" max="614" width="8.85546875" bestFit="1" customWidth="1"/>
    <col min="615" max="615" width="6" bestFit="1" customWidth="1"/>
    <col min="616" max="616" width="8.85546875" bestFit="1" customWidth="1"/>
    <col min="617" max="617" width="6" bestFit="1" customWidth="1"/>
    <col min="618" max="618" width="8.85546875" bestFit="1" customWidth="1"/>
    <col min="619" max="619" width="6" bestFit="1" customWidth="1"/>
    <col min="620" max="620" width="8.85546875" bestFit="1" customWidth="1"/>
    <col min="621" max="621" width="6" bestFit="1" customWidth="1"/>
    <col min="622" max="622" width="8.85546875" bestFit="1" customWidth="1"/>
    <col min="623" max="623" width="6" bestFit="1" customWidth="1"/>
    <col min="624" max="624" width="8.85546875" bestFit="1" customWidth="1"/>
    <col min="625" max="625" width="6" bestFit="1" customWidth="1"/>
    <col min="626" max="626" width="8.85546875" bestFit="1" customWidth="1"/>
    <col min="627" max="627" width="7" bestFit="1" customWidth="1"/>
    <col min="628" max="628" width="10" bestFit="1" customWidth="1"/>
    <col min="629" max="629" width="7" bestFit="1" customWidth="1"/>
    <col min="630" max="630" width="10" bestFit="1" customWidth="1"/>
    <col min="631" max="631" width="7" bestFit="1" customWidth="1"/>
    <col min="632" max="632" width="10" bestFit="1" customWidth="1"/>
    <col min="633" max="633" width="11.140625" bestFit="1" customWidth="1"/>
    <col min="634" max="634" width="4.85546875" bestFit="1" customWidth="1"/>
    <col min="635" max="635" width="6.7109375" bestFit="1" customWidth="1"/>
    <col min="636" max="636" width="3.85546875" bestFit="1" customWidth="1"/>
    <col min="637" max="637" width="6.7109375" bestFit="1" customWidth="1"/>
    <col min="638" max="638" width="3.85546875" bestFit="1" customWidth="1"/>
    <col min="639" max="639" width="2" bestFit="1" customWidth="1"/>
    <col min="640" max="640" width="6.7109375" bestFit="1" customWidth="1"/>
    <col min="641" max="641" width="7.85546875" bestFit="1" customWidth="1"/>
    <col min="642" max="642" width="4.85546875" bestFit="1" customWidth="1"/>
    <col min="643" max="643" width="6.7109375" bestFit="1" customWidth="1"/>
    <col min="644" max="644" width="4.85546875" bestFit="1" customWidth="1"/>
    <col min="645" max="645" width="7.85546875" bestFit="1" customWidth="1"/>
    <col min="646" max="646" width="4.85546875" bestFit="1" customWidth="1"/>
    <col min="647" max="647" width="7.85546875" bestFit="1" customWidth="1"/>
    <col min="648" max="648" width="4.85546875" bestFit="1" customWidth="1"/>
    <col min="649" max="649" width="7.85546875" bestFit="1" customWidth="1"/>
    <col min="650" max="650" width="4.85546875" bestFit="1" customWidth="1"/>
    <col min="651" max="651" width="7.85546875" bestFit="1" customWidth="1"/>
    <col min="652" max="652" width="4.85546875" bestFit="1" customWidth="1"/>
    <col min="653" max="653" width="7.85546875" bestFit="1" customWidth="1"/>
    <col min="654" max="654" width="4.85546875" bestFit="1" customWidth="1"/>
    <col min="655" max="656" width="7.85546875" bestFit="1" customWidth="1"/>
    <col min="657" max="657" width="4.85546875" bestFit="1" customWidth="1"/>
    <col min="658" max="658" width="6.7109375" bestFit="1" customWidth="1"/>
    <col min="659" max="659" width="4.85546875" bestFit="1" customWidth="1"/>
    <col min="660" max="660" width="7.85546875" bestFit="1" customWidth="1"/>
    <col min="661" max="661" width="4.85546875" bestFit="1" customWidth="1"/>
    <col min="662" max="662" width="7.85546875" bestFit="1" customWidth="1"/>
    <col min="663" max="663" width="4.85546875" bestFit="1" customWidth="1"/>
    <col min="664" max="664" width="7.85546875" bestFit="1" customWidth="1"/>
    <col min="665" max="665" width="4.85546875" bestFit="1" customWidth="1"/>
    <col min="666" max="666" width="7.85546875" bestFit="1" customWidth="1"/>
    <col min="667" max="667" width="4.85546875" bestFit="1" customWidth="1"/>
    <col min="668" max="669" width="7.85546875" bestFit="1" customWidth="1"/>
    <col min="670" max="670" width="4.85546875" bestFit="1" customWidth="1"/>
    <col min="671" max="671" width="6.7109375" bestFit="1" customWidth="1"/>
    <col min="672" max="672" width="4.85546875" bestFit="1" customWidth="1"/>
    <col min="673" max="673" width="2" bestFit="1" customWidth="1"/>
    <col min="674" max="674" width="7.85546875" bestFit="1" customWidth="1"/>
    <col min="675" max="675" width="4.85546875" bestFit="1" customWidth="1"/>
    <col min="676" max="676" width="7.85546875" bestFit="1" customWidth="1"/>
    <col min="677" max="677" width="4.85546875" bestFit="1" customWidth="1"/>
    <col min="678" max="678" width="7.85546875" bestFit="1" customWidth="1"/>
    <col min="679" max="679" width="4.85546875" bestFit="1" customWidth="1"/>
    <col min="680" max="681" width="7.85546875" bestFit="1" customWidth="1"/>
    <col min="682" max="682" width="4.85546875" bestFit="1" customWidth="1"/>
    <col min="683" max="683" width="2" bestFit="1" customWidth="1"/>
    <col min="684" max="684" width="6.7109375" bestFit="1" customWidth="1"/>
    <col min="685" max="685" width="7.85546875" bestFit="1" customWidth="1"/>
    <col min="686" max="686" width="4.85546875" bestFit="1" customWidth="1"/>
    <col min="687" max="687" width="6.7109375" bestFit="1" customWidth="1"/>
    <col min="688" max="688" width="3.85546875" bestFit="1" customWidth="1"/>
    <col min="689" max="689" width="6.7109375" bestFit="1" customWidth="1"/>
    <col min="690" max="690" width="4.85546875" bestFit="1" customWidth="1"/>
    <col min="691" max="691" width="7.85546875" bestFit="1" customWidth="1"/>
    <col min="692" max="692" width="4.85546875" bestFit="1" customWidth="1"/>
    <col min="693" max="693" width="7.85546875" bestFit="1" customWidth="1"/>
    <col min="694" max="694" width="4.85546875" bestFit="1" customWidth="1"/>
    <col min="695" max="696" width="7.85546875" bestFit="1" customWidth="1"/>
    <col min="697" max="697" width="4.85546875" bestFit="1" customWidth="1"/>
    <col min="698" max="698" width="7.85546875" bestFit="1" customWidth="1"/>
    <col min="699" max="699" width="4.85546875" bestFit="1" customWidth="1"/>
    <col min="700" max="701" width="7.85546875" bestFit="1" customWidth="1"/>
    <col min="702" max="702" width="4.85546875" bestFit="1" customWidth="1"/>
    <col min="703" max="703" width="6.7109375" bestFit="1" customWidth="1"/>
    <col min="704" max="704" width="4.85546875" bestFit="1" customWidth="1"/>
    <col min="705" max="706" width="7.85546875" bestFit="1" customWidth="1"/>
    <col min="707" max="707" width="4.85546875" bestFit="1" customWidth="1"/>
    <col min="708" max="708" width="6.7109375" bestFit="1" customWidth="1"/>
    <col min="709" max="709" width="3.85546875" bestFit="1" customWidth="1"/>
    <col min="710" max="710" width="6.7109375" bestFit="1" customWidth="1"/>
    <col min="711" max="711" width="4.85546875" bestFit="1" customWidth="1"/>
    <col min="712" max="712" width="7.85546875" bestFit="1" customWidth="1"/>
    <col min="713" max="713" width="4.85546875" bestFit="1" customWidth="1"/>
    <col min="714" max="714" width="7.85546875" bestFit="1" customWidth="1"/>
    <col min="715" max="715" width="4.85546875" bestFit="1" customWidth="1"/>
    <col min="716" max="716" width="7.85546875" bestFit="1" customWidth="1"/>
    <col min="717" max="717" width="4.85546875" bestFit="1" customWidth="1"/>
    <col min="718" max="719" width="7.85546875" bestFit="1" customWidth="1"/>
    <col min="720" max="720" width="4.85546875" bestFit="1" customWidth="1"/>
    <col min="721" max="721" width="7.85546875" bestFit="1" customWidth="1"/>
    <col min="722" max="722" width="4.85546875" bestFit="1" customWidth="1"/>
    <col min="723" max="723" width="7.85546875" bestFit="1" customWidth="1"/>
    <col min="724" max="724" width="4.85546875" bestFit="1" customWidth="1"/>
    <col min="725" max="726" width="7.85546875" bestFit="1" customWidth="1"/>
    <col min="727" max="727" width="4.85546875" bestFit="1" customWidth="1"/>
    <col min="728" max="728" width="6.7109375" bestFit="1" customWidth="1"/>
    <col min="729" max="729" width="4.85546875" bestFit="1" customWidth="1"/>
    <col min="730" max="730" width="7.85546875" bestFit="1" customWidth="1"/>
    <col min="731" max="731" width="4.85546875" bestFit="1" customWidth="1"/>
    <col min="732" max="733" width="7.85546875" bestFit="1" customWidth="1"/>
    <col min="734" max="734" width="4.85546875" bestFit="1" customWidth="1"/>
    <col min="735" max="735" width="6.7109375" bestFit="1" customWidth="1"/>
    <col min="736" max="736" width="3.85546875" bestFit="1" customWidth="1"/>
    <col min="737" max="737" width="6.7109375" bestFit="1" customWidth="1"/>
    <col min="738" max="738" width="4.85546875" bestFit="1" customWidth="1"/>
    <col min="739" max="739" width="7.85546875" bestFit="1" customWidth="1"/>
    <col min="740" max="740" width="4.85546875" bestFit="1" customWidth="1"/>
    <col min="741" max="741" width="7.85546875" bestFit="1" customWidth="1"/>
    <col min="742" max="742" width="4.85546875" bestFit="1" customWidth="1"/>
    <col min="743" max="743" width="7.85546875" bestFit="1" customWidth="1"/>
    <col min="744" max="744" width="4.85546875" bestFit="1" customWidth="1"/>
    <col min="745" max="745" width="2" bestFit="1" customWidth="1"/>
    <col min="746" max="746" width="7.85546875" bestFit="1" customWidth="1"/>
    <col min="747" max="747" width="4.85546875" bestFit="1" customWidth="1"/>
    <col min="748" max="749" width="7.85546875" bestFit="1" customWidth="1"/>
    <col min="750" max="750" width="4.85546875" bestFit="1" customWidth="1"/>
    <col min="751" max="751" width="6.7109375" bestFit="1" customWidth="1"/>
    <col min="752" max="752" width="4.85546875" bestFit="1" customWidth="1"/>
    <col min="753" max="753" width="7.85546875" bestFit="1" customWidth="1"/>
    <col min="754" max="754" width="4.85546875" bestFit="1" customWidth="1"/>
    <col min="755" max="755" width="7.85546875" bestFit="1" customWidth="1"/>
    <col min="756" max="756" width="4.85546875" bestFit="1" customWidth="1"/>
    <col min="757" max="757" width="7.85546875" bestFit="1" customWidth="1"/>
    <col min="758" max="758" width="4.85546875" bestFit="1" customWidth="1"/>
    <col min="759" max="759" width="7.85546875" bestFit="1" customWidth="1"/>
    <col min="760" max="760" width="4.85546875" bestFit="1" customWidth="1"/>
    <col min="761" max="762" width="7.85546875" bestFit="1" customWidth="1"/>
    <col min="763" max="763" width="4.85546875" bestFit="1" customWidth="1"/>
    <col min="764" max="764" width="6.7109375" bestFit="1" customWidth="1"/>
    <col min="765" max="765" width="4.85546875" bestFit="1" customWidth="1"/>
    <col min="766" max="766" width="7.85546875" bestFit="1" customWidth="1"/>
    <col min="767" max="767" width="4.85546875" bestFit="1" customWidth="1"/>
    <col min="768" max="769" width="7.85546875" bestFit="1" customWidth="1"/>
    <col min="770" max="770" width="4.85546875" bestFit="1" customWidth="1"/>
    <col min="771" max="771" width="7.85546875" bestFit="1" customWidth="1"/>
    <col min="772" max="772" width="4.85546875" bestFit="1" customWidth="1"/>
    <col min="773" max="773" width="7.85546875" bestFit="1" customWidth="1"/>
    <col min="774" max="774" width="4.85546875" bestFit="1" customWidth="1"/>
    <col min="775" max="775" width="7.85546875" bestFit="1" customWidth="1"/>
    <col min="776" max="776" width="4.85546875" bestFit="1" customWidth="1"/>
    <col min="777" max="778" width="7.85546875" bestFit="1" customWidth="1"/>
    <col min="779" max="779" width="4.85546875" bestFit="1" customWidth="1"/>
    <col min="780" max="780" width="7.85546875" bestFit="1" customWidth="1"/>
    <col min="781" max="781" width="4.85546875" bestFit="1" customWidth="1"/>
    <col min="782" max="782" width="7.85546875" bestFit="1" customWidth="1"/>
    <col min="783" max="783" width="4.85546875" bestFit="1" customWidth="1"/>
    <col min="784" max="784" width="7.85546875" bestFit="1" customWidth="1"/>
    <col min="785" max="785" width="4.85546875" bestFit="1" customWidth="1"/>
    <col min="786" max="787" width="7.85546875" bestFit="1" customWidth="1"/>
    <col min="788" max="788" width="4.85546875" bestFit="1" customWidth="1"/>
    <col min="789" max="789" width="6.7109375" bestFit="1" customWidth="1"/>
    <col min="790" max="790" width="4.85546875" bestFit="1" customWidth="1"/>
    <col min="791" max="791" width="7.85546875" bestFit="1" customWidth="1"/>
    <col min="792" max="792" width="4.85546875" bestFit="1" customWidth="1"/>
    <col min="793" max="793" width="7.85546875" bestFit="1" customWidth="1"/>
    <col min="794" max="794" width="4.85546875" bestFit="1" customWidth="1"/>
    <col min="795" max="796" width="7.85546875" bestFit="1" customWidth="1"/>
    <col min="797" max="797" width="4.85546875" bestFit="1" customWidth="1"/>
    <col min="798" max="798" width="6.7109375" bestFit="1" customWidth="1"/>
    <col min="799" max="799" width="3.85546875" bestFit="1" customWidth="1"/>
    <col min="800" max="800" width="6.7109375" bestFit="1" customWidth="1"/>
    <col min="801" max="801" width="4.85546875" bestFit="1" customWidth="1"/>
    <col min="802" max="802" width="2" bestFit="1" customWidth="1"/>
    <col min="803" max="803" width="7.85546875" bestFit="1" customWidth="1"/>
    <col min="804" max="804" width="4.85546875" bestFit="1" customWidth="1"/>
    <col min="805" max="806" width="7.85546875" bestFit="1" customWidth="1"/>
    <col min="807" max="807" width="4.85546875" bestFit="1" customWidth="1"/>
    <col min="808" max="808" width="7.85546875" bestFit="1" customWidth="1"/>
    <col min="809" max="809" width="4.85546875" bestFit="1" customWidth="1"/>
    <col min="810" max="810" width="7.85546875" bestFit="1" customWidth="1"/>
    <col min="811" max="811" width="4.85546875" bestFit="1" customWidth="1"/>
    <col min="812" max="812" width="7.85546875" bestFit="1" customWidth="1"/>
    <col min="813" max="813" width="4.85546875" bestFit="1" customWidth="1"/>
    <col min="814" max="814" width="7.85546875" bestFit="1" customWidth="1"/>
    <col min="815" max="815" width="4.85546875" bestFit="1" customWidth="1"/>
    <col min="816" max="817" width="7.85546875" bestFit="1" customWidth="1"/>
    <col min="818" max="818" width="4.85546875" bestFit="1" customWidth="1"/>
    <col min="819" max="819" width="7.85546875" bestFit="1" customWidth="1"/>
    <col min="820" max="820" width="4.85546875" bestFit="1" customWidth="1"/>
    <col min="821" max="821" width="7.85546875" bestFit="1" customWidth="1"/>
    <col min="822" max="822" width="4.85546875" bestFit="1" customWidth="1"/>
    <col min="823" max="823" width="7.85546875" bestFit="1" customWidth="1"/>
    <col min="824" max="824" width="4.85546875" bestFit="1" customWidth="1"/>
    <col min="825" max="826" width="7.85546875" bestFit="1" customWidth="1"/>
    <col min="827" max="827" width="4.85546875" bestFit="1" customWidth="1"/>
    <col min="828" max="828" width="7.85546875" bestFit="1" customWidth="1"/>
    <col min="829" max="829" width="4.85546875" bestFit="1" customWidth="1"/>
    <col min="830" max="830" width="7.85546875" bestFit="1" customWidth="1"/>
    <col min="831" max="831" width="4.85546875" bestFit="1" customWidth="1"/>
    <col min="832" max="832" width="7.85546875" bestFit="1" customWidth="1"/>
    <col min="833" max="833" width="4.85546875" bestFit="1" customWidth="1"/>
    <col min="834" max="834" width="7.85546875" bestFit="1" customWidth="1"/>
    <col min="835" max="835" width="4.85546875" bestFit="1" customWidth="1"/>
    <col min="836" max="836" width="7.85546875" bestFit="1" customWidth="1"/>
    <col min="837" max="837" width="4.85546875" bestFit="1" customWidth="1"/>
    <col min="838" max="839" width="7.85546875" bestFit="1" customWidth="1"/>
    <col min="840" max="840" width="4.85546875" bestFit="1" customWidth="1"/>
    <col min="841" max="842" width="7.85546875" bestFit="1" customWidth="1"/>
    <col min="843" max="843" width="4.85546875" bestFit="1" customWidth="1"/>
    <col min="844" max="844" width="7.85546875" bestFit="1" customWidth="1"/>
    <col min="845" max="845" width="4.85546875" bestFit="1" customWidth="1"/>
    <col min="846" max="847" width="7.85546875" bestFit="1" customWidth="1"/>
    <col min="848" max="848" width="4.85546875" bestFit="1" customWidth="1"/>
    <col min="849" max="849" width="2" bestFit="1" customWidth="1"/>
    <col min="850" max="850" width="7.85546875" bestFit="1" customWidth="1"/>
    <col min="851" max="851" width="4.85546875" bestFit="1" customWidth="1"/>
    <col min="852" max="853" width="7.85546875" bestFit="1" customWidth="1"/>
    <col min="854" max="854" width="4.85546875" bestFit="1" customWidth="1"/>
    <col min="855" max="855" width="7.85546875" bestFit="1" customWidth="1"/>
    <col min="856" max="856" width="4.85546875" bestFit="1" customWidth="1"/>
    <col min="857" max="857" width="7.85546875" bestFit="1" customWidth="1"/>
    <col min="858" max="858" width="4.85546875" bestFit="1" customWidth="1"/>
    <col min="859" max="859" width="7.85546875" bestFit="1" customWidth="1"/>
    <col min="860" max="860" width="4.85546875" bestFit="1" customWidth="1"/>
    <col min="861" max="861" width="7.85546875" bestFit="1" customWidth="1"/>
    <col min="862" max="862" width="4.85546875" bestFit="1" customWidth="1"/>
    <col min="863" max="864" width="7.85546875" bestFit="1" customWidth="1"/>
    <col min="865" max="865" width="4.85546875" bestFit="1" customWidth="1"/>
    <col min="866" max="866" width="7.85546875" bestFit="1" customWidth="1"/>
    <col min="867" max="867" width="4.85546875" bestFit="1" customWidth="1"/>
    <col min="868" max="869" width="7.85546875" bestFit="1" customWidth="1"/>
    <col min="870" max="870" width="4.85546875" bestFit="1" customWidth="1"/>
    <col min="871" max="871" width="7.85546875" bestFit="1" customWidth="1"/>
    <col min="872" max="872" width="4.85546875" bestFit="1" customWidth="1"/>
    <col min="873" max="874" width="7.85546875" bestFit="1" customWidth="1"/>
    <col min="875" max="875" width="4.85546875" bestFit="1" customWidth="1"/>
    <col min="876" max="876" width="7.85546875" bestFit="1" customWidth="1"/>
    <col min="877" max="877" width="4.85546875" bestFit="1" customWidth="1"/>
    <col min="878" max="879" width="7.85546875" bestFit="1" customWidth="1"/>
    <col min="880" max="880" width="4.85546875" bestFit="1" customWidth="1"/>
    <col min="881" max="882" width="7.85546875" bestFit="1" customWidth="1"/>
    <col min="883" max="883" width="4.85546875" bestFit="1" customWidth="1"/>
    <col min="884" max="884" width="7.85546875" bestFit="1" customWidth="1"/>
    <col min="885" max="885" width="4.85546875" bestFit="1" customWidth="1"/>
    <col min="886" max="886" width="7.85546875" bestFit="1" customWidth="1"/>
    <col min="887" max="887" width="4.85546875" bestFit="1" customWidth="1"/>
    <col min="888" max="889" width="7.85546875" bestFit="1" customWidth="1"/>
    <col min="890" max="890" width="4.85546875" bestFit="1" customWidth="1"/>
    <col min="891" max="891" width="7.85546875" bestFit="1" customWidth="1"/>
    <col min="892" max="892" width="4.85546875" bestFit="1" customWidth="1"/>
    <col min="893" max="894" width="7.85546875" bestFit="1" customWidth="1"/>
    <col min="895" max="895" width="4.85546875" bestFit="1" customWidth="1"/>
    <col min="896" max="896" width="7.85546875" bestFit="1" customWidth="1"/>
    <col min="897" max="897" width="4.85546875" bestFit="1" customWidth="1"/>
    <col min="898" max="899" width="7.85546875" bestFit="1" customWidth="1"/>
    <col min="900" max="900" width="4.85546875" bestFit="1" customWidth="1"/>
    <col min="901" max="902" width="7.85546875" bestFit="1" customWidth="1"/>
    <col min="903" max="903" width="4.85546875" bestFit="1" customWidth="1"/>
    <col min="904" max="904" width="7.85546875" bestFit="1" customWidth="1"/>
    <col min="905" max="905" width="4.85546875" bestFit="1" customWidth="1"/>
    <col min="906" max="907" width="7.85546875" bestFit="1" customWidth="1"/>
    <col min="908" max="908" width="4.85546875" bestFit="1" customWidth="1"/>
    <col min="909" max="910" width="7.85546875" bestFit="1" customWidth="1"/>
    <col min="911" max="911" width="4.85546875" bestFit="1" customWidth="1"/>
    <col min="912" max="912" width="7.85546875" bestFit="1" customWidth="1"/>
    <col min="913" max="913" width="4.85546875" bestFit="1" customWidth="1"/>
    <col min="914" max="915" width="7.85546875" bestFit="1" customWidth="1"/>
    <col min="916" max="916" width="4.85546875" bestFit="1" customWidth="1"/>
    <col min="917" max="917" width="7.85546875" bestFit="1" customWidth="1"/>
    <col min="918" max="918" width="4.85546875" bestFit="1" customWidth="1"/>
    <col min="919" max="920" width="7.85546875" bestFit="1" customWidth="1"/>
    <col min="921" max="921" width="4.85546875" bestFit="1" customWidth="1"/>
    <col min="922" max="922" width="7.85546875" bestFit="1" customWidth="1"/>
    <col min="923" max="923" width="4.85546875" bestFit="1" customWidth="1"/>
    <col min="924" max="925" width="7.85546875" bestFit="1" customWidth="1"/>
    <col min="926" max="926" width="4.85546875" bestFit="1" customWidth="1"/>
    <col min="927" max="927" width="7.85546875" bestFit="1" customWidth="1"/>
    <col min="928" max="928" width="4.85546875" bestFit="1" customWidth="1"/>
    <col min="929" max="929" width="7.85546875" bestFit="1" customWidth="1"/>
    <col min="930" max="930" width="4.85546875" bestFit="1" customWidth="1"/>
    <col min="931" max="931" width="7.85546875" bestFit="1" customWidth="1"/>
    <col min="932" max="932" width="4.85546875" bestFit="1" customWidth="1"/>
    <col min="933" max="934" width="7.85546875" bestFit="1" customWidth="1"/>
    <col min="935" max="935" width="4.85546875" bestFit="1" customWidth="1"/>
    <col min="936" max="936" width="7.85546875" bestFit="1" customWidth="1"/>
    <col min="937" max="937" width="4.85546875" bestFit="1" customWidth="1"/>
    <col min="938" max="939" width="7.85546875" bestFit="1" customWidth="1"/>
    <col min="940" max="940" width="4.85546875" bestFit="1" customWidth="1"/>
    <col min="941" max="942" width="7.85546875" bestFit="1" customWidth="1"/>
    <col min="943" max="943" width="4.85546875" bestFit="1" customWidth="1"/>
    <col min="944" max="944" width="7.85546875" bestFit="1" customWidth="1"/>
    <col min="945" max="945" width="4.85546875" bestFit="1" customWidth="1"/>
    <col min="946" max="947" width="7.85546875" bestFit="1" customWidth="1"/>
    <col min="948" max="948" width="4.85546875" bestFit="1" customWidth="1"/>
    <col min="949" max="950" width="7.85546875" bestFit="1" customWidth="1"/>
    <col min="951" max="951" width="4.85546875" bestFit="1" customWidth="1"/>
    <col min="952" max="953" width="7.85546875" bestFit="1" customWidth="1"/>
    <col min="954" max="954" width="4.85546875" bestFit="1" customWidth="1"/>
    <col min="955" max="956" width="7.85546875" bestFit="1" customWidth="1"/>
    <col min="957" max="957" width="4.85546875" bestFit="1" customWidth="1"/>
    <col min="958" max="959" width="7.85546875" bestFit="1" customWidth="1"/>
    <col min="960" max="960" width="4.85546875" bestFit="1" customWidth="1"/>
    <col min="961" max="962" width="7.85546875" bestFit="1" customWidth="1"/>
    <col min="963" max="963" width="4.85546875" bestFit="1" customWidth="1"/>
    <col min="964" max="965" width="7.85546875" bestFit="1" customWidth="1"/>
    <col min="966" max="966" width="4.85546875" bestFit="1" customWidth="1"/>
    <col min="967" max="967" width="7.85546875" bestFit="1" customWidth="1"/>
    <col min="968" max="968" width="4.85546875" bestFit="1" customWidth="1"/>
    <col min="969" max="970" width="7.85546875" bestFit="1" customWidth="1"/>
    <col min="971" max="971" width="4.85546875" bestFit="1" customWidth="1"/>
    <col min="972" max="972" width="7.85546875" bestFit="1" customWidth="1"/>
    <col min="973" max="973" width="4.85546875" bestFit="1" customWidth="1"/>
    <col min="974" max="975" width="7.85546875" bestFit="1" customWidth="1"/>
    <col min="976" max="976" width="6" bestFit="1" customWidth="1"/>
    <col min="977" max="977" width="7.85546875" bestFit="1" customWidth="1"/>
    <col min="978" max="978" width="8.85546875" bestFit="1" customWidth="1"/>
    <col min="979" max="979" width="6" bestFit="1" customWidth="1"/>
    <col min="980" max="980" width="7.85546875" bestFit="1" customWidth="1"/>
    <col min="981" max="981" width="8.85546875" bestFit="1" customWidth="1"/>
    <col min="982" max="982" width="6" bestFit="1" customWidth="1"/>
    <col min="983" max="983" width="7.85546875" bestFit="1" customWidth="1"/>
    <col min="984" max="984" width="8.85546875" bestFit="1" customWidth="1"/>
    <col min="985" max="985" width="6" bestFit="1" customWidth="1"/>
    <col min="986" max="986" width="7.85546875" bestFit="1" customWidth="1"/>
    <col min="987" max="987" width="4.85546875" bestFit="1" customWidth="1"/>
    <col min="988" max="988" width="7.85546875" bestFit="1" customWidth="1"/>
    <col min="989" max="989" width="4.85546875" bestFit="1" customWidth="1"/>
    <col min="990" max="990" width="7.85546875" bestFit="1" customWidth="1"/>
    <col min="991" max="991" width="4.85546875" bestFit="1" customWidth="1"/>
    <col min="992" max="992" width="7.85546875" bestFit="1" customWidth="1"/>
    <col min="993" max="993" width="8.85546875" bestFit="1" customWidth="1"/>
    <col min="994" max="994" width="6" bestFit="1" customWidth="1"/>
    <col min="995" max="995" width="7.85546875" bestFit="1" customWidth="1"/>
    <col min="996" max="996" width="4.85546875" bestFit="1" customWidth="1"/>
    <col min="997" max="997" width="7.85546875" bestFit="1" customWidth="1"/>
    <col min="998" max="998" width="4.85546875" bestFit="1" customWidth="1"/>
    <col min="999" max="999" width="7.85546875" bestFit="1" customWidth="1"/>
    <col min="1000" max="1000" width="8.85546875" bestFit="1" customWidth="1"/>
    <col min="1001" max="1001" width="6" bestFit="1" customWidth="1"/>
    <col min="1002" max="1002" width="7.85546875" bestFit="1" customWidth="1"/>
    <col min="1003" max="1003" width="4.85546875" bestFit="1" customWidth="1"/>
    <col min="1004" max="1004" width="7.85546875" bestFit="1" customWidth="1"/>
    <col min="1005" max="1005" width="4.85546875" bestFit="1" customWidth="1"/>
    <col min="1006" max="1006" width="7.85546875" bestFit="1" customWidth="1"/>
    <col min="1007" max="1007" width="8.85546875" bestFit="1" customWidth="1"/>
    <col min="1008" max="1008" width="6" bestFit="1" customWidth="1"/>
    <col min="1009" max="1009" width="7.85546875" bestFit="1" customWidth="1"/>
    <col min="1010" max="1010" width="8.85546875" bestFit="1" customWidth="1"/>
    <col min="1011" max="1011" width="6" bestFit="1" customWidth="1"/>
    <col min="1012" max="1012" width="7.85546875" bestFit="1" customWidth="1"/>
    <col min="1013" max="1013" width="8.85546875" bestFit="1" customWidth="1"/>
    <col min="1014" max="1014" width="6" bestFit="1" customWidth="1"/>
    <col min="1015" max="1015" width="7.85546875" bestFit="1" customWidth="1"/>
    <col min="1016" max="1016" width="8.85546875" bestFit="1" customWidth="1"/>
    <col min="1017" max="1017" width="6" bestFit="1" customWidth="1"/>
    <col min="1018" max="1018" width="7.85546875" bestFit="1" customWidth="1"/>
    <col min="1019" max="1019" width="8.85546875" bestFit="1" customWidth="1"/>
    <col min="1020" max="1020" width="6" bestFit="1" customWidth="1"/>
    <col min="1021" max="1021" width="7.85546875" bestFit="1" customWidth="1"/>
    <col min="1022" max="1022" width="8.85546875" bestFit="1" customWidth="1"/>
    <col min="1023" max="1023" width="6" bestFit="1" customWidth="1"/>
    <col min="1024" max="1024" width="7.85546875" bestFit="1" customWidth="1"/>
    <col min="1025" max="1025" width="8.85546875" bestFit="1" customWidth="1"/>
    <col min="1026" max="1026" width="6" bestFit="1" customWidth="1"/>
    <col min="1027" max="1027" width="7.85546875" bestFit="1" customWidth="1"/>
    <col min="1028" max="1028" width="8.85546875" bestFit="1" customWidth="1"/>
    <col min="1029" max="1029" width="6" bestFit="1" customWidth="1"/>
    <col min="1030" max="1030" width="7.85546875" bestFit="1" customWidth="1"/>
    <col min="1031" max="1031" width="8.85546875" bestFit="1" customWidth="1"/>
    <col min="1032" max="1032" width="6" bestFit="1" customWidth="1"/>
    <col min="1033" max="1033" width="7.85546875" bestFit="1" customWidth="1"/>
    <col min="1034" max="1034" width="8.85546875" bestFit="1" customWidth="1"/>
    <col min="1035" max="1035" width="6" bestFit="1" customWidth="1"/>
    <col min="1036" max="1036" width="7.85546875" bestFit="1" customWidth="1"/>
    <col min="1037" max="1037" width="8.85546875" bestFit="1" customWidth="1"/>
    <col min="1038" max="1038" width="6" bestFit="1" customWidth="1"/>
    <col min="1039" max="1039" width="7.85546875" bestFit="1" customWidth="1"/>
    <col min="1040" max="1040" width="4.85546875" bestFit="1" customWidth="1"/>
    <col min="1041" max="1041" width="7.85546875" bestFit="1" customWidth="1"/>
    <col min="1042" max="1042" width="8.85546875" bestFit="1" customWidth="1"/>
    <col min="1043" max="1043" width="6" bestFit="1" customWidth="1"/>
    <col min="1044" max="1044" width="7.85546875" bestFit="1" customWidth="1"/>
    <col min="1045" max="1045" width="4.85546875" bestFit="1" customWidth="1"/>
    <col min="1046" max="1046" width="7.85546875" bestFit="1" customWidth="1"/>
    <col min="1047" max="1047" width="8.85546875" bestFit="1" customWidth="1"/>
    <col min="1048" max="1048" width="6" bestFit="1" customWidth="1"/>
    <col min="1049" max="1049" width="7.85546875" bestFit="1" customWidth="1"/>
    <col min="1050" max="1050" width="8.85546875" bestFit="1" customWidth="1"/>
    <col min="1051" max="1051" width="6" bestFit="1" customWidth="1"/>
    <col min="1052" max="1052" width="7.85546875" bestFit="1" customWidth="1"/>
    <col min="1053" max="1053" width="4.85546875" bestFit="1" customWidth="1"/>
    <col min="1054" max="1054" width="7.85546875" bestFit="1" customWidth="1"/>
    <col min="1055" max="1055" width="8.85546875" bestFit="1" customWidth="1"/>
    <col min="1056" max="1056" width="6" bestFit="1" customWidth="1"/>
    <col min="1057" max="1057" width="7.85546875" bestFit="1" customWidth="1"/>
    <col min="1058" max="1058" width="4.85546875" bestFit="1" customWidth="1"/>
    <col min="1059" max="1059" width="7.85546875" bestFit="1" customWidth="1"/>
    <col min="1060" max="1060" width="8.85546875" bestFit="1" customWidth="1"/>
    <col min="1061" max="1061" width="6" bestFit="1" customWidth="1"/>
    <col min="1062" max="1062" width="7.85546875" bestFit="1" customWidth="1"/>
    <col min="1063" max="1063" width="8.85546875" bestFit="1" customWidth="1"/>
    <col min="1064" max="1064" width="6" bestFit="1" customWidth="1"/>
    <col min="1065" max="1065" width="7.85546875" bestFit="1" customWidth="1"/>
    <col min="1066" max="1066" width="8.85546875" bestFit="1" customWidth="1"/>
    <col min="1067" max="1067" width="6" bestFit="1" customWidth="1"/>
    <col min="1068" max="1068" width="7.85546875" bestFit="1" customWidth="1"/>
    <col min="1069" max="1069" width="8.85546875" bestFit="1" customWidth="1"/>
    <col min="1070" max="1070" width="6" bestFit="1" customWidth="1"/>
    <col min="1071" max="1071" width="7.85546875" bestFit="1" customWidth="1"/>
    <col min="1072" max="1072" width="8.85546875" bestFit="1" customWidth="1"/>
    <col min="1073" max="1073" width="6" bestFit="1" customWidth="1"/>
    <col min="1074" max="1074" width="7.85546875" bestFit="1" customWidth="1"/>
    <col min="1075" max="1075" width="8.85546875" bestFit="1" customWidth="1"/>
    <col min="1076" max="1076" width="6" bestFit="1" customWidth="1"/>
    <col min="1077" max="1077" width="7.85546875" bestFit="1" customWidth="1"/>
    <col min="1078" max="1078" width="8.85546875" bestFit="1" customWidth="1"/>
    <col min="1079" max="1079" width="6" bestFit="1" customWidth="1"/>
    <col min="1080" max="1080" width="7.85546875" bestFit="1" customWidth="1"/>
    <col min="1081" max="1081" width="8.85546875" bestFit="1" customWidth="1"/>
    <col min="1082" max="1082" width="6" bestFit="1" customWidth="1"/>
    <col min="1083" max="1083" width="7.85546875" bestFit="1" customWidth="1"/>
    <col min="1084" max="1084" width="8.85546875" bestFit="1" customWidth="1"/>
    <col min="1085" max="1085" width="6" bestFit="1" customWidth="1"/>
    <col min="1086" max="1086" width="7.85546875" bestFit="1" customWidth="1"/>
    <col min="1087" max="1087" width="8.85546875" bestFit="1" customWidth="1"/>
    <col min="1088" max="1088" width="6" bestFit="1" customWidth="1"/>
    <col min="1089" max="1089" width="7.85546875" bestFit="1" customWidth="1"/>
    <col min="1090" max="1090" width="8.85546875" bestFit="1" customWidth="1"/>
    <col min="1091" max="1091" width="6" bestFit="1" customWidth="1"/>
    <col min="1092" max="1092" width="7.85546875" bestFit="1" customWidth="1"/>
    <col min="1093" max="1093" width="8.85546875" bestFit="1" customWidth="1"/>
    <col min="1094" max="1094" width="6" bestFit="1" customWidth="1"/>
    <col min="1095" max="1095" width="7.85546875" bestFit="1" customWidth="1"/>
    <col min="1096" max="1096" width="8.85546875" bestFit="1" customWidth="1"/>
    <col min="1097" max="1097" width="6" bestFit="1" customWidth="1"/>
    <col min="1098" max="1098" width="7.85546875" bestFit="1" customWidth="1"/>
    <col min="1099" max="1099" width="8.85546875" bestFit="1" customWidth="1"/>
    <col min="1100" max="1100" width="6" bestFit="1" customWidth="1"/>
    <col min="1101" max="1101" width="7.85546875" bestFit="1" customWidth="1"/>
    <col min="1102" max="1102" width="8.85546875" bestFit="1" customWidth="1"/>
    <col min="1103" max="1103" width="6" bestFit="1" customWidth="1"/>
    <col min="1104" max="1104" width="7.85546875" bestFit="1" customWidth="1"/>
    <col min="1105" max="1105" width="8.85546875" bestFit="1" customWidth="1"/>
    <col min="1106" max="1106" width="6" bestFit="1" customWidth="1"/>
    <col min="1107" max="1107" width="7.85546875" bestFit="1" customWidth="1"/>
    <col min="1108" max="1108" width="8.85546875" bestFit="1" customWidth="1"/>
    <col min="1109" max="1109" width="6" bestFit="1" customWidth="1"/>
    <col min="1110" max="1110" width="7.85546875" bestFit="1" customWidth="1"/>
    <col min="1111" max="1111" width="8.85546875" bestFit="1" customWidth="1"/>
    <col min="1112" max="1112" width="6" bestFit="1" customWidth="1"/>
    <col min="1113" max="1113" width="7.85546875" bestFit="1" customWidth="1"/>
    <col min="1114" max="1114" width="8.85546875" bestFit="1" customWidth="1"/>
    <col min="1115" max="1115" width="6" bestFit="1" customWidth="1"/>
    <col min="1116" max="1116" width="7.85546875" bestFit="1" customWidth="1"/>
    <col min="1117" max="1117" width="4.85546875" bestFit="1" customWidth="1"/>
    <col min="1118" max="1118" width="7.85546875" bestFit="1" customWidth="1"/>
    <col min="1119" max="1119" width="8.85546875" bestFit="1" customWidth="1"/>
    <col min="1120" max="1120" width="6" bestFit="1" customWidth="1"/>
    <col min="1121" max="1121" width="7.85546875" bestFit="1" customWidth="1"/>
    <col min="1122" max="1122" width="8.85546875" bestFit="1" customWidth="1"/>
    <col min="1123" max="1123" width="6" bestFit="1" customWidth="1"/>
    <col min="1124" max="1124" width="7.85546875" bestFit="1" customWidth="1"/>
    <col min="1125" max="1125" width="4.85546875" bestFit="1" customWidth="1"/>
    <col min="1126" max="1126" width="7.85546875" bestFit="1" customWidth="1"/>
    <col min="1127" max="1127" width="8.85546875" bestFit="1" customWidth="1"/>
    <col min="1128" max="1128" width="6" bestFit="1" customWidth="1"/>
    <col min="1129" max="1129" width="7.85546875" bestFit="1" customWidth="1"/>
    <col min="1130" max="1130" width="8.85546875" bestFit="1" customWidth="1"/>
    <col min="1131" max="1131" width="6" bestFit="1" customWidth="1"/>
    <col min="1132" max="1132" width="7.85546875" bestFit="1" customWidth="1"/>
    <col min="1133" max="1133" width="8.85546875" bestFit="1" customWidth="1"/>
    <col min="1134" max="1134" width="6" bestFit="1" customWidth="1"/>
    <col min="1135" max="1135" width="7.85546875" bestFit="1" customWidth="1"/>
    <col min="1136" max="1136" width="4.85546875" bestFit="1" customWidth="1"/>
    <col min="1137" max="1137" width="7.85546875" bestFit="1" customWidth="1"/>
    <col min="1138" max="1138" width="8.85546875" bestFit="1" customWidth="1"/>
    <col min="1139" max="1139" width="6" bestFit="1" customWidth="1"/>
    <col min="1140" max="1140" width="7.85546875" bestFit="1" customWidth="1"/>
    <col min="1141" max="1141" width="8.85546875" bestFit="1" customWidth="1"/>
    <col min="1142" max="1142" width="6" bestFit="1" customWidth="1"/>
    <col min="1143" max="1143" width="7.85546875" bestFit="1" customWidth="1"/>
    <col min="1144" max="1144" width="8.85546875" bestFit="1" customWidth="1"/>
    <col min="1145" max="1145" width="6" bestFit="1" customWidth="1"/>
    <col min="1146" max="1146" width="7.85546875" bestFit="1" customWidth="1"/>
    <col min="1147" max="1147" width="4.85546875" bestFit="1" customWidth="1"/>
    <col min="1148" max="1148" width="7.85546875" bestFit="1" customWidth="1"/>
    <col min="1149" max="1149" width="8.85546875" bestFit="1" customWidth="1"/>
    <col min="1150" max="1150" width="6" bestFit="1" customWidth="1"/>
    <col min="1151" max="1152" width="8.85546875" bestFit="1" customWidth="1"/>
    <col min="1153" max="1153" width="6" bestFit="1" customWidth="1"/>
    <col min="1154" max="1154" width="7.85546875" bestFit="1" customWidth="1"/>
    <col min="1155" max="1155" width="6" bestFit="1" customWidth="1"/>
    <col min="1156" max="1157" width="8.85546875" bestFit="1" customWidth="1"/>
    <col min="1158" max="1158" width="6" bestFit="1" customWidth="1"/>
    <col min="1159" max="1159" width="7.85546875" bestFit="1" customWidth="1"/>
    <col min="1160" max="1160" width="8.85546875" bestFit="1" customWidth="1"/>
    <col min="1161" max="1161" width="6" bestFit="1" customWidth="1"/>
    <col min="1162" max="1162" width="7.85546875" bestFit="1" customWidth="1"/>
    <col min="1163" max="1163" width="8.85546875" bestFit="1" customWidth="1"/>
    <col min="1164" max="1164" width="6" bestFit="1" customWidth="1"/>
    <col min="1165" max="1165" width="7.85546875" bestFit="1" customWidth="1"/>
    <col min="1166" max="1166" width="8.85546875" bestFit="1" customWidth="1"/>
    <col min="1167" max="1167" width="6" bestFit="1" customWidth="1"/>
    <col min="1168" max="1168" width="7.85546875" bestFit="1" customWidth="1"/>
    <col min="1169" max="1169" width="8.85546875" bestFit="1" customWidth="1"/>
    <col min="1170" max="1170" width="6" bestFit="1" customWidth="1"/>
    <col min="1171" max="1171" width="7.85546875" bestFit="1" customWidth="1"/>
    <col min="1172" max="1172" width="8.85546875" bestFit="1" customWidth="1"/>
    <col min="1173" max="1173" width="6" bestFit="1" customWidth="1"/>
    <col min="1174" max="1174" width="7.85546875" bestFit="1" customWidth="1"/>
    <col min="1175" max="1175" width="8.85546875" bestFit="1" customWidth="1"/>
    <col min="1176" max="1176" width="6" bestFit="1" customWidth="1"/>
    <col min="1177" max="1178" width="8.85546875" bestFit="1" customWidth="1"/>
    <col min="1179" max="1179" width="6" bestFit="1" customWidth="1"/>
    <col min="1180" max="1181" width="8.85546875" bestFit="1" customWidth="1"/>
    <col min="1182" max="1182" width="6" bestFit="1" customWidth="1"/>
    <col min="1183" max="1183" width="7.85546875" bestFit="1" customWidth="1"/>
    <col min="1184" max="1184" width="8.85546875" bestFit="1" customWidth="1"/>
    <col min="1185" max="1185" width="6" bestFit="1" customWidth="1"/>
    <col min="1186" max="1187" width="8.85546875" bestFit="1" customWidth="1"/>
    <col min="1188" max="1188" width="6" bestFit="1" customWidth="1"/>
    <col min="1189" max="1190" width="8.85546875" bestFit="1" customWidth="1"/>
    <col min="1191" max="1191" width="6" bestFit="1" customWidth="1"/>
    <col min="1192" max="1193" width="8.85546875" bestFit="1" customWidth="1"/>
    <col min="1194" max="1194" width="6" bestFit="1" customWidth="1"/>
    <col min="1195" max="1196" width="8.85546875" bestFit="1" customWidth="1"/>
    <col min="1197" max="1197" width="6" bestFit="1" customWidth="1"/>
    <col min="1198" max="1199" width="8.85546875" bestFit="1" customWidth="1"/>
    <col min="1200" max="1200" width="6" bestFit="1" customWidth="1"/>
    <col min="1201" max="1202" width="8.85546875" bestFit="1" customWidth="1"/>
    <col min="1203" max="1203" width="6" bestFit="1" customWidth="1"/>
    <col min="1204" max="1205" width="8.85546875" bestFit="1" customWidth="1"/>
    <col min="1206" max="1206" width="6" bestFit="1" customWidth="1"/>
    <col min="1207" max="1208" width="8.85546875" bestFit="1" customWidth="1"/>
    <col min="1209" max="1209" width="6" bestFit="1" customWidth="1"/>
    <col min="1210" max="1211" width="8.85546875" bestFit="1" customWidth="1"/>
    <col min="1212" max="1212" width="6" bestFit="1" customWidth="1"/>
    <col min="1213" max="1214" width="8.85546875" bestFit="1" customWidth="1"/>
    <col min="1215" max="1215" width="6" bestFit="1" customWidth="1"/>
    <col min="1216" max="1217" width="8.85546875" bestFit="1" customWidth="1"/>
    <col min="1218" max="1218" width="6" bestFit="1" customWidth="1"/>
    <col min="1219" max="1220" width="8.85546875" bestFit="1" customWidth="1"/>
    <col min="1221" max="1221" width="6" bestFit="1" customWidth="1"/>
    <col min="1222" max="1223" width="8.85546875" bestFit="1" customWidth="1"/>
    <col min="1224" max="1224" width="6" bestFit="1" customWidth="1"/>
    <col min="1225" max="1226" width="8.85546875" bestFit="1" customWidth="1"/>
    <col min="1227" max="1227" width="6" bestFit="1" customWidth="1"/>
    <col min="1228" max="1229" width="8.85546875" bestFit="1" customWidth="1"/>
    <col min="1230" max="1230" width="6" bestFit="1" customWidth="1"/>
    <col min="1231" max="1232" width="8.85546875" bestFit="1" customWidth="1"/>
    <col min="1233" max="1233" width="6" bestFit="1" customWidth="1"/>
    <col min="1234" max="1235" width="8.85546875" bestFit="1" customWidth="1"/>
    <col min="1236" max="1236" width="6" bestFit="1" customWidth="1"/>
    <col min="1237" max="1238" width="8.85546875" bestFit="1" customWidth="1"/>
    <col min="1239" max="1239" width="6" bestFit="1" customWidth="1"/>
    <col min="1240" max="1241" width="8.85546875" bestFit="1" customWidth="1"/>
    <col min="1242" max="1242" width="6" bestFit="1" customWidth="1"/>
    <col min="1243" max="1244" width="8.85546875" bestFit="1" customWidth="1"/>
    <col min="1245" max="1245" width="6" bestFit="1" customWidth="1"/>
    <col min="1246" max="1247" width="8.85546875" bestFit="1" customWidth="1"/>
    <col min="1248" max="1248" width="6" bestFit="1" customWidth="1"/>
    <col min="1249" max="1250" width="8.85546875" bestFit="1" customWidth="1"/>
    <col min="1251" max="1251" width="6" bestFit="1" customWidth="1"/>
    <col min="1252" max="1253" width="8.85546875" bestFit="1" customWidth="1"/>
    <col min="1254" max="1254" width="7" bestFit="1" customWidth="1"/>
    <col min="1255" max="1255" width="8.85546875" bestFit="1" customWidth="1"/>
    <col min="1256" max="1256" width="10" bestFit="1" customWidth="1"/>
    <col min="1257" max="1257" width="7" bestFit="1" customWidth="1"/>
    <col min="1258" max="1258" width="8.85546875" bestFit="1" customWidth="1"/>
    <col min="1259" max="1259" width="10" bestFit="1" customWidth="1"/>
    <col min="1260" max="1260" width="7" bestFit="1" customWidth="1"/>
    <col min="1261" max="1262" width="10" bestFit="1" customWidth="1"/>
    <col min="1263" max="1263" width="11.140625" bestFit="1" customWidth="1"/>
  </cols>
  <sheetData>
    <row r="4" spans="1:5">
      <c r="A4" s="8" t="s">
        <v>593</v>
      </c>
      <c r="B4" s="1"/>
      <c r="C4" s="8" t="s">
        <v>21</v>
      </c>
      <c r="D4" s="1"/>
      <c r="E4" s="1"/>
    </row>
    <row r="5" spans="1:5">
      <c r="A5" s="8" t="s">
        <v>1</v>
      </c>
      <c r="B5" s="8" t="s">
        <v>2</v>
      </c>
      <c r="C5" s="1" t="s">
        <v>594</v>
      </c>
      <c r="D5" s="1" t="s">
        <v>595</v>
      </c>
      <c r="E5" s="1" t="s">
        <v>592</v>
      </c>
    </row>
    <row r="6" spans="1:5">
      <c r="A6" s="1" t="s">
        <v>60</v>
      </c>
      <c r="B6" s="1"/>
      <c r="C6" s="10"/>
      <c r="D6" s="10">
        <v>105</v>
      </c>
      <c r="E6" s="10">
        <v>105</v>
      </c>
    </row>
    <row r="7" spans="1:5">
      <c r="A7" s="1" t="s">
        <v>26</v>
      </c>
      <c r="B7" s="1"/>
      <c r="C7" s="10">
        <v>236</v>
      </c>
      <c r="D7" s="10">
        <v>481</v>
      </c>
      <c r="E7" s="10">
        <v>717</v>
      </c>
    </row>
    <row r="8" spans="1:5">
      <c r="A8" s="1" t="s">
        <v>99</v>
      </c>
      <c r="B8" s="1"/>
      <c r="C8" s="10"/>
      <c r="D8" s="10">
        <v>130</v>
      </c>
      <c r="E8" s="10">
        <v>130</v>
      </c>
    </row>
    <row r="9" spans="1:5">
      <c r="A9" s="1" t="s">
        <v>221</v>
      </c>
      <c r="B9" s="1"/>
      <c r="C9" s="10"/>
      <c r="D9" s="10">
        <v>13</v>
      </c>
      <c r="E9" s="10">
        <v>13</v>
      </c>
    </row>
    <row r="10" spans="1:5">
      <c r="A10" s="1" t="s">
        <v>68</v>
      </c>
      <c r="B10" s="1"/>
      <c r="C10" s="10"/>
      <c r="D10" s="10">
        <v>34</v>
      </c>
      <c r="E10" s="10">
        <v>34</v>
      </c>
    </row>
    <row r="11" spans="1:5">
      <c r="A11" s="1" t="s">
        <v>592</v>
      </c>
      <c r="B11" s="1"/>
      <c r="C11" s="10">
        <v>236</v>
      </c>
      <c r="D11" s="10">
        <v>763</v>
      </c>
      <c r="E11" s="10">
        <v>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E395-0DA5-4EE0-AEF0-EF9B242555CB}">
  <dimension ref="A3:M44"/>
  <sheetViews>
    <sheetView topLeftCell="E1" workbookViewId="0">
      <selection activeCell="A3" sqref="A3"/>
    </sheetView>
  </sheetViews>
  <sheetFormatPr defaultRowHeight="15" outlineLevelRow="1"/>
  <cols>
    <col min="1" max="1" width="15.7109375" customWidth="1"/>
    <col min="2" max="6" width="12.85546875" bestFit="1" customWidth="1"/>
    <col min="7" max="7" width="6.140625" bestFit="1" customWidth="1"/>
    <col min="8" max="8" width="11.140625" bestFit="1" customWidth="1"/>
    <col min="9" max="13" width="12.85546875" bestFit="1" customWidth="1"/>
    <col min="14" max="18" width="14.140625" bestFit="1" customWidth="1"/>
    <col min="19" max="20" width="19" bestFit="1" customWidth="1"/>
  </cols>
  <sheetData>
    <row r="3" spans="1:13">
      <c r="A3" s="11" t="s">
        <v>16</v>
      </c>
      <c r="B3" t="s">
        <v>596</v>
      </c>
      <c r="C3" t="s">
        <v>597</v>
      </c>
      <c r="D3" t="s">
        <v>598</v>
      </c>
      <c r="E3" t="s">
        <v>599</v>
      </c>
      <c r="F3" t="s">
        <v>600</v>
      </c>
      <c r="H3" s="11" t="s">
        <v>19</v>
      </c>
      <c r="I3" t="s">
        <v>596</v>
      </c>
      <c r="J3" t="s">
        <v>597</v>
      </c>
      <c r="K3" t="s">
        <v>598</v>
      </c>
      <c r="L3" t="s">
        <v>599</v>
      </c>
      <c r="M3" t="s">
        <v>600</v>
      </c>
    </row>
    <row r="4" spans="1:13">
      <c r="A4" t="s">
        <v>133</v>
      </c>
      <c r="B4" s="12">
        <v>19</v>
      </c>
      <c r="C4" s="12">
        <v>29</v>
      </c>
      <c r="D4" s="12">
        <v>75</v>
      </c>
      <c r="E4" s="12">
        <v>128</v>
      </c>
      <c r="F4" s="12">
        <v>325</v>
      </c>
      <c r="H4" t="s">
        <v>128</v>
      </c>
      <c r="I4" s="12">
        <v>8</v>
      </c>
      <c r="J4" s="12">
        <v>5</v>
      </c>
      <c r="K4" s="12">
        <v>25</v>
      </c>
      <c r="L4" s="12">
        <v>69</v>
      </c>
      <c r="M4" s="12">
        <v>210</v>
      </c>
    </row>
    <row r="5" spans="1:13" outlineLevel="1">
      <c r="A5" t="s">
        <v>78</v>
      </c>
      <c r="B5" s="12">
        <v>53</v>
      </c>
      <c r="C5" s="12">
        <v>25</v>
      </c>
      <c r="D5" s="12">
        <v>59</v>
      </c>
      <c r="E5" s="12">
        <v>133</v>
      </c>
      <c r="F5" s="12">
        <v>420</v>
      </c>
      <c r="H5" t="s">
        <v>31</v>
      </c>
      <c r="I5" s="12">
        <v>33</v>
      </c>
      <c r="J5" s="12">
        <v>9</v>
      </c>
      <c r="K5" s="12">
        <v>22</v>
      </c>
      <c r="L5" s="12">
        <v>54</v>
      </c>
      <c r="M5" s="12">
        <v>135</v>
      </c>
    </row>
    <row r="6" spans="1:13" outlineLevel="1">
      <c r="A6" t="s">
        <v>30</v>
      </c>
      <c r="B6" s="12">
        <v>1698</v>
      </c>
      <c r="C6" s="12">
        <v>874</v>
      </c>
      <c r="D6" s="12">
        <v>1942</v>
      </c>
      <c r="E6" s="12">
        <v>4843</v>
      </c>
      <c r="F6" s="12">
        <v>13553</v>
      </c>
      <c r="H6" t="s">
        <v>43</v>
      </c>
      <c r="I6" s="12">
        <v>178</v>
      </c>
      <c r="J6" s="12">
        <v>77</v>
      </c>
      <c r="K6" s="12">
        <v>148</v>
      </c>
      <c r="L6" s="12">
        <v>418</v>
      </c>
      <c r="M6" s="12">
        <v>1089</v>
      </c>
    </row>
    <row r="7" spans="1:13" outlineLevel="1">
      <c r="A7" t="s">
        <v>208</v>
      </c>
      <c r="B7" s="12">
        <v>42</v>
      </c>
      <c r="C7" s="12">
        <v>25</v>
      </c>
      <c r="D7" s="12">
        <v>46</v>
      </c>
      <c r="E7" s="12">
        <v>210</v>
      </c>
      <c r="F7" s="12">
        <v>664</v>
      </c>
      <c r="H7" t="s">
        <v>592</v>
      </c>
      <c r="I7" s="12">
        <v>219</v>
      </c>
      <c r="J7" s="12">
        <v>91</v>
      </c>
      <c r="K7" s="12">
        <v>195</v>
      </c>
      <c r="L7" s="12">
        <v>541</v>
      </c>
      <c r="M7" s="12">
        <v>1434</v>
      </c>
    </row>
    <row r="8" spans="1:13" outlineLevel="1">
      <c r="A8" t="s">
        <v>234</v>
      </c>
      <c r="B8" s="12">
        <v>40</v>
      </c>
      <c r="C8" s="12">
        <v>22</v>
      </c>
      <c r="D8" s="12">
        <v>40</v>
      </c>
      <c r="E8" s="12">
        <v>87</v>
      </c>
      <c r="F8" s="12">
        <v>254</v>
      </c>
    </row>
    <row r="9" spans="1:13" outlineLevel="1">
      <c r="A9" t="s">
        <v>592</v>
      </c>
      <c r="B9" s="12">
        <v>1852</v>
      </c>
      <c r="C9" s="12">
        <v>975</v>
      </c>
      <c r="D9" s="12">
        <v>2162</v>
      </c>
      <c r="E9" s="12">
        <v>5401</v>
      </c>
      <c r="F9" s="12">
        <v>15216</v>
      </c>
    </row>
    <row r="10" spans="1:13" outlineLevel="1"/>
    <row r="11" spans="1:13" outlineLevel="1"/>
    <row r="12" spans="1:13" outlineLevel="1"/>
    <row r="13" spans="1:13" outlineLevel="1">
      <c r="A13" s="11" t="s">
        <v>17</v>
      </c>
      <c r="B13" t="s">
        <v>596</v>
      </c>
      <c r="C13" t="s">
        <v>597</v>
      </c>
      <c r="D13" t="s">
        <v>598</v>
      </c>
      <c r="E13" t="s">
        <v>599</v>
      </c>
      <c r="F13" t="s">
        <v>600</v>
      </c>
      <c r="H13" s="11" t="s">
        <v>20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</row>
    <row r="14" spans="1:13" outlineLevel="1">
      <c r="A14" t="s">
        <v>128</v>
      </c>
      <c r="B14" s="12">
        <v>19</v>
      </c>
      <c r="C14" s="12">
        <v>41</v>
      </c>
      <c r="D14" s="12">
        <v>58</v>
      </c>
      <c r="E14" s="12">
        <v>137</v>
      </c>
      <c r="F14" s="12">
        <v>337</v>
      </c>
      <c r="H14" t="s">
        <v>243</v>
      </c>
      <c r="I14" s="12">
        <v>23</v>
      </c>
      <c r="J14" s="12">
        <v>6</v>
      </c>
      <c r="K14" s="12">
        <v>33</v>
      </c>
      <c r="L14" s="12">
        <v>43</v>
      </c>
      <c r="M14" s="12">
        <v>151</v>
      </c>
    </row>
    <row r="15" spans="1:13" outlineLevel="1">
      <c r="A15" t="s">
        <v>31</v>
      </c>
      <c r="B15" s="12">
        <v>711</v>
      </c>
      <c r="C15" s="12">
        <v>425</v>
      </c>
      <c r="D15" s="12">
        <v>925</v>
      </c>
      <c r="E15" s="12">
        <v>2220</v>
      </c>
      <c r="F15" s="12">
        <v>6417</v>
      </c>
      <c r="H15" t="s">
        <v>67</v>
      </c>
      <c r="I15" s="12">
        <v>167</v>
      </c>
      <c r="J15" s="12">
        <v>65</v>
      </c>
      <c r="K15" s="12">
        <v>164</v>
      </c>
      <c r="L15" s="12">
        <v>411</v>
      </c>
      <c r="M15" s="12">
        <v>1340</v>
      </c>
    </row>
    <row r="16" spans="1:13" outlineLevel="1">
      <c r="A16" t="s">
        <v>43</v>
      </c>
      <c r="B16" s="12">
        <v>155</v>
      </c>
      <c r="C16" s="12">
        <v>114</v>
      </c>
      <c r="D16" s="12">
        <v>306</v>
      </c>
      <c r="E16" s="12">
        <v>702</v>
      </c>
      <c r="F16" s="12">
        <v>1944</v>
      </c>
      <c r="H16" t="s">
        <v>30</v>
      </c>
      <c r="I16" s="12">
        <v>997</v>
      </c>
      <c r="J16" s="12">
        <v>626</v>
      </c>
      <c r="K16" s="12">
        <v>1350</v>
      </c>
      <c r="L16" s="12">
        <v>3254</v>
      </c>
      <c r="M16" s="12">
        <v>9059</v>
      </c>
    </row>
    <row r="17" spans="1:13" outlineLevel="1">
      <c r="A17" t="s">
        <v>592</v>
      </c>
      <c r="B17" s="12">
        <v>885</v>
      </c>
      <c r="C17" s="12">
        <v>580</v>
      </c>
      <c r="D17" s="12">
        <v>1289</v>
      </c>
      <c r="E17" s="12">
        <v>3059</v>
      </c>
      <c r="F17" s="12">
        <v>8698</v>
      </c>
      <c r="H17" t="s">
        <v>369</v>
      </c>
      <c r="I17" s="12">
        <v>2</v>
      </c>
      <c r="J17" s="12">
        <v>27</v>
      </c>
      <c r="K17" s="12">
        <v>54</v>
      </c>
      <c r="L17" s="12">
        <v>243</v>
      </c>
      <c r="M17" s="12">
        <v>759</v>
      </c>
    </row>
    <row r="18" spans="1:13" outlineLevel="1">
      <c r="H18" t="s">
        <v>323</v>
      </c>
      <c r="I18" s="12">
        <v>0</v>
      </c>
      <c r="J18" s="12">
        <v>2</v>
      </c>
      <c r="K18" s="12">
        <v>7</v>
      </c>
      <c r="L18" s="12">
        <v>7</v>
      </c>
      <c r="M18" s="12">
        <v>17</v>
      </c>
    </row>
    <row r="19" spans="1:13" outlineLevel="1">
      <c r="H19" t="s">
        <v>592</v>
      </c>
      <c r="I19" s="12">
        <v>1189</v>
      </c>
      <c r="J19" s="12">
        <v>726</v>
      </c>
      <c r="K19" s="12">
        <v>1608</v>
      </c>
      <c r="L19" s="12">
        <v>3958</v>
      </c>
      <c r="M19" s="12">
        <v>11326</v>
      </c>
    </row>
    <row r="20" spans="1:13" outlineLevel="1"/>
    <row r="21" spans="1:13" outlineLevel="1">
      <c r="A21" s="11" t="s">
        <v>18</v>
      </c>
      <c r="B21" t="s">
        <v>596</v>
      </c>
      <c r="C21" t="s">
        <v>597</v>
      </c>
      <c r="D21" t="s">
        <v>598</v>
      </c>
      <c r="E21" t="s">
        <v>599</v>
      </c>
      <c r="F21" t="s">
        <v>600</v>
      </c>
    </row>
    <row r="22" spans="1:13" outlineLevel="1">
      <c r="A22" t="s">
        <v>592</v>
      </c>
      <c r="B22" s="12"/>
      <c r="C22" s="12"/>
      <c r="D22" s="12"/>
      <c r="E22" s="12"/>
      <c r="F22" s="12"/>
    </row>
    <row r="23" spans="1:13" outlineLevel="1"/>
    <row r="24" spans="1:13" outlineLevel="1"/>
    <row r="25" spans="1:13" outlineLevel="1"/>
    <row r="26" spans="1:13" outlineLevel="1"/>
    <row r="27" spans="1:13" outlineLevel="1"/>
    <row r="28" spans="1:13" outlineLevel="1"/>
    <row r="29" spans="1:13" outlineLevel="1"/>
    <row r="30" spans="1:13" outlineLevel="1"/>
    <row r="31" spans="1:13" outlineLevel="1"/>
    <row r="32" spans="1:13" outlineLevel="1"/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  <row r="43" outlineLevel="1"/>
    <row r="44" outlineLevel="1"/>
  </sheetData>
  <conditionalFormatting pivot="1" sqref="I14:M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M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F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4:F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39E2-7770-4233-B513-48BB1ECC2772}">
  <dimension ref="A3:G9"/>
  <sheetViews>
    <sheetView workbookViewId="0">
      <selection activeCell="A3" sqref="A3:G9"/>
    </sheetView>
  </sheetViews>
  <sheetFormatPr defaultRowHeight="15"/>
  <cols>
    <col min="1" max="1" width="18.28515625" bestFit="1" customWidth="1"/>
    <col min="2" max="2" width="12.7109375" bestFit="1" customWidth="1"/>
    <col min="3" max="3" width="11.7109375" bestFit="1" customWidth="1"/>
    <col min="4" max="4" width="6.140625" bestFit="1" customWidth="1"/>
    <col min="5" max="5" width="5.140625" bestFit="1" customWidth="1"/>
    <col min="6" max="6" width="9.28515625" bestFit="1" customWidth="1"/>
    <col min="7" max="8" width="11.140625" bestFit="1" customWidth="1"/>
  </cols>
  <sheetData>
    <row r="3" spans="1:7">
      <c r="A3" s="11" t="s">
        <v>601</v>
      </c>
      <c r="B3" s="11" t="s">
        <v>16</v>
      </c>
    </row>
    <row r="4" spans="1:7">
      <c r="A4" s="11" t="s">
        <v>23</v>
      </c>
      <c r="B4" t="s">
        <v>133</v>
      </c>
      <c r="C4" t="s">
        <v>78</v>
      </c>
      <c r="D4" t="s">
        <v>208</v>
      </c>
      <c r="E4" t="s">
        <v>234</v>
      </c>
      <c r="F4" t="s">
        <v>30</v>
      </c>
      <c r="G4" t="s">
        <v>592</v>
      </c>
    </row>
    <row r="5" spans="1:7">
      <c r="A5">
        <v>1</v>
      </c>
      <c r="B5" s="12">
        <v>1</v>
      </c>
      <c r="C5" s="12">
        <v>2</v>
      </c>
      <c r="D5" s="12"/>
      <c r="E5" s="12"/>
      <c r="F5" s="12">
        <v>10</v>
      </c>
      <c r="G5" s="12">
        <v>13</v>
      </c>
    </row>
    <row r="6" spans="1:7">
      <c r="A6">
        <v>3</v>
      </c>
      <c r="B6" s="12">
        <v>2</v>
      </c>
      <c r="C6" s="12">
        <v>1</v>
      </c>
      <c r="D6" s="12"/>
      <c r="E6" s="12">
        <v>1</v>
      </c>
      <c r="F6" s="12">
        <v>6</v>
      </c>
      <c r="G6" s="12">
        <v>10</v>
      </c>
    </row>
    <row r="7" spans="1:7">
      <c r="A7">
        <v>4</v>
      </c>
      <c r="B7" s="12">
        <v>5</v>
      </c>
      <c r="C7" s="12">
        <v>10</v>
      </c>
      <c r="D7" s="12">
        <v>4</v>
      </c>
      <c r="E7" s="12">
        <v>5</v>
      </c>
      <c r="F7" s="12">
        <v>123</v>
      </c>
      <c r="G7" s="12">
        <v>147</v>
      </c>
    </row>
    <row r="8" spans="1:7">
      <c r="A8">
        <v>5</v>
      </c>
      <c r="B8" s="12">
        <v>7</v>
      </c>
      <c r="C8" s="12">
        <v>9</v>
      </c>
      <c r="D8" s="12"/>
      <c r="E8" s="12">
        <v>7</v>
      </c>
      <c r="F8" s="12">
        <v>205</v>
      </c>
      <c r="G8" s="12">
        <v>228</v>
      </c>
    </row>
    <row r="9" spans="1:7">
      <c r="A9" t="s">
        <v>592</v>
      </c>
      <c r="B9" s="12">
        <v>15</v>
      </c>
      <c r="C9" s="12">
        <v>22</v>
      </c>
      <c r="D9" s="12">
        <v>4</v>
      </c>
      <c r="E9" s="12">
        <v>13</v>
      </c>
      <c r="F9" s="12">
        <v>344</v>
      </c>
      <c r="G9" s="12">
        <v>398</v>
      </c>
    </row>
  </sheetData>
  <conditionalFormatting pivot="1" sqref="B5:F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4B8B-0B5D-4462-AD4D-678FC48A6D9B}">
  <dimension ref="A3:C24"/>
  <sheetViews>
    <sheetView topLeftCell="A2" workbookViewId="0">
      <selection activeCell="C23" sqref="C23"/>
    </sheetView>
  </sheetViews>
  <sheetFormatPr defaultRowHeight="15"/>
  <cols>
    <col min="1" max="1" width="15.42578125" bestFit="1" customWidth="1"/>
    <col min="2" max="2" width="19.85546875" customWidth="1"/>
    <col min="3" max="3" width="11.140625" bestFit="1" customWidth="1"/>
    <col min="4" max="11" width="5.140625" bestFit="1" customWidth="1"/>
    <col min="12" max="20" width="6.28515625" bestFit="1" customWidth="1"/>
    <col min="21" max="21" width="11.140625" bestFit="1" customWidth="1"/>
    <col min="22" max="22" width="7.42578125" bestFit="1" customWidth="1"/>
    <col min="23" max="23" width="10.42578125" bestFit="1" customWidth="1"/>
    <col min="24" max="24" width="7.42578125" bestFit="1" customWidth="1"/>
    <col min="25" max="25" width="10.42578125" bestFit="1" customWidth="1"/>
    <col min="26" max="26" width="7.42578125" bestFit="1" customWidth="1"/>
    <col min="27" max="27" width="10.42578125" bestFit="1" customWidth="1"/>
    <col min="28" max="28" width="7.42578125" bestFit="1" customWidth="1"/>
    <col min="29" max="29" width="10.42578125" bestFit="1" customWidth="1"/>
    <col min="30" max="30" width="7.42578125" bestFit="1" customWidth="1"/>
    <col min="31" max="31" width="10.42578125" bestFit="1" customWidth="1"/>
    <col min="32" max="32" width="7.42578125" bestFit="1" customWidth="1"/>
    <col min="33" max="33" width="10.42578125" bestFit="1" customWidth="1"/>
    <col min="34" max="34" width="7.42578125" bestFit="1" customWidth="1"/>
    <col min="35" max="35" width="10.42578125" bestFit="1" customWidth="1"/>
    <col min="36" max="36" width="7.42578125" bestFit="1" customWidth="1"/>
    <col min="37" max="37" width="10.42578125" bestFit="1" customWidth="1"/>
    <col min="38" max="38" width="7.42578125" bestFit="1" customWidth="1"/>
    <col min="39" max="39" width="10.42578125" bestFit="1" customWidth="1"/>
    <col min="40" max="40" width="7.42578125" bestFit="1" customWidth="1"/>
    <col min="41" max="41" width="10.42578125" bestFit="1" customWidth="1"/>
    <col min="42" max="42" width="7.42578125" bestFit="1" customWidth="1"/>
    <col min="43" max="43" width="10.42578125" bestFit="1" customWidth="1"/>
    <col min="44" max="44" width="7.42578125" bestFit="1" customWidth="1"/>
    <col min="45" max="45" width="10.42578125" bestFit="1" customWidth="1"/>
    <col min="46" max="46" width="7.42578125" bestFit="1" customWidth="1"/>
    <col min="47" max="47" width="10.42578125" bestFit="1" customWidth="1"/>
    <col min="48" max="48" width="7.42578125" bestFit="1" customWidth="1"/>
    <col min="49" max="49" width="10.42578125" bestFit="1" customWidth="1"/>
    <col min="50" max="50" width="7.42578125" bestFit="1" customWidth="1"/>
    <col min="51" max="51" width="10.42578125" bestFit="1" customWidth="1"/>
    <col min="52" max="52" width="7.42578125" bestFit="1" customWidth="1"/>
    <col min="53" max="53" width="10.42578125" bestFit="1" customWidth="1"/>
    <col min="54" max="54" width="7.42578125" bestFit="1" customWidth="1"/>
    <col min="55" max="55" width="10.42578125" bestFit="1" customWidth="1"/>
    <col min="56" max="56" width="7.42578125" bestFit="1" customWidth="1"/>
    <col min="57" max="57" width="10.42578125" bestFit="1" customWidth="1"/>
    <col min="58" max="58" width="7.42578125" bestFit="1" customWidth="1"/>
    <col min="59" max="59" width="10.42578125" bestFit="1" customWidth="1"/>
    <col min="60" max="60" width="7.42578125" bestFit="1" customWidth="1"/>
    <col min="61" max="61" width="10.42578125" bestFit="1" customWidth="1"/>
    <col min="62" max="62" width="7.42578125" bestFit="1" customWidth="1"/>
    <col min="63" max="63" width="10.42578125" bestFit="1" customWidth="1"/>
    <col min="64" max="64" width="7.42578125" bestFit="1" customWidth="1"/>
    <col min="65" max="65" width="10.42578125" bestFit="1" customWidth="1"/>
    <col min="66" max="66" width="7.42578125" bestFit="1" customWidth="1"/>
    <col min="67" max="67" width="10.42578125" bestFit="1" customWidth="1"/>
    <col min="68" max="68" width="7.42578125" bestFit="1" customWidth="1"/>
    <col min="69" max="69" width="10.42578125" bestFit="1" customWidth="1"/>
    <col min="70" max="70" width="7.42578125" bestFit="1" customWidth="1"/>
    <col min="71" max="71" width="10.42578125" bestFit="1" customWidth="1"/>
    <col min="72" max="72" width="7.42578125" bestFit="1" customWidth="1"/>
    <col min="73" max="73" width="10.42578125" bestFit="1" customWidth="1"/>
    <col min="74" max="74" width="7.42578125" bestFit="1" customWidth="1"/>
    <col min="75" max="75" width="10.42578125" bestFit="1" customWidth="1"/>
    <col min="76" max="76" width="7.42578125" bestFit="1" customWidth="1"/>
    <col min="77" max="77" width="10.42578125" bestFit="1" customWidth="1"/>
    <col min="78" max="78" width="7.42578125" bestFit="1" customWidth="1"/>
    <col min="79" max="79" width="10.42578125" bestFit="1" customWidth="1"/>
    <col min="80" max="80" width="7.42578125" bestFit="1" customWidth="1"/>
    <col min="81" max="81" width="10.42578125" bestFit="1" customWidth="1"/>
    <col min="82" max="82" width="7.42578125" bestFit="1" customWidth="1"/>
    <col min="83" max="83" width="10.42578125" bestFit="1" customWidth="1"/>
    <col min="84" max="84" width="7.42578125" bestFit="1" customWidth="1"/>
    <col min="85" max="85" width="10.42578125" bestFit="1" customWidth="1"/>
    <col min="86" max="86" width="7.42578125" bestFit="1" customWidth="1"/>
    <col min="87" max="87" width="10.42578125" bestFit="1" customWidth="1"/>
    <col min="88" max="88" width="7.42578125" bestFit="1" customWidth="1"/>
    <col min="89" max="89" width="10.42578125" bestFit="1" customWidth="1"/>
    <col min="90" max="90" width="7.42578125" bestFit="1" customWidth="1"/>
    <col min="91" max="91" width="10.42578125" bestFit="1" customWidth="1"/>
    <col min="92" max="92" width="7.42578125" bestFit="1" customWidth="1"/>
    <col min="93" max="93" width="10.42578125" bestFit="1" customWidth="1"/>
    <col min="94" max="94" width="7.42578125" bestFit="1" customWidth="1"/>
    <col min="95" max="95" width="10.42578125" bestFit="1" customWidth="1"/>
    <col min="96" max="96" width="7.42578125" bestFit="1" customWidth="1"/>
    <col min="97" max="97" width="10.42578125" bestFit="1" customWidth="1"/>
    <col min="98" max="98" width="7.42578125" bestFit="1" customWidth="1"/>
    <col min="99" max="99" width="10.42578125" bestFit="1" customWidth="1"/>
    <col min="100" max="100" width="7.42578125" bestFit="1" customWidth="1"/>
    <col min="101" max="101" width="10.42578125" bestFit="1" customWidth="1"/>
    <col min="102" max="102" width="7.42578125" bestFit="1" customWidth="1"/>
    <col min="103" max="103" width="10.42578125" bestFit="1" customWidth="1"/>
    <col min="104" max="104" width="7.42578125" bestFit="1" customWidth="1"/>
    <col min="105" max="105" width="10.42578125" bestFit="1" customWidth="1"/>
    <col min="106" max="106" width="7.42578125" bestFit="1" customWidth="1"/>
    <col min="107" max="107" width="10.42578125" bestFit="1" customWidth="1"/>
    <col min="108" max="108" width="7.42578125" bestFit="1" customWidth="1"/>
    <col min="109" max="109" width="10.42578125" bestFit="1" customWidth="1"/>
    <col min="110" max="110" width="7.42578125" bestFit="1" customWidth="1"/>
    <col min="111" max="111" width="10.42578125" bestFit="1" customWidth="1"/>
    <col min="112" max="112" width="7.42578125" bestFit="1" customWidth="1"/>
    <col min="113" max="113" width="10.42578125" bestFit="1" customWidth="1"/>
    <col min="114" max="114" width="7.42578125" bestFit="1" customWidth="1"/>
    <col min="115" max="115" width="10.42578125" bestFit="1" customWidth="1"/>
    <col min="116" max="116" width="7.42578125" bestFit="1" customWidth="1"/>
    <col min="117" max="117" width="10.42578125" bestFit="1" customWidth="1"/>
    <col min="118" max="118" width="7.42578125" bestFit="1" customWidth="1"/>
    <col min="119" max="119" width="10.42578125" bestFit="1" customWidth="1"/>
    <col min="120" max="120" width="7.42578125" bestFit="1" customWidth="1"/>
    <col min="121" max="121" width="10.42578125" bestFit="1" customWidth="1"/>
    <col min="122" max="122" width="7.42578125" bestFit="1" customWidth="1"/>
    <col min="123" max="123" width="10.42578125" bestFit="1" customWidth="1"/>
    <col min="124" max="124" width="7.42578125" bestFit="1" customWidth="1"/>
    <col min="125" max="125" width="10.42578125" bestFit="1" customWidth="1"/>
    <col min="126" max="126" width="7.42578125" bestFit="1" customWidth="1"/>
    <col min="127" max="127" width="10.42578125" bestFit="1" customWidth="1"/>
    <col min="128" max="128" width="7.42578125" bestFit="1" customWidth="1"/>
    <col min="129" max="129" width="10.42578125" bestFit="1" customWidth="1"/>
    <col min="130" max="130" width="7.42578125" bestFit="1" customWidth="1"/>
    <col min="131" max="131" width="10.42578125" bestFit="1" customWidth="1"/>
    <col min="132" max="132" width="7.42578125" bestFit="1" customWidth="1"/>
    <col min="133" max="133" width="10.42578125" bestFit="1" customWidth="1"/>
    <col min="134" max="134" width="7.42578125" bestFit="1" customWidth="1"/>
    <col min="135" max="135" width="10.42578125" bestFit="1" customWidth="1"/>
    <col min="136" max="136" width="7.42578125" bestFit="1" customWidth="1"/>
    <col min="137" max="137" width="10.42578125" bestFit="1" customWidth="1"/>
    <col min="138" max="138" width="7.42578125" bestFit="1" customWidth="1"/>
    <col min="139" max="139" width="10.42578125" bestFit="1" customWidth="1"/>
    <col min="140" max="140" width="7.42578125" bestFit="1" customWidth="1"/>
    <col min="141" max="141" width="10.42578125" bestFit="1" customWidth="1"/>
    <col min="142" max="142" width="7.42578125" bestFit="1" customWidth="1"/>
    <col min="143" max="143" width="10.42578125" bestFit="1" customWidth="1"/>
    <col min="144" max="144" width="7.42578125" bestFit="1" customWidth="1"/>
    <col min="145" max="145" width="10.42578125" bestFit="1" customWidth="1"/>
    <col min="146" max="146" width="7.42578125" bestFit="1" customWidth="1"/>
    <col min="147" max="147" width="10.42578125" bestFit="1" customWidth="1"/>
    <col min="148" max="148" width="7.42578125" bestFit="1" customWidth="1"/>
    <col min="149" max="149" width="10.42578125" bestFit="1" customWidth="1"/>
    <col min="150" max="150" width="7.42578125" bestFit="1" customWidth="1"/>
    <col min="151" max="151" width="10.42578125" bestFit="1" customWidth="1"/>
    <col min="152" max="152" width="7.42578125" bestFit="1" customWidth="1"/>
    <col min="153" max="153" width="10.42578125" bestFit="1" customWidth="1"/>
    <col min="154" max="154" width="7.42578125" bestFit="1" customWidth="1"/>
    <col min="155" max="155" width="10.42578125" bestFit="1" customWidth="1"/>
    <col min="156" max="156" width="7.42578125" bestFit="1" customWidth="1"/>
    <col min="157" max="157" width="10.42578125" bestFit="1" customWidth="1"/>
    <col min="158" max="158" width="7.42578125" bestFit="1" customWidth="1"/>
    <col min="159" max="159" width="10.42578125" bestFit="1" customWidth="1"/>
    <col min="160" max="160" width="7.42578125" bestFit="1" customWidth="1"/>
    <col min="161" max="161" width="10.42578125" bestFit="1" customWidth="1"/>
    <col min="162" max="162" width="7.42578125" bestFit="1" customWidth="1"/>
    <col min="163" max="163" width="10.42578125" bestFit="1" customWidth="1"/>
    <col min="164" max="164" width="7.42578125" bestFit="1" customWidth="1"/>
    <col min="165" max="165" width="10.42578125" bestFit="1" customWidth="1"/>
    <col min="166" max="166" width="7.42578125" bestFit="1" customWidth="1"/>
    <col min="167" max="167" width="10.42578125" bestFit="1" customWidth="1"/>
    <col min="168" max="168" width="7.42578125" bestFit="1" customWidth="1"/>
    <col min="169" max="169" width="10.42578125" bestFit="1" customWidth="1"/>
    <col min="170" max="170" width="7.42578125" bestFit="1" customWidth="1"/>
    <col min="171" max="171" width="10.42578125" bestFit="1" customWidth="1"/>
    <col min="172" max="172" width="7.42578125" bestFit="1" customWidth="1"/>
    <col min="173" max="173" width="10.42578125" bestFit="1" customWidth="1"/>
    <col min="174" max="174" width="7.42578125" bestFit="1" customWidth="1"/>
    <col min="175" max="175" width="10.42578125" bestFit="1" customWidth="1"/>
    <col min="176" max="176" width="7.42578125" bestFit="1" customWidth="1"/>
    <col min="177" max="177" width="10.42578125" bestFit="1" customWidth="1"/>
    <col min="178" max="178" width="7.42578125" bestFit="1" customWidth="1"/>
    <col min="179" max="179" width="10.42578125" bestFit="1" customWidth="1"/>
    <col min="180" max="180" width="7.42578125" bestFit="1" customWidth="1"/>
    <col min="181" max="181" width="10.42578125" bestFit="1" customWidth="1"/>
    <col min="182" max="182" width="7.42578125" bestFit="1" customWidth="1"/>
    <col min="183" max="183" width="10.42578125" bestFit="1" customWidth="1"/>
    <col min="184" max="184" width="7.42578125" bestFit="1" customWidth="1"/>
    <col min="185" max="185" width="10.42578125" bestFit="1" customWidth="1"/>
    <col min="186" max="186" width="7.42578125" bestFit="1" customWidth="1"/>
    <col min="187" max="187" width="10.42578125" bestFit="1" customWidth="1"/>
    <col min="188" max="188" width="7.42578125" bestFit="1" customWidth="1"/>
    <col min="189" max="189" width="10.42578125" bestFit="1" customWidth="1"/>
    <col min="190" max="190" width="7.42578125" bestFit="1" customWidth="1"/>
    <col min="191" max="191" width="10.42578125" bestFit="1" customWidth="1"/>
    <col min="192" max="192" width="7.42578125" bestFit="1" customWidth="1"/>
    <col min="193" max="193" width="10.42578125" bestFit="1" customWidth="1"/>
    <col min="194" max="194" width="7.42578125" bestFit="1" customWidth="1"/>
    <col min="195" max="195" width="10.42578125" bestFit="1" customWidth="1"/>
    <col min="196" max="196" width="7.42578125" bestFit="1" customWidth="1"/>
    <col min="197" max="197" width="10.42578125" bestFit="1" customWidth="1"/>
    <col min="198" max="198" width="7.42578125" bestFit="1" customWidth="1"/>
    <col min="199" max="199" width="10.42578125" bestFit="1" customWidth="1"/>
    <col min="200" max="200" width="7.42578125" bestFit="1" customWidth="1"/>
    <col min="201" max="201" width="10.42578125" bestFit="1" customWidth="1"/>
    <col min="202" max="202" width="7.42578125" bestFit="1" customWidth="1"/>
    <col min="203" max="203" width="10.42578125" bestFit="1" customWidth="1"/>
    <col min="204" max="204" width="7.42578125" bestFit="1" customWidth="1"/>
    <col min="205" max="205" width="10.42578125" bestFit="1" customWidth="1"/>
    <col min="206" max="206" width="7.42578125" bestFit="1" customWidth="1"/>
    <col min="207" max="207" width="10.42578125" bestFit="1" customWidth="1"/>
    <col min="208" max="208" width="7.42578125" bestFit="1" customWidth="1"/>
    <col min="209" max="209" width="10.42578125" bestFit="1" customWidth="1"/>
    <col min="210" max="210" width="7.42578125" bestFit="1" customWidth="1"/>
    <col min="211" max="211" width="10.42578125" bestFit="1" customWidth="1"/>
    <col min="212" max="212" width="7.42578125" bestFit="1" customWidth="1"/>
    <col min="213" max="213" width="10.42578125" bestFit="1" customWidth="1"/>
    <col min="214" max="214" width="7.42578125" bestFit="1" customWidth="1"/>
    <col min="215" max="215" width="10.42578125" bestFit="1" customWidth="1"/>
    <col min="216" max="216" width="7.42578125" bestFit="1" customWidth="1"/>
    <col min="217" max="217" width="10.42578125" bestFit="1" customWidth="1"/>
    <col min="218" max="218" width="7.42578125" bestFit="1" customWidth="1"/>
    <col min="219" max="219" width="10.42578125" bestFit="1" customWidth="1"/>
    <col min="220" max="220" width="7.42578125" bestFit="1" customWidth="1"/>
    <col min="221" max="221" width="10.42578125" bestFit="1" customWidth="1"/>
    <col min="222" max="222" width="7.42578125" bestFit="1" customWidth="1"/>
    <col min="223" max="223" width="10.42578125" bestFit="1" customWidth="1"/>
    <col min="224" max="224" width="7.42578125" bestFit="1" customWidth="1"/>
    <col min="225" max="225" width="10.42578125" bestFit="1" customWidth="1"/>
    <col min="226" max="226" width="7.42578125" bestFit="1" customWidth="1"/>
    <col min="227" max="227" width="10.42578125" bestFit="1" customWidth="1"/>
    <col min="228" max="228" width="7.42578125" bestFit="1" customWidth="1"/>
    <col min="229" max="229" width="10.42578125" bestFit="1" customWidth="1"/>
    <col min="230" max="230" width="7.42578125" bestFit="1" customWidth="1"/>
    <col min="231" max="231" width="10.42578125" bestFit="1" customWidth="1"/>
    <col min="232" max="232" width="7.42578125" bestFit="1" customWidth="1"/>
    <col min="233" max="233" width="10.42578125" bestFit="1" customWidth="1"/>
    <col min="234" max="234" width="7.42578125" bestFit="1" customWidth="1"/>
    <col min="235" max="235" width="10.42578125" bestFit="1" customWidth="1"/>
    <col min="236" max="236" width="7.42578125" bestFit="1" customWidth="1"/>
    <col min="237" max="237" width="10.42578125" bestFit="1" customWidth="1"/>
    <col min="238" max="238" width="7.42578125" bestFit="1" customWidth="1"/>
    <col min="239" max="239" width="10.42578125" bestFit="1" customWidth="1"/>
    <col min="240" max="240" width="7.42578125" bestFit="1" customWidth="1"/>
    <col min="241" max="241" width="10.42578125" bestFit="1" customWidth="1"/>
    <col min="242" max="242" width="7.42578125" bestFit="1" customWidth="1"/>
    <col min="243" max="243" width="10.42578125" bestFit="1" customWidth="1"/>
    <col min="244" max="244" width="7.42578125" bestFit="1" customWidth="1"/>
    <col min="245" max="245" width="10.42578125" bestFit="1" customWidth="1"/>
    <col min="246" max="246" width="7.42578125" bestFit="1" customWidth="1"/>
    <col min="247" max="247" width="10.42578125" bestFit="1" customWidth="1"/>
    <col min="248" max="248" width="7.42578125" bestFit="1" customWidth="1"/>
    <col min="249" max="249" width="10.42578125" bestFit="1" customWidth="1"/>
    <col min="250" max="250" width="7.42578125" bestFit="1" customWidth="1"/>
    <col min="251" max="251" width="10.42578125" bestFit="1" customWidth="1"/>
    <col min="252" max="252" width="7.42578125" bestFit="1" customWidth="1"/>
    <col min="253" max="253" width="10.42578125" bestFit="1" customWidth="1"/>
    <col min="254" max="254" width="7.42578125" bestFit="1" customWidth="1"/>
    <col min="255" max="255" width="10.42578125" bestFit="1" customWidth="1"/>
    <col min="256" max="256" width="7.42578125" bestFit="1" customWidth="1"/>
    <col min="257" max="257" width="10.42578125" bestFit="1" customWidth="1"/>
    <col min="258" max="258" width="7.42578125" bestFit="1" customWidth="1"/>
    <col min="259" max="259" width="10.42578125" bestFit="1" customWidth="1"/>
    <col min="260" max="260" width="7.42578125" bestFit="1" customWidth="1"/>
    <col min="261" max="261" width="10.42578125" bestFit="1" customWidth="1"/>
    <col min="262" max="262" width="7.42578125" bestFit="1" customWidth="1"/>
    <col min="263" max="263" width="10.42578125" bestFit="1" customWidth="1"/>
    <col min="264" max="264" width="7.42578125" bestFit="1" customWidth="1"/>
    <col min="265" max="265" width="10.42578125" bestFit="1" customWidth="1"/>
    <col min="266" max="266" width="7.42578125" bestFit="1" customWidth="1"/>
    <col min="267" max="267" width="10.42578125" bestFit="1" customWidth="1"/>
    <col min="268" max="268" width="7.42578125" bestFit="1" customWidth="1"/>
    <col min="269" max="269" width="10.42578125" bestFit="1" customWidth="1"/>
    <col min="270" max="270" width="7.42578125" bestFit="1" customWidth="1"/>
    <col min="271" max="271" width="10.42578125" bestFit="1" customWidth="1"/>
    <col min="272" max="272" width="7.42578125" bestFit="1" customWidth="1"/>
    <col min="273" max="273" width="10.42578125" bestFit="1" customWidth="1"/>
    <col min="274" max="274" width="7.42578125" bestFit="1" customWidth="1"/>
    <col min="275" max="275" width="10.42578125" bestFit="1" customWidth="1"/>
    <col min="276" max="276" width="7.42578125" bestFit="1" customWidth="1"/>
    <col min="277" max="277" width="10.42578125" bestFit="1" customWidth="1"/>
    <col min="278" max="278" width="7.42578125" bestFit="1" customWidth="1"/>
    <col min="279" max="279" width="10.42578125" bestFit="1" customWidth="1"/>
    <col min="280" max="280" width="7.42578125" bestFit="1" customWidth="1"/>
    <col min="281" max="281" width="10.42578125" bestFit="1" customWidth="1"/>
    <col min="282" max="282" width="7.42578125" bestFit="1" customWidth="1"/>
    <col min="283" max="283" width="10.42578125" bestFit="1" customWidth="1"/>
    <col min="284" max="284" width="7.42578125" bestFit="1" customWidth="1"/>
    <col min="285" max="285" width="10.42578125" bestFit="1" customWidth="1"/>
    <col min="286" max="286" width="7.42578125" bestFit="1" customWidth="1"/>
    <col min="287" max="287" width="10.42578125" bestFit="1" customWidth="1"/>
    <col min="288" max="288" width="7.42578125" bestFit="1" customWidth="1"/>
    <col min="289" max="289" width="10.42578125" bestFit="1" customWidth="1"/>
    <col min="290" max="290" width="7.42578125" bestFit="1" customWidth="1"/>
    <col min="291" max="291" width="10.42578125" bestFit="1" customWidth="1"/>
    <col min="292" max="292" width="7.42578125" bestFit="1" customWidth="1"/>
    <col min="293" max="293" width="10.42578125" bestFit="1" customWidth="1"/>
    <col min="294" max="294" width="7.42578125" bestFit="1" customWidth="1"/>
    <col min="295" max="295" width="10.42578125" bestFit="1" customWidth="1"/>
    <col min="296" max="296" width="7.42578125" bestFit="1" customWidth="1"/>
    <col min="297" max="297" width="10.42578125" bestFit="1" customWidth="1"/>
    <col min="298" max="298" width="7.42578125" bestFit="1" customWidth="1"/>
    <col min="299" max="299" width="10.42578125" bestFit="1" customWidth="1"/>
    <col min="300" max="300" width="7.42578125" bestFit="1" customWidth="1"/>
    <col min="301" max="301" width="10.42578125" bestFit="1" customWidth="1"/>
    <col min="302" max="302" width="7.42578125" bestFit="1" customWidth="1"/>
    <col min="303" max="303" width="10.42578125" bestFit="1" customWidth="1"/>
    <col min="304" max="304" width="7.42578125" bestFit="1" customWidth="1"/>
    <col min="305" max="305" width="10.42578125" bestFit="1" customWidth="1"/>
    <col min="306" max="306" width="7.42578125" bestFit="1" customWidth="1"/>
    <col min="307" max="307" width="10.42578125" bestFit="1" customWidth="1"/>
    <col min="308" max="308" width="7.42578125" bestFit="1" customWidth="1"/>
    <col min="309" max="309" width="10.42578125" bestFit="1" customWidth="1"/>
    <col min="310" max="310" width="7.42578125" bestFit="1" customWidth="1"/>
    <col min="311" max="311" width="10.42578125" bestFit="1" customWidth="1"/>
    <col min="312" max="312" width="7.42578125" bestFit="1" customWidth="1"/>
    <col min="313" max="313" width="10.42578125" bestFit="1" customWidth="1"/>
    <col min="314" max="314" width="7.42578125" bestFit="1" customWidth="1"/>
    <col min="315" max="315" width="10.42578125" bestFit="1" customWidth="1"/>
    <col min="316" max="316" width="7.42578125" bestFit="1" customWidth="1"/>
    <col min="317" max="317" width="10.42578125" bestFit="1" customWidth="1"/>
    <col min="318" max="318" width="7.42578125" bestFit="1" customWidth="1"/>
    <col min="319" max="319" width="10.42578125" bestFit="1" customWidth="1"/>
    <col min="320" max="320" width="7.42578125" bestFit="1" customWidth="1"/>
    <col min="321" max="321" width="10.42578125" bestFit="1" customWidth="1"/>
    <col min="322" max="322" width="7.42578125" bestFit="1" customWidth="1"/>
    <col min="323" max="323" width="10.42578125" bestFit="1" customWidth="1"/>
    <col min="324" max="324" width="7.42578125" bestFit="1" customWidth="1"/>
    <col min="325" max="325" width="10.42578125" bestFit="1" customWidth="1"/>
    <col min="326" max="326" width="7.42578125" bestFit="1" customWidth="1"/>
    <col min="327" max="327" width="10.42578125" bestFit="1" customWidth="1"/>
    <col min="328" max="328" width="7.42578125" bestFit="1" customWidth="1"/>
    <col min="329" max="329" width="10.42578125" bestFit="1" customWidth="1"/>
    <col min="330" max="330" width="7.42578125" bestFit="1" customWidth="1"/>
    <col min="331" max="331" width="10.42578125" bestFit="1" customWidth="1"/>
    <col min="332" max="332" width="7.42578125" bestFit="1" customWidth="1"/>
    <col min="333" max="333" width="10.42578125" bestFit="1" customWidth="1"/>
    <col min="334" max="334" width="7.42578125" bestFit="1" customWidth="1"/>
    <col min="335" max="335" width="10.42578125" bestFit="1" customWidth="1"/>
    <col min="336" max="336" width="7.42578125" bestFit="1" customWidth="1"/>
    <col min="337" max="337" width="10.42578125" bestFit="1" customWidth="1"/>
    <col min="338" max="338" width="7.42578125" bestFit="1" customWidth="1"/>
    <col min="339" max="339" width="10.42578125" bestFit="1" customWidth="1"/>
    <col min="340" max="340" width="7.42578125" bestFit="1" customWidth="1"/>
    <col min="341" max="341" width="10.42578125" bestFit="1" customWidth="1"/>
    <col min="342" max="342" width="7.42578125" bestFit="1" customWidth="1"/>
    <col min="343" max="343" width="10.42578125" bestFit="1" customWidth="1"/>
    <col min="344" max="344" width="7.42578125" bestFit="1" customWidth="1"/>
    <col min="345" max="345" width="10.42578125" bestFit="1" customWidth="1"/>
    <col min="346" max="346" width="7.42578125" bestFit="1" customWidth="1"/>
    <col min="347" max="347" width="10.42578125" bestFit="1" customWidth="1"/>
    <col min="348" max="348" width="7.42578125" bestFit="1" customWidth="1"/>
    <col min="349" max="349" width="10.42578125" bestFit="1" customWidth="1"/>
    <col min="350" max="350" width="7.42578125" bestFit="1" customWidth="1"/>
    <col min="351" max="351" width="10.42578125" bestFit="1" customWidth="1"/>
    <col min="352" max="352" width="7.42578125" bestFit="1" customWidth="1"/>
    <col min="353" max="353" width="10.42578125" bestFit="1" customWidth="1"/>
    <col min="354" max="354" width="7.42578125" bestFit="1" customWidth="1"/>
    <col min="355" max="355" width="10.42578125" bestFit="1" customWidth="1"/>
    <col min="356" max="356" width="7.42578125" bestFit="1" customWidth="1"/>
    <col min="357" max="357" width="10.42578125" bestFit="1" customWidth="1"/>
    <col min="358" max="358" width="7.42578125" bestFit="1" customWidth="1"/>
    <col min="359" max="359" width="10.42578125" bestFit="1" customWidth="1"/>
    <col min="360" max="360" width="7.42578125" bestFit="1" customWidth="1"/>
    <col min="361" max="361" width="10.42578125" bestFit="1" customWidth="1"/>
    <col min="362" max="362" width="7.42578125" bestFit="1" customWidth="1"/>
    <col min="363" max="363" width="10.42578125" bestFit="1" customWidth="1"/>
    <col min="364" max="364" width="7.42578125" bestFit="1" customWidth="1"/>
    <col min="365" max="365" width="10.42578125" bestFit="1" customWidth="1"/>
    <col min="366" max="366" width="7.42578125" bestFit="1" customWidth="1"/>
    <col min="367" max="367" width="10.42578125" bestFit="1" customWidth="1"/>
    <col min="368" max="368" width="7.42578125" bestFit="1" customWidth="1"/>
    <col min="369" max="369" width="10.42578125" bestFit="1" customWidth="1"/>
    <col min="370" max="370" width="7.42578125" bestFit="1" customWidth="1"/>
    <col min="371" max="371" width="10.42578125" bestFit="1" customWidth="1"/>
    <col min="372" max="372" width="7.42578125" bestFit="1" customWidth="1"/>
    <col min="373" max="373" width="10.42578125" bestFit="1" customWidth="1"/>
    <col min="374" max="374" width="7.42578125" bestFit="1" customWidth="1"/>
    <col min="375" max="375" width="10.42578125" bestFit="1" customWidth="1"/>
    <col min="376" max="376" width="7.42578125" bestFit="1" customWidth="1"/>
    <col min="377" max="377" width="10.42578125" bestFit="1" customWidth="1"/>
    <col min="378" max="378" width="7.42578125" bestFit="1" customWidth="1"/>
    <col min="379" max="379" width="10.42578125" bestFit="1" customWidth="1"/>
    <col min="380" max="380" width="7.42578125" bestFit="1" customWidth="1"/>
    <col min="381" max="381" width="10.42578125" bestFit="1" customWidth="1"/>
    <col min="382" max="382" width="7.42578125" bestFit="1" customWidth="1"/>
    <col min="383" max="383" width="10.42578125" bestFit="1" customWidth="1"/>
    <col min="384" max="384" width="7.42578125" bestFit="1" customWidth="1"/>
    <col min="385" max="385" width="10.42578125" bestFit="1" customWidth="1"/>
    <col min="386" max="386" width="7.42578125" bestFit="1" customWidth="1"/>
    <col min="387" max="387" width="10.42578125" bestFit="1" customWidth="1"/>
    <col min="388" max="388" width="7.42578125" bestFit="1" customWidth="1"/>
    <col min="389" max="389" width="10.42578125" bestFit="1" customWidth="1"/>
    <col min="390" max="390" width="7.42578125" bestFit="1" customWidth="1"/>
    <col min="391" max="391" width="10.42578125" bestFit="1" customWidth="1"/>
    <col min="392" max="392" width="7.42578125" bestFit="1" customWidth="1"/>
    <col min="393" max="393" width="10.42578125" bestFit="1" customWidth="1"/>
    <col min="394" max="394" width="7.42578125" bestFit="1" customWidth="1"/>
    <col min="395" max="395" width="10.42578125" bestFit="1" customWidth="1"/>
    <col min="396" max="396" width="7.42578125" bestFit="1" customWidth="1"/>
    <col min="397" max="397" width="10.42578125" bestFit="1" customWidth="1"/>
    <col min="398" max="398" width="7.42578125" bestFit="1" customWidth="1"/>
    <col min="399" max="399" width="10.42578125" bestFit="1" customWidth="1"/>
    <col min="400" max="400" width="7.42578125" bestFit="1" customWidth="1"/>
    <col min="401" max="401" width="10.42578125" bestFit="1" customWidth="1"/>
    <col min="402" max="402" width="7.42578125" bestFit="1" customWidth="1"/>
    <col min="403" max="403" width="10.42578125" bestFit="1" customWidth="1"/>
    <col min="404" max="404" width="7.42578125" bestFit="1" customWidth="1"/>
    <col min="405" max="405" width="10.42578125" bestFit="1" customWidth="1"/>
    <col min="406" max="406" width="7.42578125" bestFit="1" customWidth="1"/>
    <col min="407" max="407" width="10.42578125" bestFit="1" customWidth="1"/>
    <col min="408" max="408" width="7.42578125" bestFit="1" customWidth="1"/>
    <col min="409" max="409" width="10.42578125" bestFit="1" customWidth="1"/>
    <col min="410" max="410" width="7.42578125" bestFit="1" customWidth="1"/>
    <col min="411" max="411" width="10.42578125" bestFit="1" customWidth="1"/>
    <col min="412" max="412" width="7.42578125" bestFit="1" customWidth="1"/>
    <col min="413" max="413" width="10.42578125" bestFit="1" customWidth="1"/>
    <col min="414" max="414" width="7.42578125" bestFit="1" customWidth="1"/>
    <col min="415" max="415" width="10.42578125" bestFit="1" customWidth="1"/>
    <col min="416" max="416" width="7.42578125" bestFit="1" customWidth="1"/>
    <col min="417" max="417" width="10.42578125" bestFit="1" customWidth="1"/>
    <col min="418" max="418" width="7.42578125" bestFit="1" customWidth="1"/>
    <col min="419" max="419" width="10.42578125" bestFit="1" customWidth="1"/>
    <col min="420" max="420" width="7.42578125" bestFit="1" customWidth="1"/>
    <col min="421" max="421" width="10.42578125" bestFit="1" customWidth="1"/>
    <col min="422" max="422" width="7.42578125" bestFit="1" customWidth="1"/>
    <col min="423" max="423" width="10.42578125" bestFit="1" customWidth="1"/>
    <col min="424" max="424" width="7.42578125" bestFit="1" customWidth="1"/>
    <col min="425" max="425" width="10.42578125" bestFit="1" customWidth="1"/>
    <col min="426" max="426" width="7.42578125" bestFit="1" customWidth="1"/>
    <col min="427" max="427" width="10.42578125" bestFit="1" customWidth="1"/>
    <col min="428" max="428" width="7.42578125" bestFit="1" customWidth="1"/>
    <col min="429" max="429" width="10.42578125" bestFit="1" customWidth="1"/>
    <col min="430" max="430" width="7.42578125" bestFit="1" customWidth="1"/>
    <col min="431" max="431" width="10.42578125" bestFit="1" customWidth="1"/>
    <col min="432" max="432" width="7.42578125" bestFit="1" customWidth="1"/>
    <col min="433" max="433" width="10.42578125" bestFit="1" customWidth="1"/>
    <col min="434" max="434" width="9.140625" bestFit="1" customWidth="1"/>
    <col min="435" max="435" width="12" bestFit="1" customWidth="1"/>
    <col min="436" max="436" width="9.140625" bestFit="1" customWidth="1"/>
    <col min="437" max="437" width="12" bestFit="1" customWidth="1"/>
    <col min="438" max="438" width="9.140625" bestFit="1" customWidth="1"/>
    <col min="439" max="439" width="12" bestFit="1" customWidth="1"/>
    <col min="440" max="440" width="9.140625" bestFit="1" customWidth="1"/>
    <col min="441" max="441" width="12" bestFit="1" customWidth="1"/>
    <col min="442" max="442" width="9.140625" bestFit="1" customWidth="1"/>
    <col min="443" max="443" width="12" bestFit="1" customWidth="1"/>
    <col min="444" max="444" width="9.140625" bestFit="1" customWidth="1"/>
    <col min="445" max="445" width="12" bestFit="1" customWidth="1"/>
    <col min="446" max="446" width="9.140625" bestFit="1" customWidth="1"/>
    <col min="447" max="447" width="12" bestFit="1" customWidth="1"/>
    <col min="448" max="448" width="9.140625" bestFit="1" customWidth="1"/>
    <col min="449" max="449" width="12" bestFit="1" customWidth="1"/>
    <col min="450" max="450" width="9.140625" bestFit="1" customWidth="1"/>
    <col min="451" max="451" width="12" bestFit="1" customWidth="1"/>
    <col min="452" max="452" width="9.140625" bestFit="1" customWidth="1"/>
    <col min="453" max="453" width="12" bestFit="1" customWidth="1"/>
    <col min="454" max="454" width="9.140625" bestFit="1" customWidth="1"/>
    <col min="455" max="455" width="12" bestFit="1" customWidth="1"/>
    <col min="456" max="456" width="9.140625" bestFit="1" customWidth="1"/>
    <col min="457" max="457" width="12" bestFit="1" customWidth="1"/>
    <col min="458" max="458" width="9.140625" bestFit="1" customWidth="1"/>
    <col min="459" max="459" width="12" bestFit="1" customWidth="1"/>
    <col min="460" max="460" width="9.140625" bestFit="1" customWidth="1"/>
    <col min="461" max="461" width="12" bestFit="1" customWidth="1"/>
    <col min="462" max="462" width="9.140625" bestFit="1" customWidth="1"/>
    <col min="463" max="463" width="12" bestFit="1" customWidth="1"/>
    <col min="464" max="464" width="9.140625" bestFit="1" customWidth="1"/>
    <col min="465" max="465" width="12" bestFit="1" customWidth="1"/>
    <col min="466" max="466" width="9.140625" bestFit="1" customWidth="1"/>
    <col min="467" max="467" width="12" bestFit="1" customWidth="1"/>
    <col min="468" max="468" width="9.140625" bestFit="1" customWidth="1"/>
    <col min="469" max="469" width="12" bestFit="1" customWidth="1"/>
    <col min="471" max="471" width="12" bestFit="1" customWidth="1"/>
    <col min="473" max="473" width="12" bestFit="1" customWidth="1"/>
    <col min="475" max="475" width="12" bestFit="1" customWidth="1"/>
    <col min="477" max="477" width="12" bestFit="1" customWidth="1"/>
    <col min="479" max="479" width="12" bestFit="1" customWidth="1"/>
    <col min="481" max="481" width="12" bestFit="1" customWidth="1"/>
    <col min="483" max="483" width="12" bestFit="1" customWidth="1"/>
    <col min="485" max="485" width="12" bestFit="1" customWidth="1"/>
    <col min="487" max="487" width="12" bestFit="1" customWidth="1"/>
    <col min="489" max="489" width="12" bestFit="1" customWidth="1"/>
    <col min="491" max="491" width="12" bestFit="1" customWidth="1"/>
    <col min="493" max="493" width="12" bestFit="1" customWidth="1"/>
    <col min="495" max="495" width="12" bestFit="1" customWidth="1"/>
    <col min="497" max="497" width="12" bestFit="1" customWidth="1"/>
    <col min="499" max="499" width="12" bestFit="1" customWidth="1"/>
    <col min="501" max="501" width="12" bestFit="1" customWidth="1"/>
    <col min="503" max="503" width="12" bestFit="1" customWidth="1"/>
    <col min="505" max="505" width="12" bestFit="1" customWidth="1"/>
    <col min="507" max="507" width="12" bestFit="1" customWidth="1"/>
    <col min="509" max="509" width="12" bestFit="1" customWidth="1"/>
    <col min="511" max="511" width="12" bestFit="1" customWidth="1"/>
    <col min="513" max="513" width="12" bestFit="1" customWidth="1"/>
    <col min="515" max="515" width="12" bestFit="1" customWidth="1"/>
    <col min="517" max="517" width="12" bestFit="1" customWidth="1"/>
    <col min="519" max="519" width="12" bestFit="1" customWidth="1"/>
    <col min="521" max="521" width="12" bestFit="1" customWidth="1"/>
    <col min="523" max="523" width="12" bestFit="1" customWidth="1"/>
    <col min="525" max="525" width="12" bestFit="1" customWidth="1"/>
    <col min="527" max="527" width="12" bestFit="1" customWidth="1"/>
    <col min="529" max="529" width="12" bestFit="1" customWidth="1"/>
    <col min="531" max="531" width="12" bestFit="1" customWidth="1"/>
    <col min="533" max="533" width="12" bestFit="1" customWidth="1"/>
    <col min="535" max="535" width="12" bestFit="1" customWidth="1"/>
    <col min="537" max="537" width="12" bestFit="1" customWidth="1"/>
    <col min="539" max="539" width="12" bestFit="1" customWidth="1"/>
    <col min="541" max="541" width="12" bestFit="1" customWidth="1"/>
    <col min="543" max="543" width="12" bestFit="1" customWidth="1"/>
    <col min="545" max="545" width="12" bestFit="1" customWidth="1"/>
    <col min="547" max="547" width="12" bestFit="1" customWidth="1"/>
    <col min="549" max="549" width="12" bestFit="1" customWidth="1"/>
    <col min="551" max="551" width="12" bestFit="1" customWidth="1"/>
    <col min="553" max="553" width="12" bestFit="1" customWidth="1"/>
    <col min="555" max="555" width="12" bestFit="1" customWidth="1"/>
    <col min="557" max="557" width="12" bestFit="1" customWidth="1"/>
    <col min="559" max="559" width="12" bestFit="1" customWidth="1"/>
    <col min="561" max="561" width="12" bestFit="1" customWidth="1"/>
    <col min="563" max="563" width="12" bestFit="1" customWidth="1"/>
    <col min="565" max="565" width="12" bestFit="1" customWidth="1"/>
    <col min="567" max="567" width="12" bestFit="1" customWidth="1"/>
    <col min="569" max="569" width="12" bestFit="1" customWidth="1"/>
    <col min="571" max="571" width="12" bestFit="1" customWidth="1"/>
    <col min="573" max="573" width="12" bestFit="1" customWidth="1"/>
    <col min="575" max="575" width="12" bestFit="1" customWidth="1"/>
    <col min="577" max="577" width="12" bestFit="1" customWidth="1"/>
    <col min="579" max="579" width="12" bestFit="1" customWidth="1"/>
    <col min="581" max="581" width="12" bestFit="1" customWidth="1"/>
    <col min="583" max="583" width="12" bestFit="1" customWidth="1"/>
    <col min="585" max="585" width="12" bestFit="1" customWidth="1"/>
    <col min="587" max="587" width="12" bestFit="1" customWidth="1"/>
    <col min="589" max="589" width="12" bestFit="1" customWidth="1"/>
    <col min="591" max="591" width="12" bestFit="1" customWidth="1"/>
    <col min="593" max="593" width="12" bestFit="1" customWidth="1"/>
    <col min="595" max="595" width="12" bestFit="1" customWidth="1"/>
    <col min="597" max="597" width="12" bestFit="1" customWidth="1"/>
    <col min="599" max="599" width="12" bestFit="1" customWidth="1"/>
    <col min="601" max="601" width="12" bestFit="1" customWidth="1"/>
    <col min="603" max="603" width="12" bestFit="1" customWidth="1"/>
    <col min="605" max="605" width="12" bestFit="1" customWidth="1"/>
    <col min="607" max="607" width="12" bestFit="1" customWidth="1"/>
    <col min="609" max="609" width="12" bestFit="1" customWidth="1"/>
    <col min="611" max="611" width="12" bestFit="1" customWidth="1"/>
    <col min="613" max="613" width="12" bestFit="1" customWidth="1"/>
    <col min="615" max="615" width="12" bestFit="1" customWidth="1"/>
    <col min="617" max="617" width="12" bestFit="1" customWidth="1"/>
    <col min="619" max="619" width="12" bestFit="1" customWidth="1"/>
    <col min="621" max="621" width="12" bestFit="1" customWidth="1"/>
    <col min="623" max="623" width="12" bestFit="1" customWidth="1"/>
    <col min="625" max="625" width="12" bestFit="1" customWidth="1"/>
    <col min="627" max="627" width="12" bestFit="1" customWidth="1"/>
    <col min="629" max="629" width="12" bestFit="1" customWidth="1"/>
    <col min="631" max="631" width="12" bestFit="1" customWidth="1"/>
    <col min="633" max="633" width="12" bestFit="1" customWidth="1"/>
    <col min="635" max="635" width="12" bestFit="1" customWidth="1"/>
    <col min="637" max="637" width="12" bestFit="1" customWidth="1"/>
    <col min="639" max="639" width="12" bestFit="1" customWidth="1"/>
    <col min="641" max="641" width="12" bestFit="1" customWidth="1"/>
    <col min="643" max="643" width="12" bestFit="1" customWidth="1"/>
    <col min="645" max="645" width="12" bestFit="1" customWidth="1"/>
    <col min="647" max="647" width="12" bestFit="1" customWidth="1"/>
    <col min="649" max="649" width="12" bestFit="1" customWidth="1"/>
    <col min="651" max="651" width="12" bestFit="1" customWidth="1"/>
    <col min="653" max="653" width="12" bestFit="1" customWidth="1"/>
    <col min="655" max="655" width="12" bestFit="1" customWidth="1"/>
    <col min="657" max="657" width="12" bestFit="1" customWidth="1"/>
    <col min="659" max="659" width="12" bestFit="1" customWidth="1"/>
    <col min="661" max="661" width="12" bestFit="1" customWidth="1"/>
    <col min="663" max="663" width="12" bestFit="1" customWidth="1"/>
    <col min="665" max="665" width="12" bestFit="1" customWidth="1"/>
    <col min="667" max="667" width="12" bestFit="1" customWidth="1"/>
    <col min="669" max="669" width="12" bestFit="1" customWidth="1"/>
    <col min="671" max="671" width="12" bestFit="1" customWidth="1"/>
    <col min="673" max="673" width="12" bestFit="1" customWidth="1"/>
    <col min="675" max="675" width="12" bestFit="1" customWidth="1"/>
    <col min="677" max="677" width="12" bestFit="1" customWidth="1"/>
    <col min="679" max="679" width="12" bestFit="1" customWidth="1"/>
    <col min="681" max="681" width="12" bestFit="1" customWidth="1"/>
    <col min="683" max="683" width="12" bestFit="1" customWidth="1"/>
    <col min="685" max="685" width="12" bestFit="1" customWidth="1"/>
    <col min="687" max="687" width="12" bestFit="1" customWidth="1"/>
    <col min="689" max="689" width="12" bestFit="1" customWidth="1"/>
    <col min="691" max="691" width="12" bestFit="1" customWidth="1"/>
    <col min="693" max="693" width="12" bestFit="1" customWidth="1"/>
    <col min="695" max="695" width="12" bestFit="1" customWidth="1"/>
    <col min="697" max="697" width="12" bestFit="1" customWidth="1"/>
    <col min="699" max="699" width="12" bestFit="1" customWidth="1"/>
    <col min="701" max="701" width="12" bestFit="1" customWidth="1"/>
    <col min="703" max="703" width="12" bestFit="1" customWidth="1"/>
    <col min="705" max="705" width="12" bestFit="1" customWidth="1"/>
    <col min="707" max="707" width="12" bestFit="1" customWidth="1"/>
    <col min="709" max="709" width="12" bestFit="1" customWidth="1"/>
    <col min="711" max="711" width="12" bestFit="1" customWidth="1"/>
    <col min="713" max="713" width="12" bestFit="1" customWidth="1"/>
    <col min="715" max="715" width="12" bestFit="1" customWidth="1"/>
    <col min="717" max="717" width="12" bestFit="1" customWidth="1"/>
    <col min="719" max="719" width="12" bestFit="1" customWidth="1"/>
    <col min="721" max="721" width="12" bestFit="1" customWidth="1"/>
    <col min="723" max="723" width="12" bestFit="1" customWidth="1"/>
    <col min="725" max="725" width="12" bestFit="1" customWidth="1"/>
    <col min="727" max="727" width="12" bestFit="1" customWidth="1"/>
    <col min="729" max="729" width="12" bestFit="1" customWidth="1"/>
    <col min="731" max="731" width="12" bestFit="1" customWidth="1"/>
    <col min="733" max="733" width="12" bestFit="1" customWidth="1"/>
    <col min="735" max="735" width="12" bestFit="1" customWidth="1"/>
    <col min="737" max="737" width="12" bestFit="1" customWidth="1"/>
    <col min="739" max="739" width="12" bestFit="1" customWidth="1"/>
    <col min="741" max="741" width="12" bestFit="1" customWidth="1"/>
    <col min="743" max="743" width="12" bestFit="1" customWidth="1"/>
    <col min="745" max="745" width="12" bestFit="1" customWidth="1"/>
    <col min="747" max="747" width="12" bestFit="1" customWidth="1"/>
    <col min="749" max="749" width="12" bestFit="1" customWidth="1"/>
    <col min="751" max="751" width="12" bestFit="1" customWidth="1"/>
    <col min="753" max="753" width="12" bestFit="1" customWidth="1"/>
    <col min="755" max="755" width="12" bestFit="1" customWidth="1"/>
    <col min="757" max="757" width="12" bestFit="1" customWidth="1"/>
    <col min="759" max="759" width="12" bestFit="1" customWidth="1"/>
    <col min="761" max="761" width="12" bestFit="1" customWidth="1"/>
    <col min="763" max="763" width="12" bestFit="1" customWidth="1"/>
    <col min="765" max="765" width="12" bestFit="1" customWidth="1"/>
    <col min="767" max="767" width="12" bestFit="1" customWidth="1"/>
    <col min="769" max="769" width="12" bestFit="1" customWidth="1"/>
    <col min="771" max="771" width="12" bestFit="1" customWidth="1"/>
    <col min="773" max="773" width="12" bestFit="1" customWidth="1"/>
    <col min="775" max="775" width="12" bestFit="1" customWidth="1"/>
    <col min="777" max="777" width="12" bestFit="1" customWidth="1"/>
    <col min="779" max="779" width="12" bestFit="1" customWidth="1"/>
    <col min="781" max="781" width="12" bestFit="1" customWidth="1"/>
    <col min="783" max="783" width="12" bestFit="1" customWidth="1"/>
    <col min="785" max="785" width="12" bestFit="1" customWidth="1"/>
    <col min="787" max="787" width="12" bestFit="1" customWidth="1"/>
    <col min="789" max="789" width="12" bestFit="1" customWidth="1"/>
    <col min="791" max="791" width="12" bestFit="1" customWidth="1"/>
    <col min="793" max="793" width="12" bestFit="1" customWidth="1"/>
    <col min="795" max="795" width="12" bestFit="1" customWidth="1"/>
    <col min="797" max="797" width="12" bestFit="1" customWidth="1"/>
    <col min="799" max="799" width="12" bestFit="1" customWidth="1"/>
    <col min="801" max="801" width="12" bestFit="1" customWidth="1"/>
    <col min="803" max="803" width="12" bestFit="1" customWidth="1"/>
    <col min="805" max="805" width="12" bestFit="1" customWidth="1"/>
    <col min="807" max="807" width="12" bestFit="1" customWidth="1"/>
    <col min="809" max="809" width="12" bestFit="1" customWidth="1"/>
    <col min="811" max="811" width="12" bestFit="1" customWidth="1"/>
    <col min="813" max="813" width="12" bestFit="1" customWidth="1"/>
    <col min="815" max="815" width="12" bestFit="1" customWidth="1"/>
    <col min="817" max="817" width="12" bestFit="1" customWidth="1"/>
    <col min="819" max="819" width="12" bestFit="1" customWidth="1"/>
    <col min="821" max="821" width="12" bestFit="1" customWidth="1"/>
    <col min="823" max="823" width="12" bestFit="1" customWidth="1"/>
    <col min="825" max="825" width="12" bestFit="1" customWidth="1"/>
    <col min="827" max="827" width="12" bestFit="1" customWidth="1"/>
    <col min="829" max="829" width="12" bestFit="1" customWidth="1"/>
    <col min="831" max="831" width="12" bestFit="1" customWidth="1"/>
    <col min="833" max="833" width="12" bestFit="1" customWidth="1"/>
    <col min="835" max="835" width="12" bestFit="1" customWidth="1"/>
    <col min="837" max="837" width="12" bestFit="1" customWidth="1"/>
    <col min="839" max="839" width="12" bestFit="1" customWidth="1"/>
    <col min="841" max="841" width="12" bestFit="1" customWidth="1"/>
    <col min="843" max="843" width="12" bestFit="1" customWidth="1"/>
    <col min="845" max="845" width="12" bestFit="1" customWidth="1"/>
    <col min="847" max="847" width="12" bestFit="1" customWidth="1"/>
    <col min="849" max="849" width="12" bestFit="1" customWidth="1"/>
    <col min="851" max="851" width="12" bestFit="1" customWidth="1"/>
    <col min="853" max="853" width="12" bestFit="1" customWidth="1"/>
    <col min="855" max="855" width="12" bestFit="1" customWidth="1"/>
    <col min="857" max="857" width="12" bestFit="1" customWidth="1"/>
    <col min="859" max="859" width="12" bestFit="1" customWidth="1"/>
    <col min="861" max="861" width="12" bestFit="1" customWidth="1"/>
    <col min="863" max="863" width="12" bestFit="1" customWidth="1"/>
    <col min="865" max="865" width="12" bestFit="1" customWidth="1"/>
    <col min="867" max="867" width="12" bestFit="1" customWidth="1"/>
    <col min="869" max="869" width="12" bestFit="1" customWidth="1"/>
    <col min="871" max="871" width="12" bestFit="1" customWidth="1"/>
    <col min="873" max="873" width="12" bestFit="1" customWidth="1"/>
    <col min="875" max="875" width="12" bestFit="1" customWidth="1"/>
    <col min="877" max="877" width="12" bestFit="1" customWidth="1"/>
    <col min="879" max="879" width="12" bestFit="1" customWidth="1"/>
    <col min="881" max="881" width="12" bestFit="1" customWidth="1"/>
    <col min="883" max="883" width="12" bestFit="1" customWidth="1"/>
    <col min="885" max="885" width="12" bestFit="1" customWidth="1"/>
    <col min="887" max="887" width="12" bestFit="1" customWidth="1"/>
    <col min="889" max="889" width="12" bestFit="1" customWidth="1"/>
    <col min="891" max="891" width="12" bestFit="1" customWidth="1"/>
    <col min="893" max="893" width="12" bestFit="1" customWidth="1"/>
    <col min="895" max="895" width="12" bestFit="1" customWidth="1"/>
    <col min="897" max="897" width="12" bestFit="1" customWidth="1"/>
    <col min="899" max="899" width="12" bestFit="1" customWidth="1"/>
    <col min="901" max="901" width="12" bestFit="1" customWidth="1"/>
    <col min="903" max="903" width="12" bestFit="1" customWidth="1"/>
    <col min="905" max="905" width="12" bestFit="1" customWidth="1"/>
    <col min="907" max="907" width="12" bestFit="1" customWidth="1"/>
    <col min="909" max="909" width="12" bestFit="1" customWidth="1"/>
    <col min="911" max="911" width="12" bestFit="1" customWidth="1"/>
    <col min="913" max="913" width="12" bestFit="1" customWidth="1"/>
    <col min="915" max="915" width="12" bestFit="1" customWidth="1"/>
    <col min="917" max="917" width="12" bestFit="1" customWidth="1"/>
    <col min="918" max="918" width="10.140625" bestFit="1" customWidth="1"/>
    <col min="919" max="919" width="13.140625" bestFit="1" customWidth="1"/>
    <col min="920" max="920" width="10.140625" bestFit="1" customWidth="1"/>
    <col min="921" max="921" width="13.140625" bestFit="1" customWidth="1"/>
    <col min="922" max="922" width="10.140625" bestFit="1" customWidth="1"/>
    <col min="923" max="923" width="13.140625" bestFit="1" customWidth="1"/>
    <col min="924" max="924" width="10.140625" bestFit="1" customWidth="1"/>
    <col min="925" max="925" width="13.140625" bestFit="1" customWidth="1"/>
    <col min="926" max="926" width="10.140625" bestFit="1" customWidth="1"/>
    <col min="927" max="927" width="13.140625" bestFit="1" customWidth="1"/>
    <col min="928" max="928" width="10.140625" bestFit="1" customWidth="1"/>
    <col min="929" max="929" width="13.140625" bestFit="1" customWidth="1"/>
    <col min="930" max="930" width="10.140625" bestFit="1" customWidth="1"/>
    <col min="931" max="931" width="13.140625" bestFit="1" customWidth="1"/>
    <col min="932" max="932" width="10.140625" bestFit="1" customWidth="1"/>
    <col min="933" max="933" width="13.140625" bestFit="1" customWidth="1"/>
    <col min="934" max="934" width="11.140625" bestFit="1" customWidth="1"/>
  </cols>
  <sheetData>
    <row r="3" spans="1:2">
      <c r="A3" s="11" t="s">
        <v>21</v>
      </c>
      <c r="B3" t="s">
        <v>602</v>
      </c>
    </row>
    <row r="4" spans="1:2">
      <c r="A4" t="s">
        <v>594</v>
      </c>
      <c r="B4" s="15">
        <v>1938.6906779661017</v>
      </c>
    </row>
    <row r="5" spans="1:2">
      <c r="A5" t="s">
        <v>595</v>
      </c>
      <c r="B5" s="15">
        <v>1632.5897771952818</v>
      </c>
    </row>
    <row r="6" spans="1:2">
      <c r="A6" t="s">
        <v>592</v>
      </c>
      <c r="B6" s="15">
        <v>1704.901901901902</v>
      </c>
    </row>
    <row r="20" spans="1:3">
      <c r="A20" s="11" t="s">
        <v>601</v>
      </c>
      <c r="B20" s="11" t="s">
        <v>22</v>
      </c>
    </row>
    <row r="21" spans="1:3">
      <c r="A21" s="11" t="s">
        <v>21</v>
      </c>
      <c r="B21" t="s">
        <v>595</v>
      </c>
      <c r="C21" t="s">
        <v>592</v>
      </c>
    </row>
    <row r="22" spans="1:3">
      <c r="A22" t="s">
        <v>594</v>
      </c>
      <c r="B22" s="12">
        <v>236</v>
      </c>
      <c r="C22" s="12">
        <v>236</v>
      </c>
    </row>
    <row r="23" spans="1:3">
      <c r="A23" t="s">
        <v>595</v>
      </c>
      <c r="B23" s="12">
        <v>763</v>
      </c>
      <c r="C23" s="12">
        <v>763</v>
      </c>
    </row>
    <row r="24" spans="1:3">
      <c r="A24" t="s">
        <v>592</v>
      </c>
      <c r="B24" s="12">
        <v>999</v>
      </c>
      <c r="C24" s="12">
        <v>999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03FB-3051-4918-969C-900869C293E8}">
  <dimension ref="A3:F99"/>
  <sheetViews>
    <sheetView workbookViewId="0">
      <selection activeCell="G98" sqref="G98"/>
    </sheetView>
  </sheetViews>
  <sheetFormatPr defaultRowHeight="15"/>
  <cols>
    <col min="1" max="1" width="15.42578125" bestFit="1" customWidth="1"/>
    <col min="2" max="6" width="12.85546875" bestFit="1" customWidth="1"/>
    <col min="7" max="7" width="17.5703125" bestFit="1" customWidth="1"/>
    <col min="8" max="8" width="15.42578125" bestFit="1" customWidth="1"/>
    <col min="9" max="9" width="13.5703125" bestFit="1" customWidth="1"/>
    <col min="10" max="12" width="12.85546875" bestFit="1" customWidth="1"/>
  </cols>
  <sheetData>
    <row r="3" spans="1:6">
      <c r="A3" s="11" t="s">
        <v>21</v>
      </c>
      <c r="B3" t="s">
        <v>596</v>
      </c>
      <c r="C3" t="s">
        <v>597</v>
      </c>
      <c r="D3" t="s">
        <v>598</v>
      </c>
      <c r="E3" t="s">
        <v>599</v>
      </c>
      <c r="F3" t="s">
        <v>600</v>
      </c>
    </row>
    <row r="4" spans="1:6">
      <c r="A4" t="s">
        <v>594</v>
      </c>
      <c r="B4" s="12">
        <v>1380</v>
      </c>
      <c r="C4" s="12">
        <v>697</v>
      </c>
      <c r="D4" s="12">
        <v>1563</v>
      </c>
      <c r="E4" s="12">
        <v>4102</v>
      </c>
      <c r="F4" s="12">
        <v>11747</v>
      </c>
    </row>
    <row r="5" spans="1:6">
      <c r="A5" t="s">
        <v>595</v>
      </c>
      <c r="B5" s="12">
        <v>5036</v>
      </c>
      <c r="C5" s="12">
        <v>2338</v>
      </c>
      <c r="D5" s="12">
        <v>4997</v>
      </c>
      <c r="E5" s="12">
        <v>11663</v>
      </c>
      <c r="F5" s="12">
        <v>33029</v>
      </c>
    </row>
    <row r="6" spans="1:6">
      <c r="A6" t="s">
        <v>592</v>
      </c>
      <c r="B6" s="12">
        <v>6416</v>
      </c>
      <c r="C6" s="12">
        <v>3035</v>
      </c>
      <c r="D6" s="12">
        <v>6560</v>
      </c>
      <c r="E6" s="12">
        <v>15765</v>
      </c>
      <c r="F6" s="12">
        <v>44776</v>
      </c>
    </row>
    <row r="9" spans="1:6">
      <c r="A9" s="11" t="s">
        <v>7</v>
      </c>
      <c r="B9" t="s">
        <v>596</v>
      </c>
      <c r="C9" t="s">
        <v>597</v>
      </c>
      <c r="D9" t="s">
        <v>598</v>
      </c>
      <c r="E9" t="s">
        <v>599</v>
      </c>
      <c r="F9" t="s">
        <v>600</v>
      </c>
    </row>
    <row r="10" spans="1:6">
      <c r="A10" s="2">
        <v>0</v>
      </c>
      <c r="B10" s="12">
        <v>542</v>
      </c>
      <c r="C10" s="12">
        <v>298</v>
      </c>
      <c r="D10" s="12">
        <v>671</v>
      </c>
      <c r="E10" s="12">
        <v>1553</v>
      </c>
      <c r="F10" s="12">
        <v>4422</v>
      </c>
    </row>
    <row r="11" spans="1:6">
      <c r="A11" s="2">
        <v>1</v>
      </c>
      <c r="B11" s="12">
        <v>69</v>
      </c>
      <c r="C11" s="12">
        <v>6</v>
      </c>
      <c r="D11" s="12">
        <v>22</v>
      </c>
      <c r="E11" s="12">
        <v>62</v>
      </c>
      <c r="F11" s="12">
        <v>153</v>
      </c>
    </row>
    <row r="12" spans="1:6">
      <c r="A12" s="2">
        <v>2</v>
      </c>
      <c r="B12" s="12">
        <v>0</v>
      </c>
      <c r="C12" s="12">
        <v>0</v>
      </c>
      <c r="D12" s="12">
        <v>1</v>
      </c>
      <c r="E12" s="12">
        <v>3</v>
      </c>
      <c r="F12" s="12">
        <v>16</v>
      </c>
    </row>
    <row r="13" spans="1:6">
      <c r="A13" s="2">
        <v>3</v>
      </c>
      <c r="B13" s="12">
        <v>12</v>
      </c>
      <c r="C13" s="12">
        <v>0</v>
      </c>
      <c r="D13" s="12">
        <v>0</v>
      </c>
      <c r="E13" s="12">
        <v>0</v>
      </c>
      <c r="F13" s="12">
        <v>0</v>
      </c>
    </row>
    <row r="14" spans="1:6">
      <c r="A14" s="2">
        <v>4</v>
      </c>
      <c r="B14" s="12">
        <v>4</v>
      </c>
      <c r="C14" s="12">
        <v>0</v>
      </c>
      <c r="D14" s="12">
        <v>1</v>
      </c>
      <c r="E14" s="12">
        <v>2</v>
      </c>
      <c r="F14" s="12">
        <v>7</v>
      </c>
    </row>
    <row r="15" spans="1:6">
      <c r="A15" s="2">
        <v>5</v>
      </c>
      <c r="B15" s="12">
        <v>21</v>
      </c>
      <c r="C15" s="12">
        <v>24</v>
      </c>
      <c r="D15" s="12">
        <v>57</v>
      </c>
      <c r="E15" s="12">
        <v>150</v>
      </c>
      <c r="F15" s="12">
        <v>348</v>
      </c>
    </row>
    <row r="16" spans="1:6">
      <c r="A16" s="2">
        <v>6</v>
      </c>
      <c r="B16" s="12">
        <v>0</v>
      </c>
      <c r="C16" s="12">
        <v>3</v>
      </c>
      <c r="D16" s="12">
        <v>9</v>
      </c>
      <c r="E16" s="12">
        <v>13</v>
      </c>
      <c r="F16" s="12">
        <v>34</v>
      </c>
    </row>
    <row r="17" spans="1:6">
      <c r="A17" s="2">
        <v>8</v>
      </c>
      <c r="B17" s="12">
        <v>0</v>
      </c>
      <c r="C17" s="12">
        <v>6</v>
      </c>
      <c r="D17" s="12">
        <v>26</v>
      </c>
      <c r="E17" s="12">
        <v>95</v>
      </c>
      <c r="F17" s="12">
        <v>265</v>
      </c>
    </row>
    <row r="18" spans="1:6">
      <c r="A18" s="2">
        <v>10</v>
      </c>
      <c r="B18" s="12">
        <v>31</v>
      </c>
      <c r="C18" s="12">
        <v>26</v>
      </c>
      <c r="D18" s="12">
        <v>38</v>
      </c>
      <c r="E18" s="12">
        <v>119</v>
      </c>
      <c r="F18" s="12">
        <v>319</v>
      </c>
    </row>
    <row r="19" spans="1:6">
      <c r="A19" s="2">
        <v>10.003572704537335</v>
      </c>
      <c r="B19" s="12">
        <v>11</v>
      </c>
      <c r="C19" s="12">
        <v>0</v>
      </c>
      <c r="D19" s="12">
        <v>4</v>
      </c>
      <c r="E19" s="12">
        <v>5</v>
      </c>
      <c r="F19" s="12">
        <v>12</v>
      </c>
    </row>
    <row r="20" spans="1:6">
      <c r="A20" s="2">
        <v>12</v>
      </c>
      <c r="B20" s="12">
        <v>3</v>
      </c>
      <c r="C20" s="12">
        <v>4</v>
      </c>
      <c r="D20" s="12">
        <v>11</v>
      </c>
      <c r="E20" s="12">
        <v>8</v>
      </c>
      <c r="F20" s="12">
        <v>28</v>
      </c>
    </row>
    <row r="21" spans="1:6">
      <c r="A21" s="2">
        <v>13</v>
      </c>
      <c r="B21" s="12">
        <v>0</v>
      </c>
      <c r="C21" s="12">
        <v>2</v>
      </c>
      <c r="D21" s="12">
        <v>13</v>
      </c>
      <c r="E21" s="12">
        <v>21</v>
      </c>
      <c r="F21" s="12">
        <v>65</v>
      </c>
    </row>
    <row r="22" spans="1:6">
      <c r="A22" s="2">
        <v>14</v>
      </c>
      <c r="B22" s="12">
        <v>9</v>
      </c>
      <c r="C22" s="12">
        <v>2</v>
      </c>
      <c r="D22" s="12">
        <v>4</v>
      </c>
      <c r="E22" s="12">
        <v>14</v>
      </c>
      <c r="F22" s="12">
        <v>23</v>
      </c>
    </row>
    <row r="23" spans="1:6">
      <c r="A23" s="2">
        <v>15</v>
      </c>
      <c r="B23" s="12">
        <v>82</v>
      </c>
      <c r="C23" s="12">
        <v>5</v>
      </c>
      <c r="D23" s="12">
        <v>1</v>
      </c>
      <c r="E23" s="12">
        <v>6</v>
      </c>
      <c r="F23" s="12">
        <v>26</v>
      </c>
    </row>
    <row r="24" spans="1:6">
      <c r="A24" s="2">
        <v>16</v>
      </c>
      <c r="B24" s="12">
        <v>6</v>
      </c>
      <c r="C24" s="12">
        <v>2</v>
      </c>
      <c r="D24" s="12">
        <v>4</v>
      </c>
      <c r="E24" s="12">
        <v>9</v>
      </c>
      <c r="F24" s="12">
        <v>35</v>
      </c>
    </row>
    <row r="25" spans="1:6">
      <c r="A25" s="2">
        <v>19</v>
      </c>
      <c r="B25" s="12">
        <v>17</v>
      </c>
      <c r="C25" s="12">
        <v>0</v>
      </c>
      <c r="D25" s="12">
        <v>1</v>
      </c>
      <c r="E25" s="12">
        <v>1</v>
      </c>
      <c r="F25" s="12">
        <v>3</v>
      </c>
    </row>
    <row r="26" spans="1:6">
      <c r="A26" s="2">
        <v>20</v>
      </c>
      <c r="B26" s="12">
        <v>70</v>
      </c>
      <c r="C26" s="12">
        <v>66</v>
      </c>
      <c r="D26" s="12">
        <v>130</v>
      </c>
      <c r="E26" s="12">
        <v>282</v>
      </c>
      <c r="F26" s="12">
        <v>887</v>
      </c>
    </row>
    <row r="27" spans="1:6">
      <c r="A27" s="2">
        <v>22</v>
      </c>
      <c r="B27" s="12">
        <v>10</v>
      </c>
      <c r="C27" s="12">
        <v>1</v>
      </c>
      <c r="D27" s="12">
        <v>1</v>
      </c>
      <c r="E27" s="12">
        <v>10</v>
      </c>
      <c r="F27" s="12">
        <v>27</v>
      </c>
    </row>
    <row r="28" spans="1:6">
      <c r="A28" s="2">
        <v>23</v>
      </c>
      <c r="B28" s="12">
        <v>146</v>
      </c>
      <c r="C28" s="12">
        <v>15</v>
      </c>
      <c r="D28" s="12">
        <v>20</v>
      </c>
      <c r="E28" s="12">
        <v>49</v>
      </c>
      <c r="F28" s="12">
        <v>168</v>
      </c>
    </row>
    <row r="29" spans="1:6">
      <c r="A29" s="2">
        <v>24</v>
      </c>
      <c r="B29" s="12">
        <v>14</v>
      </c>
      <c r="C29" s="12">
        <v>14</v>
      </c>
      <c r="D29" s="12">
        <v>17</v>
      </c>
      <c r="E29" s="12">
        <v>23</v>
      </c>
      <c r="F29" s="12">
        <v>51</v>
      </c>
    </row>
    <row r="30" spans="1:6">
      <c r="A30" s="2">
        <v>25</v>
      </c>
      <c r="B30" s="12">
        <v>185</v>
      </c>
      <c r="C30" s="12">
        <v>126</v>
      </c>
      <c r="D30" s="12">
        <v>297</v>
      </c>
      <c r="E30" s="12">
        <v>677</v>
      </c>
      <c r="F30" s="12">
        <v>1777</v>
      </c>
    </row>
    <row r="31" spans="1:6">
      <c r="A31" s="2">
        <v>26</v>
      </c>
      <c r="B31" s="12">
        <v>8</v>
      </c>
      <c r="C31" s="12">
        <v>25</v>
      </c>
      <c r="D31" s="12">
        <v>50</v>
      </c>
      <c r="E31" s="12">
        <v>142</v>
      </c>
      <c r="F31" s="12">
        <v>324</v>
      </c>
    </row>
    <row r="32" spans="1:6">
      <c r="A32" s="2">
        <v>27</v>
      </c>
      <c r="B32" s="12">
        <v>3</v>
      </c>
      <c r="C32" s="12">
        <v>10</v>
      </c>
      <c r="D32" s="12">
        <v>14</v>
      </c>
      <c r="E32" s="12">
        <v>48</v>
      </c>
      <c r="F32" s="12">
        <v>164</v>
      </c>
    </row>
    <row r="33" spans="1:6">
      <c r="A33" s="2">
        <v>28</v>
      </c>
      <c r="B33" s="12">
        <v>0</v>
      </c>
      <c r="C33" s="12">
        <v>5</v>
      </c>
      <c r="D33" s="12">
        <v>21</v>
      </c>
      <c r="E33" s="12">
        <v>112</v>
      </c>
      <c r="F33" s="12">
        <v>240</v>
      </c>
    </row>
    <row r="34" spans="1:6">
      <c r="A34" s="2">
        <v>30</v>
      </c>
      <c r="B34" s="12">
        <v>184</v>
      </c>
      <c r="C34" s="12">
        <v>70</v>
      </c>
      <c r="D34" s="12">
        <v>149</v>
      </c>
      <c r="E34" s="12">
        <v>321</v>
      </c>
      <c r="F34" s="12">
        <v>973</v>
      </c>
    </row>
    <row r="35" spans="1:6">
      <c r="A35" s="2">
        <v>31</v>
      </c>
      <c r="B35" s="12">
        <v>24</v>
      </c>
      <c r="C35" s="12">
        <v>10</v>
      </c>
      <c r="D35" s="12">
        <v>18</v>
      </c>
      <c r="E35" s="12">
        <v>35</v>
      </c>
      <c r="F35" s="12">
        <v>79</v>
      </c>
    </row>
    <row r="36" spans="1:6">
      <c r="A36" s="2">
        <v>33</v>
      </c>
      <c r="B36" s="12">
        <v>37</v>
      </c>
      <c r="C36" s="12">
        <v>8</v>
      </c>
      <c r="D36" s="12">
        <v>14</v>
      </c>
      <c r="E36" s="12">
        <v>30</v>
      </c>
      <c r="F36" s="12">
        <v>60</v>
      </c>
    </row>
    <row r="37" spans="1:6">
      <c r="A37" s="2">
        <v>34</v>
      </c>
      <c r="B37" s="12">
        <v>0</v>
      </c>
      <c r="C37" s="12">
        <v>1</v>
      </c>
      <c r="D37" s="12">
        <v>1</v>
      </c>
      <c r="E37" s="12">
        <v>3</v>
      </c>
      <c r="F37" s="12">
        <v>7</v>
      </c>
    </row>
    <row r="38" spans="1:6">
      <c r="A38" s="2">
        <v>35</v>
      </c>
      <c r="B38" s="12">
        <v>146</v>
      </c>
      <c r="C38" s="12">
        <v>28</v>
      </c>
      <c r="D38" s="12">
        <v>71</v>
      </c>
      <c r="E38" s="12">
        <v>199</v>
      </c>
      <c r="F38" s="12">
        <v>564</v>
      </c>
    </row>
    <row r="39" spans="1:6">
      <c r="A39" s="2">
        <v>35.00700140028006</v>
      </c>
      <c r="B39" s="12">
        <v>6</v>
      </c>
      <c r="C39" s="12">
        <v>0</v>
      </c>
      <c r="D39" s="12">
        <v>0</v>
      </c>
      <c r="E39" s="12">
        <v>1</v>
      </c>
      <c r="F39" s="12">
        <v>3</v>
      </c>
    </row>
    <row r="40" spans="1:6">
      <c r="A40" s="2">
        <v>35.008141428239128</v>
      </c>
      <c r="B40" s="12">
        <v>1</v>
      </c>
      <c r="C40" s="12">
        <v>0</v>
      </c>
      <c r="D40" s="12">
        <v>0</v>
      </c>
      <c r="E40" s="12">
        <v>0</v>
      </c>
      <c r="F40" s="12">
        <v>0</v>
      </c>
    </row>
    <row r="41" spans="1:6">
      <c r="A41" s="2">
        <v>35.009724923589886</v>
      </c>
      <c r="B41" s="12">
        <v>3</v>
      </c>
      <c r="C41" s="12">
        <v>0</v>
      </c>
      <c r="D41" s="12">
        <v>3</v>
      </c>
      <c r="E41" s="12">
        <v>14</v>
      </c>
      <c r="F41" s="12">
        <v>6</v>
      </c>
    </row>
    <row r="42" spans="1:6">
      <c r="A42" s="2">
        <v>36</v>
      </c>
      <c r="B42" s="12">
        <v>3</v>
      </c>
      <c r="C42" s="12">
        <v>2</v>
      </c>
      <c r="D42" s="12">
        <v>4</v>
      </c>
      <c r="E42" s="12">
        <v>6</v>
      </c>
      <c r="F42" s="12">
        <v>34</v>
      </c>
    </row>
    <row r="43" spans="1:6">
      <c r="A43" s="2">
        <v>37</v>
      </c>
      <c r="B43" s="12">
        <v>42</v>
      </c>
      <c r="C43" s="12">
        <v>8</v>
      </c>
      <c r="D43" s="12">
        <v>13</v>
      </c>
      <c r="E43" s="12">
        <v>38</v>
      </c>
      <c r="F43" s="12">
        <v>179</v>
      </c>
    </row>
    <row r="44" spans="1:6">
      <c r="A44" s="2">
        <v>38</v>
      </c>
      <c r="B44" s="12">
        <v>8</v>
      </c>
      <c r="C44" s="12">
        <v>0</v>
      </c>
      <c r="D44" s="12">
        <v>0</v>
      </c>
      <c r="E44" s="12">
        <v>0</v>
      </c>
      <c r="F44" s="12">
        <v>0</v>
      </c>
    </row>
    <row r="45" spans="1:6">
      <c r="A45" s="2">
        <v>39</v>
      </c>
      <c r="B45" s="12">
        <v>2</v>
      </c>
      <c r="C45" s="12">
        <v>78</v>
      </c>
      <c r="D45" s="12">
        <v>288</v>
      </c>
      <c r="E45" s="12">
        <v>1052</v>
      </c>
      <c r="F45" s="12">
        <v>2897</v>
      </c>
    </row>
    <row r="46" spans="1:6">
      <c r="A46" s="2">
        <v>40</v>
      </c>
      <c r="B46" s="12">
        <v>259</v>
      </c>
      <c r="C46" s="12">
        <v>186</v>
      </c>
      <c r="D46" s="12">
        <v>408</v>
      </c>
      <c r="E46" s="12">
        <v>1088</v>
      </c>
      <c r="F46" s="12">
        <v>2934</v>
      </c>
    </row>
    <row r="47" spans="1:6">
      <c r="A47" s="2">
        <v>40.002353079592915</v>
      </c>
      <c r="B47" s="12">
        <v>1</v>
      </c>
      <c r="C47" s="12">
        <v>1</v>
      </c>
      <c r="D47" s="12">
        <v>1</v>
      </c>
      <c r="E47" s="12">
        <v>4</v>
      </c>
      <c r="F47" s="12">
        <v>11</v>
      </c>
    </row>
    <row r="48" spans="1:6">
      <c r="A48" s="2">
        <v>40.003333611134259</v>
      </c>
      <c r="B48" s="12">
        <v>2</v>
      </c>
      <c r="C48" s="12">
        <v>0</v>
      </c>
      <c r="D48" s="12">
        <v>0</v>
      </c>
      <c r="E48" s="12">
        <v>3</v>
      </c>
      <c r="F48" s="12">
        <v>5</v>
      </c>
    </row>
    <row r="49" spans="1:6">
      <c r="A49" s="2">
        <v>40.006667777962996</v>
      </c>
      <c r="B49" s="12">
        <v>1</v>
      </c>
      <c r="C49" s="12">
        <v>1</v>
      </c>
      <c r="D49" s="12">
        <v>2</v>
      </c>
      <c r="E49" s="12">
        <v>3</v>
      </c>
      <c r="F49" s="12">
        <v>6</v>
      </c>
    </row>
    <row r="50" spans="1:6">
      <c r="A50" s="2">
        <v>40.008335069806208</v>
      </c>
      <c r="B50" s="12">
        <v>1</v>
      </c>
      <c r="C50" s="12">
        <v>0</v>
      </c>
      <c r="D50" s="12">
        <v>0</v>
      </c>
      <c r="E50" s="12">
        <v>0</v>
      </c>
      <c r="F50" s="12">
        <v>0</v>
      </c>
    </row>
    <row r="51" spans="1:6">
      <c r="A51" s="2">
        <v>41</v>
      </c>
      <c r="B51" s="12">
        <v>4</v>
      </c>
      <c r="C51" s="12">
        <v>0</v>
      </c>
      <c r="D51" s="12">
        <v>2</v>
      </c>
      <c r="E51" s="12">
        <v>6</v>
      </c>
      <c r="F51" s="12">
        <v>4</v>
      </c>
    </row>
    <row r="52" spans="1:6">
      <c r="A52" s="2">
        <v>42</v>
      </c>
      <c r="B52" s="12">
        <v>230</v>
      </c>
      <c r="C52" s="12">
        <v>1</v>
      </c>
      <c r="D52" s="12">
        <v>0</v>
      </c>
      <c r="E52" s="12">
        <v>7</v>
      </c>
      <c r="F52" s="12">
        <v>10</v>
      </c>
    </row>
    <row r="53" spans="1:6">
      <c r="A53" s="2">
        <v>43</v>
      </c>
      <c r="B53" s="12">
        <v>87</v>
      </c>
      <c r="C53" s="12">
        <v>20</v>
      </c>
      <c r="D53" s="12">
        <v>32</v>
      </c>
      <c r="E53" s="12">
        <v>76</v>
      </c>
      <c r="F53" s="12">
        <v>203</v>
      </c>
    </row>
    <row r="54" spans="1:6">
      <c r="A54" s="2">
        <v>44</v>
      </c>
      <c r="B54" s="12">
        <v>62</v>
      </c>
      <c r="C54" s="12">
        <v>6</v>
      </c>
      <c r="D54" s="12">
        <v>12</v>
      </c>
      <c r="E54" s="12">
        <v>31</v>
      </c>
      <c r="F54" s="12">
        <v>78</v>
      </c>
    </row>
    <row r="55" spans="1:6">
      <c r="A55" s="2">
        <v>45</v>
      </c>
      <c r="B55" s="12">
        <v>98</v>
      </c>
      <c r="C55" s="12">
        <v>41</v>
      </c>
      <c r="D55" s="12">
        <v>114</v>
      </c>
      <c r="E55" s="12">
        <v>201</v>
      </c>
      <c r="F55" s="12">
        <v>614</v>
      </c>
    </row>
    <row r="56" spans="1:6">
      <c r="A56" s="2">
        <v>46</v>
      </c>
      <c r="B56" s="12">
        <v>6</v>
      </c>
      <c r="C56" s="12">
        <v>5</v>
      </c>
      <c r="D56" s="12">
        <v>4</v>
      </c>
      <c r="E56" s="12">
        <v>6</v>
      </c>
      <c r="F56" s="12">
        <v>36</v>
      </c>
    </row>
    <row r="57" spans="1:6">
      <c r="A57" s="2">
        <v>47</v>
      </c>
      <c r="B57" s="12">
        <v>37</v>
      </c>
      <c r="C57" s="12">
        <v>41</v>
      </c>
      <c r="D57" s="12">
        <v>91</v>
      </c>
      <c r="E57" s="12">
        <v>180</v>
      </c>
      <c r="F57" s="12">
        <v>488</v>
      </c>
    </row>
    <row r="58" spans="1:6">
      <c r="A58" s="2">
        <v>48</v>
      </c>
      <c r="B58" s="12">
        <v>66</v>
      </c>
      <c r="C58" s="12">
        <v>6</v>
      </c>
      <c r="D58" s="12">
        <v>15</v>
      </c>
      <c r="E58" s="12">
        <v>28</v>
      </c>
      <c r="F58" s="12">
        <v>87</v>
      </c>
    </row>
    <row r="59" spans="1:6">
      <c r="A59" s="2">
        <v>49</v>
      </c>
      <c r="B59" s="12">
        <v>63</v>
      </c>
      <c r="C59" s="12">
        <v>21</v>
      </c>
      <c r="D59" s="12">
        <v>34</v>
      </c>
      <c r="E59" s="12">
        <v>46</v>
      </c>
      <c r="F59" s="12">
        <v>153</v>
      </c>
    </row>
    <row r="60" spans="1:6">
      <c r="A60" s="2">
        <v>50</v>
      </c>
      <c r="B60" s="12">
        <v>663</v>
      </c>
      <c r="C60" s="12">
        <v>151</v>
      </c>
      <c r="D60" s="12">
        <v>294</v>
      </c>
      <c r="E60" s="12">
        <v>665</v>
      </c>
      <c r="F60" s="12">
        <v>2064</v>
      </c>
    </row>
    <row r="61" spans="1:6">
      <c r="A61" s="2">
        <v>51</v>
      </c>
      <c r="B61" s="12">
        <v>8</v>
      </c>
      <c r="C61" s="12">
        <v>31</v>
      </c>
      <c r="D61" s="12">
        <v>55</v>
      </c>
      <c r="E61" s="12">
        <v>87</v>
      </c>
      <c r="F61" s="12">
        <v>371</v>
      </c>
    </row>
    <row r="62" spans="1:6">
      <c r="A62" s="2">
        <v>52</v>
      </c>
      <c r="B62" s="12">
        <v>46</v>
      </c>
      <c r="C62" s="12">
        <v>20</v>
      </c>
      <c r="D62" s="12">
        <v>60</v>
      </c>
      <c r="E62" s="12">
        <v>121</v>
      </c>
      <c r="F62" s="12">
        <v>343</v>
      </c>
    </row>
    <row r="63" spans="1:6">
      <c r="A63" s="2">
        <v>53</v>
      </c>
      <c r="B63" s="12">
        <v>101</v>
      </c>
      <c r="C63" s="12">
        <v>36</v>
      </c>
      <c r="D63" s="12">
        <v>79</v>
      </c>
      <c r="E63" s="12">
        <v>105</v>
      </c>
      <c r="F63" s="12">
        <v>286</v>
      </c>
    </row>
    <row r="64" spans="1:6">
      <c r="A64" s="2">
        <v>54</v>
      </c>
      <c r="B64" s="12">
        <v>74</v>
      </c>
      <c r="C64" s="12">
        <v>50</v>
      </c>
      <c r="D64" s="12">
        <v>89</v>
      </c>
      <c r="E64" s="12">
        <v>309</v>
      </c>
      <c r="F64" s="12">
        <v>903</v>
      </c>
    </row>
    <row r="65" spans="1:6">
      <c r="A65" s="2">
        <v>55</v>
      </c>
      <c r="B65" s="12">
        <v>202</v>
      </c>
      <c r="C65" s="12">
        <v>205</v>
      </c>
      <c r="D65" s="12">
        <v>425</v>
      </c>
      <c r="E65" s="12">
        <v>888</v>
      </c>
      <c r="F65" s="12">
        <v>2581</v>
      </c>
    </row>
    <row r="66" spans="1:6">
      <c r="A66" s="2">
        <v>56</v>
      </c>
      <c r="B66" s="12">
        <v>67</v>
      </c>
      <c r="C66" s="12">
        <v>41</v>
      </c>
      <c r="D66" s="12">
        <v>119</v>
      </c>
      <c r="E66" s="12">
        <v>243</v>
      </c>
      <c r="F66" s="12">
        <v>589</v>
      </c>
    </row>
    <row r="67" spans="1:6">
      <c r="A67" s="2">
        <v>57</v>
      </c>
      <c r="B67" s="12">
        <v>422</v>
      </c>
      <c r="C67" s="12">
        <v>0</v>
      </c>
      <c r="D67" s="12">
        <v>6</v>
      </c>
      <c r="E67" s="12">
        <v>11</v>
      </c>
      <c r="F67" s="12">
        <v>52</v>
      </c>
    </row>
    <row r="68" spans="1:6">
      <c r="A68" s="2">
        <v>58</v>
      </c>
      <c r="B68" s="12">
        <v>223</v>
      </c>
      <c r="C68" s="12">
        <v>52</v>
      </c>
      <c r="D68" s="12">
        <v>105</v>
      </c>
      <c r="E68" s="12">
        <v>236</v>
      </c>
      <c r="F68" s="12">
        <v>677</v>
      </c>
    </row>
    <row r="69" spans="1:6">
      <c r="A69" s="2">
        <v>59</v>
      </c>
      <c r="B69" s="12">
        <v>113</v>
      </c>
      <c r="C69" s="12">
        <v>59</v>
      </c>
      <c r="D69" s="12">
        <v>110</v>
      </c>
      <c r="E69" s="12">
        <v>226</v>
      </c>
      <c r="F69" s="12">
        <v>692</v>
      </c>
    </row>
    <row r="70" spans="1:6">
      <c r="A70" s="2">
        <v>60</v>
      </c>
      <c r="B70" s="12">
        <v>301</v>
      </c>
      <c r="C70" s="12">
        <v>157</v>
      </c>
      <c r="D70" s="12">
        <v>365</v>
      </c>
      <c r="E70" s="12">
        <v>883</v>
      </c>
      <c r="F70" s="12">
        <v>2174</v>
      </c>
    </row>
    <row r="71" spans="1:6">
      <c r="A71" s="2">
        <v>61</v>
      </c>
      <c r="B71" s="12">
        <v>63</v>
      </c>
      <c r="C71" s="12">
        <v>114</v>
      </c>
      <c r="D71" s="12">
        <v>244</v>
      </c>
      <c r="E71" s="12">
        <v>563</v>
      </c>
      <c r="F71" s="12">
        <v>1447</v>
      </c>
    </row>
    <row r="72" spans="1:6">
      <c r="A72" s="2">
        <v>62</v>
      </c>
      <c r="B72" s="12">
        <v>252</v>
      </c>
      <c r="C72" s="12">
        <v>65</v>
      </c>
      <c r="D72" s="12">
        <v>122</v>
      </c>
      <c r="E72" s="12">
        <v>350</v>
      </c>
      <c r="F72" s="12">
        <v>1040</v>
      </c>
    </row>
    <row r="73" spans="1:6">
      <c r="A73" s="2">
        <v>63</v>
      </c>
      <c r="B73" s="12">
        <v>28</v>
      </c>
      <c r="C73" s="12">
        <v>25</v>
      </c>
      <c r="D73" s="12">
        <v>65</v>
      </c>
      <c r="E73" s="12">
        <v>142</v>
      </c>
      <c r="F73" s="12">
        <v>430</v>
      </c>
    </row>
    <row r="74" spans="1:6">
      <c r="A74" s="2">
        <v>64</v>
      </c>
      <c r="B74" s="12">
        <v>19</v>
      </c>
      <c r="C74" s="12">
        <v>18</v>
      </c>
      <c r="D74" s="12">
        <v>35</v>
      </c>
      <c r="E74" s="12">
        <v>82</v>
      </c>
      <c r="F74" s="12">
        <v>268</v>
      </c>
    </row>
    <row r="75" spans="1:6">
      <c r="A75" s="2">
        <v>65</v>
      </c>
      <c r="B75" s="12">
        <v>202</v>
      </c>
      <c r="C75" s="12">
        <v>95</v>
      </c>
      <c r="D75" s="12">
        <v>241</v>
      </c>
      <c r="E75" s="12">
        <v>526</v>
      </c>
      <c r="F75" s="12">
        <v>1627</v>
      </c>
    </row>
    <row r="76" spans="1:6">
      <c r="A76" s="2">
        <v>66</v>
      </c>
      <c r="B76" s="12">
        <v>67</v>
      </c>
      <c r="C76" s="12">
        <v>30</v>
      </c>
      <c r="D76" s="12">
        <v>48</v>
      </c>
      <c r="E76" s="12">
        <v>109</v>
      </c>
      <c r="F76" s="12">
        <v>421</v>
      </c>
    </row>
    <row r="77" spans="1:6">
      <c r="A77" s="2">
        <v>67</v>
      </c>
      <c r="B77" s="12">
        <v>48</v>
      </c>
      <c r="C77" s="12">
        <v>26</v>
      </c>
      <c r="D77" s="12">
        <v>55</v>
      </c>
      <c r="E77" s="12">
        <v>151</v>
      </c>
      <c r="F77" s="12">
        <v>394</v>
      </c>
    </row>
    <row r="78" spans="1:6">
      <c r="A78" s="2">
        <v>68</v>
      </c>
      <c r="B78" s="12">
        <v>25</v>
      </c>
      <c r="C78" s="12">
        <v>46</v>
      </c>
      <c r="D78" s="12">
        <v>99</v>
      </c>
      <c r="E78" s="12">
        <v>244</v>
      </c>
      <c r="F78" s="12">
        <v>661</v>
      </c>
    </row>
    <row r="79" spans="1:6">
      <c r="A79" s="2">
        <v>69</v>
      </c>
      <c r="B79" s="12">
        <v>32</v>
      </c>
      <c r="C79" s="12">
        <v>29</v>
      </c>
      <c r="D79" s="12">
        <v>100</v>
      </c>
      <c r="E79" s="12">
        <v>260</v>
      </c>
      <c r="F79" s="12">
        <v>700</v>
      </c>
    </row>
    <row r="80" spans="1:6">
      <c r="A80" s="2">
        <v>70</v>
      </c>
      <c r="B80" s="12">
        <v>162</v>
      </c>
      <c r="C80" s="12">
        <v>70</v>
      </c>
      <c r="D80" s="12">
        <v>137</v>
      </c>
      <c r="E80" s="12">
        <v>328</v>
      </c>
      <c r="F80" s="12">
        <v>981</v>
      </c>
    </row>
    <row r="81" spans="1:6">
      <c r="A81" s="2">
        <v>71</v>
      </c>
      <c r="B81" s="12">
        <v>18</v>
      </c>
      <c r="C81" s="12">
        <v>16</v>
      </c>
      <c r="D81" s="12">
        <v>43</v>
      </c>
      <c r="E81" s="12">
        <v>91</v>
      </c>
      <c r="F81" s="12">
        <v>234</v>
      </c>
    </row>
    <row r="82" spans="1:6">
      <c r="A82" s="2">
        <v>72</v>
      </c>
      <c r="B82" s="12">
        <v>87</v>
      </c>
      <c r="C82" s="12">
        <v>24</v>
      </c>
      <c r="D82" s="12">
        <v>47</v>
      </c>
      <c r="E82" s="12">
        <v>82</v>
      </c>
      <c r="F82" s="12">
        <v>215</v>
      </c>
    </row>
    <row r="83" spans="1:6">
      <c r="A83" s="2">
        <v>73</v>
      </c>
      <c r="B83" s="12">
        <v>26</v>
      </c>
      <c r="C83" s="12">
        <v>43</v>
      </c>
      <c r="D83" s="12">
        <v>89</v>
      </c>
      <c r="E83" s="12">
        <v>311</v>
      </c>
      <c r="F83" s="12">
        <v>720</v>
      </c>
    </row>
    <row r="84" spans="1:6">
      <c r="A84" s="2">
        <v>74</v>
      </c>
      <c r="B84" s="12">
        <v>152</v>
      </c>
      <c r="C84" s="12">
        <v>59</v>
      </c>
      <c r="D84" s="12">
        <v>151</v>
      </c>
      <c r="E84" s="12">
        <v>415</v>
      </c>
      <c r="F84" s="12">
        <v>1420</v>
      </c>
    </row>
    <row r="85" spans="1:6">
      <c r="A85" s="2">
        <v>75</v>
      </c>
      <c r="B85" s="12">
        <v>42</v>
      </c>
      <c r="C85" s="12">
        <v>206</v>
      </c>
      <c r="D85" s="12">
        <v>324</v>
      </c>
      <c r="E85" s="12">
        <v>823</v>
      </c>
      <c r="F85" s="12">
        <v>2698</v>
      </c>
    </row>
    <row r="86" spans="1:6">
      <c r="A86" s="2">
        <v>76</v>
      </c>
      <c r="B86" s="12">
        <v>61</v>
      </c>
      <c r="C86" s="12">
        <v>11</v>
      </c>
      <c r="D86" s="12">
        <v>38</v>
      </c>
      <c r="E86" s="12">
        <v>99</v>
      </c>
      <c r="F86" s="12">
        <v>285</v>
      </c>
    </row>
    <row r="87" spans="1:6">
      <c r="A87" s="2">
        <v>77</v>
      </c>
      <c r="B87" s="12">
        <v>4</v>
      </c>
      <c r="C87" s="12">
        <v>19</v>
      </c>
      <c r="D87" s="12">
        <v>45</v>
      </c>
      <c r="E87" s="12">
        <v>80</v>
      </c>
      <c r="F87" s="12">
        <v>137</v>
      </c>
    </row>
    <row r="88" spans="1:6">
      <c r="A88" s="2">
        <v>78</v>
      </c>
      <c r="B88" s="12">
        <v>27</v>
      </c>
      <c r="C88" s="12">
        <v>22</v>
      </c>
      <c r="D88" s="12">
        <v>40</v>
      </c>
      <c r="E88" s="12">
        <v>98</v>
      </c>
      <c r="F88" s="12">
        <v>299</v>
      </c>
    </row>
    <row r="89" spans="1:6">
      <c r="A89" s="2">
        <v>79</v>
      </c>
      <c r="B89" s="12">
        <v>2</v>
      </c>
      <c r="C89" s="12">
        <v>3</v>
      </c>
      <c r="D89" s="12">
        <v>1</v>
      </c>
      <c r="E89" s="12">
        <v>9</v>
      </c>
      <c r="F89" s="12">
        <v>25</v>
      </c>
    </row>
    <row r="90" spans="1:6">
      <c r="A90" s="2">
        <v>80</v>
      </c>
      <c r="B90" s="12">
        <v>42</v>
      </c>
      <c r="C90" s="12">
        <v>29</v>
      </c>
      <c r="D90" s="12">
        <v>67</v>
      </c>
      <c r="E90" s="12">
        <v>135</v>
      </c>
      <c r="F90" s="12">
        <v>392</v>
      </c>
    </row>
    <row r="91" spans="1:6">
      <c r="A91" s="2">
        <v>81</v>
      </c>
      <c r="B91" s="12">
        <v>59</v>
      </c>
      <c r="C91" s="12">
        <v>6</v>
      </c>
      <c r="D91" s="12">
        <v>11</v>
      </c>
      <c r="E91" s="12">
        <v>20</v>
      </c>
      <c r="F91" s="12">
        <v>79</v>
      </c>
    </row>
    <row r="92" spans="1:6">
      <c r="A92" s="2">
        <v>82</v>
      </c>
      <c r="B92" s="12">
        <v>11</v>
      </c>
      <c r="C92" s="12">
        <v>7</v>
      </c>
      <c r="D92" s="12">
        <v>6</v>
      </c>
      <c r="E92" s="12">
        <v>14</v>
      </c>
      <c r="F92" s="12">
        <v>58</v>
      </c>
    </row>
    <row r="93" spans="1:6">
      <c r="A93" s="2">
        <v>83</v>
      </c>
      <c r="B93" s="12">
        <v>50</v>
      </c>
      <c r="C93" s="12">
        <v>2</v>
      </c>
      <c r="D93" s="12">
        <v>2</v>
      </c>
      <c r="E93" s="12">
        <v>6</v>
      </c>
      <c r="F93" s="12">
        <v>17</v>
      </c>
    </row>
    <row r="94" spans="1:6">
      <c r="A94" s="2">
        <v>84</v>
      </c>
      <c r="B94" s="12">
        <v>5</v>
      </c>
      <c r="C94" s="12">
        <v>0</v>
      </c>
      <c r="D94" s="12">
        <v>1</v>
      </c>
      <c r="E94" s="12">
        <v>6</v>
      </c>
      <c r="F94" s="12">
        <v>17</v>
      </c>
    </row>
    <row r="95" spans="1:6">
      <c r="A95" s="2">
        <v>85</v>
      </c>
      <c r="B95" s="12">
        <v>50</v>
      </c>
      <c r="C95" s="12">
        <v>11</v>
      </c>
      <c r="D95" s="12">
        <v>19</v>
      </c>
      <c r="E95" s="12">
        <v>32</v>
      </c>
      <c r="F95" s="12">
        <v>53</v>
      </c>
    </row>
    <row r="96" spans="1:6">
      <c r="A96" s="2">
        <v>86</v>
      </c>
      <c r="B96" s="12">
        <v>3</v>
      </c>
      <c r="C96" s="12">
        <v>0</v>
      </c>
      <c r="D96" s="12">
        <v>0</v>
      </c>
      <c r="E96" s="12">
        <v>0</v>
      </c>
      <c r="F96" s="12">
        <v>4</v>
      </c>
    </row>
    <row r="97" spans="1:6">
      <c r="A97" s="2">
        <v>87</v>
      </c>
      <c r="B97" s="12">
        <v>24</v>
      </c>
      <c r="C97" s="12">
        <v>69</v>
      </c>
      <c r="D97" s="12">
        <v>124</v>
      </c>
      <c r="E97" s="12">
        <v>192</v>
      </c>
      <c r="F97" s="12">
        <v>498</v>
      </c>
    </row>
    <row r="98" spans="1:6">
      <c r="A98" s="2">
        <v>88</v>
      </c>
      <c r="B98" s="12">
        <v>19</v>
      </c>
      <c r="C98" s="12">
        <v>14</v>
      </c>
      <c r="D98" s="12">
        <v>10</v>
      </c>
      <c r="E98" s="12">
        <v>41</v>
      </c>
      <c r="F98" s="12">
        <v>99</v>
      </c>
    </row>
    <row r="99" spans="1:6">
      <c r="A99" t="s">
        <v>592</v>
      </c>
      <c r="B99" s="12">
        <v>6416</v>
      </c>
      <c r="C99" s="12">
        <v>3035</v>
      </c>
      <c r="D99" s="12">
        <v>6560</v>
      </c>
      <c r="E99" s="12">
        <v>15765</v>
      </c>
      <c r="F99" s="12">
        <v>44776</v>
      </c>
    </row>
  </sheetData>
  <conditionalFormatting pivot="1" sqref="B4:F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{34F6B43B-0DCB-4219-9D9C-4A4C7BE75464}</x14:id>
        </ext>
      </extLst>
    </cfRule>
  </conditionalFormatting>
  <conditionalFormatting pivot="1" sqref="B10:F9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{734AD728-ACDD-4330-84A9-7ACC3CB1DF3A}</x14:id>
        </ext>
      </extLst>
    </cfRule>
  </conditionalFormatting>
  <pageMargins left="0.7" right="0.7" top="0.75" bottom="0.75" header="0.3" footer="0.3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4F6B43B-0DCB-4219-9D9C-4A4C7BE75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B4:F5</xm:sqref>
        </x14:conditionalFormatting>
        <x14:conditionalFormatting xmlns:xm="http://schemas.microsoft.com/office/excel/2006/main" pivot="1">
          <x14:cfRule type="dataBar" id="{734AD728-ACDD-4330-84A9-7ACC3CB1DF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B10:F98</xm:sqref>
        </x14:conditionalFormatting>
      </x14:conditionalFormatting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0D3D-153C-489B-A2CA-B1A99682A312}">
  <dimension ref="A3:F19"/>
  <sheetViews>
    <sheetView workbookViewId="0">
      <selection activeCell="F8" sqref="F8"/>
    </sheetView>
  </sheetViews>
  <sheetFormatPr defaultRowHeight="15"/>
  <cols>
    <col min="1" max="1" width="17.140625" bestFit="1" customWidth="1"/>
    <col min="2" max="2" width="13.5703125" bestFit="1" customWidth="1"/>
    <col min="3" max="3" width="8.85546875" customWidth="1"/>
    <col min="4" max="4" width="8.7109375" customWidth="1"/>
    <col min="5" max="5" width="15.42578125" customWidth="1"/>
    <col min="6" max="6" width="19.85546875" customWidth="1"/>
    <col min="7" max="7" width="7.7109375" customWidth="1"/>
    <col min="8" max="8" width="7.42578125" customWidth="1"/>
    <col min="9" max="9" width="8.140625" customWidth="1"/>
    <col min="10" max="10" width="5.42578125" customWidth="1"/>
    <col min="11" max="11" width="5.85546875" customWidth="1"/>
    <col min="12" max="12" width="6.5703125" customWidth="1"/>
    <col min="13" max="89" width="3" bestFit="1" customWidth="1"/>
    <col min="90" max="90" width="11.140625" bestFit="1" customWidth="1"/>
  </cols>
  <sheetData>
    <row r="3" spans="1:6">
      <c r="A3" s="11" t="s">
        <v>25</v>
      </c>
      <c r="B3" t="s">
        <v>603</v>
      </c>
      <c r="E3" s="11" t="s">
        <v>25</v>
      </c>
      <c r="F3" t="s">
        <v>602</v>
      </c>
    </row>
    <row r="4" spans="1:6">
      <c r="A4" t="s">
        <v>604</v>
      </c>
      <c r="B4" s="12">
        <v>34</v>
      </c>
      <c r="E4" t="s">
        <v>604</v>
      </c>
      <c r="F4" s="15">
        <v>2933.125</v>
      </c>
    </row>
    <row r="5" spans="1:6">
      <c r="A5" t="s">
        <v>605</v>
      </c>
      <c r="B5" s="12">
        <v>14</v>
      </c>
      <c r="E5" t="s">
        <v>605</v>
      </c>
      <c r="F5" s="15">
        <v>1577</v>
      </c>
    </row>
    <row r="6" spans="1:6">
      <c r="A6" t="s">
        <v>606</v>
      </c>
      <c r="B6" s="12">
        <v>10</v>
      </c>
      <c r="E6" t="s">
        <v>606</v>
      </c>
      <c r="F6" s="15">
        <v>1748</v>
      </c>
    </row>
    <row r="7" spans="1:6">
      <c r="A7" t="s">
        <v>607</v>
      </c>
      <c r="B7" s="12">
        <v>16</v>
      </c>
      <c r="E7" t="s">
        <v>607</v>
      </c>
      <c r="F7" s="15">
        <v>3399</v>
      </c>
    </row>
    <row r="8" spans="1:6">
      <c r="A8" t="s">
        <v>608</v>
      </c>
      <c r="B8" s="12">
        <v>83</v>
      </c>
      <c r="E8" t="s">
        <v>608</v>
      </c>
      <c r="F8" s="15">
        <v>3170.7777777777778</v>
      </c>
    </row>
    <row r="9" spans="1:6">
      <c r="A9" t="s">
        <v>609</v>
      </c>
      <c r="B9" s="12">
        <v>45</v>
      </c>
      <c r="E9" t="s">
        <v>609</v>
      </c>
      <c r="F9" s="15">
        <v>2483.9166666666665</v>
      </c>
    </row>
    <row r="10" spans="1:6">
      <c r="A10" t="s">
        <v>610</v>
      </c>
      <c r="B10" s="12">
        <v>102</v>
      </c>
      <c r="E10" t="s">
        <v>610</v>
      </c>
      <c r="F10" s="15">
        <v>1489.8148148148148</v>
      </c>
    </row>
    <row r="11" spans="1:6">
      <c r="A11" t="s">
        <v>611</v>
      </c>
      <c r="B11" s="12">
        <v>79</v>
      </c>
      <c r="E11" t="s">
        <v>611</v>
      </c>
      <c r="F11" s="15">
        <v>1282.7368421052631</v>
      </c>
    </row>
    <row r="12" spans="1:6">
      <c r="A12" t="s">
        <v>612</v>
      </c>
      <c r="B12" s="12">
        <v>41</v>
      </c>
      <c r="E12" t="s">
        <v>612</v>
      </c>
      <c r="F12" s="15">
        <v>2336.4545454545455</v>
      </c>
    </row>
    <row r="13" spans="1:6">
      <c r="A13" t="s">
        <v>592</v>
      </c>
      <c r="B13" s="12">
        <v>424</v>
      </c>
      <c r="E13" t="s">
        <v>592</v>
      </c>
      <c r="F13" s="15">
        <v>2135.3809523809523</v>
      </c>
    </row>
    <row r="17" spans="1:6">
      <c r="A17" s="11" t="s">
        <v>21</v>
      </c>
      <c r="B17" t="s">
        <v>603</v>
      </c>
      <c r="E17" s="11" t="s">
        <v>21</v>
      </c>
      <c r="F17" t="s">
        <v>602</v>
      </c>
    </row>
    <row r="18" spans="1:6">
      <c r="A18" t="s">
        <v>595</v>
      </c>
      <c r="B18" s="12">
        <v>424</v>
      </c>
      <c r="E18" t="s">
        <v>595</v>
      </c>
      <c r="F18" s="15">
        <v>2135.3809523809523</v>
      </c>
    </row>
    <row r="19" spans="1:6">
      <c r="A19" t="s">
        <v>592</v>
      </c>
      <c r="B19" s="12">
        <v>424</v>
      </c>
      <c r="E19" t="s">
        <v>592</v>
      </c>
      <c r="F19" s="15">
        <v>2135.3809523809523</v>
      </c>
    </row>
  </sheetData>
  <conditionalFormatting pivot="1" sqref="B4:B12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{A74C3313-20AD-4771-B7A8-34592C7AE586}</x14:id>
        </ext>
      </extLst>
    </cfRule>
  </conditionalFormatting>
  <conditionalFormatting pivot="1" sqref="F4:F1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{DF8FCBB7-BBB7-4DEE-A5F7-33B28FD471F6}</x14:id>
        </ext>
      </extLst>
    </cfRule>
  </conditionalFormatting>
  <conditionalFormatting pivot="1" sqref="B18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{A3F1E63D-EF8D-4AC5-B671-D23F1F653C4D}</x14:id>
        </ext>
      </extLst>
    </cfRule>
  </conditionalFormatting>
  <conditionalFormatting pivot="1" sqref="B1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{A43E7D31-71EE-4F2F-AC42-D7A2F73D3128}</x14:id>
        </ext>
      </extLst>
    </cfRule>
  </conditionalFormatting>
  <conditionalFormatting pivot="1" sqref="F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{C0324B0D-57A7-4786-B8C4-A5CCC0F8958F}</x14:id>
        </ext>
      </extLst>
    </cfRule>
  </conditionalFormatting>
  <conditionalFormatting pivot="1" sqref="F18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{EA4E83C9-C40C-4BC9-BFBD-5E18746CBC5F}</x14:id>
        </ext>
      </extLst>
    </cfRule>
  </conditionalFormatting>
  <conditionalFormatting pivot="1" sqref="F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{6BB548E3-1590-48F2-8BBB-0EA06B9DC398}</x14:id>
        </ext>
      </extLst>
    </cfRule>
  </conditionalFormatting>
  <pageMargins left="0.7" right="0.7" top="0.75" bottom="0.75" header="0.3" footer="0.3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74C3313-20AD-4771-B7A8-34592C7AE5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B4:B12</xm:sqref>
        </x14:conditionalFormatting>
        <x14:conditionalFormatting xmlns:xm="http://schemas.microsoft.com/office/excel/2006/main" pivot="1">
          <x14:cfRule type="dataBar" id="{DF8FCBB7-BBB7-4DEE-A5F7-33B28FD471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F4:F12</xm:sqref>
        </x14:conditionalFormatting>
        <x14:conditionalFormatting xmlns:xm="http://schemas.microsoft.com/office/excel/2006/main" pivot="1">
          <x14:cfRule type="dataBar" id="{A3F1E63D-EF8D-4AC5-B671-D23F1F653C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 pivot="1">
          <x14:cfRule type="dataBar" id="{A43E7D31-71EE-4F2F-AC42-D7A2F73D31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</xm:sqref>
        </x14:conditionalFormatting>
        <x14:conditionalFormatting xmlns:xm="http://schemas.microsoft.com/office/excel/2006/main" pivot="1">
          <x14:cfRule type="dataBar" id="{C0324B0D-57A7-4786-B8C4-A5CCC0F895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 pivot="1">
          <x14:cfRule type="dataBar" id="{EA4E83C9-C40C-4BC9-BFBD-5E18746CBC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 pivot="1">
          <x14:cfRule type="dataBar" id="{6BB548E3-1590-48F2-8BBB-0EA06B9DC3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F18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B17-C930-48CC-8243-298E6AE2E1A3}">
  <dimension ref="A3:F13"/>
  <sheetViews>
    <sheetView tabSelected="1" topLeftCell="A6" workbookViewId="0">
      <selection activeCell="J21" sqref="J21"/>
    </sheetView>
  </sheetViews>
  <sheetFormatPr defaultRowHeight="15"/>
  <cols>
    <col min="1" max="1" width="18.7109375" customWidth="1"/>
    <col min="2" max="2" width="13.5703125" customWidth="1"/>
    <col min="3" max="3" width="16.5703125" customWidth="1"/>
    <col min="4" max="4" width="18.28515625" bestFit="1" customWidth="1"/>
    <col min="5" max="6" width="12.85546875" bestFit="1" customWidth="1"/>
  </cols>
  <sheetData>
    <row r="3" spans="1:6">
      <c r="A3" s="11" t="s">
        <v>10</v>
      </c>
      <c r="B3" t="s">
        <v>603</v>
      </c>
      <c r="C3" t="s">
        <v>593</v>
      </c>
      <c r="D3" t="s">
        <v>613</v>
      </c>
      <c r="E3" t="s">
        <v>599</v>
      </c>
      <c r="F3" t="s">
        <v>600</v>
      </c>
    </row>
    <row r="4" spans="1:6">
      <c r="A4" t="s">
        <v>594</v>
      </c>
      <c r="B4" s="12">
        <v>996</v>
      </c>
      <c r="C4" s="12">
        <v>245</v>
      </c>
      <c r="D4" s="2">
        <v>47.979591836734691</v>
      </c>
      <c r="E4" s="12">
        <v>3133</v>
      </c>
      <c r="F4" s="12">
        <v>9176</v>
      </c>
    </row>
    <row r="5" spans="1:6">
      <c r="A5" t="s">
        <v>595</v>
      </c>
      <c r="B5" s="12">
        <v>2003</v>
      </c>
      <c r="C5" s="12">
        <v>472</v>
      </c>
      <c r="D5" s="2">
        <v>48.447041467594367</v>
      </c>
      <c r="E5" s="12">
        <v>7903</v>
      </c>
      <c r="F5" s="12">
        <v>22059</v>
      </c>
    </row>
    <row r="6" spans="1:6">
      <c r="A6" t="s">
        <v>592</v>
      </c>
      <c r="B6" s="12">
        <v>2999</v>
      </c>
      <c r="C6" s="12">
        <v>717</v>
      </c>
      <c r="D6" s="2">
        <v>48.28731321158233</v>
      </c>
      <c r="E6" s="12">
        <v>11036</v>
      </c>
      <c r="F6" s="12">
        <v>31235</v>
      </c>
    </row>
    <row r="9" spans="1:6">
      <c r="A9" s="11" t="s">
        <v>9</v>
      </c>
      <c r="B9" t="s">
        <v>603</v>
      </c>
      <c r="C9" t="s">
        <v>593</v>
      </c>
      <c r="D9" t="s">
        <v>613</v>
      </c>
      <c r="E9" t="s">
        <v>599</v>
      </c>
      <c r="F9" t="s">
        <v>600</v>
      </c>
    </row>
    <row r="10" spans="1:6">
      <c r="A10" t="s">
        <v>35</v>
      </c>
      <c r="B10" s="12">
        <v>2226</v>
      </c>
      <c r="C10" s="12">
        <v>535</v>
      </c>
      <c r="D10" s="2">
        <v>49.596268360195396</v>
      </c>
      <c r="E10" s="12">
        <v>8289</v>
      </c>
      <c r="F10" s="12">
        <v>23176</v>
      </c>
    </row>
    <row r="11" spans="1:6">
      <c r="A11" t="s">
        <v>32</v>
      </c>
      <c r="B11" s="12">
        <v>704</v>
      </c>
      <c r="C11" s="12">
        <v>167</v>
      </c>
      <c r="D11" s="2">
        <v>45.580838323353291</v>
      </c>
      <c r="E11" s="12">
        <v>2530</v>
      </c>
      <c r="F11" s="12">
        <v>7290</v>
      </c>
    </row>
    <row r="12" spans="1:6">
      <c r="A12" t="s">
        <v>29</v>
      </c>
      <c r="B12" s="12">
        <v>69</v>
      </c>
      <c r="C12" s="12">
        <v>15</v>
      </c>
      <c r="D12" s="2">
        <v>31.733333333333334</v>
      </c>
      <c r="E12" s="12">
        <v>217</v>
      </c>
      <c r="F12" s="12">
        <v>769</v>
      </c>
    </row>
    <row r="13" spans="1:6">
      <c r="A13" t="s">
        <v>592</v>
      </c>
      <c r="B13" s="12">
        <v>2999</v>
      </c>
      <c r="C13" s="12">
        <v>717</v>
      </c>
      <c r="D13" s="2">
        <v>48.28731321158233</v>
      </c>
      <c r="E13" s="12">
        <v>11036</v>
      </c>
      <c r="F13" s="12">
        <v>31235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2025-06-09T13:01:08Z</dcterms:created>
  <dcterms:modified xsi:type="dcterms:W3CDTF">2025-06-20T16:05:39Z</dcterms:modified>
  <cp:category/>
  <cp:contentStatus/>
</cp:coreProperties>
</file>