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unBun\Desktop\"/>
    </mc:Choice>
  </mc:AlternateContent>
  <xr:revisionPtr revIDLastSave="0" documentId="13_ncr:1_{DCCBB204-B3AF-4C0A-98F3-61A73754D11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 Result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" l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E35" i="1"/>
  <c r="D36" i="1"/>
  <c r="C36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4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1" i="1"/>
  <c r="D30" i="1" l="1"/>
  <c r="C30" i="1"/>
  <c r="D43" i="1"/>
  <c r="C43" i="1"/>
  <c r="D17" i="1"/>
  <c r="C17" i="1"/>
  <c r="P30" i="1" l="1"/>
  <c r="O30" i="1"/>
  <c r="N30" i="1"/>
  <c r="M30" i="1"/>
  <c r="L30" i="1"/>
  <c r="K30" i="1"/>
  <c r="J30" i="1"/>
  <c r="I30" i="1"/>
  <c r="H30" i="1"/>
  <c r="G30" i="1"/>
  <c r="F30" i="1"/>
  <c r="E30" i="1"/>
  <c r="F17" i="1"/>
  <c r="G17" i="1"/>
  <c r="H17" i="1"/>
  <c r="I17" i="1"/>
  <c r="J17" i="1"/>
  <c r="K17" i="1"/>
  <c r="L17" i="1"/>
  <c r="M17" i="1"/>
  <c r="N17" i="1"/>
  <c r="O17" i="1"/>
  <c r="P17" i="1"/>
  <c r="E17" i="1"/>
  <c r="F39" i="1" l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E40" i="1"/>
  <c r="E41" i="1"/>
  <c r="E42" i="1"/>
  <c r="E39" i="1"/>
  <c r="F32" i="1"/>
  <c r="G32" i="1"/>
  <c r="H32" i="1"/>
  <c r="I32" i="1"/>
  <c r="J32" i="1"/>
  <c r="K32" i="1"/>
  <c r="L32" i="1"/>
  <c r="M32" i="1"/>
  <c r="N32" i="1"/>
  <c r="O32" i="1"/>
  <c r="P32" i="1"/>
  <c r="P37" i="1" s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E33" i="1"/>
  <c r="E34" i="1"/>
  <c r="E32" i="1"/>
  <c r="E37" i="1" s="1"/>
  <c r="N37" i="1" l="1"/>
  <c r="O37" i="1"/>
  <c r="M37" i="1"/>
  <c r="L37" i="1"/>
  <c r="K37" i="1"/>
  <c r="J37" i="1"/>
  <c r="I37" i="1"/>
  <c r="H37" i="1"/>
  <c r="G37" i="1"/>
  <c r="F37" i="1"/>
  <c r="CA37" i="1"/>
  <c r="BW37" i="1"/>
  <c r="AQ37" i="1"/>
  <c r="BK37" i="1"/>
  <c r="BG37" i="1"/>
  <c r="AU37" i="1"/>
  <c r="AY37" i="1"/>
  <c r="AI37" i="1"/>
  <c r="BO37" i="1"/>
  <c r="BX36" i="1"/>
  <c r="BP36" i="1"/>
  <c r="BH36" i="1"/>
  <c r="AZ36" i="1"/>
  <c r="AV36" i="1"/>
  <c r="AR36" i="1"/>
  <c r="AJ36" i="1"/>
  <c r="AF36" i="1"/>
  <c r="AB36" i="1"/>
  <c r="T36" i="1"/>
  <c r="P36" i="1"/>
  <c r="L36" i="1"/>
  <c r="E36" i="1"/>
  <c r="BS37" i="1"/>
  <c r="BC37" i="1"/>
  <c r="AM37" i="1"/>
  <c r="W37" i="1"/>
  <c r="BN43" i="1"/>
  <c r="BN44" i="1" s="1"/>
  <c r="AX43" i="1"/>
  <c r="AX44" i="1" s="1"/>
  <c r="AH43" i="1"/>
  <c r="AH44" i="1" s="1"/>
  <c r="R43" i="1"/>
  <c r="R44" i="1" s="1"/>
  <c r="BL37" i="1"/>
  <c r="BZ36" i="1"/>
  <c r="BV36" i="1"/>
  <c r="BR36" i="1"/>
  <c r="BN36" i="1"/>
  <c r="BJ36" i="1"/>
  <c r="BF36" i="1"/>
  <c r="BB36" i="1"/>
  <c r="AX36" i="1"/>
  <c r="AT36" i="1"/>
  <c r="AP36" i="1"/>
  <c r="AL36" i="1"/>
  <c r="AH36" i="1"/>
  <c r="AD36" i="1"/>
  <c r="Z36" i="1"/>
  <c r="V36" i="1"/>
  <c r="R36" i="1"/>
  <c r="N36" i="1"/>
  <c r="J36" i="1"/>
  <c r="F36" i="1"/>
  <c r="BL36" i="1"/>
  <c r="BZ43" i="1"/>
  <c r="BZ44" i="1" s="1"/>
  <c r="BJ43" i="1"/>
  <c r="BJ44" i="1" s="1"/>
  <c r="AT43" i="1"/>
  <c r="AT44" i="1" s="1"/>
  <c r="AD43" i="1"/>
  <c r="AD44" i="1" s="1"/>
  <c r="N43" i="1"/>
  <c r="N44" i="1" s="1"/>
  <c r="AE37" i="1"/>
  <c r="AA37" i="1"/>
  <c r="S37" i="1"/>
  <c r="BV43" i="1"/>
  <c r="BV44" i="1" s="1"/>
  <c r="BF43" i="1"/>
  <c r="BF44" i="1" s="1"/>
  <c r="AP43" i="1"/>
  <c r="AP44" i="1" s="1"/>
  <c r="Z43" i="1"/>
  <c r="Z44" i="1" s="1"/>
  <c r="J43" i="1"/>
  <c r="J44" i="1" s="1"/>
  <c r="BX37" i="1"/>
  <c r="BT37" i="1"/>
  <c r="BP37" i="1"/>
  <c r="BH37" i="1"/>
  <c r="BD37" i="1"/>
  <c r="AZ37" i="1"/>
  <c r="AV37" i="1"/>
  <c r="AR37" i="1"/>
  <c r="AN37" i="1"/>
  <c r="AJ37" i="1"/>
  <c r="AF37" i="1"/>
  <c r="AB37" i="1"/>
  <c r="X37" i="1"/>
  <c r="T37" i="1"/>
  <c r="BX43" i="1"/>
  <c r="BX44" i="1" s="1"/>
  <c r="BT43" i="1"/>
  <c r="BT44" i="1" s="1"/>
  <c r="BP43" i="1"/>
  <c r="BP44" i="1" s="1"/>
  <c r="BL43" i="1"/>
  <c r="BL44" i="1" s="1"/>
  <c r="BH43" i="1"/>
  <c r="BH44" i="1" s="1"/>
  <c r="BD43" i="1"/>
  <c r="BD44" i="1" s="1"/>
  <c r="AZ43" i="1"/>
  <c r="AZ44" i="1" s="1"/>
  <c r="AV43" i="1"/>
  <c r="AV44" i="1" s="1"/>
  <c r="AR43" i="1"/>
  <c r="AR44" i="1" s="1"/>
  <c r="AN43" i="1"/>
  <c r="AN44" i="1" s="1"/>
  <c r="AJ43" i="1"/>
  <c r="AJ44" i="1" s="1"/>
  <c r="AF43" i="1"/>
  <c r="AF44" i="1" s="1"/>
  <c r="AB43" i="1"/>
  <c r="AB44" i="1" s="1"/>
  <c r="X43" i="1"/>
  <c r="X44" i="1" s="1"/>
  <c r="T43" i="1"/>
  <c r="T44" i="1" s="1"/>
  <c r="P43" i="1"/>
  <c r="P44" i="1" s="1"/>
  <c r="L43" i="1"/>
  <c r="L44" i="1" s="1"/>
  <c r="H43" i="1"/>
  <c r="H44" i="1" s="1"/>
  <c r="BT36" i="1"/>
  <c r="BD36" i="1"/>
  <c r="AN36" i="1"/>
  <c r="X36" i="1"/>
  <c r="H36" i="1"/>
  <c r="BR43" i="1"/>
  <c r="BR44" i="1" s="1"/>
  <c r="BB43" i="1"/>
  <c r="BB44" i="1" s="1"/>
  <c r="AL43" i="1"/>
  <c r="AL44" i="1" s="1"/>
  <c r="V43" i="1"/>
  <c r="V44" i="1" s="1"/>
  <c r="F43" i="1"/>
  <c r="F44" i="1" s="1"/>
  <c r="CA36" i="1"/>
  <c r="BW36" i="1"/>
  <c r="BS36" i="1"/>
  <c r="BO36" i="1"/>
  <c r="BK36" i="1"/>
  <c r="BG36" i="1"/>
  <c r="BC36" i="1"/>
  <c r="AY36" i="1"/>
  <c r="AU36" i="1"/>
  <c r="AQ36" i="1"/>
  <c r="AM36" i="1"/>
  <c r="AI36" i="1"/>
  <c r="AE36" i="1"/>
  <c r="AA36" i="1"/>
  <c r="W36" i="1"/>
  <c r="S36" i="1"/>
  <c r="O36" i="1"/>
  <c r="K36" i="1"/>
  <c r="G36" i="1"/>
  <c r="CA43" i="1"/>
  <c r="CA44" i="1" s="1"/>
  <c r="BW43" i="1"/>
  <c r="BW44" i="1" s="1"/>
  <c r="BS43" i="1"/>
  <c r="BS44" i="1" s="1"/>
  <c r="BO43" i="1"/>
  <c r="BO44" i="1" s="1"/>
  <c r="BK43" i="1"/>
  <c r="BK44" i="1" s="1"/>
  <c r="BG43" i="1"/>
  <c r="BG44" i="1" s="1"/>
  <c r="BC43" i="1"/>
  <c r="BC44" i="1" s="1"/>
  <c r="AY43" i="1"/>
  <c r="AY44" i="1" s="1"/>
  <c r="AU43" i="1"/>
  <c r="AU44" i="1" s="1"/>
  <c r="AQ43" i="1"/>
  <c r="AQ44" i="1" s="1"/>
  <c r="AM43" i="1"/>
  <c r="AM44" i="1" s="1"/>
  <c r="AI43" i="1"/>
  <c r="AI44" i="1" s="1"/>
  <c r="AE43" i="1"/>
  <c r="AE44" i="1" s="1"/>
  <c r="AA43" i="1"/>
  <c r="AA44" i="1" s="1"/>
  <c r="W43" i="1"/>
  <c r="W44" i="1" s="1"/>
  <c r="S43" i="1"/>
  <c r="S44" i="1" s="1"/>
  <c r="O43" i="1"/>
  <c r="O44" i="1" s="1"/>
  <c r="K43" i="1"/>
  <c r="K44" i="1" s="1"/>
  <c r="G43" i="1"/>
  <c r="G44" i="1" s="1"/>
  <c r="BY36" i="1"/>
  <c r="BY37" i="1"/>
  <c r="BU36" i="1"/>
  <c r="BU37" i="1"/>
  <c r="BQ36" i="1"/>
  <c r="BQ37" i="1"/>
  <c r="BM36" i="1"/>
  <c r="BM37" i="1"/>
  <c r="BI36" i="1"/>
  <c r="BI37" i="1"/>
  <c r="BE36" i="1"/>
  <c r="BE37" i="1"/>
  <c r="BA36" i="1"/>
  <c r="BA37" i="1"/>
  <c r="AW36" i="1"/>
  <c r="AW37" i="1"/>
  <c r="AS36" i="1"/>
  <c r="AS37" i="1"/>
  <c r="AO36" i="1"/>
  <c r="AO37" i="1"/>
  <c r="AK36" i="1"/>
  <c r="AK37" i="1"/>
  <c r="AG36" i="1"/>
  <c r="AG37" i="1"/>
  <c r="AC36" i="1"/>
  <c r="AC37" i="1"/>
  <c r="Y36" i="1"/>
  <c r="Y37" i="1"/>
  <c r="U36" i="1"/>
  <c r="U37" i="1"/>
  <c r="Q36" i="1"/>
  <c r="Q37" i="1"/>
  <c r="M36" i="1"/>
  <c r="I36" i="1"/>
  <c r="E43" i="1"/>
  <c r="E44" i="1" s="1"/>
  <c r="BY43" i="1"/>
  <c r="BY44" i="1" s="1"/>
  <c r="BU43" i="1"/>
  <c r="BU44" i="1" s="1"/>
  <c r="BQ43" i="1"/>
  <c r="BQ44" i="1" s="1"/>
  <c r="BM43" i="1"/>
  <c r="BM44" i="1" s="1"/>
  <c r="BI43" i="1"/>
  <c r="BI44" i="1" s="1"/>
  <c r="BE43" i="1"/>
  <c r="BE44" i="1" s="1"/>
  <c r="BA43" i="1"/>
  <c r="BA44" i="1" s="1"/>
  <c r="AW43" i="1"/>
  <c r="AW44" i="1" s="1"/>
  <c r="AS43" i="1"/>
  <c r="AS44" i="1" s="1"/>
  <c r="AO43" i="1"/>
  <c r="AO44" i="1" s="1"/>
  <c r="AK43" i="1"/>
  <c r="AK44" i="1" s="1"/>
  <c r="AG43" i="1"/>
  <c r="AG44" i="1" s="1"/>
  <c r="AC43" i="1"/>
  <c r="AC44" i="1" s="1"/>
  <c r="Y43" i="1"/>
  <c r="Y44" i="1" s="1"/>
  <c r="U43" i="1"/>
  <c r="U44" i="1" s="1"/>
  <c r="Q43" i="1"/>
  <c r="Q44" i="1" s="1"/>
  <c r="M43" i="1"/>
  <c r="M44" i="1" s="1"/>
  <c r="I43" i="1"/>
  <c r="I44" i="1" s="1"/>
  <c r="BZ37" i="1"/>
  <c r="BV37" i="1"/>
  <c r="BR37" i="1"/>
  <c r="BN37" i="1"/>
  <c r="BJ37" i="1"/>
  <c r="BF37" i="1"/>
  <c r="BB37" i="1"/>
  <c r="AX37" i="1"/>
  <c r="AT37" i="1"/>
  <c r="AP37" i="1"/>
  <c r="AL37" i="1"/>
  <c r="AH37" i="1"/>
  <c r="AD37" i="1"/>
  <c r="Z37" i="1"/>
  <c r="V37" i="1"/>
  <c r="R37" i="1"/>
</calcChain>
</file>

<file path=xl/sharedStrings.xml><?xml version="1.0" encoding="utf-8"?>
<sst xmlns="http://schemas.openxmlformats.org/spreadsheetml/2006/main" count="265" uniqueCount="69">
  <si>
    <t/>
  </si>
  <si>
    <t>Number of Segments per Radius Bin</t>
  </si>
  <si>
    <t>Mean Length of Segments per Radius Bin</t>
  </si>
  <si>
    <t>Mean Segment Tortuosity per Radius Bin</t>
  </si>
  <si>
    <t>File Name</t>
  </si>
  <si>
    <t>Volume</t>
  </si>
  <si>
    <t>Network Length</t>
  </si>
  <si>
    <t>Surface Area</t>
  </si>
  <si>
    <t>Branchpoints</t>
  </si>
  <si>
    <t>Endpoints</t>
  </si>
  <si>
    <t>Number of Segments</t>
  </si>
  <si>
    <t>Segment Partitioning</t>
  </si>
  <si>
    <t>Mean Segment Radius</t>
  </si>
  <si>
    <t>Mean Segment Length</t>
  </si>
  <si>
    <t>Mean Segment Tortuosity</t>
  </si>
  <si>
    <t>Mean Segment Volume</t>
  </si>
  <si>
    <t>Mean Segment Surface Area</t>
  </si>
  <si>
    <t>0 - 1</t>
  </si>
  <si>
    <t>1 - 2</t>
  </si>
  <si>
    <t>2 - 3</t>
  </si>
  <si>
    <t>3 - 4</t>
  </si>
  <si>
    <t>4 - 5</t>
  </si>
  <si>
    <t>5 - 6</t>
  </si>
  <si>
    <t>6 - 7</t>
  </si>
  <si>
    <t>7 - 8</t>
  </si>
  <si>
    <t>8 - 9</t>
  </si>
  <si>
    <t>9 - 10</t>
  </si>
  <si>
    <t>10 - 11</t>
  </si>
  <si>
    <t>11 - 12</t>
  </si>
  <si>
    <t>12 - 13</t>
  </si>
  <si>
    <t>13 - 14</t>
  </si>
  <si>
    <t>14 - 15</t>
  </si>
  <si>
    <t>15 - 16</t>
  </si>
  <si>
    <t>16 - 17</t>
  </si>
  <si>
    <t>17 - 18</t>
  </si>
  <si>
    <t>18 - 19</t>
  </si>
  <si>
    <t>19 - 20</t>
  </si>
  <si>
    <t>20+</t>
  </si>
  <si>
    <t>P8 JA3H rés profond</t>
  </si>
  <si>
    <t>P8 JA3H rés superficiel</t>
  </si>
  <si>
    <t>P8 KC2N rés profond</t>
  </si>
  <si>
    <t>P8 KC2N rés superficiel</t>
  </si>
  <si>
    <t>P8 KE1N rés profond</t>
  </si>
  <si>
    <t>P8 KE1N rés superficiel</t>
  </si>
  <si>
    <t>P8 KE2N rés profond</t>
  </si>
  <si>
    <t>P8 KE2N rés superficiel</t>
  </si>
  <si>
    <t>P8 KG1H rés profond</t>
  </si>
  <si>
    <t>P8 KG1H rés superficiel</t>
  </si>
  <si>
    <t>P8 KG2H rés profond</t>
  </si>
  <si>
    <t>P8 KG2H rés superficiel</t>
  </si>
  <si>
    <t>P8 KG3H rés profond</t>
  </si>
  <si>
    <t>P8 KG3H rés superficiel</t>
  </si>
  <si>
    <t>P8 KC2N rés total</t>
  </si>
  <si>
    <t>P8 KE1N rés total</t>
  </si>
  <si>
    <t>P8 KE2N rés total</t>
  </si>
  <si>
    <t>P8 KG1H rés total</t>
  </si>
  <si>
    <t>P8 JA3H rés total</t>
  </si>
  <si>
    <t>P8 KG2H rés total</t>
  </si>
  <si>
    <t>P8 KG3H rés total</t>
  </si>
  <si>
    <t>MOY NORMO</t>
  </si>
  <si>
    <t>SEM NORMO</t>
  </si>
  <si>
    <t>MOY HYPO</t>
  </si>
  <si>
    <t>SEM HYPO</t>
  </si>
  <si>
    <t>MOY</t>
  </si>
  <si>
    <t>Volume cervelet</t>
  </si>
  <si>
    <t>Aire cervelet</t>
  </si>
  <si>
    <t>P8 KE3N rés profond</t>
  </si>
  <si>
    <t>P8 KE3N res superficiel</t>
  </si>
  <si>
    <t>P8 KE3N rés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</si>
</sst>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theme="6"/>
      <name val="Calibri"/>
      <family val="2"/>
    </font>
    <font>
      <b/>
      <sz val="11"/>
      <color theme="4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theme="6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1" fontId="1" fillId="0" borderId="0" xfId="0" applyNumberFormat="1" applyFont="1" applyAlignment="1">
      <alignment horizontal="center" vertical="center" wrapText="1"/>
    </xf>
    <xf numFmtId="11" fontId="0" fillId="0" borderId="0" xfId="0" applyNumberFormat="1"/>
    <xf numFmtId="11" fontId="1" fillId="0" borderId="0" xfId="0" applyNumberFormat="1" applyFont="1"/>
    <xf numFmtId="11" fontId="2" fillId="0" borderId="0" xfId="0" applyNumberFormat="1" applyFont="1"/>
    <xf numFmtId="11" fontId="9" fillId="0" borderId="0" xfId="0" applyNumberFormat="1" applyFont="1"/>
    <xf numFmtId="11" fontId="3" fillId="0" borderId="0" xfId="0" applyNumberFormat="1" applyFont="1" applyAlignment="1">
      <alignment horizontal="right"/>
    </xf>
    <xf numFmtId="11" fontId="4" fillId="0" borderId="0" xfId="0" applyNumberFormat="1" applyFont="1" applyAlignment="1">
      <alignment horizontal="right"/>
    </xf>
    <xf numFmtId="11" fontId="5" fillId="0" borderId="0" xfId="0" applyNumberFormat="1" applyFont="1" applyAlignment="1">
      <alignment horizontal="right"/>
    </xf>
    <xf numFmtId="11" fontId="6" fillId="0" borderId="0" xfId="0" applyNumberFormat="1" applyFont="1" applyAlignment="1">
      <alignment horizontal="center" vertical="center"/>
    </xf>
    <xf numFmtId="11" fontId="7" fillId="0" borderId="0" xfId="0" applyNumberFormat="1" applyFont="1" applyAlignment="1">
      <alignment horizontal="center" vertical="center"/>
    </xf>
    <xf numFmtId="11" fontId="8" fillId="0" borderId="0" xfId="0" applyNumberFormat="1" applyFont="1" applyAlignment="1">
      <alignment horizontal="center"/>
    </xf>
    <xf numFmtId="11" fontId="8" fillId="0" borderId="0" xfId="0" applyNumberFormat="1" applyFont="1"/>
    <xf numFmtId="11" fontId="1" fillId="0" borderId="2" xfId="0" applyNumberFormat="1" applyFont="1" applyBorder="1" applyAlignment="1">
      <alignment horizontal="center" vertical="center" wrapText="1"/>
    </xf>
    <xf numFmtId="11" fontId="6" fillId="0" borderId="2" xfId="0" applyNumberFormat="1" applyFont="1" applyBorder="1" applyAlignment="1">
      <alignment horizontal="center" vertical="center"/>
    </xf>
    <xf numFmtId="11" fontId="7" fillId="0" borderId="2" xfId="0" applyNumberFormat="1" applyFont="1" applyBorder="1" applyAlignment="1">
      <alignment horizontal="center" vertical="center"/>
    </xf>
    <xf numFmtId="11" fontId="8" fillId="0" borderId="2" xfId="0" applyNumberFormat="1" applyFont="1" applyBorder="1"/>
    <xf numFmtId="11" fontId="7" fillId="0" borderId="6" xfId="0" applyNumberFormat="1" applyFont="1" applyBorder="1" applyAlignment="1">
      <alignment horizontal="center" vertical="center"/>
    </xf>
    <xf numFmtId="11" fontId="7" fillId="0" borderId="7" xfId="0" applyNumberFormat="1" applyFont="1" applyBorder="1" applyAlignment="1">
      <alignment horizontal="center" vertical="center"/>
    </xf>
    <xf numFmtId="11" fontId="1" fillId="0" borderId="5" xfId="0" applyNumberFormat="1" applyFont="1" applyBorder="1" applyAlignment="1">
      <alignment horizontal="center" vertical="center" wrapText="1"/>
    </xf>
    <xf numFmtId="11" fontId="6" fillId="0" borderId="5" xfId="0" applyNumberFormat="1" applyFont="1" applyBorder="1" applyAlignment="1">
      <alignment horizontal="center" vertical="center"/>
    </xf>
    <xf numFmtId="11" fontId="7" fillId="0" borderId="5" xfId="0" applyNumberFormat="1" applyFont="1" applyBorder="1" applyAlignment="1">
      <alignment horizontal="center" vertical="center"/>
    </xf>
    <xf numFmtId="11" fontId="8" fillId="0" borderId="5" xfId="0" applyNumberFormat="1" applyFont="1" applyBorder="1"/>
    <xf numFmtId="11" fontId="7" fillId="0" borderId="8" xfId="0" applyNumberFormat="1" applyFont="1" applyBorder="1" applyAlignment="1">
      <alignment horizontal="center" vertical="center"/>
    </xf>
    <xf numFmtId="11" fontId="0" fillId="2" borderId="0" xfId="0" applyNumberFormat="1" applyFill="1"/>
    <xf numFmtId="11" fontId="2" fillId="2" borderId="0" xfId="0" applyNumberFormat="1" applyFont="1" applyFill="1"/>
    <xf numFmtId="11" fontId="1" fillId="2" borderId="0" xfId="0" applyNumberFormat="1" applyFont="1" applyFill="1"/>
    <xf numFmtId="11" fontId="2" fillId="0" borderId="1" xfId="0" applyNumberFormat="1" applyFont="1" applyBorder="1" applyAlignment="1">
      <alignment horizontal="center" vertical="center" wrapText="1"/>
    </xf>
    <xf numFmtId="11" fontId="2" fillId="0" borderId="3" xfId="0" applyNumberFormat="1" applyFont="1" applyBorder="1" applyAlignment="1">
      <alignment horizontal="center" vertical="center" wrapText="1"/>
    </xf>
    <xf numFmtId="11" fontId="2" fillId="0" borderId="4" xfId="0" applyNumberFormat="1" applyFont="1" applyBorder="1" applyAlignment="1">
      <alignment horizontal="center" vertical="center" wrapText="1"/>
    </xf>
    <xf numFmtId="11" fontId="1" fillId="0" borderId="1" xfId="0" applyNumberFormat="1" applyFont="1" applyBorder="1" applyAlignment="1">
      <alignment horizontal="center" vertical="center" wrapText="1"/>
    </xf>
    <xf numFmtId="11" fontId="1" fillId="0" borderId="3" xfId="0" applyNumberFormat="1" applyFont="1" applyBorder="1" applyAlignment="1">
      <alignment horizontal="center" vertical="center" wrapText="1"/>
    </xf>
    <xf numFmtId="11" fontId="1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Données générales du réseau P8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Results'!$C$48</c:f>
              <c:strCache>
                <c:ptCount val="1"/>
                <c:pt idx="0">
                  <c:v>MOY NORMO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'[1]Réseau total'!$D$42:$D$53</c15:sqref>
                    </c15:fullRef>
                  </c:ext>
                </c:extLst>
                <c:f>'[1]Réseau total'!$D$42:$D$44</c:f>
                <c:numCache>
                  <c:formatCode>General</c:formatCode>
                  <c:ptCount val="3"/>
                  <c:pt idx="0">
                    <c:v>795578.66675772553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'Main Results'!$B$51:$B$125</c15:sqref>
                  </c15:fullRef>
                </c:ext>
              </c:extLst>
              <c:f>'Main Results'!$B$51:$B$53</c:f>
              <c:strCache>
                <c:ptCount val="3"/>
                <c:pt idx="0">
                  <c:v>Volume</c:v>
                </c:pt>
                <c:pt idx="1">
                  <c:v>Network Length</c:v>
                </c:pt>
                <c:pt idx="2">
                  <c:v>Surface Area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'Main Results'!$C$51:$C$125</c15:sqref>
                  </c15:fullRef>
                </c:ext>
              </c:extLst>
              <c:f>'Main Results'!$C$51:$C$53</c:f>
              <c:numCache>
                <c:formatCode>0.00E+00</c:formatCode>
                <c:ptCount val="3"/>
                <c:pt idx="0">
                  <c:v>13922039.111396</c:v>
                </c:pt>
                <c:pt idx="1">
                  <c:v>4511188.6740483334</c:v>
                </c:pt>
                <c:pt idx="2">
                  <c:v>18369771.746265333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8-4F79-A5DB-021041FA85DC}"/>
            </c:ext>
          </c:extLst>
        </c:ser>
        <c:ser>
          <c:idx val="2"/>
          <c:order val="2"/>
          <c:tx>
            <c:strRef>
              <c:f>'Main Results'!$E$48</c:f>
              <c:strCache>
                <c:ptCount val="1"/>
                <c:pt idx="0">
                  <c:v>MOY HYPO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'Main Results'!$F$51:$F$62</c15:sqref>
                    </c15:fullRef>
                  </c:ext>
                </c:extLst>
                <c:f>'Main Results'!$F$51:$F$53</c:f>
                <c:numCache>
                  <c:formatCode>General</c:formatCode>
                  <c:ptCount val="3"/>
                  <c:pt idx="0">
                    <c:v>9901073.0019850433</c:v>
                  </c:pt>
                  <c:pt idx="1">
                    <c:v>261619.53064887691</c:v>
                  </c:pt>
                  <c:pt idx="2">
                    <c:v>1075498.1740308099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'Main Results'!$F$51:$F$62</c15:sqref>
                    </c15:fullRef>
                  </c:ext>
                </c:extLst>
                <c:f>'Main Results'!$F$51:$F$53</c:f>
                <c:numCache>
                  <c:formatCode>General</c:formatCode>
                  <c:ptCount val="3"/>
                  <c:pt idx="0">
                    <c:v>9901073.0019850433</c:v>
                  </c:pt>
                  <c:pt idx="1">
                    <c:v>261619.53064887691</c:v>
                  </c:pt>
                  <c:pt idx="2">
                    <c:v>1075498.1740308099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'Main Results'!$B$51:$B$125</c15:sqref>
                  </c15:fullRef>
                </c:ext>
              </c:extLst>
              <c:f>'Main Results'!$B$51:$B$53</c:f>
              <c:strCache>
                <c:ptCount val="3"/>
                <c:pt idx="0">
                  <c:v>Volume</c:v>
                </c:pt>
                <c:pt idx="1">
                  <c:v>Network Length</c:v>
                </c:pt>
                <c:pt idx="2">
                  <c:v>Surface Area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'Main Results'!$E$51:$E$125</c15:sqref>
                  </c15:fullRef>
                </c:ext>
              </c:extLst>
              <c:f>'Main Results'!$E$51:$E$53</c:f>
              <c:numCache>
                <c:formatCode>0.00E+00</c:formatCode>
                <c:ptCount val="3"/>
                <c:pt idx="0">
                  <c:v>36787666.561975248</c:v>
                </c:pt>
                <c:pt idx="1">
                  <c:v>6058420.5331082502</c:v>
                </c:pt>
                <c:pt idx="2">
                  <c:v>26249128.875033751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E8-4F79-A5DB-021041FA8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1231407"/>
        <c:axId val="105122932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'Main Results'!$D$48</c15:sqref>
                        </c15:formulaRef>
                      </c:ext>
                    </c:extLst>
                    <c:strCache>
                      <c:ptCount val="1"/>
                      <c:pt idx="0">
                        <c:v>SEM NORMO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'Main Results'!$B$51:$B$125</c15:sqref>
                        </c15:fullRef>
                        <c15:formulaRef>
                          <c15:sqref>'Main Results'!$B$51:$B$53</c15:sqref>
                        </c15:formulaRef>
                      </c:ext>
                    </c:extLst>
                    <c:strCache>
                      <c:ptCount val="3"/>
                      <c:pt idx="0">
                        <c:v>Volume</c:v>
                      </c:pt>
                      <c:pt idx="1">
                        <c:v>Network Length</c:v>
                      </c:pt>
                      <c:pt idx="2">
                        <c:v>Surface Area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'Main Results'!$D$51:$D$125</c15:sqref>
                        </c15:fullRef>
                        <c15:formulaRef>
                          <c15:sqref>'Main Results'!$D$51:$D$53</c15:sqref>
                        </c15:formulaRef>
                      </c:ext>
                    </c:extLst>
                    <c:numCache>
                      <c:formatCode>0.00E+00</c:formatCode>
                      <c:ptCount val="3"/>
                      <c:pt idx="0">
                        <c:v>3180810.9299571817</c:v>
                      </c:pt>
                      <c:pt idx="1">
                        <c:v>667786.89283598773</c:v>
                      </c:pt>
                      <c:pt idx="2">
                        <c:v>2759730.9210163536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FE8-4F79-A5DB-021041FA85D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'Main Results'!$F$48</c15:sqref>
                        </c15:formulaRef>
                      </c:ext>
                    </c:extLst>
                    <c:strCache>
                      <c:ptCount val="1"/>
                      <c:pt idx="0">
                        <c:v>SEM HYPO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'Main Results'!$B$51:$B$125</c15:sqref>
                        </c15:fullRef>
                        <c15:formulaRef>
                          <c15:sqref>'Main Results'!$B$51:$B$53</c15:sqref>
                        </c15:formulaRef>
                      </c:ext>
                    </c:extLst>
                    <c:strCache>
                      <c:ptCount val="3"/>
                      <c:pt idx="0">
                        <c:v>Volume</c:v>
                      </c:pt>
                      <c:pt idx="1">
                        <c:v>Network Length</c:v>
                      </c:pt>
                      <c:pt idx="2">
                        <c:v>Surface Area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'Main Results'!$F$51:$F$125</c15:sqref>
                        </c15:fullRef>
                        <c15:formulaRef>
                          <c15:sqref>'Main Results'!$F$51:$F$53</c15:sqref>
                        </c15:formulaRef>
                      </c:ext>
                    </c:extLst>
                    <c:numCache>
                      <c:formatCode>0.00E+00</c:formatCode>
                      <c:ptCount val="3"/>
                      <c:pt idx="0">
                        <c:v>9901073.0019850433</c:v>
                      </c:pt>
                      <c:pt idx="1">
                        <c:v>261619.53064887691</c:v>
                      </c:pt>
                      <c:pt idx="2">
                        <c:v>1075498.1740308099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FE8-4F79-A5DB-021041FA85DC}"/>
                  </c:ext>
                </c:extLst>
              </c15:ser>
            </c15:filteredBarSeries>
          </c:ext>
        </c:extLst>
      </c:barChart>
      <c:catAx>
        <c:axId val="105123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1229327"/>
        <c:crosses val="autoZero"/>
        <c:auto val="1"/>
        <c:lblAlgn val="ctr"/>
        <c:lblOffset val="100"/>
        <c:noMultiLvlLbl val="0"/>
      </c:catAx>
      <c:valAx>
        <c:axId val="105122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123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Données générales du réseau P8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Results'!$C$48</c:f>
              <c:strCache>
                <c:ptCount val="1"/>
                <c:pt idx="0">
                  <c:v>MOY NORMO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'Main Results'!$B$51:$B$125</c15:sqref>
                  </c15:fullRef>
                </c:ext>
              </c:extLst>
              <c:f>'Main Results'!$B$54:$B$56</c:f>
              <c:strCache>
                <c:ptCount val="3"/>
                <c:pt idx="0">
                  <c:v>Branchpoints</c:v>
                </c:pt>
                <c:pt idx="1">
                  <c:v>Endpoints</c:v>
                </c:pt>
                <c:pt idx="2">
                  <c:v>Number of Segments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'Main Results'!$C$51:$C$125</c15:sqref>
                  </c15:fullRef>
                </c:ext>
              </c:extLst>
              <c:f>'Main Results'!$C$54:$C$56</c:f>
              <c:numCache>
                <c:formatCode>0.00E+00</c:formatCode>
                <c:ptCount val="3"/>
                <c:pt idx="0">
                  <c:v>316598</c:v>
                </c:pt>
                <c:pt idx="1">
                  <c:v>23442.666666666668</c:v>
                </c:pt>
                <c:pt idx="2">
                  <c:v>524800.33333333337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E-4DF7-B14E-21EEBD4285C7}"/>
            </c:ext>
          </c:extLst>
        </c:ser>
        <c:ser>
          <c:idx val="2"/>
          <c:order val="2"/>
          <c:tx>
            <c:strRef>
              <c:f>'Main Results'!$E$48</c:f>
              <c:strCache>
                <c:ptCount val="1"/>
                <c:pt idx="0">
                  <c:v>MOY HYPO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'Main Results'!$B$51:$B$125</c15:sqref>
                  </c15:fullRef>
                </c:ext>
              </c:extLst>
              <c:f>'Main Results'!$B$54:$B$56</c:f>
              <c:strCache>
                <c:ptCount val="3"/>
                <c:pt idx="0">
                  <c:v>Branchpoints</c:v>
                </c:pt>
                <c:pt idx="1">
                  <c:v>Endpoints</c:v>
                </c:pt>
                <c:pt idx="2">
                  <c:v>Number of Segments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'Main Results'!$E$51:$E$125</c15:sqref>
                  </c15:fullRef>
                </c:ext>
              </c:extLst>
              <c:f>'Main Results'!$E$54:$E$56</c:f>
              <c:numCache>
                <c:formatCode>0.00E+00</c:formatCode>
                <c:ptCount val="3"/>
                <c:pt idx="0">
                  <c:v>447036.5</c:v>
                </c:pt>
                <c:pt idx="1">
                  <c:v>25993.75</c:v>
                </c:pt>
                <c:pt idx="2">
                  <c:v>740517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AE-4DF7-B14E-21EEBD428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1231407"/>
        <c:axId val="105122932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'Main Results'!$D$48</c15:sqref>
                        </c15:formulaRef>
                      </c:ext>
                    </c:extLst>
                    <c:strCache>
                      <c:ptCount val="1"/>
                      <c:pt idx="0">
                        <c:v>SEM NORMO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'Main Results'!$B$51:$B$125</c15:sqref>
                        </c15:fullRef>
                        <c15:formulaRef>
                          <c15:sqref>'Main Results'!$B$54:$B$56</c15:sqref>
                        </c15:formulaRef>
                      </c:ext>
                    </c:extLst>
                    <c:strCache>
                      <c:ptCount val="3"/>
                      <c:pt idx="0">
                        <c:v>Branchpoints</c:v>
                      </c:pt>
                      <c:pt idx="1">
                        <c:v>Endpoints</c:v>
                      </c:pt>
                      <c:pt idx="2">
                        <c:v>Number of Segments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'Main Results'!$D$51:$D$125</c15:sqref>
                        </c15:fullRef>
                        <c15:formulaRef>
                          <c15:sqref>'Main Results'!$D$54:$D$56</c15:sqref>
                        </c15:formulaRef>
                      </c:ext>
                    </c:extLst>
                    <c:numCache>
                      <c:formatCode>0.00E+00</c:formatCode>
                      <c:ptCount val="3"/>
                      <c:pt idx="0">
                        <c:v>37944.459802837708</c:v>
                      </c:pt>
                      <c:pt idx="1">
                        <c:v>3068.3616692517417</c:v>
                      </c:pt>
                      <c:pt idx="2">
                        <c:v>63709.50570166119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EAE-4DF7-B14E-21EEBD4285C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'Main Results'!$F$48</c15:sqref>
                        </c15:formulaRef>
                      </c:ext>
                    </c:extLst>
                    <c:strCache>
                      <c:ptCount val="1"/>
                      <c:pt idx="0">
                        <c:v>SEM HYPO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'Main Results'!$B$51:$B$125</c15:sqref>
                        </c15:fullRef>
                        <c15:formulaRef>
                          <c15:sqref>'Main Results'!$B$54:$B$56</c15:sqref>
                        </c15:formulaRef>
                      </c:ext>
                    </c:extLst>
                    <c:strCache>
                      <c:ptCount val="3"/>
                      <c:pt idx="0">
                        <c:v>Branchpoints</c:v>
                      </c:pt>
                      <c:pt idx="1">
                        <c:v>Endpoints</c:v>
                      </c:pt>
                      <c:pt idx="2">
                        <c:v>Number of Segments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'Main Results'!$F$51:$F$125</c15:sqref>
                        </c15:fullRef>
                        <c15:formulaRef>
                          <c15:sqref>'Main Results'!$F$54:$F$56</c15:sqref>
                        </c15:formulaRef>
                      </c:ext>
                    </c:extLst>
                    <c:numCache>
                      <c:formatCode>0.00E+00</c:formatCode>
                      <c:ptCount val="3"/>
                      <c:pt idx="0">
                        <c:v>23628.847447294167</c:v>
                      </c:pt>
                      <c:pt idx="1">
                        <c:v>1940.570385704935</c:v>
                      </c:pt>
                      <c:pt idx="2">
                        <c:v>37794.467887178937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AE-4DF7-B14E-21EEBD4285C7}"/>
                  </c:ext>
                </c:extLst>
              </c15:ser>
            </c15:filteredBarSeries>
          </c:ext>
        </c:extLst>
      </c:barChart>
      <c:catAx>
        <c:axId val="105123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1229327"/>
        <c:crosses val="autoZero"/>
        <c:auto val="1"/>
        <c:lblAlgn val="ctr"/>
        <c:lblOffset val="100"/>
        <c:noMultiLvlLbl val="0"/>
      </c:catAx>
      <c:valAx>
        <c:axId val="105122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123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671080</xdr:colOff>
      <xdr:row>46</xdr:row>
      <xdr:rowOff>173183</xdr:rowOff>
    </xdr:from>
    <xdr:to>
      <xdr:col>17</xdr:col>
      <xdr:colOff>203489</xdr:colOff>
      <xdr:row>71</xdr:row>
      <xdr:rowOff>64078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47</xdr:row>
      <xdr:rowOff>0</xdr:rowOff>
    </xdr:from>
    <xdr:to>
      <xdr:col>28</xdr:col>
      <xdr:colOff>320685</xdr:colOff>
      <xdr:row>71</xdr:row>
      <xdr:rowOff>77015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nalyse%20globale%20P4%20hypoxie%20vas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éseau total"/>
      <sheetName val="Feuil1"/>
    </sheetNames>
    <sheetDataSet>
      <sheetData sheetId="0">
        <row r="41">
          <cell r="F41">
            <v>2455775.9516197881</v>
          </cell>
        </row>
        <row r="42">
          <cell r="D42">
            <v>795578.66675772553</v>
          </cell>
        </row>
        <row r="43">
          <cell r="D43"/>
        </row>
        <row r="46">
          <cell r="D46" t="str">
            <v>SEM NORMO</v>
          </cell>
        </row>
        <row r="47">
          <cell r="D47">
            <v>3414605.6512290318</v>
          </cell>
        </row>
        <row r="48">
          <cell r="D48">
            <v>47337.413612361925</v>
          </cell>
        </row>
        <row r="49">
          <cell r="D49">
            <v>58510.034136582071</v>
          </cell>
        </row>
        <row r="50">
          <cell r="D50">
            <v>4968.7106707038865</v>
          </cell>
        </row>
        <row r="51">
          <cell r="D51">
            <v>731.91370165250123</v>
          </cell>
        </row>
        <row r="52">
          <cell r="D52">
            <v>8131.908632049428</v>
          </cell>
        </row>
        <row r="53">
          <cell r="D53">
            <v>3.165736092177331E-3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125"/>
  <sheetViews>
    <sheetView tabSelected="1" zoomScale="70" zoomScaleNormal="70" workbookViewId="0">
      <selection activeCell="J8" sqref="J1:J1048576"/>
    </sheetView>
  </sheetViews>
  <sheetFormatPr baseColWidth="10" defaultColWidth="9" defaultRowHeight="15" x14ac:dyDescent="0.25"/>
  <cols>
    <col min="1" max="1" width="9" style="2"/>
    <col min="2" max="2" width="34.28515625" style="3" bestFit="1" customWidth="1"/>
    <col min="3" max="3" width="19.42578125" style="2" bestFit="1" customWidth="1"/>
    <col min="4" max="4" width="18.5703125" style="2" bestFit="1" customWidth="1"/>
    <col min="5" max="5" width="19" style="2" bestFit="1" customWidth="1"/>
    <col min="6" max="6" width="18.5703125" style="2" bestFit="1" customWidth="1"/>
    <col min="7" max="7" width="12" style="2" bestFit="1" customWidth="1"/>
    <col min="8" max="9" width="12" style="2" customWidth="1"/>
    <col min="10" max="10" width="12.5703125" style="2" bestFit="1" customWidth="1"/>
    <col min="11" max="13" width="9" style="2"/>
    <col min="14" max="15" width="12" style="2" customWidth="1"/>
    <col min="16" max="16" width="9" style="2"/>
    <col min="17" max="17" width="11" style="2" bestFit="1" customWidth="1"/>
    <col min="18" max="35" width="9" style="2"/>
    <col min="36" max="36" width="9.28515625" style="2" bestFit="1" customWidth="1"/>
    <col min="37" max="37" width="9" style="2"/>
    <col min="38" max="38" width="13" style="2" bestFit="1" customWidth="1"/>
    <col min="39" max="56" width="9" style="2"/>
    <col min="57" max="57" width="9.28515625" style="2" bestFit="1" customWidth="1"/>
    <col min="58" max="58" width="9" style="2"/>
    <col min="59" max="59" width="13.7109375" style="2" bestFit="1" customWidth="1"/>
    <col min="60" max="16384" width="9" style="2"/>
  </cols>
  <sheetData>
    <row r="1" spans="2:79" s="1" customFormat="1" ht="60" customHeight="1" x14ac:dyDescent="0.25"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P1" s="1" t="s">
        <v>0</v>
      </c>
      <c r="Q1" s="1" t="s">
        <v>1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K1" s="1" t="s">
        <v>0</v>
      </c>
      <c r="AL1" s="1" t="s">
        <v>2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F1" s="1" t="s">
        <v>0</v>
      </c>
      <c r="BG1" s="1" t="s">
        <v>3</v>
      </c>
      <c r="BH1" s="1" t="s">
        <v>0</v>
      </c>
      <c r="BI1" s="1" t="s">
        <v>0</v>
      </c>
      <c r="BJ1" s="1" t="s">
        <v>0</v>
      </c>
      <c r="BK1" s="1" t="s">
        <v>0</v>
      </c>
      <c r="BL1" s="1" t="s">
        <v>0</v>
      </c>
      <c r="BM1" s="1" t="s">
        <v>0</v>
      </c>
      <c r="BN1" s="1" t="s">
        <v>0</v>
      </c>
      <c r="BO1" s="1" t="s">
        <v>0</v>
      </c>
      <c r="BP1" s="1" t="s">
        <v>0</v>
      </c>
      <c r="BQ1" s="1" t="s">
        <v>0</v>
      </c>
      <c r="BR1" s="1" t="s">
        <v>0</v>
      </c>
      <c r="BS1" s="1" t="s">
        <v>0</v>
      </c>
      <c r="BT1" s="1" t="s">
        <v>0</v>
      </c>
      <c r="BU1" s="1" t="s">
        <v>0</v>
      </c>
      <c r="BV1" s="1" t="s">
        <v>0</v>
      </c>
      <c r="BW1" s="1" t="s">
        <v>0</v>
      </c>
    </row>
    <row r="2" spans="2:79" s="1" customFormat="1" ht="60" customHeight="1" x14ac:dyDescent="0.25">
      <c r="B2" s="1" t="s">
        <v>4</v>
      </c>
      <c r="C2" s="1" t="s">
        <v>64</v>
      </c>
      <c r="D2" s="1" t="s">
        <v>65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  <c r="AG2" s="1" t="s">
        <v>33</v>
      </c>
      <c r="AH2" s="1" t="s">
        <v>34</v>
      </c>
      <c r="AI2" s="1" t="s">
        <v>35</v>
      </c>
      <c r="AJ2" s="1" t="s">
        <v>36</v>
      </c>
      <c r="AK2" s="1" t="s">
        <v>37</v>
      </c>
      <c r="AL2" s="1" t="s">
        <v>17</v>
      </c>
      <c r="AM2" s="1" t="s">
        <v>18</v>
      </c>
      <c r="AN2" s="1" t="s">
        <v>19</v>
      </c>
      <c r="AO2" s="1" t="s">
        <v>20</v>
      </c>
      <c r="AP2" s="1" t="s">
        <v>21</v>
      </c>
      <c r="AQ2" s="1" t="s">
        <v>22</v>
      </c>
      <c r="AR2" s="1" t="s">
        <v>23</v>
      </c>
      <c r="AS2" s="1" t="s">
        <v>24</v>
      </c>
      <c r="AT2" s="1" t="s">
        <v>25</v>
      </c>
      <c r="AU2" s="1" t="s">
        <v>26</v>
      </c>
      <c r="AV2" s="1" t="s">
        <v>27</v>
      </c>
      <c r="AW2" s="1" t="s">
        <v>28</v>
      </c>
      <c r="AX2" s="1" t="s">
        <v>29</v>
      </c>
      <c r="AY2" s="1" t="s">
        <v>30</v>
      </c>
      <c r="AZ2" s="1" t="s">
        <v>31</v>
      </c>
      <c r="BA2" s="1" t="s">
        <v>32</v>
      </c>
      <c r="BB2" s="1" t="s">
        <v>33</v>
      </c>
      <c r="BC2" s="1" t="s">
        <v>34</v>
      </c>
      <c r="BD2" s="1" t="s">
        <v>35</v>
      </c>
      <c r="BE2" s="1" t="s">
        <v>36</v>
      </c>
      <c r="BF2" s="1" t="s">
        <v>37</v>
      </c>
      <c r="BG2" s="1" t="s">
        <v>17</v>
      </c>
      <c r="BH2" s="1" t="s">
        <v>18</v>
      </c>
      <c r="BI2" s="1" t="s">
        <v>19</v>
      </c>
      <c r="BJ2" s="1" t="s">
        <v>20</v>
      </c>
      <c r="BK2" s="1" t="s">
        <v>21</v>
      </c>
      <c r="BL2" s="1" t="s">
        <v>22</v>
      </c>
      <c r="BM2" s="1" t="s">
        <v>23</v>
      </c>
      <c r="BN2" s="1" t="s">
        <v>24</v>
      </c>
      <c r="BO2" s="1" t="s">
        <v>25</v>
      </c>
      <c r="BP2" s="1" t="s">
        <v>26</v>
      </c>
      <c r="BQ2" s="1" t="s">
        <v>27</v>
      </c>
      <c r="BR2" s="1" t="s">
        <v>28</v>
      </c>
      <c r="BS2" s="1" t="s">
        <v>29</v>
      </c>
      <c r="BT2" s="1" t="s">
        <v>30</v>
      </c>
      <c r="BU2" s="1" t="s">
        <v>31</v>
      </c>
      <c r="BV2" s="1" t="s">
        <v>32</v>
      </c>
      <c r="BW2" s="1" t="s">
        <v>33</v>
      </c>
      <c r="BX2" s="1" t="s">
        <v>34</v>
      </c>
      <c r="BY2" s="1" t="s">
        <v>35</v>
      </c>
      <c r="BZ2" s="1" t="s">
        <v>36</v>
      </c>
      <c r="CA2" s="1" t="s">
        <v>37</v>
      </c>
    </row>
    <row r="3" spans="2:79" x14ac:dyDescent="0.25">
      <c r="D3" s="3"/>
    </row>
    <row r="4" spans="2:79" x14ac:dyDescent="0.25">
      <c r="D4" s="3"/>
    </row>
    <row r="5" spans="2:79" x14ac:dyDescent="0.25">
      <c r="C5" s="3"/>
      <c r="D5" s="3"/>
    </row>
    <row r="6" spans="2:79" x14ac:dyDescent="0.25">
      <c r="C6" s="3"/>
      <c r="D6" s="3"/>
    </row>
    <row r="7" spans="2:79" x14ac:dyDescent="0.25">
      <c r="B7" s="3" t="s">
        <v>40</v>
      </c>
      <c r="C7" s="24">
        <v>8371640000</v>
      </c>
      <c r="D7" s="24">
        <v>49951500</v>
      </c>
      <c r="E7" s="2">
        <v>5854670.8763640001</v>
      </c>
      <c r="F7" s="2">
        <v>3841680.0909970002</v>
      </c>
      <c r="G7" s="2">
        <v>14760124.194521001</v>
      </c>
      <c r="H7" s="2">
        <v>275084</v>
      </c>
      <c r="I7" s="2">
        <v>13885</v>
      </c>
      <c r="J7" s="2">
        <v>455643</v>
      </c>
      <c r="K7" s="2">
        <v>0.118605</v>
      </c>
      <c r="L7" s="2">
        <v>0.63826099999999997</v>
      </c>
      <c r="M7" s="2">
        <v>8.4313380000000002</v>
      </c>
      <c r="N7" s="2">
        <v>1.0518829999999999</v>
      </c>
      <c r="O7" s="2">
        <v>12.84925</v>
      </c>
      <c r="P7" s="2">
        <v>32.394055000000002</v>
      </c>
      <c r="Q7" s="2">
        <v>448286</v>
      </c>
      <c r="R7" s="2">
        <v>7303</v>
      </c>
      <c r="S7" s="2">
        <v>50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1</v>
      </c>
      <c r="AG7" s="2">
        <v>0</v>
      </c>
      <c r="AH7" s="2">
        <v>0</v>
      </c>
      <c r="AI7" s="2">
        <v>0</v>
      </c>
      <c r="AJ7" s="2">
        <v>0</v>
      </c>
      <c r="AK7" s="2">
        <v>3</v>
      </c>
      <c r="AL7" s="2">
        <v>8.4710719999999995</v>
      </c>
      <c r="AM7" s="2">
        <v>5.8642580000000004</v>
      </c>
      <c r="AN7" s="2">
        <v>5.6942190000000004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913.63487399999997</v>
      </c>
      <c r="BB7" s="2">
        <v>0</v>
      </c>
      <c r="BC7" s="2">
        <v>0</v>
      </c>
      <c r="BD7" s="2">
        <v>0</v>
      </c>
      <c r="BE7" s="2">
        <v>0</v>
      </c>
      <c r="BF7" s="2">
        <v>64.043182999999999</v>
      </c>
      <c r="BG7" s="2">
        <v>1.0523130000000001</v>
      </c>
      <c r="BH7" s="2">
        <v>1.025523</v>
      </c>
      <c r="BI7" s="2">
        <v>1.0238130000000001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1.5995729999999999</v>
      </c>
      <c r="BW7" s="2">
        <v>0</v>
      </c>
      <c r="BX7" s="2">
        <v>0</v>
      </c>
      <c r="BY7" s="2">
        <v>0</v>
      </c>
      <c r="BZ7" s="2">
        <v>0</v>
      </c>
      <c r="CA7" s="2">
        <v>1.2486600000000001</v>
      </c>
    </row>
    <row r="8" spans="2:79" x14ac:dyDescent="0.25">
      <c r="B8" s="3" t="s">
        <v>42</v>
      </c>
      <c r="C8" s="24">
        <v>9204210000</v>
      </c>
      <c r="D8" s="24">
        <v>56816400</v>
      </c>
      <c r="E8" s="2">
        <v>5700984.2430229997</v>
      </c>
      <c r="F8" s="2">
        <v>4385611.2229930004</v>
      </c>
      <c r="G8" s="2">
        <v>17194479.033509001</v>
      </c>
      <c r="H8" s="2">
        <v>318372</v>
      </c>
      <c r="I8" s="2">
        <v>17704</v>
      </c>
      <c r="J8" s="2">
        <v>524864</v>
      </c>
      <c r="K8" s="2">
        <v>0.11967899999999999</v>
      </c>
      <c r="L8" s="2">
        <v>0.65124099999999996</v>
      </c>
      <c r="M8" s="2">
        <v>8.3557100000000002</v>
      </c>
      <c r="N8" s="2">
        <v>1.0527949999999999</v>
      </c>
      <c r="O8" s="2">
        <v>10.861831</v>
      </c>
      <c r="P8" s="2">
        <v>32.759875000000001</v>
      </c>
      <c r="Q8" s="2">
        <v>508692</v>
      </c>
      <c r="R8" s="2">
        <v>15939</v>
      </c>
      <c r="S8" s="2">
        <v>232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1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8.3779889999999995</v>
      </c>
      <c r="AM8" s="2">
        <v>7.6536299999999997</v>
      </c>
      <c r="AN8" s="2">
        <v>7.0121270000000004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177.03811300000001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1.0534870000000001</v>
      </c>
      <c r="BH8" s="2">
        <v>1.0311980000000001</v>
      </c>
      <c r="BI8" s="2">
        <v>1.0178290000000001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1.103947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</row>
    <row r="9" spans="2:79" x14ac:dyDescent="0.25">
      <c r="B9" s="3" t="s">
        <v>44</v>
      </c>
      <c r="C9" s="24">
        <v>7924320000</v>
      </c>
      <c r="D9" s="24">
        <v>50553400</v>
      </c>
      <c r="E9" s="2">
        <v>19218058.944329999</v>
      </c>
      <c r="F9" s="2">
        <v>3446530.2634419999</v>
      </c>
      <c r="G9" s="2">
        <v>13851256.387800001</v>
      </c>
      <c r="H9" s="2">
        <v>251902</v>
      </c>
      <c r="I9" s="2">
        <v>8071</v>
      </c>
      <c r="J9" s="2">
        <v>413692</v>
      </c>
      <c r="K9" s="2">
        <v>0.120031</v>
      </c>
      <c r="L9" s="2">
        <v>0.65625800000000001</v>
      </c>
      <c r="M9" s="2">
        <v>8.3311499999999992</v>
      </c>
      <c r="N9" s="2">
        <v>1.046659</v>
      </c>
      <c r="O9" s="2">
        <v>46.454993000000002</v>
      </c>
      <c r="P9" s="2">
        <v>33.482050000000001</v>
      </c>
      <c r="Q9" s="2">
        <v>399974</v>
      </c>
      <c r="R9" s="2">
        <v>13462</v>
      </c>
      <c r="S9" s="2">
        <v>253</v>
      </c>
      <c r="T9" s="2">
        <v>1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1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1</v>
      </c>
      <c r="AL9" s="2">
        <v>8.3811870000000006</v>
      </c>
      <c r="AM9" s="2">
        <v>6.7721419999999997</v>
      </c>
      <c r="AN9" s="2">
        <v>7.8277080000000003</v>
      </c>
      <c r="AO9" s="2">
        <v>3.8110059999999999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644.87178900000004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477.68408099999999</v>
      </c>
      <c r="BG9" s="2">
        <v>1.0472269999999999</v>
      </c>
      <c r="BH9" s="2">
        <v>1.0283770000000001</v>
      </c>
      <c r="BI9" s="2">
        <v>1.016176</v>
      </c>
      <c r="BJ9" s="2">
        <v>1.0185340000000001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1.0074620000000001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27.671496000000001</v>
      </c>
    </row>
    <row r="10" spans="2:79" x14ac:dyDescent="0.25">
      <c r="B10" s="3" t="s">
        <v>66</v>
      </c>
      <c r="C10" s="24">
        <v>6551910000</v>
      </c>
      <c r="D10" s="24">
        <v>54438600</v>
      </c>
      <c r="E10" s="2">
        <v>8959231.6814590003</v>
      </c>
      <c r="F10" s="2">
        <v>5749501.6549899997</v>
      </c>
      <c r="G10" s="2">
        <v>24014816.503272999</v>
      </c>
      <c r="H10" s="2">
        <v>392227</v>
      </c>
      <c r="I10" s="2">
        <v>7546</v>
      </c>
      <c r="J10" s="2">
        <v>653314</v>
      </c>
      <c r="K10" s="2">
        <v>0.11362999999999999</v>
      </c>
      <c r="L10" s="2">
        <v>0.70746600000000004</v>
      </c>
      <c r="M10" s="2">
        <v>8.8005180000000003</v>
      </c>
      <c r="N10" s="2">
        <v>1.0486800000000001</v>
      </c>
      <c r="O10" s="2">
        <v>13.713516</v>
      </c>
      <c r="P10" s="2">
        <v>36.758459999999999</v>
      </c>
      <c r="Q10" s="2">
        <v>594065</v>
      </c>
      <c r="R10" s="2">
        <v>57946</v>
      </c>
      <c r="S10" s="2">
        <v>1271</v>
      </c>
      <c r="T10" s="2">
        <v>31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1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9.0118340000000003</v>
      </c>
      <c r="AM10" s="2">
        <v>6.6457509999999997</v>
      </c>
      <c r="AN10" s="2">
        <v>8.1272310000000001</v>
      </c>
      <c r="AO10" s="2">
        <v>4.8563879999999999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311.557658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1.0501309999999999</v>
      </c>
      <c r="BH10" s="2">
        <v>1.034311</v>
      </c>
      <c r="BI10" s="2">
        <v>1.025787</v>
      </c>
      <c r="BJ10" s="2">
        <v>1.0348850000000001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1.3111740000000001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</row>
    <row r="11" spans="2:79" s="4" customFormat="1" x14ac:dyDescent="0.25">
      <c r="B11" s="5" t="s">
        <v>63</v>
      </c>
      <c r="C11" s="25">
        <f>AVERAGE(C7:C10)</f>
        <v>8013020000</v>
      </c>
      <c r="D11" s="25">
        <f t="shared" ref="D11:P11" si="0">AVERAGE(D7:D10)</f>
        <v>52939975</v>
      </c>
      <c r="E11" s="25">
        <f t="shared" si="0"/>
        <v>9933236.4362940006</v>
      </c>
      <c r="F11" s="25">
        <f t="shared" si="0"/>
        <v>4355830.8081055004</v>
      </c>
      <c r="G11" s="25">
        <f t="shared" si="0"/>
        <v>17455169.02977575</v>
      </c>
      <c r="H11" s="25">
        <f t="shared" si="0"/>
        <v>309396.25</v>
      </c>
      <c r="I11" s="25">
        <f t="shared" si="0"/>
        <v>11801.5</v>
      </c>
      <c r="J11" s="25">
        <f t="shared" si="0"/>
        <v>511878.25</v>
      </c>
      <c r="K11" s="25">
        <f t="shared" si="0"/>
        <v>0.11798625</v>
      </c>
      <c r="L11" s="25">
        <f t="shared" si="0"/>
        <v>0.66330650000000002</v>
      </c>
      <c r="M11" s="25">
        <f t="shared" si="0"/>
        <v>8.4796790000000009</v>
      </c>
      <c r="N11" s="25">
        <f t="shared" si="0"/>
        <v>1.05000425</v>
      </c>
      <c r="O11" s="25">
        <f t="shared" si="0"/>
        <v>20.969897500000002</v>
      </c>
      <c r="P11" s="25">
        <f t="shared" si="0"/>
        <v>33.848610000000001</v>
      </c>
    </row>
    <row r="12" spans="2:79" x14ac:dyDescent="0.25">
      <c r="C12" s="26"/>
      <c r="D12" s="26"/>
    </row>
    <row r="13" spans="2:79" x14ac:dyDescent="0.25">
      <c r="B13" s="3" t="s">
        <v>46</v>
      </c>
      <c r="C13" s="24">
        <v>10783700000</v>
      </c>
      <c r="D13" s="24">
        <v>66463800</v>
      </c>
      <c r="E13" s="2">
        <v>8356112.2149350001</v>
      </c>
      <c r="F13" s="2">
        <v>5510922.0113930004</v>
      </c>
      <c r="G13" s="2">
        <v>22670714.342032</v>
      </c>
      <c r="H13" s="2">
        <v>437151</v>
      </c>
      <c r="I13" s="2">
        <v>10439</v>
      </c>
      <c r="J13" s="2">
        <v>718421</v>
      </c>
      <c r="K13" s="2">
        <v>0.13036300000000001</v>
      </c>
      <c r="L13" s="2">
        <v>0.68293599999999999</v>
      </c>
      <c r="M13" s="2">
        <v>7.6708809999999996</v>
      </c>
      <c r="N13" s="2">
        <v>1.0439160000000001</v>
      </c>
      <c r="O13" s="2">
        <v>11.631219</v>
      </c>
      <c r="P13" s="2">
        <v>31.556308000000001</v>
      </c>
      <c r="Q13" s="2">
        <v>674202</v>
      </c>
      <c r="R13" s="2">
        <v>43456</v>
      </c>
      <c r="S13" s="2">
        <v>757</v>
      </c>
      <c r="T13" s="2">
        <v>2</v>
      </c>
      <c r="U13" s="2">
        <v>3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1</v>
      </c>
      <c r="AL13" s="2">
        <v>7.7359819999999999</v>
      </c>
      <c r="AM13" s="2">
        <v>6.6490939999999998</v>
      </c>
      <c r="AN13" s="2">
        <v>6.3211259999999996</v>
      </c>
      <c r="AO13" s="2">
        <v>1.759199</v>
      </c>
      <c r="AP13" s="2">
        <v>479.42492600000003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137.79183499999999</v>
      </c>
      <c r="BG13" s="2">
        <v>1.0450470000000001</v>
      </c>
      <c r="BH13" s="2">
        <v>1.026756</v>
      </c>
      <c r="BI13" s="2">
        <v>1.0211239999999999</v>
      </c>
      <c r="BJ13" s="2">
        <v>1.0140659999999999</v>
      </c>
      <c r="BK13" s="2">
        <v>1.1319239999999999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1.2793099999999999</v>
      </c>
    </row>
    <row r="14" spans="2:79" x14ac:dyDescent="0.25">
      <c r="B14" s="3" t="s">
        <v>38</v>
      </c>
      <c r="C14" s="24">
        <v>9633740000</v>
      </c>
      <c r="D14" s="24">
        <v>63468500</v>
      </c>
      <c r="E14" s="2">
        <v>17791720.890476</v>
      </c>
      <c r="F14" s="2">
        <v>4361059.1475860002</v>
      </c>
      <c r="G14" s="2">
        <v>17878691.654417001</v>
      </c>
      <c r="H14" s="2">
        <v>331874</v>
      </c>
      <c r="I14" s="2">
        <v>7848</v>
      </c>
      <c r="J14" s="2">
        <v>546434</v>
      </c>
      <c r="K14" s="2">
        <v>0.12529799999999999</v>
      </c>
      <c r="L14" s="2">
        <v>0.67710599999999999</v>
      </c>
      <c r="M14" s="2">
        <v>7.980944</v>
      </c>
      <c r="N14" s="2">
        <v>1.0427519999999999</v>
      </c>
      <c r="O14" s="2">
        <v>32.559688999999999</v>
      </c>
      <c r="P14" s="2">
        <v>32.718848999999999</v>
      </c>
      <c r="Q14" s="2">
        <v>515797</v>
      </c>
      <c r="R14" s="2">
        <v>30195</v>
      </c>
      <c r="S14" s="2">
        <v>438</v>
      </c>
      <c r="T14" s="2">
        <v>2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1</v>
      </c>
      <c r="AI14" s="2">
        <v>0</v>
      </c>
      <c r="AJ14" s="2">
        <v>0</v>
      </c>
      <c r="AK14" s="2">
        <v>1</v>
      </c>
      <c r="AL14" s="2">
        <v>8.102093</v>
      </c>
      <c r="AM14" s="2">
        <v>5.905716</v>
      </c>
      <c r="AN14" s="2">
        <v>5.7748049999999997</v>
      </c>
      <c r="AO14" s="2">
        <v>4.4101939999999997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773.83718999999996</v>
      </c>
      <c r="BD14" s="2">
        <v>0</v>
      </c>
      <c r="BE14" s="2">
        <v>0</v>
      </c>
      <c r="BF14" s="2">
        <v>388.98643800000002</v>
      </c>
      <c r="BG14" s="2">
        <v>1.0437099999999999</v>
      </c>
      <c r="BH14" s="2">
        <v>1.0267200000000001</v>
      </c>
      <c r="BI14" s="2">
        <v>1.01986</v>
      </c>
      <c r="BJ14" s="2">
        <v>1.0039260000000001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1.086379</v>
      </c>
      <c r="BY14" s="2">
        <v>0</v>
      </c>
      <c r="BZ14" s="2">
        <v>0</v>
      </c>
      <c r="CA14" s="2">
        <v>1.3150820000000001</v>
      </c>
    </row>
    <row r="15" spans="2:79" x14ac:dyDescent="0.25">
      <c r="B15" s="3" t="s">
        <v>48</v>
      </c>
      <c r="C15" s="24">
        <v>11200200000</v>
      </c>
      <c r="D15" s="24">
        <v>65430200</v>
      </c>
      <c r="E15" s="2">
        <v>18517882.521841001</v>
      </c>
      <c r="F15" s="2">
        <v>5159556.4284960004</v>
      </c>
      <c r="G15" s="2">
        <v>22230643.618289001</v>
      </c>
      <c r="H15" s="2">
        <v>400327</v>
      </c>
      <c r="I15" s="2">
        <v>9808</v>
      </c>
      <c r="J15" s="2">
        <v>658915</v>
      </c>
      <c r="K15" s="2">
        <v>0.12770799999999999</v>
      </c>
      <c r="L15" s="2">
        <v>0.70576700000000003</v>
      </c>
      <c r="M15" s="2">
        <v>7.8303820000000002</v>
      </c>
      <c r="N15" s="2">
        <v>1.044697</v>
      </c>
      <c r="O15" s="2">
        <v>28.103598000000002</v>
      </c>
      <c r="P15" s="2">
        <v>33.738256999999997</v>
      </c>
      <c r="Q15" s="2">
        <v>603732</v>
      </c>
      <c r="R15" s="2">
        <v>53552</v>
      </c>
      <c r="S15" s="2">
        <v>1614</v>
      </c>
      <c r="T15" s="2">
        <v>15</v>
      </c>
      <c r="U15" s="2">
        <v>1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1</v>
      </c>
      <c r="AL15" s="2">
        <v>7.9188859999999996</v>
      </c>
      <c r="AM15" s="2">
        <v>6.8174469999999996</v>
      </c>
      <c r="AN15" s="2">
        <v>7.8960400000000002</v>
      </c>
      <c r="AO15" s="2">
        <v>4.422593</v>
      </c>
      <c r="AP15" s="2">
        <v>8.0878580000000007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764.92855899999995</v>
      </c>
      <c r="BG15" s="2">
        <v>1.04596</v>
      </c>
      <c r="BH15" s="2">
        <v>1.0309539999999999</v>
      </c>
      <c r="BI15" s="2">
        <v>1.0287249999999999</v>
      </c>
      <c r="BJ15" s="2">
        <v>1.0117769999999999</v>
      </c>
      <c r="BK15" s="2">
        <v>1.0215460000000001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1.0903449999999999</v>
      </c>
    </row>
    <row r="16" spans="2:79" x14ac:dyDescent="0.25">
      <c r="B16" s="3" t="s">
        <v>50</v>
      </c>
      <c r="C16" s="24">
        <v>11345800000</v>
      </c>
      <c r="D16" s="24">
        <v>70115800</v>
      </c>
      <c r="E16" s="2">
        <v>26620706.056997001</v>
      </c>
      <c r="F16" s="2">
        <v>5039850.6850129999</v>
      </c>
      <c r="G16" s="2">
        <v>21641246.496784002</v>
      </c>
      <c r="H16" s="2">
        <v>406187</v>
      </c>
      <c r="I16" s="2">
        <v>8562</v>
      </c>
      <c r="J16" s="2">
        <v>670560</v>
      </c>
      <c r="K16" s="2">
        <v>0.133052</v>
      </c>
      <c r="L16" s="2">
        <v>0.69693799999999995</v>
      </c>
      <c r="M16" s="2">
        <v>7.5158829999999996</v>
      </c>
      <c r="N16" s="2">
        <v>1.0427979999999999</v>
      </c>
      <c r="O16" s="2">
        <v>39.699216</v>
      </c>
      <c r="P16" s="2">
        <v>32.273392999999999</v>
      </c>
      <c r="Q16" s="2">
        <v>620283</v>
      </c>
      <c r="R16" s="2">
        <v>49505</v>
      </c>
      <c r="S16" s="2">
        <v>756</v>
      </c>
      <c r="T16" s="2">
        <v>6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1</v>
      </c>
      <c r="AG16" s="2">
        <v>0</v>
      </c>
      <c r="AH16" s="2">
        <v>1</v>
      </c>
      <c r="AI16" s="2">
        <v>0</v>
      </c>
      <c r="AJ16" s="2">
        <v>0</v>
      </c>
      <c r="AK16" s="2">
        <v>8</v>
      </c>
      <c r="AL16" s="2">
        <v>7.6670550000000004</v>
      </c>
      <c r="AM16" s="2">
        <v>5.5899799999999997</v>
      </c>
      <c r="AN16" s="2">
        <v>6.2899659999999997</v>
      </c>
      <c r="AO16" s="2">
        <v>2.1336819999999999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40.674225999999997</v>
      </c>
      <c r="BB16" s="2">
        <v>0</v>
      </c>
      <c r="BC16" s="2">
        <v>41.840164000000001</v>
      </c>
      <c r="BD16" s="2">
        <v>0</v>
      </c>
      <c r="BE16" s="2">
        <v>0</v>
      </c>
      <c r="BF16" s="2">
        <v>315.50991599999998</v>
      </c>
      <c r="BG16" s="2">
        <v>1.044109</v>
      </c>
      <c r="BH16" s="2">
        <v>1.0266729999999999</v>
      </c>
      <c r="BI16" s="2">
        <v>1.02118</v>
      </c>
      <c r="BJ16" s="2">
        <v>1.0095719999999999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1.2927120000000001</v>
      </c>
      <c r="BW16" s="2">
        <v>0</v>
      </c>
      <c r="BX16" s="2">
        <v>1.301167</v>
      </c>
      <c r="BY16" s="2">
        <v>0</v>
      </c>
      <c r="BZ16" s="2">
        <v>0</v>
      </c>
      <c r="CA16" s="2">
        <v>1.1564410000000001</v>
      </c>
    </row>
    <row r="17" spans="2:79" s="4" customFormat="1" x14ac:dyDescent="0.25">
      <c r="B17" s="5" t="s">
        <v>63</v>
      </c>
      <c r="C17" s="25">
        <f>AVERAGE(C13:C16)</f>
        <v>10740860000</v>
      </c>
      <c r="D17" s="25">
        <f>AVERAGE(D13:D16)</f>
        <v>66369575</v>
      </c>
      <c r="E17" s="4">
        <f>AVERAGE(E13:E16)</f>
        <v>17821605.42106225</v>
      </c>
      <c r="F17" s="4">
        <f t="shared" ref="F17:P17" si="1">AVERAGE(F13:F16)</f>
        <v>5017847.0681220004</v>
      </c>
      <c r="G17" s="4">
        <f t="shared" si="1"/>
        <v>21105324.027880501</v>
      </c>
      <c r="H17" s="4">
        <f t="shared" si="1"/>
        <v>393884.75</v>
      </c>
      <c r="I17" s="4">
        <f t="shared" si="1"/>
        <v>9164.25</v>
      </c>
      <c r="J17" s="4">
        <f t="shared" si="1"/>
        <v>648582.5</v>
      </c>
      <c r="K17" s="4">
        <f t="shared" si="1"/>
        <v>0.12910525</v>
      </c>
      <c r="L17" s="4">
        <f t="shared" si="1"/>
        <v>0.6906867499999999</v>
      </c>
      <c r="M17" s="4">
        <f t="shared" si="1"/>
        <v>7.7495224999999994</v>
      </c>
      <c r="N17" s="4">
        <f t="shared" si="1"/>
        <v>1.04354075</v>
      </c>
      <c r="O17" s="4">
        <f t="shared" si="1"/>
        <v>27.998430499999998</v>
      </c>
      <c r="P17" s="4">
        <f t="shared" si="1"/>
        <v>32.571701750000003</v>
      </c>
    </row>
    <row r="18" spans="2:79" x14ac:dyDescent="0.25">
      <c r="C18" s="26"/>
      <c r="D18" s="26"/>
    </row>
    <row r="19" spans="2:79" x14ac:dyDescent="0.25">
      <c r="C19" s="26"/>
      <c r="D19" s="26"/>
    </row>
    <row r="20" spans="2:79" x14ac:dyDescent="0.25">
      <c r="B20" s="3" t="s">
        <v>41</v>
      </c>
      <c r="C20" s="24">
        <v>8371640000</v>
      </c>
      <c r="D20" s="24">
        <v>49951500</v>
      </c>
      <c r="E20" s="2">
        <v>1898071.660319</v>
      </c>
      <c r="F20" s="2">
        <v>722890.12064600002</v>
      </c>
      <c r="G20" s="2">
        <v>3382424.6162439999</v>
      </c>
      <c r="H20" s="2">
        <v>41216</v>
      </c>
      <c r="I20" s="2">
        <v>12201</v>
      </c>
      <c r="J20" s="2">
        <v>71258</v>
      </c>
      <c r="K20" s="2">
        <v>9.8573999999999995E-2</v>
      </c>
      <c r="L20" s="2">
        <v>0.78576199999999996</v>
      </c>
      <c r="M20" s="2">
        <v>10.144686999999999</v>
      </c>
      <c r="N20" s="2">
        <v>1.0761780000000001</v>
      </c>
      <c r="O20" s="2">
        <v>26.636610999999998</v>
      </c>
      <c r="P20" s="2">
        <v>47.467297000000002</v>
      </c>
      <c r="Q20" s="2">
        <v>59407</v>
      </c>
      <c r="R20" s="2">
        <v>10345</v>
      </c>
      <c r="S20" s="2">
        <v>1470</v>
      </c>
      <c r="T20" s="2">
        <v>32</v>
      </c>
      <c r="U20" s="2">
        <v>3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1</v>
      </c>
      <c r="AL20" s="2">
        <v>10.457776000000001</v>
      </c>
      <c r="AM20" s="2">
        <v>8.7208710000000007</v>
      </c>
      <c r="AN20" s="2">
        <v>7.5685580000000003</v>
      </c>
      <c r="AO20" s="2">
        <v>4.8304200000000002</v>
      </c>
      <c r="AP20" s="2">
        <v>4.4217930000000001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113.995267</v>
      </c>
      <c r="BG20" s="2">
        <v>1.0807359999999999</v>
      </c>
      <c r="BH20" s="2">
        <v>1.0556989999999999</v>
      </c>
      <c r="BI20" s="2">
        <v>1.0372479999999999</v>
      </c>
      <c r="BJ20" s="2">
        <v>1.0199910000000001</v>
      </c>
      <c r="BK20" s="2">
        <v>1.0074129999999999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1.3848419999999999</v>
      </c>
    </row>
    <row r="21" spans="2:79" x14ac:dyDescent="0.25">
      <c r="B21" s="3" t="s">
        <v>43</v>
      </c>
      <c r="C21" s="24">
        <v>9204210000</v>
      </c>
      <c r="D21" s="24">
        <v>56816400</v>
      </c>
      <c r="E21" s="2">
        <v>5995357.7192780003</v>
      </c>
      <c r="F21" s="2">
        <v>575381.23490399995</v>
      </c>
      <c r="G21" s="2">
        <v>3059377.7148119998</v>
      </c>
      <c r="H21" s="2">
        <v>31154</v>
      </c>
      <c r="I21" s="2">
        <v>10946</v>
      </c>
      <c r="J21" s="2">
        <v>54550</v>
      </c>
      <c r="K21" s="2">
        <v>9.4807000000000002E-2</v>
      </c>
      <c r="L21" s="2">
        <v>0.81673899999999999</v>
      </c>
      <c r="M21" s="2">
        <v>10.547777</v>
      </c>
      <c r="N21" s="2">
        <v>1.091513</v>
      </c>
      <c r="O21" s="2">
        <v>109.905733</v>
      </c>
      <c r="P21" s="2">
        <v>56.083917999999997</v>
      </c>
      <c r="Q21" s="2">
        <v>43724</v>
      </c>
      <c r="R21" s="2">
        <v>9273</v>
      </c>
      <c r="S21" s="2">
        <v>1515</v>
      </c>
      <c r="T21" s="2">
        <v>36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1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1</v>
      </c>
      <c r="AL21" s="2">
        <v>10.63791</v>
      </c>
      <c r="AM21" s="2">
        <v>10.298360000000001</v>
      </c>
      <c r="AN21" s="2">
        <v>9.0737889999999997</v>
      </c>
      <c r="AO21" s="2">
        <v>4.3670689999999999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189.685757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658.87515800000006</v>
      </c>
      <c r="BG21" s="2">
        <v>1.0965689999999999</v>
      </c>
      <c r="BH21" s="2">
        <v>1.0761229999999999</v>
      </c>
      <c r="BI21" s="2">
        <v>1.041382</v>
      </c>
      <c r="BJ21" s="2">
        <v>1.021258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1.1347039999999999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1.15059</v>
      </c>
    </row>
    <row r="22" spans="2:79" x14ac:dyDescent="0.25">
      <c r="B22" s="3" t="s">
        <v>45</v>
      </c>
      <c r="C22" s="24">
        <v>7924320000</v>
      </c>
      <c r="D22" s="24">
        <v>50553400</v>
      </c>
      <c r="E22" s="2">
        <v>3098973.8908739998</v>
      </c>
      <c r="F22" s="2">
        <v>561473.089163</v>
      </c>
      <c r="G22" s="2">
        <v>2861653.2919100001</v>
      </c>
      <c r="H22" s="2">
        <v>32066</v>
      </c>
      <c r="I22" s="2">
        <v>7521</v>
      </c>
      <c r="J22" s="2">
        <v>54394</v>
      </c>
      <c r="K22" s="2">
        <v>9.6877000000000005E-2</v>
      </c>
      <c r="L22" s="2">
        <v>0.80279</v>
      </c>
      <c r="M22" s="2">
        <v>10.322335000000001</v>
      </c>
      <c r="N22" s="2">
        <v>1.0846789999999999</v>
      </c>
      <c r="O22" s="2">
        <v>56.972715999999998</v>
      </c>
      <c r="P22" s="2">
        <v>52.609723000000002</v>
      </c>
      <c r="Q22" s="2">
        <v>44491</v>
      </c>
      <c r="R22" s="2">
        <v>8423</v>
      </c>
      <c r="S22" s="2">
        <v>1453</v>
      </c>
      <c r="T22" s="2">
        <v>26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1</v>
      </c>
      <c r="AL22" s="2">
        <v>10.599838</v>
      </c>
      <c r="AM22" s="2">
        <v>8.9768539999999994</v>
      </c>
      <c r="AN22" s="2">
        <v>8.7643970000000007</v>
      </c>
      <c r="AO22" s="2">
        <v>5.3874560000000002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1388.912912</v>
      </c>
      <c r="BG22" s="2">
        <v>1.07819</v>
      </c>
      <c r="BH22" s="2">
        <v>1.053509</v>
      </c>
      <c r="BI22" s="2">
        <v>1.0379989999999999</v>
      </c>
      <c r="BJ22" s="2">
        <v>1.046773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621.14073699999994</v>
      </c>
    </row>
    <row r="23" spans="2:79" x14ac:dyDescent="0.25">
      <c r="B23" s="3" t="s">
        <v>67</v>
      </c>
      <c r="C23" s="24">
        <v>6551910000</v>
      </c>
      <c r="D23" s="24">
        <v>54438600</v>
      </c>
      <c r="E23" s="2">
        <v>1713021.710521</v>
      </c>
      <c r="F23" s="2">
        <v>1315874.041886</v>
      </c>
      <c r="G23" s="2">
        <v>5003697.1788259996</v>
      </c>
      <c r="H23" s="2">
        <v>66396</v>
      </c>
      <c r="I23" s="2">
        <v>11102</v>
      </c>
      <c r="J23" s="2">
        <v>109543</v>
      </c>
      <c r="K23" s="2">
        <v>8.3247000000000002E-2</v>
      </c>
      <c r="L23" s="2">
        <v>0.62807299999999999</v>
      </c>
      <c r="M23" s="2">
        <v>12.012397</v>
      </c>
      <c r="N23" s="2">
        <v>1.051388</v>
      </c>
      <c r="O23" s="2">
        <v>15.637893</v>
      </c>
      <c r="P23" s="2">
        <v>45.677926999999997</v>
      </c>
      <c r="Q23" s="2">
        <v>107592</v>
      </c>
      <c r="R23" s="2">
        <v>1799</v>
      </c>
      <c r="S23" s="2">
        <v>143</v>
      </c>
      <c r="T23" s="2">
        <v>4</v>
      </c>
      <c r="U23" s="2">
        <v>5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12.053088000000001</v>
      </c>
      <c r="AM23" s="2">
        <v>8.3363200000000006</v>
      </c>
      <c r="AN23" s="2">
        <v>10.090743</v>
      </c>
      <c r="AO23" s="2">
        <v>9.5806260000000005</v>
      </c>
      <c r="AP23" s="2">
        <v>515.96123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1.0514939999999999</v>
      </c>
      <c r="BH23" s="2">
        <v>1.042141</v>
      </c>
      <c r="BI23" s="2">
        <v>1.083399</v>
      </c>
      <c r="BJ23" s="2">
        <v>1.123929</v>
      </c>
      <c r="BK23" s="2">
        <v>1.113807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</row>
    <row r="24" spans="2:79" s="4" customFormat="1" x14ac:dyDescent="0.25">
      <c r="B24" s="5" t="s">
        <v>63</v>
      </c>
      <c r="C24" s="25">
        <f>AVERAGE(C20:C23)</f>
        <v>8013020000</v>
      </c>
      <c r="D24" s="25">
        <f t="shared" ref="D24:P24" si="2">AVERAGE(D20:D23)</f>
        <v>52939975</v>
      </c>
      <c r="E24" s="25">
        <f t="shared" si="2"/>
        <v>3176356.2452480001</v>
      </c>
      <c r="F24" s="25">
        <f t="shared" si="2"/>
        <v>793904.62164975004</v>
      </c>
      <c r="G24" s="25">
        <f t="shared" si="2"/>
        <v>3576788.2004479999</v>
      </c>
      <c r="H24" s="25">
        <f t="shared" si="2"/>
        <v>42708</v>
      </c>
      <c r="I24" s="25">
        <f t="shared" si="2"/>
        <v>10442.5</v>
      </c>
      <c r="J24" s="25">
        <f t="shared" si="2"/>
        <v>72436.25</v>
      </c>
      <c r="K24" s="25">
        <f t="shared" si="2"/>
        <v>9.3376250000000008E-2</v>
      </c>
      <c r="L24" s="25">
        <f t="shared" si="2"/>
        <v>0.75834100000000004</v>
      </c>
      <c r="M24" s="25">
        <f t="shared" si="2"/>
        <v>10.756799000000001</v>
      </c>
      <c r="N24" s="25">
        <f t="shared" si="2"/>
        <v>1.0759395</v>
      </c>
      <c r="O24" s="25">
        <f t="shared" si="2"/>
        <v>52.288238249999992</v>
      </c>
      <c r="P24" s="25">
        <f t="shared" si="2"/>
        <v>50.45971625</v>
      </c>
    </row>
    <row r="25" spans="2:79" x14ac:dyDescent="0.25">
      <c r="C25" s="26"/>
      <c r="D25" s="26"/>
    </row>
    <row r="26" spans="2:79" x14ac:dyDescent="0.25">
      <c r="B26" s="3" t="s">
        <v>51</v>
      </c>
      <c r="C26" s="24">
        <v>10783700000</v>
      </c>
      <c r="D26" s="24">
        <v>66463800</v>
      </c>
      <c r="E26" s="2">
        <v>9592578.9922240004</v>
      </c>
      <c r="F26" s="2">
        <v>1302379.2850959999</v>
      </c>
      <c r="G26" s="2">
        <v>6052516.9001110001</v>
      </c>
      <c r="H26" s="2">
        <v>70124</v>
      </c>
      <c r="I26" s="2">
        <v>16700</v>
      </c>
      <c r="J26" s="2">
        <v>118175</v>
      </c>
      <c r="K26" s="2">
        <v>9.0737999999999999E-2</v>
      </c>
      <c r="L26" s="2">
        <v>0.74348199999999998</v>
      </c>
      <c r="M26" s="2">
        <v>11.020768</v>
      </c>
      <c r="N26" s="2">
        <v>1.0713729999999999</v>
      </c>
      <c r="O26" s="2">
        <v>81.172658999999996</v>
      </c>
      <c r="P26" s="2">
        <v>51.216558999999997</v>
      </c>
      <c r="Q26" s="2">
        <v>102244</v>
      </c>
      <c r="R26" s="2">
        <v>14672</v>
      </c>
      <c r="S26" s="2">
        <v>1225</v>
      </c>
      <c r="T26" s="2">
        <v>29</v>
      </c>
      <c r="U26" s="2">
        <v>1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1</v>
      </c>
      <c r="AI26" s="2">
        <v>1</v>
      </c>
      <c r="AJ26" s="2">
        <v>0</v>
      </c>
      <c r="AK26" s="2">
        <v>2</v>
      </c>
      <c r="AL26" s="2">
        <v>11.274744</v>
      </c>
      <c r="AM26" s="2">
        <v>9.5123110000000004</v>
      </c>
      <c r="AN26" s="2">
        <v>7.2684579999999999</v>
      </c>
      <c r="AO26" s="2">
        <v>5.1417549999999999</v>
      </c>
      <c r="AP26" s="2">
        <v>5.6429999999999998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44.742708999999998</v>
      </c>
      <c r="BD26" s="2">
        <v>42.228875000000002</v>
      </c>
      <c r="BE26" s="2">
        <v>0</v>
      </c>
      <c r="BF26" s="2">
        <v>447.10021999999998</v>
      </c>
      <c r="BG26" s="2">
        <v>1.074891</v>
      </c>
      <c r="BH26" s="2">
        <v>1.0501480000000001</v>
      </c>
      <c r="BI26" s="2">
        <v>1.0327390000000001</v>
      </c>
      <c r="BJ26" s="2">
        <v>1.0229630000000001</v>
      </c>
      <c r="BK26" s="2">
        <v>1.0302659999999999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1.322268</v>
      </c>
      <c r="BY26" s="2">
        <v>1.3013539999999999</v>
      </c>
      <c r="BZ26" s="2">
        <v>0</v>
      </c>
      <c r="CA26" s="2">
        <v>1.0607</v>
      </c>
    </row>
    <row r="27" spans="2:79" x14ac:dyDescent="0.25">
      <c r="B27" s="3" t="s">
        <v>49</v>
      </c>
      <c r="C27" s="24">
        <v>9633740000</v>
      </c>
      <c r="D27" s="24">
        <v>63468500</v>
      </c>
      <c r="E27" s="2">
        <v>23033237.254974</v>
      </c>
      <c r="F27" s="2">
        <v>978686.18337700004</v>
      </c>
      <c r="G27" s="2">
        <v>5014582.6268239999</v>
      </c>
      <c r="H27" s="2">
        <v>44905</v>
      </c>
      <c r="I27" s="2">
        <v>22536</v>
      </c>
      <c r="J27" s="2">
        <v>81543</v>
      </c>
      <c r="K27" s="2">
        <v>8.3319000000000004E-2</v>
      </c>
      <c r="L27" s="2">
        <v>0.75365899999999997</v>
      </c>
      <c r="M27" s="2">
        <v>12.002087</v>
      </c>
      <c r="N27" s="2">
        <v>1.0944179999999999</v>
      </c>
      <c r="O27" s="2">
        <v>282.467376</v>
      </c>
      <c r="P27" s="2">
        <v>61.496175000000001</v>
      </c>
      <c r="Q27" s="2">
        <v>69695</v>
      </c>
      <c r="R27" s="2">
        <v>10628</v>
      </c>
      <c r="S27" s="2">
        <v>1199</v>
      </c>
      <c r="T27" s="2">
        <v>17</v>
      </c>
      <c r="U27" s="2">
        <v>0</v>
      </c>
      <c r="V27" s="2">
        <v>0</v>
      </c>
      <c r="W27" s="2">
        <v>1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3</v>
      </c>
      <c r="AL27" s="2">
        <v>12.286690999999999</v>
      </c>
      <c r="AM27" s="2">
        <v>10.314465</v>
      </c>
      <c r="AN27" s="2">
        <v>9.1956349999999993</v>
      </c>
      <c r="AO27" s="2">
        <v>5.2173449999999999</v>
      </c>
      <c r="AP27" s="2">
        <v>0</v>
      </c>
      <c r="AQ27" s="2">
        <v>0</v>
      </c>
      <c r="AR27" s="2">
        <v>74.113049000000004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518.25358800000004</v>
      </c>
      <c r="BG27" s="2">
        <v>1.1006050000000001</v>
      </c>
      <c r="BH27" s="2">
        <v>1.060559</v>
      </c>
      <c r="BI27" s="2">
        <v>1.0360560000000001</v>
      </c>
      <c r="BJ27" s="2">
        <v>1.0201229999999999</v>
      </c>
      <c r="BK27" s="2">
        <v>0</v>
      </c>
      <c r="BL27" s="2">
        <v>0</v>
      </c>
      <c r="BM27" s="2">
        <v>1.060373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1.07578</v>
      </c>
    </row>
    <row r="28" spans="2:79" x14ac:dyDescent="0.25">
      <c r="B28" s="3" t="s">
        <v>47</v>
      </c>
      <c r="C28" s="24">
        <v>11200200000</v>
      </c>
      <c r="D28" s="24">
        <v>65430200</v>
      </c>
      <c r="E28" s="2">
        <v>2349516.2988229999</v>
      </c>
      <c r="F28" s="2">
        <v>817035.24362700002</v>
      </c>
      <c r="G28" s="2">
        <v>3852955.9424840002</v>
      </c>
      <c r="H28" s="2">
        <v>39106</v>
      </c>
      <c r="I28" s="2">
        <v>16907</v>
      </c>
      <c r="J28" s="2">
        <v>69549</v>
      </c>
      <c r="K28" s="2">
        <v>8.5124000000000005E-2</v>
      </c>
      <c r="L28" s="2">
        <v>0.769675</v>
      </c>
      <c r="M28" s="2">
        <v>11.74762</v>
      </c>
      <c r="N28" s="2">
        <v>1.0938699999999999</v>
      </c>
      <c r="O28" s="2">
        <v>33.782172000000003</v>
      </c>
      <c r="P28" s="2">
        <v>55.399157000000002</v>
      </c>
      <c r="Q28" s="2">
        <v>58388</v>
      </c>
      <c r="R28" s="2">
        <v>9903</v>
      </c>
      <c r="S28" s="2">
        <v>1234</v>
      </c>
      <c r="T28" s="2">
        <v>22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1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1</v>
      </c>
      <c r="AL28" s="2">
        <v>11.96002</v>
      </c>
      <c r="AM28" s="2">
        <v>10.580361</v>
      </c>
      <c r="AN28" s="2">
        <v>10.383023</v>
      </c>
      <c r="AO28" s="2">
        <v>7.4658189999999998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871.26743499999998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88.131765999999999</v>
      </c>
      <c r="BG28" s="2">
        <v>1.1003210000000001</v>
      </c>
      <c r="BH28" s="2">
        <v>1.063043</v>
      </c>
      <c r="BI28" s="2">
        <v>1.036799</v>
      </c>
      <c r="BJ28" s="2">
        <v>1.0218039999999999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1.4068780000000001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1.3910530000000001</v>
      </c>
    </row>
    <row r="29" spans="2:79" x14ac:dyDescent="0.25">
      <c r="B29" s="3" t="s">
        <v>39</v>
      </c>
      <c r="C29" s="24">
        <v>11345800000</v>
      </c>
      <c r="D29" s="24">
        <v>70115800</v>
      </c>
      <c r="E29" s="2">
        <v>40888912.017631002</v>
      </c>
      <c r="F29" s="2">
        <v>1064193.147845</v>
      </c>
      <c r="G29" s="2">
        <v>5655163.9191939998</v>
      </c>
      <c r="H29" s="2">
        <v>58472</v>
      </c>
      <c r="I29" s="2">
        <v>11175</v>
      </c>
      <c r="J29" s="2">
        <v>98471</v>
      </c>
      <c r="K29" s="2">
        <v>9.2531000000000002E-2</v>
      </c>
      <c r="L29" s="2">
        <v>0.76413399999999998</v>
      </c>
      <c r="M29" s="2">
        <v>10.807173000000001</v>
      </c>
      <c r="N29" s="2">
        <v>1.0715220000000001</v>
      </c>
      <c r="O29" s="2">
        <v>415.238111</v>
      </c>
      <c r="P29" s="2">
        <v>57.429740000000002</v>
      </c>
      <c r="Q29" s="2">
        <v>84792</v>
      </c>
      <c r="R29" s="2">
        <v>11851</v>
      </c>
      <c r="S29" s="2">
        <v>1782</v>
      </c>
      <c r="T29" s="2">
        <v>36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10</v>
      </c>
      <c r="AL29" s="2">
        <v>11.157444</v>
      </c>
      <c r="AM29" s="2">
        <v>8.4676069999999992</v>
      </c>
      <c r="AN29" s="2">
        <v>8.5895890000000001</v>
      </c>
      <c r="AO29" s="2">
        <v>4.5527939999999996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231.09940900000001</v>
      </c>
      <c r="BG29" s="2">
        <v>1.0745629999999999</v>
      </c>
      <c r="BH29" s="2">
        <v>1.0545040000000001</v>
      </c>
      <c r="BI29" s="2">
        <v>1.0399940000000001</v>
      </c>
      <c r="BJ29" s="2">
        <v>1.0227360000000001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1.2495970000000001</v>
      </c>
    </row>
    <row r="30" spans="2:79" s="4" customFormat="1" x14ac:dyDescent="0.25">
      <c r="B30" s="5" t="s">
        <v>63</v>
      </c>
      <c r="C30" s="25">
        <f>AVERAGE(C26:C29)</f>
        <v>10740860000</v>
      </c>
      <c r="D30" s="25">
        <f>AVERAGE(D26:D29)</f>
        <v>66369575</v>
      </c>
      <c r="E30" s="4">
        <f>AVERAGE(E26:E29)</f>
        <v>18966061.140913002</v>
      </c>
      <c r="F30" s="4">
        <f t="shared" ref="F30" si="3">AVERAGE(F26:F29)</f>
        <v>1040573.46498625</v>
      </c>
      <c r="G30" s="4">
        <f t="shared" ref="G30" si="4">AVERAGE(G26:G29)</f>
        <v>5143804.8471532501</v>
      </c>
      <c r="H30" s="4">
        <f t="shared" ref="H30" si="5">AVERAGE(H26:H29)</f>
        <v>53151.75</v>
      </c>
      <c r="I30" s="4">
        <f t="shared" ref="I30" si="6">AVERAGE(I26:I29)</f>
        <v>16829.5</v>
      </c>
      <c r="J30" s="4">
        <f t="shared" ref="J30" si="7">AVERAGE(J26:J29)</f>
        <v>91934.5</v>
      </c>
      <c r="K30" s="4">
        <f t="shared" ref="K30" si="8">AVERAGE(K26:K29)</f>
        <v>8.7928000000000006E-2</v>
      </c>
      <c r="L30" s="4">
        <f t="shared" ref="L30" si="9">AVERAGE(L26:L29)</f>
        <v>0.75773749999999995</v>
      </c>
      <c r="M30" s="4">
        <f t="shared" ref="M30" si="10">AVERAGE(M26:M29)</f>
        <v>11.394411999999999</v>
      </c>
      <c r="N30" s="4">
        <f t="shared" ref="N30" si="11">AVERAGE(N26:N29)</f>
        <v>1.0827957499999998</v>
      </c>
      <c r="O30" s="4">
        <f t="shared" ref="O30" si="12">AVERAGE(O26:O29)</f>
        <v>203.16507949999999</v>
      </c>
      <c r="P30" s="4">
        <f t="shared" ref="P30" si="13">AVERAGE(P26:P29)</f>
        <v>56.385407750000006</v>
      </c>
    </row>
    <row r="31" spans="2:79" x14ac:dyDescent="0.25">
      <c r="C31" s="3"/>
      <c r="D31" s="3"/>
    </row>
    <row r="32" spans="2:79" x14ac:dyDescent="0.25">
      <c r="B32" s="3" t="s">
        <v>52</v>
      </c>
      <c r="C32" s="2">
        <v>8371640000</v>
      </c>
      <c r="D32" s="2">
        <v>49951500</v>
      </c>
      <c r="E32" s="2">
        <f t="shared" ref="E32:AJ32" si="14">E7+E20</f>
        <v>7752742.5366830006</v>
      </c>
      <c r="F32" s="2">
        <f t="shared" si="14"/>
        <v>4564570.2116430001</v>
      </c>
      <c r="G32" s="2">
        <f t="shared" si="14"/>
        <v>18142548.810765002</v>
      </c>
      <c r="H32" s="2">
        <f t="shared" si="14"/>
        <v>316300</v>
      </c>
      <c r="I32" s="2">
        <f t="shared" si="14"/>
        <v>26086</v>
      </c>
      <c r="J32" s="2">
        <f t="shared" si="14"/>
        <v>526901</v>
      </c>
      <c r="K32" s="2">
        <f t="shared" si="14"/>
        <v>0.21717900000000001</v>
      </c>
      <c r="L32" s="2">
        <f t="shared" si="14"/>
        <v>1.424023</v>
      </c>
      <c r="M32" s="2">
        <f t="shared" si="14"/>
        <v>18.576025000000001</v>
      </c>
      <c r="N32" s="2">
        <f t="shared" si="14"/>
        <v>2.1280609999999998</v>
      </c>
      <c r="O32" s="2">
        <f t="shared" si="14"/>
        <v>39.485861</v>
      </c>
      <c r="P32" s="2">
        <f t="shared" si="14"/>
        <v>79.861352000000011</v>
      </c>
      <c r="Q32" s="2">
        <f t="shared" si="14"/>
        <v>507693</v>
      </c>
      <c r="R32" s="2">
        <f t="shared" si="14"/>
        <v>17648</v>
      </c>
      <c r="S32" s="2">
        <f t="shared" si="14"/>
        <v>1520</v>
      </c>
      <c r="T32" s="2">
        <f t="shared" si="14"/>
        <v>32</v>
      </c>
      <c r="U32" s="2">
        <f t="shared" si="14"/>
        <v>3</v>
      </c>
      <c r="V32" s="2">
        <f t="shared" si="14"/>
        <v>0</v>
      </c>
      <c r="W32" s="2">
        <f t="shared" si="14"/>
        <v>0</v>
      </c>
      <c r="X32" s="2">
        <f t="shared" si="14"/>
        <v>0</v>
      </c>
      <c r="Y32" s="2">
        <f t="shared" si="14"/>
        <v>0</v>
      </c>
      <c r="Z32" s="2">
        <f t="shared" si="14"/>
        <v>0</v>
      </c>
      <c r="AA32" s="2">
        <f t="shared" si="14"/>
        <v>0</v>
      </c>
      <c r="AB32" s="2">
        <f t="shared" si="14"/>
        <v>0</v>
      </c>
      <c r="AC32" s="2">
        <f t="shared" si="14"/>
        <v>0</v>
      </c>
      <c r="AD32" s="2">
        <f t="shared" si="14"/>
        <v>0</v>
      </c>
      <c r="AE32" s="2">
        <f t="shared" si="14"/>
        <v>0</v>
      </c>
      <c r="AF32" s="2">
        <f t="shared" si="14"/>
        <v>1</v>
      </c>
      <c r="AG32" s="2">
        <f t="shared" si="14"/>
        <v>0</v>
      </c>
      <c r="AH32" s="2">
        <f t="shared" si="14"/>
        <v>0</v>
      </c>
      <c r="AI32" s="2">
        <f t="shared" si="14"/>
        <v>0</v>
      </c>
      <c r="AJ32" s="2">
        <f t="shared" si="14"/>
        <v>0</v>
      </c>
      <c r="AK32" s="2">
        <f t="shared" ref="AK32:BP32" si="15">AK7+AK20</f>
        <v>4</v>
      </c>
      <c r="AL32" s="2">
        <f t="shared" si="15"/>
        <v>18.928848000000002</v>
      </c>
      <c r="AM32" s="2">
        <f t="shared" si="15"/>
        <v>14.585129000000002</v>
      </c>
      <c r="AN32" s="2">
        <f t="shared" si="15"/>
        <v>13.262777</v>
      </c>
      <c r="AO32" s="2">
        <f t="shared" si="15"/>
        <v>4.8304200000000002</v>
      </c>
      <c r="AP32" s="2">
        <f t="shared" si="15"/>
        <v>4.4217930000000001</v>
      </c>
      <c r="AQ32" s="2">
        <f t="shared" si="15"/>
        <v>0</v>
      </c>
      <c r="AR32" s="2">
        <f t="shared" si="15"/>
        <v>0</v>
      </c>
      <c r="AS32" s="2">
        <f t="shared" si="15"/>
        <v>0</v>
      </c>
      <c r="AT32" s="2">
        <f t="shared" si="15"/>
        <v>0</v>
      </c>
      <c r="AU32" s="2">
        <f t="shared" si="15"/>
        <v>0</v>
      </c>
      <c r="AV32" s="2">
        <f t="shared" si="15"/>
        <v>0</v>
      </c>
      <c r="AW32" s="2">
        <f t="shared" si="15"/>
        <v>0</v>
      </c>
      <c r="AX32" s="2">
        <f t="shared" si="15"/>
        <v>0</v>
      </c>
      <c r="AY32" s="2">
        <f t="shared" si="15"/>
        <v>0</v>
      </c>
      <c r="AZ32" s="2">
        <f t="shared" si="15"/>
        <v>0</v>
      </c>
      <c r="BA32" s="2">
        <f t="shared" si="15"/>
        <v>913.63487399999997</v>
      </c>
      <c r="BB32" s="2">
        <f t="shared" si="15"/>
        <v>0</v>
      </c>
      <c r="BC32" s="2">
        <f t="shared" si="15"/>
        <v>0</v>
      </c>
      <c r="BD32" s="2">
        <f t="shared" si="15"/>
        <v>0</v>
      </c>
      <c r="BE32" s="2">
        <f t="shared" si="15"/>
        <v>0</v>
      </c>
      <c r="BF32" s="2">
        <f t="shared" si="15"/>
        <v>178.03845000000001</v>
      </c>
      <c r="BG32" s="2">
        <f t="shared" si="15"/>
        <v>2.1330489999999998</v>
      </c>
      <c r="BH32" s="2">
        <f t="shared" si="15"/>
        <v>2.0812219999999999</v>
      </c>
      <c r="BI32" s="2">
        <f t="shared" si="15"/>
        <v>2.061061</v>
      </c>
      <c r="BJ32" s="2">
        <f t="shared" si="15"/>
        <v>1.0199910000000001</v>
      </c>
      <c r="BK32" s="2">
        <f t="shared" si="15"/>
        <v>1.0074129999999999</v>
      </c>
      <c r="BL32" s="2">
        <f t="shared" si="15"/>
        <v>0</v>
      </c>
      <c r="BM32" s="2">
        <f t="shared" si="15"/>
        <v>0</v>
      </c>
      <c r="BN32" s="2">
        <f t="shared" si="15"/>
        <v>0</v>
      </c>
      <c r="BO32" s="2">
        <f t="shared" si="15"/>
        <v>0</v>
      </c>
      <c r="BP32" s="2">
        <f t="shared" si="15"/>
        <v>0</v>
      </c>
      <c r="BQ32" s="2">
        <f t="shared" ref="BQ32:CA32" si="16">BQ7+BQ20</f>
        <v>0</v>
      </c>
      <c r="BR32" s="2">
        <f t="shared" si="16"/>
        <v>0</v>
      </c>
      <c r="BS32" s="2">
        <f t="shared" si="16"/>
        <v>0</v>
      </c>
      <c r="BT32" s="2">
        <f t="shared" si="16"/>
        <v>0</v>
      </c>
      <c r="BU32" s="2">
        <f t="shared" si="16"/>
        <v>0</v>
      </c>
      <c r="BV32" s="2">
        <f t="shared" si="16"/>
        <v>1.5995729999999999</v>
      </c>
      <c r="BW32" s="2">
        <f t="shared" si="16"/>
        <v>0</v>
      </c>
      <c r="BX32" s="2">
        <f t="shared" si="16"/>
        <v>0</v>
      </c>
      <c r="BY32" s="2">
        <f t="shared" si="16"/>
        <v>0</v>
      </c>
      <c r="BZ32" s="2">
        <f t="shared" si="16"/>
        <v>0</v>
      </c>
      <c r="CA32" s="2">
        <f t="shared" si="16"/>
        <v>2.633502</v>
      </c>
    </row>
    <row r="33" spans="2:79" x14ac:dyDescent="0.25">
      <c r="B33" s="3" t="s">
        <v>53</v>
      </c>
      <c r="C33" s="2">
        <v>9204210000</v>
      </c>
      <c r="D33" s="2">
        <v>56816400</v>
      </c>
      <c r="E33" s="2">
        <f t="shared" ref="E33:AJ33" si="17">E8+E21</f>
        <v>11696341.962301001</v>
      </c>
      <c r="F33" s="2">
        <f t="shared" si="17"/>
        <v>4960992.457897</v>
      </c>
      <c r="G33" s="2">
        <f t="shared" si="17"/>
        <v>20253856.748321</v>
      </c>
      <c r="H33" s="2">
        <f t="shared" si="17"/>
        <v>349526</v>
      </c>
      <c r="I33" s="2">
        <f t="shared" si="17"/>
        <v>28650</v>
      </c>
      <c r="J33" s="2">
        <f t="shared" si="17"/>
        <v>579414</v>
      </c>
      <c r="K33" s="2">
        <f t="shared" si="17"/>
        <v>0.21448600000000001</v>
      </c>
      <c r="L33" s="2">
        <f t="shared" si="17"/>
        <v>1.4679799999999998</v>
      </c>
      <c r="M33" s="2">
        <f t="shared" si="17"/>
        <v>18.903486999999998</v>
      </c>
      <c r="N33" s="2">
        <f t="shared" si="17"/>
        <v>2.1443079999999997</v>
      </c>
      <c r="O33" s="2">
        <f t="shared" si="17"/>
        <v>120.76756399999999</v>
      </c>
      <c r="P33" s="2">
        <f t="shared" si="17"/>
        <v>88.843793000000005</v>
      </c>
      <c r="Q33" s="2">
        <f t="shared" si="17"/>
        <v>552416</v>
      </c>
      <c r="R33" s="2">
        <f t="shared" si="17"/>
        <v>25212</v>
      </c>
      <c r="S33" s="2">
        <f t="shared" si="17"/>
        <v>1747</v>
      </c>
      <c r="T33" s="2">
        <f t="shared" si="17"/>
        <v>36</v>
      </c>
      <c r="U33" s="2">
        <f t="shared" si="17"/>
        <v>0</v>
      </c>
      <c r="V33" s="2">
        <f t="shared" si="17"/>
        <v>0</v>
      </c>
      <c r="W33" s="2">
        <f t="shared" si="17"/>
        <v>0</v>
      </c>
      <c r="X33" s="2">
        <f t="shared" si="17"/>
        <v>0</v>
      </c>
      <c r="Y33" s="2">
        <f t="shared" si="17"/>
        <v>0</v>
      </c>
      <c r="Z33" s="2">
        <f t="shared" si="17"/>
        <v>1</v>
      </c>
      <c r="AA33" s="2">
        <f t="shared" si="17"/>
        <v>1</v>
      </c>
      <c r="AB33" s="2">
        <f t="shared" si="17"/>
        <v>0</v>
      </c>
      <c r="AC33" s="2">
        <f t="shared" si="17"/>
        <v>0</v>
      </c>
      <c r="AD33" s="2">
        <f t="shared" si="17"/>
        <v>0</v>
      </c>
      <c r="AE33" s="2">
        <f t="shared" si="17"/>
        <v>0</v>
      </c>
      <c r="AF33" s="2">
        <f t="shared" si="17"/>
        <v>0</v>
      </c>
      <c r="AG33" s="2">
        <f t="shared" si="17"/>
        <v>0</v>
      </c>
      <c r="AH33" s="2">
        <f t="shared" si="17"/>
        <v>0</v>
      </c>
      <c r="AI33" s="2">
        <f t="shared" si="17"/>
        <v>0</v>
      </c>
      <c r="AJ33" s="2">
        <f t="shared" si="17"/>
        <v>0</v>
      </c>
      <c r="AK33" s="2">
        <f t="shared" ref="AK33:BP33" si="18">AK8+AK21</f>
        <v>1</v>
      </c>
      <c r="AL33" s="2">
        <f t="shared" si="18"/>
        <v>19.015898999999997</v>
      </c>
      <c r="AM33" s="2">
        <f t="shared" si="18"/>
        <v>17.951990000000002</v>
      </c>
      <c r="AN33" s="2">
        <f t="shared" si="18"/>
        <v>16.085916000000001</v>
      </c>
      <c r="AO33" s="2">
        <f t="shared" si="18"/>
        <v>4.3670689999999999</v>
      </c>
      <c r="AP33" s="2">
        <f t="shared" si="18"/>
        <v>0</v>
      </c>
      <c r="AQ33" s="2">
        <f t="shared" si="18"/>
        <v>0</v>
      </c>
      <c r="AR33" s="2">
        <f t="shared" si="18"/>
        <v>0</v>
      </c>
      <c r="AS33" s="2">
        <f t="shared" si="18"/>
        <v>0</v>
      </c>
      <c r="AT33" s="2">
        <f t="shared" si="18"/>
        <v>0</v>
      </c>
      <c r="AU33" s="2">
        <f t="shared" si="18"/>
        <v>177.03811300000001</v>
      </c>
      <c r="AV33" s="2">
        <f t="shared" si="18"/>
        <v>189.685757</v>
      </c>
      <c r="AW33" s="2">
        <f t="shared" si="18"/>
        <v>0</v>
      </c>
      <c r="AX33" s="2">
        <f t="shared" si="18"/>
        <v>0</v>
      </c>
      <c r="AY33" s="2">
        <f t="shared" si="18"/>
        <v>0</v>
      </c>
      <c r="AZ33" s="2">
        <f t="shared" si="18"/>
        <v>0</v>
      </c>
      <c r="BA33" s="2">
        <f t="shared" si="18"/>
        <v>0</v>
      </c>
      <c r="BB33" s="2">
        <f t="shared" si="18"/>
        <v>0</v>
      </c>
      <c r="BC33" s="2">
        <f t="shared" si="18"/>
        <v>0</v>
      </c>
      <c r="BD33" s="2">
        <f t="shared" si="18"/>
        <v>0</v>
      </c>
      <c r="BE33" s="2">
        <f t="shared" si="18"/>
        <v>0</v>
      </c>
      <c r="BF33" s="2">
        <f t="shared" si="18"/>
        <v>658.87515800000006</v>
      </c>
      <c r="BG33" s="2">
        <f t="shared" si="18"/>
        <v>2.1500560000000002</v>
      </c>
      <c r="BH33" s="2">
        <f t="shared" si="18"/>
        <v>2.1073209999999998</v>
      </c>
      <c r="BI33" s="2">
        <f t="shared" si="18"/>
        <v>2.0592110000000003</v>
      </c>
      <c r="BJ33" s="2">
        <f t="shared" si="18"/>
        <v>1.021258</v>
      </c>
      <c r="BK33" s="2">
        <f t="shared" si="18"/>
        <v>0</v>
      </c>
      <c r="BL33" s="2">
        <f t="shared" si="18"/>
        <v>0</v>
      </c>
      <c r="BM33" s="2">
        <f t="shared" si="18"/>
        <v>0</v>
      </c>
      <c r="BN33" s="2">
        <f t="shared" si="18"/>
        <v>0</v>
      </c>
      <c r="BO33" s="2">
        <f t="shared" si="18"/>
        <v>0</v>
      </c>
      <c r="BP33" s="2">
        <f t="shared" si="18"/>
        <v>1.103947</v>
      </c>
      <c r="BQ33" s="2">
        <f t="shared" ref="BQ33:CA33" si="19">BQ8+BQ21</f>
        <v>1.1347039999999999</v>
      </c>
      <c r="BR33" s="2">
        <f t="shared" si="19"/>
        <v>0</v>
      </c>
      <c r="BS33" s="2">
        <f t="shared" si="19"/>
        <v>0</v>
      </c>
      <c r="BT33" s="2">
        <f t="shared" si="19"/>
        <v>0</v>
      </c>
      <c r="BU33" s="2">
        <f t="shared" si="19"/>
        <v>0</v>
      </c>
      <c r="BV33" s="2">
        <f t="shared" si="19"/>
        <v>0</v>
      </c>
      <c r="BW33" s="2">
        <f t="shared" si="19"/>
        <v>0</v>
      </c>
      <c r="BX33" s="2">
        <f t="shared" si="19"/>
        <v>0</v>
      </c>
      <c r="BY33" s="2">
        <f t="shared" si="19"/>
        <v>0</v>
      </c>
      <c r="BZ33" s="2">
        <f t="shared" si="19"/>
        <v>0</v>
      </c>
      <c r="CA33" s="2">
        <f t="shared" si="19"/>
        <v>1.15059</v>
      </c>
    </row>
    <row r="34" spans="2:79" x14ac:dyDescent="0.25">
      <c r="B34" s="3" t="s">
        <v>54</v>
      </c>
      <c r="C34" s="2">
        <v>7924320000</v>
      </c>
      <c r="D34" s="2">
        <v>50553400</v>
      </c>
      <c r="E34" s="2">
        <f>E9+E22</f>
        <v>22317032.835203998</v>
      </c>
      <c r="F34" s="2">
        <f t="shared" ref="F34:BQ34" si="20">F9+F22</f>
        <v>4008003.3526050001</v>
      </c>
      <c r="G34" s="2">
        <f t="shared" si="20"/>
        <v>16712909.679710001</v>
      </c>
      <c r="H34" s="2">
        <f t="shared" si="20"/>
        <v>283968</v>
      </c>
      <c r="I34" s="2">
        <f t="shared" si="20"/>
        <v>15592</v>
      </c>
      <c r="J34" s="2">
        <f t="shared" si="20"/>
        <v>468086</v>
      </c>
      <c r="K34" s="2">
        <f t="shared" si="20"/>
        <v>0.21690799999999999</v>
      </c>
      <c r="L34" s="2">
        <f t="shared" si="20"/>
        <v>1.4590480000000001</v>
      </c>
      <c r="M34" s="2">
        <f t="shared" si="20"/>
        <v>18.653485</v>
      </c>
      <c r="N34" s="2">
        <f t="shared" si="20"/>
        <v>2.131338</v>
      </c>
      <c r="O34" s="2">
        <f t="shared" si="20"/>
        <v>103.42770899999999</v>
      </c>
      <c r="P34" s="2">
        <f t="shared" si="20"/>
        <v>86.091773000000003</v>
      </c>
      <c r="Q34" s="2">
        <f t="shared" si="20"/>
        <v>444465</v>
      </c>
      <c r="R34" s="2">
        <f t="shared" si="20"/>
        <v>21885</v>
      </c>
      <c r="S34" s="2">
        <f t="shared" si="20"/>
        <v>1706</v>
      </c>
      <c r="T34" s="2">
        <f t="shared" si="20"/>
        <v>27</v>
      </c>
      <c r="U34" s="2">
        <f t="shared" si="20"/>
        <v>0</v>
      </c>
      <c r="V34" s="2">
        <f t="shared" si="20"/>
        <v>0</v>
      </c>
      <c r="W34" s="2">
        <f t="shared" si="20"/>
        <v>0</v>
      </c>
      <c r="X34" s="2">
        <f t="shared" si="20"/>
        <v>0</v>
      </c>
      <c r="Y34" s="2">
        <f t="shared" si="20"/>
        <v>0</v>
      </c>
      <c r="Z34" s="2">
        <f t="shared" si="20"/>
        <v>0</v>
      </c>
      <c r="AA34" s="2">
        <f t="shared" si="20"/>
        <v>1</v>
      </c>
      <c r="AB34" s="2">
        <f t="shared" si="20"/>
        <v>0</v>
      </c>
      <c r="AC34" s="2">
        <f t="shared" si="20"/>
        <v>0</v>
      </c>
      <c r="AD34" s="2">
        <f t="shared" si="20"/>
        <v>0</v>
      </c>
      <c r="AE34" s="2">
        <f t="shared" si="20"/>
        <v>0</v>
      </c>
      <c r="AF34" s="2">
        <f t="shared" si="20"/>
        <v>0</v>
      </c>
      <c r="AG34" s="2">
        <f t="shared" si="20"/>
        <v>0</v>
      </c>
      <c r="AH34" s="2">
        <f t="shared" si="20"/>
        <v>0</v>
      </c>
      <c r="AI34" s="2">
        <f t="shared" si="20"/>
        <v>0</v>
      </c>
      <c r="AJ34" s="2">
        <f t="shared" si="20"/>
        <v>0</v>
      </c>
      <c r="AK34" s="2">
        <f t="shared" si="20"/>
        <v>2</v>
      </c>
      <c r="AL34" s="2">
        <f t="shared" si="20"/>
        <v>18.981025000000002</v>
      </c>
      <c r="AM34" s="2">
        <f t="shared" si="20"/>
        <v>15.748995999999998</v>
      </c>
      <c r="AN34" s="2">
        <f t="shared" si="20"/>
        <v>16.592105</v>
      </c>
      <c r="AO34" s="2">
        <f t="shared" si="20"/>
        <v>9.1984619999999993</v>
      </c>
      <c r="AP34" s="2">
        <f t="shared" si="20"/>
        <v>0</v>
      </c>
      <c r="AQ34" s="2">
        <f t="shared" si="20"/>
        <v>0</v>
      </c>
      <c r="AR34" s="2">
        <f t="shared" si="20"/>
        <v>0</v>
      </c>
      <c r="AS34" s="2">
        <f t="shared" si="20"/>
        <v>0</v>
      </c>
      <c r="AT34" s="2">
        <f t="shared" si="20"/>
        <v>0</v>
      </c>
      <c r="AU34" s="2">
        <f t="shared" si="20"/>
        <v>0</v>
      </c>
      <c r="AV34" s="2">
        <f t="shared" si="20"/>
        <v>644.87178900000004</v>
      </c>
      <c r="AW34" s="2">
        <f t="shared" si="20"/>
        <v>0</v>
      </c>
      <c r="AX34" s="2">
        <f t="shared" si="20"/>
        <v>0</v>
      </c>
      <c r="AY34" s="2">
        <f t="shared" si="20"/>
        <v>0</v>
      </c>
      <c r="AZ34" s="2">
        <f t="shared" si="20"/>
        <v>0</v>
      </c>
      <c r="BA34" s="2">
        <f t="shared" si="20"/>
        <v>0</v>
      </c>
      <c r="BB34" s="2">
        <f t="shared" si="20"/>
        <v>0</v>
      </c>
      <c r="BC34" s="2">
        <f t="shared" si="20"/>
        <v>0</v>
      </c>
      <c r="BD34" s="2">
        <f t="shared" si="20"/>
        <v>0</v>
      </c>
      <c r="BE34" s="2">
        <f t="shared" si="20"/>
        <v>0</v>
      </c>
      <c r="BF34" s="2">
        <f t="shared" si="20"/>
        <v>1866.5969930000001</v>
      </c>
      <c r="BG34" s="2">
        <f t="shared" si="20"/>
        <v>2.1254169999999997</v>
      </c>
      <c r="BH34" s="2">
        <f t="shared" si="20"/>
        <v>2.0818859999999999</v>
      </c>
      <c r="BI34" s="2">
        <f t="shared" si="20"/>
        <v>2.0541749999999999</v>
      </c>
      <c r="BJ34" s="2">
        <f t="shared" si="20"/>
        <v>2.0653069999999998</v>
      </c>
      <c r="BK34" s="2">
        <f t="shared" si="20"/>
        <v>0</v>
      </c>
      <c r="BL34" s="2">
        <f t="shared" si="20"/>
        <v>0</v>
      </c>
      <c r="BM34" s="2">
        <f t="shared" si="20"/>
        <v>0</v>
      </c>
      <c r="BN34" s="2">
        <f t="shared" si="20"/>
        <v>0</v>
      </c>
      <c r="BO34" s="2">
        <f t="shared" si="20"/>
        <v>0</v>
      </c>
      <c r="BP34" s="2">
        <f t="shared" si="20"/>
        <v>0</v>
      </c>
      <c r="BQ34" s="2">
        <f t="shared" si="20"/>
        <v>1.0074620000000001</v>
      </c>
      <c r="BR34" s="2">
        <f t="shared" ref="BR34:CA34" si="21">BR9+BR22</f>
        <v>0</v>
      </c>
      <c r="BS34" s="2">
        <f t="shared" si="21"/>
        <v>0</v>
      </c>
      <c r="BT34" s="2">
        <f t="shared" si="21"/>
        <v>0</v>
      </c>
      <c r="BU34" s="2">
        <f t="shared" si="21"/>
        <v>0</v>
      </c>
      <c r="BV34" s="2">
        <f t="shared" si="21"/>
        <v>0</v>
      </c>
      <c r="BW34" s="2">
        <f t="shared" si="21"/>
        <v>0</v>
      </c>
      <c r="BX34" s="2">
        <f t="shared" si="21"/>
        <v>0</v>
      </c>
      <c r="BY34" s="2">
        <f t="shared" si="21"/>
        <v>0</v>
      </c>
      <c r="BZ34" s="2">
        <f t="shared" si="21"/>
        <v>0</v>
      </c>
      <c r="CA34" s="2">
        <f t="shared" si="21"/>
        <v>648.81223299999999</v>
      </c>
    </row>
    <row r="35" spans="2:79" x14ac:dyDescent="0.25">
      <c r="B35" s="3" t="s">
        <v>68</v>
      </c>
      <c r="C35" s="2">
        <v>6551910000</v>
      </c>
      <c r="D35" s="2">
        <v>54438600</v>
      </c>
      <c r="E35" s="2">
        <f>E10+E23</f>
        <v>10672253.39198</v>
      </c>
      <c r="F35" s="2">
        <f t="shared" ref="F35:BQ35" si="22">F10+F23</f>
        <v>7065375.6968759997</v>
      </c>
      <c r="G35" s="2">
        <f t="shared" si="22"/>
        <v>29018513.682099</v>
      </c>
      <c r="H35" s="2">
        <f t="shared" si="22"/>
        <v>458623</v>
      </c>
      <c r="I35" s="2">
        <f t="shared" si="22"/>
        <v>18648</v>
      </c>
      <c r="J35" s="2">
        <f t="shared" si="22"/>
        <v>762857</v>
      </c>
      <c r="K35" s="2">
        <f t="shared" si="22"/>
        <v>0.196877</v>
      </c>
      <c r="L35" s="2">
        <f t="shared" si="22"/>
        <v>1.335539</v>
      </c>
      <c r="M35" s="2">
        <f t="shared" si="22"/>
        <v>20.812915</v>
      </c>
      <c r="N35" s="2">
        <f t="shared" si="22"/>
        <v>2.1000680000000003</v>
      </c>
      <c r="O35" s="2">
        <f t="shared" si="22"/>
        <v>29.351409</v>
      </c>
      <c r="P35" s="2">
        <f t="shared" si="22"/>
        <v>82.436386999999996</v>
      </c>
      <c r="Q35" s="2">
        <f t="shared" si="22"/>
        <v>701657</v>
      </c>
      <c r="R35" s="2">
        <f t="shared" si="22"/>
        <v>59745</v>
      </c>
      <c r="S35" s="2">
        <f t="shared" si="22"/>
        <v>1414</v>
      </c>
      <c r="T35" s="2">
        <f t="shared" si="22"/>
        <v>35</v>
      </c>
      <c r="U35" s="2">
        <f t="shared" si="22"/>
        <v>5</v>
      </c>
      <c r="V35" s="2">
        <f t="shared" si="22"/>
        <v>0</v>
      </c>
      <c r="W35" s="2">
        <f t="shared" si="22"/>
        <v>0</v>
      </c>
      <c r="X35" s="2">
        <f t="shared" si="22"/>
        <v>0</v>
      </c>
      <c r="Y35" s="2">
        <f t="shared" si="22"/>
        <v>0</v>
      </c>
      <c r="Z35" s="2">
        <f t="shared" si="22"/>
        <v>0</v>
      </c>
      <c r="AA35" s="2">
        <f t="shared" si="22"/>
        <v>0</v>
      </c>
      <c r="AB35" s="2">
        <f t="shared" si="22"/>
        <v>0</v>
      </c>
      <c r="AC35" s="2">
        <f t="shared" si="22"/>
        <v>0</v>
      </c>
      <c r="AD35" s="2">
        <f t="shared" si="22"/>
        <v>1</v>
      </c>
      <c r="AE35" s="2">
        <f t="shared" si="22"/>
        <v>0</v>
      </c>
      <c r="AF35" s="2">
        <f t="shared" si="22"/>
        <v>0</v>
      </c>
      <c r="AG35" s="2">
        <f t="shared" si="22"/>
        <v>0</v>
      </c>
      <c r="AH35" s="2">
        <f t="shared" si="22"/>
        <v>0</v>
      </c>
      <c r="AI35" s="2">
        <f t="shared" si="22"/>
        <v>0</v>
      </c>
      <c r="AJ35" s="2">
        <f t="shared" si="22"/>
        <v>0</v>
      </c>
      <c r="AK35" s="2">
        <f t="shared" si="22"/>
        <v>0</v>
      </c>
      <c r="AL35" s="2">
        <f t="shared" si="22"/>
        <v>21.064922000000003</v>
      </c>
      <c r="AM35" s="2">
        <f t="shared" si="22"/>
        <v>14.982071000000001</v>
      </c>
      <c r="AN35" s="2">
        <f t="shared" si="22"/>
        <v>18.217973999999998</v>
      </c>
      <c r="AO35" s="2">
        <f t="shared" si="22"/>
        <v>14.437014000000001</v>
      </c>
      <c r="AP35" s="2">
        <f t="shared" si="22"/>
        <v>515.96123</v>
      </c>
      <c r="AQ35" s="2">
        <f t="shared" si="22"/>
        <v>0</v>
      </c>
      <c r="AR35" s="2">
        <f t="shared" si="22"/>
        <v>0</v>
      </c>
      <c r="AS35" s="2">
        <f t="shared" si="22"/>
        <v>0</v>
      </c>
      <c r="AT35" s="2">
        <f t="shared" si="22"/>
        <v>0</v>
      </c>
      <c r="AU35" s="2">
        <f t="shared" si="22"/>
        <v>0</v>
      </c>
      <c r="AV35" s="2">
        <f t="shared" si="22"/>
        <v>0</v>
      </c>
      <c r="AW35" s="2">
        <f t="shared" si="22"/>
        <v>0</v>
      </c>
      <c r="AX35" s="2">
        <f t="shared" si="22"/>
        <v>0</v>
      </c>
      <c r="AY35" s="2">
        <f t="shared" si="22"/>
        <v>311.557658</v>
      </c>
      <c r="AZ35" s="2">
        <f t="shared" si="22"/>
        <v>0</v>
      </c>
      <c r="BA35" s="2">
        <f t="shared" si="22"/>
        <v>0</v>
      </c>
      <c r="BB35" s="2">
        <f t="shared" si="22"/>
        <v>0</v>
      </c>
      <c r="BC35" s="2">
        <f t="shared" si="22"/>
        <v>0</v>
      </c>
      <c r="BD35" s="2">
        <f t="shared" si="22"/>
        <v>0</v>
      </c>
      <c r="BE35" s="2">
        <f t="shared" si="22"/>
        <v>0</v>
      </c>
      <c r="BF35" s="2">
        <f t="shared" si="22"/>
        <v>0</v>
      </c>
      <c r="BG35" s="2">
        <f t="shared" si="22"/>
        <v>2.1016249999999999</v>
      </c>
      <c r="BH35" s="2">
        <f t="shared" si="22"/>
        <v>2.0764519999999997</v>
      </c>
      <c r="BI35" s="2">
        <f t="shared" si="22"/>
        <v>2.1091860000000002</v>
      </c>
      <c r="BJ35" s="2">
        <f t="shared" si="22"/>
        <v>2.158814</v>
      </c>
      <c r="BK35" s="2">
        <f t="shared" si="22"/>
        <v>1.113807</v>
      </c>
      <c r="BL35" s="2">
        <f t="shared" si="22"/>
        <v>0</v>
      </c>
      <c r="BM35" s="2">
        <f t="shared" si="22"/>
        <v>0</v>
      </c>
      <c r="BN35" s="2">
        <f t="shared" si="22"/>
        <v>0</v>
      </c>
      <c r="BO35" s="2">
        <f t="shared" si="22"/>
        <v>0</v>
      </c>
      <c r="BP35" s="2">
        <f t="shared" si="22"/>
        <v>0</v>
      </c>
      <c r="BQ35" s="2">
        <f t="shared" si="22"/>
        <v>0</v>
      </c>
      <c r="BR35" s="2">
        <f t="shared" ref="BR35:CA35" si="23">BR10+BR23</f>
        <v>0</v>
      </c>
      <c r="BS35" s="2">
        <f t="shared" si="23"/>
        <v>0</v>
      </c>
      <c r="BT35" s="2">
        <f t="shared" si="23"/>
        <v>1.3111740000000001</v>
      </c>
      <c r="BU35" s="2">
        <f t="shared" si="23"/>
        <v>0</v>
      </c>
      <c r="BV35" s="2">
        <f t="shared" si="23"/>
        <v>0</v>
      </c>
      <c r="BW35" s="2">
        <f t="shared" si="23"/>
        <v>0</v>
      </c>
      <c r="BX35" s="2">
        <f t="shared" si="23"/>
        <v>0</v>
      </c>
      <c r="BY35" s="2">
        <f t="shared" si="23"/>
        <v>0</v>
      </c>
      <c r="BZ35" s="2">
        <f t="shared" si="23"/>
        <v>0</v>
      </c>
      <c r="CA35" s="2">
        <f t="shared" si="23"/>
        <v>0</v>
      </c>
    </row>
    <row r="36" spans="2:79" s="6" customFormat="1" x14ac:dyDescent="0.25">
      <c r="B36" s="6" t="s">
        <v>59</v>
      </c>
      <c r="C36" s="4">
        <f>AVERAGE(C32:C35)</f>
        <v>8013020000</v>
      </c>
      <c r="D36" s="4">
        <f>AVERAGE(D32:D35)</f>
        <v>52939975</v>
      </c>
      <c r="E36" s="6">
        <f>AVERAGE(E32:E34)</f>
        <v>13922039.111396</v>
      </c>
      <c r="F36" s="6">
        <f t="shared" ref="F36:BQ36" si="24">AVERAGE(F32:F34)</f>
        <v>4511188.6740483334</v>
      </c>
      <c r="G36" s="6">
        <f t="shared" si="24"/>
        <v>18369771.746265333</v>
      </c>
      <c r="H36" s="6">
        <f t="shared" si="24"/>
        <v>316598</v>
      </c>
      <c r="I36" s="6">
        <f t="shared" si="24"/>
        <v>23442.666666666668</v>
      </c>
      <c r="J36" s="6">
        <f t="shared" si="24"/>
        <v>524800.33333333337</v>
      </c>
      <c r="K36" s="6">
        <f t="shared" si="24"/>
        <v>0.21619100000000002</v>
      </c>
      <c r="L36" s="6">
        <f t="shared" si="24"/>
        <v>1.4503503333333334</v>
      </c>
      <c r="M36" s="6">
        <f t="shared" si="24"/>
        <v>18.710999000000001</v>
      </c>
      <c r="N36" s="6">
        <f t="shared" si="24"/>
        <v>2.1345689999999995</v>
      </c>
      <c r="O36" s="6">
        <f t="shared" si="24"/>
        <v>87.893711333333329</v>
      </c>
      <c r="P36" s="6">
        <f t="shared" si="24"/>
        <v>84.932305999999997</v>
      </c>
      <c r="Q36" s="6">
        <f t="shared" si="24"/>
        <v>501524.66666666669</v>
      </c>
      <c r="R36" s="6">
        <f t="shared" si="24"/>
        <v>21581.666666666668</v>
      </c>
      <c r="S36" s="6">
        <f t="shared" si="24"/>
        <v>1657.6666666666667</v>
      </c>
      <c r="T36" s="6">
        <f t="shared" si="24"/>
        <v>31.666666666666668</v>
      </c>
      <c r="U36" s="6">
        <f t="shared" si="24"/>
        <v>1</v>
      </c>
      <c r="V36" s="6">
        <f t="shared" si="24"/>
        <v>0</v>
      </c>
      <c r="W36" s="6">
        <f t="shared" si="24"/>
        <v>0</v>
      </c>
      <c r="X36" s="6">
        <f t="shared" si="24"/>
        <v>0</v>
      </c>
      <c r="Y36" s="6">
        <f t="shared" si="24"/>
        <v>0</v>
      </c>
      <c r="Z36" s="6">
        <f t="shared" si="24"/>
        <v>0.33333333333333331</v>
      </c>
      <c r="AA36" s="6">
        <f t="shared" si="24"/>
        <v>0.66666666666666663</v>
      </c>
      <c r="AB36" s="6">
        <f t="shared" si="24"/>
        <v>0</v>
      </c>
      <c r="AC36" s="6">
        <f t="shared" si="24"/>
        <v>0</v>
      </c>
      <c r="AD36" s="6">
        <f t="shared" si="24"/>
        <v>0</v>
      </c>
      <c r="AE36" s="6">
        <f t="shared" si="24"/>
        <v>0</v>
      </c>
      <c r="AF36" s="6">
        <f t="shared" si="24"/>
        <v>0.33333333333333331</v>
      </c>
      <c r="AG36" s="6">
        <f t="shared" si="24"/>
        <v>0</v>
      </c>
      <c r="AH36" s="6">
        <f t="shared" si="24"/>
        <v>0</v>
      </c>
      <c r="AI36" s="6">
        <f t="shared" si="24"/>
        <v>0</v>
      </c>
      <c r="AJ36" s="6">
        <f t="shared" si="24"/>
        <v>0</v>
      </c>
      <c r="AK36" s="6">
        <f t="shared" si="24"/>
        <v>2.3333333333333335</v>
      </c>
      <c r="AL36" s="6">
        <f t="shared" si="24"/>
        <v>18.975257333333335</v>
      </c>
      <c r="AM36" s="6">
        <f t="shared" si="24"/>
        <v>16.095371666666669</v>
      </c>
      <c r="AN36" s="6">
        <f t="shared" si="24"/>
        <v>15.313599333333334</v>
      </c>
      <c r="AO36" s="6">
        <f t="shared" si="24"/>
        <v>6.1319836666666667</v>
      </c>
      <c r="AP36" s="6">
        <f t="shared" si="24"/>
        <v>1.4739310000000001</v>
      </c>
      <c r="AQ36" s="6">
        <f t="shared" si="24"/>
        <v>0</v>
      </c>
      <c r="AR36" s="6">
        <f t="shared" si="24"/>
        <v>0</v>
      </c>
      <c r="AS36" s="6">
        <f t="shared" si="24"/>
        <v>0</v>
      </c>
      <c r="AT36" s="6">
        <f t="shared" si="24"/>
        <v>0</v>
      </c>
      <c r="AU36" s="6">
        <f t="shared" si="24"/>
        <v>59.012704333333339</v>
      </c>
      <c r="AV36" s="6">
        <f t="shared" si="24"/>
        <v>278.18584866666669</v>
      </c>
      <c r="AW36" s="6">
        <f t="shared" si="24"/>
        <v>0</v>
      </c>
      <c r="AX36" s="6">
        <f t="shared" si="24"/>
        <v>0</v>
      </c>
      <c r="AY36" s="6">
        <f t="shared" si="24"/>
        <v>0</v>
      </c>
      <c r="AZ36" s="6">
        <f t="shared" si="24"/>
        <v>0</v>
      </c>
      <c r="BA36" s="6">
        <f t="shared" si="24"/>
        <v>304.54495800000001</v>
      </c>
      <c r="BB36" s="6">
        <f t="shared" si="24"/>
        <v>0</v>
      </c>
      <c r="BC36" s="6">
        <f t="shared" si="24"/>
        <v>0</v>
      </c>
      <c r="BD36" s="6">
        <f t="shared" si="24"/>
        <v>0</v>
      </c>
      <c r="BE36" s="6">
        <f t="shared" si="24"/>
        <v>0</v>
      </c>
      <c r="BF36" s="6">
        <f t="shared" si="24"/>
        <v>901.17020033333336</v>
      </c>
      <c r="BG36" s="6">
        <f t="shared" si="24"/>
        <v>2.136174</v>
      </c>
      <c r="BH36" s="6">
        <f t="shared" si="24"/>
        <v>2.0901429999999999</v>
      </c>
      <c r="BI36" s="6">
        <f t="shared" si="24"/>
        <v>2.0581489999999998</v>
      </c>
      <c r="BJ36" s="6">
        <f t="shared" si="24"/>
        <v>1.3688519999999997</v>
      </c>
      <c r="BK36" s="6">
        <f t="shared" si="24"/>
        <v>0.33580433333333332</v>
      </c>
      <c r="BL36" s="6">
        <f t="shared" si="24"/>
        <v>0</v>
      </c>
      <c r="BM36" s="6">
        <f t="shared" si="24"/>
        <v>0</v>
      </c>
      <c r="BN36" s="6">
        <f t="shared" si="24"/>
        <v>0</v>
      </c>
      <c r="BO36" s="6">
        <f t="shared" si="24"/>
        <v>0</v>
      </c>
      <c r="BP36" s="6">
        <f t="shared" si="24"/>
        <v>0.36798233333333336</v>
      </c>
      <c r="BQ36" s="6">
        <f t="shared" si="24"/>
        <v>0.71405533333333338</v>
      </c>
      <c r="BR36" s="6">
        <f t="shared" ref="BR36:CA36" si="25">AVERAGE(BR32:BR34)</f>
        <v>0</v>
      </c>
      <c r="BS36" s="6">
        <f t="shared" si="25"/>
        <v>0</v>
      </c>
      <c r="BT36" s="6">
        <f t="shared" si="25"/>
        <v>0</v>
      </c>
      <c r="BU36" s="6">
        <f t="shared" si="25"/>
        <v>0</v>
      </c>
      <c r="BV36" s="6">
        <f t="shared" si="25"/>
        <v>0.53319099999999997</v>
      </c>
      <c r="BW36" s="6">
        <f t="shared" si="25"/>
        <v>0</v>
      </c>
      <c r="BX36" s="6">
        <f t="shared" si="25"/>
        <v>0</v>
      </c>
      <c r="BY36" s="6">
        <f t="shared" si="25"/>
        <v>0</v>
      </c>
      <c r="BZ36" s="6">
        <f t="shared" si="25"/>
        <v>0</v>
      </c>
      <c r="CA36" s="6">
        <f t="shared" si="25"/>
        <v>217.53210833333333</v>
      </c>
    </row>
    <row r="37" spans="2:79" s="7" customFormat="1" x14ac:dyDescent="0.25">
      <c r="B37" s="7" t="s">
        <v>60</v>
      </c>
      <c r="E37" s="7">
        <f>STDEV(E32:E35)/SQRT(4)</f>
        <v>3180810.9299571817</v>
      </c>
      <c r="F37" s="7">
        <f t="shared" ref="F37:P37" si="26">STDEV(F32:F35)/SQRT(4)</f>
        <v>667786.89283598773</v>
      </c>
      <c r="G37" s="7">
        <f t="shared" si="26"/>
        <v>2759730.9210163536</v>
      </c>
      <c r="H37" s="7">
        <f t="shared" si="26"/>
        <v>37944.459802837708</v>
      </c>
      <c r="I37" s="7">
        <f t="shared" si="26"/>
        <v>3068.3616692517417</v>
      </c>
      <c r="J37" s="7">
        <f t="shared" si="26"/>
        <v>63709.50570166119</v>
      </c>
      <c r="K37" s="7">
        <f t="shared" si="26"/>
        <v>4.8662974032283191E-3</v>
      </c>
      <c r="L37" s="7">
        <f t="shared" si="26"/>
        <v>3.0229421001457049E-2</v>
      </c>
      <c r="M37" s="7">
        <f t="shared" si="26"/>
        <v>0.53010341949378137</v>
      </c>
      <c r="N37" s="7">
        <f t="shared" si="26"/>
        <v>9.3111975453839622E-3</v>
      </c>
      <c r="O37" s="7">
        <f t="shared" si="26"/>
        <v>22.795679631635007</v>
      </c>
      <c r="P37" s="7">
        <f t="shared" si="26"/>
        <v>1.9797069961296194</v>
      </c>
      <c r="Q37" s="7">
        <f t="shared" ref="Q37:BQ37" si="27">STDEV(Q32:Q34)/SQRT(3)</f>
        <v>31315.016910599155</v>
      </c>
      <c r="R37" s="7">
        <f t="shared" si="27"/>
        <v>2188.7996964343552</v>
      </c>
      <c r="S37" s="7">
        <f t="shared" si="27"/>
        <v>69.843475794888036</v>
      </c>
      <c r="T37" s="7">
        <f t="shared" si="27"/>
        <v>2.6034165586355469</v>
      </c>
      <c r="U37" s="7">
        <f t="shared" si="27"/>
        <v>1</v>
      </c>
      <c r="V37" s="7">
        <f t="shared" si="27"/>
        <v>0</v>
      </c>
      <c r="W37" s="7">
        <f t="shared" si="27"/>
        <v>0</v>
      </c>
      <c r="X37" s="7">
        <f t="shared" si="27"/>
        <v>0</v>
      </c>
      <c r="Y37" s="7">
        <f t="shared" si="27"/>
        <v>0</v>
      </c>
      <c r="Z37" s="7">
        <f t="shared" si="27"/>
        <v>0.33333333333333337</v>
      </c>
      <c r="AA37" s="7">
        <f t="shared" si="27"/>
        <v>0.33333333333333337</v>
      </c>
      <c r="AB37" s="7">
        <f t="shared" si="27"/>
        <v>0</v>
      </c>
      <c r="AC37" s="7">
        <f t="shared" si="27"/>
        <v>0</v>
      </c>
      <c r="AD37" s="7">
        <f t="shared" si="27"/>
        <v>0</v>
      </c>
      <c r="AE37" s="7">
        <f t="shared" si="27"/>
        <v>0</v>
      </c>
      <c r="AF37" s="7">
        <f t="shared" si="27"/>
        <v>0.33333333333333337</v>
      </c>
      <c r="AG37" s="7">
        <f t="shared" si="27"/>
        <v>0</v>
      </c>
      <c r="AH37" s="7">
        <f t="shared" si="27"/>
        <v>0</v>
      </c>
      <c r="AI37" s="7">
        <f t="shared" si="27"/>
        <v>0</v>
      </c>
      <c r="AJ37" s="7">
        <f t="shared" si="27"/>
        <v>0</v>
      </c>
      <c r="AK37" s="7">
        <f t="shared" si="27"/>
        <v>0.88191710368819698</v>
      </c>
      <c r="AL37" s="7">
        <f t="shared" si="27"/>
        <v>2.5294390908744607E-2</v>
      </c>
      <c r="AM37" s="7">
        <f t="shared" si="27"/>
        <v>0.98723862788661432</v>
      </c>
      <c r="AN37" s="7">
        <f t="shared" si="27"/>
        <v>1.0357704070086085</v>
      </c>
      <c r="AO37" s="7">
        <f t="shared" si="27"/>
        <v>1.5390625462601502</v>
      </c>
      <c r="AP37" s="7">
        <f t="shared" si="27"/>
        <v>1.4739310000000001</v>
      </c>
      <c r="AQ37" s="7">
        <f t="shared" si="27"/>
        <v>0</v>
      </c>
      <c r="AR37" s="7">
        <f t="shared" si="27"/>
        <v>0</v>
      </c>
      <c r="AS37" s="7">
        <f t="shared" si="27"/>
        <v>0</v>
      </c>
      <c r="AT37" s="7">
        <f t="shared" si="27"/>
        <v>0</v>
      </c>
      <c r="AU37" s="7">
        <f t="shared" si="27"/>
        <v>59.012704333333339</v>
      </c>
      <c r="AV37" s="7">
        <f t="shared" si="27"/>
        <v>191.34532981912702</v>
      </c>
      <c r="AW37" s="7">
        <f t="shared" si="27"/>
        <v>0</v>
      </c>
      <c r="AX37" s="7">
        <f t="shared" si="27"/>
        <v>0</v>
      </c>
      <c r="AY37" s="7">
        <f t="shared" si="27"/>
        <v>0</v>
      </c>
      <c r="AZ37" s="7">
        <f t="shared" si="27"/>
        <v>0</v>
      </c>
      <c r="BA37" s="7">
        <f t="shared" si="27"/>
        <v>304.54495799999995</v>
      </c>
      <c r="BB37" s="7">
        <f t="shared" si="27"/>
        <v>0</v>
      </c>
      <c r="BC37" s="7">
        <f t="shared" si="27"/>
        <v>0</v>
      </c>
      <c r="BD37" s="7">
        <f t="shared" si="27"/>
        <v>0</v>
      </c>
      <c r="BE37" s="7">
        <f t="shared" si="27"/>
        <v>0</v>
      </c>
      <c r="BF37" s="7">
        <f t="shared" si="27"/>
        <v>502.27404669133074</v>
      </c>
      <c r="BG37" s="7">
        <f t="shared" si="27"/>
        <v>7.2822683965919803E-3</v>
      </c>
      <c r="BH37" s="7">
        <f t="shared" si="27"/>
        <v>8.5911385935353544E-3</v>
      </c>
      <c r="BI37" s="7">
        <f t="shared" si="27"/>
        <v>2.0575172741276486E-3</v>
      </c>
      <c r="BJ37" s="7">
        <f t="shared" si="27"/>
        <v>0.34822769207852122</v>
      </c>
      <c r="BK37" s="7">
        <f t="shared" si="27"/>
        <v>0.33580433333333332</v>
      </c>
      <c r="BL37" s="7">
        <f t="shared" si="27"/>
        <v>0</v>
      </c>
      <c r="BM37" s="7">
        <f t="shared" si="27"/>
        <v>0</v>
      </c>
      <c r="BN37" s="7">
        <f t="shared" si="27"/>
        <v>0</v>
      </c>
      <c r="BO37" s="7">
        <f t="shared" si="27"/>
        <v>0</v>
      </c>
      <c r="BP37" s="7">
        <f t="shared" si="27"/>
        <v>0.36798233333333336</v>
      </c>
      <c r="BQ37" s="7">
        <f t="shared" si="27"/>
        <v>0.35891219721882472</v>
      </c>
      <c r="BR37" s="7">
        <f t="shared" ref="BR37:CA37" si="28">STDEV(BR32:BR34)/SQRT(3)</f>
        <v>0</v>
      </c>
      <c r="BS37" s="7">
        <f t="shared" si="28"/>
        <v>0</v>
      </c>
      <c r="BT37" s="7">
        <f t="shared" si="28"/>
        <v>0</v>
      </c>
      <c r="BU37" s="7">
        <f t="shared" si="28"/>
        <v>0</v>
      </c>
      <c r="BV37" s="7">
        <f t="shared" si="28"/>
        <v>0.53319099999999997</v>
      </c>
      <c r="BW37" s="7">
        <f t="shared" si="28"/>
        <v>0</v>
      </c>
      <c r="BX37" s="7">
        <f t="shared" si="28"/>
        <v>0</v>
      </c>
      <c r="BY37" s="7">
        <f t="shared" si="28"/>
        <v>0</v>
      </c>
      <c r="BZ37" s="7">
        <f t="shared" si="28"/>
        <v>0</v>
      </c>
      <c r="CA37" s="7">
        <f t="shared" si="28"/>
        <v>215.64048723618021</v>
      </c>
    </row>
    <row r="38" spans="2:79" x14ac:dyDescent="0.25">
      <c r="C38" s="3"/>
      <c r="D38" s="3"/>
    </row>
    <row r="39" spans="2:79" x14ac:dyDescent="0.25">
      <c r="B39" s="3" t="s">
        <v>55</v>
      </c>
      <c r="C39" s="2">
        <v>10783700000</v>
      </c>
      <c r="D39" s="2">
        <v>66463800</v>
      </c>
      <c r="E39" s="2">
        <f t="shared" ref="E39:AJ39" si="29">E13+E26</f>
        <v>17948691.207159001</v>
      </c>
      <c r="F39" s="2">
        <f t="shared" si="29"/>
        <v>6813301.2964890003</v>
      </c>
      <c r="G39" s="2">
        <f t="shared" si="29"/>
        <v>28723231.242143001</v>
      </c>
      <c r="H39" s="2">
        <f t="shared" si="29"/>
        <v>507275</v>
      </c>
      <c r="I39" s="2">
        <f t="shared" si="29"/>
        <v>27139</v>
      </c>
      <c r="J39" s="2">
        <f t="shared" si="29"/>
        <v>836596</v>
      </c>
      <c r="K39" s="2">
        <f t="shared" si="29"/>
        <v>0.22110099999999999</v>
      </c>
      <c r="L39" s="2">
        <f t="shared" si="29"/>
        <v>1.426418</v>
      </c>
      <c r="M39" s="2">
        <f t="shared" si="29"/>
        <v>18.691648999999998</v>
      </c>
      <c r="N39" s="2">
        <f t="shared" si="29"/>
        <v>2.1152889999999998</v>
      </c>
      <c r="O39" s="2">
        <f t="shared" si="29"/>
        <v>92.803877999999997</v>
      </c>
      <c r="P39" s="2">
        <f t="shared" si="29"/>
        <v>82.772866999999991</v>
      </c>
      <c r="Q39" s="2">
        <f t="shared" si="29"/>
        <v>776446</v>
      </c>
      <c r="R39" s="2">
        <f t="shared" si="29"/>
        <v>58128</v>
      </c>
      <c r="S39" s="2">
        <f t="shared" si="29"/>
        <v>1982</v>
      </c>
      <c r="T39" s="2">
        <f t="shared" si="29"/>
        <v>31</v>
      </c>
      <c r="U39" s="2">
        <f t="shared" si="29"/>
        <v>4</v>
      </c>
      <c r="V39" s="2">
        <f t="shared" si="29"/>
        <v>0</v>
      </c>
      <c r="W39" s="2">
        <f t="shared" si="29"/>
        <v>0</v>
      </c>
      <c r="X39" s="2">
        <f t="shared" si="29"/>
        <v>0</v>
      </c>
      <c r="Y39" s="2">
        <f t="shared" si="29"/>
        <v>0</v>
      </c>
      <c r="Z39" s="2">
        <f t="shared" si="29"/>
        <v>0</v>
      </c>
      <c r="AA39" s="2">
        <f t="shared" si="29"/>
        <v>0</v>
      </c>
      <c r="AB39" s="2">
        <f t="shared" si="29"/>
        <v>0</v>
      </c>
      <c r="AC39" s="2">
        <f t="shared" si="29"/>
        <v>0</v>
      </c>
      <c r="AD39" s="2">
        <f t="shared" si="29"/>
        <v>0</v>
      </c>
      <c r="AE39" s="2">
        <f t="shared" si="29"/>
        <v>0</v>
      </c>
      <c r="AF39" s="2">
        <f t="shared" si="29"/>
        <v>0</v>
      </c>
      <c r="AG39" s="2">
        <f t="shared" si="29"/>
        <v>0</v>
      </c>
      <c r="AH39" s="2">
        <f t="shared" si="29"/>
        <v>1</v>
      </c>
      <c r="AI39" s="2">
        <f t="shared" si="29"/>
        <v>1</v>
      </c>
      <c r="AJ39" s="2">
        <f t="shared" si="29"/>
        <v>0</v>
      </c>
      <c r="AK39" s="2">
        <f t="shared" ref="AK39:BP39" si="30">AK13+AK26</f>
        <v>3</v>
      </c>
      <c r="AL39" s="2">
        <f t="shared" si="30"/>
        <v>19.010725999999998</v>
      </c>
      <c r="AM39" s="2">
        <f t="shared" si="30"/>
        <v>16.161405000000002</v>
      </c>
      <c r="AN39" s="2">
        <f t="shared" si="30"/>
        <v>13.589583999999999</v>
      </c>
      <c r="AO39" s="2">
        <f t="shared" si="30"/>
        <v>6.9009539999999996</v>
      </c>
      <c r="AP39" s="2">
        <f t="shared" si="30"/>
        <v>485.067926</v>
      </c>
      <c r="AQ39" s="2">
        <f t="shared" si="30"/>
        <v>0</v>
      </c>
      <c r="AR39" s="2">
        <f t="shared" si="30"/>
        <v>0</v>
      </c>
      <c r="AS39" s="2">
        <f t="shared" si="30"/>
        <v>0</v>
      </c>
      <c r="AT39" s="2">
        <f t="shared" si="30"/>
        <v>0</v>
      </c>
      <c r="AU39" s="2">
        <f t="shared" si="30"/>
        <v>0</v>
      </c>
      <c r="AV39" s="2">
        <f t="shared" si="30"/>
        <v>0</v>
      </c>
      <c r="AW39" s="2">
        <f t="shared" si="30"/>
        <v>0</v>
      </c>
      <c r="AX39" s="2">
        <f t="shared" si="30"/>
        <v>0</v>
      </c>
      <c r="AY39" s="2">
        <f t="shared" si="30"/>
        <v>0</v>
      </c>
      <c r="AZ39" s="2">
        <f t="shared" si="30"/>
        <v>0</v>
      </c>
      <c r="BA39" s="2">
        <f t="shared" si="30"/>
        <v>0</v>
      </c>
      <c r="BB39" s="2">
        <f t="shared" si="30"/>
        <v>0</v>
      </c>
      <c r="BC39" s="2">
        <f t="shared" si="30"/>
        <v>44.742708999999998</v>
      </c>
      <c r="BD39" s="2">
        <f t="shared" si="30"/>
        <v>42.228875000000002</v>
      </c>
      <c r="BE39" s="2">
        <f t="shared" si="30"/>
        <v>0</v>
      </c>
      <c r="BF39" s="2">
        <f t="shared" si="30"/>
        <v>584.89205500000003</v>
      </c>
      <c r="BG39" s="2">
        <f t="shared" si="30"/>
        <v>2.1199380000000003</v>
      </c>
      <c r="BH39" s="2">
        <f t="shared" si="30"/>
        <v>2.0769039999999999</v>
      </c>
      <c r="BI39" s="2">
        <f t="shared" si="30"/>
        <v>2.0538629999999998</v>
      </c>
      <c r="BJ39" s="2">
        <f t="shared" si="30"/>
        <v>2.037029</v>
      </c>
      <c r="BK39" s="2">
        <f t="shared" si="30"/>
        <v>2.1621899999999998</v>
      </c>
      <c r="BL39" s="2">
        <f t="shared" si="30"/>
        <v>0</v>
      </c>
      <c r="BM39" s="2">
        <f t="shared" si="30"/>
        <v>0</v>
      </c>
      <c r="BN39" s="2">
        <f t="shared" si="30"/>
        <v>0</v>
      </c>
      <c r="BO39" s="2">
        <f t="shared" si="30"/>
        <v>0</v>
      </c>
      <c r="BP39" s="2">
        <f t="shared" si="30"/>
        <v>0</v>
      </c>
      <c r="BQ39" s="2">
        <f t="shared" ref="BQ39:CA39" si="31">BQ13+BQ26</f>
        <v>0</v>
      </c>
      <c r="BR39" s="2">
        <f t="shared" si="31"/>
        <v>0</v>
      </c>
      <c r="BS39" s="2">
        <f t="shared" si="31"/>
        <v>0</v>
      </c>
      <c r="BT39" s="2">
        <f t="shared" si="31"/>
        <v>0</v>
      </c>
      <c r="BU39" s="2">
        <f t="shared" si="31"/>
        <v>0</v>
      </c>
      <c r="BV39" s="2">
        <f t="shared" si="31"/>
        <v>0</v>
      </c>
      <c r="BW39" s="2">
        <f t="shared" si="31"/>
        <v>0</v>
      </c>
      <c r="BX39" s="2">
        <f t="shared" si="31"/>
        <v>1.322268</v>
      </c>
      <c r="BY39" s="2">
        <f t="shared" si="31"/>
        <v>1.3013539999999999</v>
      </c>
      <c r="BZ39" s="2">
        <f t="shared" si="31"/>
        <v>0</v>
      </c>
      <c r="CA39" s="2">
        <f t="shared" si="31"/>
        <v>2.3400099999999999</v>
      </c>
    </row>
    <row r="40" spans="2:79" x14ac:dyDescent="0.25">
      <c r="B40" s="3" t="s">
        <v>56</v>
      </c>
      <c r="C40" s="2">
        <v>9633740000</v>
      </c>
      <c r="D40" s="2">
        <v>63468500</v>
      </c>
      <c r="E40" s="2">
        <f t="shared" ref="E40:AJ40" si="32">E14+E27</f>
        <v>40824958.145449996</v>
      </c>
      <c r="F40" s="2">
        <f t="shared" si="32"/>
        <v>5339745.3309630007</v>
      </c>
      <c r="G40" s="2">
        <f t="shared" si="32"/>
        <v>22893274.281241</v>
      </c>
      <c r="H40" s="2">
        <f t="shared" si="32"/>
        <v>376779</v>
      </c>
      <c r="I40" s="2">
        <f t="shared" si="32"/>
        <v>30384</v>
      </c>
      <c r="J40" s="2">
        <f t="shared" si="32"/>
        <v>627977</v>
      </c>
      <c r="K40" s="2">
        <f t="shared" si="32"/>
        <v>0.208617</v>
      </c>
      <c r="L40" s="2">
        <f t="shared" si="32"/>
        <v>1.4307650000000001</v>
      </c>
      <c r="M40" s="2">
        <f t="shared" si="32"/>
        <v>19.983031</v>
      </c>
      <c r="N40" s="2">
        <f t="shared" si="32"/>
        <v>2.1371699999999998</v>
      </c>
      <c r="O40" s="2">
        <f t="shared" si="32"/>
        <v>315.02706499999999</v>
      </c>
      <c r="P40" s="2">
        <f t="shared" si="32"/>
        <v>94.215024</v>
      </c>
      <c r="Q40" s="2">
        <f t="shared" si="32"/>
        <v>585492</v>
      </c>
      <c r="R40" s="2">
        <f t="shared" si="32"/>
        <v>40823</v>
      </c>
      <c r="S40" s="2">
        <f t="shared" si="32"/>
        <v>1637</v>
      </c>
      <c r="T40" s="2">
        <f t="shared" si="32"/>
        <v>19</v>
      </c>
      <c r="U40" s="2">
        <f t="shared" si="32"/>
        <v>0</v>
      </c>
      <c r="V40" s="2">
        <f t="shared" si="32"/>
        <v>0</v>
      </c>
      <c r="W40" s="2">
        <f t="shared" si="32"/>
        <v>1</v>
      </c>
      <c r="X40" s="2">
        <f t="shared" si="32"/>
        <v>0</v>
      </c>
      <c r="Y40" s="2">
        <f t="shared" si="32"/>
        <v>0</v>
      </c>
      <c r="Z40" s="2">
        <f t="shared" si="32"/>
        <v>0</v>
      </c>
      <c r="AA40" s="2">
        <f t="shared" si="32"/>
        <v>0</v>
      </c>
      <c r="AB40" s="2">
        <f t="shared" si="32"/>
        <v>0</v>
      </c>
      <c r="AC40" s="2">
        <f t="shared" si="32"/>
        <v>0</v>
      </c>
      <c r="AD40" s="2">
        <f t="shared" si="32"/>
        <v>0</v>
      </c>
      <c r="AE40" s="2">
        <f t="shared" si="32"/>
        <v>0</v>
      </c>
      <c r="AF40" s="2">
        <f t="shared" si="32"/>
        <v>0</v>
      </c>
      <c r="AG40" s="2">
        <f t="shared" si="32"/>
        <v>0</v>
      </c>
      <c r="AH40" s="2">
        <f t="shared" si="32"/>
        <v>1</v>
      </c>
      <c r="AI40" s="2">
        <f t="shared" si="32"/>
        <v>0</v>
      </c>
      <c r="AJ40" s="2">
        <f t="shared" si="32"/>
        <v>0</v>
      </c>
      <c r="AK40" s="2">
        <f t="shared" ref="AK40:BP40" si="33">AK14+AK27</f>
        <v>4</v>
      </c>
      <c r="AL40" s="2">
        <f t="shared" si="33"/>
        <v>20.388784000000001</v>
      </c>
      <c r="AM40" s="2">
        <f t="shared" si="33"/>
        <v>16.220181</v>
      </c>
      <c r="AN40" s="2">
        <f t="shared" si="33"/>
        <v>14.97044</v>
      </c>
      <c r="AO40" s="2">
        <f t="shared" si="33"/>
        <v>9.6275389999999987</v>
      </c>
      <c r="AP40" s="2">
        <f t="shared" si="33"/>
        <v>0</v>
      </c>
      <c r="AQ40" s="2">
        <f t="shared" si="33"/>
        <v>0</v>
      </c>
      <c r="AR40" s="2">
        <f t="shared" si="33"/>
        <v>74.113049000000004</v>
      </c>
      <c r="AS40" s="2">
        <f t="shared" si="33"/>
        <v>0</v>
      </c>
      <c r="AT40" s="2">
        <f t="shared" si="33"/>
        <v>0</v>
      </c>
      <c r="AU40" s="2">
        <f t="shared" si="33"/>
        <v>0</v>
      </c>
      <c r="AV40" s="2">
        <f t="shared" si="33"/>
        <v>0</v>
      </c>
      <c r="AW40" s="2">
        <f t="shared" si="33"/>
        <v>0</v>
      </c>
      <c r="AX40" s="2">
        <f t="shared" si="33"/>
        <v>0</v>
      </c>
      <c r="AY40" s="2">
        <f t="shared" si="33"/>
        <v>0</v>
      </c>
      <c r="AZ40" s="2">
        <f t="shared" si="33"/>
        <v>0</v>
      </c>
      <c r="BA40" s="2">
        <f t="shared" si="33"/>
        <v>0</v>
      </c>
      <c r="BB40" s="2">
        <f t="shared" si="33"/>
        <v>0</v>
      </c>
      <c r="BC40" s="2">
        <f t="shared" si="33"/>
        <v>773.83718999999996</v>
      </c>
      <c r="BD40" s="2">
        <f t="shared" si="33"/>
        <v>0</v>
      </c>
      <c r="BE40" s="2">
        <f t="shared" si="33"/>
        <v>0</v>
      </c>
      <c r="BF40" s="2">
        <f t="shared" si="33"/>
        <v>907.24002600000006</v>
      </c>
      <c r="BG40" s="2">
        <f t="shared" si="33"/>
        <v>2.1443149999999997</v>
      </c>
      <c r="BH40" s="2">
        <f t="shared" si="33"/>
        <v>2.0872790000000001</v>
      </c>
      <c r="BI40" s="2">
        <f t="shared" si="33"/>
        <v>2.0559159999999999</v>
      </c>
      <c r="BJ40" s="2">
        <f t="shared" si="33"/>
        <v>2.0240489999999998</v>
      </c>
      <c r="BK40" s="2">
        <f t="shared" si="33"/>
        <v>0</v>
      </c>
      <c r="BL40" s="2">
        <f t="shared" si="33"/>
        <v>0</v>
      </c>
      <c r="BM40" s="2">
        <f t="shared" si="33"/>
        <v>1.060373</v>
      </c>
      <c r="BN40" s="2">
        <f t="shared" si="33"/>
        <v>0</v>
      </c>
      <c r="BO40" s="2">
        <f t="shared" si="33"/>
        <v>0</v>
      </c>
      <c r="BP40" s="2">
        <f t="shared" si="33"/>
        <v>0</v>
      </c>
      <c r="BQ40" s="2">
        <f t="shared" ref="BQ40:CA40" si="34">BQ14+BQ27</f>
        <v>0</v>
      </c>
      <c r="BR40" s="2">
        <f t="shared" si="34"/>
        <v>0</v>
      </c>
      <c r="BS40" s="2">
        <f t="shared" si="34"/>
        <v>0</v>
      </c>
      <c r="BT40" s="2">
        <f t="shared" si="34"/>
        <v>0</v>
      </c>
      <c r="BU40" s="2">
        <f t="shared" si="34"/>
        <v>0</v>
      </c>
      <c r="BV40" s="2">
        <f t="shared" si="34"/>
        <v>0</v>
      </c>
      <c r="BW40" s="2">
        <f t="shared" si="34"/>
        <v>0</v>
      </c>
      <c r="BX40" s="2">
        <f t="shared" si="34"/>
        <v>1.086379</v>
      </c>
      <c r="BY40" s="2">
        <f t="shared" si="34"/>
        <v>0</v>
      </c>
      <c r="BZ40" s="2">
        <f t="shared" si="34"/>
        <v>0</v>
      </c>
      <c r="CA40" s="2">
        <f t="shared" si="34"/>
        <v>2.3908620000000003</v>
      </c>
    </row>
    <row r="41" spans="2:79" x14ac:dyDescent="0.25">
      <c r="B41" s="3" t="s">
        <v>57</v>
      </c>
      <c r="C41" s="2">
        <v>11200200000</v>
      </c>
      <c r="D41" s="2">
        <v>65430200</v>
      </c>
      <c r="E41" s="2">
        <f t="shared" ref="E41:AJ41" si="35">E15+E28</f>
        <v>20867398.820664</v>
      </c>
      <c r="F41" s="2">
        <f t="shared" si="35"/>
        <v>5976591.672123</v>
      </c>
      <c r="G41" s="2">
        <f t="shared" si="35"/>
        <v>26083599.560773</v>
      </c>
      <c r="H41" s="2">
        <f t="shared" si="35"/>
        <v>439433</v>
      </c>
      <c r="I41" s="2">
        <f t="shared" si="35"/>
        <v>26715</v>
      </c>
      <c r="J41" s="2">
        <f t="shared" si="35"/>
        <v>728464</v>
      </c>
      <c r="K41" s="2">
        <f t="shared" si="35"/>
        <v>0.21283199999999999</v>
      </c>
      <c r="L41" s="2">
        <f t="shared" si="35"/>
        <v>1.4754420000000001</v>
      </c>
      <c r="M41" s="2">
        <f t="shared" si="35"/>
        <v>19.578001999999998</v>
      </c>
      <c r="N41" s="2">
        <f t="shared" si="35"/>
        <v>2.1385670000000001</v>
      </c>
      <c r="O41" s="2">
        <f t="shared" si="35"/>
        <v>61.885770000000008</v>
      </c>
      <c r="P41" s="2">
        <f t="shared" si="35"/>
        <v>89.137414000000007</v>
      </c>
      <c r="Q41" s="2">
        <f t="shared" si="35"/>
        <v>662120</v>
      </c>
      <c r="R41" s="2">
        <f t="shared" si="35"/>
        <v>63455</v>
      </c>
      <c r="S41" s="2">
        <f t="shared" si="35"/>
        <v>2848</v>
      </c>
      <c r="T41" s="2">
        <f t="shared" si="35"/>
        <v>37</v>
      </c>
      <c r="U41" s="2">
        <f t="shared" si="35"/>
        <v>1</v>
      </c>
      <c r="V41" s="2">
        <f t="shared" si="35"/>
        <v>0</v>
      </c>
      <c r="W41" s="2">
        <f t="shared" si="35"/>
        <v>0</v>
      </c>
      <c r="X41" s="2">
        <f t="shared" si="35"/>
        <v>0</v>
      </c>
      <c r="Y41" s="2">
        <f t="shared" si="35"/>
        <v>0</v>
      </c>
      <c r="Z41" s="2">
        <f t="shared" si="35"/>
        <v>0</v>
      </c>
      <c r="AA41" s="2">
        <f t="shared" si="35"/>
        <v>0</v>
      </c>
      <c r="AB41" s="2">
        <f t="shared" si="35"/>
        <v>1</v>
      </c>
      <c r="AC41" s="2">
        <f t="shared" si="35"/>
        <v>0</v>
      </c>
      <c r="AD41" s="2">
        <f t="shared" si="35"/>
        <v>0</v>
      </c>
      <c r="AE41" s="2">
        <f t="shared" si="35"/>
        <v>0</v>
      </c>
      <c r="AF41" s="2">
        <f t="shared" si="35"/>
        <v>0</v>
      </c>
      <c r="AG41" s="2">
        <f t="shared" si="35"/>
        <v>0</v>
      </c>
      <c r="AH41" s="2">
        <f t="shared" si="35"/>
        <v>0</v>
      </c>
      <c r="AI41" s="2">
        <f t="shared" si="35"/>
        <v>0</v>
      </c>
      <c r="AJ41" s="2">
        <f t="shared" si="35"/>
        <v>0</v>
      </c>
      <c r="AK41" s="2">
        <f t="shared" ref="AK41:BP41" si="36">AK15+AK28</f>
        <v>2</v>
      </c>
      <c r="AL41" s="2">
        <f t="shared" si="36"/>
        <v>19.878906000000001</v>
      </c>
      <c r="AM41" s="2">
        <f t="shared" si="36"/>
        <v>17.397807999999998</v>
      </c>
      <c r="AN41" s="2">
        <f t="shared" si="36"/>
        <v>18.279063000000001</v>
      </c>
      <c r="AO41" s="2">
        <f t="shared" si="36"/>
        <v>11.888411999999999</v>
      </c>
      <c r="AP41" s="2">
        <f t="shared" si="36"/>
        <v>8.0878580000000007</v>
      </c>
      <c r="AQ41" s="2">
        <f t="shared" si="36"/>
        <v>0</v>
      </c>
      <c r="AR41" s="2">
        <f t="shared" si="36"/>
        <v>0</v>
      </c>
      <c r="AS41" s="2">
        <f t="shared" si="36"/>
        <v>0</v>
      </c>
      <c r="AT41" s="2">
        <f t="shared" si="36"/>
        <v>0</v>
      </c>
      <c r="AU41" s="2">
        <f t="shared" si="36"/>
        <v>0</v>
      </c>
      <c r="AV41" s="2">
        <f t="shared" si="36"/>
        <v>0</v>
      </c>
      <c r="AW41" s="2">
        <f t="shared" si="36"/>
        <v>871.26743499999998</v>
      </c>
      <c r="AX41" s="2">
        <f t="shared" si="36"/>
        <v>0</v>
      </c>
      <c r="AY41" s="2">
        <f t="shared" si="36"/>
        <v>0</v>
      </c>
      <c r="AZ41" s="2">
        <f t="shared" si="36"/>
        <v>0</v>
      </c>
      <c r="BA41" s="2">
        <f t="shared" si="36"/>
        <v>0</v>
      </c>
      <c r="BB41" s="2">
        <f t="shared" si="36"/>
        <v>0</v>
      </c>
      <c r="BC41" s="2">
        <f t="shared" si="36"/>
        <v>0</v>
      </c>
      <c r="BD41" s="2">
        <f t="shared" si="36"/>
        <v>0</v>
      </c>
      <c r="BE41" s="2">
        <f t="shared" si="36"/>
        <v>0</v>
      </c>
      <c r="BF41" s="2">
        <f t="shared" si="36"/>
        <v>853.06032499999992</v>
      </c>
      <c r="BG41" s="2">
        <f t="shared" si="36"/>
        <v>2.1462810000000001</v>
      </c>
      <c r="BH41" s="2">
        <f t="shared" si="36"/>
        <v>2.0939969999999999</v>
      </c>
      <c r="BI41" s="2">
        <f t="shared" si="36"/>
        <v>2.0655239999999999</v>
      </c>
      <c r="BJ41" s="2">
        <f t="shared" si="36"/>
        <v>2.0335809999999999</v>
      </c>
      <c r="BK41" s="2">
        <f t="shared" si="36"/>
        <v>1.0215460000000001</v>
      </c>
      <c r="BL41" s="2">
        <f t="shared" si="36"/>
        <v>0</v>
      </c>
      <c r="BM41" s="2">
        <f t="shared" si="36"/>
        <v>0</v>
      </c>
      <c r="BN41" s="2">
        <f t="shared" si="36"/>
        <v>0</v>
      </c>
      <c r="BO41" s="2">
        <f t="shared" si="36"/>
        <v>0</v>
      </c>
      <c r="BP41" s="2">
        <f t="shared" si="36"/>
        <v>0</v>
      </c>
      <c r="BQ41" s="2">
        <f t="shared" ref="BQ41:CA41" si="37">BQ15+BQ28</f>
        <v>0</v>
      </c>
      <c r="BR41" s="2">
        <f t="shared" si="37"/>
        <v>1.4068780000000001</v>
      </c>
      <c r="BS41" s="2">
        <f t="shared" si="37"/>
        <v>0</v>
      </c>
      <c r="BT41" s="2">
        <f t="shared" si="37"/>
        <v>0</v>
      </c>
      <c r="BU41" s="2">
        <f t="shared" si="37"/>
        <v>0</v>
      </c>
      <c r="BV41" s="2">
        <f t="shared" si="37"/>
        <v>0</v>
      </c>
      <c r="BW41" s="2">
        <f t="shared" si="37"/>
        <v>0</v>
      </c>
      <c r="BX41" s="2">
        <f t="shared" si="37"/>
        <v>0</v>
      </c>
      <c r="BY41" s="2">
        <f t="shared" si="37"/>
        <v>0</v>
      </c>
      <c r="BZ41" s="2">
        <f t="shared" si="37"/>
        <v>0</v>
      </c>
      <c r="CA41" s="2">
        <f t="shared" si="37"/>
        <v>2.481398</v>
      </c>
    </row>
    <row r="42" spans="2:79" x14ac:dyDescent="0.25">
      <c r="B42" s="3" t="s">
        <v>58</v>
      </c>
      <c r="C42" s="2">
        <v>11345800000</v>
      </c>
      <c r="D42" s="2">
        <v>70115800</v>
      </c>
      <c r="E42" s="2">
        <f t="shared" ref="E42:AJ42" si="38">E16+E29</f>
        <v>67509618.074627995</v>
      </c>
      <c r="F42" s="2">
        <f t="shared" si="38"/>
        <v>6104043.832858</v>
      </c>
      <c r="G42" s="2">
        <f t="shared" si="38"/>
        <v>27296410.415978</v>
      </c>
      <c r="H42" s="2">
        <f t="shared" si="38"/>
        <v>464659</v>
      </c>
      <c r="I42" s="2">
        <f t="shared" si="38"/>
        <v>19737</v>
      </c>
      <c r="J42" s="2">
        <f t="shared" si="38"/>
        <v>769031</v>
      </c>
      <c r="K42" s="2">
        <f t="shared" si="38"/>
        <v>0.22558300000000001</v>
      </c>
      <c r="L42" s="2">
        <f t="shared" si="38"/>
        <v>1.4610719999999999</v>
      </c>
      <c r="M42" s="2">
        <f t="shared" si="38"/>
        <v>18.323056000000001</v>
      </c>
      <c r="N42" s="2">
        <f t="shared" si="38"/>
        <v>2.1143200000000002</v>
      </c>
      <c r="O42" s="2">
        <f t="shared" si="38"/>
        <v>454.93732699999998</v>
      </c>
      <c r="P42" s="2">
        <f t="shared" si="38"/>
        <v>89.703133000000008</v>
      </c>
      <c r="Q42" s="2">
        <f t="shared" si="38"/>
        <v>705075</v>
      </c>
      <c r="R42" s="2">
        <f t="shared" si="38"/>
        <v>61356</v>
      </c>
      <c r="S42" s="2">
        <f t="shared" si="38"/>
        <v>2538</v>
      </c>
      <c r="T42" s="2">
        <f t="shared" si="38"/>
        <v>42</v>
      </c>
      <c r="U42" s="2">
        <f t="shared" si="38"/>
        <v>0</v>
      </c>
      <c r="V42" s="2">
        <f t="shared" si="38"/>
        <v>0</v>
      </c>
      <c r="W42" s="2">
        <f t="shared" si="38"/>
        <v>0</v>
      </c>
      <c r="X42" s="2">
        <f t="shared" si="38"/>
        <v>0</v>
      </c>
      <c r="Y42" s="2">
        <f t="shared" si="38"/>
        <v>0</v>
      </c>
      <c r="Z42" s="2">
        <f t="shared" si="38"/>
        <v>0</v>
      </c>
      <c r="AA42" s="2">
        <f t="shared" si="38"/>
        <v>0</v>
      </c>
      <c r="AB42" s="2">
        <f t="shared" si="38"/>
        <v>0</v>
      </c>
      <c r="AC42" s="2">
        <f t="shared" si="38"/>
        <v>0</v>
      </c>
      <c r="AD42" s="2">
        <f t="shared" si="38"/>
        <v>0</v>
      </c>
      <c r="AE42" s="2">
        <f t="shared" si="38"/>
        <v>0</v>
      </c>
      <c r="AF42" s="2">
        <f t="shared" si="38"/>
        <v>1</v>
      </c>
      <c r="AG42" s="2">
        <f t="shared" si="38"/>
        <v>0</v>
      </c>
      <c r="AH42" s="2">
        <f t="shared" si="38"/>
        <v>1</v>
      </c>
      <c r="AI42" s="2">
        <f t="shared" si="38"/>
        <v>0</v>
      </c>
      <c r="AJ42" s="2">
        <f t="shared" si="38"/>
        <v>0</v>
      </c>
      <c r="AK42" s="2">
        <f t="shared" ref="AK42:BP42" si="39">AK16+AK29</f>
        <v>18</v>
      </c>
      <c r="AL42" s="2">
        <f t="shared" si="39"/>
        <v>18.824498999999999</v>
      </c>
      <c r="AM42" s="2">
        <f t="shared" si="39"/>
        <v>14.057586999999998</v>
      </c>
      <c r="AN42" s="2">
        <f t="shared" si="39"/>
        <v>14.879555</v>
      </c>
      <c r="AO42" s="2">
        <f t="shared" si="39"/>
        <v>6.686475999999999</v>
      </c>
      <c r="AP42" s="2">
        <f t="shared" si="39"/>
        <v>0</v>
      </c>
      <c r="AQ42" s="2">
        <f t="shared" si="39"/>
        <v>0</v>
      </c>
      <c r="AR42" s="2">
        <f t="shared" si="39"/>
        <v>0</v>
      </c>
      <c r="AS42" s="2">
        <f t="shared" si="39"/>
        <v>0</v>
      </c>
      <c r="AT42" s="2">
        <f t="shared" si="39"/>
        <v>0</v>
      </c>
      <c r="AU42" s="2">
        <f t="shared" si="39"/>
        <v>0</v>
      </c>
      <c r="AV42" s="2">
        <f t="shared" si="39"/>
        <v>0</v>
      </c>
      <c r="AW42" s="2">
        <f t="shared" si="39"/>
        <v>0</v>
      </c>
      <c r="AX42" s="2">
        <f t="shared" si="39"/>
        <v>0</v>
      </c>
      <c r="AY42" s="2">
        <f t="shared" si="39"/>
        <v>0</v>
      </c>
      <c r="AZ42" s="2">
        <f t="shared" si="39"/>
        <v>0</v>
      </c>
      <c r="BA42" s="2">
        <f t="shared" si="39"/>
        <v>40.674225999999997</v>
      </c>
      <c r="BB42" s="2">
        <f t="shared" si="39"/>
        <v>0</v>
      </c>
      <c r="BC42" s="2">
        <f t="shared" si="39"/>
        <v>41.840164000000001</v>
      </c>
      <c r="BD42" s="2">
        <f t="shared" si="39"/>
        <v>0</v>
      </c>
      <c r="BE42" s="2">
        <f t="shared" si="39"/>
        <v>0</v>
      </c>
      <c r="BF42" s="2">
        <f t="shared" si="39"/>
        <v>546.60932500000001</v>
      </c>
      <c r="BG42" s="2">
        <f t="shared" si="39"/>
        <v>2.1186720000000001</v>
      </c>
      <c r="BH42" s="2">
        <f t="shared" si="39"/>
        <v>2.0811770000000003</v>
      </c>
      <c r="BI42" s="2">
        <f t="shared" si="39"/>
        <v>2.0611740000000003</v>
      </c>
      <c r="BJ42" s="2">
        <f t="shared" si="39"/>
        <v>2.032308</v>
      </c>
      <c r="BK42" s="2">
        <f t="shared" si="39"/>
        <v>0</v>
      </c>
      <c r="BL42" s="2">
        <f t="shared" si="39"/>
        <v>0</v>
      </c>
      <c r="BM42" s="2">
        <f t="shared" si="39"/>
        <v>0</v>
      </c>
      <c r="BN42" s="2">
        <f t="shared" si="39"/>
        <v>0</v>
      </c>
      <c r="BO42" s="2">
        <f t="shared" si="39"/>
        <v>0</v>
      </c>
      <c r="BP42" s="2">
        <f t="shared" si="39"/>
        <v>0</v>
      </c>
      <c r="BQ42" s="2">
        <f t="shared" ref="BQ42:CA42" si="40">BQ16+BQ29</f>
        <v>0</v>
      </c>
      <c r="BR42" s="2">
        <f t="shared" si="40"/>
        <v>0</v>
      </c>
      <c r="BS42" s="2">
        <f t="shared" si="40"/>
        <v>0</v>
      </c>
      <c r="BT42" s="2">
        <f t="shared" si="40"/>
        <v>0</v>
      </c>
      <c r="BU42" s="2">
        <f t="shared" si="40"/>
        <v>0</v>
      </c>
      <c r="BV42" s="2">
        <f t="shared" si="40"/>
        <v>1.2927120000000001</v>
      </c>
      <c r="BW42" s="2">
        <f t="shared" si="40"/>
        <v>0</v>
      </c>
      <c r="BX42" s="2">
        <f t="shared" si="40"/>
        <v>1.301167</v>
      </c>
      <c r="BY42" s="2">
        <f t="shared" si="40"/>
        <v>0</v>
      </c>
      <c r="BZ42" s="2">
        <f t="shared" si="40"/>
        <v>0</v>
      </c>
      <c r="CA42" s="2">
        <f t="shared" si="40"/>
        <v>2.4060380000000001</v>
      </c>
    </row>
    <row r="43" spans="2:79" s="8" customFormat="1" ht="15" customHeight="1" x14ac:dyDescent="0.25">
      <c r="B43" s="8" t="s">
        <v>61</v>
      </c>
      <c r="C43" s="4">
        <f>AVERAGE(C39:C42)</f>
        <v>10740860000</v>
      </c>
      <c r="D43" s="4">
        <f>AVERAGE(D39:D42)</f>
        <v>66369575</v>
      </c>
      <c r="E43" s="8">
        <f>AVERAGE(E39:E42)</f>
        <v>36787666.561975248</v>
      </c>
      <c r="F43" s="8">
        <f t="shared" ref="F43:BQ43" si="41">AVERAGE(F39:F42)</f>
        <v>6058420.5331082502</v>
      </c>
      <c r="G43" s="8">
        <f t="shared" si="41"/>
        <v>26249128.875033751</v>
      </c>
      <c r="H43" s="8">
        <f t="shared" si="41"/>
        <v>447036.5</v>
      </c>
      <c r="I43" s="8">
        <f t="shared" si="41"/>
        <v>25993.75</v>
      </c>
      <c r="J43" s="8">
        <f t="shared" si="41"/>
        <v>740517</v>
      </c>
      <c r="K43" s="8">
        <f t="shared" si="41"/>
        <v>0.21703324999999998</v>
      </c>
      <c r="L43" s="8">
        <f t="shared" si="41"/>
        <v>1.44842425</v>
      </c>
      <c r="M43" s="8">
        <f t="shared" si="41"/>
        <v>19.1439345</v>
      </c>
      <c r="N43" s="8">
        <f t="shared" si="41"/>
        <v>2.1263364999999999</v>
      </c>
      <c r="O43" s="8">
        <f t="shared" si="41"/>
        <v>231.16351</v>
      </c>
      <c r="P43" s="8">
        <f t="shared" si="41"/>
        <v>88.957109500000001</v>
      </c>
      <c r="Q43" s="8">
        <f t="shared" si="41"/>
        <v>682283.25</v>
      </c>
      <c r="R43" s="8">
        <f t="shared" si="41"/>
        <v>55940.5</v>
      </c>
      <c r="S43" s="8">
        <f t="shared" si="41"/>
        <v>2251.25</v>
      </c>
      <c r="T43" s="8">
        <f t="shared" si="41"/>
        <v>32.25</v>
      </c>
      <c r="U43" s="8">
        <f t="shared" si="41"/>
        <v>1.25</v>
      </c>
      <c r="V43" s="8">
        <f t="shared" si="41"/>
        <v>0</v>
      </c>
      <c r="W43" s="8">
        <f t="shared" si="41"/>
        <v>0.25</v>
      </c>
      <c r="X43" s="8">
        <f t="shared" si="41"/>
        <v>0</v>
      </c>
      <c r="Y43" s="8">
        <f t="shared" si="41"/>
        <v>0</v>
      </c>
      <c r="Z43" s="8">
        <f t="shared" si="41"/>
        <v>0</v>
      </c>
      <c r="AA43" s="8">
        <f t="shared" si="41"/>
        <v>0</v>
      </c>
      <c r="AB43" s="8">
        <f t="shared" si="41"/>
        <v>0.25</v>
      </c>
      <c r="AC43" s="8">
        <f t="shared" si="41"/>
        <v>0</v>
      </c>
      <c r="AD43" s="8">
        <f t="shared" si="41"/>
        <v>0</v>
      </c>
      <c r="AE43" s="8">
        <f t="shared" si="41"/>
        <v>0</v>
      </c>
      <c r="AF43" s="8">
        <f t="shared" si="41"/>
        <v>0.25</v>
      </c>
      <c r="AG43" s="8">
        <f t="shared" si="41"/>
        <v>0</v>
      </c>
      <c r="AH43" s="8">
        <f t="shared" si="41"/>
        <v>0.75</v>
      </c>
      <c r="AI43" s="8">
        <f t="shared" si="41"/>
        <v>0.25</v>
      </c>
      <c r="AJ43" s="8">
        <f t="shared" si="41"/>
        <v>0</v>
      </c>
      <c r="AK43" s="8">
        <f t="shared" si="41"/>
        <v>6.75</v>
      </c>
      <c r="AL43" s="8">
        <f t="shared" si="41"/>
        <v>19.525728749999999</v>
      </c>
      <c r="AM43" s="8">
        <f t="shared" si="41"/>
        <v>15.959245249999999</v>
      </c>
      <c r="AN43" s="8">
        <f t="shared" si="41"/>
        <v>15.429660500000001</v>
      </c>
      <c r="AO43" s="8">
        <f t="shared" si="41"/>
        <v>8.7758452499999997</v>
      </c>
      <c r="AP43" s="8">
        <f t="shared" si="41"/>
        <v>123.288946</v>
      </c>
      <c r="AQ43" s="8">
        <f t="shared" si="41"/>
        <v>0</v>
      </c>
      <c r="AR43" s="8">
        <f t="shared" si="41"/>
        <v>18.528262250000001</v>
      </c>
      <c r="AS43" s="8">
        <f t="shared" si="41"/>
        <v>0</v>
      </c>
      <c r="AT43" s="8">
        <f t="shared" si="41"/>
        <v>0</v>
      </c>
      <c r="AU43" s="8">
        <f t="shared" si="41"/>
        <v>0</v>
      </c>
      <c r="AV43" s="8">
        <f t="shared" si="41"/>
        <v>0</v>
      </c>
      <c r="AW43" s="8">
        <f t="shared" si="41"/>
        <v>217.81685874999999</v>
      </c>
      <c r="AX43" s="8">
        <f t="shared" si="41"/>
        <v>0</v>
      </c>
      <c r="AY43" s="8">
        <f t="shared" si="41"/>
        <v>0</v>
      </c>
      <c r="AZ43" s="8">
        <f t="shared" si="41"/>
        <v>0</v>
      </c>
      <c r="BA43" s="8">
        <f t="shared" si="41"/>
        <v>10.168556499999999</v>
      </c>
      <c r="BB43" s="8">
        <f t="shared" si="41"/>
        <v>0</v>
      </c>
      <c r="BC43" s="8">
        <f t="shared" si="41"/>
        <v>215.10501574999998</v>
      </c>
      <c r="BD43" s="8">
        <f t="shared" si="41"/>
        <v>10.557218750000001</v>
      </c>
      <c r="BE43" s="8">
        <f t="shared" si="41"/>
        <v>0</v>
      </c>
      <c r="BF43" s="8">
        <f t="shared" si="41"/>
        <v>722.95043275</v>
      </c>
      <c r="BG43" s="8">
        <f t="shared" si="41"/>
        <v>2.1323015000000001</v>
      </c>
      <c r="BH43" s="8">
        <f t="shared" si="41"/>
        <v>2.0848392499999999</v>
      </c>
      <c r="BI43" s="8">
        <f t="shared" si="41"/>
        <v>2.0591192500000002</v>
      </c>
      <c r="BJ43" s="8">
        <f t="shared" si="41"/>
        <v>2.0317417500000001</v>
      </c>
      <c r="BK43" s="8">
        <f t="shared" si="41"/>
        <v>0.79593399999999992</v>
      </c>
      <c r="BL43" s="8">
        <f t="shared" si="41"/>
        <v>0</v>
      </c>
      <c r="BM43" s="8">
        <f t="shared" si="41"/>
        <v>0.26509325</v>
      </c>
      <c r="BN43" s="8">
        <f t="shared" si="41"/>
        <v>0</v>
      </c>
      <c r="BO43" s="8">
        <f t="shared" si="41"/>
        <v>0</v>
      </c>
      <c r="BP43" s="8">
        <f t="shared" si="41"/>
        <v>0</v>
      </c>
      <c r="BQ43" s="8">
        <f t="shared" si="41"/>
        <v>0</v>
      </c>
      <c r="BR43" s="8">
        <f t="shared" ref="BR43:CA43" si="42">AVERAGE(BR39:BR42)</f>
        <v>0.35171950000000002</v>
      </c>
      <c r="BS43" s="8">
        <f t="shared" si="42"/>
        <v>0</v>
      </c>
      <c r="BT43" s="8">
        <f t="shared" si="42"/>
        <v>0</v>
      </c>
      <c r="BU43" s="8">
        <f t="shared" si="42"/>
        <v>0</v>
      </c>
      <c r="BV43" s="8">
        <f t="shared" si="42"/>
        <v>0.32317800000000002</v>
      </c>
      <c r="BW43" s="8">
        <f t="shared" si="42"/>
        <v>0</v>
      </c>
      <c r="BX43" s="8">
        <f t="shared" si="42"/>
        <v>0.92745350000000004</v>
      </c>
      <c r="BY43" s="8">
        <f t="shared" si="42"/>
        <v>0.32533849999999997</v>
      </c>
      <c r="BZ43" s="8">
        <f t="shared" si="42"/>
        <v>0</v>
      </c>
      <c r="CA43" s="8">
        <f t="shared" si="42"/>
        <v>2.4045770000000002</v>
      </c>
    </row>
    <row r="44" spans="2:79" s="7" customFormat="1" x14ac:dyDescent="0.25">
      <c r="B44" s="7" t="s">
        <v>62</v>
      </c>
      <c r="E44" s="7">
        <f>STDEV(E39:E43)/2</f>
        <v>9901073.0019850433</v>
      </c>
      <c r="F44" s="7">
        <f t="shared" ref="F44:BQ44" si="43">STDEV(F39:F43)/2</f>
        <v>261619.53064887691</v>
      </c>
      <c r="G44" s="7">
        <f t="shared" si="43"/>
        <v>1075498.1740308099</v>
      </c>
      <c r="H44" s="7">
        <f t="shared" si="43"/>
        <v>23628.847447294167</v>
      </c>
      <c r="I44" s="7">
        <f t="shared" si="43"/>
        <v>1940.570385704935</v>
      </c>
      <c r="J44" s="7">
        <f t="shared" si="43"/>
        <v>37794.467887178937</v>
      </c>
      <c r="K44" s="7">
        <f t="shared" si="43"/>
        <v>3.3366204903876929E-3</v>
      </c>
      <c r="L44" s="7">
        <f t="shared" si="43"/>
        <v>1.0265380365426083E-2</v>
      </c>
      <c r="M44" s="7">
        <f t="shared" si="43"/>
        <v>0.33268803105734418</v>
      </c>
      <c r="N44" s="7">
        <f t="shared" si="43"/>
        <v>5.7738277002782066E-3</v>
      </c>
      <c r="O44" s="7">
        <f t="shared" si="43"/>
        <v>80.973050323344665</v>
      </c>
      <c r="P44" s="7">
        <f t="shared" si="43"/>
        <v>2.0383752868919451</v>
      </c>
      <c r="Q44" s="7">
        <f t="shared" si="43"/>
        <v>34605.98763468361</v>
      </c>
      <c r="R44" s="7">
        <f t="shared" si="43"/>
        <v>4465.977727497082</v>
      </c>
      <c r="S44" s="7">
        <f t="shared" si="43"/>
        <v>235.6022535439761</v>
      </c>
      <c r="T44" s="7">
        <f t="shared" si="43"/>
        <v>4.2920711783473493</v>
      </c>
      <c r="U44" s="7">
        <f t="shared" si="43"/>
        <v>0.81967981553775004</v>
      </c>
      <c r="V44" s="7">
        <f t="shared" si="43"/>
        <v>0</v>
      </c>
      <c r="W44" s="7">
        <f t="shared" si="43"/>
        <v>0.21650635094610965</v>
      </c>
      <c r="X44" s="7">
        <f t="shared" si="43"/>
        <v>0</v>
      </c>
      <c r="Y44" s="7">
        <f t="shared" si="43"/>
        <v>0</v>
      </c>
      <c r="Z44" s="7">
        <f t="shared" si="43"/>
        <v>0</v>
      </c>
      <c r="AA44" s="7">
        <f t="shared" si="43"/>
        <v>0</v>
      </c>
      <c r="AB44" s="7">
        <f t="shared" si="43"/>
        <v>0.21650635094610965</v>
      </c>
      <c r="AC44" s="7">
        <f t="shared" si="43"/>
        <v>0</v>
      </c>
      <c r="AD44" s="7">
        <f t="shared" si="43"/>
        <v>0</v>
      </c>
      <c r="AE44" s="7">
        <f t="shared" si="43"/>
        <v>0</v>
      </c>
      <c r="AF44" s="7">
        <f t="shared" si="43"/>
        <v>0.21650635094610965</v>
      </c>
      <c r="AG44" s="7">
        <f t="shared" si="43"/>
        <v>0</v>
      </c>
      <c r="AH44" s="7">
        <f t="shared" si="43"/>
        <v>0.21650635094610965</v>
      </c>
      <c r="AI44" s="7">
        <f t="shared" si="43"/>
        <v>0.21650635094610965</v>
      </c>
      <c r="AJ44" s="7">
        <f t="shared" si="43"/>
        <v>0</v>
      </c>
      <c r="AK44" s="7">
        <f t="shared" si="43"/>
        <v>3.2667835863429948</v>
      </c>
      <c r="AL44" s="7">
        <f t="shared" si="43"/>
        <v>0.31884062724019691</v>
      </c>
      <c r="AM44" s="7">
        <f t="shared" si="43"/>
        <v>0.6018057678577009</v>
      </c>
      <c r="AN44" s="7">
        <f t="shared" si="43"/>
        <v>0.86669183038180486</v>
      </c>
      <c r="AO44" s="7">
        <f t="shared" si="43"/>
        <v>1.0692910934109163</v>
      </c>
      <c r="AP44" s="7">
        <f t="shared" si="43"/>
        <v>104.44964380558162</v>
      </c>
      <c r="AQ44" s="7">
        <f t="shared" si="43"/>
        <v>0</v>
      </c>
      <c r="AR44" s="7">
        <f t="shared" si="43"/>
        <v>16.045945796480222</v>
      </c>
      <c r="AS44" s="7">
        <f t="shared" si="43"/>
        <v>0</v>
      </c>
      <c r="AT44" s="7">
        <f t="shared" si="43"/>
        <v>0</v>
      </c>
      <c r="AU44" s="7">
        <f t="shared" si="43"/>
        <v>0</v>
      </c>
      <c r="AV44" s="7">
        <f t="shared" si="43"/>
        <v>0</v>
      </c>
      <c r="AW44" s="7">
        <f t="shared" si="43"/>
        <v>188.6349330500268</v>
      </c>
      <c r="AX44" s="7">
        <f t="shared" si="43"/>
        <v>0</v>
      </c>
      <c r="AY44" s="7">
        <f t="shared" si="43"/>
        <v>0</v>
      </c>
      <c r="AZ44" s="7">
        <f t="shared" si="43"/>
        <v>0</v>
      </c>
      <c r="BA44" s="7">
        <f t="shared" si="43"/>
        <v>8.8062282488173782</v>
      </c>
      <c r="BB44" s="7">
        <f t="shared" si="43"/>
        <v>0</v>
      </c>
      <c r="BC44" s="7">
        <f t="shared" si="43"/>
        <v>161.53479399886086</v>
      </c>
      <c r="BD44" s="7">
        <f t="shared" si="43"/>
        <v>9.142819630809397</v>
      </c>
      <c r="BE44" s="7">
        <f t="shared" si="43"/>
        <v>0</v>
      </c>
      <c r="BF44" s="7">
        <f t="shared" si="43"/>
        <v>79.469939360355056</v>
      </c>
      <c r="BG44" s="7">
        <f t="shared" si="43"/>
        <v>6.5113842854264961E-3</v>
      </c>
      <c r="BH44" s="7">
        <f t="shared" si="43"/>
        <v>3.2229357031866015E-3</v>
      </c>
      <c r="BI44" s="7">
        <f t="shared" si="43"/>
        <v>2.2794159716636214E-3</v>
      </c>
      <c r="BJ44" s="7">
        <f t="shared" si="43"/>
        <v>2.3827097854911285E-3</v>
      </c>
      <c r="BK44" s="7">
        <f t="shared" si="43"/>
        <v>0.44613465573691979</v>
      </c>
      <c r="BL44" s="7">
        <f t="shared" si="43"/>
        <v>0</v>
      </c>
      <c r="BM44" s="7">
        <f t="shared" si="43"/>
        <v>0.22957748887177912</v>
      </c>
      <c r="BN44" s="7">
        <f t="shared" si="43"/>
        <v>0</v>
      </c>
      <c r="BO44" s="7">
        <f t="shared" si="43"/>
        <v>0</v>
      </c>
      <c r="BP44" s="7">
        <f t="shared" si="43"/>
        <v>0</v>
      </c>
      <c r="BQ44" s="7">
        <f t="shared" si="43"/>
        <v>0</v>
      </c>
      <c r="BR44" s="7">
        <f t="shared" ref="BR44:CA44" si="44">STDEV(BR39:BR43)/2</f>
        <v>0.30459802200636088</v>
      </c>
      <c r="BS44" s="7">
        <f t="shared" si="44"/>
        <v>0</v>
      </c>
      <c r="BT44" s="7">
        <f t="shared" si="44"/>
        <v>0</v>
      </c>
      <c r="BU44" s="7">
        <f t="shared" si="44"/>
        <v>0</v>
      </c>
      <c r="BV44" s="7">
        <f t="shared" si="44"/>
        <v>0.27988035794424732</v>
      </c>
      <c r="BW44" s="7">
        <f t="shared" si="44"/>
        <v>0</v>
      </c>
      <c r="BX44" s="7">
        <f t="shared" si="44"/>
        <v>0.27168083051452585</v>
      </c>
      <c r="BY44" s="7">
        <f t="shared" si="44"/>
        <v>0.28175140582912356</v>
      </c>
      <c r="BZ44" s="7">
        <f t="shared" si="44"/>
        <v>0</v>
      </c>
      <c r="CA44" s="7">
        <f t="shared" si="44"/>
        <v>2.5323654056040177E-2</v>
      </c>
    </row>
    <row r="45" spans="2:79" x14ac:dyDescent="0.25">
      <c r="C45" s="3"/>
      <c r="D45" s="3"/>
    </row>
    <row r="48" spans="2:79" x14ac:dyDescent="0.25">
      <c r="B48" s="1"/>
      <c r="C48" s="9" t="s">
        <v>59</v>
      </c>
      <c r="D48" s="10" t="s">
        <v>60</v>
      </c>
      <c r="E48" s="11" t="s">
        <v>61</v>
      </c>
      <c r="F48" s="10" t="s">
        <v>62</v>
      </c>
    </row>
    <row r="49" spans="1:6" x14ac:dyDescent="0.25">
      <c r="B49" s="1" t="s">
        <v>64</v>
      </c>
      <c r="C49" s="9"/>
      <c r="D49" s="10"/>
      <c r="E49" s="11"/>
      <c r="F49" s="10"/>
    </row>
    <row r="50" spans="1:6" x14ac:dyDescent="0.25">
      <c r="B50" s="1" t="s">
        <v>65</v>
      </c>
      <c r="C50" s="9"/>
      <c r="D50" s="10"/>
      <c r="E50" s="11"/>
      <c r="F50" s="10"/>
    </row>
    <row r="51" spans="1:6" x14ac:dyDescent="0.25">
      <c r="B51" s="1" t="s">
        <v>5</v>
      </c>
      <c r="C51" s="9">
        <v>13922039.111396</v>
      </c>
      <c r="D51" s="10">
        <v>3180810.9299571817</v>
      </c>
      <c r="E51" s="12">
        <v>36787666.561975248</v>
      </c>
      <c r="F51" s="10">
        <v>9901073.0019850433</v>
      </c>
    </row>
    <row r="52" spans="1:6" x14ac:dyDescent="0.25">
      <c r="B52" s="1" t="s">
        <v>6</v>
      </c>
      <c r="C52" s="9">
        <v>4511188.6740483334</v>
      </c>
      <c r="D52" s="10">
        <v>667786.89283598773</v>
      </c>
      <c r="E52" s="12">
        <v>6058420.5331082502</v>
      </c>
      <c r="F52" s="10">
        <v>261619.53064887691</v>
      </c>
    </row>
    <row r="53" spans="1:6" x14ac:dyDescent="0.25">
      <c r="B53" s="1" t="s">
        <v>7</v>
      </c>
      <c r="C53" s="9">
        <v>18369771.746265333</v>
      </c>
      <c r="D53" s="10">
        <v>2759730.9210163536</v>
      </c>
      <c r="E53" s="12">
        <v>26249128.875033751</v>
      </c>
      <c r="F53" s="10">
        <v>1075498.1740308099</v>
      </c>
    </row>
    <row r="54" spans="1:6" x14ac:dyDescent="0.25">
      <c r="B54" s="1" t="s">
        <v>8</v>
      </c>
      <c r="C54" s="9">
        <v>316598</v>
      </c>
      <c r="D54" s="10">
        <v>37944.459802837708</v>
      </c>
      <c r="E54" s="12">
        <v>447036.5</v>
      </c>
      <c r="F54" s="10">
        <v>23628.847447294167</v>
      </c>
    </row>
    <row r="55" spans="1:6" x14ac:dyDescent="0.25">
      <c r="B55" s="1" t="s">
        <v>9</v>
      </c>
      <c r="C55" s="9">
        <v>23442.666666666668</v>
      </c>
      <c r="D55" s="10">
        <v>3068.3616692517417</v>
      </c>
      <c r="E55" s="12">
        <v>25993.75</v>
      </c>
      <c r="F55" s="10">
        <v>1940.570385704935</v>
      </c>
    </row>
    <row r="56" spans="1:6" x14ac:dyDescent="0.25">
      <c r="B56" s="1" t="s">
        <v>10</v>
      </c>
      <c r="C56" s="9">
        <v>524800.33333333337</v>
      </c>
      <c r="D56" s="10">
        <v>63709.50570166119</v>
      </c>
      <c r="E56" s="12">
        <v>740517</v>
      </c>
      <c r="F56" s="10">
        <v>37794.467887178937</v>
      </c>
    </row>
    <row r="57" spans="1:6" x14ac:dyDescent="0.25">
      <c r="B57" s="1" t="s">
        <v>11</v>
      </c>
      <c r="C57" s="9">
        <v>0.21619100000000002</v>
      </c>
      <c r="D57" s="10">
        <v>4.8662974032283191E-3</v>
      </c>
      <c r="E57" s="12">
        <v>0.21703324999999998</v>
      </c>
      <c r="F57" s="10">
        <v>3.3366204903876929E-3</v>
      </c>
    </row>
    <row r="58" spans="1:6" x14ac:dyDescent="0.25">
      <c r="B58" s="1" t="s">
        <v>12</v>
      </c>
      <c r="C58" s="9">
        <v>1.4503503333333334</v>
      </c>
      <c r="D58" s="10">
        <v>3.0229421001457049E-2</v>
      </c>
      <c r="E58" s="12">
        <v>1.44842425</v>
      </c>
      <c r="F58" s="10">
        <v>1.0265380365426083E-2</v>
      </c>
    </row>
    <row r="59" spans="1:6" x14ac:dyDescent="0.25">
      <c r="B59" s="1" t="s">
        <v>13</v>
      </c>
      <c r="C59" s="9">
        <v>18.710999000000001</v>
      </c>
      <c r="D59" s="10">
        <v>0.53010341949378137</v>
      </c>
      <c r="E59" s="12">
        <v>19.1439345</v>
      </c>
      <c r="F59" s="10">
        <v>0.33268803105734418</v>
      </c>
    </row>
    <row r="60" spans="1:6" x14ac:dyDescent="0.25">
      <c r="B60" s="1" t="s">
        <v>14</v>
      </c>
      <c r="C60" s="9">
        <v>2.1345689999999995</v>
      </c>
      <c r="D60" s="10">
        <v>9.3111975453839622E-3</v>
      </c>
      <c r="E60" s="12">
        <v>2.1263364999999999</v>
      </c>
      <c r="F60" s="10">
        <v>5.7738277002782066E-3</v>
      </c>
    </row>
    <row r="61" spans="1:6" x14ac:dyDescent="0.25">
      <c r="B61" s="1" t="s">
        <v>15</v>
      </c>
      <c r="C61" s="9">
        <v>87.893711333333329</v>
      </c>
      <c r="D61" s="10">
        <v>22.795679631635007</v>
      </c>
      <c r="E61" s="12">
        <v>231.16351</v>
      </c>
      <c r="F61" s="10">
        <v>80.973050323344665</v>
      </c>
    </row>
    <row r="62" spans="1:6" ht="15.75" thickBot="1" x14ac:dyDescent="0.3">
      <c r="B62" s="1" t="s">
        <v>16</v>
      </c>
      <c r="C62" s="9">
        <v>84.932305999999997</v>
      </c>
      <c r="D62" s="10">
        <v>1.9797069961296194</v>
      </c>
      <c r="E62" s="12">
        <v>88.957109500000001</v>
      </c>
      <c r="F62" s="10">
        <v>2.0383752868919451</v>
      </c>
    </row>
    <row r="63" spans="1:6" x14ac:dyDescent="0.25">
      <c r="A63" s="27" t="s">
        <v>1</v>
      </c>
      <c r="B63" s="13" t="s">
        <v>17</v>
      </c>
      <c r="C63" s="14">
        <v>501524.66666666669</v>
      </c>
      <c r="D63" s="15">
        <v>31315.016910599155</v>
      </c>
      <c r="E63" s="16">
        <v>682283.25</v>
      </c>
      <c r="F63" s="17">
        <v>34605.98763468361</v>
      </c>
    </row>
    <row r="64" spans="1:6" x14ac:dyDescent="0.25">
      <c r="A64" s="28"/>
      <c r="B64" s="1" t="s">
        <v>18</v>
      </c>
      <c r="C64" s="9">
        <v>21581.666666666668</v>
      </c>
      <c r="D64" s="10">
        <v>2188.7996964343552</v>
      </c>
      <c r="E64" s="12">
        <v>55940.5</v>
      </c>
      <c r="F64" s="18">
        <v>4465.977727497082</v>
      </c>
    </row>
    <row r="65" spans="1:6" x14ac:dyDescent="0.25">
      <c r="A65" s="28"/>
      <c r="B65" s="1" t="s">
        <v>19</v>
      </c>
      <c r="C65" s="9">
        <v>1657.6666666666667</v>
      </c>
      <c r="D65" s="10">
        <v>69.843475794888036</v>
      </c>
      <c r="E65" s="12">
        <v>2251.25</v>
      </c>
      <c r="F65" s="18">
        <v>235.6022535439761</v>
      </c>
    </row>
    <row r="66" spans="1:6" x14ac:dyDescent="0.25">
      <c r="A66" s="28"/>
      <c r="B66" s="1" t="s">
        <v>20</v>
      </c>
      <c r="C66" s="9">
        <v>31.666666666666668</v>
      </c>
      <c r="D66" s="10">
        <v>2.6034165586355469</v>
      </c>
      <c r="E66" s="12">
        <v>32.25</v>
      </c>
      <c r="F66" s="18">
        <v>4.2920711783473493</v>
      </c>
    </row>
    <row r="67" spans="1:6" x14ac:dyDescent="0.25">
      <c r="A67" s="28"/>
      <c r="B67" s="1" t="s">
        <v>21</v>
      </c>
      <c r="C67" s="9">
        <v>1</v>
      </c>
      <c r="D67" s="10">
        <v>1</v>
      </c>
      <c r="E67" s="12">
        <v>1.25</v>
      </c>
      <c r="F67" s="18">
        <v>0.81967981553775004</v>
      </c>
    </row>
    <row r="68" spans="1:6" x14ac:dyDescent="0.25">
      <c r="A68" s="28"/>
      <c r="B68" s="1" t="s">
        <v>22</v>
      </c>
      <c r="C68" s="9">
        <v>0</v>
      </c>
      <c r="D68" s="10">
        <v>0</v>
      </c>
      <c r="E68" s="12">
        <v>0</v>
      </c>
      <c r="F68" s="18">
        <v>0</v>
      </c>
    </row>
    <row r="69" spans="1:6" x14ac:dyDescent="0.25">
      <c r="A69" s="28"/>
      <c r="B69" s="1" t="s">
        <v>23</v>
      </c>
      <c r="C69" s="9">
        <v>0</v>
      </c>
      <c r="D69" s="10">
        <v>0</v>
      </c>
      <c r="E69" s="12">
        <v>0.25</v>
      </c>
      <c r="F69" s="18">
        <v>0.21650635094610965</v>
      </c>
    </row>
    <row r="70" spans="1:6" x14ac:dyDescent="0.25">
      <c r="A70" s="28"/>
      <c r="B70" s="1" t="s">
        <v>24</v>
      </c>
      <c r="C70" s="9">
        <v>0</v>
      </c>
      <c r="D70" s="10">
        <v>0</v>
      </c>
      <c r="E70" s="12">
        <v>0</v>
      </c>
      <c r="F70" s="18">
        <v>0</v>
      </c>
    </row>
    <row r="71" spans="1:6" x14ac:dyDescent="0.25">
      <c r="A71" s="28"/>
      <c r="B71" s="1" t="s">
        <v>25</v>
      </c>
      <c r="C71" s="9">
        <v>0</v>
      </c>
      <c r="D71" s="10">
        <v>0</v>
      </c>
      <c r="E71" s="12">
        <v>0</v>
      </c>
      <c r="F71" s="18">
        <v>0</v>
      </c>
    </row>
    <row r="72" spans="1:6" x14ac:dyDescent="0.25">
      <c r="A72" s="28"/>
      <c r="B72" s="1" t="s">
        <v>26</v>
      </c>
      <c r="C72" s="9">
        <v>0.33333333333333331</v>
      </c>
      <c r="D72" s="10">
        <v>0.33333333333333337</v>
      </c>
      <c r="E72" s="12">
        <v>0</v>
      </c>
      <c r="F72" s="18">
        <v>0</v>
      </c>
    </row>
    <row r="73" spans="1:6" x14ac:dyDescent="0.25">
      <c r="A73" s="28"/>
      <c r="B73" s="1" t="s">
        <v>27</v>
      </c>
      <c r="C73" s="9">
        <v>0.66666666666666663</v>
      </c>
      <c r="D73" s="10">
        <v>0.33333333333333337</v>
      </c>
      <c r="E73" s="12">
        <v>0</v>
      </c>
      <c r="F73" s="18">
        <v>0</v>
      </c>
    </row>
    <row r="74" spans="1:6" x14ac:dyDescent="0.25">
      <c r="A74" s="28"/>
      <c r="B74" s="1" t="s">
        <v>28</v>
      </c>
      <c r="C74" s="9">
        <v>0</v>
      </c>
      <c r="D74" s="10">
        <v>0</v>
      </c>
      <c r="E74" s="12">
        <v>0.25</v>
      </c>
      <c r="F74" s="18">
        <v>0.21650635094610965</v>
      </c>
    </row>
    <row r="75" spans="1:6" x14ac:dyDescent="0.25">
      <c r="A75" s="28"/>
      <c r="B75" s="1" t="s">
        <v>29</v>
      </c>
      <c r="C75" s="9">
        <v>0</v>
      </c>
      <c r="D75" s="10">
        <v>0</v>
      </c>
      <c r="E75" s="12">
        <v>0</v>
      </c>
      <c r="F75" s="18">
        <v>0</v>
      </c>
    </row>
    <row r="76" spans="1:6" x14ac:dyDescent="0.25">
      <c r="A76" s="28"/>
      <c r="B76" s="1" t="s">
        <v>30</v>
      </c>
      <c r="C76" s="9">
        <v>0</v>
      </c>
      <c r="D76" s="10">
        <v>0</v>
      </c>
      <c r="E76" s="12">
        <v>0</v>
      </c>
      <c r="F76" s="18">
        <v>0</v>
      </c>
    </row>
    <row r="77" spans="1:6" x14ac:dyDescent="0.25">
      <c r="A77" s="28"/>
      <c r="B77" s="1" t="s">
        <v>31</v>
      </c>
      <c r="C77" s="9">
        <v>0</v>
      </c>
      <c r="D77" s="10">
        <v>0</v>
      </c>
      <c r="E77" s="12">
        <v>0</v>
      </c>
      <c r="F77" s="18">
        <v>0</v>
      </c>
    </row>
    <row r="78" spans="1:6" x14ac:dyDescent="0.25">
      <c r="A78" s="28"/>
      <c r="B78" s="1" t="s">
        <v>32</v>
      </c>
      <c r="C78" s="9">
        <v>0.33333333333333331</v>
      </c>
      <c r="D78" s="10">
        <v>0.33333333333333337</v>
      </c>
      <c r="E78" s="12">
        <v>0.25</v>
      </c>
      <c r="F78" s="18">
        <v>0.21650635094610965</v>
      </c>
    </row>
    <row r="79" spans="1:6" x14ac:dyDescent="0.25">
      <c r="A79" s="28"/>
      <c r="B79" s="1" t="s">
        <v>33</v>
      </c>
      <c r="C79" s="9">
        <v>0</v>
      </c>
      <c r="D79" s="10">
        <v>0</v>
      </c>
      <c r="E79" s="12">
        <v>0</v>
      </c>
      <c r="F79" s="18">
        <v>0</v>
      </c>
    </row>
    <row r="80" spans="1:6" x14ac:dyDescent="0.25">
      <c r="A80" s="28"/>
      <c r="B80" s="1" t="s">
        <v>34</v>
      </c>
      <c r="C80" s="9">
        <v>0</v>
      </c>
      <c r="D80" s="10">
        <v>0</v>
      </c>
      <c r="E80" s="12">
        <v>0.75</v>
      </c>
      <c r="F80" s="18">
        <v>0.21650635094610965</v>
      </c>
    </row>
    <row r="81" spans="1:6" x14ac:dyDescent="0.25">
      <c r="A81" s="28"/>
      <c r="B81" s="1" t="s">
        <v>35</v>
      </c>
      <c r="C81" s="9">
        <v>0</v>
      </c>
      <c r="D81" s="10">
        <v>0</v>
      </c>
      <c r="E81" s="12">
        <v>0.25</v>
      </c>
      <c r="F81" s="18">
        <v>0.21650635094610965</v>
      </c>
    </row>
    <row r="82" spans="1:6" x14ac:dyDescent="0.25">
      <c r="A82" s="28"/>
      <c r="B82" s="1" t="s">
        <v>36</v>
      </c>
      <c r="C82" s="9">
        <v>0</v>
      </c>
      <c r="D82" s="10">
        <v>0</v>
      </c>
      <c r="E82" s="12">
        <v>0</v>
      </c>
      <c r="F82" s="18">
        <v>0</v>
      </c>
    </row>
    <row r="83" spans="1:6" ht="15.75" thickBot="1" x14ac:dyDescent="0.3">
      <c r="A83" s="29"/>
      <c r="B83" s="19" t="s">
        <v>37</v>
      </c>
      <c r="C83" s="20">
        <v>2.3333333333333335</v>
      </c>
      <c r="D83" s="21">
        <v>0.88191710368819698</v>
      </c>
      <c r="E83" s="22">
        <v>6.75</v>
      </c>
      <c r="F83" s="23">
        <v>3.2667835863429948</v>
      </c>
    </row>
    <row r="84" spans="1:6" x14ac:dyDescent="0.25">
      <c r="A84" s="30" t="s">
        <v>2</v>
      </c>
      <c r="B84" s="13" t="s">
        <v>17</v>
      </c>
      <c r="C84" s="14">
        <v>18.975257333333335</v>
      </c>
      <c r="D84" s="15">
        <v>2.5294390908744607E-2</v>
      </c>
      <c r="E84" s="16">
        <v>19.525728749999999</v>
      </c>
      <c r="F84" s="17">
        <v>0.31884062724019691</v>
      </c>
    </row>
    <row r="85" spans="1:6" x14ac:dyDescent="0.25">
      <c r="A85" s="31"/>
      <c r="B85" s="1" t="s">
        <v>18</v>
      </c>
      <c r="C85" s="9">
        <v>16.095371666666669</v>
      </c>
      <c r="D85" s="10">
        <v>0.98723862788661432</v>
      </c>
      <c r="E85" s="12">
        <v>15.959245249999999</v>
      </c>
      <c r="F85" s="18">
        <v>0.6018057678577009</v>
      </c>
    </row>
    <row r="86" spans="1:6" x14ac:dyDescent="0.25">
      <c r="A86" s="31"/>
      <c r="B86" s="1" t="s">
        <v>19</v>
      </c>
      <c r="C86" s="9">
        <v>15.313599333333334</v>
      </c>
      <c r="D86" s="10">
        <v>1.0357704070086085</v>
      </c>
      <c r="E86" s="12">
        <v>15.429660500000001</v>
      </c>
      <c r="F86" s="18">
        <v>0.86669183038180486</v>
      </c>
    </row>
    <row r="87" spans="1:6" x14ac:dyDescent="0.25">
      <c r="A87" s="31"/>
      <c r="B87" s="1" t="s">
        <v>20</v>
      </c>
      <c r="C87" s="9">
        <v>6.1319836666666667</v>
      </c>
      <c r="D87" s="10">
        <v>1.5390625462601502</v>
      </c>
      <c r="E87" s="12">
        <v>8.7758452499999997</v>
      </c>
      <c r="F87" s="18">
        <v>1.0692910934109163</v>
      </c>
    </row>
    <row r="88" spans="1:6" x14ac:dyDescent="0.25">
      <c r="A88" s="31"/>
      <c r="B88" s="1" t="s">
        <v>21</v>
      </c>
      <c r="C88" s="9">
        <v>1.4739310000000001</v>
      </c>
      <c r="D88" s="10">
        <v>1.4739310000000001</v>
      </c>
      <c r="E88" s="12">
        <v>123.288946</v>
      </c>
      <c r="F88" s="18">
        <v>104.44964380558162</v>
      </c>
    </row>
    <row r="89" spans="1:6" x14ac:dyDescent="0.25">
      <c r="A89" s="31"/>
      <c r="B89" s="1" t="s">
        <v>22</v>
      </c>
      <c r="C89" s="9">
        <v>0</v>
      </c>
      <c r="D89" s="10">
        <v>0</v>
      </c>
      <c r="E89" s="12">
        <v>0</v>
      </c>
      <c r="F89" s="18">
        <v>0</v>
      </c>
    </row>
    <row r="90" spans="1:6" x14ac:dyDescent="0.25">
      <c r="A90" s="31"/>
      <c r="B90" s="1" t="s">
        <v>23</v>
      </c>
      <c r="C90" s="9">
        <v>0</v>
      </c>
      <c r="D90" s="10">
        <v>0</v>
      </c>
      <c r="E90" s="12">
        <v>18.528262250000001</v>
      </c>
      <c r="F90" s="18">
        <v>16.045945796480222</v>
      </c>
    </row>
    <row r="91" spans="1:6" x14ac:dyDescent="0.25">
      <c r="A91" s="31"/>
      <c r="B91" s="1" t="s">
        <v>24</v>
      </c>
      <c r="C91" s="9">
        <v>0</v>
      </c>
      <c r="D91" s="10">
        <v>0</v>
      </c>
      <c r="E91" s="12">
        <v>0</v>
      </c>
      <c r="F91" s="18">
        <v>0</v>
      </c>
    </row>
    <row r="92" spans="1:6" x14ac:dyDescent="0.25">
      <c r="A92" s="31"/>
      <c r="B92" s="1" t="s">
        <v>25</v>
      </c>
      <c r="C92" s="9">
        <v>0</v>
      </c>
      <c r="D92" s="10">
        <v>0</v>
      </c>
      <c r="E92" s="12">
        <v>0</v>
      </c>
      <c r="F92" s="18">
        <v>0</v>
      </c>
    </row>
    <row r="93" spans="1:6" x14ac:dyDescent="0.25">
      <c r="A93" s="31"/>
      <c r="B93" s="1" t="s">
        <v>26</v>
      </c>
      <c r="C93" s="9">
        <v>59.012704333333339</v>
      </c>
      <c r="D93" s="10">
        <v>59.012704333333339</v>
      </c>
      <c r="E93" s="12">
        <v>0</v>
      </c>
      <c r="F93" s="18">
        <v>0</v>
      </c>
    </row>
    <row r="94" spans="1:6" x14ac:dyDescent="0.25">
      <c r="A94" s="31"/>
      <c r="B94" s="1" t="s">
        <v>27</v>
      </c>
      <c r="C94" s="9">
        <v>278.18584866666669</v>
      </c>
      <c r="D94" s="10">
        <v>191.34532981912702</v>
      </c>
      <c r="E94" s="12">
        <v>0</v>
      </c>
      <c r="F94" s="18">
        <v>0</v>
      </c>
    </row>
    <row r="95" spans="1:6" x14ac:dyDescent="0.25">
      <c r="A95" s="31"/>
      <c r="B95" s="1" t="s">
        <v>28</v>
      </c>
      <c r="C95" s="9">
        <v>0</v>
      </c>
      <c r="D95" s="10">
        <v>0</v>
      </c>
      <c r="E95" s="12">
        <v>217.81685874999999</v>
      </c>
      <c r="F95" s="18">
        <v>188.6349330500268</v>
      </c>
    </row>
    <row r="96" spans="1:6" x14ac:dyDescent="0.25">
      <c r="A96" s="31"/>
      <c r="B96" s="1" t="s">
        <v>29</v>
      </c>
      <c r="C96" s="9">
        <v>0</v>
      </c>
      <c r="D96" s="10">
        <v>0</v>
      </c>
      <c r="E96" s="12">
        <v>0</v>
      </c>
      <c r="F96" s="18">
        <v>0</v>
      </c>
    </row>
    <row r="97" spans="1:6" x14ac:dyDescent="0.25">
      <c r="A97" s="31"/>
      <c r="B97" s="1" t="s">
        <v>30</v>
      </c>
      <c r="C97" s="9">
        <v>0</v>
      </c>
      <c r="D97" s="10">
        <v>0</v>
      </c>
      <c r="E97" s="12">
        <v>0</v>
      </c>
      <c r="F97" s="18">
        <v>0</v>
      </c>
    </row>
    <row r="98" spans="1:6" x14ac:dyDescent="0.25">
      <c r="A98" s="31"/>
      <c r="B98" s="1" t="s">
        <v>31</v>
      </c>
      <c r="C98" s="9">
        <v>0</v>
      </c>
      <c r="D98" s="10">
        <v>0</v>
      </c>
      <c r="E98" s="12">
        <v>0</v>
      </c>
      <c r="F98" s="18">
        <v>0</v>
      </c>
    </row>
    <row r="99" spans="1:6" x14ac:dyDescent="0.25">
      <c r="A99" s="31"/>
      <c r="B99" s="1" t="s">
        <v>32</v>
      </c>
      <c r="C99" s="9">
        <v>304.54495800000001</v>
      </c>
      <c r="D99" s="10">
        <v>304.54495799999995</v>
      </c>
      <c r="E99" s="12">
        <v>10.168556499999999</v>
      </c>
      <c r="F99" s="18">
        <v>8.8062282488173782</v>
      </c>
    </row>
    <row r="100" spans="1:6" x14ac:dyDescent="0.25">
      <c r="A100" s="31"/>
      <c r="B100" s="1" t="s">
        <v>33</v>
      </c>
      <c r="C100" s="9">
        <v>0</v>
      </c>
      <c r="D100" s="10">
        <v>0</v>
      </c>
      <c r="E100" s="12">
        <v>0</v>
      </c>
      <c r="F100" s="18">
        <v>0</v>
      </c>
    </row>
    <row r="101" spans="1:6" x14ac:dyDescent="0.25">
      <c r="A101" s="31"/>
      <c r="B101" s="1" t="s">
        <v>34</v>
      </c>
      <c r="C101" s="9">
        <v>0</v>
      </c>
      <c r="D101" s="10">
        <v>0</v>
      </c>
      <c r="E101" s="12">
        <v>215.10501574999998</v>
      </c>
      <c r="F101" s="18">
        <v>161.53479399886086</v>
      </c>
    </row>
    <row r="102" spans="1:6" x14ac:dyDescent="0.25">
      <c r="A102" s="31"/>
      <c r="B102" s="1" t="s">
        <v>35</v>
      </c>
      <c r="C102" s="9">
        <v>0</v>
      </c>
      <c r="D102" s="10">
        <v>0</v>
      </c>
      <c r="E102" s="12">
        <v>10.557218750000001</v>
      </c>
      <c r="F102" s="18">
        <v>9.142819630809397</v>
      </c>
    </row>
    <row r="103" spans="1:6" x14ac:dyDescent="0.25">
      <c r="A103" s="31"/>
      <c r="B103" s="1" t="s">
        <v>36</v>
      </c>
      <c r="C103" s="9">
        <v>0</v>
      </c>
      <c r="D103" s="10">
        <v>0</v>
      </c>
      <c r="E103" s="12">
        <v>0</v>
      </c>
      <c r="F103" s="18">
        <v>0</v>
      </c>
    </row>
    <row r="104" spans="1:6" ht="15.75" thickBot="1" x14ac:dyDescent="0.3">
      <c r="A104" s="32"/>
      <c r="B104" s="19" t="s">
        <v>37</v>
      </c>
      <c r="C104" s="20">
        <v>901.17020033333336</v>
      </c>
      <c r="D104" s="21">
        <v>502.27404669133074</v>
      </c>
      <c r="E104" s="22">
        <v>722.95043275</v>
      </c>
      <c r="F104" s="23">
        <v>79.469939360355056</v>
      </c>
    </row>
    <row r="105" spans="1:6" x14ac:dyDescent="0.25">
      <c r="A105" s="30" t="s">
        <v>3</v>
      </c>
      <c r="B105" s="13" t="s">
        <v>17</v>
      </c>
      <c r="C105" s="14">
        <v>2.136174</v>
      </c>
      <c r="D105" s="15">
        <v>7.2822683965919803E-3</v>
      </c>
      <c r="E105" s="16">
        <v>2.1323015000000001</v>
      </c>
      <c r="F105" s="17">
        <v>6.5113842854264961E-3</v>
      </c>
    </row>
    <row r="106" spans="1:6" x14ac:dyDescent="0.25">
      <c r="A106" s="31"/>
      <c r="B106" s="1" t="s">
        <v>18</v>
      </c>
      <c r="C106" s="9">
        <v>2.0901429999999999</v>
      </c>
      <c r="D106" s="10">
        <v>8.5911385935353544E-3</v>
      </c>
      <c r="E106" s="12">
        <v>2.0848392499999999</v>
      </c>
      <c r="F106" s="18">
        <v>3.2229357031866015E-3</v>
      </c>
    </row>
    <row r="107" spans="1:6" x14ac:dyDescent="0.25">
      <c r="A107" s="31"/>
      <c r="B107" s="1" t="s">
        <v>19</v>
      </c>
      <c r="C107" s="9">
        <v>2.0581489999999998</v>
      </c>
      <c r="D107" s="10">
        <v>2.0575172741276486E-3</v>
      </c>
      <c r="E107" s="12">
        <v>2.0591192500000002</v>
      </c>
      <c r="F107" s="18">
        <v>2.2794159716636214E-3</v>
      </c>
    </row>
    <row r="108" spans="1:6" x14ac:dyDescent="0.25">
      <c r="A108" s="31"/>
      <c r="B108" s="1" t="s">
        <v>20</v>
      </c>
      <c r="C108" s="9">
        <v>1.3688519999999997</v>
      </c>
      <c r="D108" s="10">
        <v>0.34822769207852122</v>
      </c>
      <c r="E108" s="12">
        <v>2.0317417500000001</v>
      </c>
      <c r="F108" s="18">
        <v>2.3827097854911285E-3</v>
      </c>
    </row>
    <row r="109" spans="1:6" x14ac:dyDescent="0.25">
      <c r="A109" s="31"/>
      <c r="B109" s="1" t="s">
        <v>21</v>
      </c>
      <c r="C109" s="9">
        <v>0.33580433333333332</v>
      </c>
      <c r="D109" s="10">
        <v>0.33580433333333332</v>
      </c>
      <c r="E109" s="12">
        <v>0.79593399999999992</v>
      </c>
      <c r="F109" s="18">
        <v>0.44613465573691979</v>
      </c>
    </row>
    <row r="110" spans="1:6" x14ac:dyDescent="0.25">
      <c r="A110" s="31"/>
      <c r="B110" s="1" t="s">
        <v>22</v>
      </c>
      <c r="C110" s="9">
        <v>0</v>
      </c>
      <c r="D110" s="10">
        <v>0</v>
      </c>
      <c r="E110" s="12">
        <v>0</v>
      </c>
      <c r="F110" s="18">
        <v>0</v>
      </c>
    </row>
    <row r="111" spans="1:6" x14ac:dyDescent="0.25">
      <c r="A111" s="31"/>
      <c r="B111" s="1" t="s">
        <v>23</v>
      </c>
      <c r="C111" s="9">
        <v>0</v>
      </c>
      <c r="D111" s="10">
        <v>0</v>
      </c>
      <c r="E111" s="12">
        <v>0.26509325</v>
      </c>
      <c r="F111" s="18">
        <v>0.22957748887177912</v>
      </c>
    </row>
    <row r="112" spans="1:6" x14ac:dyDescent="0.25">
      <c r="A112" s="31"/>
      <c r="B112" s="1" t="s">
        <v>24</v>
      </c>
      <c r="C112" s="9">
        <v>0</v>
      </c>
      <c r="D112" s="10">
        <v>0</v>
      </c>
      <c r="E112" s="12">
        <v>0</v>
      </c>
      <c r="F112" s="18">
        <v>0</v>
      </c>
    </row>
    <row r="113" spans="1:6" x14ac:dyDescent="0.25">
      <c r="A113" s="31"/>
      <c r="B113" s="1" t="s">
        <v>25</v>
      </c>
      <c r="C113" s="9">
        <v>0</v>
      </c>
      <c r="D113" s="10">
        <v>0</v>
      </c>
      <c r="E113" s="12">
        <v>0</v>
      </c>
      <c r="F113" s="18">
        <v>0</v>
      </c>
    </row>
    <row r="114" spans="1:6" x14ac:dyDescent="0.25">
      <c r="A114" s="31"/>
      <c r="B114" s="1" t="s">
        <v>26</v>
      </c>
      <c r="C114" s="9">
        <v>0.36798233333333336</v>
      </c>
      <c r="D114" s="10">
        <v>0.36798233333333336</v>
      </c>
      <c r="E114" s="12">
        <v>0</v>
      </c>
      <c r="F114" s="18">
        <v>0</v>
      </c>
    </row>
    <row r="115" spans="1:6" x14ac:dyDescent="0.25">
      <c r="A115" s="31"/>
      <c r="B115" s="1" t="s">
        <v>27</v>
      </c>
      <c r="C115" s="9">
        <v>0.71405533333333338</v>
      </c>
      <c r="D115" s="10">
        <v>0.35891219721882472</v>
      </c>
      <c r="E115" s="12">
        <v>0</v>
      </c>
      <c r="F115" s="18">
        <v>0</v>
      </c>
    </row>
    <row r="116" spans="1:6" x14ac:dyDescent="0.25">
      <c r="A116" s="31"/>
      <c r="B116" s="1" t="s">
        <v>28</v>
      </c>
      <c r="C116" s="9">
        <v>0</v>
      </c>
      <c r="D116" s="10">
        <v>0</v>
      </c>
      <c r="E116" s="12">
        <v>0.35171950000000002</v>
      </c>
      <c r="F116" s="18">
        <v>0.30459802200636088</v>
      </c>
    </row>
    <row r="117" spans="1:6" x14ac:dyDescent="0.25">
      <c r="A117" s="31"/>
      <c r="B117" s="1" t="s">
        <v>29</v>
      </c>
      <c r="C117" s="9">
        <v>0</v>
      </c>
      <c r="D117" s="10">
        <v>0</v>
      </c>
      <c r="E117" s="12">
        <v>0</v>
      </c>
      <c r="F117" s="18">
        <v>0</v>
      </c>
    </row>
    <row r="118" spans="1:6" x14ac:dyDescent="0.25">
      <c r="A118" s="31"/>
      <c r="B118" s="1" t="s">
        <v>30</v>
      </c>
      <c r="C118" s="9">
        <v>0</v>
      </c>
      <c r="D118" s="10">
        <v>0</v>
      </c>
      <c r="E118" s="12">
        <v>0</v>
      </c>
      <c r="F118" s="18">
        <v>0</v>
      </c>
    </row>
    <row r="119" spans="1:6" x14ac:dyDescent="0.25">
      <c r="A119" s="31"/>
      <c r="B119" s="1" t="s">
        <v>31</v>
      </c>
      <c r="C119" s="9">
        <v>0</v>
      </c>
      <c r="D119" s="10">
        <v>0</v>
      </c>
      <c r="E119" s="12">
        <v>0</v>
      </c>
      <c r="F119" s="18">
        <v>0</v>
      </c>
    </row>
    <row r="120" spans="1:6" x14ac:dyDescent="0.25">
      <c r="A120" s="31"/>
      <c r="B120" s="1" t="s">
        <v>32</v>
      </c>
      <c r="C120" s="9">
        <v>0.53319099999999997</v>
      </c>
      <c r="D120" s="10">
        <v>0.53319099999999997</v>
      </c>
      <c r="E120" s="12">
        <v>0.32317800000000002</v>
      </c>
      <c r="F120" s="18">
        <v>0.27988035794424732</v>
      </c>
    </row>
    <row r="121" spans="1:6" x14ac:dyDescent="0.25">
      <c r="A121" s="31"/>
      <c r="B121" s="1" t="s">
        <v>33</v>
      </c>
      <c r="C121" s="9">
        <v>0</v>
      </c>
      <c r="D121" s="10">
        <v>0</v>
      </c>
      <c r="E121" s="12">
        <v>0</v>
      </c>
      <c r="F121" s="18">
        <v>0</v>
      </c>
    </row>
    <row r="122" spans="1:6" x14ac:dyDescent="0.25">
      <c r="A122" s="31"/>
      <c r="B122" s="1" t="s">
        <v>34</v>
      </c>
      <c r="C122" s="9">
        <v>0</v>
      </c>
      <c r="D122" s="10">
        <v>0</v>
      </c>
      <c r="E122" s="12">
        <v>0.92745350000000004</v>
      </c>
      <c r="F122" s="18">
        <v>0.27168083051452585</v>
      </c>
    </row>
    <row r="123" spans="1:6" x14ac:dyDescent="0.25">
      <c r="A123" s="31"/>
      <c r="B123" s="1" t="s">
        <v>35</v>
      </c>
      <c r="C123" s="9">
        <v>0</v>
      </c>
      <c r="D123" s="10">
        <v>0</v>
      </c>
      <c r="E123" s="12">
        <v>0.32533849999999997</v>
      </c>
      <c r="F123" s="18">
        <v>0.28175140582912356</v>
      </c>
    </row>
    <row r="124" spans="1:6" x14ac:dyDescent="0.25">
      <c r="A124" s="31"/>
      <c r="B124" s="1" t="s">
        <v>36</v>
      </c>
      <c r="C124" s="9">
        <v>0</v>
      </c>
      <c r="D124" s="10">
        <v>0</v>
      </c>
      <c r="E124" s="12">
        <v>0</v>
      </c>
      <c r="F124" s="18">
        <v>0</v>
      </c>
    </row>
    <row r="125" spans="1:6" ht="15.75" thickBot="1" x14ac:dyDescent="0.3">
      <c r="A125" s="32"/>
      <c r="B125" s="19" t="s">
        <v>37</v>
      </c>
      <c r="C125" s="20">
        <v>217.53210833333333</v>
      </c>
      <c r="D125" s="21">
        <v>215.64048723618021</v>
      </c>
      <c r="E125" s="22">
        <v>2.4045770000000002</v>
      </c>
      <c r="F125" s="23">
        <v>2.5323654056040177E-2</v>
      </c>
    </row>
  </sheetData>
  <mergeCells count="3">
    <mergeCell ref="A63:A83"/>
    <mergeCell ref="A84:A104"/>
    <mergeCell ref="A105:A125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Main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Agalic Rodriguez Duboc</cp:lastModifiedBy>
  <dcterms:created xsi:type="dcterms:W3CDTF">2023-09-07T18:22:00Z</dcterms:created>
  <dcterms:modified xsi:type="dcterms:W3CDTF">2024-05-13T20:42:30Z</dcterms:modified>
</cp:coreProperties>
</file>