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Desktop/Università/SistemiOperativi/"/>
    </mc:Choice>
  </mc:AlternateContent>
  <xr:revisionPtr revIDLastSave="0" documentId="8_{D1342449-C6ED-9943-AB51-AF672891229E}" xr6:coauthVersionLast="47" xr6:coauthVersionMax="47" xr10:uidLastSave="{00000000-0000-0000-0000-000000000000}"/>
  <bookViews>
    <workbookView xWindow="28800" yWindow="-1800" windowWidth="38400" windowHeight="21600" xr2:uid="{258B9B9E-43A5-824E-A608-968489D16D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01" i="1" l="1"/>
  <c r="DA97" i="1"/>
  <c r="DA96" i="1"/>
  <c r="DA95" i="1"/>
  <c r="DA94" i="1"/>
  <c r="DA93" i="1"/>
  <c r="CU93" i="1"/>
  <c r="CP97" i="1"/>
  <c r="CP96" i="1"/>
  <c r="CP95" i="1"/>
  <c r="CP94" i="1"/>
  <c r="CP93" i="1"/>
  <c r="CI93" i="1"/>
  <c r="CG97" i="1"/>
  <c r="CG96" i="1"/>
  <c r="CG95" i="1"/>
  <c r="CG94" i="1"/>
  <c r="CG93" i="1"/>
  <c r="CS66" i="1"/>
  <c r="DD59" i="1"/>
  <c r="DA63" i="1"/>
  <c r="DA62" i="1"/>
  <c r="DA61" i="1"/>
  <c r="DA60" i="1"/>
  <c r="DA59" i="1"/>
  <c r="CU59" i="1"/>
  <c r="CP63" i="1"/>
  <c r="CP62" i="1"/>
  <c r="CP61" i="1"/>
  <c r="CP60" i="1"/>
  <c r="CP59" i="1"/>
  <c r="CI59" i="1"/>
  <c r="CG63" i="1"/>
  <c r="CG62" i="1"/>
  <c r="CG61" i="1"/>
  <c r="CG60" i="1"/>
  <c r="CG59" i="1"/>
  <c r="DD40" i="1"/>
  <c r="DN34" i="1"/>
  <c r="DH38" i="1"/>
  <c r="DH37" i="1"/>
  <c r="DH36" i="1"/>
  <c r="DH35" i="1"/>
  <c r="DH34" i="1"/>
  <c r="DA34" i="1"/>
  <c r="CT38" i="1"/>
  <c r="CT37" i="1"/>
  <c r="CT36" i="1"/>
  <c r="CT35" i="1"/>
  <c r="CT34" i="1"/>
  <c r="CN34" i="1"/>
  <c r="CG38" i="1"/>
  <c r="CG37" i="1"/>
  <c r="CG36" i="1"/>
  <c r="CG35" i="1"/>
  <c r="CG34" i="1"/>
  <c r="CF15" i="1"/>
  <c r="CD10" i="1"/>
  <c r="BO15" i="1"/>
  <c r="BO14" i="1"/>
  <c r="BO13" i="1"/>
  <c r="BO12" i="1"/>
  <c r="BO11" i="1"/>
  <c r="BB11" i="1"/>
  <c r="AU15" i="1"/>
  <c r="AU14" i="1"/>
  <c r="AU13" i="1"/>
  <c r="AU12" i="1"/>
  <c r="AU11" i="1"/>
  <c r="BE3" i="1"/>
  <c r="AU8" i="1"/>
  <c r="AU7" i="1"/>
  <c r="AU6" i="1"/>
  <c r="AU5" i="1"/>
  <c r="AU4" i="1"/>
</calcChain>
</file>

<file path=xl/sharedStrings.xml><?xml version="1.0" encoding="utf-8"?>
<sst xmlns="http://schemas.openxmlformats.org/spreadsheetml/2006/main" count="877" uniqueCount="26">
  <si>
    <t>P1</t>
  </si>
  <si>
    <t>P2</t>
  </si>
  <si>
    <t>P3</t>
  </si>
  <si>
    <t>P4</t>
  </si>
  <si>
    <t>P5</t>
  </si>
  <si>
    <t>P6</t>
  </si>
  <si>
    <t>P7</t>
  </si>
  <si>
    <t>TURNAROUND</t>
  </si>
  <si>
    <t>CS=1ms</t>
  </si>
  <si>
    <t>ATTESA</t>
  </si>
  <si>
    <t>ATTESA MEDIO</t>
  </si>
  <si>
    <t>TURN NORM</t>
  </si>
  <si>
    <t>TURN MEDIO</t>
  </si>
  <si>
    <t>FCFS</t>
  </si>
  <si>
    <t>TURN NORM MEDIO</t>
  </si>
  <si>
    <t>THROUGPUT</t>
  </si>
  <si>
    <t>ATTES</t>
  </si>
  <si>
    <t xml:space="preserve">ATTESA MEDIO </t>
  </si>
  <si>
    <t>TURN NORMALIZZ</t>
  </si>
  <si>
    <t>NORM MEDIO</t>
  </si>
  <si>
    <t>STG</t>
  </si>
  <si>
    <t>TN MEDIO</t>
  </si>
  <si>
    <t>TN NORM</t>
  </si>
  <si>
    <t>TN NORM MEDIO</t>
  </si>
  <si>
    <t>RR</t>
  </si>
  <si>
    <t>priorita con prel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</si>
</sst>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17" fontId="0" fillId="0" borderId="0" xfId="0" applyNumberFormat="1"/>
    <xf numFmtId="0" fontId="0" fillId="2" borderId="10" xfId="0" applyFill="1" applyBorder="1"/>
    <xf numFmtId="0" fontId="0" fillId="4" borderId="1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194388</xdr:rowOff>
    </xdr:from>
    <xdr:to>
      <xdr:col>29</xdr:col>
      <xdr:colOff>208123</xdr:colOff>
      <xdr:row>16</xdr:row>
      <xdr:rowOff>168470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ADB2BB7-2D6C-D975-C591-03519425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4388"/>
          <a:ext cx="6648837" cy="3291633"/>
        </a:xfrm>
        <a:prstGeom prst="rect">
          <a:avLst/>
        </a:prstGeom>
      </xdr:spPr>
    </xdr:pic>
    <xdr:clientData/>
  </xdr:twoCellAnchor>
  <xdr:twoCellAnchor editAs="oneCell">
    <xdr:from>
      <xdr:col>31</xdr:col>
      <xdr:colOff>155509</xdr:colOff>
      <xdr:row>54</xdr:row>
      <xdr:rowOff>25918</xdr:rowOff>
    </xdr:from>
    <xdr:to>
      <xdr:col>61</xdr:col>
      <xdr:colOff>26693</xdr:colOff>
      <xdr:row>70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580859B-F47B-774B-9954-3E6A3A7ED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6836" y="11222653"/>
          <a:ext cx="6648837" cy="3291633"/>
        </a:xfrm>
        <a:prstGeom prst="rect">
          <a:avLst/>
        </a:prstGeom>
      </xdr:spPr>
    </xdr:pic>
    <xdr:clientData/>
  </xdr:twoCellAnchor>
  <xdr:twoCellAnchor editAs="oneCell">
    <xdr:from>
      <xdr:col>30</xdr:col>
      <xdr:colOff>38877</xdr:colOff>
      <xdr:row>85</xdr:row>
      <xdr:rowOff>51836</xdr:rowOff>
    </xdr:from>
    <xdr:to>
      <xdr:col>59</xdr:col>
      <xdr:colOff>130367</xdr:colOff>
      <xdr:row>101</xdr:row>
      <xdr:rowOff>25918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208363E4-CDAF-8942-AD3D-29165B8C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9897" y="17676326"/>
          <a:ext cx="6648837" cy="329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9F74-BC22-E842-BC23-AB47DF240D40}">
  <dimension ref="A2:DN114"/>
  <sheetViews>
    <sheetView tabSelected="1" topLeftCell="W62" zoomScale="98" zoomScaleNormal="98" workbookViewId="0">
      <selection activeCell="CZ104" sqref="CZ104"/>
    </sheetView>
  </sheetViews>
  <sheetFormatPr baseColWidth="10" defaultRowHeight="16" x14ac:dyDescent="0.2"/>
  <cols>
    <col min="1" max="1" width="3.33203125" customWidth="1"/>
    <col min="2" max="10" width="2.83203125" customWidth="1"/>
    <col min="11" max="11" width="3" customWidth="1"/>
    <col min="12" max="56" width="2.83203125" customWidth="1"/>
    <col min="57" max="57" width="5.1640625" customWidth="1"/>
    <col min="58" max="66" width="2.83203125" customWidth="1"/>
    <col min="67" max="67" width="5" customWidth="1"/>
    <col min="68" max="81" width="2.83203125" customWidth="1"/>
    <col min="82" max="82" width="7" customWidth="1"/>
    <col min="83" max="83" width="2.83203125" customWidth="1"/>
    <col min="84" max="84" width="7.5" customWidth="1"/>
    <col min="85" max="85" width="2.83203125" customWidth="1"/>
    <col min="86" max="86" width="4.6640625" customWidth="1"/>
    <col min="87" max="87" width="7" customWidth="1"/>
    <col min="88" max="91" width="2.83203125" customWidth="1"/>
    <col min="92" max="92" width="4.5" customWidth="1"/>
    <col min="93" max="96" width="2.83203125" customWidth="1"/>
    <col min="97" max="97" width="7.33203125" customWidth="1"/>
    <col min="98" max="98" width="2.83203125" customWidth="1"/>
    <col min="99" max="99" width="10.1640625" customWidth="1"/>
    <col min="100" max="100" width="2.83203125" customWidth="1"/>
    <col min="101" max="101" width="6" customWidth="1"/>
    <col min="102" max="104" width="2.83203125" customWidth="1"/>
    <col min="105" max="105" width="7" customWidth="1"/>
    <col min="106" max="107" width="2.83203125" customWidth="1"/>
    <col min="108" max="108" width="7.33203125" customWidth="1"/>
    <col min="109" max="111" width="2.83203125" customWidth="1"/>
    <col min="112" max="112" width="4.33203125" customWidth="1"/>
    <col min="113" max="117" width="2.83203125" customWidth="1"/>
    <col min="118" max="118" width="7.6640625" customWidth="1"/>
    <col min="119" max="224" width="2.83203125" customWidth="1"/>
  </cols>
  <sheetData>
    <row r="2" spans="1:86" x14ac:dyDescent="0.2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86" x14ac:dyDescent="0.2">
      <c r="AG3" t="s">
        <v>25</v>
      </c>
      <c r="AT3" t="s">
        <v>9</v>
      </c>
      <c r="AX3" t="s">
        <v>10</v>
      </c>
      <c r="BE3">
        <f>SUM(AU4:AU8)/5</f>
        <v>23.4</v>
      </c>
    </row>
    <row r="4" spans="1:86" x14ac:dyDescent="0.2">
      <c r="AT4" t="s">
        <v>0</v>
      </c>
      <c r="AU4">
        <f>46-2-14</f>
        <v>30</v>
      </c>
    </row>
    <row r="5" spans="1:86" x14ac:dyDescent="0.2">
      <c r="AT5" t="s">
        <v>1</v>
      </c>
      <c r="AU5">
        <f>37-8-10</f>
        <v>19</v>
      </c>
    </row>
    <row r="6" spans="1:86" x14ac:dyDescent="0.2">
      <c r="AT6" t="s">
        <v>2</v>
      </c>
      <c r="AU6">
        <f>33-16-16</f>
        <v>1</v>
      </c>
    </row>
    <row r="7" spans="1:86" x14ac:dyDescent="0.2">
      <c r="AT7" t="s">
        <v>3</v>
      </c>
      <c r="AU7">
        <f>59-20-12</f>
        <v>27</v>
      </c>
    </row>
    <row r="8" spans="1:86" x14ac:dyDescent="0.2">
      <c r="AH8" t="s">
        <v>8</v>
      </c>
      <c r="AT8" t="s">
        <v>4</v>
      </c>
      <c r="AU8">
        <f>76-20-16</f>
        <v>40</v>
      </c>
    </row>
    <row r="10" spans="1:86" x14ac:dyDescent="0.2">
      <c r="AT10" t="s">
        <v>7</v>
      </c>
      <c r="BB10" t="s">
        <v>12</v>
      </c>
      <c r="BN10" t="s">
        <v>11</v>
      </c>
      <c r="BU10" t="s">
        <v>14</v>
      </c>
      <c r="CD10">
        <f>(SUM(BO11:BO15)/5)</f>
        <v>2.7710714285714286</v>
      </c>
    </row>
    <row r="11" spans="1:86" x14ac:dyDescent="0.2">
      <c r="A11" s="6"/>
      <c r="R11" s="7"/>
      <c r="AT11" t="s">
        <v>0</v>
      </c>
      <c r="AU11">
        <f>46-2</f>
        <v>44</v>
      </c>
      <c r="BB11">
        <f>SUM(AU11:AU15)/5</f>
        <v>37</v>
      </c>
      <c r="BN11" t="s">
        <v>0</v>
      </c>
      <c r="BO11">
        <f>AU11/14</f>
        <v>3.1428571428571428</v>
      </c>
    </row>
    <row r="12" spans="1:86" x14ac:dyDescent="0.2">
      <c r="A12" s="6"/>
      <c r="R12" s="7"/>
      <c r="AT12" t="s">
        <v>1</v>
      </c>
      <c r="AU12">
        <f>37-8</f>
        <v>29</v>
      </c>
      <c r="BN12" t="s">
        <v>1</v>
      </c>
      <c r="BO12">
        <f>AU12/10</f>
        <v>2.9</v>
      </c>
    </row>
    <row r="13" spans="1:86" x14ac:dyDescent="0.2">
      <c r="A13" s="6"/>
      <c r="R13" s="7"/>
      <c r="AT13" t="s">
        <v>2</v>
      </c>
      <c r="AU13">
        <f>33-16</f>
        <v>17</v>
      </c>
      <c r="BN13" t="s">
        <v>2</v>
      </c>
      <c r="BO13">
        <f>AU13/16</f>
        <v>1.0625</v>
      </c>
    </row>
    <row r="14" spans="1:86" x14ac:dyDescent="0.2">
      <c r="A14" s="6"/>
      <c r="R14" s="7"/>
      <c r="AT14" t="s">
        <v>3</v>
      </c>
      <c r="AU14">
        <f>59-20</f>
        <v>39</v>
      </c>
      <c r="BN14" t="s">
        <v>3</v>
      </c>
      <c r="BO14">
        <f>AU14/12</f>
        <v>3.25</v>
      </c>
    </row>
    <row r="15" spans="1:86" x14ac:dyDescent="0.2">
      <c r="A15" s="6"/>
      <c r="R15" s="7"/>
      <c r="AT15" t="s">
        <v>4</v>
      </c>
      <c r="AU15">
        <f>76-20</f>
        <v>56</v>
      </c>
      <c r="BN15" t="s">
        <v>4</v>
      </c>
      <c r="BO15">
        <f>AU15/16</f>
        <v>3.5</v>
      </c>
      <c r="CB15" t="s">
        <v>15</v>
      </c>
      <c r="CF15">
        <f>5/76</f>
        <v>6.5789473684210523E-2</v>
      </c>
      <c r="CH15" s="16"/>
    </row>
    <row r="16" spans="1:86" x14ac:dyDescent="0.2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</row>
    <row r="19" spans="1:81" x14ac:dyDescent="0.2">
      <c r="A19" s="1"/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AZ19" s="1">
        <v>51</v>
      </c>
      <c r="BA19" s="1">
        <v>52</v>
      </c>
      <c r="BB19" s="1">
        <v>53</v>
      </c>
      <c r="BC19" s="1">
        <v>54</v>
      </c>
      <c r="BD19" s="1">
        <v>55</v>
      </c>
      <c r="BE19" s="1">
        <v>56</v>
      </c>
      <c r="BF19" s="1">
        <v>57</v>
      </c>
      <c r="BG19" s="1">
        <v>58</v>
      </c>
      <c r="BH19" s="1">
        <v>59</v>
      </c>
      <c r="BI19" s="1">
        <v>60</v>
      </c>
      <c r="BJ19" s="1">
        <v>61</v>
      </c>
      <c r="BK19" s="1">
        <v>62</v>
      </c>
      <c r="BL19" s="1">
        <v>63</v>
      </c>
      <c r="BM19" s="1">
        <v>64</v>
      </c>
      <c r="BN19" s="1">
        <v>65</v>
      </c>
      <c r="BO19" s="1">
        <v>66</v>
      </c>
      <c r="BP19" s="1">
        <v>67</v>
      </c>
      <c r="BQ19" s="1">
        <v>68</v>
      </c>
      <c r="BR19" s="1">
        <v>69</v>
      </c>
      <c r="BS19" s="1">
        <v>70</v>
      </c>
      <c r="BT19" s="1">
        <v>71</v>
      </c>
      <c r="BU19" s="1">
        <v>72</v>
      </c>
      <c r="BV19" s="1">
        <v>73</v>
      </c>
      <c r="BW19" s="1">
        <v>74</v>
      </c>
      <c r="BX19" s="1">
        <v>75</v>
      </c>
      <c r="BY19" s="1">
        <v>76</v>
      </c>
      <c r="BZ19" s="1">
        <v>77</v>
      </c>
      <c r="CA19" s="1">
        <v>78</v>
      </c>
      <c r="CB19" s="1">
        <v>79</v>
      </c>
      <c r="CC19" s="1">
        <v>80</v>
      </c>
    </row>
    <row r="20" spans="1:81" s="10" customFormat="1" x14ac:dyDescent="0.2">
      <c r="A20" s="10" t="s">
        <v>0</v>
      </c>
      <c r="D20" s="12">
        <v>13</v>
      </c>
      <c r="E20" s="12">
        <v>12</v>
      </c>
      <c r="F20" s="12">
        <v>11</v>
      </c>
      <c r="G20" s="12">
        <v>10</v>
      </c>
      <c r="H20" s="12">
        <v>9</v>
      </c>
      <c r="I20" s="12">
        <v>8</v>
      </c>
      <c r="J20" s="11"/>
      <c r="AN20" s="12">
        <v>7</v>
      </c>
      <c r="AO20" s="12">
        <v>6</v>
      </c>
      <c r="AP20" s="12">
        <v>5</v>
      </c>
      <c r="AQ20" s="12">
        <v>4</v>
      </c>
      <c r="AR20" s="12">
        <v>3</v>
      </c>
      <c r="AS20" s="12">
        <v>2</v>
      </c>
      <c r="AT20" s="12">
        <v>1</v>
      </c>
      <c r="AU20" s="12">
        <v>0</v>
      </c>
      <c r="AV20" s="11"/>
    </row>
    <row r="21" spans="1:81" s="1" customFormat="1" x14ac:dyDescent="0.2">
      <c r="A21" s="1" t="s">
        <v>1</v>
      </c>
      <c r="K21" s="12">
        <v>9</v>
      </c>
      <c r="L21" s="12">
        <v>8</v>
      </c>
      <c r="M21" s="12">
        <v>7</v>
      </c>
      <c r="N21" s="12">
        <v>6</v>
      </c>
      <c r="O21" s="12">
        <v>5</v>
      </c>
      <c r="P21" s="12">
        <v>4</v>
      </c>
      <c r="Q21" s="12">
        <v>3</v>
      </c>
      <c r="R21" s="11"/>
      <c r="AJ21" s="12">
        <v>2</v>
      </c>
      <c r="AK21" s="12">
        <v>1</v>
      </c>
      <c r="AL21" s="12">
        <v>0</v>
      </c>
      <c r="AM21" s="11"/>
    </row>
    <row r="22" spans="1:81" s="10" customFormat="1" x14ac:dyDescent="0.2">
      <c r="A22" s="10" t="s">
        <v>2</v>
      </c>
      <c r="S22" s="12">
        <v>15</v>
      </c>
      <c r="T22" s="12">
        <v>14</v>
      </c>
      <c r="U22" s="12">
        <v>13</v>
      </c>
      <c r="V22" s="12">
        <v>12</v>
      </c>
      <c r="W22" s="12">
        <v>11</v>
      </c>
      <c r="X22" s="12">
        <v>10</v>
      </c>
      <c r="Y22" s="12">
        <v>9</v>
      </c>
      <c r="Z22" s="12">
        <v>8</v>
      </c>
      <c r="AA22" s="12">
        <v>7</v>
      </c>
      <c r="AB22" s="12">
        <v>6</v>
      </c>
      <c r="AC22" s="12">
        <v>5</v>
      </c>
      <c r="AD22" s="12">
        <v>4</v>
      </c>
      <c r="AE22" s="12">
        <v>3</v>
      </c>
      <c r="AF22" s="12">
        <v>2</v>
      </c>
      <c r="AG22" s="12">
        <v>1</v>
      </c>
      <c r="AH22" s="12">
        <v>0</v>
      </c>
      <c r="AI22" s="11"/>
    </row>
    <row r="23" spans="1:81" s="1" customFormat="1" x14ac:dyDescent="0.2">
      <c r="A23" s="1" t="s">
        <v>3</v>
      </c>
      <c r="AW23" s="12">
        <v>11</v>
      </c>
      <c r="AX23" s="12">
        <v>10</v>
      </c>
      <c r="AY23" s="12">
        <v>9</v>
      </c>
      <c r="AZ23" s="12">
        <v>8</v>
      </c>
      <c r="BA23" s="12">
        <v>7</v>
      </c>
      <c r="BB23" s="12">
        <v>6</v>
      </c>
      <c r="BC23" s="12">
        <v>5</v>
      </c>
      <c r="BD23" s="12">
        <v>4</v>
      </c>
      <c r="BE23" s="12">
        <v>3</v>
      </c>
      <c r="BF23" s="12">
        <v>2</v>
      </c>
      <c r="BG23" s="12">
        <v>1</v>
      </c>
      <c r="BH23" s="12">
        <v>0</v>
      </c>
      <c r="BI23" s="11"/>
    </row>
    <row r="24" spans="1:81" s="10" customFormat="1" x14ac:dyDescent="0.2">
      <c r="A24" s="10" t="s">
        <v>4</v>
      </c>
      <c r="BJ24" s="12">
        <v>15</v>
      </c>
      <c r="BK24" s="12">
        <v>14</v>
      </c>
      <c r="BL24" s="12">
        <v>13</v>
      </c>
      <c r="BM24" s="12">
        <v>12</v>
      </c>
      <c r="BN24" s="12">
        <v>11</v>
      </c>
      <c r="BO24" s="12">
        <v>10</v>
      </c>
      <c r="BP24" s="12">
        <v>9</v>
      </c>
      <c r="BQ24" s="12">
        <v>8</v>
      </c>
      <c r="BR24" s="12">
        <v>7</v>
      </c>
      <c r="BS24" s="12">
        <v>6</v>
      </c>
      <c r="BT24" s="12">
        <v>5</v>
      </c>
      <c r="BU24" s="12">
        <v>4</v>
      </c>
      <c r="BV24" s="12">
        <v>3</v>
      </c>
      <c r="BW24" s="12">
        <v>2</v>
      </c>
      <c r="BX24" s="12">
        <v>1</v>
      </c>
      <c r="BY24" s="12">
        <v>0</v>
      </c>
    </row>
    <row r="25" spans="1:81" x14ac:dyDescent="0.2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10" t="s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x14ac:dyDescent="0.2"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J27" t="s">
        <v>1</v>
      </c>
      <c r="AK27" t="s">
        <v>1</v>
      </c>
      <c r="AL27" t="s">
        <v>1</v>
      </c>
      <c r="AN27" s="15" t="s">
        <v>0</v>
      </c>
      <c r="AO27" s="15" t="s">
        <v>0</v>
      </c>
      <c r="AP27" s="15" t="s">
        <v>0</v>
      </c>
      <c r="AQ27" s="15" t="s">
        <v>0</v>
      </c>
      <c r="AR27" s="15" t="s">
        <v>0</v>
      </c>
      <c r="AS27" s="15" t="s">
        <v>0</v>
      </c>
      <c r="AT27" s="15" t="s">
        <v>0</v>
      </c>
      <c r="AU27" s="15" t="s">
        <v>0</v>
      </c>
      <c r="AW27" s="15" t="s">
        <v>3</v>
      </c>
      <c r="AX27" s="15" t="s">
        <v>3</v>
      </c>
      <c r="AY27" s="15" t="s">
        <v>3</v>
      </c>
      <c r="AZ27" s="15" t="s">
        <v>3</v>
      </c>
      <c r="BA27" s="15" t="s">
        <v>3</v>
      </c>
      <c r="BB27" s="15" t="s">
        <v>3</v>
      </c>
      <c r="BC27" s="15" t="s">
        <v>3</v>
      </c>
      <c r="BD27" s="15" t="s">
        <v>3</v>
      </c>
      <c r="BE27" s="15" t="s">
        <v>3</v>
      </c>
      <c r="BF27" s="15" t="s">
        <v>3</v>
      </c>
      <c r="BG27" s="15" t="s">
        <v>3</v>
      </c>
      <c r="BH27" s="15" t="s">
        <v>3</v>
      </c>
      <c r="BJ27" s="15" t="s">
        <v>4</v>
      </c>
      <c r="BK27" s="15" t="s">
        <v>4</v>
      </c>
      <c r="BL27" s="15" t="s">
        <v>4</v>
      </c>
      <c r="BM27" s="15" t="s">
        <v>4</v>
      </c>
      <c r="BN27" s="15" t="s">
        <v>4</v>
      </c>
      <c r="BO27" s="15" t="s">
        <v>4</v>
      </c>
      <c r="BP27" s="15" t="s">
        <v>4</v>
      </c>
      <c r="BQ27" s="15" t="s">
        <v>4</v>
      </c>
      <c r="BR27" s="15" t="s">
        <v>4</v>
      </c>
      <c r="BS27" s="15" t="s">
        <v>4</v>
      </c>
      <c r="BT27" s="15" t="s">
        <v>4</v>
      </c>
      <c r="BU27" s="15" t="s">
        <v>4</v>
      </c>
      <c r="BV27" s="15" t="s">
        <v>4</v>
      </c>
      <c r="BW27" s="15" t="s">
        <v>4</v>
      </c>
      <c r="BX27" s="15" t="s">
        <v>4</v>
      </c>
      <c r="BY27" s="15" t="s">
        <v>4</v>
      </c>
    </row>
    <row r="28" spans="1:81" x14ac:dyDescent="0.2">
      <c r="C28" t="s">
        <v>0</v>
      </c>
      <c r="I28" t="s">
        <v>1</v>
      </c>
      <c r="J28" t="s">
        <v>1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2</v>
      </c>
      <c r="R28" t="s">
        <v>2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0</v>
      </c>
      <c r="AK28" t="s">
        <v>0</v>
      </c>
      <c r="AL28" t="s">
        <v>0</v>
      </c>
      <c r="AM28" t="s">
        <v>0</v>
      </c>
      <c r="AN28" s="15" t="s">
        <v>3</v>
      </c>
      <c r="AO28" s="15" t="s">
        <v>3</v>
      </c>
      <c r="AP28" s="15" t="s">
        <v>3</v>
      </c>
      <c r="AQ28" s="15" t="s">
        <v>3</v>
      </c>
      <c r="AR28" s="15" t="s">
        <v>3</v>
      </c>
      <c r="AS28" s="15" t="s">
        <v>3</v>
      </c>
      <c r="AT28" s="15" t="s">
        <v>3</v>
      </c>
      <c r="AU28" s="15" t="s">
        <v>3</v>
      </c>
      <c r="AV28" s="15" t="s">
        <v>3</v>
      </c>
      <c r="AW28" s="15" t="s">
        <v>4</v>
      </c>
      <c r="AX28" s="15" t="s">
        <v>4</v>
      </c>
      <c r="AY28" s="15" t="s">
        <v>4</v>
      </c>
      <c r="AZ28" s="15" t="s">
        <v>4</v>
      </c>
      <c r="BA28" s="15" t="s">
        <v>4</v>
      </c>
      <c r="BB28" s="15" t="s">
        <v>4</v>
      </c>
      <c r="BC28" s="15" t="s">
        <v>4</v>
      </c>
      <c r="BD28" s="15" t="s">
        <v>4</v>
      </c>
      <c r="BE28" s="15" t="s">
        <v>4</v>
      </c>
      <c r="BF28" s="15" t="s">
        <v>4</v>
      </c>
      <c r="BG28" s="15" t="s">
        <v>4</v>
      </c>
      <c r="BH28" s="15" t="s">
        <v>4</v>
      </c>
      <c r="BI28" s="15" t="s">
        <v>4</v>
      </c>
    </row>
    <row r="29" spans="1:81" x14ac:dyDescent="0.2">
      <c r="J29" t="s">
        <v>0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3</v>
      </c>
      <c r="AK29" t="s">
        <v>3</v>
      </c>
      <c r="AL29" t="s">
        <v>3</v>
      </c>
      <c r="AM29" t="s">
        <v>3</v>
      </c>
      <c r="AN29" s="15" t="s">
        <v>4</v>
      </c>
      <c r="AO29" s="15" t="s">
        <v>4</v>
      </c>
      <c r="AP29" s="15" t="s">
        <v>4</v>
      </c>
      <c r="AQ29" s="15" t="s">
        <v>4</v>
      </c>
      <c r="AR29" s="15" t="s">
        <v>4</v>
      </c>
      <c r="AS29" s="15" t="s">
        <v>4</v>
      </c>
      <c r="AT29" s="15" t="s">
        <v>4</v>
      </c>
      <c r="AU29" s="15" t="s">
        <v>4</v>
      </c>
      <c r="AV29" s="15" t="s">
        <v>4</v>
      </c>
    </row>
    <row r="30" spans="1:81" x14ac:dyDescent="0.2">
      <c r="R30" t="s">
        <v>0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4</v>
      </c>
      <c r="AK30" t="s">
        <v>4</v>
      </c>
      <c r="AL30" t="s">
        <v>4</v>
      </c>
      <c r="AM30" t="s">
        <v>4</v>
      </c>
    </row>
    <row r="31" spans="1:81" x14ac:dyDescent="0.2"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t="s">
        <v>4</v>
      </c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</row>
    <row r="33" spans="1:118" x14ac:dyDescent="0.2">
      <c r="CF33" t="s">
        <v>16</v>
      </c>
      <c r="CS33" t="s">
        <v>7</v>
      </c>
      <c r="DA33" t="s">
        <v>12</v>
      </c>
      <c r="DG33" t="s">
        <v>18</v>
      </c>
      <c r="DN33" t="s">
        <v>19</v>
      </c>
    </row>
    <row r="34" spans="1:118" x14ac:dyDescent="0.2">
      <c r="CF34" t="s">
        <v>0</v>
      </c>
      <c r="CG34">
        <f>16-2-14</f>
        <v>0</v>
      </c>
      <c r="CI34" t="s">
        <v>17</v>
      </c>
      <c r="CN34">
        <f>SUM(CG34:CG38)/5</f>
        <v>17</v>
      </c>
      <c r="CS34" t="s">
        <v>0</v>
      </c>
      <c r="CT34">
        <f>16-2</f>
        <v>14</v>
      </c>
      <c r="DA34">
        <f>SUM(CT34:CT38)/5</f>
        <v>30.6</v>
      </c>
      <c r="DG34" t="s">
        <v>0</v>
      </c>
      <c r="DH34">
        <f>CT34/14</f>
        <v>1</v>
      </c>
      <c r="DN34">
        <f>SUM(DH34:DH38)/5</f>
        <v>2.2341666666666669</v>
      </c>
    </row>
    <row r="35" spans="1:118" x14ac:dyDescent="0.2">
      <c r="CF35" t="s">
        <v>1</v>
      </c>
      <c r="CG35">
        <f>27-8-10</f>
        <v>9</v>
      </c>
      <c r="CS35" t="s">
        <v>1</v>
      </c>
      <c r="CT35">
        <f>27-8</f>
        <v>19</v>
      </c>
      <c r="DG35" t="s">
        <v>1</v>
      </c>
      <c r="DH35">
        <f>CT35/10</f>
        <v>1.9</v>
      </c>
    </row>
    <row r="36" spans="1:118" x14ac:dyDescent="0.2">
      <c r="C36" t="s">
        <v>13</v>
      </c>
      <c r="K36" s="13"/>
      <c r="CF36" t="s">
        <v>2</v>
      </c>
      <c r="CG36">
        <f>44-16-16</f>
        <v>12</v>
      </c>
      <c r="CS36" t="s">
        <v>2</v>
      </c>
      <c r="CT36">
        <f>44-16</f>
        <v>28</v>
      </c>
      <c r="DG36" t="s">
        <v>2</v>
      </c>
      <c r="DH36">
        <f>CT36/16</f>
        <v>1.75</v>
      </c>
    </row>
    <row r="37" spans="1:118" x14ac:dyDescent="0.2">
      <c r="CF37" t="s">
        <v>3</v>
      </c>
      <c r="CG37">
        <f>57-20-12</f>
        <v>25</v>
      </c>
      <c r="CS37" t="s">
        <v>3</v>
      </c>
      <c r="CT37">
        <f>57-20</f>
        <v>37</v>
      </c>
      <c r="DG37" t="s">
        <v>3</v>
      </c>
      <c r="DH37">
        <f>CT37/12</f>
        <v>3.0833333333333335</v>
      </c>
    </row>
    <row r="38" spans="1:118" x14ac:dyDescent="0.2">
      <c r="CF38" t="s">
        <v>4</v>
      </c>
      <c r="CG38">
        <f>75-20-16</f>
        <v>39</v>
      </c>
      <c r="CS38" t="s">
        <v>4</v>
      </c>
      <c r="CT38">
        <f>75-20</f>
        <v>55</v>
      </c>
      <c r="DG38" t="s">
        <v>4</v>
      </c>
      <c r="DH38">
        <f>CT38/16</f>
        <v>3.4375</v>
      </c>
    </row>
    <row r="40" spans="1:118" x14ac:dyDescent="0.2">
      <c r="CY40" t="s">
        <v>15</v>
      </c>
      <c r="DC40" s="16"/>
      <c r="DD40">
        <f>5/75</f>
        <v>6.6666666666666666E-2</v>
      </c>
    </row>
    <row r="42" spans="1:118" x14ac:dyDescent="0.2">
      <c r="A42" s="1"/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  <c r="AM42" s="1">
        <v>38</v>
      </c>
      <c r="AN42" s="1">
        <v>39</v>
      </c>
      <c r="AO42" s="1">
        <v>40</v>
      </c>
      <c r="AP42" s="1">
        <v>41</v>
      </c>
      <c r="AQ42" s="1">
        <v>42</v>
      </c>
      <c r="AR42" s="1">
        <v>43</v>
      </c>
      <c r="AS42" s="1">
        <v>44</v>
      </c>
      <c r="AT42" s="1">
        <v>45</v>
      </c>
      <c r="AU42" s="1">
        <v>46</v>
      </c>
      <c r="AV42" s="1">
        <v>47</v>
      </c>
      <c r="AW42" s="1">
        <v>48</v>
      </c>
      <c r="AX42" s="1">
        <v>49</v>
      </c>
      <c r="AY42" s="1">
        <v>50</v>
      </c>
      <c r="AZ42" s="1">
        <v>51</v>
      </c>
      <c r="BA42" s="1">
        <v>52</v>
      </c>
      <c r="BB42" s="1">
        <v>53</v>
      </c>
      <c r="BC42" s="1">
        <v>54</v>
      </c>
      <c r="BD42" s="1">
        <v>55</v>
      </c>
      <c r="BE42" s="1">
        <v>56</v>
      </c>
      <c r="BF42" s="1">
        <v>57</v>
      </c>
      <c r="BG42" s="1">
        <v>58</v>
      </c>
      <c r="BH42" s="1">
        <v>59</v>
      </c>
      <c r="BI42" s="1">
        <v>60</v>
      </c>
      <c r="BJ42" s="1">
        <v>61</v>
      </c>
      <c r="BK42" s="1">
        <v>62</v>
      </c>
      <c r="BL42" s="1">
        <v>63</v>
      </c>
      <c r="BM42" s="1">
        <v>64</v>
      </c>
      <c r="BN42" s="1">
        <v>65</v>
      </c>
      <c r="BO42" s="1">
        <v>66</v>
      </c>
      <c r="BP42" s="1">
        <v>67</v>
      </c>
      <c r="BQ42" s="1">
        <v>68</v>
      </c>
      <c r="BR42" s="1">
        <v>69</v>
      </c>
      <c r="BS42" s="1">
        <v>70</v>
      </c>
      <c r="BT42" s="1">
        <v>71</v>
      </c>
      <c r="BU42" s="1">
        <v>72</v>
      </c>
      <c r="BV42" s="1">
        <v>73</v>
      </c>
      <c r="BW42" s="1">
        <v>74</v>
      </c>
      <c r="BX42" s="1">
        <v>75</v>
      </c>
      <c r="BY42" s="1">
        <v>76</v>
      </c>
      <c r="BZ42" s="1">
        <v>77</v>
      </c>
      <c r="CA42" s="1">
        <v>78</v>
      </c>
      <c r="CB42" s="1">
        <v>79</v>
      </c>
      <c r="CC42" s="1">
        <v>80</v>
      </c>
    </row>
    <row r="43" spans="1:118" s="10" customFormat="1" x14ac:dyDescent="0.2">
      <c r="A43" s="10" t="s">
        <v>0</v>
      </c>
      <c r="D43" s="12">
        <v>13</v>
      </c>
      <c r="E43" s="12">
        <v>12</v>
      </c>
      <c r="F43" s="12">
        <v>11</v>
      </c>
      <c r="G43" s="12">
        <v>10</v>
      </c>
      <c r="H43" s="12">
        <v>9</v>
      </c>
      <c r="I43" s="12">
        <v>8</v>
      </c>
      <c r="J43" s="12">
        <v>7</v>
      </c>
      <c r="K43" s="12">
        <v>6</v>
      </c>
      <c r="L43" s="12">
        <v>5</v>
      </c>
      <c r="M43" s="12">
        <v>4</v>
      </c>
      <c r="N43" s="12">
        <v>3</v>
      </c>
      <c r="O43" s="12">
        <v>2</v>
      </c>
      <c r="P43" s="12">
        <v>1</v>
      </c>
      <c r="Q43" s="12">
        <v>0</v>
      </c>
      <c r="R43" s="11"/>
    </row>
    <row r="44" spans="1:118" s="1" customFormat="1" x14ac:dyDescent="0.2">
      <c r="A44" s="1" t="s">
        <v>1</v>
      </c>
      <c r="S44" s="12">
        <v>9</v>
      </c>
      <c r="T44" s="12">
        <v>8</v>
      </c>
      <c r="U44" s="12">
        <v>7</v>
      </c>
      <c r="V44" s="12">
        <v>6</v>
      </c>
      <c r="W44" s="12">
        <v>5</v>
      </c>
      <c r="X44" s="12">
        <v>4</v>
      </c>
      <c r="Y44" s="12">
        <v>3</v>
      </c>
      <c r="Z44" s="12">
        <v>2</v>
      </c>
      <c r="AA44" s="12">
        <v>1</v>
      </c>
      <c r="AB44" s="12">
        <v>0</v>
      </c>
      <c r="AC44" s="11"/>
    </row>
    <row r="45" spans="1:118" s="10" customFormat="1" x14ac:dyDescent="0.2">
      <c r="A45" s="10" t="s">
        <v>2</v>
      </c>
      <c r="AD45" s="12">
        <v>15</v>
      </c>
      <c r="AE45" s="12">
        <v>14</v>
      </c>
      <c r="AF45" s="12">
        <v>13</v>
      </c>
      <c r="AG45" s="12">
        <v>12</v>
      </c>
      <c r="AH45" s="12">
        <v>11</v>
      </c>
      <c r="AI45" s="12">
        <v>10</v>
      </c>
      <c r="AJ45" s="12">
        <v>9</v>
      </c>
      <c r="AK45" s="12">
        <v>8</v>
      </c>
      <c r="AL45" s="12">
        <v>7</v>
      </c>
      <c r="AM45" s="12">
        <v>6</v>
      </c>
      <c r="AN45" s="12">
        <v>5</v>
      </c>
      <c r="AO45" s="12">
        <v>4</v>
      </c>
      <c r="AP45" s="12">
        <v>3</v>
      </c>
      <c r="AQ45" s="12">
        <v>2</v>
      </c>
      <c r="AR45" s="12">
        <v>1</v>
      </c>
      <c r="AS45" s="12">
        <v>0</v>
      </c>
      <c r="AT45" s="11"/>
    </row>
    <row r="46" spans="1:118" s="1" customFormat="1" x14ac:dyDescent="0.2">
      <c r="A46" s="1" t="s">
        <v>3</v>
      </c>
      <c r="AU46" s="12">
        <v>11</v>
      </c>
      <c r="AV46" s="12">
        <v>10</v>
      </c>
      <c r="AW46" s="12">
        <v>9</v>
      </c>
      <c r="AX46" s="12">
        <v>8</v>
      </c>
      <c r="AY46" s="12">
        <v>7</v>
      </c>
      <c r="AZ46" s="12">
        <v>6</v>
      </c>
      <c r="BA46" s="12">
        <v>5</v>
      </c>
      <c r="BB46" s="12">
        <v>4</v>
      </c>
      <c r="BC46" s="12">
        <v>3</v>
      </c>
      <c r="BD46" s="12">
        <v>2</v>
      </c>
      <c r="BE46" s="12">
        <v>1</v>
      </c>
      <c r="BF46" s="12">
        <v>0</v>
      </c>
      <c r="BG46" s="11">
        <v>0</v>
      </c>
    </row>
    <row r="47" spans="1:118" s="10" customFormat="1" x14ac:dyDescent="0.2">
      <c r="A47" s="10" t="s">
        <v>4</v>
      </c>
      <c r="BH47" s="12">
        <v>16</v>
      </c>
      <c r="BI47" s="12">
        <v>15</v>
      </c>
      <c r="BJ47" s="12">
        <v>14</v>
      </c>
      <c r="BK47" s="12">
        <v>13</v>
      </c>
      <c r="BL47" s="12">
        <v>12</v>
      </c>
      <c r="BM47" s="12">
        <v>11</v>
      </c>
      <c r="BN47" s="12">
        <v>10</v>
      </c>
      <c r="BO47" s="12">
        <v>9</v>
      </c>
      <c r="BP47" s="12">
        <v>8</v>
      </c>
      <c r="BQ47" s="12">
        <v>7</v>
      </c>
      <c r="BR47" s="12">
        <v>6</v>
      </c>
      <c r="BS47" s="12">
        <v>5</v>
      </c>
      <c r="BT47" s="12">
        <v>4</v>
      </c>
      <c r="BU47" s="12">
        <v>3</v>
      </c>
      <c r="BV47" s="12">
        <v>2</v>
      </c>
      <c r="BW47" s="12">
        <v>1</v>
      </c>
      <c r="BX47" s="12">
        <v>0</v>
      </c>
    </row>
    <row r="48" spans="1:118" x14ac:dyDescent="0.2">
      <c r="A48" s="1" t="s"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108" x14ac:dyDescent="0.2">
      <c r="A49" s="10" t="s">
        <v>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1:108" x14ac:dyDescent="0.2"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2</v>
      </c>
      <c r="AS50" t="s">
        <v>2</v>
      </c>
      <c r="AU50" t="s">
        <v>3</v>
      </c>
      <c r="AV50" t="s">
        <v>3</v>
      </c>
      <c r="AW50" t="s">
        <v>3</v>
      </c>
      <c r="AX50" t="s">
        <v>3</v>
      </c>
      <c r="AY50" t="s">
        <v>3</v>
      </c>
      <c r="AZ50" t="s">
        <v>3</v>
      </c>
      <c r="BA50" t="s">
        <v>3</v>
      </c>
      <c r="BB50" t="s">
        <v>3</v>
      </c>
      <c r="BC50" t="s">
        <v>3</v>
      </c>
      <c r="BD50" t="s">
        <v>3</v>
      </c>
      <c r="BE50" t="s">
        <v>3</v>
      </c>
      <c r="BF50" t="s">
        <v>3</v>
      </c>
      <c r="BH50" t="s">
        <v>4</v>
      </c>
      <c r="BI50" t="s">
        <v>4</v>
      </c>
      <c r="BJ50" t="s">
        <v>4</v>
      </c>
      <c r="BK50" t="s">
        <v>4</v>
      </c>
      <c r="BL50" t="s">
        <v>4</v>
      </c>
      <c r="BM50" t="s">
        <v>4</v>
      </c>
      <c r="BN50" t="s">
        <v>4</v>
      </c>
      <c r="BO50" t="s">
        <v>4</v>
      </c>
      <c r="BP50" t="s">
        <v>4</v>
      </c>
      <c r="BQ50" t="s">
        <v>4</v>
      </c>
      <c r="BR50" t="s">
        <v>4</v>
      </c>
      <c r="BS50" t="s">
        <v>4</v>
      </c>
      <c r="BT50" t="s">
        <v>4</v>
      </c>
      <c r="BU50" t="s">
        <v>4</v>
      </c>
      <c r="BV50" t="s">
        <v>4</v>
      </c>
      <c r="BW50" t="s">
        <v>4</v>
      </c>
      <c r="BX50" t="s">
        <v>4</v>
      </c>
    </row>
    <row r="51" spans="1:108" x14ac:dyDescent="0.2">
      <c r="C51" t="s">
        <v>0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  <c r="AN51" t="s">
        <v>3</v>
      </c>
      <c r="AO51" t="s">
        <v>3</v>
      </c>
      <c r="AP51" t="s">
        <v>3</v>
      </c>
      <c r="AQ51" t="s">
        <v>3</v>
      </c>
      <c r="AR51" t="s">
        <v>3</v>
      </c>
      <c r="AS51" t="s">
        <v>3</v>
      </c>
      <c r="AT51" t="s">
        <v>3</v>
      </c>
      <c r="AU51" t="s">
        <v>4</v>
      </c>
      <c r="AV51" t="s">
        <v>4</v>
      </c>
      <c r="AW51" t="s">
        <v>4</v>
      </c>
      <c r="AX51" t="s">
        <v>4</v>
      </c>
      <c r="AY51" t="s">
        <v>4</v>
      </c>
      <c r="AZ51" t="s">
        <v>4</v>
      </c>
      <c r="BA51" t="s">
        <v>4</v>
      </c>
      <c r="BB51" t="s">
        <v>4</v>
      </c>
      <c r="BC51" t="s">
        <v>4</v>
      </c>
      <c r="BD51" t="s">
        <v>4</v>
      </c>
      <c r="BE51" t="s">
        <v>4</v>
      </c>
      <c r="BF51" t="s">
        <v>4</v>
      </c>
      <c r="BG51" t="s">
        <v>4</v>
      </c>
      <c r="BH51" t="s">
        <v>4</v>
      </c>
    </row>
    <row r="52" spans="1:108" x14ac:dyDescent="0.2">
      <c r="Q52" t="s">
        <v>2</v>
      </c>
      <c r="R52" t="s">
        <v>2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4</v>
      </c>
      <c r="AE52" t="s">
        <v>4</v>
      </c>
      <c r="AF52" t="s">
        <v>4</v>
      </c>
      <c r="AG52" t="s">
        <v>4</v>
      </c>
      <c r="AH52" t="s">
        <v>4</v>
      </c>
      <c r="AI52" t="s">
        <v>4</v>
      </c>
      <c r="AJ52" t="s">
        <v>4</v>
      </c>
      <c r="AK52" t="s">
        <v>4</v>
      </c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  <c r="AS52" t="s">
        <v>4</v>
      </c>
      <c r="AT52" t="s">
        <v>4</v>
      </c>
    </row>
    <row r="53" spans="1:108" x14ac:dyDescent="0.2"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</row>
    <row r="58" spans="1:108" x14ac:dyDescent="0.2">
      <c r="CF58" t="s">
        <v>9</v>
      </c>
      <c r="CI58" t="s">
        <v>10</v>
      </c>
      <c r="CO58" t="s">
        <v>7</v>
      </c>
      <c r="CU58" t="s">
        <v>21</v>
      </c>
      <c r="DA58" t="s">
        <v>22</v>
      </c>
      <c r="DD58" t="s">
        <v>23</v>
      </c>
    </row>
    <row r="59" spans="1:108" x14ac:dyDescent="0.2">
      <c r="CF59" t="s">
        <v>0</v>
      </c>
      <c r="CG59">
        <f>16-2-14</f>
        <v>0</v>
      </c>
      <c r="CI59">
        <f>SUM(CG59:CG63)/5</f>
        <v>16</v>
      </c>
      <c r="CO59" t="s">
        <v>0</v>
      </c>
      <c r="CP59">
        <f>16-2</f>
        <v>14</v>
      </c>
      <c r="CU59">
        <f>SUM(CP59:CP63)/5</f>
        <v>29.6</v>
      </c>
      <c r="CZ59" t="s">
        <v>0</v>
      </c>
      <c r="DA59">
        <f>CP59/14</f>
        <v>1</v>
      </c>
      <c r="DD59">
        <f>SUM(DA59:DA63)/5</f>
        <v>2.1008333333333331</v>
      </c>
    </row>
    <row r="60" spans="1:108" x14ac:dyDescent="0.2">
      <c r="E60" s="14"/>
      <c r="CF60" t="s">
        <v>1</v>
      </c>
      <c r="CG60">
        <f>27-10-8</f>
        <v>9</v>
      </c>
      <c r="CO60" t="s">
        <v>1</v>
      </c>
      <c r="CP60">
        <f>27-8</f>
        <v>19</v>
      </c>
      <c r="CZ60" t="s">
        <v>1</v>
      </c>
      <c r="DA60">
        <f>CP60/10</f>
        <v>1.9</v>
      </c>
    </row>
    <row r="61" spans="1:108" x14ac:dyDescent="0.2">
      <c r="CF61" t="s">
        <v>2</v>
      </c>
      <c r="CG61">
        <f>57-16-16</f>
        <v>25</v>
      </c>
      <c r="CO61" t="s">
        <v>2</v>
      </c>
      <c r="CP61">
        <f>57-16</f>
        <v>41</v>
      </c>
      <c r="CZ61" t="s">
        <v>2</v>
      </c>
      <c r="DA61">
        <f>CP61/16</f>
        <v>2.5625</v>
      </c>
    </row>
    <row r="62" spans="1:108" x14ac:dyDescent="0.2">
      <c r="CF62" t="s">
        <v>3</v>
      </c>
      <c r="CG62">
        <f>40-20-12</f>
        <v>8</v>
      </c>
      <c r="CO62" t="s">
        <v>3</v>
      </c>
      <c r="CP62">
        <f>40-20</f>
        <v>20</v>
      </c>
      <c r="CZ62" t="s">
        <v>3</v>
      </c>
      <c r="DA62">
        <f>CP62/12</f>
        <v>1.6666666666666667</v>
      </c>
    </row>
    <row r="63" spans="1:108" x14ac:dyDescent="0.2">
      <c r="B63" t="s">
        <v>20</v>
      </c>
      <c r="CF63" t="s">
        <v>4</v>
      </c>
      <c r="CG63">
        <f>74-20-16</f>
        <v>38</v>
      </c>
      <c r="CO63" t="s">
        <v>4</v>
      </c>
      <c r="CP63">
        <f>74-20</f>
        <v>54</v>
      </c>
      <c r="CZ63" t="s">
        <v>4</v>
      </c>
      <c r="DA63">
        <f>CP63/16</f>
        <v>3.375</v>
      </c>
    </row>
    <row r="66" spans="1:97" x14ac:dyDescent="0.2">
      <c r="CN66" t="s">
        <v>15</v>
      </c>
      <c r="CS66">
        <f>5/74</f>
        <v>6.7567567567567571E-2</v>
      </c>
    </row>
    <row r="74" spans="1:97" x14ac:dyDescent="0.2">
      <c r="A74" s="1"/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  <c r="AM74" s="1">
        <v>38</v>
      </c>
      <c r="AN74" s="1">
        <v>39</v>
      </c>
      <c r="AO74" s="1">
        <v>40</v>
      </c>
      <c r="AP74" s="1">
        <v>41</v>
      </c>
      <c r="AQ74" s="1">
        <v>42</v>
      </c>
      <c r="AR74" s="1">
        <v>43</v>
      </c>
      <c r="AS74" s="1">
        <v>44</v>
      </c>
      <c r="AT74" s="1">
        <v>45</v>
      </c>
      <c r="AU74" s="1">
        <v>46</v>
      </c>
      <c r="AV74" s="1">
        <v>47</v>
      </c>
      <c r="AW74" s="1">
        <v>48</v>
      </c>
      <c r="AX74" s="1">
        <v>49</v>
      </c>
      <c r="AY74" s="1">
        <v>50</v>
      </c>
      <c r="AZ74" s="1">
        <v>51</v>
      </c>
      <c r="BA74" s="1">
        <v>52</v>
      </c>
      <c r="BB74" s="1">
        <v>53</v>
      </c>
      <c r="BC74" s="1">
        <v>54</v>
      </c>
      <c r="BD74" s="1">
        <v>55</v>
      </c>
      <c r="BE74" s="1">
        <v>56</v>
      </c>
      <c r="BF74" s="1">
        <v>57</v>
      </c>
      <c r="BG74" s="1">
        <v>58</v>
      </c>
      <c r="BH74" s="1">
        <v>59</v>
      </c>
      <c r="BI74" s="1">
        <v>60</v>
      </c>
      <c r="BJ74" s="1">
        <v>61</v>
      </c>
      <c r="BK74" s="1">
        <v>62</v>
      </c>
      <c r="BL74" s="1">
        <v>63</v>
      </c>
      <c r="BM74" s="1">
        <v>64</v>
      </c>
      <c r="BN74" s="1">
        <v>65</v>
      </c>
      <c r="BO74" s="1">
        <v>66</v>
      </c>
      <c r="BP74" s="1">
        <v>67</v>
      </c>
      <c r="BQ74" s="1">
        <v>68</v>
      </c>
      <c r="BR74" s="1">
        <v>69</v>
      </c>
      <c r="BS74" s="1">
        <v>70</v>
      </c>
      <c r="BT74" s="1">
        <v>71</v>
      </c>
      <c r="BU74" s="1">
        <v>72</v>
      </c>
      <c r="BV74" s="1">
        <v>73</v>
      </c>
      <c r="BW74" s="1">
        <v>74</v>
      </c>
      <c r="BX74" s="1">
        <v>75</v>
      </c>
      <c r="BY74" s="1">
        <v>76</v>
      </c>
      <c r="BZ74" s="1">
        <v>77</v>
      </c>
      <c r="CA74" s="1">
        <v>78</v>
      </c>
      <c r="CB74" s="1">
        <v>79</v>
      </c>
      <c r="CC74" s="1">
        <v>80</v>
      </c>
    </row>
    <row r="75" spans="1:97" x14ac:dyDescent="0.2">
      <c r="A75" s="10" t="s">
        <v>0</v>
      </c>
      <c r="B75" s="10"/>
      <c r="C75" s="10"/>
      <c r="D75" s="12">
        <v>13</v>
      </c>
      <c r="E75" s="12">
        <v>12</v>
      </c>
      <c r="F75" s="12">
        <v>11</v>
      </c>
      <c r="G75" s="12">
        <v>10</v>
      </c>
      <c r="H75" s="12">
        <v>9</v>
      </c>
      <c r="I75" s="12">
        <v>8</v>
      </c>
      <c r="J75" s="12">
        <v>7</v>
      </c>
      <c r="K75" s="12">
        <v>6</v>
      </c>
      <c r="L75" s="12">
        <v>5</v>
      </c>
      <c r="M75" s="12">
        <v>4</v>
      </c>
      <c r="N75" s="12">
        <v>3</v>
      </c>
      <c r="O75" s="12">
        <v>2</v>
      </c>
      <c r="P75" s="12">
        <v>1</v>
      </c>
      <c r="Q75" s="12">
        <v>0</v>
      </c>
      <c r="R75" s="11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</row>
    <row r="76" spans="1:97" x14ac:dyDescent="0.2">
      <c r="A76" s="1" t="s">
        <v>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2">
        <v>9</v>
      </c>
      <c r="T76" s="12">
        <v>8</v>
      </c>
      <c r="U76" s="12">
        <v>7</v>
      </c>
      <c r="V76" s="12">
        <v>6</v>
      </c>
      <c r="W76" s="12">
        <v>5</v>
      </c>
      <c r="X76" s="12">
        <v>4</v>
      </c>
      <c r="Y76" s="12">
        <v>3</v>
      </c>
      <c r="Z76" s="12">
        <v>2</v>
      </c>
      <c r="AA76" s="12">
        <v>1</v>
      </c>
      <c r="AB76" s="12">
        <v>0</v>
      </c>
      <c r="AC76" s="1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97" x14ac:dyDescent="0.2">
      <c r="A77" s="10" t="s">
        <v>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2">
        <v>15</v>
      </c>
      <c r="AR77" s="12">
        <v>14</v>
      </c>
      <c r="AS77" s="12">
        <v>13</v>
      </c>
      <c r="AT77" s="12">
        <v>12</v>
      </c>
      <c r="AU77" s="12">
        <v>11</v>
      </c>
      <c r="AV77" s="12">
        <v>10</v>
      </c>
      <c r="AW77" s="12">
        <v>9</v>
      </c>
      <c r="AX77" s="12">
        <v>8</v>
      </c>
      <c r="AY77" s="12">
        <v>7</v>
      </c>
      <c r="AZ77" s="12">
        <v>6</v>
      </c>
      <c r="BA77" s="12">
        <v>5</v>
      </c>
      <c r="BB77" s="12">
        <v>4</v>
      </c>
      <c r="BC77" s="12">
        <v>3</v>
      </c>
      <c r="BD77" s="12">
        <v>2</v>
      </c>
      <c r="BE77" s="12">
        <v>1</v>
      </c>
      <c r="BF77" s="12">
        <v>0</v>
      </c>
      <c r="BG77" s="11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</row>
    <row r="78" spans="1:97" x14ac:dyDescent="0.2">
      <c r="A78" s="1" t="s">
        <v>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2">
        <v>11</v>
      </c>
      <c r="AE78" s="12">
        <v>10</v>
      </c>
      <c r="AF78" s="12">
        <v>9</v>
      </c>
      <c r="AG78" s="12">
        <v>8</v>
      </c>
      <c r="AH78" s="12">
        <v>7</v>
      </c>
      <c r="AI78" s="12">
        <v>6</v>
      </c>
      <c r="AJ78" s="12">
        <v>5</v>
      </c>
      <c r="AK78" s="12">
        <v>4</v>
      </c>
      <c r="AL78" s="12">
        <v>3</v>
      </c>
      <c r="AM78" s="12">
        <v>2</v>
      </c>
      <c r="AN78" s="12">
        <v>1</v>
      </c>
      <c r="AO78" s="12">
        <v>0</v>
      </c>
      <c r="AP78" s="11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97" x14ac:dyDescent="0.2">
      <c r="A79" s="10" t="s">
        <v>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2">
        <v>15</v>
      </c>
      <c r="BI79" s="12">
        <v>14</v>
      </c>
      <c r="BJ79" s="12">
        <v>13</v>
      </c>
      <c r="BK79" s="12">
        <v>12</v>
      </c>
      <c r="BL79" s="12">
        <v>11</v>
      </c>
      <c r="BM79" s="12">
        <v>10</v>
      </c>
      <c r="BN79" s="12">
        <v>9</v>
      </c>
      <c r="BO79" s="12">
        <v>8</v>
      </c>
      <c r="BP79" s="12">
        <v>7</v>
      </c>
      <c r="BQ79" s="12">
        <v>6</v>
      </c>
      <c r="BR79" s="12">
        <v>5</v>
      </c>
      <c r="BS79" s="12">
        <v>4</v>
      </c>
      <c r="BT79" s="12">
        <v>3</v>
      </c>
      <c r="BU79" s="12">
        <v>2</v>
      </c>
      <c r="BV79" s="12">
        <v>1</v>
      </c>
      <c r="BW79" s="12">
        <v>0</v>
      </c>
      <c r="BX79" s="10"/>
      <c r="BY79" s="10"/>
      <c r="BZ79" s="10"/>
      <c r="CA79" s="10"/>
      <c r="CB79" s="10"/>
      <c r="CC79" s="10"/>
    </row>
    <row r="80" spans="1:97" x14ac:dyDescent="0.2">
      <c r="A80" s="1" t="s">
        <v>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105" x14ac:dyDescent="0.2">
      <c r="A81" s="10" t="s">
        <v>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</row>
    <row r="82" spans="1:105" x14ac:dyDescent="0.2"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  <c r="AN82" t="s">
        <v>3</v>
      </c>
      <c r="AO82" t="s">
        <v>3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2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H82" t="s">
        <v>4</v>
      </c>
      <c r="BI82" t="s">
        <v>4</v>
      </c>
      <c r="BJ82" t="s">
        <v>4</v>
      </c>
      <c r="BK82" t="s">
        <v>4</v>
      </c>
      <c r="BL82" t="s">
        <v>4</v>
      </c>
      <c r="BM82" t="s">
        <v>4</v>
      </c>
      <c r="BN82" t="s">
        <v>4</v>
      </c>
      <c r="BO82" t="s">
        <v>4</v>
      </c>
      <c r="BP82" t="s">
        <v>4</v>
      </c>
      <c r="BQ82" t="s">
        <v>4</v>
      </c>
      <c r="BR82" t="s">
        <v>4</v>
      </c>
      <c r="BS82" t="s">
        <v>4</v>
      </c>
      <c r="BT82" t="s">
        <v>4</v>
      </c>
      <c r="BU82" t="s">
        <v>4</v>
      </c>
      <c r="BV82" t="s">
        <v>4</v>
      </c>
      <c r="BW82" t="s">
        <v>4</v>
      </c>
    </row>
    <row r="83" spans="1:105" x14ac:dyDescent="0.2">
      <c r="C83" t="s">
        <v>0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2</v>
      </c>
      <c r="T83" t="s">
        <v>2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2</v>
      </c>
      <c r="AE83" t="s">
        <v>2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2</v>
      </c>
      <c r="AP83" t="s">
        <v>2</v>
      </c>
      <c r="AQ83" t="s">
        <v>4</v>
      </c>
      <c r="AR83" t="s">
        <v>4</v>
      </c>
      <c r="AS83" t="s">
        <v>4</v>
      </c>
      <c r="AT83" t="s">
        <v>4</v>
      </c>
      <c r="AU83" t="s">
        <v>4</v>
      </c>
      <c r="AV83" t="s">
        <v>4</v>
      </c>
      <c r="AW83" t="s">
        <v>4</v>
      </c>
      <c r="AX83" t="s">
        <v>4</v>
      </c>
      <c r="AY83" t="s">
        <v>4</v>
      </c>
      <c r="AZ83" t="s">
        <v>4</v>
      </c>
      <c r="BA83" t="s">
        <v>4</v>
      </c>
      <c r="BB83" t="s">
        <v>4</v>
      </c>
      <c r="BC83" t="s">
        <v>4</v>
      </c>
      <c r="BD83" t="s">
        <v>4</v>
      </c>
      <c r="BE83" t="s">
        <v>4</v>
      </c>
      <c r="BF83" t="s">
        <v>4</v>
      </c>
      <c r="BG83" t="s">
        <v>4</v>
      </c>
    </row>
    <row r="84" spans="1:105" x14ac:dyDescent="0.2">
      <c r="Q84" t="s">
        <v>2</v>
      </c>
      <c r="R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4</v>
      </c>
      <c r="AE84" t="s">
        <v>4</v>
      </c>
      <c r="AF84" t="s">
        <v>4</v>
      </c>
      <c r="AG84" t="s">
        <v>4</v>
      </c>
      <c r="AH84" t="s">
        <v>4</v>
      </c>
      <c r="AI84" t="s">
        <v>4</v>
      </c>
      <c r="AJ84" t="s">
        <v>4</v>
      </c>
      <c r="AK84" t="s">
        <v>4</v>
      </c>
      <c r="AL84" t="s">
        <v>4</v>
      </c>
      <c r="AM84" t="s">
        <v>4</v>
      </c>
      <c r="AN84" t="s">
        <v>4</v>
      </c>
      <c r="AO84" t="s">
        <v>4</v>
      </c>
      <c r="AP84" t="s">
        <v>4</v>
      </c>
    </row>
    <row r="85" spans="1:105" x14ac:dyDescent="0.2">
      <c r="U85" t="s">
        <v>4</v>
      </c>
      <c r="V85" t="s">
        <v>4</v>
      </c>
      <c r="W85" t="s">
        <v>4</v>
      </c>
      <c r="X85" t="s">
        <v>4</v>
      </c>
      <c r="Y85" t="s">
        <v>4</v>
      </c>
      <c r="Z85" t="s">
        <v>4</v>
      </c>
      <c r="AA85" t="s">
        <v>4</v>
      </c>
      <c r="AB85" t="s">
        <v>4</v>
      </c>
      <c r="AC85" t="s">
        <v>4</v>
      </c>
    </row>
    <row r="92" spans="1:105" x14ac:dyDescent="0.2">
      <c r="CF92" t="s">
        <v>9</v>
      </c>
      <c r="CI92" t="s">
        <v>10</v>
      </c>
      <c r="CO92" t="s">
        <v>7</v>
      </c>
      <c r="CU92" t="s">
        <v>12</v>
      </c>
      <c r="CZ92" t="s">
        <v>22</v>
      </c>
    </row>
    <row r="93" spans="1:105" x14ac:dyDescent="0.2">
      <c r="B93" t="s">
        <v>24</v>
      </c>
      <c r="CF93" t="s">
        <v>0</v>
      </c>
      <c r="CG93">
        <f>33-2-14</f>
        <v>17</v>
      </c>
      <c r="CI93">
        <f>SUM(CG93:CG97)/5</f>
        <v>36.799999999999997</v>
      </c>
      <c r="CO93" t="s">
        <v>0</v>
      </c>
      <c r="CP93">
        <f>33-2</f>
        <v>31</v>
      </c>
      <c r="CU93">
        <f>SUM(CP93:CP97)/5</f>
        <v>50.4</v>
      </c>
      <c r="CZ93" t="s">
        <v>0</v>
      </c>
      <c r="DA93">
        <f>CP93/14</f>
        <v>2.2142857142857144</v>
      </c>
    </row>
    <row r="94" spans="1:105" x14ac:dyDescent="0.2">
      <c r="CF94" t="s">
        <v>1</v>
      </c>
      <c r="CG94">
        <f>46-8-10</f>
        <v>28</v>
      </c>
      <c r="CO94" t="s">
        <v>1</v>
      </c>
      <c r="CP94">
        <f>46-8</f>
        <v>38</v>
      </c>
      <c r="CZ94" t="s">
        <v>1</v>
      </c>
      <c r="DA94">
        <f>CP94/10</f>
        <v>3.8</v>
      </c>
    </row>
    <row r="95" spans="1:105" x14ac:dyDescent="0.2">
      <c r="CF95" t="s">
        <v>2</v>
      </c>
      <c r="CG95">
        <f>81-16-16</f>
        <v>49</v>
      </c>
      <c r="CO95" t="s">
        <v>2</v>
      </c>
      <c r="CP95">
        <f>81-16</f>
        <v>65</v>
      </c>
      <c r="CZ95" t="s">
        <v>2</v>
      </c>
      <c r="DA95">
        <f>CP95/16</f>
        <v>4.0625</v>
      </c>
    </row>
    <row r="96" spans="1:105" x14ac:dyDescent="0.2">
      <c r="CF96" t="s">
        <v>3</v>
      </c>
      <c r="CG96">
        <f>71-20-12</f>
        <v>39</v>
      </c>
      <c r="CO96" t="s">
        <v>3</v>
      </c>
      <c r="CP96">
        <f>71-20</f>
        <v>51</v>
      </c>
      <c r="CZ96" t="s">
        <v>3</v>
      </c>
      <c r="DA96">
        <f>CP96/12</f>
        <v>4.25</v>
      </c>
    </row>
    <row r="97" spans="1:105" x14ac:dyDescent="0.2">
      <c r="CF97" t="s">
        <v>4</v>
      </c>
      <c r="CG97">
        <f>87-20-16</f>
        <v>51</v>
      </c>
      <c r="CO97" t="s">
        <v>4</v>
      </c>
      <c r="CP97">
        <f>87-20</f>
        <v>67</v>
      </c>
      <c r="CZ97" t="s">
        <v>4</v>
      </c>
      <c r="DA97">
        <f>CP97/16</f>
        <v>4.1875</v>
      </c>
    </row>
    <row r="101" spans="1:105" x14ac:dyDescent="0.2">
      <c r="CU101" t="s">
        <v>15</v>
      </c>
      <c r="CW101">
        <f>5/87</f>
        <v>5.7471264367816091E-2</v>
      </c>
    </row>
    <row r="103" spans="1:105" x14ac:dyDescent="0.2">
      <c r="A103" s="1"/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  <c r="AM103" s="1">
        <v>38</v>
      </c>
      <c r="AN103" s="1">
        <v>39</v>
      </c>
      <c r="AO103" s="1">
        <v>40</v>
      </c>
      <c r="AP103" s="1">
        <v>41</v>
      </c>
      <c r="AQ103" s="1">
        <v>42</v>
      </c>
      <c r="AR103" s="1">
        <v>43</v>
      </c>
      <c r="AS103" s="1">
        <v>44</v>
      </c>
      <c r="AT103" s="1">
        <v>45</v>
      </c>
      <c r="AU103" s="1">
        <v>46</v>
      </c>
      <c r="AV103" s="1">
        <v>47</v>
      </c>
      <c r="AW103" s="1">
        <v>48</v>
      </c>
      <c r="AX103" s="1">
        <v>49</v>
      </c>
      <c r="AY103" s="1">
        <v>50</v>
      </c>
      <c r="AZ103" s="1">
        <v>51</v>
      </c>
      <c r="BA103" s="1">
        <v>52</v>
      </c>
      <c r="BB103" s="1">
        <v>53</v>
      </c>
      <c r="BC103" s="1">
        <v>54</v>
      </c>
      <c r="BD103" s="1">
        <v>55</v>
      </c>
      <c r="BE103" s="1">
        <v>56</v>
      </c>
      <c r="BF103" s="1">
        <v>57</v>
      </c>
      <c r="BG103" s="1">
        <v>58</v>
      </c>
      <c r="BH103" s="1">
        <v>59</v>
      </c>
      <c r="BI103" s="1">
        <v>60</v>
      </c>
      <c r="BJ103" s="1">
        <v>61</v>
      </c>
      <c r="BK103" s="1">
        <v>62</v>
      </c>
      <c r="BL103" s="1">
        <v>63</v>
      </c>
      <c r="BM103" s="1">
        <v>64</v>
      </c>
      <c r="BN103" s="1">
        <v>65</v>
      </c>
      <c r="BO103" s="1">
        <v>66</v>
      </c>
      <c r="BP103" s="1">
        <v>67</v>
      </c>
      <c r="BQ103" s="1">
        <v>68</v>
      </c>
      <c r="BR103" s="1">
        <v>69</v>
      </c>
      <c r="BS103" s="1">
        <v>70</v>
      </c>
      <c r="BT103" s="1">
        <v>71</v>
      </c>
      <c r="BU103" s="1">
        <v>72</v>
      </c>
      <c r="BV103" s="1">
        <v>73</v>
      </c>
      <c r="BW103" s="1">
        <v>74</v>
      </c>
      <c r="BX103" s="1">
        <v>75</v>
      </c>
      <c r="BY103" s="1">
        <v>76</v>
      </c>
      <c r="BZ103" s="1">
        <v>77</v>
      </c>
      <c r="CA103" s="1">
        <v>78</v>
      </c>
      <c r="CB103" s="1">
        <v>79</v>
      </c>
      <c r="CC103" s="1">
        <v>80</v>
      </c>
      <c r="CD103" s="1">
        <v>81</v>
      </c>
      <c r="CE103" s="1">
        <v>82</v>
      </c>
      <c r="CF103" s="1">
        <v>83</v>
      </c>
      <c r="CG103" s="1">
        <v>84</v>
      </c>
      <c r="CH103" s="1">
        <v>85</v>
      </c>
      <c r="CI103" s="1">
        <v>86</v>
      </c>
      <c r="CJ103" s="1">
        <v>87</v>
      </c>
      <c r="CK103" s="1">
        <v>88</v>
      </c>
      <c r="CL103" s="1">
        <v>89</v>
      </c>
      <c r="CM103" s="1">
        <v>90</v>
      </c>
    </row>
    <row r="104" spans="1:105" x14ac:dyDescent="0.2">
      <c r="A104" s="10" t="s">
        <v>0</v>
      </c>
      <c r="B104" s="10"/>
      <c r="C104" s="10"/>
      <c r="D104" s="12">
        <v>13</v>
      </c>
      <c r="E104" s="12">
        <v>12</v>
      </c>
      <c r="F104" s="12">
        <v>11</v>
      </c>
      <c r="G104" s="12">
        <v>10</v>
      </c>
      <c r="H104" s="12">
        <v>9</v>
      </c>
      <c r="I104" s="12">
        <v>8</v>
      </c>
      <c r="J104" s="11"/>
      <c r="K104" s="10"/>
      <c r="L104" s="10"/>
      <c r="M104" s="10"/>
      <c r="N104" s="10"/>
      <c r="O104" s="10"/>
      <c r="P104" s="12">
        <v>7</v>
      </c>
      <c r="Q104" s="12">
        <v>6</v>
      </c>
      <c r="R104" s="12">
        <v>5</v>
      </c>
      <c r="S104" s="12">
        <v>4</v>
      </c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2">
        <v>3</v>
      </c>
      <c r="AF104" s="12">
        <v>2</v>
      </c>
      <c r="AG104" s="12">
        <v>1</v>
      </c>
      <c r="AH104" s="12">
        <v>0</v>
      </c>
      <c r="AI104" s="11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</row>
    <row r="105" spans="1:105" x14ac:dyDescent="0.2">
      <c r="A105" s="1" t="s">
        <v>1</v>
      </c>
      <c r="B105" s="1"/>
      <c r="C105" s="1"/>
      <c r="D105" s="1"/>
      <c r="E105" s="1"/>
      <c r="F105" s="1"/>
      <c r="G105" s="1"/>
      <c r="H105" s="1"/>
      <c r="I105" s="1"/>
      <c r="J105" s="1"/>
      <c r="K105" s="12">
        <v>9</v>
      </c>
      <c r="L105" s="12">
        <v>8</v>
      </c>
      <c r="M105" s="12">
        <v>7</v>
      </c>
      <c r="N105" s="12">
        <v>6</v>
      </c>
      <c r="O105" s="11"/>
      <c r="P105" s="1"/>
      <c r="Q105" s="1"/>
      <c r="R105" s="1"/>
      <c r="S105" s="1"/>
      <c r="T105" s="1"/>
      <c r="U105" s="12">
        <v>5</v>
      </c>
      <c r="V105" s="12">
        <v>4</v>
      </c>
      <c r="W105" s="12">
        <v>3</v>
      </c>
      <c r="X105" s="12">
        <v>2</v>
      </c>
      <c r="Y105" s="1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2">
        <v>1</v>
      </c>
      <c r="AU105" s="12">
        <v>0</v>
      </c>
      <c r="AV105" s="1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105" x14ac:dyDescent="0.2">
      <c r="A106" s="10" t="s">
        <v>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2">
        <v>15</v>
      </c>
      <c r="AA106" s="12">
        <v>14</v>
      </c>
      <c r="AB106" s="12">
        <v>13</v>
      </c>
      <c r="AC106" s="12">
        <v>12</v>
      </c>
      <c r="AD106" s="11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2">
        <v>11</v>
      </c>
      <c r="AX106" s="12">
        <v>10</v>
      </c>
      <c r="AY106" s="12">
        <v>9</v>
      </c>
      <c r="AZ106" s="12">
        <v>8</v>
      </c>
      <c r="BA106" s="11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2">
        <v>7</v>
      </c>
      <c r="BM106" s="12">
        <v>6</v>
      </c>
      <c r="BN106" s="12">
        <v>5</v>
      </c>
      <c r="BO106" s="12">
        <v>4</v>
      </c>
      <c r="BP106" s="11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2">
        <v>3</v>
      </c>
      <c r="CB106" s="12">
        <v>2</v>
      </c>
      <c r="CC106" s="12">
        <v>1</v>
      </c>
      <c r="CD106" s="18">
        <v>0</v>
      </c>
      <c r="CE106" s="11"/>
      <c r="CF106" s="10"/>
      <c r="CG106" s="10"/>
      <c r="CH106" s="10"/>
      <c r="CI106" s="17"/>
      <c r="CJ106" s="10"/>
      <c r="CK106" s="10"/>
      <c r="CL106" s="10"/>
      <c r="CM106" s="10"/>
    </row>
    <row r="107" spans="1:105" x14ac:dyDescent="0.2">
      <c r="A107" s="1" t="s">
        <v>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2">
        <v>11</v>
      </c>
      <c r="AK107" s="12">
        <v>10</v>
      </c>
      <c r="AL107" s="12">
        <v>9</v>
      </c>
      <c r="AM107" s="12">
        <v>8</v>
      </c>
      <c r="AN107" s="1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2">
        <v>7</v>
      </c>
      <c r="BC107" s="12">
        <v>6</v>
      </c>
      <c r="BD107" s="12">
        <v>5</v>
      </c>
      <c r="BE107" s="12">
        <v>4</v>
      </c>
      <c r="BF107" s="1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2">
        <v>3</v>
      </c>
      <c r="BR107" s="12">
        <v>2</v>
      </c>
      <c r="BS107" s="12">
        <v>1</v>
      </c>
      <c r="BT107" s="12">
        <v>0</v>
      </c>
      <c r="BU107" s="1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105" x14ac:dyDescent="0.2">
      <c r="A108" s="10" t="s">
        <v>4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2">
        <v>16</v>
      </c>
      <c r="AP108" s="12">
        <v>15</v>
      </c>
      <c r="AQ108" s="12">
        <v>14</v>
      </c>
      <c r="AR108" s="12">
        <v>13</v>
      </c>
      <c r="AS108" s="11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2">
        <v>12</v>
      </c>
      <c r="BH108" s="12">
        <v>11</v>
      </c>
      <c r="BI108" s="12">
        <v>10</v>
      </c>
      <c r="BJ108" s="12">
        <v>9</v>
      </c>
      <c r="BK108" s="11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2">
        <v>8</v>
      </c>
      <c r="BW108" s="12">
        <v>7</v>
      </c>
      <c r="BX108" s="12">
        <v>6</v>
      </c>
      <c r="BY108" s="12">
        <v>5</v>
      </c>
      <c r="BZ108" s="11"/>
      <c r="CA108" s="10"/>
      <c r="CB108" s="10"/>
      <c r="CC108" s="10"/>
      <c r="CD108" s="10"/>
      <c r="CE108" s="10"/>
      <c r="CF108" s="12">
        <v>4</v>
      </c>
      <c r="CG108" s="12">
        <v>3</v>
      </c>
      <c r="CH108" s="12">
        <v>2</v>
      </c>
      <c r="CI108" s="12">
        <v>1</v>
      </c>
      <c r="CJ108" s="12">
        <v>0</v>
      </c>
      <c r="CK108" s="10"/>
      <c r="CL108" s="10"/>
      <c r="CM108" s="10"/>
    </row>
    <row r="109" spans="1:105" x14ac:dyDescent="0.2"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K109" t="s">
        <v>1</v>
      </c>
      <c r="L109" t="s">
        <v>1</v>
      </c>
      <c r="M109" t="s">
        <v>1</v>
      </c>
      <c r="N109" t="s">
        <v>1</v>
      </c>
      <c r="P109" t="s">
        <v>0</v>
      </c>
      <c r="Q109" t="s">
        <v>0</v>
      </c>
      <c r="R109" t="s">
        <v>0</v>
      </c>
      <c r="S109" t="s">
        <v>0</v>
      </c>
      <c r="U109" t="s">
        <v>1</v>
      </c>
      <c r="V109" t="s">
        <v>1</v>
      </c>
      <c r="W109" t="s">
        <v>1</v>
      </c>
      <c r="X109" t="s">
        <v>1</v>
      </c>
      <c r="Z109" t="s">
        <v>2</v>
      </c>
      <c r="AA109" t="s">
        <v>2</v>
      </c>
      <c r="AB109" t="s">
        <v>2</v>
      </c>
      <c r="AC109" t="s">
        <v>2</v>
      </c>
      <c r="AE109" t="s">
        <v>0</v>
      </c>
      <c r="AF109" t="s">
        <v>0</v>
      </c>
      <c r="AG109" t="s">
        <v>0</v>
      </c>
      <c r="AH109" t="s">
        <v>0</v>
      </c>
      <c r="AJ109" t="s">
        <v>3</v>
      </c>
      <c r="AK109" t="s">
        <v>3</v>
      </c>
      <c r="AL109" t="s">
        <v>3</v>
      </c>
      <c r="AM109" t="s">
        <v>3</v>
      </c>
      <c r="AO109" t="s">
        <v>4</v>
      </c>
      <c r="AP109" t="s">
        <v>4</v>
      </c>
      <c r="AQ109" t="s">
        <v>4</v>
      </c>
      <c r="AR109" t="s">
        <v>4</v>
      </c>
      <c r="AT109" t="s">
        <v>1</v>
      </c>
      <c r="AU109" t="s">
        <v>1</v>
      </c>
      <c r="AW109" t="s">
        <v>2</v>
      </c>
      <c r="AX109" t="s">
        <v>2</v>
      </c>
      <c r="AY109" t="s">
        <v>2</v>
      </c>
      <c r="AZ109" t="s">
        <v>2</v>
      </c>
      <c r="BB109" t="s">
        <v>3</v>
      </c>
      <c r="BC109" t="s">
        <v>3</v>
      </c>
      <c r="BD109" t="s">
        <v>3</v>
      </c>
      <c r="BE109" t="s">
        <v>3</v>
      </c>
      <c r="BG109" t="s">
        <v>4</v>
      </c>
      <c r="BH109" t="s">
        <v>4</v>
      </c>
      <c r="BI109" t="s">
        <v>4</v>
      </c>
      <c r="BJ109" t="s">
        <v>4</v>
      </c>
      <c r="BL109" t="s">
        <v>2</v>
      </c>
      <c r="BM109" t="s">
        <v>2</v>
      </c>
      <c r="BN109" t="s">
        <v>2</v>
      </c>
      <c r="BO109" t="s">
        <v>2</v>
      </c>
      <c r="BQ109" t="s">
        <v>3</v>
      </c>
      <c r="BR109" t="s">
        <v>3</v>
      </c>
      <c r="BS109" t="s">
        <v>3</v>
      </c>
      <c r="BT109" t="s">
        <v>3</v>
      </c>
      <c r="BV109" t="s">
        <v>4</v>
      </c>
      <c r="BW109" t="s">
        <v>4</v>
      </c>
      <c r="BX109" t="s">
        <v>4</v>
      </c>
      <c r="BY109" t="s">
        <v>4</v>
      </c>
      <c r="CA109" t="s">
        <v>2</v>
      </c>
      <c r="CB109" t="s">
        <v>2</v>
      </c>
      <c r="CC109" t="s">
        <v>2</v>
      </c>
      <c r="CD109" t="s">
        <v>2</v>
      </c>
      <c r="CF109" t="s">
        <v>4</v>
      </c>
      <c r="CG109" t="s">
        <v>4</v>
      </c>
      <c r="CH109" t="s">
        <v>4</v>
      </c>
      <c r="CI109" t="s">
        <v>4</v>
      </c>
      <c r="CJ109" t="s">
        <v>4</v>
      </c>
    </row>
    <row r="110" spans="1:105" x14ac:dyDescent="0.2">
      <c r="C110" t="s">
        <v>0</v>
      </c>
      <c r="I110" t="s">
        <v>1</v>
      </c>
      <c r="J110" t="s">
        <v>1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4</v>
      </c>
      <c r="AK110" t="s">
        <v>4</v>
      </c>
      <c r="AL110" t="s">
        <v>4</v>
      </c>
      <c r="AM110" t="s">
        <v>4</v>
      </c>
      <c r="AN110" t="s">
        <v>4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  <c r="AT110" t="s">
        <v>2</v>
      </c>
      <c r="AU110" t="s">
        <v>2</v>
      </c>
      <c r="AV110" t="s">
        <v>2</v>
      </c>
      <c r="AW110" t="s">
        <v>3</v>
      </c>
      <c r="AX110" t="s">
        <v>3</v>
      </c>
      <c r="AY110" t="s">
        <v>3</v>
      </c>
      <c r="AZ110" t="s">
        <v>3</v>
      </c>
      <c r="BA110" t="s">
        <v>3</v>
      </c>
      <c r="BB110" t="s">
        <v>4</v>
      </c>
      <c r="BC110" t="s">
        <v>4</v>
      </c>
      <c r="BD110" t="s">
        <v>4</v>
      </c>
      <c r="BE110" t="s">
        <v>4</v>
      </c>
      <c r="BF110" t="s">
        <v>4</v>
      </c>
      <c r="BG110" t="s">
        <v>2</v>
      </c>
      <c r="BH110" t="s">
        <v>2</v>
      </c>
      <c r="BI110" t="s">
        <v>2</v>
      </c>
      <c r="BJ110" t="s">
        <v>2</v>
      </c>
      <c r="BK110" t="s">
        <v>2</v>
      </c>
      <c r="BL110" t="s">
        <v>3</v>
      </c>
      <c r="BM110" t="s">
        <v>3</v>
      </c>
      <c r="BN110" t="s">
        <v>3</v>
      </c>
      <c r="BO110" t="s">
        <v>3</v>
      </c>
      <c r="BP110" t="s">
        <v>3</v>
      </c>
      <c r="BQ110" t="s">
        <v>4</v>
      </c>
      <c r="BR110" t="s">
        <v>4</v>
      </c>
      <c r="BS110" t="s">
        <v>4</v>
      </c>
      <c r="BT110" t="s">
        <v>4</v>
      </c>
      <c r="BU110" t="s">
        <v>4</v>
      </c>
      <c r="BV110" t="s">
        <v>2</v>
      </c>
      <c r="BW110" t="s">
        <v>2</v>
      </c>
      <c r="BX110" t="s">
        <v>2</v>
      </c>
      <c r="BY110" t="s">
        <v>2</v>
      </c>
      <c r="BZ110" t="s">
        <v>2</v>
      </c>
      <c r="CA110" t="s">
        <v>4</v>
      </c>
      <c r="CB110" t="s">
        <v>4</v>
      </c>
      <c r="CC110" t="s">
        <v>4</v>
      </c>
      <c r="CD110" t="s">
        <v>4</v>
      </c>
      <c r="CE110" t="s">
        <v>4</v>
      </c>
    </row>
    <row r="111" spans="1:105" x14ac:dyDescent="0.2">
      <c r="J111" t="s">
        <v>0</v>
      </c>
      <c r="O111" t="s">
        <v>1</v>
      </c>
      <c r="Q111" t="s">
        <v>2</v>
      </c>
      <c r="R111" t="s">
        <v>2</v>
      </c>
      <c r="S111" t="s">
        <v>2</v>
      </c>
      <c r="T111" t="s">
        <v>2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4</v>
      </c>
      <c r="AF111" t="s">
        <v>4</v>
      </c>
      <c r="AG111" t="s">
        <v>4</v>
      </c>
      <c r="AH111" t="s">
        <v>4</v>
      </c>
      <c r="AI111" t="s">
        <v>4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2</v>
      </c>
      <c r="AP111" t="s">
        <v>2</v>
      </c>
      <c r="AQ111" t="s">
        <v>2</v>
      </c>
      <c r="AR111" t="s">
        <v>2</v>
      </c>
      <c r="AS111" t="s">
        <v>2</v>
      </c>
      <c r="AT111" t="s">
        <v>3</v>
      </c>
      <c r="AU111" t="s">
        <v>3</v>
      </c>
      <c r="AV111" t="s">
        <v>3</v>
      </c>
      <c r="AW111" t="s">
        <v>4</v>
      </c>
      <c r="AX111" t="s">
        <v>4</v>
      </c>
      <c r="AY111" t="s">
        <v>4</v>
      </c>
      <c r="AZ111" t="s">
        <v>4</v>
      </c>
      <c r="BA111" t="s">
        <v>4</v>
      </c>
      <c r="BB111" t="s">
        <v>2</v>
      </c>
      <c r="BC111" t="s">
        <v>2</v>
      </c>
      <c r="BD111" t="s">
        <v>2</v>
      </c>
      <c r="BE111" t="s">
        <v>2</v>
      </c>
      <c r="BF111" t="s">
        <v>2</v>
      </c>
      <c r="BG111" t="s">
        <v>3</v>
      </c>
      <c r="BH111" t="s">
        <v>3</v>
      </c>
      <c r="BI111" t="s">
        <v>3</v>
      </c>
      <c r="BJ111" t="s">
        <v>3</v>
      </c>
      <c r="BK111" t="s">
        <v>3</v>
      </c>
      <c r="BL111" t="s">
        <v>4</v>
      </c>
      <c r="BM111" t="s">
        <v>4</v>
      </c>
      <c r="BN111" t="s">
        <v>4</v>
      </c>
      <c r="BO111" t="s">
        <v>4</v>
      </c>
      <c r="BP111" t="s">
        <v>4</v>
      </c>
      <c r="BQ111" t="s">
        <v>2</v>
      </c>
      <c r="BR111" t="s">
        <v>2</v>
      </c>
      <c r="BS111" t="s">
        <v>2</v>
      </c>
      <c r="BT111" t="s">
        <v>2</v>
      </c>
      <c r="BU111" t="s">
        <v>2</v>
      </c>
      <c r="BZ111" t="s">
        <v>4</v>
      </c>
    </row>
    <row r="112" spans="1:105" x14ac:dyDescent="0.2">
      <c r="T112" t="s">
        <v>0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4</v>
      </c>
      <c r="AA112" t="s">
        <v>4</v>
      </c>
      <c r="AB112" t="s">
        <v>4</v>
      </c>
      <c r="AC112" t="s">
        <v>4</v>
      </c>
      <c r="AD112" t="s">
        <v>4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3</v>
      </c>
      <c r="AP112" t="s">
        <v>3</v>
      </c>
      <c r="AQ112" t="s">
        <v>3</v>
      </c>
      <c r="AR112" t="s">
        <v>3</v>
      </c>
      <c r="AS112" t="s">
        <v>3</v>
      </c>
      <c r="AT112" t="s">
        <v>4</v>
      </c>
      <c r="AU112" t="s">
        <v>4</v>
      </c>
      <c r="AV112" t="s">
        <v>4</v>
      </c>
      <c r="BA112" t="s">
        <v>2</v>
      </c>
      <c r="BF112" t="s">
        <v>3</v>
      </c>
      <c r="BK112" t="s">
        <v>4</v>
      </c>
      <c r="BP112" t="s">
        <v>2</v>
      </c>
    </row>
    <row r="113" spans="21:45" x14ac:dyDescent="0.2">
      <c r="U113" t="s">
        <v>4</v>
      </c>
      <c r="V113" t="s">
        <v>4</v>
      </c>
      <c r="W113" t="s">
        <v>4</v>
      </c>
      <c r="X113" t="s">
        <v>4</v>
      </c>
      <c r="Y113" t="s">
        <v>4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N113" t="s">
        <v>3</v>
      </c>
      <c r="AS113" t="s">
        <v>4</v>
      </c>
    </row>
    <row r="114" spans="21:45" x14ac:dyDescent="0.2">
      <c r="Y114" t="s">
        <v>1</v>
      </c>
      <c r="AD114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2023-05-14T11:08:23Z</dcterms:created>
  <dcterms:modified xsi:type="dcterms:W3CDTF">2023-06-04T11:37:39Z</dcterms:modified>
</cp:coreProperties>
</file>