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lab507\Downloads\"/>
    </mc:Choice>
  </mc:AlternateContent>
  <xr:revisionPtr revIDLastSave="0" documentId="8_{67B39FE5-FC40-4C24-A8DB-73E7C7EC2989}" xr6:coauthVersionLast="36" xr6:coauthVersionMax="36" xr10:uidLastSave="{00000000-0000-0000-0000-000000000000}"/>
  <bookViews>
    <workbookView xWindow="0" yWindow="0" windowWidth="28800" windowHeight="12225" xr2:uid="{1C107422-0132-4294-B0EE-8E9C8ED71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5" i="1"/>
  <c r="K7" i="1"/>
  <c r="K6" i="1"/>
  <c r="K5" i="1"/>
  <c r="K4" i="1"/>
  <c r="K19" i="1"/>
  <c r="L5" i="1"/>
  <c r="L4" i="1"/>
  <c r="N13" i="1"/>
  <c r="O8" i="1"/>
  <c r="O7" i="1"/>
  <c r="O6" i="1"/>
  <c r="O5" i="1"/>
  <c r="O4" i="1"/>
  <c r="M5" i="1"/>
  <c r="M4" i="1"/>
  <c r="N8" i="1"/>
  <c r="M8" i="1" s="1"/>
  <c r="N5" i="1"/>
  <c r="N4" i="1"/>
  <c r="N7" i="1"/>
  <c r="M7" i="1" l="1"/>
  <c r="L7" i="1"/>
  <c r="L8" i="1"/>
  <c r="N6" i="1"/>
  <c r="M6" i="1" l="1"/>
  <c r="L6" i="1"/>
  <c r="K13" i="1" s="1"/>
  <c r="N17" i="1" l="1"/>
  <c r="N15" i="1"/>
  <c r="K8" i="1" l="1"/>
  <c r="J8" i="1"/>
  <c r="J7" i="1"/>
  <c r="J4" i="1"/>
  <c r="J6" i="1"/>
  <c r="J5" i="1"/>
  <c r="K15" i="1"/>
  <c r="K17" i="1" s="1"/>
  <c r="K21" i="1" l="1"/>
  <c r="K23" i="1"/>
</calcChain>
</file>

<file path=xl/sharedStrings.xml><?xml version="1.0" encoding="utf-8"?>
<sst xmlns="http://schemas.openxmlformats.org/spreadsheetml/2006/main" count="27" uniqueCount="24">
  <si>
    <t>X</t>
  </si>
  <si>
    <t>Y</t>
  </si>
  <si>
    <t>Y-PREDICTED</t>
  </si>
  <si>
    <t>error</t>
  </si>
  <si>
    <t>AE</t>
  </si>
  <si>
    <t>SAE</t>
  </si>
  <si>
    <t>MAE</t>
  </si>
  <si>
    <t>COUNT</t>
  </si>
  <si>
    <t>SE</t>
  </si>
  <si>
    <t>SSE</t>
  </si>
  <si>
    <t>MSE</t>
  </si>
  <si>
    <t>RMSE</t>
  </si>
  <si>
    <t>AVG-Y</t>
  </si>
  <si>
    <t>SST</t>
  </si>
  <si>
    <t>R^2</t>
  </si>
  <si>
    <t>SSR</t>
  </si>
  <si>
    <t>ST</t>
  </si>
  <si>
    <t>SR</t>
  </si>
  <si>
    <t>השגיאה הבלתי מוסברת</t>
  </si>
  <si>
    <t>השגיאה מוסברת</t>
  </si>
  <si>
    <t>השגיאה</t>
  </si>
  <si>
    <t>SST = SSE + SSR</t>
  </si>
  <si>
    <t>Y=9.2+0.8X</t>
  </si>
  <si>
    <t>R^2=1-SSE/SST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</si>
</sst>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4" borderId="0" xfId="0" applyNumberFormat="1" applyFill="1"/>
    <xf numFmtId="0" fontId="0" fillId="4" borderId="0" xfId="0" applyFill="1"/>
    <xf numFmtId="169" fontId="0" fillId="4" borderId="0" xfId="0" applyNumberForma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26</xdr:row>
      <xdr:rowOff>9524</xdr:rowOff>
    </xdr:from>
    <xdr:to>
      <xdr:col>16</xdr:col>
      <xdr:colOff>647700</xdr:colOff>
      <xdr:row>65</xdr:row>
      <xdr:rowOff>29808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A7DF7B-CB5D-491B-AAD4-6A139CE2E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26700" y="4714874"/>
          <a:ext cx="8820150" cy="7078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371-CD45-4146-A39C-E3670C7D10E6}">
  <dimension ref="C3:Q25"/>
  <sheetViews>
    <sheetView rightToLeft="1" tabSelected="1" workbookViewId="0">
      <selection activeCell="G14" sqref="G14"/>
    </sheetView>
  </sheetViews>
  <sheetFormatPr defaultRowHeight="14.25" x14ac:dyDescent="0.2"/>
  <cols>
    <col min="4" max="4" width="18.25" bestFit="1" customWidth="1"/>
    <col min="11" max="11" width="13" bestFit="1" customWidth="1"/>
    <col min="15" max="15" width="13.5" bestFit="1" customWidth="1"/>
  </cols>
  <sheetData>
    <row r="3" spans="3:17" x14ac:dyDescent="0.2">
      <c r="J3" s="1" t="s">
        <v>17</v>
      </c>
      <c r="K3" s="1" t="s">
        <v>16</v>
      </c>
      <c r="L3" s="1" t="s">
        <v>8</v>
      </c>
      <c r="M3" s="1" t="s">
        <v>4</v>
      </c>
      <c r="N3" s="1" t="s">
        <v>3</v>
      </c>
      <c r="O3" s="1" t="s">
        <v>2</v>
      </c>
      <c r="P3" s="1" t="s">
        <v>1</v>
      </c>
      <c r="Q3" s="1" t="s">
        <v>0</v>
      </c>
    </row>
    <row r="4" spans="3:17" x14ac:dyDescent="0.2">
      <c r="C4" s="3" t="s">
        <v>9</v>
      </c>
      <c r="D4" t="s">
        <v>18</v>
      </c>
      <c r="J4" s="4">
        <f>(O4-$K$19)^2</f>
        <v>2.5600000000000271</v>
      </c>
      <c r="K4" s="4">
        <f>(P4-$K$19)^2</f>
        <v>17.640000000000025</v>
      </c>
      <c r="L4" s="4">
        <f>N4^2</f>
        <v>6.7599999999999705</v>
      </c>
      <c r="M4" s="4">
        <f>ABS(N4)</f>
        <v>2.5999999999999943</v>
      </c>
      <c r="N4" s="4">
        <f>P4-O4</f>
        <v>-2.5999999999999943</v>
      </c>
      <c r="O4" s="4">
        <f>9.2+0.8*Q4</f>
        <v>43.599999999999994</v>
      </c>
      <c r="P4" s="2">
        <v>41</v>
      </c>
      <c r="Q4" s="2">
        <v>43</v>
      </c>
    </row>
    <row r="5" spans="3:17" x14ac:dyDescent="0.2">
      <c r="C5" s="3" t="s">
        <v>15</v>
      </c>
      <c r="D5" t="s">
        <v>19</v>
      </c>
      <c r="J5" s="4">
        <f t="shared" ref="J5:J8" si="0">(O5-$K$19)^2</f>
        <v>0.63999999999999546</v>
      </c>
      <c r="K5" s="4">
        <f>(P5-$K$19)^2</f>
        <v>4.0000000000001139E-2</v>
      </c>
      <c r="L5" s="4">
        <f>N5^2</f>
        <v>0.35999999999999316</v>
      </c>
      <c r="M5" s="4">
        <f t="shared" ref="M5:M8" si="1">ABS(N5)</f>
        <v>0.59999999999999432</v>
      </c>
      <c r="N5" s="4">
        <f t="shared" ref="N5:N8" si="2">P5-O5</f>
        <v>0.59999999999999432</v>
      </c>
      <c r="O5" s="4">
        <f>9.2+0.8*Q5</f>
        <v>44.400000000000006</v>
      </c>
      <c r="P5" s="2">
        <v>45</v>
      </c>
      <c r="Q5" s="2">
        <v>44</v>
      </c>
    </row>
    <row r="6" spans="3:17" x14ac:dyDescent="0.2">
      <c r="C6" s="3" t="s">
        <v>13</v>
      </c>
      <c r="D6" t="s">
        <v>20</v>
      </c>
      <c r="J6" s="4">
        <f t="shared" si="0"/>
        <v>0</v>
      </c>
      <c r="K6" s="4">
        <f>(P6-$K$19)^2</f>
        <v>14.439999999999978</v>
      </c>
      <c r="L6" s="4">
        <f t="shared" ref="L5:L8" si="3">N6^2</f>
        <v>14.439999999999978</v>
      </c>
      <c r="M6" s="4">
        <f t="shared" si="1"/>
        <v>3.7999999999999972</v>
      </c>
      <c r="N6" s="4">
        <f t="shared" si="2"/>
        <v>3.7999999999999972</v>
      </c>
      <c r="O6" s="4">
        <f>9.2+0.8*Q6</f>
        <v>45.2</v>
      </c>
      <c r="P6" s="2">
        <v>49</v>
      </c>
      <c r="Q6" s="2">
        <v>45</v>
      </c>
    </row>
    <row r="7" spans="3:17" x14ac:dyDescent="0.2">
      <c r="J7" s="4">
        <f t="shared" si="0"/>
        <v>0.63999999999999546</v>
      </c>
      <c r="K7" s="4">
        <f>(P7-$K$19)^2</f>
        <v>3.2399999999999896</v>
      </c>
      <c r="L7" s="4">
        <f t="shared" si="3"/>
        <v>1</v>
      </c>
      <c r="M7" s="4">
        <f t="shared" si="1"/>
        <v>1</v>
      </c>
      <c r="N7" s="4">
        <f t="shared" si="2"/>
        <v>1</v>
      </c>
      <c r="O7" s="4">
        <f>9.2+0.8*Q7</f>
        <v>46</v>
      </c>
      <c r="P7" s="2">
        <v>47</v>
      </c>
      <c r="Q7" s="2">
        <v>46</v>
      </c>
    </row>
    <row r="8" spans="3:17" x14ac:dyDescent="0.2">
      <c r="D8" t="s">
        <v>21</v>
      </c>
      <c r="J8" s="4">
        <f t="shared" si="0"/>
        <v>2.5599999999999818</v>
      </c>
      <c r="K8" s="4">
        <f t="shared" ref="K5:K8" si="4">(P8-$K$19)^2</f>
        <v>1.4400000000000068</v>
      </c>
      <c r="L8" s="4">
        <f t="shared" si="3"/>
        <v>7.8399999999999839</v>
      </c>
      <c r="M8" s="4">
        <f t="shared" si="1"/>
        <v>2.7999999999999972</v>
      </c>
      <c r="N8" s="4">
        <f t="shared" si="2"/>
        <v>-2.7999999999999972</v>
      </c>
      <c r="O8" s="4">
        <f>9.2+0.8*Q8</f>
        <v>46.8</v>
      </c>
      <c r="P8" s="2">
        <v>44</v>
      </c>
      <c r="Q8" s="2">
        <v>47</v>
      </c>
    </row>
    <row r="10" spans="3:17" x14ac:dyDescent="0.2">
      <c r="D10" t="s">
        <v>23</v>
      </c>
    </row>
    <row r="13" spans="3:17" x14ac:dyDescent="0.2">
      <c r="G13" s="8">
        <f>1-(K13/K21)</f>
        <v>0.17391304347826275</v>
      </c>
      <c r="H13" s="8" t="s">
        <v>14</v>
      </c>
      <c r="K13" s="5">
        <f>SUM(L4:L8)</f>
        <v>30.399999999999928</v>
      </c>
      <c r="L13" s="6" t="s">
        <v>9</v>
      </c>
      <c r="M13" s="6"/>
      <c r="N13" s="6">
        <f>SUM(M4:M8)</f>
        <v>10.799999999999983</v>
      </c>
      <c r="O13" s="6" t="s">
        <v>5</v>
      </c>
    </row>
    <row r="15" spans="3:17" x14ac:dyDescent="0.2">
      <c r="G15">
        <f>K23/K21</f>
        <v>0.17391304347826086</v>
      </c>
      <c r="K15" s="6">
        <f>K13/N17</f>
        <v>6.0799999999999859</v>
      </c>
      <c r="L15" s="6" t="s">
        <v>10</v>
      </c>
      <c r="M15" s="6"/>
      <c r="N15" s="6">
        <f>N13/N17</f>
        <v>2.1599999999999966</v>
      </c>
      <c r="O15" s="6" t="s">
        <v>6</v>
      </c>
    </row>
    <row r="17" spans="11:15" x14ac:dyDescent="0.2">
      <c r="K17" s="7">
        <f>K15^0.5</f>
        <v>2.4657656011875879</v>
      </c>
      <c r="L17" s="6" t="s">
        <v>11</v>
      </c>
      <c r="N17">
        <f>COUNT(M4:M8)</f>
        <v>5</v>
      </c>
      <c r="O17" t="s">
        <v>7</v>
      </c>
    </row>
    <row r="19" spans="11:15" x14ac:dyDescent="0.2">
      <c r="K19">
        <f>SUM(P4:P8)/(N17)</f>
        <v>45.2</v>
      </c>
      <c r="L19" t="s">
        <v>12</v>
      </c>
    </row>
    <row r="21" spans="11:15" x14ac:dyDescent="0.2">
      <c r="K21">
        <f>SUM(K4:K8)</f>
        <v>36.799999999999997</v>
      </c>
      <c r="L21" t="s">
        <v>13</v>
      </c>
    </row>
    <row r="23" spans="11:15" x14ac:dyDescent="0.2">
      <c r="K23">
        <f>SUM(J4:J8)</f>
        <v>6.3999999999999995</v>
      </c>
      <c r="L23" t="s">
        <v>15</v>
      </c>
    </row>
    <row r="25" spans="11:15" x14ac:dyDescent="0.2">
      <c r="O25" s="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507</dc:creator>
  <cp:lastModifiedBy>Lab 507</cp:lastModifiedBy>
  <dcterms:created xsi:type="dcterms:W3CDTF">2025-04-08T08:34:30Z</dcterms:created>
  <dcterms:modified xsi:type="dcterms:W3CDTF">2025-04-08T11:59:33Z</dcterms:modified>
</cp:coreProperties>
</file>